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anatg\Desktop\Jorge Alberto Navas Ramirez\"/>
    </mc:Choice>
  </mc:AlternateContent>
  <bookViews>
    <workbookView xWindow="0" yWindow="0" windowWidth="25200" windowHeight="11775" firstSheet="7" activeTab="9"/>
  </bookViews>
  <sheets>
    <sheet name="GráficoTRM desde 2010" sheetId="2" r:id="rId1"/>
    <sheet name="Gráfico TRM desde 2014" sheetId="3" r:id="rId2"/>
    <sheet name="Gráfico USD por Barril WTI" sheetId="6" r:id="rId3"/>
    <sheet name="TRM vs WTI" sheetId="7" r:id="rId4"/>
    <sheet name="USD X Barril WTI" sheetId="5" r:id="rId5"/>
    <sheet name="TRM" sheetId="1" r:id="rId6"/>
    <sheet name="Gráfico coef correlación" sheetId="15" r:id="rId7"/>
    <sheet name="COEF. CORRELACIÓN" sheetId="13" r:id="rId8"/>
    <sheet name="COEF. CORRELACIÓN (2)" sheetId="14" r:id="rId9"/>
    <sheet name="COEF. CORRELACIÓN (3)" sheetId="16" r:id="rId10"/>
    <sheet name="TASA INTERVENCIÓN" sheetId="11" r:id="rId11"/>
  </sheets>
  <definedNames>
    <definedName name="_xlnm._FilterDatabase" localSheetId="7" hidden="1">'COEF. CORRELACIÓN'!$A$8:$I$1131</definedName>
    <definedName name="_xlnm._FilterDatabase" localSheetId="8" hidden="1">'COEF. CORRELACIÓN (2)'!$A$8:$I$1641</definedName>
    <definedName name="_xlnm._FilterDatabase" localSheetId="9" hidden="1">'COEF. CORRELACIÓN (3)'!$A$8:$K$1641</definedName>
    <definedName name="_xlnm._FilterDatabase" localSheetId="5" hidden="1">TRM!$A$8:$B$3102</definedName>
    <definedName name="_xlnm._FilterDatabase" localSheetId="4" hidden="1">'USD X Barril WTI'!$A$3:$B$8189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0" i="16" l="1"/>
  <c r="M100" i="16"/>
  <c r="L100" i="16"/>
  <c r="L101" i="16"/>
  <c r="R101" i="16"/>
  <c r="S101" i="16"/>
  <c r="H102" i="16"/>
  <c r="I102" i="16"/>
  <c r="H103" i="16"/>
  <c r="I103" i="16" s="1"/>
  <c r="H104" i="16"/>
  <c r="I104" i="16"/>
  <c r="H105" i="16"/>
  <c r="I105" i="16"/>
  <c r="H106" i="16"/>
  <c r="I106" i="16" s="1"/>
  <c r="H107" i="16"/>
  <c r="I107" i="16" s="1"/>
  <c r="H108" i="16"/>
  <c r="I108" i="16" s="1"/>
  <c r="H109" i="16"/>
  <c r="I109" i="16"/>
  <c r="H110" i="16"/>
  <c r="I110" i="16" s="1"/>
  <c r="H111" i="16"/>
  <c r="I111" i="16" s="1"/>
  <c r="H112" i="16"/>
  <c r="I112" i="16" s="1"/>
  <c r="H113" i="16"/>
  <c r="I113" i="16"/>
  <c r="H114" i="16"/>
  <c r="I114" i="16" s="1"/>
  <c r="H115" i="16"/>
  <c r="I115" i="16" s="1"/>
  <c r="H116" i="16"/>
  <c r="I116" i="16" s="1"/>
  <c r="H117" i="16"/>
  <c r="I117" i="16"/>
  <c r="H118" i="16"/>
  <c r="I118" i="16" s="1"/>
  <c r="H119" i="16"/>
  <c r="I119" i="16" s="1"/>
  <c r="H120" i="16"/>
  <c r="I120" i="16" s="1"/>
  <c r="H121" i="16"/>
  <c r="I121" i="16"/>
  <c r="H122" i="16"/>
  <c r="I122" i="16" s="1"/>
  <c r="H123" i="16"/>
  <c r="I123" i="16" s="1"/>
  <c r="H124" i="16"/>
  <c r="I124" i="16" s="1"/>
  <c r="H125" i="16"/>
  <c r="I125" i="16"/>
  <c r="H126" i="16"/>
  <c r="I126" i="16" s="1"/>
  <c r="H127" i="16"/>
  <c r="I127" i="16" s="1"/>
  <c r="H128" i="16"/>
  <c r="I128" i="16" s="1"/>
  <c r="H129" i="16"/>
  <c r="I129" i="16"/>
  <c r="H130" i="16"/>
  <c r="I130" i="16" s="1"/>
  <c r="H131" i="16"/>
  <c r="I131" i="16" s="1"/>
  <c r="H132" i="16"/>
  <c r="I132" i="16" s="1"/>
  <c r="H133" i="16"/>
  <c r="I133" i="16"/>
  <c r="H134" i="16"/>
  <c r="I134" i="16" s="1"/>
  <c r="H135" i="16"/>
  <c r="I135" i="16" s="1"/>
  <c r="H136" i="16"/>
  <c r="I136" i="16" s="1"/>
  <c r="H137" i="16"/>
  <c r="I137" i="16"/>
  <c r="H138" i="16"/>
  <c r="I138" i="16" s="1"/>
  <c r="H139" i="16"/>
  <c r="I139" i="16" s="1"/>
  <c r="H140" i="16"/>
  <c r="I140" i="16" s="1"/>
  <c r="H141" i="16"/>
  <c r="I141" i="16"/>
  <c r="H142" i="16"/>
  <c r="I142" i="16" s="1"/>
  <c r="H143" i="16"/>
  <c r="I143" i="16" s="1"/>
  <c r="H144" i="16"/>
  <c r="I144" i="16" s="1"/>
  <c r="H145" i="16"/>
  <c r="I145" i="16"/>
  <c r="H146" i="16"/>
  <c r="I146" i="16" s="1"/>
  <c r="H147" i="16"/>
  <c r="I147" i="16" s="1"/>
  <c r="H148" i="16"/>
  <c r="I148" i="16" s="1"/>
  <c r="H149" i="16"/>
  <c r="I149" i="16"/>
  <c r="H150" i="16"/>
  <c r="I150" i="16" s="1"/>
  <c r="H151" i="16"/>
  <c r="I151" i="16" s="1"/>
  <c r="H152" i="16"/>
  <c r="I152" i="16" s="1"/>
  <c r="H153" i="16"/>
  <c r="I153" i="16" s="1"/>
  <c r="H154" i="16"/>
  <c r="I154" i="16" s="1"/>
  <c r="H155" i="16"/>
  <c r="I155" i="16" s="1"/>
  <c r="H156" i="16"/>
  <c r="I156" i="16" s="1"/>
  <c r="H157" i="16"/>
  <c r="I157" i="16"/>
  <c r="H158" i="16"/>
  <c r="I158" i="16" s="1"/>
  <c r="H159" i="16"/>
  <c r="I159" i="16" s="1"/>
  <c r="H160" i="16"/>
  <c r="I160" i="16" s="1"/>
  <c r="H161" i="16"/>
  <c r="I161" i="16"/>
  <c r="H162" i="16"/>
  <c r="I162" i="16" s="1"/>
  <c r="H163" i="16"/>
  <c r="I163" i="16" s="1"/>
  <c r="H164" i="16"/>
  <c r="I164" i="16" s="1"/>
  <c r="H165" i="16"/>
  <c r="I165" i="16"/>
  <c r="H166" i="16"/>
  <c r="I166" i="16" s="1"/>
  <c r="H167" i="16"/>
  <c r="I167" i="16" s="1"/>
  <c r="H168" i="16"/>
  <c r="I168" i="16" s="1"/>
  <c r="H169" i="16"/>
  <c r="I169" i="16" s="1"/>
  <c r="H170" i="16"/>
  <c r="I170" i="16" s="1"/>
  <c r="H171" i="16"/>
  <c r="I171" i="16" s="1"/>
  <c r="H172" i="16"/>
  <c r="I172" i="16" s="1"/>
  <c r="H173" i="16"/>
  <c r="I173" i="16"/>
  <c r="H174" i="16"/>
  <c r="I174" i="16" s="1"/>
  <c r="H175" i="16"/>
  <c r="I175" i="16" s="1"/>
  <c r="H176" i="16"/>
  <c r="I176" i="16" s="1"/>
  <c r="H177" i="16"/>
  <c r="I177" i="16" s="1"/>
  <c r="H178" i="16"/>
  <c r="I178" i="16" s="1"/>
  <c r="H179" i="16"/>
  <c r="I179" i="16" s="1"/>
  <c r="H180" i="16"/>
  <c r="I180" i="16" s="1"/>
  <c r="H181" i="16"/>
  <c r="I181" i="16"/>
  <c r="H182" i="16"/>
  <c r="I182" i="16" s="1"/>
  <c r="H183" i="16"/>
  <c r="I183" i="16" s="1"/>
  <c r="H184" i="16"/>
  <c r="I184" i="16" s="1"/>
  <c r="H185" i="16"/>
  <c r="I185" i="16" s="1"/>
  <c r="H186" i="16"/>
  <c r="I186" i="16" s="1"/>
  <c r="H187" i="16"/>
  <c r="I187" i="16" s="1"/>
  <c r="H188" i="16"/>
  <c r="I188" i="16" s="1"/>
  <c r="H189" i="16"/>
  <c r="I189" i="16"/>
  <c r="H190" i="16"/>
  <c r="I190" i="16" s="1"/>
  <c r="H191" i="16"/>
  <c r="I191" i="16" s="1"/>
  <c r="H192" i="16"/>
  <c r="I192" i="16" s="1"/>
  <c r="H193" i="16"/>
  <c r="I193" i="16"/>
  <c r="H194" i="16"/>
  <c r="I194" i="16" s="1"/>
  <c r="H195" i="16"/>
  <c r="I195" i="16" s="1"/>
  <c r="H196" i="16"/>
  <c r="I196" i="16" s="1"/>
  <c r="H197" i="16"/>
  <c r="I197" i="16"/>
  <c r="H198" i="16"/>
  <c r="I198" i="16" s="1"/>
  <c r="H199" i="16"/>
  <c r="I199" i="16" s="1"/>
  <c r="H200" i="16"/>
  <c r="I200" i="16" s="1"/>
  <c r="H201" i="16"/>
  <c r="I201" i="16" s="1"/>
  <c r="H202" i="16"/>
  <c r="I202" i="16" s="1"/>
  <c r="H203" i="16"/>
  <c r="I203" i="16" s="1"/>
  <c r="H204" i="16"/>
  <c r="I204" i="16" s="1"/>
  <c r="H205" i="16"/>
  <c r="I205" i="16"/>
  <c r="H206" i="16"/>
  <c r="I206" i="16" s="1"/>
  <c r="H207" i="16"/>
  <c r="I207" i="16" s="1"/>
  <c r="H208" i="16"/>
  <c r="I208" i="16" s="1"/>
  <c r="H209" i="16"/>
  <c r="I209" i="16" s="1"/>
  <c r="H210" i="16"/>
  <c r="I210" i="16" s="1"/>
  <c r="H211" i="16"/>
  <c r="I211" i="16" s="1"/>
  <c r="H212" i="16"/>
  <c r="I212" i="16" s="1"/>
  <c r="H213" i="16"/>
  <c r="I213" i="16"/>
  <c r="H214" i="16"/>
  <c r="I214" i="16" s="1"/>
  <c r="H215" i="16"/>
  <c r="I215" i="16" s="1"/>
  <c r="H216" i="16"/>
  <c r="I216" i="16" s="1"/>
  <c r="H217" i="16"/>
  <c r="I217" i="16" s="1"/>
  <c r="H218" i="16"/>
  <c r="I218" i="16" s="1"/>
  <c r="H219" i="16"/>
  <c r="I219" i="16" s="1"/>
  <c r="H220" i="16"/>
  <c r="I220" i="16" s="1"/>
  <c r="H221" i="16"/>
  <c r="I221" i="16"/>
  <c r="H222" i="16"/>
  <c r="I222" i="16" s="1"/>
  <c r="H223" i="16"/>
  <c r="I223" i="16" s="1"/>
  <c r="H224" i="16"/>
  <c r="I224" i="16" s="1"/>
  <c r="H225" i="16"/>
  <c r="I225" i="16"/>
  <c r="H226" i="16"/>
  <c r="I226" i="16" s="1"/>
  <c r="H227" i="16"/>
  <c r="I227" i="16" s="1"/>
  <c r="H228" i="16"/>
  <c r="I228" i="16" s="1"/>
  <c r="H229" i="16"/>
  <c r="I229" i="16"/>
  <c r="H230" i="16"/>
  <c r="I230" i="16" s="1"/>
  <c r="H231" i="16"/>
  <c r="I231" i="16" s="1"/>
  <c r="H232" i="16"/>
  <c r="I232" i="16" s="1"/>
  <c r="H233" i="16"/>
  <c r="I233" i="16" s="1"/>
  <c r="H234" i="16"/>
  <c r="I234" i="16" s="1"/>
  <c r="H235" i="16"/>
  <c r="I235" i="16" s="1"/>
  <c r="H236" i="16"/>
  <c r="I236" i="16" s="1"/>
  <c r="H237" i="16"/>
  <c r="I237" i="16"/>
  <c r="H238" i="16"/>
  <c r="I238" i="16" s="1"/>
  <c r="H239" i="16"/>
  <c r="I239" i="16" s="1"/>
  <c r="H240" i="16"/>
  <c r="I240" i="16" s="1"/>
  <c r="H241" i="16"/>
  <c r="I241" i="16" s="1"/>
  <c r="H242" i="16"/>
  <c r="I242" i="16" s="1"/>
  <c r="H243" i="16"/>
  <c r="I243" i="16" s="1"/>
  <c r="H244" i="16"/>
  <c r="I244" i="16" s="1"/>
  <c r="H245" i="16"/>
  <c r="I245" i="16"/>
  <c r="H246" i="16"/>
  <c r="I246" i="16" s="1"/>
  <c r="H247" i="16"/>
  <c r="I247" i="16" s="1"/>
  <c r="H248" i="16"/>
  <c r="I248" i="16" s="1"/>
  <c r="H249" i="16"/>
  <c r="I249" i="16" s="1"/>
  <c r="H250" i="16"/>
  <c r="I250" i="16" s="1"/>
  <c r="H251" i="16"/>
  <c r="I251" i="16" s="1"/>
  <c r="H252" i="16"/>
  <c r="I252" i="16" s="1"/>
  <c r="H253" i="16"/>
  <c r="I253" i="16"/>
  <c r="H254" i="16"/>
  <c r="I254" i="16" s="1"/>
  <c r="H255" i="16"/>
  <c r="I255" i="16" s="1"/>
  <c r="H256" i="16"/>
  <c r="I256" i="16" s="1"/>
  <c r="H257" i="16"/>
  <c r="I257" i="16"/>
  <c r="H258" i="16"/>
  <c r="I258" i="16" s="1"/>
  <c r="H259" i="16"/>
  <c r="I259" i="16" s="1"/>
  <c r="H260" i="16"/>
  <c r="I260" i="16" s="1"/>
  <c r="H261" i="16"/>
  <c r="I261" i="16"/>
  <c r="H262" i="16"/>
  <c r="I262" i="16" s="1"/>
  <c r="H263" i="16"/>
  <c r="I263" i="16" s="1"/>
  <c r="H264" i="16"/>
  <c r="I264" i="16" s="1"/>
  <c r="H265" i="16"/>
  <c r="I265" i="16" s="1"/>
  <c r="H266" i="16"/>
  <c r="I266" i="16" s="1"/>
  <c r="H267" i="16"/>
  <c r="I267" i="16" s="1"/>
  <c r="H268" i="16"/>
  <c r="I268" i="16" s="1"/>
  <c r="H269" i="16"/>
  <c r="I269" i="16"/>
  <c r="H270" i="16"/>
  <c r="I270" i="16" s="1"/>
  <c r="H271" i="16"/>
  <c r="I271" i="16" s="1"/>
  <c r="H272" i="16"/>
  <c r="I272" i="16" s="1"/>
  <c r="H273" i="16"/>
  <c r="I273" i="16" s="1"/>
  <c r="H274" i="16"/>
  <c r="I274" i="16" s="1"/>
  <c r="H275" i="16"/>
  <c r="I275" i="16" s="1"/>
  <c r="H276" i="16"/>
  <c r="I276" i="16" s="1"/>
  <c r="H277" i="16"/>
  <c r="I277" i="16"/>
  <c r="H278" i="16"/>
  <c r="I278" i="16" s="1"/>
  <c r="H279" i="16"/>
  <c r="I279" i="16" s="1"/>
  <c r="H280" i="16"/>
  <c r="I280" i="16" s="1"/>
  <c r="H281" i="16"/>
  <c r="I281" i="16" s="1"/>
  <c r="H282" i="16"/>
  <c r="I282" i="16" s="1"/>
  <c r="H283" i="16"/>
  <c r="I283" i="16" s="1"/>
  <c r="H284" i="16"/>
  <c r="I284" i="16" s="1"/>
  <c r="H285" i="16"/>
  <c r="I285" i="16"/>
  <c r="H286" i="16"/>
  <c r="I286" i="16" s="1"/>
  <c r="H287" i="16"/>
  <c r="I287" i="16" s="1"/>
  <c r="H288" i="16"/>
  <c r="I288" i="16" s="1"/>
  <c r="H289" i="16"/>
  <c r="I289" i="16"/>
  <c r="H290" i="16"/>
  <c r="I290" i="16" s="1"/>
  <c r="H291" i="16"/>
  <c r="I291" i="16" s="1"/>
  <c r="H292" i="16"/>
  <c r="I292" i="16" s="1"/>
  <c r="H293" i="16"/>
  <c r="I293" i="16"/>
  <c r="H294" i="16"/>
  <c r="I294" i="16" s="1"/>
  <c r="H295" i="16"/>
  <c r="I295" i="16" s="1"/>
  <c r="H296" i="16"/>
  <c r="I296" i="16" s="1"/>
  <c r="H297" i="16"/>
  <c r="I297" i="16" s="1"/>
  <c r="H298" i="16"/>
  <c r="I298" i="16" s="1"/>
  <c r="H299" i="16"/>
  <c r="I299" i="16" s="1"/>
  <c r="H300" i="16"/>
  <c r="I300" i="16" s="1"/>
  <c r="H301" i="16"/>
  <c r="I301" i="16"/>
  <c r="H302" i="16"/>
  <c r="I302" i="16" s="1"/>
  <c r="H303" i="16"/>
  <c r="I303" i="16" s="1"/>
  <c r="H304" i="16"/>
  <c r="I304" i="16" s="1"/>
  <c r="H305" i="16"/>
  <c r="I305" i="16" s="1"/>
  <c r="H306" i="16"/>
  <c r="I306" i="16" s="1"/>
  <c r="H307" i="16"/>
  <c r="I307" i="16" s="1"/>
  <c r="H308" i="16"/>
  <c r="I308" i="16" s="1"/>
  <c r="H309" i="16"/>
  <c r="I309" i="16"/>
  <c r="H310" i="16"/>
  <c r="I310" i="16" s="1"/>
  <c r="H311" i="16"/>
  <c r="I311" i="16" s="1"/>
  <c r="H312" i="16"/>
  <c r="I312" i="16" s="1"/>
  <c r="H313" i="16"/>
  <c r="I313" i="16" s="1"/>
  <c r="H314" i="16"/>
  <c r="I314" i="16" s="1"/>
  <c r="H315" i="16"/>
  <c r="I315" i="16" s="1"/>
  <c r="H316" i="16"/>
  <c r="I316" i="16" s="1"/>
  <c r="H317" i="16"/>
  <c r="I317" i="16"/>
  <c r="H318" i="16"/>
  <c r="I318" i="16" s="1"/>
  <c r="H319" i="16"/>
  <c r="I319" i="16" s="1"/>
  <c r="H320" i="16"/>
  <c r="I320" i="16" s="1"/>
  <c r="H321" i="16"/>
  <c r="I321" i="16"/>
  <c r="H322" i="16"/>
  <c r="I322" i="16" s="1"/>
  <c r="H323" i="16"/>
  <c r="I323" i="16" s="1"/>
  <c r="H324" i="16"/>
  <c r="I324" i="16" s="1"/>
  <c r="H325" i="16"/>
  <c r="I325" i="16"/>
  <c r="H326" i="16"/>
  <c r="I326" i="16" s="1"/>
  <c r="H327" i="16"/>
  <c r="I327" i="16" s="1"/>
  <c r="H328" i="16"/>
  <c r="I328" i="16" s="1"/>
  <c r="H329" i="16"/>
  <c r="I329" i="16" s="1"/>
  <c r="H330" i="16"/>
  <c r="I330" i="16" s="1"/>
  <c r="H331" i="16"/>
  <c r="I331" i="16" s="1"/>
  <c r="H332" i="16"/>
  <c r="I332" i="16" s="1"/>
  <c r="H333" i="16"/>
  <c r="I333" i="16"/>
  <c r="H334" i="16"/>
  <c r="I334" i="16" s="1"/>
  <c r="H335" i="16"/>
  <c r="I335" i="16" s="1"/>
  <c r="H336" i="16"/>
  <c r="I336" i="16" s="1"/>
  <c r="H337" i="16"/>
  <c r="I337" i="16" s="1"/>
  <c r="H338" i="16"/>
  <c r="I338" i="16" s="1"/>
  <c r="H339" i="16"/>
  <c r="I339" i="16" s="1"/>
  <c r="H340" i="16"/>
  <c r="I340" i="16" s="1"/>
  <c r="H341" i="16"/>
  <c r="I341" i="16"/>
  <c r="H342" i="16"/>
  <c r="I342" i="16" s="1"/>
  <c r="H343" i="16"/>
  <c r="I343" i="16" s="1"/>
  <c r="H344" i="16"/>
  <c r="I344" i="16" s="1"/>
  <c r="H345" i="16"/>
  <c r="I345" i="16" s="1"/>
  <c r="H346" i="16"/>
  <c r="I346" i="16" s="1"/>
  <c r="H347" i="16"/>
  <c r="I347" i="16" s="1"/>
  <c r="H348" i="16"/>
  <c r="I348" i="16" s="1"/>
  <c r="H349" i="16"/>
  <c r="I349" i="16"/>
  <c r="H350" i="16"/>
  <c r="I350" i="16" s="1"/>
  <c r="H351" i="16"/>
  <c r="I351" i="16" s="1"/>
  <c r="H352" i="16"/>
  <c r="I352" i="16" s="1"/>
  <c r="H353" i="16"/>
  <c r="I353" i="16"/>
  <c r="H354" i="16"/>
  <c r="I354" i="16" s="1"/>
  <c r="H355" i="16"/>
  <c r="I355" i="16" s="1"/>
  <c r="H356" i="16"/>
  <c r="I356" i="16" s="1"/>
  <c r="H357" i="16"/>
  <c r="I357" i="16"/>
  <c r="H358" i="16"/>
  <c r="I358" i="16" s="1"/>
  <c r="H359" i="16"/>
  <c r="I359" i="16" s="1"/>
  <c r="H360" i="16"/>
  <c r="I360" i="16" s="1"/>
  <c r="H361" i="16"/>
  <c r="I361" i="16" s="1"/>
  <c r="H362" i="16"/>
  <c r="I362" i="16" s="1"/>
  <c r="H363" i="16"/>
  <c r="I363" i="16" s="1"/>
  <c r="H364" i="16"/>
  <c r="I364" i="16" s="1"/>
  <c r="H365" i="16"/>
  <c r="I365" i="16"/>
  <c r="H366" i="16"/>
  <c r="I366" i="16" s="1"/>
  <c r="H367" i="16"/>
  <c r="I367" i="16" s="1"/>
  <c r="H368" i="16"/>
  <c r="I368" i="16" s="1"/>
  <c r="H369" i="16"/>
  <c r="I369" i="16" s="1"/>
  <c r="H370" i="16"/>
  <c r="I370" i="16" s="1"/>
  <c r="H371" i="16"/>
  <c r="I371" i="16" s="1"/>
  <c r="H372" i="16"/>
  <c r="I372" i="16" s="1"/>
  <c r="H373" i="16"/>
  <c r="I373" i="16"/>
  <c r="H374" i="16"/>
  <c r="I374" i="16" s="1"/>
  <c r="H375" i="16"/>
  <c r="I375" i="16" s="1"/>
  <c r="H376" i="16"/>
  <c r="I376" i="16" s="1"/>
  <c r="H377" i="16"/>
  <c r="I377" i="16" s="1"/>
  <c r="H378" i="16"/>
  <c r="I378" i="16" s="1"/>
  <c r="H379" i="16"/>
  <c r="I379" i="16" s="1"/>
  <c r="H380" i="16"/>
  <c r="I380" i="16" s="1"/>
  <c r="H381" i="16"/>
  <c r="I381" i="16"/>
  <c r="H382" i="16"/>
  <c r="I382" i="16" s="1"/>
  <c r="H383" i="16"/>
  <c r="I383" i="16" s="1"/>
  <c r="H384" i="16"/>
  <c r="I384" i="16" s="1"/>
  <c r="H385" i="16"/>
  <c r="I385" i="16"/>
  <c r="H386" i="16"/>
  <c r="I386" i="16" s="1"/>
  <c r="H387" i="16"/>
  <c r="I387" i="16" s="1"/>
  <c r="H388" i="16"/>
  <c r="I388" i="16" s="1"/>
  <c r="H389" i="16"/>
  <c r="I389" i="16"/>
  <c r="H390" i="16"/>
  <c r="I390" i="16" s="1"/>
  <c r="H391" i="16"/>
  <c r="I391" i="16" s="1"/>
  <c r="H392" i="16"/>
  <c r="I392" i="16" s="1"/>
  <c r="H393" i="16"/>
  <c r="I393" i="16" s="1"/>
  <c r="H394" i="16"/>
  <c r="I394" i="16" s="1"/>
  <c r="H395" i="16"/>
  <c r="I395" i="16" s="1"/>
  <c r="H396" i="16"/>
  <c r="I396" i="16" s="1"/>
  <c r="H397" i="16"/>
  <c r="I397" i="16"/>
  <c r="H398" i="16"/>
  <c r="I398" i="16" s="1"/>
  <c r="H399" i="16"/>
  <c r="I399" i="16" s="1"/>
  <c r="H400" i="16"/>
  <c r="I400" i="16" s="1"/>
  <c r="H401" i="16"/>
  <c r="I401" i="16" s="1"/>
  <c r="H402" i="16"/>
  <c r="I402" i="16" s="1"/>
  <c r="H403" i="16"/>
  <c r="I403" i="16" s="1"/>
  <c r="H404" i="16"/>
  <c r="I404" i="16" s="1"/>
  <c r="H405" i="16"/>
  <c r="I405" i="16"/>
  <c r="H406" i="16"/>
  <c r="I406" i="16" s="1"/>
  <c r="H407" i="16"/>
  <c r="I407" i="16" s="1"/>
  <c r="H408" i="16"/>
  <c r="I408" i="16" s="1"/>
  <c r="H409" i="16"/>
  <c r="I409" i="16" s="1"/>
  <c r="H410" i="16"/>
  <c r="I410" i="16" s="1"/>
  <c r="H411" i="16"/>
  <c r="I411" i="16" s="1"/>
  <c r="H412" i="16"/>
  <c r="I412" i="16" s="1"/>
  <c r="H413" i="16"/>
  <c r="I413" i="16"/>
  <c r="H414" i="16"/>
  <c r="I414" i="16" s="1"/>
  <c r="H415" i="16"/>
  <c r="I415" i="16" s="1"/>
  <c r="H416" i="16"/>
  <c r="I416" i="16" s="1"/>
  <c r="H417" i="16"/>
  <c r="I417" i="16"/>
  <c r="H418" i="16"/>
  <c r="I418" i="16" s="1"/>
  <c r="H419" i="16"/>
  <c r="I419" i="16" s="1"/>
  <c r="H420" i="16"/>
  <c r="I420" i="16" s="1"/>
  <c r="H421" i="16"/>
  <c r="I421" i="16"/>
  <c r="H422" i="16"/>
  <c r="I422" i="16" s="1"/>
  <c r="H423" i="16"/>
  <c r="I423" i="16" s="1"/>
  <c r="H424" i="16"/>
  <c r="I424" i="16" s="1"/>
  <c r="H425" i="16"/>
  <c r="I425" i="16" s="1"/>
  <c r="H426" i="16"/>
  <c r="I426" i="16" s="1"/>
  <c r="H427" i="16"/>
  <c r="I427" i="16" s="1"/>
  <c r="H428" i="16"/>
  <c r="I428" i="16" s="1"/>
  <c r="H429" i="16"/>
  <c r="I429" i="16" s="1"/>
  <c r="H430" i="16"/>
  <c r="I430" i="16" s="1"/>
  <c r="H431" i="16"/>
  <c r="I431" i="16" s="1"/>
  <c r="H432" i="16"/>
  <c r="I432" i="16" s="1"/>
  <c r="H433" i="16"/>
  <c r="I433" i="16" s="1"/>
  <c r="H434" i="16"/>
  <c r="I434" i="16" s="1"/>
  <c r="H435" i="16"/>
  <c r="I435" i="16" s="1"/>
  <c r="H436" i="16"/>
  <c r="I436" i="16" s="1"/>
  <c r="H437" i="16"/>
  <c r="I437" i="16"/>
  <c r="H438" i="16"/>
  <c r="I438" i="16" s="1"/>
  <c r="H439" i="16"/>
  <c r="I439" i="16" s="1"/>
  <c r="H440" i="16"/>
  <c r="I440" i="16" s="1"/>
  <c r="H441" i="16"/>
  <c r="I441" i="16" s="1"/>
  <c r="H442" i="16"/>
  <c r="I442" i="16"/>
  <c r="H443" i="16"/>
  <c r="I443" i="16" s="1"/>
  <c r="H444" i="16"/>
  <c r="I444" i="16" s="1"/>
  <c r="H445" i="16"/>
  <c r="I445" i="16" s="1"/>
  <c r="H446" i="16"/>
  <c r="I446" i="16"/>
  <c r="H447" i="16"/>
  <c r="I447" i="16" s="1"/>
  <c r="H448" i="16"/>
  <c r="I448" i="16" s="1"/>
  <c r="H449" i="16"/>
  <c r="I449" i="16" s="1"/>
  <c r="H450" i="16"/>
  <c r="I450" i="16"/>
  <c r="H451" i="16"/>
  <c r="I451" i="16" s="1"/>
  <c r="H452" i="16"/>
  <c r="I452" i="16" s="1"/>
  <c r="H453" i="16"/>
  <c r="I453" i="16" s="1"/>
  <c r="H454" i="16"/>
  <c r="I454" i="16"/>
  <c r="H455" i="16"/>
  <c r="I455" i="16" s="1"/>
  <c r="H456" i="16"/>
  <c r="I456" i="16" s="1"/>
  <c r="H457" i="16"/>
  <c r="I457" i="16" s="1"/>
  <c r="H458" i="16"/>
  <c r="I458" i="16" s="1"/>
  <c r="H459" i="16"/>
  <c r="I459" i="16" s="1"/>
  <c r="H460" i="16"/>
  <c r="I460" i="16" s="1"/>
  <c r="H461" i="16"/>
  <c r="I461" i="16" s="1"/>
  <c r="H462" i="16"/>
  <c r="I462" i="16" s="1"/>
  <c r="H463" i="16"/>
  <c r="I463" i="16" s="1"/>
  <c r="H464" i="16"/>
  <c r="I464" i="16" s="1"/>
  <c r="H465" i="16"/>
  <c r="I465" i="16" s="1"/>
  <c r="H466" i="16"/>
  <c r="I466" i="16" s="1"/>
  <c r="H467" i="16"/>
  <c r="I467" i="16" s="1"/>
  <c r="H468" i="16"/>
  <c r="I468" i="16" s="1"/>
  <c r="H469" i="16"/>
  <c r="I469" i="16" s="1"/>
  <c r="H470" i="16"/>
  <c r="I470" i="16" s="1"/>
  <c r="H471" i="16"/>
  <c r="I471" i="16" s="1"/>
  <c r="H472" i="16"/>
  <c r="I472" i="16" s="1"/>
  <c r="H473" i="16"/>
  <c r="I473" i="16" s="1"/>
  <c r="H474" i="16"/>
  <c r="I474" i="16" s="1"/>
  <c r="H475" i="16"/>
  <c r="I475" i="16" s="1"/>
  <c r="H476" i="16"/>
  <c r="I476" i="16" s="1"/>
  <c r="H477" i="16"/>
  <c r="I477" i="16" s="1"/>
  <c r="H478" i="16"/>
  <c r="I478" i="16" s="1"/>
  <c r="H479" i="16"/>
  <c r="I479" i="16" s="1"/>
  <c r="H480" i="16"/>
  <c r="I480" i="16" s="1"/>
  <c r="H481" i="16"/>
  <c r="I481" i="16" s="1"/>
  <c r="H482" i="16"/>
  <c r="I482" i="16" s="1"/>
  <c r="H483" i="16"/>
  <c r="I483" i="16" s="1"/>
  <c r="H484" i="16"/>
  <c r="I484" i="16" s="1"/>
  <c r="H485" i="16"/>
  <c r="I485" i="16" s="1"/>
  <c r="H486" i="16"/>
  <c r="I486" i="16" s="1"/>
  <c r="H487" i="16"/>
  <c r="I487" i="16" s="1"/>
  <c r="H488" i="16"/>
  <c r="I488" i="16" s="1"/>
  <c r="H489" i="16"/>
  <c r="I489" i="16" s="1"/>
  <c r="H490" i="16"/>
  <c r="I490" i="16" s="1"/>
  <c r="H491" i="16"/>
  <c r="I491" i="16" s="1"/>
  <c r="H492" i="16"/>
  <c r="I492" i="16" s="1"/>
  <c r="H493" i="16"/>
  <c r="I493" i="16" s="1"/>
  <c r="H494" i="16"/>
  <c r="I494" i="16" s="1"/>
  <c r="H495" i="16"/>
  <c r="I495" i="16" s="1"/>
  <c r="H496" i="16"/>
  <c r="I496" i="16" s="1"/>
  <c r="H497" i="16"/>
  <c r="I497" i="16" s="1"/>
  <c r="H498" i="16"/>
  <c r="I498" i="16" s="1"/>
  <c r="H499" i="16"/>
  <c r="I499" i="16" s="1"/>
  <c r="H500" i="16"/>
  <c r="I500" i="16" s="1"/>
  <c r="H501" i="16"/>
  <c r="I501" i="16" s="1"/>
  <c r="H502" i="16"/>
  <c r="I502" i="16" s="1"/>
  <c r="H503" i="16"/>
  <c r="I503" i="16" s="1"/>
  <c r="H504" i="16"/>
  <c r="I504" i="16" s="1"/>
  <c r="H505" i="16"/>
  <c r="I505" i="16" s="1"/>
  <c r="H506" i="16"/>
  <c r="I506" i="16" s="1"/>
  <c r="H507" i="16"/>
  <c r="I507" i="16" s="1"/>
  <c r="H508" i="16"/>
  <c r="I508" i="16" s="1"/>
  <c r="H509" i="16"/>
  <c r="I509" i="16" s="1"/>
  <c r="H510" i="16"/>
  <c r="I510" i="16" s="1"/>
  <c r="H511" i="16"/>
  <c r="I511" i="16" s="1"/>
  <c r="H512" i="16"/>
  <c r="I512" i="16" s="1"/>
  <c r="H513" i="16"/>
  <c r="I513" i="16" s="1"/>
  <c r="H514" i="16"/>
  <c r="I514" i="16" s="1"/>
  <c r="H515" i="16"/>
  <c r="I515" i="16" s="1"/>
  <c r="H516" i="16"/>
  <c r="I516" i="16" s="1"/>
  <c r="H517" i="16"/>
  <c r="I517" i="16" s="1"/>
  <c r="H518" i="16"/>
  <c r="I518" i="16" s="1"/>
  <c r="H519" i="16"/>
  <c r="I519" i="16" s="1"/>
  <c r="H520" i="16"/>
  <c r="I520" i="16" s="1"/>
  <c r="H521" i="16"/>
  <c r="I521" i="16" s="1"/>
  <c r="H522" i="16"/>
  <c r="I522" i="16" s="1"/>
  <c r="H523" i="16"/>
  <c r="I523" i="16" s="1"/>
  <c r="H524" i="16"/>
  <c r="I524" i="16" s="1"/>
  <c r="H525" i="16"/>
  <c r="I525" i="16" s="1"/>
  <c r="H526" i="16"/>
  <c r="I526" i="16" s="1"/>
  <c r="H527" i="16"/>
  <c r="I527" i="16" s="1"/>
  <c r="H528" i="16"/>
  <c r="I528" i="16" s="1"/>
  <c r="H529" i="16"/>
  <c r="I529" i="16" s="1"/>
  <c r="H530" i="16"/>
  <c r="I530" i="16" s="1"/>
  <c r="H531" i="16"/>
  <c r="I531" i="16" s="1"/>
  <c r="H532" i="16"/>
  <c r="I532" i="16" s="1"/>
  <c r="H533" i="16"/>
  <c r="I533" i="16" s="1"/>
  <c r="H534" i="16"/>
  <c r="I534" i="16" s="1"/>
  <c r="H535" i="16"/>
  <c r="I535" i="16" s="1"/>
  <c r="H536" i="16"/>
  <c r="I536" i="16" s="1"/>
  <c r="H537" i="16"/>
  <c r="I537" i="16" s="1"/>
  <c r="H538" i="16"/>
  <c r="I538" i="16" s="1"/>
  <c r="H539" i="16"/>
  <c r="I539" i="16" s="1"/>
  <c r="H540" i="16"/>
  <c r="I540" i="16" s="1"/>
  <c r="H541" i="16"/>
  <c r="I541" i="16" s="1"/>
  <c r="H542" i="16"/>
  <c r="I542" i="16" s="1"/>
  <c r="H543" i="16"/>
  <c r="I543" i="16" s="1"/>
  <c r="H544" i="16"/>
  <c r="I544" i="16" s="1"/>
  <c r="H545" i="16"/>
  <c r="I545" i="16" s="1"/>
  <c r="H546" i="16"/>
  <c r="I546" i="16" s="1"/>
  <c r="H547" i="16"/>
  <c r="I547" i="16" s="1"/>
  <c r="H548" i="16"/>
  <c r="I548" i="16" s="1"/>
  <c r="H549" i="16"/>
  <c r="I549" i="16" s="1"/>
  <c r="H550" i="16"/>
  <c r="I550" i="16" s="1"/>
  <c r="H551" i="16"/>
  <c r="I551" i="16" s="1"/>
  <c r="H552" i="16"/>
  <c r="I552" i="16" s="1"/>
  <c r="H553" i="16"/>
  <c r="I553" i="16" s="1"/>
  <c r="H554" i="16"/>
  <c r="I554" i="16" s="1"/>
  <c r="H555" i="16"/>
  <c r="I555" i="16" s="1"/>
  <c r="H556" i="16"/>
  <c r="I556" i="16" s="1"/>
  <c r="H557" i="16"/>
  <c r="I557" i="16" s="1"/>
  <c r="H558" i="16"/>
  <c r="I558" i="16" s="1"/>
  <c r="H559" i="16"/>
  <c r="I559" i="16" s="1"/>
  <c r="H560" i="16"/>
  <c r="I560" i="16" s="1"/>
  <c r="H561" i="16"/>
  <c r="I561" i="16" s="1"/>
  <c r="H562" i="16"/>
  <c r="I562" i="16" s="1"/>
  <c r="H563" i="16"/>
  <c r="I563" i="16" s="1"/>
  <c r="H564" i="16"/>
  <c r="I564" i="16" s="1"/>
  <c r="H565" i="16"/>
  <c r="I565" i="16" s="1"/>
  <c r="H566" i="16"/>
  <c r="I566" i="16" s="1"/>
  <c r="H567" i="16"/>
  <c r="I567" i="16" s="1"/>
  <c r="H568" i="16"/>
  <c r="I568" i="16" s="1"/>
  <c r="H569" i="16"/>
  <c r="I569" i="16" s="1"/>
  <c r="H570" i="16"/>
  <c r="I570" i="16" s="1"/>
  <c r="H571" i="16"/>
  <c r="I571" i="16" s="1"/>
  <c r="H572" i="16"/>
  <c r="I572" i="16" s="1"/>
  <c r="H573" i="16"/>
  <c r="I573" i="16" s="1"/>
  <c r="H574" i="16"/>
  <c r="I574" i="16" s="1"/>
  <c r="H575" i="16"/>
  <c r="I575" i="16" s="1"/>
  <c r="H576" i="16"/>
  <c r="I576" i="16" s="1"/>
  <c r="H577" i="16"/>
  <c r="I577" i="16" s="1"/>
  <c r="H578" i="16"/>
  <c r="I578" i="16" s="1"/>
  <c r="H579" i="16"/>
  <c r="I579" i="16" s="1"/>
  <c r="H580" i="16"/>
  <c r="I580" i="16" s="1"/>
  <c r="H581" i="16"/>
  <c r="I581" i="16" s="1"/>
  <c r="H582" i="16"/>
  <c r="I582" i="16" s="1"/>
  <c r="H583" i="16"/>
  <c r="I583" i="16" s="1"/>
  <c r="H584" i="16"/>
  <c r="I584" i="16" s="1"/>
  <c r="H585" i="16"/>
  <c r="I585" i="16" s="1"/>
  <c r="H586" i="16"/>
  <c r="I586" i="16" s="1"/>
  <c r="H587" i="16"/>
  <c r="I587" i="16" s="1"/>
  <c r="H588" i="16"/>
  <c r="I588" i="16" s="1"/>
  <c r="H589" i="16"/>
  <c r="I589" i="16" s="1"/>
  <c r="H590" i="16"/>
  <c r="I590" i="16" s="1"/>
  <c r="H591" i="16"/>
  <c r="I591" i="16" s="1"/>
  <c r="H592" i="16"/>
  <c r="I592" i="16" s="1"/>
  <c r="H593" i="16"/>
  <c r="I593" i="16" s="1"/>
  <c r="H594" i="16"/>
  <c r="I594" i="16" s="1"/>
  <c r="H595" i="16"/>
  <c r="I595" i="16" s="1"/>
  <c r="H596" i="16"/>
  <c r="I596" i="16" s="1"/>
  <c r="H597" i="16"/>
  <c r="I597" i="16" s="1"/>
  <c r="H598" i="16"/>
  <c r="I598" i="16" s="1"/>
  <c r="H599" i="16"/>
  <c r="I599" i="16" s="1"/>
  <c r="H600" i="16"/>
  <c r="I600" i="16" s="1"/>
  <c r="H601" i="16"/>
  <c r="I601" i="16" s="1"/>
  <c r="H602" i="16"/>
  <c r="I602" i="16" s="1"/>
  <c r="H603" i="16"/>
  <c r="I603" i="16" s="1"/>
  <c r="H604" i="16"/>
  <c r="I604" i="16" s="1"/>
  <c r="H605" i="16"/>
  <c r="I605" i="16" s="1"/>
  <c r="H606" i="16"/>
  <c r="I606" i="16" s="1"/>
  <c r="H607" i="16"/>
  <c r="I607" i="16" s="1"/>
  <c r="H608" i="16"/>
  <c r="I608" i="16" s="1"/>
  <c r="H609" i="16"/>
  <c r="I609" i="16" s="1"/>
  <c r="H610" i="16"/>
  <c r="I610" i="16" s="1"/>
  <c r="H611" i="16"/>
  <c r="I611" i="16" s="1"/>
  <c r="H612" i="16"/>
  <c r="I612" i="16" s="1"/>
  <c r="H613" i="16"/>
  <c r="I613" i="16" s="1"/>
  <c r="H614" i="16"/>
  <c r="I614" i="16" s="1"/>
  <c r="H615" i="16"/>
  <c r="I615" i="16" s="1"/>
  <c r="H616" i="16"/>
  <c r="I616" i="16" s="1"/>
  <c r="H617" i="16"/>
  <c r="I617" i="16" s="1"/>
  <c r="H618" i="16"/>
  <c r="I618" i="16" s="1"/>
  <c r="H619" i="16"/>
  <c r="I619" i="16" s="1"/>
  <c r="H620" i="16"/>
  <c r="I620" i="16" s="1"/>
  <c r="H621" i="16"/>
  <c r="I621" i="16" s="1"/>
  <c r="H622" i="16"/>
  <c r="I622" i="16" s="1"/>
  <c r="H623" i="16"/>
  <c r="I623" i="16" s="1"/>
  <c r="H624" i="16"/>
  <c r="I624" i="16" s="1"/>
  <c r="H625" i="16"/>
  <c r="I625" i="16" s="1"/>
  <c r="H626" i="16"/>
  <c r="I626" i="16" s="1"/>
  <c r="H627" i="16"/>
  <c r="I627" i="16" s="1"/>
  <c r="H628" i="16"/>
  <c r="I628" i="16" s="1"/>
  <c r="H629" i="16"/>
  <c r="I629" i="16" s="1"/>
  <c r="H630" i="16"/>
  <c r="I630" i="16" s="1"/>
  <c r="H631" i="16"/>
  <c r="I631" i="16" s="1"/>
  <c r="H632" i="16"/>
  <c r="I632" i="16" s="1"/>
  <c r="H633" i="16"/>
  <c r="I633" i="16" s="1"/>
  <c r="H634" i="16"/>
  <c r="I634" i="16" s="1"/>
  <c r="H635" i="16"/>
  <c r="I635" i="16" s="1"/>
  <c r="H636" i="16"/>
  <c r="I636" i="16" s="1"/>
  <c r="H637" i="16"/>
  <c r="I637" i="16" s="1"/>
  <c r="H638" i="16"/>
  <c r="I638" i="16" s="1"/>
  <c r="H639" i="16"/>
  <c r="I639" i="16" s="1"/>
  <c r="H640" i="16"/>
  <c r="I640" i="16" s="1"/>
  <c r="H641" i="16"/>
  <c r="I641" i="16" s="1"/>
  <c r="H642" i="16"/>
  <c r="I642" i="16" s="1"/>
  <c r="H643" i="16"/>
  <c r="I643" i="16" s="1"/>
  <c r="H644" i="16"/>
  <c r="I644" i="16" s="1"/>
  <c r="H645" i="16"/>
  <c r="I645" i="16" s="1"/>
  <c r="H646" i="16"/>
  <c r="I646" i="16" s="1"/>
  <c r="H647" i="16"/>
  <c r="I647" i="16" s="1"/>
  <c r="H648" i="16"/>
  <c r="I648" i="16" s="1"/>
  <c r="H649" i="16"/>
  <c r="I649" i="16" s="1"/>
  <c r="H650" i="16"/>
  <c r="I650" i="16" s="1"/>
  <c r="H651" i="16"/>
  <c r="I651" i="16" s="1"/>
  <c r="H652" i="16"/>
  <c r="I652" i="16" s="1"/>
  <c r="H653" i="16"/>
  <c r="I653" i="16" s="1"/>
  <c r="H654" i="16"/>
  <c r="I654" i="16" s="1"/>
  <c r="H655" i="16"/>
  <c r="I655" i="16" s="1"/>
  <c r="H656" i="16"/>
  <c r="I656" i="16" s="1"/>
  <c r="H657" i="16"/>
  <c r="I657" i="16" s="1"/>
  <c r="H658" i="16"/>
  <c r="I658" i="16" s="1"/>
  <c r="H659" i="16"/>
  <c r="I659" i="16" s="1"/>
  <c r="H660" i="16"/>
  <c r="I660" i="16" s="1"/>
  <c r="H661" i="16"/>
  <c r="I661" i="16" s="1"/>
  <c r="H662" i="16"/>
  <c r="I662" i="16" s="1"/>
  <c r="H663" i="16"/>
  <c r="I663" i="16" s="1"/>
  <c r="H664" i="16"/>
  <c r="I664" i="16" s="1"/>
  <c r="H665" i="16"/>
  <c r="I665" i="16" s="1"/>
  <c r="H666" i="16"/>
  <c r="I666" i="16" s="1"/>
  <c r="H667" i="16"/>
  <c r="I667" i="16" s="1"/>
  <c r="H668" i="16"/>
  <c r="I668" i="16" s="1"/>
  <c r="H669" i="16"/>
  <c r="I669" i="16" s="1"/>
  <c r="H670" i="16"/>
  <c r="I670" i="16" s="1"/>
  <c r="H671" i="16"/>
  <c r="I671" i="16" s="1"/>
  <c r="H672" i="16"/>
  <c r="I672" i="16" s="1"/>
  <c r="H673" i="16"/>
  <c r="I673" i="16" s="1"/>
  <c r="H674" i="16"/>
  <c r="I674" i="16" s="1"/>
  <c r="H675" i="16"/>
  <c r="I675" i="16" s="1"/>
  <c r="H676" i="16"/>
  <c r="I676" i="16" s="1"/>
  <c r="H677" i="16"/>
  <c r="I677" i="16" s="1"/>
  <c r="H678" i="16"/>
  <c r="I678" i="16" s="1"/>
  <c r="H679" i="16"/>
  <c r="I679" i="16" s="1"/>
  <c r="H680" i="16"/>
  <c r="I680" i="16" s="1"/>
  <c r="H681" i="16"/>
  <c r="I681" i="16" s="1"/>
  <c r="H682" i="16"/>
  <c r="I682" i="16" s="1"/>
  <c r="H683" i="16"/>
  <c r="I683" i="16" s="1"/>
  <c r="H684" i="16"/>
  <c r="I684" i="16" s="1"/>
  <c r="H685" i="16"/>
  <c r="I685" i="16" s="1"/>
  <c r="H686" i="16"/>
  <c r="I686" i="16" s="1"/>
  <c r="H687" i="16"/>
  <c r="I687" i="16" s="1"/>
  <c r="H688" i="16"/>
  <c r="I688" i="16" s="1"/>
  <c r="H689" i="16"/>
  <c r="I689" i="16" s="1"/>
  <c r="H690" i="16"/>
  <c r="I690" i="16" s="1"/>
  <c r="H691" i="16"/>
  <c r="I691" i="16" s="1"/>
  <c r="H692" i="16"/>
  <c r="I692" i="16" s="1"/>
  <c r="H693" i="16"/>
  <c r="I693" i="16" s="1"/>
  <c r="H694" i="16"/>
  <c r="I694" i="16" s="1"/>
  <c r="H695" i="16"/>
  <c r="I695" i="16" s="1"/>
  <c r="H696" i="16"/>
  <c r="I696" i="16" s="1"/>
  <c r="H697" i="16"/>
  <c r="I697" i="16" s="1"/>
  <c r="H698" i="16"/>
  <c r="I698" i="16" s="1"/>
  <c r="H699" i="16"/>
  <c r="I699" i="16" s="1"/>
  <c r="H700" i="16"/>
  <c r="I700" i="16" s="1"/>
  <c r="H701" i="16"/>
  <c r="I701" i="16" s="1"/>
  <c r="H702" i="16"/>
  <c r="I702" i="16" s="1"/>
  <c r="H703" i="16"/>
  <c r="I703" i="16" s="1"/>
  <c r="H704" i="16"/>
  <c r="I704" i="16" s="1"/>
  <c r="H705" i="16"/>
  <c r="I705" i="16" s="1"/>
  <c r="H706" i="16"/>
  <c r="I706" i="16" s="1"/>
  <c r="H707" i="16"/>
  <c r="I707" i="16" s="1"/>
  <c r="H708" i="16"/>
  <c r="I708" i="16" s="1"/>
  <c r="H709" i="16"/>
  <c r="I709" i="16" s="1"/>
  <c r="H710" i="16"/>
  <c r="I710" i="16" s="1"/>
  <c r="H711" i="16"/>
  <c r="I711" i="16" s="1"/>
  <c r="H712" i="16"/>
  <c r="I712" i="16" s="1"/>
  <c r="H713" i="16"/>
  <c r="I713" i="16" s="1"/>
  <c r="H714" i="16"/>
  <c r="I714" i="16" s="1"/>
  <c r="H715" i="16"/>
  <c r="I715" i="16" s="1"/>
  <c r="H716" i="16"/>
  <c r="I716" i="16" s="1"/>
  <c r="H717" i="16"/>
  <c r="I717" i="16" s="1"/>
  <c r="H718" i="16"/>
  <c r="I718" i="16" s="1"/>
  <c r="H719" i="16"/>
  <c r="I719" i="16" s="1"/>
  <c r="H720" i="16"/>
  <c r="I720" i="16" s="1"/>
  <c r="H721" i="16"/>
  <c r="I721" i="16" s="1"/>
  <c r="H722" i="16"/>
  <c r="I722" i="16" s="1"/>
  <c r="H723" i="16"/>
  <c r="I723" i="16" s="1"/>
  <c r="H724" i="16"/>
  <c r="I724" i="16" s="1"/>
  <c r="H725" i="16"/>
  <c r="I725" i="16" s="1"/>
  <c r="H726" i="16"/>
  <c r="I726" i="16" s="1"/>
  <c r="H727" i="16"/>
  <c r="I727" i="16" s="1"/>
  <c r="H728" i="16"/>
  <c r="I728" i="16" s="1"/>
  <c r="H729" i="16"/>
  <c r="I729" i="16" s="1"/>
  <c r="H730" i="16"/>
  <c r="I730" i="16" s="1"/>
  <c r="H731" i="16"/>
  <c r="I731" i="16" s="1"/>
  <c r="H732" i="16"/>
  <c r="I732" i="16" s="1"/>
  <c r="H733" i="16"/>
  <c r="I733" i="16" s="1"/>
  <c r="H734" i="16"/>
  <c r="I734" i="16" s="1"/>
  <c r="H735" i="16"/>
  <c r="I735" i="16" s="1"/>
  <c r="H736" i="16"/>
  <c r="I736" i="16" s="1"/>
  <c r="H737" i="16"/>
  <c r="I737" i="16" s="1"/>
  <c r="H738" i="16"/>
  <c r="I738" i="16" s="1"/>
  <c r="H739" i="16"/>
  <c r="I739" i="16" s="1"/>
  <c r="H740" i="16"/>
  <c r="I740" i="16" s="1"/>
  <c r="H741" i="16"/>
  <c r="I741" i="16" s="1"/>
  <c r="H742" i="16"/>
  <c r="I742" i="16" s="1"/>
  <c r="H743" i="16"/>
  <c r="I743" i="16" s="1"/>
  <c r="H744" i="16"/>
  <c r="I744" i="16" s="1"/>
  <c r="H745" i="16"/>
  <c r="I745" i="16" s="1"/>
  <c r="H746" i="16"/>
  <c r="I746" i="16"/>
  <c r="H747" i="16"/>
  <c r="I747" i="16" s="1"/>
  <c r="H748" i="16"/>
  <c r="I748" i="16" s="1"/>
  <c r="H749" i="16"/>
  <c r="I749" i="16" s="1"/>
  <c r="H750" i="16"/>
  <c r="I750" i="16"/>
  <c r="H751" i="16"/>
  <c r="I751" i="16" s="1"/>
  <c r="H752" i="16"/>
  <c r="I752" i="16"/>
  <c r="H753" i="16"/>
  <c r="I753" i="16" s="1"/>
  <c r="H754" i="16"/>
  <c r="I754" i="16"/>
  <c r="H755" i="16"/>
  <c r="I755" i="16" s="1"/>
  <c r="H756" i="16"/>
  <c r="I756" i="16" s="1"/>
  <c r="H757" i="16"/>
  <c r="I757" i="16" s="1"/>
  <c r="H758" i="16"/>
  <c r="I758" i="16"/>
  <c r="H759" i="16"/>
  <c r="I759" i="16" s="1"/>
  <c r="H760" i="16"/>
  <c r="I760" i="16" s="1"/>
  <c r="H761" i="16"/>
  <c r="I761" i="16" s="1"/>
  <c r="H762" i="16"/>
  <c r="I762" i="16"/>
  <c r="H763" i="16"/>
  <c r="I763" i="16" s="1"/>
  <c r="H764" i="16"/>
  <c r="I764" i="16" s="1"/>
  <c r="H765" i="16"/>
  <c r="I765" i="16" s="1"/>
  <c r="H766" i="16"/>
  <c r="I766" i="16"/>
  <c r="H767" i="16"/>
  <c r="I767" i="16" s="1"/>
  <c r="H768" i="16"/>
  <c r="I768" i="16"/>
  <c r="H769" i="16"/>
  <c r="I769" i="16" s="1"/>
  <c r="H770" i="16"/>
  <c r="I770" i="16"/>
  <c r="H771" i="16"/>
  <c r="I771" i="16" s="1"/>
  <c r="H772" i="16"/>
  <c r="I772" i="16" s="1"/>
  <c r="H773" i="16"/>
  <c r="I773" i="16" s="1"/>
  <c r="H774" i="16"/>
  <c r="I774" i="16"/>
  <c r="H775" i="16"/>
  <c r="I775" i="16" s="1"/>
  <c r="H776" i="16"/>
  <c r="I776" i="16" s="1"/>
  <c r="H777" i="16"/>
  <c r="I777" i="16" s="1"/>
  <c r="H778" i="16"/>
  <c r="I778" i="16"/>
  <c r="H779" i="16"/>
  <c r="I779" i="16" s="1"/>
  <c r="H780" i="16"/>
  <c r="I780" i="16" s="1"/>
  <c r="H781" i="16"/>
  <c r="I781" i="16" s="1"/>
  <c r="H782" i="16"/>
  <c r="I782" i="16"/>
  <c r="H783" i="16"/>
  <c r="I783" i="16" s="1"/>
  <c r="H784" i="16"/>
  <c r="I784" i="16"/>
  <c r="H785" i="16"/>
  <c r="I785" i="16" s="1"/>
  <c r="H786" i="16"/>
  <c r="I786" i="16"/>
  <c r="H787" i="16"/>
  <c r="I787" i="16" s="1"/>
  <c r="H788" i="16"/>
  <c r="I788" i="16" s="1"/>
  <c r="H789" i="16"/>
  <c r="I789" i="16" s="1"/>
  <c r="H790" i="16"/>
  <c r="I790" i="16"/>
  <c r="H791" i="16"/>
  <c r="I791" i="16" s="1"/>
  <c r="H792" i="16"/>
  <c r="I792" i="16" s="1"/>
  <c r="H793" i="16"/>
  <c r="I793" i="16" s="1"/>
  <c r="H794" i="16"/>
  <c r="I794" i="16"/>
  <c r="H795" i="16"/>
  <c r="I795" i="16" s="1"/>
  <c r="H796" i="16"/>
  <c r="I796" i="16" s="1"/>
  <c r="H797" i="16"/>
  <c r="I797" i="16" s="1"/>
  <c r="H798" i="16"/>
  <c r="I798" i="16"/>
  <c r="H799" i="16"/>
  <c r="I799" i="16" s="1"/>
  <c r="H800" i="16"/>
  <c r="I800" i="16"/>
  <c r="H801" i="16"/>
  <c r="I801" i="16" s="1"/>
  <c r="H802" i="16"/>
  <c r="I802" i="16"/>
  <c r="H803" i="16"/>
  <c r="I803" i="16" s="1"/>
  <c r="H804" i="16"/>
  <c r="I804" i="16" s="1"/>
  <c r="H805" i="16"/>
  <c r="I805" i="16" s="1"/>
  <c r="H806" i="16"/>
  <c r="I806" i="16"/>
  <c r="H807" i="16"/>
  <c r="I807" i="16" s="1"/>
  <c r="H808" i="16"/>
  <c r="I808" i="16" s="1"/>
  <c r="H809" i="16"/>
  <c r="I809" i="16" s="1"/>
  <c r="H810" i="16"/>
  <c r="I810" i="16"/>
  <c r="H811" i="16"/>
  <c r="I811" i="16" s="1"/>
  <c r="H812" i="16"/>
  <c r="I812" i="16" s="1"/>
  <c r="H813" i="16"/>
  <c r="I813" i="16" s="1"/>
  <c r="H814" i="16"/>
  <c r="I814" i="16"/>
  <c r="H815" i="16"/>
  <c r="I815" i="16" s="1"/>
  <c r="H816" i="16"/>
  <c r="I816" i="16"/>
  <c r="H817" i="16"/>
  <c r="I817" i="16" s="1"/>
  <c r="H818" i="16"/>
  <c r="I818" i="16"/>
  <c r="H819" i="16"/>
  <c r="I819" i="16" s="1"/>
  <c r="H820" i="16"/>
  <c r="I820" i="16" s="1"/>
  <c r="H821" i="16"/>
  <c r="I821" i="16" s="1"/>
  <c r="H822" i="16"/>
  <c r="I822" i="16"/>
  <c r="H823" i="16"/>
  <c r="I823" i="16" s="1"/>
  <c r="H824" i="16"/>
  <c r="I824" i="16" s="1"/>
  <c r="H825" i="16"/>
  <c r="I825" i="16" s="1"/>
  <c r="H826" i="16"/>
  <c r="I826" i="16"/>
  <c r="H827" i="16"/>
  <c r="I827" i="16" s="1"/>
  <c r="H828" i="16"/>
  <c r="I828" i="16" s="1"/>
  <c r="H829" i="16"/>
  <c r="I829" i="16" s="1"/>
  <c r="H830" i="16"/>
  <c r="I830" i="16"/>
  <c r="H831" i="16"/>
  <c r="I831" i="16" s="1"/>
  <c r="H832" i="16"/>
  <c r="I832" i="16"/>
  <c r="H833" i="16"/>
  <c r="I833" i="16" s="1"/>
  <c r="H834" i="16"/>
  <c r="I834" i="16"/>
  <c r="H835" i="16"/>
  <c r="I835" i="16" s="1"/>
  <c r="H836" i="16"/>
  <c r="I836" i="16" s="1"/>
  <c r="H837" i="16"/>
  <c r="I837" i="16" s="1"/>
  <c r="H838" i="16"/>
  <c r="I838" i="16"/>
  <c r="H839" i="16"/>
  <c r="I839" i="16" s="1"/>
  <c r="H840" i="16"/>
  <c r="I840" i="16" s="1"/>
  <c r="H841" i="16"/>
  <c r="I841" i="16" s="1"/>
  <c r="H842" i="16"/>
  <c r="I842" i="16"/>
  <c r="H843" i="16"/>
  <c r="I843" i="16" s="1"/>
  <c r="H844" i="16"/>
  <c r="I844" i="16" s="1"/>
  <c r="H845" i="16"/>
  <c r="I845" i="16" s="1"/>
  <c r="H846" i="16"/>
  <c r="I846" i="16"/>
  <c r="H847" i="16"/>
  <c r="I847" i="16" s="1"/>
  <c r="H848" i="16"/>
  <c r="I848" i="16"/>
  <c r="H849" i="16"/>
  <c r="I849" i="16" s="1"/>
  <c r="H850" i="16"/>
  <c r="I850" i="16"/>
  <c r="H851" i="16"/>
  <c r="I851" i="16" s="1"/>
  <c r="H852" i="16"/>
  <c r="I852" i="16" s="1"/>
  <c r="H853" i="16"/>
  <c r="I853" i="16" s="1"/>
  <c r="H854" i="16"/>
  <c r="I854" i="16"/>
  <c r="H855" i="16"/>
  <c r="I855" i="16" s="1"/>
  <c r="H856" i="16"/>
  <c r="I856" i="16" s="1"/>
  <c r="H857" i="16"/>
  <c r="I857" i="16" s="1"/>
  <c r="H858" i="16"/>
  <c r="I858" i="16"/>
  <c r="H859" i="16"/>
  <c r="I859" i="16" s="1"/>
  <c r="H860" i="16"/>
  <c r="I860" i="16" s="1"/>
  <c r="H861" i="16"/>
  <c r="I861" i="16" s="1"/>
  <c r="H862" i="16"/>
  <c r="I862" i="16"/>
  <c r="H863" i="16"/>
  <c r="I863" i="16" s="1"/>
  <c r="H864" i="16"/>
  <c r="I864" i="16"/>
  <c r="H865" i="16"/>
  <c r="I865" i="16" s="1"/>
  <c r="H866" i="16"/>
  <c r="I866" i="16"/>
  <c r="H867" i="16"/>
  <c r="I867" i="16" s="1"/>
  <c r="H868" i="16"/>
  <c r="I868" i="16" s="1"/>
  <c r="H869" i="16"/>
  <c r="I869" i="16" s="1"/>
  <c r="H870" i="16"/>
  <c r="I870" i="16"/>
  <c r="H871" i="16"/>
  <c r="I871" i="16" s="1"/>
  <c r="H872" i="16"/>
  <c r="I872" i="16" s="1"/>
  <c r="H873" i="16"/>
  <c r="I873" i="16" s="1"/>
  <c r="H874" i="16"/>
  <c r="I874" i="16"/>
  <c r="H875" i="16"/>
  <c r="I875" i="16" s="1"/>
  <c r="H876" i="16"/>
  <c r="I876" i="16" s="1"/>
  <c r="H877" i="16"/>
  <c r="I877" i="16" s="1"/>
  <c r="H878" i="16"/>
  <c r="I878" i="16"/>
  <c r="H879" i="16"/>
  <c r="I879" i="16" s="1"/>
  <c r="H880" i="16"/>
  <c r="I880" i="16"/>
  <c r="H881" i="16"/>
  <c r="I881" i="16" s="1"/>
  <c r="H882" i="16"/>
  <c r="I882" i="16"/>
  <c r="H883" i="16"/>
  <c r="I883" i="16" s="1"/>
  <c r="H884" i="16"/>
  <c r="I884" i="16" s="1"/>
  <c r="H885" i="16"/>
  <c r="I885" i="16" s="1"/>
  <c r="H886" i="16"/>
  <c r="I886" i="16"/>
  <c r="H887" i="16"/>
  <c r="I887" i="16" s="1"/>
  <c r="H888" i="16"/>
  <c r="I888" i="16" s="1"/>
  <c r="H889" i="16"/>
  <c r="I889" i="16" s="1"/>
  <c r="H890" i="16"/>
  <c r="I890" i="16"/>
  <c r="H891" i="16"/>
  <c r="I891" i="16" s="1"/>
  <c r="H892" i="16"/>
  <c r="I892" i="16" s="1"/>
  <c r="H893" i="16"/>
  <c r="I893" i="16" s="1"/>
  <c r="H894" i="16"/>
  <c r="I894" i="16"/>
  <c r="H895" i="16"/>
  <c r="I895" i="16" s="1"/>
  <c r="H896" i="16"/>
  <c r="I896" i="16"/>
  <c r="H897" i="16"/>
  <c r="I897" i="16" s="1"/>
  <c r="H898" i="16"/>
  <c r="I898" i="16"/>
  <c r="H899" i="16"/>
  <c r="I899" i="16" s="1"/>
  <c r="H900" i="16"/>
  <c r="I900" i="16" s="1"/>
  <c r="H901" i="16"/>
  <c r="I901" i="16" s="1"/>
  <c r="H902" i="16"/>
  <c r="I902" i="16"/>
  <c r="H903" i="16"/>
  <c r="I903" i="16" s="1"/>
  <c r="H904" i="16"/>
  <c r="I904" i="16" s="1"/>
  <c r="H905" i="16"/>
  <c r="I905" i="16" s="1"/>
  <c r="H906" i="16"/>
  <c r="I906" i="16"/>
  <c r="H907" i="16"/>
  <c r="I907" i="16" s="1"/>
  <c r="H908" i="16"/>
  <c r="I908" i="16" s="1"/>
  <c r="H909" i="16"/>
  <c r="I909" i="16" s="1"/>
  <c r="H910" i="16"/>
  <c r="I910" i="16"/>
  <c r="H911" i="16"/>
  <c r="I911" i="16" s="1"/>
  <c r="H912" i="16"/>
  <c r="I912" i="16"/>
  <c r="H913" i="16"/>
  <c r="I913" i="16" s="1"/>
  <c r="H914" i="16"/>
  <c r="I914" i="16"/>
  <c r="H915" i="16"/>
  <c r="I915" i="16" s="1"/>
  <c r="H916" i="16"/>
  <c r="I916" i="16" s="1"/>
  <c r="H917" i="16"/>
  <c r="I917" i="16" s="1"/>
  <c r="H918" i="16"/>
  <c r="I918" i="16"/>
  <c r="H919" i="16"/>
  <c r="I919" i="16" s="1"/>
  <c r="H920" i="16"/>
  <c r="I920" i="16" s="1"/>
  <c r="H921" i="16"/>
  <c r="I921" i="16" s="1"/>
  <c r="H922" i="16"/>
  <c r="I922" i="16"/>
  <c r="H923" i="16"/>
  <c r="I923" i="16" s="1"/>
  <c r="H924" i="16"/>
  <c r="I924" i="16" s="1"/>
  <c r="H925" i="16"/>
  <c r="I925" i="16" s="1"/>
  <c r="H926" i="16"/>
  <c r="I926" i="16"/>
  <c r="H927" i="16"/>
  <c r="I927" i="16" s="1"/>
  <c r="H928" i="16"/>
  <c r="I928" i="16"/>
  <c r="H929" i="16"/>
  <c r="I929" i="16" s="1"/>
  <c r="H930" i="16"/>
  <c r="I930" i="16"/>
  <c r="H931" i="16"/>
  <c r="I931" i="16" s="1"/>
  <c r="H932" i="16"/>
  <c r="I932" i="16" s="1"/>
  <c r="H933" i="16"/>
  <c r="I933" i="16" s="1"/>
  <c r="H934" i="16"/>
  <c r="I934" i="16"/>
  <c r="H935" i="16"/>
  <c r="I935" i="16" s="1"/>
  <c r="H936" i="16"/>
  <c r="I936" i="16" s="1"/>
  <c r="H937" i="16"/>
  <c r="I937" i="16" s="1"/>
  <c r="H938" i="16"/>
  <c r="I938" i="16"/>
  <c r="H939" i="16"/>
  <c r="I939" i="16" s="1"/>
  <c r="H940" i="16"/>
  <c r="I940" i="16" s="1"/>
  <c r="H941" i="16"/>
  <c r="I941" i="16" s="1"/>
  <c r="H942" i="16"/>
  <c r="I942" i="16"/>
  <c r="H943" i="16"/>
  <c r="I943" i="16" s="1"/>
  <c r="H944" i="16"/>
  <c r="I944" i="16"/>
  <c r="H945" i="16"/>
  <c r="I945" i="16" s="1"/>
  <c r="H946" i="16"/>
  <c r="I946" i="16"/>
  <c r="H947" i="16"/>
  <c r="I947" i="16" s="1"/>
  <c r="H948" i="16"/>
  <c r="I948" i="16" s="1"/>
  <c r="H949" i="16"/>
  <c r="I949" i="16" s="1"/>
  <c r="H950" i="16"/>
  <c r="I950" i="16"/>
  <c r="H951" i="16"/>
  <c r="I951" i="16" s="1"/>
  <c r="H952" i="16"/>
  <c r="I952" i="16" s="1"/>
  <c r="H953" i="16"/>
  <c r="I953" i="16" s="1"/>
  <c r="H954" i="16"/>
  <c r="I954" i="16"/>
  <c r="H955" i="16"/>
  <c r="I955" i="16" s="1"/>
  <c r="H956" i="16"/>
  <c r="I956" i="16" s="1"/>
  <c r="H957" i="16"/>
  <c r="I957" i="16" s="1"/>
  <c r="H958" i="16"/>
  <c r="I958" i="16"/>
  <c r="H959" i="16"/>
  <c r="I959" i="16" s="1"/>
  <c r="H960" i="16"/>
  <c r="I960" i="16"/>
  <c r="H961" i="16"/>
  <c r="I961" i="16" s="1"/>
  <c r="H962" i="16"/>
  <c r="I962" i="16"/>
  <c r="H963" i="16"/>
  <c r="I963" i="16" s="1"/>
  <c r="H964" i="16"/>
  <c r="I964" i="16" s="1"/>
  <c r="H965" i="16"/>
  <c r="I965" i="16" s="1"/>
  <c r="H966" i="16"/>
  <c r="I966" i="16"/>
  <c r="H967" i="16"/>
  <c r="I967" i="16" s="1"/>
  <c r="H968" i="16"/>
  <c r="I968" i="16" s="1"/>
  <c r="H969" i="16"/>
  <c r="I969" i="16" s="1"/>
  <c r="H970" i="16"/>
  <c r="I970" i="16"/>
  <c r="H971" i="16"/>
  <c r="I971" i="16" s="1"/>
  <c r="H972" i="16"/>
  <c r="I972" i="16" s="1"/>
  <c r="H973" i="16"/>
  <c r="I973" i="16" s="1"/>
  <c r="H974" i="16"/>
  <c r="I974" i="16"/>
  <c r="H975" i="16"/>
  <c r="I975" i="16" s="1"/>
  <c r="H976" i="16"/>
  <c r="I976" i="16"/>
  <c r="H977" i="16"/>
  <c r="I977" i="16" s="1"/>
  <c r="H978" i="16"/>
  <c r="I978" i="16"/>
  <c r="H979" i="16"/>
  <c r="I979" i="16" s="1"/>
  <c r="H980" i="16"/>
  <c r="I980" i="16" s="1"/>
  <c r="H981" i="16"/>
  <c r="I981" i="16" s="1"/>
  <c r="H982" i="16"/>
  <c r="I982" i="16"/>
  <c r="H983" i="16"/>
  <c r="I983" i="16" s="1"/>
  <c r="H984" i="16"/>
  <c r="I984" i="16" s="1"/>
  <c r="H985" i="16"/>
  <c r="I985" i="16" s="1"/>
  <c r="H986" i="16"/>
  <c r="I986" i="16"/>
  <c r="H987" i="16"/>
  <c r="I987" i="16" s="1"/>
  <c r="H988" i="16"/>
  <c r="I988" i="16" s="1"/>
  <c r="H989" i="16"/>
  <c r="I989" i="16" s="1"/>
  <c r="H990" i="16"/>
  <c r="I990" i="16"/>
  <c r="H991" i="16"/>
  <c r="I991" i="16" s="1"/>
  <c r="H992" i="16"/>
  <c r="I992" i="16"/>
  <c r="H993" i="16"/>
  <c r="I993" i="16" s="1"/>
  <c r="H994" i="16"/>
  <c r="I994" i="16"/>
  <c r="H995" i="16"/>
  <c r="I995" i="16" s="1"/>
  <c r="H996" i="16"/>
  <c r="I996" i="16" s="1"/>
  <c r="H997" i="16"/>
  <c r="I997" i="16" s="1"/>
  <c r="H998" i="16"/>
  <c r="I998" i="16"/>
  <c r="H999" i="16"/>
  <c r="I999" i="16" s="1"/>
  <c r="H1000" i="16"/>
  <c r="I1000" i="16" s="1"/>
  <c r="H1001" i="16"/>
  <c r="I1001" i="16" s="1"/>
  <c r="H1002" i="16"/>
  <c r="I1002" i="16"/>
  <c r="H1003" i="16"/>
  <c r="I1003" i="16" s="1"/>
  <c r="H1004" i="16"/>
  <c r="I1004" i="16" s="1"/>
  <c r="H1005" i="16"/>
  <c r="I1005" i="16" s="1"/>
  <c r="H1006" i="16"/>
  <c r="I1006" i="16"/>
  <c r="H1007" i="16"/>
  <c r="I1007" i="16" s="1"/>
  <c r="H1008" i="16"/>
  <c r="I1008" i="16"/>
  <c r="H1009" i="16"/>
  <c r="I1009" i="16" s="1"/>
  <c r="H1010" i="16"/>
  <c r="I1010" i="16"/>
  <c r="H1011" i="16"/>
  <c r="I1011" i="16" s="1"/>
  <c r="H1012" i="16"/>
  <c r="I1012" i="16" s="1"/>
  <c r="H1013" i="16"/>
  <c r="I1013" i="16" s="1"/>
  <c r="H1014" i="16"/>
  <c r="I1014" i="16"/>
  <c r="H1015" i="16"/>
  <c r="I1015" i="16" s="1"/>
  <c r="H1016" i="16"/>
  <c r="I1016" i="16" s="1"/>
  <c r="H1017" i="16"/>
  <c r="I1017" i="16" s="1"/>
  <c r="H1018" i="16"/>
  <c r="I1018" i="16"/>
  <c r="H1019" i="16"/>
  <c r="I1019" i="16" s="1"/>
  <c r="H1020" i="16"/>
  <c r="I1020" i="16" s="1"/>
  <c r="H1021" i="16"/>
  <c r="I1021" i="16" s="1"/>
  <c r="H1022" i="16"/>
  <c r="I1022" i="16"/>
  <c r="H1023" i="16"/>
  <c r="I1023" i="16" s="1"/>
  <c r="H1024" i="16"/>
  <c r="I1024" i="16"/>
  <c r="H1025" i="16"/>
  <c r="I1025" i="16" s="1"/>
  <c r="H1026" i="16"/>
  <c r="I1026" i="16"/>
  <c r="H1027" i="16"/>
  <c r="I1027" i="16" s="1"/>
  <c r="H1028" i="16"/>
  <c r="I1028" i="16" s="1"/>
  <c r="H1029" i="16"/>
  <c r="I1029" i="16" s="1"/>
  <c r="H1030" i="16"/>
  <c r="I1030" i="16"/>
  <c r="H1031" i="16"/>
  <c r="I1031" i="16" s="1"/>
  <c r="H1032" i="16"/>
  <c r="I1032" i="16" s="1"/>
  <c r="H1033" i="16"/>
  <c r="I1033" i="16" s="1"/>
  <c r="H1034" i="16"/>
  <c r="I1034" i="16"/>
  <c r="H1035" i="16"/>
  <c r="I1035" i="16" s="1"/>
  <c r="H1036" i="16"/>
  <c r="I1036" i="16" s="1"/>
  <c r="H1037" i="16"/>
  <c r="I1037" i="16" s="1"/>
  <c r="H1038" i="16"/>
  <c r="I1038" i="16"/>
  <c r="H1039" i="16"/>
  <c r="I1039" i="16" s="1"/>
  <c r="H1040" i="16"/>
  <c r="I1040" i="16"/>
  <c r="H1041" i="16"/>
  <c r="I1041" i="16" s="1"/>
  <c r="H1042" i="16"/>
  <c r="I1042" i="16"/>
  <c r="H1043" i="16"/>
  <c r="I1043" i="16" s="1"/>
  <c r="H1044" i="16"/>
  <c r="I1044" i="16" s="1"/>
  <c r="H1045" i="16"/>
  <c r="I1045" i="16" s="1"/>
  <c r="H1046" i="16"/>
  <c r="I1046" i="16"/>
  <c r="H1047" i="16"/>
  <c r="I1047" i="16" s="1"/>
  <c r="H1048" i="16"/>
  <c r="I1048" i="16" s="1"/>
  <c r="H1049" i="16"/>
  <c r="I1049" i="16" s="1"/>
  <c r="H1050" i="16"/>
  <c r="I1050" i="16"/>
  <c r="H1051" i="16"/>
  <c r="I1051" i="16" s="1"/>
  <c r="H1052" i="16"/>
  <c r="I1052" i="16" s="1"/>
  <c r="H1053" i="16"/>
  <c r="I1053" i="16" s="1"/>
  <c r="H1054" i="16"/>
  <c r="I1054" i="16"/>
  <c r="H1055" i="16"/>
  <c r="I1055" i="16" s="1"/>
  <c r="H1056" i="16"/>
  <c r="I1056" i="16"/>
  <c r="H1057" i="16"/>
  <c r="I1057" i="16" s="1"/>
  <c r="H1058" i="16"/>
  <c r="I1058" i="16"/>
  <c r="H1059" i="16"/>
  <c r="I1059" i="16" s="1"/>
  <c r="H1060" i="16"/>
  <c r="I1060" i="16" s="1"/>
  <c r="H1061" i="16"/>
  <c r="I1061" i="16" s="1"/>
  <c r="H1062" i="16"/>
  <c r="I1062" i="16"/>
  <c r="H1063" i="16"/>
  <c r="I1063" i="16" s="1"/>
  <c r="H1064" i="16"/>
  <c r="I1064" i="16" s="1"/>
  <c r="H1065" i="16"/>
  <c r="I1065" i="16" s="1"/>
  <c r="H1066" i="16"/>
  <c r="I1066" i="16"/>
  <c r="H1067" i="16"/>
  <c r="I1067" i="16" s="1"/>
  <c r="H1068" i="16"/>
  <c r="I1068" i="16" s="1"/>
  <c r="H1069" i="16"/>
  <c r="I1069" i="16" s="1"/>
  <c r="H1070" i="16"/>
  <c r="I1070" i="16"/>
  <c r="H1071" i="16"/>
  <c r="I1071" i="16" s="1"/>
  <c r="H1072" i="16"/>
  <c r="I1072" i="16"/>
  <c r="H1073" i="16"/>
  <c r="I1073" i="16" s="1"/>
  <c r="H1074" i="16"/>
  <c r="I1074" i="16"/>
  <c r="H1075" i="16"/>
  <c r="I1075" i="16" s="1"/>
  <c r="H1076" i="16"/>
  <c r="I1076" i="16" s="1"/>
  <c r="H1077" i="16"/>
  <c r="I1077" i="16" s="1"/>
  <c r="H1078" i="16"/>
  <c r="I1078" i="16"/>
  <c r="H1079" i="16"/>
  <c r="I1079" i="16" s="1"/>
  <c r="H1080" i="16"/>
  <c r="I1080" i="16" s="1"/>
  <c r="H1081" i="16"/>
  <c r="I1081" i="16" s="1"/>
  <c r="H1082" i="16"/>
  <c r="I1082" i="16"/>
  <c r="H1083" i="16"/>
  <c r="I1083" i="16" s="1"/>
  <c r="H1084" i="16"/>
  <c r="I1084" i="16" s="1"/>
  <c r="H1085" i="16"/>
  <c r="I1085" i="16" s="1"/>
  <c r="H1086" i="16"/>
  <c r="I1086" i="16"/>
  <c r="H1087" i="16"/>
  <c r="I1087" i="16" s="1"/>
  <c r="H1088" i="16"/>
  <c r="I1088" i="16"/>
  <c r="H1089" i="16"/>
  <c r="I1089" i="16"/>
  <c r="H1090" i="16"/>
  <c r="I1090" i="16"/>
  <c r="H1091" i="16"/>
  <c r="I1091" i="16" s="1"/>
  <c r="H1092" i="16"/>
  <c r="I1092" i="16"/>
  <c r="H1093" i="16"/>
  <c r="I1093" i="16"/>
  <c r="H1094" i="16"/>
  <c r="I1094" i="16"/>
  <c r="H1095" i="16"/>
  <c r="I1095" i="16" s="1"/>
  <c r="H1096" i="16"/>
  <c r="I1096" i="16"/>
  <c r="H1097" i="16"/>
  <c r="I1097" i="16"/>
  <c r="H1098" i="16"/>
  <c r="I1098" i="16"/>
  <c r="H1099" i="16"/>
  <c r="I1099" i="16" s="1"/>
  <c r="H1100" i="16"/>
  <c r="I1100" i="16"/>
  <c r="H1101" i="16"/>
  <c r="I1101" i="16"/>
  <c r="H1102" i="16"/>
  <c r="I1102" i="16"/>
  <c r="H1103" i="16"/>
  <c r="I1103" i="16" s="1"/>
  <c r="H1104" i="16"/>
  <c r="I1104" i="16"/>
  <c r="H1105" i="16"/>
  <c r="I1105" i="16"/>
  <c r="H1106" i="16"/>
  <c r="I1106" i="16"/>
  <c r="H1107" i="16"/>
  <c r="I1107" i="16" s="1"/>
  <c r="H1108" i="16"/>
  <c r="I1108" i="16" s="1"/>
  <c r="H1109" i="16"/>
  <c r="I1109" i="16"/>
  <c r="H1110" i="16"/>
  <c r="I1110" i="16"/>
  <c r="H1111" i="16"/>
  <c r="I1111" i="16" s="1"/>
  <c r="H1112" i="16"/>
  <c r="I1112" i="16" s="1"/>
  <c r="H1113" i="16"/>
  <c r="I1113" i="16"/>
  <c r="H1114" i="16"/>
  <c r="I1114" i="16" s="1"/>
  <c r="H1115" i="16"/>
  <c r="I1115" i="16" s="1"/>
  <c r="H1116" i="16"/>
  <c r="I1116" i="16" s="1"/>
  <c r="H1117" i="16"/>
  <c r="I1117" i="16"/>
  <c r="H1118" i="16"/>
  <c r="I1118" i="16" s="1"/>
  <c r="H1119" i="16"/>
  <c r="I1119" i="16" s="1"/>
  <c r="H1120" i="16"/>
  <c r="I1120" i="16" s="1"/>
  <c r="H1121" i="16"/>
  <c r="I1121" i="16"/>
  <c r="H1122" i="16"/>
  <c r="I1122" i="16" s="1"/>
  <c r="H1123" i="16"/>
  <c r="I1123" i="16" s="1"/>
  <c r="H1124" i="16"/>
  <c r="I1124" i="16" s="1"/>
  <c r="H1125" i="16"/>
  <c r="I1125" i="16"/>
  <c r="H1126" i="16"/>
  <c r="I1126" i="16" s="1"/>
  <c r="H1127" i="16"/>
  <c r="I1127" i="16" s="1"/>
  <c r="H1128" i="16"/>
  <c r="I1128" i="16" s="1"/>
  <c r="H1129" i="16"/>
  <c r="I1129" i="16"/>
  <c r="H1130" i="16"/>
  <c r="I1130" i="16" s="1"/>
  <c r="H1131" i="16"/>
  <c r="I1131" i="16" s="1"/>
  <c r="H1132" i="16"/>
  <c r="I1132" i="16" s="1"/>
  <c r="H1133" i="16"/>
  <c r="I1133" i="16"/>
  <c r="H1134" i="16"/>
  <c r="I1134" i="16" s="1"/>
  <c r="H1135" i="16"/>
  <c r="I1135" i="16" s="1"/>
  <c r="H1136" i="16"/>
  <c r="I1136" i="16" s="1"/>
  <c r="H1137" i="16"/>
  <c r="I1137" i="16"/>
  <c r="H1138" i="16"/>
  <c r="I1138" i="16" s="1"/>
  <c r="H1139" i="16"/>
  <c r="I1139" i="16" s="1"/>
  <c r="H1140" i="16"/>
  <c r="I1140" i="16" s="1"/>
  <c r="H1141" i="16"/>
  <c r="I1141" i="16"/>
  <c r="H1142" i="16"/>
  <c r="I1142" i="16" s="1"/>
  <c r="H1143" i="16"/>
  <c r="I1143" i="16" s="1"/>
  <c r="H1144" i="16"/>
  <c r="I1144" i="16" s="1"/>
  <c r="H1145" i="16"/>
  <c r="I1145" i="16"/>
  <c r="H1146" i="16"/>
  <c r="I1146" i="16" s="1"/>
  <c r="H1147" i="16"/>
  <c r="I1147" i="16" s="1"/>
  <c r="H1148" i="16"/>
  <c r="I1148" i="16" s="1"/>
  <c r="H1149" i="16"/>
  <c r="I1149" i="16"/>
  <c r="H1150" i="16"/>
  <c r="I1150" i="16" s="1"/>
  <c r="H1151" i="16"/>
  <c r="I1151" i="16" s="1"/>
  <c r="H1152" i="16"/>
  <c r="I1152" i="16" s="1"/>
  <c r="H1153" i="16"/>
  <c r="I1153" i="16"/>
  <c r="H1154" i="16"/>
  <c r="I1154" i="16" s="1"/>
  <c r="H1155" i="16"/>
  <c r="I1155" i="16" s="1"/>
  <c r="H1156" i="16"/>
  <c r="I1156" i="16" s="1"/>
  <c r="H1157" i="16"/>
  <c r="I1157" i="16"/>
  <c r="H1158" i="16"/>
  <c r="I1158" i="16" s="1"/>
  <c r="H1159" i="16"/>
  <c r="I1159" i="16" s="1"/>
  <c r="H1160" i="16"/>
  <c r="I1160" i="16" s="1"/>
  <c r="H1161" i="16"/>
  <c r="I1161" i="16"/>
  <c r="H1162" i="16"/>
  <c r="I1162" i="16" s="1"/>
  <c r="H1163" i="16"/>
  <c r="I1163" i="16" s="1"/>
  <c r="H1164" i="16"/>
  <c r="I1164" i="16" s="1"/>
  <c r="H1165" i="16"/>
  <c r="I1165" i="16"/>
  <c r="H1166" i="16"/>
  <c r="I1166" i="16" s="1"/>
  <c r="H1167" i="16"/>
  <c r="I1167" i="16" s="1"/>
  <c r="H1168" i="16"/>
  <c r="I1168" i="16" s="1"/>
  <c r="H1169" i="16"/>
  <c r="I1169" i="16"/>
  <c r="H1170" i="16"/>
  <c r="I1170" i="16" s="1"/>
  <c r="H1171" i="16"/>
  <c r="I1171" i="16" s="1"/>
  <c r="H1172" i="16"/>
  <c r="I1172" i="16" s="1"/>
  <c r="H1173" i="16"/>
  <c r="I1173" i="16"/>
  <c r="H1174" i="16"/>
  <c r="I1174" i="16" s="1"/>
  <c r="H1175" i="16"/>
  <c r="I1175" i="16" s="1"/>
  <c r="H1176" i="16"/>
  <c r="I1176" i="16" s="1"/>
  <c r="H1177" i="16"/>
  <c r="I1177" i="16" s="1"/>
  <c r="H1178" i="16"/>
  <c r="I1178" i="16" s="1"/>
  <c r="H1179" i="16"/>
  <c r="I1179" i="16" s="1"/>
  <c r="H1180" i="16"/>
  <c r="I1180" i="16" s="1"/>
  <c r="H1181" i="16"/>
  <c r="I1181" i="16"/>
  <c r="H1182" i="16"/>
  <c r="I1182" i="16" s="1"/>
  <c r="H1183" i="16"/>
  <c r="I1183" i="16" s="1"/>
  <c r="H1184" i="16"/>
  <c r="I1184" i="16" s="1"/>
  <c r="H1185" i="16"/>
  <c r="I1185" i="16" s="1"/>
  <c r="H1186" i="16"/>
  <c r="I1186" i="16" s="1"/>
  <c r="H1187" i="16"/>
  <c r="I1187" i="16" s="1"/>
  <c r="H1188" i="16"/>
  <c r="I1188" i="16" s="1"/>
  <c r="H1189" i="16"/>
  <c r="I1189" i="16" s="1"/>
  <c r="H1190" i="16"/>
  <c r="I1190" i="16" s="1"/>
  <c r="H1191" i="16"/>
  <c r="I1191" i="16" s="1"/>
  <c r="H1192" i="16"/>
  <c r="I1192" i="16" s="1"/>
  <c r="H1193" i="16"/>
  <c r="I1193" i="16" s="1"/>
  <c r="H1194" i="16"/>
  <c r="I1194" i="16" s="1"/>
  <c r="H1195" i="16"/>
  <c r="I1195" i="16" s="1"/>
  <c r="H1196" i="16"/>
  <c r="I1196" i="16" s="1"/>
  <c r="H1197" i="16"/>
  <c r="I1197" i="16"/>
  <c r="H1198" i="16"/>
  <c r="I1198" i="16" s="1"/>
  <c r="H1199" i="16"/>
  <c r="I1199" i="16" s="1"/>
  <c r="H1200" i="16"/>
  <c r="I1200" i="16" s="1"/>
  <c r="H1201" i="16"/>
  <c r="I1201" i="16" s="1"/>
  <c r="H1202" i="16"/>
  <c r="I1202" i="16" s="1"/>
  <c r="H1203" i="16"/>
  <c r="I1203" i="16" s="1"/>
  <c r="H1204" i="16"/>
  <c r="I1204" i="16" s="1"/>
  <c r="H1205" i="16"/>
  <c r="I1205" i="16"/>
  <c r="H1206" i="16"/>
  <c r="I1206" i="16" s="1"/>
  <c r="H1207" i="16"/>
  <c r="I1207" i="16" s="1"/>
  <c r="H1208" i="16"/>
  <c r="I1208" i="16" s="1"/>
  <c r="H1209" i="16"/>
  <c r="I1209" i="16" s="1"/>
  <c r="H1210" i="16"/>
  <c r="I1210" i="16" s="1"/>
  <c r="H1211" i="16"/>
  <c r="I1211" i="16" s="1"/>
  <c r="H1212" i="16"/>
  <c r="I1212" i="16" s="1"/>
  <c r="H1213" i="16"/>
  <c r="I1213" i="16"/>
  <c r="H1214" i="16"/>
  <c r="I1214" i="16" s="1"/>
  <c r="H1215" i="16"/>
  <c r="I1215" i="16" s="1"/>
  <c r="H1216" i="16"/>
  <c r="I1216" i="16" s="1"/>
  <c r="H1217" i="16"/>
  <c r="I1217" i="16" s="1"/>
  <c r="H1218" i="16"/>
  <c r="I1218" i="16" s="1"/>
  <c r="H1219" i="16"/>
  <c r="I1219" i="16" s="1"/>
  <c r="H1220" i="16"/>
  <c r="I1220" i="16" s="1"/>
  <c r="H1221" i="16"/>
  <c r="I1221" i="16" s="1"/>
  <c r="H1222" i="16"/>
  <c r="I1222" i="16" s="1"/>
  <c r="H1223" i="16"/>
  <c r="I1223" i="16" s="1"/>
  <c r="H1224" i="16"/>
  <c r="I1224" i="16" s="1"/>
  <c r="H1225" i="16"/>
  <c r="I1225" i="16" s="1"/>
  <c r="H1226" i="16"/>
  <c r="I1226" i="16" s="1"/>
  <c r="H1227" i="16"/>
  <c r="I1227" i="16" s="1"/>
  <c r="H1228" i="16"/>
  <c r="I1228" i="16" s="1"/>
  <c r="H1229" i="16"/>
  <c r="I1229" i="16"/>
  <c r="H1230" i="16"/>
  <c r="I1230" i="16" s="1"/>
  <c r="H1231" i="16"/>
  <c r="I1231" i="16" s="1"/>
  <c r="H1232" i="16"/>
  <c r="I1232" i="16" s="1"/>
  <c r="H1233" i="16"/>
  <c r="I1233" i="16" s="1"/>
  <c r="H1234" i="16"/>
  <c r="I1234" i="16" s="1"/>
  <c r="H1235" i="16"/>
  <c r="I1235" i="16" s="1"/>
  <c r="H1236" i="16"/>
  <c r="I1236" i="16" s="1"/>
  <c r="H1237" i="16"/>
  <c r="I1237" i="16"/>
  <c r="H1238" i="16"/>
  <c r="I1238" i="16" s="1"/>
  <c r="H1239" i="16"/>
  <c r="I1239" i="16" s="1"/>
  <c r="H1240" i="16"/>
  <c r="I1240" i="16" s="1"/>
  <c r="H1241" i="16"/>
  <c r="I1241" i="16" s="1"/>
  <c r="H1242" i="16"/>
  <c r="I1242" i="16" s="1"/>
  <c r="H1243" i="16"/>
  <c r="I1243" i="16" s="1"/>
  <c r="H1244" i="16"/>
  <c r="I1244" i="16" s="1"/>
  <c r="H1245" i="16"/>
  <c r="I1245" i="16"/>
  <c r="H1246" i="16"/>
  <c r="I1246" i="16" s="1"/>
  <c r="H1247" i="16"/>
  <c r="I1247" i="16" s="1"/>
  <c r="H1248" i="16"/>
  <c r="I1248" i="16" s="1"/>
  <c r="H1249" i="16"/>
  <c r="I1249" i="16" s="1"/>
  <c r="H1250" i="16"/>
  <c r="I1250" i="16" s="1"/>
  <c r="H1251" i="16"/>
  <c r="I1251" i="16" s="1"/>
  <c r="H1252" i="16"/>
  <c r="I1252" i="16" s="1"/>
  <c r="H1253" i="16"/>
  <c r="I1253" i="16" s="1"/>
  <c r="H1254" i="16"/>
  <c r="I1254" i="16" s="1"/>
  <c r="H1255" i="16"/>
  <c r="I1255" i="16" s="1"/>
  <c r="H1256" i="16"/>
  <c r="I1256" i="16" s="1"/>
  <c r="H1257" i="16"/>
  <c r="I1257" i="16" s="1"/>
  <c r="H1258" i="16"/>
  <c r="I1258" i="16" s="1"/>
  <c r="H1259" i="16"/>
  <c r="I1259" i="16" s="1"/>
  <c r="H1260" i="16"/>
  <c r="I1260" i="16" s="1"/>
  <c r="H1261" i="16"/>
  <c r="I1261" i="16"/>
  <c r="H1262" i="16"/>
  <c r="I1262" i="16" s="1"/>
  <c r="H1263" i="16"/>
  <c r="I1263" i="16" s="1"/>
  <c r="H1264" i="16"/>
  <c r="I1264" i="16" s="1"/>
  <c r="H1265" i="16"/>
  <c r="I1265" i="16" s="1"/>
  <c r="H1266" i="16"/>
  <c r="I1266" i="16" s="1"/>
  <c r="H1267" i="16"/>
  <c r="I1267" i="16" s="1"/>
  <c r="H1268" i="16"/>
  <c r="I1268" i="16" s="1"/>
  <c r="H1269" i="16"/>
  <c r="I1269" i="16"/>
  <c r="H1270" i="16"/>
  <c r="I1270" i="16" s="1"/>
  <c r="H1271" i="16"/>
  <c r="I1271" i="16" s="1"/>
  <c r="H1272" i="16"/>
  <c r="I1272" i="16" s="1"/>
  <c r="H1273" i="16"/>
  <c r="I1273" i="16" s="1"/>
  <c r="H1274" i="16"/>
  <c r="I1274" i="16" s="1"/>
  <c r="H1275" i="16"/>
  <c r="I1275" i="16" s="1"/>
  <c r="H1276" i="16"/>
  <c r="I1276" i="16" s="1"/>
  <c r="H1277" i="16"/>
  <c r="I1277" i="16"/>
  <c r="H1278" i="16"/>
  <c r="I1278" i="16" s="1"/>
  <c r="H1279" i="16"/>
  <c r="I1279" i="16" s="1"/>
  <c r="H1280" i="16"/>
  <c r="I1280" i="16" s="1"/>
  <c r="H1281" i="16"/>
  <c r="I1281" i="16" s="1"/>
  <c r="H1282" i="16"/>
  <c r="I1282" i="16" s="1"/>
  <c r="H1283" i="16"/>
  <c r="I1283" i="16" s="1"/>
  <c r="H1284" i="16"/>
  <c r="I1284" i="16" s="1"/>
  <c r="H1285" i="16"/>
  <c r="I1285" i="16" s="1"/>
  <c r="H1286" i="16"/>
  <c r="I1286" i="16" s="1"/>
  <c r="H1287" i="16"/>
  <c r="I1287" i="16" s="1"/>
  <c r="H1288" i="16"/>
  <c r="I1288" i="16" s="1"/>
  <c r="H1289" i="16"/>
  <c r="I1289" i="16" s="1"/>
  <c r="H1290" i="16"/>
  <c r="I1290" i="16" s="1"/>
  <c r="H1291" i="16"/>
  <c r="I1291" i="16" s="1"/>
  <c r="H1292" i="16"/>
  <c r="I1292" i="16" s="1"/>
  <c r="H1293" i="16"/>
  <c r="I1293" i="16"/>
  <c r="H1294" i="16"/>
  <c r="I1294" i="16" s="1"/>
  <c r="H1295" i="16"/>
  <c r="I1295" i="16" s="1"/>
  <c r="H1296" i="16"/>
  <c r="I1296" i="16" s="1"/>
  <c r="H1297" i="16"/>
  <c r="I1297" i="16" s="1"/>
  <c r="H1298" i="16"/>
  <c r="I1298" i="16" s="1"/>
  <c r="H1299" i="16"/>
  <c r="I1299" i="16" s="1"/>
  <c r="H1300" i="16"/>
  <c r="I1300" i="16" s="1"/>
  <c r="H1301" i="16"/>
  <c r="I1301" i="16"/>
  <c r="H1302" i="16"/>
  <c r="I1302" i="16" s="1"/>
  <c r="H1303" i="16"/>
  <c r="I1303" i="16" s="1"/>
  <c r="H1304" i="16"/>
  <c r="I1304" i="16" s="1"/>
  <c r="H1305" i="16"/>
  <c r="I1305" i="16" s="1"/>
  <c r="H1306" i="16"/>
  <c r="I1306" i="16" s="1"/>
  <c r="H1307" i="16"/>
  <c r="I1307" i="16" s="1"/>
  <c r="H1308" i="16"/>
  <c r="I1308" i="16" s="1"/>
  <c r="H1309" i="16"/>
  <c r="I1309" i="16"/>
  <c r="H1310" i="16"/>
  <c r="I1310" i="16" s="1"/>
  <c r="H1311" i="16"/>
  <c r="I1311" i="16" s="1"/>
  <c r="H1312" i="16"/>
  <c r="I1312" i="16" s="1"/>
  <c r="H1313" i="16"/>
  <c r="I1313" i="16" s="1"/>
  <c r="H1314" i="16"/>
  <c r="I1314" i="16" s="1"/>
  <c r="H1315" i="16"/>
  <c r="I1315" i="16" s="1"/>
  <c r="H1316" i="16"/>
  <c r="I1316" i="16" s="1"/>
  <c r="H1317" i="16"/>
  <c r="I1317" i="16" s="1"/>
  <c r="H1318" i="16"/>
  <c r="I1318" i="16" s="1"/>
  <c r="H1319" i="16"/>
  <c r="I1319" i="16" s="1"/>
  <c r="H1320" i="16"/>
  <c r="I1320" i="16" s="1"/>
  <c r="H1321" i="16"/>
  <c r="I1321" i="16" s="1"/>
  <c r="H1322" i="16"/>
  <c r="I1322" i="16" s="1"/>
  <c r="H1323" i="16"/>
  <c r="I1323" i="16" s="1"/>
  <c r="H1324" i="16"/>
  <c r="I1324" i="16" s="1"/>
  <c r="H1325" i="16"/>
  <c r="I1325" i="16"/>
  <c r="H1326" i="16"/>
  <c r="I1326" i="16" s="1"/>
  <c r="H1327" i="16"/>
  <c r="I1327" i="16" s="1"/>
  <c r="H1328" i="16"/>
  <c r="I1328" i="16" s="1"/>
  <c r="H1329" i="16"/>
  <c r="I1329" i="16" s="1"/>
  <c r="H1330" i="16"/>
  <c r="I1330" i="16" s="1"/>
  <c r="H1331" i="16"/>
  <c r="I1331" i="16" s="1"/>
  <c r="H1332" i="16"/>
  <c r="I1332" i="16" s="1"/>
  <c r="H1333" i="16"/>
  <c r="I1333" i="16"/>
  <c r="H1334" i="16"/>
  <c r="I1334" i="16" s="1"/>
  <c r="H1335" i="16"/>
  <c r="I1335" i="16" s="1"/>
  <c r="H1336" i="16"/>
  <c r="I1336" i="16" s="1"/>
  <c r="H1337" i="16"/>
  <c r="I1337" i="16" s="1"/>
  <c r="H1338" i="16"/>
  <c r="I1338" i="16" s="1"/>
  <c r="H1339" i="16"/>
  <c r="I1339" i="16" s="1"/>
  <c r="H1340" i="16"/>
  <c r="I1340" i="16" s="1"/>
  <c r="H1341" i="16"/>
  <c r="I1341" i="16"/>
  <c r="H1342" i="16"/>
  <c r="I1342" i="16" s="1"/>
  <c r="H1343" i="16"/>
  <c r="I1343" i="16" s="1"/>
  <c r="H1344" i="16"/>
  <c r="I1344" i="16" s="1"/>
  <c r="H1345" i="16"/>
  <c r="I1345" i="16" s="1"/>
  <c r="H1346" i="16"/>
  <c r="I1346" i="16" s="1"/>
  <c r="H1347" i="16"/>
  <c r="I1347" i="16" s="1"/>
  <c r="H1348" i="16"/>
  <c r="I1348" i="16" s="1"/>
  <c r="H1349" i="16"/>
  <c r="I1349" i="16" s="1"/>
  <c r="H1350" i="16"/>
  <c r="I1350" i="16" s="1"/>
  <c r="H1351" i="16"/>
  <c r="I1351" i="16" s="1"/>
  <c r="H1352" i="16"/>
  <c r="I1352" i="16" s="1"/>
  <c r="H1353" i="16"/>
  <c r="I1353" i="16" s="1"/>
  <c r="H1354" i="16"/>
  <c r="I1354" i="16" s="1"/>
  <c r="H1355" i="16"/>
  <c r="I1355" i="16" s="1"/>
  <c r="H1356" i="16"/>
  <c r="I1356" i="16" s="1"/>
  <c r="H1357" i="16"/>
  <c r="I1357" i="16"/>
  <c r="H1358" i="16"/>
  <c r="I1358" i="16" s="1"/>
  <c r="H1359" i="16"/>
  <c r="I1359" i="16" s="1"/>
  <c r="H1360" i="16"/>
  <c r="I1360" i="16" s="1"/>
  <c r="H1361" i="16"/>
  <c r="I1361" i="16" s="1"/>
  <c r="H1362" i="16"/>
  <c r="I1362" i="16" s="1"/>
  <c r="H1363" i="16"/>
  <c r="I1363" i="16" s="1"/>
  <c r="H1364" i="16"/>
  <c r="I1364" i="16" s="1"/>
  <c r="H1365" i="16"/>
  <c r="I1365" i="16"/>
  <c r="H1366" i="16"/>
  <c r="I1366" i="16" s="1"/>
  <c r="H1367" i="16"/>
  <c r="I1367" i="16" s="1"/>
  <c r="H1368" i="16"/>
  <c r="I1368" i="16" s="1"/>
  <c r="H1369" i="16"/>
  <c r="I1369" i="16" s="1"/>
  <c r="H1370" i="16"/>
  <c r="I1370" i="16" s="1"/>
  <c r="H1371" i="16"/>
  <c r="I1371" i="16" s="1"/>
  <c r="H1372" i="16"/>
  <c r="I1372" i="16" s="1"/>
  <c r="H1373" i="16"/>
  <c r="I1373" i="16"/>
  <c r="H1374" i="16"/>
  <c r="I1374" i="16" s="1"/>
  <c r="H1375" i="16"/>
  <c r="I1375" i="16" s="1"/>
  <c r="H1376" i="16"/>
  <c r="I1376" i="16" s="1"/>
  <c r="H1377" i="16"/>
  <c r="I1377" i="16" s="1"/>
  <c r="H1378" i="16"/>
  <c r="I1378" i="16" s="1"/>
  <c r="H1379" i="16"/>
  <c r="I1379" i="16" s="1"/>
  <c r="H1380" i="16"/>
  <c r="I1380" i="16" s="1"/>
  <c r="H1381" i="16"/>
  <c r="I1381" i="16" s="1"/>
  <c r="H1382" i="16"/>
  <c r="I1382" i="16" s="1"/>
  <c r="H1383" i="16"/>
  <c r="I1383" i="16" s="1"/>
  <c r="H1384" i="16"/>
  <c r="I1384" i="16" s="1"/>
  <c r="H1385" i="16"/>
  <c r="I1385" i="16" s="1"/>
  <c r="H1386" i="16"/>
  <c r="I1386" i="16" s="1"/>
  <c r="H1387" i="16"/>
  <c r="I1387" i="16" s="1"/>
  <c r="H1388" i="16"/>
  <c r="I1388" i="16" s="1"/>
  <c r="H1389" i="16"/>
  <c r="I1389" i="16"/>
  <c r="H1390" i="16"/>
  <c r="I1390" i="16" s="1"/>
  <c r="H1391" i="16"/>
  <c r="I1391" i="16" s="1"/>
  <c r="H1392" i="16"/>
  <c r="I1392" i="16" s="1"/>
  <c r="H1393" i="16"/>
  <c r="I1393" i="16" s="1"/>
  <c r="H1394" i="16"/>
  <c r="I1394" i="16" s="1"/>
  <c r="H1395" i="16"/>
  <c r="I1395" i="16" s="1"/>
  <c r="H1396" i="16"/>
  <c r="I1396" i="16" s="1"/>
  <c r="H1397" i="16"/>
  <c r="I1397" i="16"/>
  <c r="H1398" i="16"/>
  <c r="I1398" i="16" s="1"/>
  <c r="H1399" i="16"/>
  <c r="I1399" i="16" s="1"/>
  <c r="H1400" i="16"/>
  <c r="I1400" i="16" s="1"/>
  <c r="H1401" i="16"/>
  <c r="I1401" i="16" s="1"/>
  <c r="H1402" i="16"/>
  <c r="I1402" i="16" s="1"/>
  <c r="H1403" i="16"/>
  <c r="I1403" i="16" s="1"/>
  <c r="H1404" i="16"/>
  <c r="I1404" i="16" s="1"/>
  <c r="H1405" i="16"/>
  <c r="I1405" i="16"/>
  <c r="H1406" i="16"/>
  <c r="I1406" i="16" s="1"/>
  <c r="H1407" i="16"/>
  <c r="I1407" i="16" s="1"/>
  <c r="H1408" i="16"/>
  <c r="I1408" i="16" s="1"/>
  <c r="H1409" i="16"/>
  <c r="I1409" i="16" s="1"/>
  <c r="H1410" i="16"/>
  <c r="I1410" i="16" s="1"/>
  <c r="H1411" i="16"/>
  <c r="I1411" i="16" s="1"/>
  <c r="H1412" i="16"/>
  <c r="I1412" i="16" s="1"/>
  <c r="H1413" i="16"/>
  <c r="I1413" i="16" s="1"/>
  <c r="H1414" i="16"/>
  <c r="I1414" i="16" s="1"/>
  <c r="H1415" i="16"/>
  <c r="I1415" i="16" s="1"/>
  <c r="H1416" i="16"/>
  <c r="I1416" i="16" s="1"/>
  <c r="H1417" i="16"/>
  <c r="I1417" i="16" s="1"/>
  <c r="H1418" i="16"/>
  <c r="I1418" i="16" s="1"/>
  <c r="H1419" i="16"/>
  <c r="I1419" i="16" s="1"/>
  <c r="H1420" i="16"/>
  <c r="I1420" i="16" s="1"/>
  <c r="H1421" i="16"/>
  <c r="I1421" i="16"/>
  <c r="H1422" i="16"/>
  <c r="I1422" i="16" s="1"/>
  <c r="H1423" i="16"/>
  <c r="I1423" i="16" s="1"/>
  <c r="H1424" i="16"/>
  <c r="I1424" i="16" s="1"/>
  <c r="H1425" i="16"/>
  <c r="I1425" i="16" s="1"/>
  <c r="H1426" i="16"/>
  <c r="I1426" i="16" s="1"/>
  <c r="H1427" i="16"/>
  <c r="I1427" i="16" s="1"/>
  <c r="H1428" i="16"/>
  <c r="I1428" i="16" s="1"/>
  <c r="H1429" i="16"/>
  <c r="I1429" i="16"/>
  <c r="H1430" i="16"/>
  <c r="I1430" i="16" s="1"/>
  <c r="H1431" i="16"/>
  <c r="I1431" i="16" s="1"/>
  <c r="H1432" i="16"/>
  <c r="I1432" i="16" s="1"/>
  <c r="H1433" i="16"/>
  <c r="I1433" i="16" s="1"/>
  <c r="H1434" i="16"/>
  <c r="I1434" i="16" s="1"/>
  <c r="H1435" i="16"/>
  <c r="I1435" i="16" s="1"/>
  <c r="H1436" i="16"/>
  <c r="I1436" i="16" s="1"/>
  <c r="H1437" i="16"/>
  <c r="I1437" i="16"/>
  <c r="H1438" i="16"/>
  <c r="I1438" i="16" s="1"/>
  <c r="H1439" i="16"/>
  <c r="I1439" i="16" s="1"/>
  <c r="H1440" i="16"/>
  <c r="I1440" i="16" s="1"/>
  <c r="H1441" i="16"/>
  <c r="I1441" i="16" s="1"/>
  <c r="H1442" i="16"/>
  <c r="I1442" i="16" s="1"/>
  <c r="H1443" i="16"/>
  <c r="I1443" i="16" s="1"/>
  <c r="H1444" i="16"/>
  <c r="I1444" i="16" s="1"/>
  <c r="H1445" i="16"/>
  <c r="I1445" i="16" s="1"/>
  <c r="H1446" i="16"/>
  <c r="I1446" i="16" s="1"/>
  <c r="H1447" i="16"/>
  <c r="I1447" i="16" s="1"/>
  <c r="H1448" i="16"/>
  <c r="I1448" i="16"/>
  <c r="H1449" i="16"/>
  <c r="I1449" i="16"/>
  <c r="H1450" i="16"/>
  <c r="I1450" i="16" s="1"/>
  <c r="H1451" i="16"/>
  <c r="I1451" i="16" s="1"/>
  <c r="H1452" i="16"/>
  <c r="I1452" i="16" s="1"/>
  <c r="H1453" i="16"/>
  <c r="I1453" i="16" s="1"/>
  <c r="H1454" i="16"/>
  <c r="I1454" i="16" s="1"/>
  <c r="H1455" i="16"/>
  <c r="I1455" i="16" s="1"/>
  <c r="H1456" i="16"/>
  <c r="I1456" i="16"/>
  <c r="H1457" i="16"/>
  <c r="I1457" i="16"/>
  <c r="H1458" i="16"/>
  <c r="I1458" i="16"/>
  <c r="H1459" i="16"/>
  <c r="I1459" i="16" s="1"/>
  <c r="H1460" i="16"/>
  <c r="I1460" i="16" s="1"/>
  <c r="H1461" i="16"/>
  <c r="I1461" i="16" s="1"/>
  <c r="H1462" i="16"/>
  <c r="I1462" i="16" s="1"/>
  <c r="H1463" i="16"/>
  <c r="I1463" i="16" s="1"/>
  <c r="H1464" i="16"/>
  <c r="I1464" i="16" s="1"/>
  <c r="H1465" i="16"/>
  <c r="I1465" i="16"/>
  <c r="H1466" i="16"/>
  <c r="I1466" i="16"/>
  <c r="H1467" i="16"/>
  <c r="I1467" i="16" s="1"/>
  <c r="H1468" i="16"/>
  <c r="I1468" i="16" s="1"/>
  <c r="H1469" i="16"/>
  <c r="I1469" i="16" s="1"/>
  <c r="H1470" i="16"/>
  <c r="I1470" i="16" s="1"/>
  <c r="H1471" i="16"/>
  <c r="I1471" i="16" s="1"/>
  <c r="H1472" i="16"/>
  <c r="I1472" i="16"/>
  <c r="H1473" i="16"/>
  <c r="I1473" i="16" s="1"/>
  <c r="H1474" i="16"/>
  <c r="I1474" i="16"/>
  <c r="H1475" i="16"/>
  <c r="I1475" i="16" s="1"/>
  <c r="H1476" i="16"/>
  <c r="I1476" i="16" s="1"/>
  <c r="H1477" i="16"/>
  <c r="I1477" i="16" s="1"/>
  <c r="H1478" i="16"/>
  <c r="I1478" i="16" s="1"/>
  <c r="H1479" i="16"/>
  <c r="I1479" i="16" s="1"/>
  <c r="H1480" i="16"/>
  <c r="I1480" i="16"/>
  <c r="H1481" i="16"/>
  <c r="I1481" i="16"/>
  <c r="H1482" i="16"/>
  <c r="I1482" i="16" s="1"/>
  <c r="H1483" i="16"/>
  <c r="I1483" i="16" s="1"/>
  <c r="H1484" i="16"/>
  <c r="I1484" i="16" s="1"/>
  <c r="H1485" i="16"/>
  <c r="I1485" i="16" s="1"/>
  <c r="H1486" i="16"/>
  <c r="I1486" i="16" s="1"/>
  <c r="H1487" i="16"/>
  <c r="I1487" i="16" s="1"/>
  <c r="H1488" i="16"/>
  <c r="I1488" i="16"/>
  <c r="H1489" i="16"/>
  <c r="I1489" i="16"/>
  <c r="H1490" i="16"/>
  <c r="I1490" i="16"/>
  <c r="H1491" i="16"/>
  <c r="I1491" i="16" s="1"/>
  <c r="H1492" i="16"/>
  <c r="I1492" i="16" s="1"/>
  <c r="H1493" i="16"/>
  <c r="I1493" i="16" s="1"/>
  <c r="H1494" i="16"/>
  <c r="I1494" i="16" s="1"/>
  <c r="H1495" i="16"/>
  <c r="I1495" i="16" s="1"/>
  <c r="H1496" i="16"/>
  <c r="I1496" i="16" s="1"/>
  <c r="H1497" i="16"/>
  <c r="I1497" i="16"/>
  <c r="H1498" i="16"/>
  <c r="I1498" i="16"/>
  <c r="H1499" i="16"/>
  <c r="I1499" i="16" s="1"/>
  <c r="H1500" i="16"/>
  <c r="I1500" i="16" s="1"/>
  <c r="H1501" i="16"/>
  <c r="I1501" i="16" s="1"/>
  <c r="H1502" i="16"/>
  <c r="I1502" i="16" s="1"/>
  <c r="H1503" i="16"/>
  <c r="I1503" i="16" s="1"/>
  <c r="H1504" i="16"/>
  <c r="I1504" i="16"/>
  <c r="H1505" i="16"/>
  <c r="I1505" i="16" s="1"/>
  <c r="H1506" i="16"/>
  <c r="I1506" i="16"/>
  <c r="H1507" i="16"/>
  <c r="I1507" i="16" s="1"/>
  <c r="H1508" i="16"/>
  <c r="I1508" i="16" s="1"/>
  <c r="H1509" i="16"/>
  <c r="I1509" i="16" s="1"/>
  <c r="H1510" i="16"/>
  <c r="I1510" i="16" s="1"/>
  <c r="H1511" i="16"/>
  <c r="I1511" i="16" s="1"/>
  <c r="H1512" i="16"/>
  <c r="I1512" i="16"/>
  <c r="H1513" i="16"/>
  <c r="I1513" i="16"/>
  <c r="H1514" i="16"/>
  <c r="I1514" i="16" s="1"/>
  <c r="H1515" i="16"/>
  <c r="I1515" i="16" s="1"/>
  <c r="H1516" i="16"/>
  <c r="I1516" i="16" s="1"/>
  <c r="H1517" i="16"/>
  <c r="I1517" i="16" s="1"/>
  <c r="H1518" i="16"/>
  <c r="I1518" i="16" s="1"/>
  <c r="H1519" i="16"/>
  <c r="I1519" i="16" s="1"/>
  <c r="H1520" i="16"/>
  <c r="I1520" i="16"/>
  <c r="H1521" i="16"/>
  <c r="I1521" i="16"/>
  <c r="H1522" i="16"/>
  <c r="I1522" i="16"/>
  <c r="H1523" i="16"/>
  <c r="I1523" i="16" s="1"/>
  <c r="H1524" i="16"/>
  <c r="I1524" i="16" s="1"/>
  <c r="H1525" i="16"/>
  <c r="I1525" i="16" s="1"/>
  <c r="H1526" i="16"/>
  <c r="I1526" i="16" s="1"/>
  <c r="H1527" i="16"/>
  <c r="I1527" i="16" s="1"/>
  <c r="H1528" i="16"/>
  <c r="I1528" i="16" s="1"/>
  <c r="H1529" i="16"/>
  <c r="I1529" i="16"/>
  <c r="H1530" i="16"/>
  <c r="I1530" i="16"/>
  <c r="H1531" i="16"/>
  <c r="I1531" i="16" s="1"/>
  <c r="H1532" i="16"/>
  <c r="I1532" i="16" s="1"/>
  <c r="H1533" i="16"/>
  <c r="I1533" i="16" s="1"/>
  <c r="H1534" i="16"/>
  <c r="I1534" i="16" s="1"/>
  <c r="H1535" i="16"/>
  <c r="I1535" i="16" s="1"/>
  <c r="H1536" i="16"/>
  <c r="I1536" i="16"/>
  <c r="H1537" i="16"/>
  <c r="I1537" i="16" s="1"/>
  <c r="H1538" i="16"/>
  <c r="I1538" i="16"/>
  <c r="H1539" i="16"/>
  <c r="I1539" i="16" s="1"/>
  <c r="H1540" i="16"/>
  <c r="I1540" i="16" s="1"/>
  <c r="H1541" i="16"/>
  <c r="I1541" i="16" s="1"/>
  <c r="H1542" i="16"/>
  <c r="I1542" i="16" s="1"/>
  <c r="H1543" i="16"/>
  <c r="I1543" i="16" s="1"/>
  <c r="H1544" i="16"/>
  <c r="I1544" i="16"/>
  <c r="H1545" i="16"/>
  <c r="I1545" i="16"/>
  <c r="H1546" i="16"/>
  <c r="I1546" i="16" s="1"/>
  <c r="H1547" i="16"/>
  <c r="I1547" i="16" s="1"/>
  <c r="H1548" i="16"/>
  <c r="I1548" i="16" s="1"/>
  <c r="H1549" i="16"/>
  <c r="I1549" i="16" s="1"/>
  <c r="H1550" i="16"/>
  <c r="I1550" i="16" s="1"/>
  <c r="H1551" i="16"/>
  <c r="I1551" i="16" s="1"/>
  <c r="H1552" i="16"/>
  <c r="I1552" i="16"/>
  <c r="H1553" i="16"/>
  <c r="I1553" i="16"/>
  <c r="H1554" i="16"/>
  <c r="I1554" i="16"/>
  <c r="H1555" i="16"/>
  <c r="I1555" i="16" s="1"/>
  <c r="H1556" i="16"/>
  <c r="I1556" i="16" s="1"/>
  <c r="H1557" i="16"/>
  <c r="I1557" i="16" s="1"/>
  <c r="H1558" i="16"/>
  <c r="I1558" i="16" s="1"/>
  <c r="H1559" i="16"/>
  <c r="I1559" i="16" s="1"/>
  <c r="H1560" i="16"/>
  <c r="I1560" i="16" s="1"/>
  <c r="H1561" i="16"/>
  <c r="I1561" i="16"/>
  <c r="H1562" i="16"/>
  <c r="I1562" i="16"/>
  <c r="H1563" i="16"/>
  <c r="I1563" i="16" s="1"/>
  <c r="H1564" i="16"/>
  <c r="I1564" i="16" s="1"/>
  <c r="H1565" i="16"/>
  <c r="I1565" i="16" s="1"/>
  <c r="H1566" i="16"/>
  <c r="I1566" i="16" s="1"/>
  <c r="H1567" i="16"/>
  <c r="I1567" i="16" s="1"/>
  <c r="H1568" i="16"/>
  <c r="I1568" i="16"/>
  <c r="H1569" i="16"/>
  <c r="I1569" i="16" s="1"/>
  <c r="H1570" i="16"/>
  <c r="I1570" i="16"/>
  <c r="H1571" i="16"/>
  <c r="I1571" i="16" s="1"/>
  <c r="H1572" i="16"/>
  <c r="I1572" i="16" s="1"/>
  <c r="H1573" i="16"/>
  <c r="I1573" i="16" s="1"/>
  <c r="H1574" i="16"/>
  <c r="I1574" i="16" s="1"/>
  <c r="H1575" i="16"/>
  <c r="I1575" i="16" s="1"/>
  <c r="H1576" i="16"/>
  <c r="I1576" i="16"/>
  <c r="H1577" i="16"/>
  <c r="I1577" i="16"/>
  <c r="H1578" i="16"/>
  <c r="I1578" i="16" s="1"/>
  <c r="H1579" i="16"/>
  <c r="I1579" i="16" s="1"/>
  <c r="H1580" i="16"/>
  <c r="I1580" i="16" s="1"/>
  <c r="H1581" i="16"/>
  <c r="I1581" i="16" s="1"/>
  <c r="H1582" i="16"/>
  <c r="I1582" i="16" s="1"/>
  <c r="H1583" i="16"/>
  <c r="I1583" i="16" s="1"/>
  <c r="H1584" i="16"/>
  <c r="I1584" i="16"/>
  <c r="H1585" i="16"/>
  <c r="I1585" i="16"/>
  <c r="H1586" i="16"/>
  <c r="I1586" i="16"/>
  <c r="H1587" i="16"/>
  <c r="I1587" i="16" s="1"/>
  <c r="H1588" i="16"/>
  <c r="I1588" i="16" s="1"/>
  <c r="H1589" i="16"/>
  <c r="I1589" i="16" s="1"/>
  <c r="H1590" i="16"/>
  <c r="I1590" i="16" s="1"/>
  <c r="H1591" i="16"/>
  <c r="I1591" i="16" s="1"/>
  <c r="H1592" i="16"/>
  <c r="I1592" i="16" s="1"/>
  <c r="H1593" i="16"/>
  <c r="I1593" i="16"/>
  <c r="H1594" i="16"/>
  <c r="I1594" i="16"/>
  <c r="H1595" i="16"/>
  <c r="I1595" i="16" s="1"/>
  <c r="H1596" i="16"/>
  <c r="I1596" i="16" s="1"/>
  <c r="H1597" i="16"/>
  <c r="I1597" i="16" s="1"/>
  <c r="H1598" i="16"/>
  <c r="I1598" i="16" s="1"/>
  <c r="H1599" i="16"/>
  <c r="I1599" i="16" s="1"/>
  <c r="H1600" i="16"/>
  <c r="I1600" i="16"/>
  <c r="H1601" i="16"/>
  <c r="I1601" i="16" s="1"/>
  <c r="H1602" i="16"/>
  <c r="I1602" i="16"/>
  <c r="H1603" i="16"/>
  <c r="I1603" i="16" s="1"/>
  <c r="H1604" i="16"/>
  <c r="I1604" i="16" s="1"/>
  <c r="H1605" i="16"/>
  <c r="I1605" i="16" s="1"/>
  <c r="H1606" i="16"/>
  <c r="I1606" i="16" s="1"/>
  <c r="H1607" i="16"/>
  <c r="I1607" i="16" s="1"/>
  <c r="H1608" i="16"/>
  <c r="I1608" i="16"/>
  <c r="H1609" i="16"/>
  <c r="I1609" i="16"/>
  <c r="H1610" i="16"/>
  <c r="I1610" i="16" s="1"/>
  <c r="H1611" i="16"/>
  <c r="I1611" i="16" s="1"/>
  <c r="H1612" i="16"/>
  <c r="I1612" i="16" s="1"/>
  <c r="H1613" i="16"/>
  <c r="I1613" i="16" s="1"/>
  <c r="H1614" i="16"/>
  <c r="I1614" i="16" s="1"/>
  <c r="H1615" i="16"/>
  <c r="I1615" i="16" s="1"/>
  <c r="H1616" i="16"/>
  <c r="I1616" i="16"/>
  <c r="H1617" i="16"/>
  <c r="I1617" i="16"/>
  <c r="H1618" i="16"/>
  <c r="I1618" i="16"/>
  <c r="H1619" i="16"/>
  <c r="I1619" i="16" s="1"/>
  <c r="H1620" i="16"/>
  <c r="I1620" i="16" s="1"/>
  <c r="H1621" i="16"/>
  <c r="I1621" i="16" s="1"/>
  <c r="H1622" i="16"/>
  <c r="I1622" i="16" s="1"/>
  <c r="H1623" i="16"/>
  <c r="I1623" i="16" s="1"/>
  <c r="H1624" i="16"/>
  <c r="I1624" i="16" s="1"/>
  <c r="H1625" i="16"/>
  <c r="I1625" i="16"/>
  <c r="H1626" i="16"/>
  <c r="I1626" i="16"/>
  <c r="H1627" i="16"/>
  <c r="I1627" i="16" s="1"/>
  <c r="H1628" i="16"/>
  <c r="I1628" i="16" s="1"/>
  <c r="H1629" i="16"/>
  <c r="I1629" i="16" s="1"/>
  <c r="H1630" i="16"/>
  <c r="I1630" i="16" s="1"/>
  <c r="H1631" i="16"/>
  <c r="I1631" i="16" s="1"/>
  <c r="H1632" i="16"/>
  <c r="I1632" i="16"/>
  <c r="H1633" i="16"/>
  <c r="I1633" i="16" s="1"/>
  <c r="H1634" i="16"/>
  <c r="I1634" i="16"/>
  <c r="H1635" i="16"/>
  <c r="I1635" i="16" s="1"/>
  <c r="H1636" i="16"/>
  <c r="I1636" i="16" s="1"/>
  <c r="H1637" i="16"/>
  <c r="I1637" i="16" s="1"/>
  <c r="H1638" i="16"/>
  <c r="I1638" i="16" s="1"/>
  <c r="H1639" i="16"/>
  <c r="I1639" i="16" s="1"/>
  <c r="H1640" i="16"/>
  <c r="I1640" i="16"/>
  <c r="H1641" i="16"/>
  <c r="I1641" i="16"/>
  <c r="H101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B1643" i="16"/>
  <c r="P101" i="16"/>
  <c r="N101" i="16"/>
  <c r="G9" i="16"/>
  <c r="F9" i="16"/>
  <c r="F576" i="16"/>
  <c r="F709" i="16"/>
  <c r="F729" i="16"/>
  <c r="F786" i="16"/>
  <c r="F850" i="16"/>
  <c r="F863" i="16"/>
  <c r="F877" i="16"/>
  <c r="F927" i="16"/>
  <c r="F941" i="16"/>
  <c r="F991" i="16"/>
  <c r="F1005" i="16"/>
  <c r="F1017" i="16"/>
  <c r="F1030" i="16"/>
  <c r="F1094" i="16"/>
  <c r="F1145" i="16"/>
  <c r="F1158" i="16"/>
  <c r="F1170" i="16"/>
  <c r="F1197" i="16"/>
  <c r="F1222" i="16"/>
  <c r="F1247" i="16"/>
  <c r="F1261" i="16"/>
  <c r="F1306" i="16"/>
  <c r="L141" i="16"/>
  <c r="P164" i="16"/>
  <c r="N164" i="16"/>
  <c r="L164" i="16"/>
  <c r="O1642" i="16"/>
  <c r="O1643" i="16"/>
  <c r="O1644" i="16"/>
  <c r="N102" i="16"/>
  <c r="N103" i="16"/>
  <c r="N104" i="16"/>
  <c r="N105" i="16"/>
  <c r="N106" i="16"/>
  <c r="N107" i="16"/>
  <c r="P107" i="16" s="1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391" i="16"/>
  <c r="N392" i="16"/>
  <c r="N393" i="16"/>
  <c r="N394" i="16"/>
  <c r="N395" i="16"/>
  <c r="N396" i="16"/>
  <c r="N397" i="16"/>
  <c r="N398" i="16"/>
  <c r="N399" i="16"/>
  <c r="N400" i="16"/>
  <c r="N401" i="16"/>
  <c r="N402" i="16"/>
  <c r="N403" i="16"/>
  <c r="N404" i="16"/>
  <c r="N405" i="16"/>
  <c r="N406" i="16"/>
  <c r="N407" i="16"/>
  <c r="N408" i="16"/>
  <c r="N409" i="16"/>
  <c r="N410" i="16"/>
  <c r="N411" i="16"/>
  <c r="N412" i="16"/>
  <c r="N413" i="16"/>
  <c r="N414" i="16"/>
  <c r="N415" i="16"/>
  <c r="N416" i="16"/>
  <c r="N417" i="16"/>
  <c r="N418" i="16"/>
  <c r="N419" i="16"/>
  <c r="N420" i="16"/>
  <c r="N421" i="16"/>
  <c r="N422" i="16"/>
  <c r="N423" i="16"/>
  <c r="N424" i="16"/>
  <c r="N425" i="16"/>
  <c r="N426" i="16"/>
  <c r="N427" i="16"/>
  <c r="N428" i="16"/>
  <c r="N429" i="16"/>
  <c r="N430" i="16"/>
  <c r="N431" i="16"/>
  <c r="N432" i="16"/>
  <c r="N433" i="16"/>
  <c r="N434" i="16"/>
  <c r="N435" i="16"/>
  <c r="N436" i="16"/>
  <c r="N437" i="16"/>
  <c r="N438" i="16"/>
  <c r="N439" i="16"/>
  <c r="N440" i="16"/>
  <c r="N441" i="16"/>
  <c r="N442" i="16"/>
  <c r="N443" i="16"/>
  <c r="N444" i="16"/>
  <c r="N445" i="16"/>
  <c r="N446" i="16"/>
  <c r="N447" i="16"/>
  <c r="N448" i="16"/>
  <c r="N449" i="16"/>
  <c r="N450" i="16"/>
  <c r="N451" i="16"/>
  <c r="N452" i="16"/>
  <c r="N453" i="16"/>
  <c r="N454" i="16"/>
  <c r="N455" i="16"/>
  <c r="N456" i="16"/>
  <c r="N457" i="16"/>
  <c r="N458" i="16"/>
  <c r="N459" i="16"/>
  <c r="N460" i="16"/>
  <c r="N461" i="16"/>
  <c r="N462" i="16"/>
  <c r="N463" i="16"/>
  <c r="N464" i="16"/>
  <c r="N465" i="16"/>
  <c r="N466" i="16"/>
  <c r="N467" i="16"/>
  <c r="N468" i="16"/>
  <c r="N469" i="16"/>
  <c r="N470" i="16"/>
  <c r="N471" i="16"/>
  <c r="N472" i="16"/>
  <c r="N473" i="16"/>
  <c r="N474" i="16"/>
  <c r="N475" i="16"/>
  <c r="N476" i="16"/>
  <c r="N477" i="16"/>
  <c r="N478" i="16"/>
  <c r="N479" i="16"/>
  <c r="N480" i="16"/>
  <c r="N481" i="16"/>
  <c r="N482" i="16"/>
  <c r="N483" i="16"/>
  <c r="N484" i="16"/>
  <c r="N485" i="16"/>
  <c r="N486" i="16"/>
  <c r="N487" i="16"/>
  <c r="N488" i="16"/>
  <c r="N489" i="16"/>
  <c r="N490" i="16"/>
  <c r="N491" i="16"/>
  <c r="N492" i="16"/>
  <c r="N493" i="16"/>
  <c r="N494" i="16"/>
  <c r="N495" i="16"/>
  <c r="N496" i="16"/>
  <c r="N497" i="16"/>
  <c r="N498" i="16"/>
  <c r="N499" i="16"/>
  <c r="N500" i="16"/>
  <c r="N501" i="16"/>
  <c r="N502" i="16"/>
  <c r="N503" i="16"/>
  <c r="N504" i="16"/>
  <c r="N505" i="16"/>
  <c r="N506" i="16"/>
  <c r="N507" i="16"/>
  <c r="N508" i="16"/>
  <c r="N509" i="16"/>
  <c r="N510" i="16"/>
  <c r="N511" i="16"/>
  <c r="N512" i="16"/>
  <c r="N513" i="16"/>
  <c r="N514" i="16"/>
  <c r="N515" i="16"/>
  <c r="N516" i="16"/>
  <c r="N517" i="16"/>
  <c r="N518" i="16"/>
  <c r="N519" i="16"/>
  <c r="N520" i="16"/>
  <c r="N521" i="16"/>
  <c r="N522" i="16"/>
  <c r="N523" i="16"/>
  <c r="N524" i="16"/>
  <c r="N525" i="16"/>
  <c r="N526" i="16"/>
  <c r="N527" i="16"/>
  <c r="N528" i="16"/>
  <c r="N529" i="16"/>
  <c r="N530" i="16"/>
  <c r="N531" i="16"/>
  <c r="N532" i="16"/>
  <c r="N533" i="16"/>
  <c r="N534" i="16"/>
  <c r="N535" i="16"/>
  <c r="N536" i="16"/>
  <c r="N537" i="16"/>
  <c r="N538" i="16"/>
  <c r="N539" i="16"/>
  <c r="N540" i="16"/>
  <c r="N541" i="16"/>
  <c r="N542" i="16"/>
  <c r="N543" i="16"/>
  <c r="N544" i="16"/>
  <c r="N545" i="16"/>
  <c r="N546" i="16"/>
  <c r="N547" i="16"/>
  <c r="N548" i="16"/>
  <c r="N549" i="16"/>
  <c r="N550" i="16"/>
  <c r="N551" i="16"/>
  <c r="N552" i="16"/>
  <c r="N553" i="16"/>
  <c r="N554" i="16"/>
  <c r="N555" i="16"/>
  <c r="N556" i="16"/>
  <c r="N557" i="16"/>
  <c r="N558" i="16"/>
  <c r="N559" i="16"/>
  <c r="N560" i="16"/>
  <c r="N561" i="16"/>
  <c r="N562" i="16"/>
  <c r="N563" i="16"/>
  <c r="N564" i="16"/>
  <c r="N565" i="16"/>
  <c r="N566" i="16"/>
  <c r="N567" i="16"/>
  <c r="N568" i="16"/>
  <c r="N569" i="16"/>
  <c r="N570" i="16"/>
  <c r="N571" i="16"/>
  <c r="N572" i="16"/>
  <c r="N573" i="16"/>
  <c r="N574" i="16"/>
  <c r="N575" i="16"/>
  <c r="N576" i="16"/>
  <c r="N577" i="16"/>
  <c r="N578" i="16"/>
  <c r="N579" i="16"/>
  <c r="N580" i="16"/>
  <c r="N581" i="16"/>
  <c r="N582" i="16"/>
  <c r="N583" i="16"/>
  <c r="N584" i="16"/>
  <c r="N585" i="16"/>
  <c r="N586" i="16"/>
  <c r="N587" i="16"/>
  <c r="N588" i="16"/>
  <c r="N589" i="16"/>
  <c r="N590" i="16"/>
  <c r="N591" i="16"/>
  <c r="N592" i="16"/>
  <c r="N593" i="16"/>
  <c r="N594" i="16"/>
  <c r="N595" i="16"/>
  <c r="N596" i="16"/>
  <c r="N597" i="16"/>
  <c r="N598" i="16"/>
  <c r="N599" i="16"/>
  <c r="N600" i="16"/>
  <c r="N601" i="16"/>
  <c r="N602" i="16"/>
  <c r="N603" i="16"/>
  <c r="N604" i="16"/>
  <c r="N605" i="16"/>
  <c r="N606" i="16"/>
  <c r="N607" i="16"/>
  <c r="N608" i="16"/>
  <c r="N609" i="16"/>
  <c r="N610" i="16"/>
  <c r="N611" i="16"/>
  <c r="N612" i="16"/>
  <c r="N613" i="16"/>
  <c r="N614" i="16"/>
  <c r="N615" i="16"/>
  <c r="N616" i="16"/>
  <c r="N617" i="16"/>
  <c r="N618" i="16"/>
  <c r="N619" i="16"/>
  <c r="N620" i="16"/>
  <c r="N621" i="16"/>
  <c r="N622" i="16"/>
  <c r="N623" i="16"/>
  <c r="N624" i="16"/>
  <c r="N625" i="16"/>
  <c r="N626" i="16"/>
  <c r="N627" i="16"/>
  <c r="N628" i="16"/>
  <c r="N629" i="16"/>
  <c r="N630" i="16"/>
  <c r="N631" i="16"/>
  <c r="N632" i="16"/>
  <c r="N633" i="16"/>
  <c r="N634" i="16"/>
  <c r="N635" i="16"/>
  <c r="N636" i="16"/>
  <c r="N637" i="16"/>
  <c r="N638" i="16"/>
  <c r="N639" i="16"/>
  <c r="N640" i="16"/>
  <c r="N641" i="16"/>
  <c r="N642" i="16"/>
  <c r="N643" i="16"/>
  <c r="N644" i="16"/>
  <c r="N645" i="16"/>
  <c r="N646" i="16"/>
  <c r="N647" i="16"/>
  <c r="N648" i="16"/>
  <c r="N649" i="16"/>
  <c r="N650" i="16"/>
  <c r="N651" i="16"/>
  <c r="N652" i="16"/>
  <c r="N653" i="16"/>
  <c r="N654" i="16"/>
  <c r="N655" i="16"/>
  <c r="N656" i="16"/>
  <c r="N657" i="16"/>
  <c r="N658" i="16"/>
  <c r="N659" i="16"/>
  <c r="N660" i="16"/>
  <c r="N661" i="16"/>
  <c r="N662" i="16"/>
  <c r="N663" i="16"/>
  <c r="N664" i="16"/>
  <c r="N665" i="16"/>
  <c r="N666" i="16"/>
  <c r="N667" i="16"/>
  <c r="N668" i="16"/>
  <c r="N669" i="16"/>
  <c r="N670" i="16"/>
  <c r="N671" i="16"/>
  <c r="N672" i="16"/>
  <c r="N673" i="16"/>
  <c r="N674" i="16"/>
  <c r="N675" i="16"/>
  <c r="N676" i="16"/>
  <c r="N677" i="16"/>
  <c r="N678" i="16"/>
  <c r="N679" i="16"/>
  <c r="N680" i="16"/>
  <c r="N681" i="16"/>
  <c r="N682" i="16"/>
  <c r="N683" i="16"/>
  <c r="N684" i="16"/>
  <c r="N685" i="16"/>
  <c r="N686" i="16"/>
  <c r="N687" i="16"/>
  <c r="N688" i="16"/>
  <c r="N689" i="16"/>
  <c r="N690" i="16"/>
  <c r="N691" i="16"/>
  <c r="N692" i="16"/>
  <c r="N693" i="16"/>
  <c r="N694" i="16"/>
  <c r="N695" i="16"/>
  <c r="N696" i="16"/>
  <c r="N697" i="16"/>
  <c r="N698" i="16"/>
  <c r="N699" i="16"/>
  <c r="N700" i="16"/>
  <c r="N701" i="16"/>
  <c r="N702" i="16"/>
  <c r="N703" i="16"/>
  <c r="N704" i="16"/>
  <c r="N705" i="16"/>
  <c r="N706" i="16"/>
  <c r="N707" i="16"/>
  <c r="N708" i="16"/>
  <c r="N709" i="16"/>
  <c r="N710" i="16"/>
  <c r="N711" i="16"/>
  <c r="N712" i="16"/>
  <c r="N713" i="16"/>
  <c r="N714" i="16"/>
  <c r="N715" i="16"/>
  <c r="N716" i="16"/>
  <c r="N717" i="16"/>
  <c r="N718" i="16"/>
  <c r="N719" i="16"/>
  <c r="N720" i="16"/>
  <c r="N721" i="16"/>
  <c r="N722" i="16"/>
  <c r="N723" i="16"/>
  <c r="N724" i="16"/>
  <c r="N725" i="16"/>
  <c r="N726" i="16"/>
  <c r="N727" i="16"/>
  <c r="N728" i="16"/>
  <c r="N729" i="16"/>
  <c r="N730" i="16"/>
  <c r="N731" i="16"/>
  <c r="N732" i="16"/>
  <c r="N733" i="16"/>
  <c r="N734" i="16"/>
  <c r="N735" i="16"/>
  <c r="N736" i="16"/>
  <c r="N737" i="16"/>
  <c r="N738" i="16"/>
  <c r="N739" i="16"/>
  <c r="N740" i="16"/>
  <c r="N741" i="16"/>
  <c r="N742" i="16"/>
  <c r="N743" i="16"/>
  <c r="N744" i="16"/>
  <c r="N745" i="16"/>
  <c r="N746" i="16"/>
  <c r="N747" i="16"/>
  <c r="N748" i="16"/>
  <c r="N749" i="16"/>
  <c r="N750" i="16"/>
  <c r="N751" i="16"/>
  <c r="N752" i="16"/>
  <c r="N753" i="16"/>
  <c r="N754" i="16"/>
  <c r="N755" i="16"/>
  <c r="N756" i="16"/>
  <c r="N757" i="16"/>
  <c r="N758" i="16"/>
  <c r="N759" i="16"/>
  <c r="N760" i="16"/>
  <c r="N761" i="16"/>
  <c r="N762" i="16"/>
  <c r="N763" i="16"/>
  <c r="N764" i="16"/>
  <c r="N765" i="16"/>
  <c r="N766" i="16"/>
  <c r="N767" i="16"/>
  <c r="N768" i="16"/>
  <c r="N769" i="16"/>
  <c r="N770" i="16"/>
  <c r="N771" i="16"/>
  <c r="N772" i="16"/>
  <c r="N773" i="16"/>
  <c r="N774" i="16"/>
  <c r="N775" i="16"/>
  <c r="N776" i="16"/>
  <c r="N777" i="16"/>
  <c r="N778" i="16"/>
  <c r="N779" i="16"/>
  <c r="N780" i="16"/>
  <c r="N781" i="16"/>
  <c r="N782" i="16"/>
  <c r="N783" i="16"/>
  <c r="N784" i="16"/>
  <c r="N785" i="16"/>
  <c r="N786" i="16"/>
  <c r="N787" i="16"/>
  <c r="N788" i="16"/>
  <c r="N789" i="16"/>
  <c r="N790" i="16"/>
  <c r="N791" i="16"/>
  <c r="N792" i="16"/>
  <c r="N793" i="16"/>
  <c r="N794" i="16"/>
  <c r="N795" i="16"/>
  <c r="N796" i="16"/>
  <c r="N797" i="16"/>
  <c r="N798" i="16"/>
  <c r="N799" i="16"/>
  <c r="N800" i="16"/>
  <c r="N801" i="16"/>
  <c r="N802" i="16"/>
  <c r="N803" i="16"/>
  <c r="N804" i="16"/>
  <c r="N805" i="16"/>
  <c r="N806" i="16"/>
  <c r="N807" i="16"/>
  <c r="N808" i="16"/>
  <c r="N809" i="16"/>
  <c r="N810" i="16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N825" i="16"/>
  <c r="N826" i="16"/>
  <c r="N827" i="16"/>
  <c r="N828" i="16"/>
  <c r="N829" i="16"/>
  <c r="N830" i="16"/>
  <c r="N831" i="16"/>
  <c r="N832" i="16"/>
  <c r="N833" i="16"/>
  <c r="N834" i="16"/>
  <c r="N835" i="16"/>
  <c r="N836" i="16"/>
  <c r="N837" i="16"/>
  <c r="N838" i="16"/>
  <c r="N839" i="16"/>
  <c r="N840" i="16"/>
  <c r="N841" i="16"/>
  <c r="N842" i="16"/>
  <c r="N843" i="16"/>
  <c r="N844" i="16"/>
  <c r="N845" i="16"/>
  <c r="N846" i="16"/>
  <c r="N847" i="16"/>
  <c r="N848" i="16"/>
  <c r="N849" i="16"/>
  <c r="N850" i="16"/>
  <c r="N851" i="16"/>
  <c r="N852" i="16"/>
  <c r="N853" i="16"/>
  <c r="N854" i="16"/>
  <c r="N855" i="16"/>
  <c r="N856" i="16"/>
  <c r="N857" i="16"/>
  <c r="N858" i="16"/>
  <c r="N859" i="16"/>
  <c r="N860" i="16"/>
  <c r="N861" i="16"/>
  <c r="N862" i="16"/>
  <c r="N863" i="16"/>
  <c r="N864" i="16"/>
  <c r="N865" i="16"/>
  <c r="N866" i="16"/>
  <c r="N867" i="16"/>
  <c r="N868" i="16"/>
  <c r="N869" i="16"/>
  <c r="N870" i="16"/>
  <c r="N871" i="16"/>
  <c r="N872" i="16"/>
  <c r="N873" i="16"/>
  <c r="N874" i="16"/>
  <c r="N875" i="16"/>
  <c r="N876" i="16"/>
  <c r="N877" i="16"/>
  <c r="N878" i="16"/>
  <c r="N879" i="16"/>
  <c r="N880" i="16"/>
  <c r="N881" i="16"/>
  <c r="N882" i="16"/>
  <c r="N883" i="16"/>
  <c r="N884" i="16"/>
  <c r="N885" i="16"/>
  <c r="N886" i="16"/>
  <c r="N887" i="16"/>
  <c r="N888" i="16"/>
  <c r="N889" i="16"/>
  <c r="N890" i="16"/>
  <c r="N891" i="16"/>
  <c r="N892" i="16"/>
  <c r="N893" i="16"/>
  <c r="N894" i="16"/>
  <c r="N895" i="16"/>
  <c r="N896" i="16"/>
  <c r="N897" i="16"/>
  <c r="N898" i="16"/>
  <c r="N899" i="16"/>
  <c r="N900" i="16"/>
  <c r="N901" i="16"/>
  <c r="N902" i="16"/>
  <c r="N903" i="16"/>
  <c r="N904" i="16"/>
  <c r="N905" i="16"/>
  <c r="N906" i="16"/>
  <c r="N907" i="16"/>
  <c r="N908" i="16"/>
  <c r="N909" i="16"/>
  <c r="N910" i="16"/>
  <c r="N911" i="16"/>
  <c r="N912" i="16"/>
  <c r="N913" i="16"/>
  <c r="N914" i="16"/>
  <c r="N915" i="16"/>
  <c r="N916" i="16"/>
  <c r="N917" i="16"/>
  <c r="N918" i="16"/>
  <c r="N919" i="16"/>
  <c r="N920" i="16"/>
  <c r="N921" i="16"/>
  <c r="N922" i="16"/>
  <c r="N923" i="16"/>
  <c r="N924" i="16"/>
  <c r="N925" i="16"/>
  <c r="N926" i="16"/>
  <c r="N927" i="16"/>
  <c r="N928" i="16"/>
  <c r="N929" i="16"/>
  <c r="N930" i="16"/>
  <c r="N931" i="16"/>
  <c r="N932" i="16"/>
  <c r="N933" i="16"/>
  <c r="N934" i="16"/>
  <c r="N935" i="16"/>
  <c r="N936" i="16"/>
  <c r="N937" i="16"/>
  <c r="N938" i="16"/>
  <c r="N939" i="16"/>
  <c r="N940" i="16"/>
  <c r="N941" i="16"/>
  <c r="N942" i="16"/>
  <c r="N943" i="16"/>
  <c r="N944" i="16"/>
  <c r="N945" i="16"/>
  <c r="N946" i="16"/>
  <c r="N947" i="16"/>
  <c r="N948" i="16"/>
  <c r="N949" i="16"/>
  <c r="N950" i="16"/>
  <c r="N951" i="16"/>
  <c r="N952" i="16"/>
  <c r="N953" i="16"/>
  <c r="N954" i="16"/>
  <c r="N955" i="16"/>
  <c r="N956" i="16"/>
  <c r="N957" i="16"/>
  <c r="N958" i="16"/>
  <c r="N959" i="16"/>
  <c r="N960" i="16"/>
  <c r="N961" i="16"/>
  <c r="N962" i="16"/>
  <c r="N963" i="16"/>
  <c r="N964" i="16"/>
  <c r="N965" i="16"/>
  <c r="N966" i="16"/>
  <c r="N967" i="16"/>
  <c r="N968" i="16"/>
  <c r="N969" i="16"/>
  <c r="N970" i="16"/>
  <c r="N971" i="16"/>
  <c r="N972" i="16"/>
  <c r="N973" i="16"/>
  <c r="N974" i="16"/>
  <c r="N975" i="16"/>
  <c r="N976" i="16"/>
  <c r="N977" i="16"/>
  <c r="N978" i="16"/>
  <c r="N979" i="16"/>
  <c r="N980" i="16"/>
  <c r="N981" i="16"/>
  <c r="N982" i="16"/>
  <c r="N983" i="16"/>
  <c r="N984" i="16"/>
  <c r="N985" i="16"/>
  <c r="N986" i="16"/>
  <c r="N987" i="16"/>
  <c r="N988" i="16"/>
  <c r="N989" i="16"/>
  <c r="N990" i="16"/>
  <c r="N991" i="16"/>
  <c r="N992" i="16"/>
  <c r="N993" i="16"/>
  <c r="N994" i="16"/>
  <c r="N995" i="16"/>
  <c r="N996" i="16"/>
  <c r="N997" i="16"/>
  <c r="N998" i="16"/>
  <c r="N999" i="16"/>
  <c r="N1000" i="16"/>
  <c r="N1001" i="16"/>
  <c r="N1002" i="16"/>
  <c r="N1003" i="16"/>
  <c r="N1004" i="16"/>
  <c r="N1005" i="16"/>
  <c r="N1006" i="16"/>
  <c r="N1007" i="16"/>
  <c r="N1008" i="16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N1023" i="16"/>
  <c r="N1024" i="16"/>
  <c r="N1025" i="16"/>
  <c r="N1026" i="16"/>
  <c r="N1027" i="16"/>
  <c r="N1028" i="16"/>
  <c r="N1029" i="16"/>
  <c r="N1030" i="16"/>
  <c r="N1031" i="16"/>
  <c r="N1032" i="16"/>
  <c r="N1033" i="16"/>
  <c r="N1034" i="16"/>
  <c r="N1035" i="16"/>
  <c r="N1036" i="16"/>
  <c r="N1037" i="16"/>
  <c r="N1038" i="16"/>
  <c r="N1039" i="16"/>
  <c r="N1040" i="16"/>
  <c r="N1041" i="16"/>
  <c r="N1042" i="16"/>
  <c r="N1043" i="16"/>
  <c r="N1044" i="16"/>
  <c r="N1045" i="16"/>
  <c r="N1046" i="16"/>
  <c r="N1047" i="16"/>
  <c r="N1048" i="16"/>
  <c r="N1049" i="16"/>
  <c r="N1050" i="16"/>
  <c r="N1051" i="16"/>
  <c r="N1052" i="16"/>
  <c r="N1053" i="16"/>
  <c r="N1054" i="16"/>
  <c r="N1055" i="16"/>
  <c r="N1056" i="16"/>
  <c r="N1057" i="16"/>
  <c r="N1058" i="16"/>
  <c r="N1059" i="16"/>
  <c r="N1060" i="16"/>
  <c r="N1061" i="16"/>
  <c r="N1062" i="16"/>
  <c r="N1063" i="16"/>
  <c r="N1064" i="16"/>
  <c r="N1065" i="16"/>
  <c r="N1066" i="16"/>
  <c r="N1067" i="16"/>
  <c r="N1068" i="16"/>
  <c r="N1069" i="16"/>
  <c r="N1070" i="16"/>
  <c r="N1071" i="16"/>
  <c r="N1072" i="16"/>
  <c r="N1073" i="16"/>
  <c r="N1074" i="16"/>
  <c r="N1075" i="16"/>
  <c r="N1076" i="16"/>
  <c r="N1077" i="16"/>
  <c r="N1078" i="16"/>
  <c r="N1079" i="16"/>
  <c r="N1080" i="16"/>
  <c r="N1081" i="16"/>
  <c r="N1082" i="16"/>
  <c r="N1083" i="16"/>
  <c r="N1084" i="16"/>
  <c r="N1085" i="16"/>
  <c r="N1086" i="16"/>
  <c r="N1087" i="16"/>
  <c r="N1088" i="16"/>
  <c r="N1089" i="16"/>
  <c r="N1090" i="16"/>
  <c r="N1091" i="16"/>
  <c r="N1092" i="16"/>
  <c r="N1093" i="16"/>
  <c r="N1094" i="16"/>
  <c r="N1095" i="16"/>
  <c r="N1096" i="16"/>
  <c r="N1097" i="16"/>
  <c r="N1098" i="16"/>
  <c r="N1099" i="16"/>
  <c r="N1100" i="16"/>
  <c r="N1101" i="16"/>
  <c r="N1102" i="16"/>
  <c r="N1103" i="16"/>
  <c r="N1104" i="16"/>
  <c r="N1105" i="16"/>
  <c r="N1106" i="16"/>
  <c r="N1107" i="16"/>
  <c r="N1108" i="16"/>
  <c r="N1109" i="16"/>
  <c r="N1110" i="16"/>
  <c r="N1111" i="16"/>
  <c r="N1112" i="16"/>
  <c r="N1113" i="16"/>
  <c r="N1114" i="16"/>
  <c r="N1115" i="16"/>
  <c r="N1116" i="16"/>
  <c r="N1117" i="16"/>
  <c r="N1118" i="16"/>
  <c r="N1119" i="16"/>
  <c r="N1120" i="16"/>
  <c r="N1121" i="16"/>
  <c r="N1122" i="16"/>
  <c r="N1123" i="16"/>
  <c r="N1124" i="16"/>
  <c r="N1125" i="16"/>
  <c r="N1126" i="16"/>
  <c r="N1127" i="16"/>
  <c r="N1128" i="16"/>
  <c r="N1129" i="16"/>
  <c r="N1130" i="16"/>
  <c r="N1131" i="16"/>
  <c r="N1132" i="16"/>
  <c r="N1133" i="16"/>
  <c r="N1134" i="16"/>
  <c r="N1135" i="16"/>
  <c r="N1136" i="16"/>
  <c r="N1137" i="16"/>
  <c r="N1138" i="16"/>
  <c r="N1139" i="16"/>
  <c r="N1140" i="16"/>
  <c r="N1141" i="16"/>
  <c r="N1142" i="16"/>
  <c r="N1143" i="16"/>
  <c r="N1144" i="16"/>
  <c r="N1145" i="16"/>
  <c r="N1146" i="16"/>
  <c r="N1147" i="16"/>
  <c r="N1148" i="16"/>
  <c r="N1149" i="16"/>
  <c r="N1150" i="16"/>
  <c r="N1151" i="16"/>
  <c r="N1152" i="16"/>
  <c r="N1153" i="16"/>
  <c r="N1154" i="16"/>
  <c r="N1155" i="16"/>
  <c r="N1156" i="16"/>
  <c r="N1157" i="16"/>
  <c r="N1158" i="16"/>
  <c r="N1159" i="16"/>
  <c r="N1160" i="16"/>
  <c r="N1161" i="16"/>
  <c r="N1162" i="16"/>
  <c r="N1163" i="16"/>
  <c r="N1164" i="16"/>
  <c r="N1165" i="16"/>
  <c r="N1166" i="16"/>
  <c r="N1167" i="16"/>
  <c r="N1168" i="16"/>
  <c r="N1169" i="16"/>
  <c r="N1170" i="16"/>
  <c r="N1171" i="16"/>
  <c r="N1172" i="16"/>
  <c r="N1173" i="16"/>
  <c r="N1174" i="16"/>
  <c r="N1175" i="16"/>
  <c r="N1176" i="16"/>
  <c r="N1177" i="16"/>
  <c r="N1178" i="16"/>
  <c r="N1179" i="16"/>
  <c r="N1180" i="16"/>
  <c r="N1181" i="16"/>
  <c r="N1182" i="16"/>
  <c r="N1183" i="16"/>
  <c r="N1184" i="16"/>
  <c r="N1185" i="16"/>
  <c r="N1186" i="16"/>
  <c r="N1187" i="16"/>
  <c r="N1188" i="16"/>
  <c r="N1189" i="16"/>
  <c r="N1190" i="16"/>
  <c r="N1191" i="16"/>
  <c r="N1192" i="16"/>
  <c r="N1193" i="16"/>
  <c r="N1194" i="16"/>
  <c r="N1195" i="16"/>
  <c r="N1196" i="16"/>
  <c r="N1197" i="16"/>
  <c r="N1198" i="16"/>
  <c r="N1199" i="16"/>
  <c r="N1200" i="16"/>
  <c r="N1201" i="16"/>
  <c r="N1202" i="16"/>
  <c r="N1203" i="16"/>
  <c r="N1204" i="16"/>
  <c r="N1205" i="16"/>
  <c r="N1206" i="16"/>
  <c r="N1207" i="16"/>
  <c r="N1208" i="16"/>
  <c r="N1209" i="16"/>
  <c r="N1210" i="16"/>
  <c r="N1211" i="16"/>
  <c r="N1212" i="16"/>
  <c r="N1213" i="16"/>
  <c r="N1214" i="16"/>
  <c r="N1215" i="16"/>
  <c r="N1216" i="16"/>
  <c r="N1217" i="16"/>
  <c r="N1218" i="16"/>
  <c r="N1219" i="16"/>
  <c r="N1220" i="16"/>
  <c r="N1221" i="16"/>
  <c r="N1222" i="16"/>
  <c r="N1223" i="16"/>
  <c r="N1224" i="16"/>
  <c r="N1225" i="16"/>
  <c r="N1226" i="16"/>
  <c r="N1227" i="16"/>
  <c r="N1228" i="16"/>
  <c r="N1229" i="16"/>
  <c r="N1230" i="16"/>
  <c r="N1231" i="16"/>
  <c r="N1232" i="16"/>
  <c r="N1233" i="16"/>
  <c r="N1234" i="16"/>
  <c r="N1235" i="16"/>
  <c r="N1236" i="16"/>
  <c r="N1237" i="16"/>
  <c r="N1238" i="16"/>
  <c r="N1239" i="16"/>
  <c r="N1240" i="16"/>
  <c r="N1241" i="16"/>
  <c r="N1242" i="16"/>
  <c r="N1243" i="16"/>
  <c r="N1244" i="16"/>
  <c r="N1245" i="16"/>
  <c r="N1246" i="16"/>
  <c r="N1247" i="16"/>
  <c r="N1248" i="16"/>
  <c r="N1249" i="16"/>
  <c r="N1250" i="16"/>
  <c r="N1251" i="16"/>
  <c r="N1252" i="16"/>
  <c r="N1253" i="16"/>
  <c r="N1254" i="16"/>
  <c r="N1255" i="16"/>
  <c r="N1256" i="16"/>
  <c r="N1257" i="16"/>
  <c r="N1258" i="16"/>
  <c r="N1259" i="16"/>
  <c r="N1260" i="16"/>
  <c r="N1261" i="16"/>
  <c r="N1262" i="16"/>
  <c r="N1263" i="16"/>
  <c r="N1264" i="16"/>
  <c r="N1265" i="16"/>
  <c r="N1266" i="16"/>
  <c r="N1267" i="16"/>
  <c r="N1268" i="16"/>
  <c r="N1269" i="16"/>
  <c r="N1270" i="16"/>
  <c r="N1271" i="16"/>
  <c r="N1272" i="16"/>
  <c r="N1273" i="16"/>
  <c r="N1274" i="16"/>
  <c r="N1275" i="16"/>
  <c r="N1276" i="16"/>
  <c r="N1277" i="16"/>
  <c r="N1278" i="16"/>
  <c r="N1279" i="16"/>
  <c r="N1280" i="16"/>
  <c r="N1281" i="16"/>
  <c r="N1282" i="16"/>
  <c r="N1283" i="16"/>
  <c r="N1284" i="16"/>
  <c r="N1285" i="16"/>
  <c r="N1286" i="16"/>
  <c r="N1287" i="16"/>
  <c r="N1288" i="16"/>
  <c r="N1289" i="16"/>
  <c r="N1290" i="16"/>
  <c r="N1291" i="16"/>
  <c r="N1292" i="16"/>
  <c r="N1293" i="16"/>
  <c r="N1294" i="16"/>
  <c r="N1295" i="16"/>
  <c r="N1296" i="16"/>
  <c r="N1297" i="16"/>
  <c r="N1298" i="16"/>
  <c r="N1299" i="16"/>
  <c r="N1300" i="16"/>
  <c r="N1301" i="16"/>
  <c r="N1302" i="16"/>
  <c r="N1303" i="16"/>
  <c r="N1304" i="16"/>
  <c r="N1305" i="16"/>
  <c r="N1306" i="16"/>
  <c r="N1307" i="16"/>
  <c r="N1308" i="16"/>
  <c r="N1309" i="16"/>
  <c r="N1310" i="16"/>
  <c r="N1311" i="16"/>
  <c r="N1312" i="16"/>
  <c r="N1313" i="16"/>
  <c r="N1314" i="16"/>
  <c r="N1315" i="16"/>
  <c r="N1316" i="16"/>
  <c r="N1317" i="16"/>
  <c r="N1318" i="16"/>
  <c r="N1319" i="16"/>
  <c r="N1320" i="16"/>
  <c r="N1321" i="16"/>
  <c r="N1322" i="16"/>
  <c r="N1323" i="16"/>
  <c r="N1324" i="16"/>
  <c r="N1325" i="16"/>
  <c r="N1326" i="16"/>
  <c r="N1327" i="16"/>
  <c r="N1328" i="16"/>
  <c r="N1329" i="16"/>
  <c r="N1330" i="16"/>
  <c r="N1331" i="16"/>
  <c r="N1332" i="16"/>
  <c r="N1333" i="16"/>
  <c r="N1334" i="16"/>
  <c r="N1335" i="16"/>
  <c r="N1336" i="16"/>
  <c r="N1337" i="16"/>
  <c r="N1338" i="16"/>
  <c r="N1339" i="16"/>
  <c r="N1340" i="16"/>
  <c r="N1341" i="16"/>
  <c r="N1342" i="16"/>
  <c r="N1343" i="16"/>
  <c r="N1344" i="16"/>
  <c r="N1345" i="16"/>
  <c r="N1346" i="16"/>
  <c r="N1347" i="16"/>
  <c r="N1348" i="16"/>
  <c r="N1349" i="16"/>
  <c r="N1350" i="16"/>
  <c r="N1351" i="16"/>
  <c r="N1352" i="16"/>
  <c r="N1353" i="16"/>
  <c r="N1354" i="16"/>
  <c r="N1355" i="16"/>
  <c r="N1356" i="16"/>
  <c r="N1357" i="16"/>
  <c r="N1358" i="16"/>
  <c r="N1359" i="16"/>
  <c r="N1360" i="16"/>
  <c r="N1361" i="16"/>
  <c r="N1362" i="16"/>
  <c r="N1363" i="16"/>
  <c r="N1364" i="16"/>
  <c r="N1365" i="16"/>
  <c r="N1366" i="16"/>
  <c r="N1367" i="16"/>
  <c r="N1368" i="16"/>
  <c r="N1369" i="16"/>
  <c r="N1370" i="16"/>
  <c r="N1371" i="16"/>
  <c r="N1372" i="16"/>
  <c r="N1373" i="16"/>
  <c r="N1374" i="16"/>
  <c r="N1375" i="16"/>
  <c r="N1376" i="16"/>
  <c r="N1377" i="16"/>
  <c r="N1378" i="16"/>
  <c r="N1379" i="16"/>
  <c r="N1380" i="16"/>
  <c r="N1381" i="16"/>
  <c r="N1382" i="16"/>
  <c r="N1383" i="16"/>
  <c r="N1384" i="16"/>
  <c r="N1385" i="16"/>
  <c r="N1386" i="16"/>
  <c r="N1387" i="16"/>
  <c r="N1388" i="16"/>
  <c r="N1389" i="16"/>
  <c r="N1390" i="16"/>
  <c r="N1391" i="16"/>
  <c r="N1392" i="16"/>
  <c r="N1393" i="16"/>
  <c r="N1394" i="16"/>
  <c r="N1395" i="16"/>
  <c r="N1396" i="16"/>
  <c r="N1397" i="16"/>
  <c r="N1398" i="16"/>
  <c r="N1399" i="16"/>
  <c r="N1400" i="16"/>
  <c r="N1401" i="16"/>
  <c r="N1402" i="16"/>
  <c r="N1403" i="16"/>
  <c r="N1404" i="16"/>
  <c r="N1405" i="16"/>
  <c r="N1406" i="16"/>
  <c r="N1407" i="16"/>
  <c r="N1408" i="16"/>
  <c r="N1409" i="16"/>
  <c r="N1410" i="16"/>
  <c r="N1411" i="16"/>
  <c r="N1412" i="16"/>
  <c r="N1413" i="16"/>
  <c r="N1414" i="16"/>
  <c r="N1415" i="16"/>
  <c r="N1416" i="16"/>
  <c r="N1417" i="16"/>
  <c r="N1418" i="16"/>
  <c r="N1419" i="16"/>
  <c r="N1420" i="16"/>
  <c r="N1421" i="16"/>
  <c r="N1422" i="16"/>
  <c r="N1423" i="16"/>
  <c r="N1424" i="16"/>
  <c r="N1425" i="16"/>
  <c r="N1426" i="16"/>
  <c r="N1427" i="16"/>
  <c r="N1428" i="16"/>
  <c r="N1429" i="16"/>
  <c r="N1430" i="16"/>
  <c r="N1431" i="16"/>
  <c r="N1432" i="16"/>
  <c r="N1433" i="16"/>
  <c r="N1434" i="16"/>
  <c r="N1435" i="16"/>
  <c r="N1436" i="16"/>
  <c r="N1437" i="16"/>
  <c r="N1438" i="16"/>
  <c r="N1439" i="16"/>
  <c r="N1440" i="16"/>
  <c r="N1441" i="16"/>
  <c r="N1442" i="16"/>
  <c r="N1443" i="16"/>
  <c r="N1444" i="16"/>
  <c r="N1445" i="16"/>
  <c r="N1446" i="16"/>
  <c r="N1447" i="16"/>
  <c r="N1448" i="16"/>
  <c r="N1449" i="16"/>
  <c r="N1450" i="16"/>
  <c r="N1451" i="16"/>
  <c r="N1452" i="16"/>
  <c r="N1453" i="16"/>
  <c r="N1454" i="16"/>
  <c r="N1455" i="16"/>
  <c r="N1456" i="16"/>
  <c r="N1457" i="16"/>
  <c r="N1458" i="16"/>
  <c r="N1459" i="16"/>
  <c r="N1460" i="16"/>
  <c r="N1461" i="16"/>
  <c r="N1462" i="16"/>
  <c r="N1463" i="16"/>
  <c r="N1464" i="16"/>
  <c r="N1465" i="16"/>
  <c r="N1466" i="16"/>
  <c r="N1467" i="16"/>
  <c r="N1468" i="16"/>
  <c r="N1469" i="16"/>
  <c r="N1470" i="16"/>
  <c r="N1471" i="16"/>
  <c r="N1472" i="16"/>
  <c r="N1473" i="16"/>
  <c r="N1474" i="16"/>
  <c r="N1475" i="16"/>
  <c r="N1476" i="16"/>
  <c r="N1477" i="16"/>
  <c r="N1478" i="16"/>
  <c r="N1479" i="16"/>
  <c r="N1480" i="16"/>
  <c r="N1481" i="16"/>
  <c r="N1482" i="16"/>
  <c r="N1483" i="16"/>
  <c r="N1484" i="16"/>
  <c r="N1485" i="16"/>
  <c r="N1486" i="16"/>
  <c r="N1487" i="16"/>
  <c r="N1488" i="16"/>
  <c r="N1489" i="16"/>
  <c r="N1490" i="16"/>
  <c r="N1491" i="16"/>
  <c r="N1492" i="16"/>
  <c r="N1493" i="16"/>
  <c r="N1494" i="16"/>
  <c r="N1495" i="16"/>
  <c r="N1496" i="16"/>
  <c r="N1497" i="16"/>
  <c r="N1498" i="16"/>
  <c r="N1499" i="16"/>
  <c r="N1500" i="16"/>
  <c r="N1501" i="16"/>
  <c r="N1502" i="16"/>
  <c r="N1503" i="16"/>
  <c r="N1504" i="16"/>
  <c r="N1505" i="16"/>
  <c r="N1506" i="16"/>
  <c r="N1507" i="16"/>
  <c r="N1508" i="16"/>
  <c r="N1509" i="16"/>
  <c r="N1510" i="16"/>
  <c r="N1511" i="16"/>
  <c r="N1512" i="16"/>
  <c r="N1513" i="16"/>
  <c r="N1514" i="16"/>
  <c r="N1515" i="16"/>
  <c r="N1516" i="16"/>
  <c r="N1517" i="16"/>
  <c r="N1518" i="16"/>
  <c r="N1519" i="16"/>
  <c r="N1520" i="16"/>
  <c r="N1521" i="16"/>
  <c r="N1522" i="16"/>
  <c r="N1523" i="16"/>
  <c r="N1524" i="16"/>
  <c r="N1525" i="16"/>
  <c r="N1526" i="16"/>
  <c r="N1527" i="16"/>
  <c r="N1528" i="16"/>
  <c r="N1529" i="16"/>
  <c r="N1530" i="16"/>
  <c r="N1531" i="16"/>
  <c r="N1532" i="16"/>
  <c r="N1533" i="16"/>
  <c r="N1534" i="16"/>
  <c r="N1535" i="16"/>
  <c r="N1536" i="16"/>
  <c r="N1537" i="16"/>
  <c r="N1538" i="16"/>
  <c r="N1539" i="16"/>
  <c r="N1540" i="16"/>
  <c r="N1541" i="16"/>
  <c r="N1542" i="16"/>
  <c r="N1543" i="16"/>
  <c r="N1544" i="16"/>
  <c r="N1545" i="16"/>
  <c r="N1546" i="16"/>
  <c r="N1547" i="16"/>
  <c r="N1548" i="16"/>
  <c r="N1549" i="16"/>
  <c r="N1550" i="16"/>
  <c r="N1551" i="16"/>
  <c r="N1552" i="16"/>
  <c r="N1553" i="16"/>
  <c r="N1554" i="16"/>
  <c r="N1555" i="16"/>
  <c r="N1556" i="16"/>
  <c r="N1557" i="16"/>
  <c r="N1558" i="16"/>
  <c r="N1559" i="16"/>
  <c r="N1560" i="16"/>
  <c r="N1561" i="16"/>
  <c r="N1562" i="16"/>
  <c r="N1563" i="16"/>
  <c r="N1564" i="16"/>
  <c r="N1565" i="16"/>
  <c r="N1566" i="16"/>
  <c r="N1567" i="16"/>
  <c r="N1568" i="16"/>
  <c r="N1569" i="16"/>
  <c r="N1570" i="16"/>
  <c r="N1571" i="16"/>
  <c r="N1572" i="16"/>
  <c r="N1573" i="16"/>
  <c r="N1574" i="16"/>
  <c r="N1575" i="16"/>
  <c r="N1576" i="16"/>
  <c r="N1577" i="16"/>
  <c r="N1578" i="16"/>
  <c r="N1579" i="16"/>
  <c r="N1580" i="16"/>
  <c r="N1581" i="16"/>
  <c r="N1582" i="16"/>
  <c r="N1583" i="16"/>
  <c r="N1584" i="16"/>
  <c r="N1585" i="16"/>
  <c r="N1586" i="16"/>
  <c r="N1587" i="16"/>
  <c r="N1588" i="16"/>
  <c r="N1589" i="16"/>
  <c r="N1590" i="16"/>
  <c r="N1591" i="16"/>
  <c r="N1592" i="16"/>
  <c r="N1593" i="16"/>
  <c r="N1594" i="16"/>
  <c r="N1595" i="16"/>
  <c r="N1596" i="16"/>
  <c r="N1597" i="16"/>
  <c r="N1598" i="16"/>
  <c r="N1599" i="16"/>
  <c r="N1600" i="16"/>
  <c r="N1601" i="16"/>
  <c r="N1602" i="16"/>
  <c r="N1603" i="16"/>
  <c r="N1604" i="16"/>
  <c r="N1605" i="16"/>
  <c r="N1606" i="16"/>
  <c r="N1607" i="16"/>
  <c r="N1608" i="16"/>
  <c r="N1609" i="16"/>
  <c r="N1610" i="16"/>
  <c r="N1611" i="16"/>
  <c r="N1612" i="16"/>
  <c r="N1613" i="16"/>
  <c r="N1614" i="16"/>
  <c r="N1615" i="16"/>
  <c r="N1616" i="16"/>
  <c r="N1617" i="16"/>
  <c r="N1618" i="16"/>
  <c r="N1619" i="16"/>
  <c r="N1620" i="16"/>
  <c r="N1621" i="16"/>
  <c r="N1622" i="16"/>
  <c r="N1623" i="16"/>
  <c r="N1624" i="16"/>
  <c r="N1625" i="16"/>
  <c r="N1626" i="16"/>
  <c r="N1627" i="16"/>
  <c r="N1628" i="16"/>
  <c r="N1629" i="16"/>
  <c r="N1630" i="16"/>
  <c r="N1631" i="16"/>
  <c r="N1632" i="16"/>
  <c r="N1633" i="16"/>
  <c r="N1634" i="16"/>
  <c r="N1635" i="16"/>
  <c r="N1636" i="16"/>
  <c r="N1637" i="16"/>
  <c r="N1638" i="16"/>
  <c r="N1639" i="16"/>
  <c r="N1640" i="16"/>
  <c r="N164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047" i="16"/>
  <c r="L1048" i="16"/>
  <c r="L1049" i="16"/>
  <c r="L1050" i="16"/>
  <c r="L1051" i="16"/>
  <c r="L1052" i="16"/>
  <c r="L1053" i="16"/>
  <c r="L1054" i="16"/>
  <c r="L1055" i="16"/>
  <c r="L1056" i="16"/>
  <c r="L1057" i="16"/>
  <c r="L1058" i="16"/>
  <c r="L1059" i="16"/>
  <c r="L1060" i="16"/>
  <c r="L1061" i="16"/>
  <c r="L1062" i="16"/>
  <c r="L1063" i="16"/>
  <c r="L1064" i="16"/>
  <c r="L1065" i="16"/>
  <c r="L1066" i="16"/>
  <c r="L1067" i="16"/>
  <c r="L1068" i="16"/>
  <c r="L1069" i="16"/>
  <c r="L1070" i="16"/>
  <c r="L1071" i="16"/>
  <c r="L1072" i="16"/>
  <c r="L1073" i="16"/>
  <c r="L1074" i="16"/>
  <c r="L1075" i="16"/>
  <c r="L1076" i="16"/>
  <c r="L1077" i="16"/>
  <c r="L1078" i="16"/>
  <c r="L1079" i="16"/>
  <c r="L1080" i="16"/>
  <c r="L1081" i="16"/>
  <c r="L1082" i="16"/>
  <c r="L1083" i="16"/>
  <c r="L1084" i="16"/>
  <c r="L1085" i="16"/>
  <c r="L1086" i="16"/>
  <c r="L1087" i="16"/>
  <c r="L1088" i="16"/>
  <c r="L1089" i="16"/>
  <c r="L1090" i="16"/>
  <c r="L1091" i="16"/>
  <c r="L1092" i="16"/>
  <c r="L1093" i="16"/>
  <c r="L1094" i="16"/>
  <c r="L1095" i="16"/>
  <c r="L1096" i="16"/>
  <c r="L109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L1115" i="16"/>
  <c r="L1116" i="16"/>
  <c r="L1117" i="16"/>
  <c r="L1118" i="16"/>
  <c r="L1119" i="16"/>
  <c r="L1120" i="16"/>
  <c r="L1121" i="16"/>
  <c r="L1122" i="16"/>
  <c r="L1123" i="16"/>
  <c r="L1124" i="16"/>
  <c r="L1125" i="16"/>
  <c r="L1126" i="16"/>
  <c r="L1127" i="16"/>
  <c r="L1128" i="16"/>
  <c r="L1129" i="16"/>
  <c r="L1130" i="16"/>
  <c r="L1131" i="16"/>
  <c r="L1132" i="16"/>
  <c r="L1133" i="16"/>
  <c r="L1134" i="16"/>
  <c r="L1135" i="16"/>
  <c r="L1136" i="16"/>
  <c r="L1137" i="16"/>
  <c r="L1138" i="16"/>
  <c r="L1139" i="16"/>
  <c r="L1140" i="16"/>
  <c r="L1141" i="16"/>
  <c r="L1142" i="16"/>
  <c r="L1143" i="16"/>
  <c r="L1144" i="16"/>
  <c r="L1145" i="16"/>
  <c r="L1146" i="16"/>
  <c r="L1147" i="16"/>
  <c r="L1148" i="16"/>
  <c r="L1149" i="16"/>
  <c r="L1150" i="16"/>
  <c r="L1151" i="16"/>
  <c r="L1152" i="16"/>
  <c r="L1153" i="16"/>
  <c r="L1154" i="16"/>
  <c r="L1155" i="16"/>
  <c r="L1156" i="16"/>
  <c r="L1157" i="16"/>
  <c r="L1158" i="16"/>
  <c r="L1159" i="16"/>
  <c r="L1160" i="16"/>
  <c r="L1161" i="16"/>
  <c r="L1162" i="16"/>
  <c r="L1163" i="16"/>
  <c r="L1164" i="16"/>
  <c r="L1165" i="16"/>
  <c r="L1166" i="16"/>
  <c r="L1167" i="16"/>
  <c r="L1168" i="16"/>
  <c r="L1169" i="16"/>
  <c r="L1170" i="16"/>
  <c r="L1171" i="16"/>
  <c r="L1172" i="16"/>
  <c r="L1173" i="16"/>
  <c r="L1174" i="16"/>
  <c r="L1175" i="16"/>
  <c r="L1176" i="16"/>
  <c r="L1177" i="16"/>
  <c r="L1178" i="16"/>
  <c r="L1179" i="16"/>
  <c r="L1180" i="16"/>
  <c r="L1181" i="16"/>
  <c r="L1182" i="16"/>
  <c r="L1183" i="16"/>
  <c r="L1184" i="16"/>
  <c r="L1185" i="16"/>
  <c r="L1186" i="16"/>
  <c r="L1187" i="16"/>
  <c r="L1188" i="16"/>
  <c r="L1189" i="16"/>
  <c r="L1190" i="16"/>
  <c r="L1191" i="16"/>
  <c r="L1192" i="16"/>
  <c r="L1193" i="16"/>
  <c r="L1194" i="16"/>
  <c r="L1195" i="16"/>
  <c r="L1196" i="16"/>
  <c r="L1197" i="16"/>
  <c r="L1198" i="16"/>
  <c r="L1199" i="16"/>
  <c r="L1200" i="16"/>
  <c r="L1201" i="16"/>
  <c r="L1202" i="16"/>
  <c r="L1203" i="16"/>
  <c r="L1204" i="16"/>
  <c r="L1205" i="16"/>
  <c r="L1206" i="16"/>
  <c r="L1207" i="16"/>
  <c r="L1208" i="16"/>
  <c r="L1209" i="16"/>
  <c r="L1210" i="16"/>
  <c r="L1211" i="16"/>
  <c r="L1212" i="16"/>
  <c r="L1213" i="16"/>
  <c r="L1214" i="16"/>
  <c r="L1215" i="16"/>
  <c r="L1216" i="16"/>
  <c r="L1217" i="16"/>
  <c r="L1218" i="16"/>
  <c r="L1219" i="16"/>
  <c r="L1220" i="16"/>
  <c r="L1221" i="16"/>
  <c r="L1222" i="16"/>
  <c r="L1223" i="16"/>
  <c r="L1224" i="16"/>
  <c r="L1225" i="16"/>
  <c r="L1226" i="16"/>
  <c r="L1227" i="16"/>
  <c r="L1228" i="16"/>
  <c r="L1229" i="16"/>
  <c r="L1230" i="16"/>
  <c r="L1231" i="16"/>
  <c r="L1232" i="16"/>
  <c r="L1233" i="16"/>
  <c r="L1234" i="16"/>
  <c r="L1235" i="16"/>
  <c r="L1236" i="16"/>
  <c r="L1237" i="16"/>
  <c r="L1238" i="16"/>
  <c r="L1239" i="16"/>
  <c r="L1240" i="16"/>
  <c r="L1241" i="16"/>
  <c r="L1242" i="16"/>
  <c r="L1243" i="16"/>
  <c r="L1244" i="16"/>
  <c r="L1245" i="16"/>
  <c r="L1246" i="16"/>
  <c r="L1247" i="16"/>
  <c r="L1248" i="16"/>
  <c r="L1249" i="16"/>
  <c r="L1250" i="16"/>
  <c r="L1251" i="16"/>
  <c r="L1252" i="16"/>
  <c r="L1253" i="16"/>
  <c r="L1254" i="16"/>
  <c r="L1255" i="16"/>
  <c r="L1256" i="16"/>
  <c r="L1257" i="16"/>
  <c r="L1258" i="16"/>
  <c r="L1259" i="16"/>
  <c r="L1260" i="16"/>
  <c r="L1261" i="16"/>
  <c r="L1262" i="16"/>
  <c r="L1263" i="16"/>
  <c r="L1264" i="16"/>
  <c r="L1265" i="16"/>
  <c r="L1266" i="16"/>
  <c r="L1267" i="16"/>
  <c r="L1268" i="16"/>
  <c r="L1269" i="16"/>
  <c r="L1270" i="16"/>
  <c r="L1271" i="16"/>
  <c r="L1272" i="16"/>
  <c r="L1273" i="16"/>
  <c r="L1274" i="16"/>
  <c r="L1275" i="16"/>
  <c r="L1276" i="16"/>
  <c r="L1277" i="16"/>
  <c r="L1278" i="16"/>
  <c r="L1279" i="16"/>
  <c r="L1280" i="16"/>
  <c r="L1281" i="16"/>
  <c r="L1282" i="16"/>
  <c r="L1283" i="16"/>
  <c r="L1284" i="16"/>
  <c r="L1285" i="16"/>
  <c r="L1286" i="16"/>
  <c r="L1287" i="16"/>
  <c r="L1288" i="16"/>
  <c r="L1289" i="16"/>
  <c r="L1290" i="16"/>
  <c r="L1291" i="16"/>
  <c r="L1292" i="16"/>
  <c r="L1293" i="16"/>
  <c r="L1294" i="16"/>
  <c r="L1295" i="16"/>
  <c r="L1296" i="16"/>
  <c r="L1297" i="16"/>
  <c r="L1298" i="16"/>
  <c r="L1299" i="16"/>
  <c r="L1300" i="16"/>
  <c r="L1301" i="16"/>
  <c r="L1302" i="16"/>
  <c r="L1303" i="16"/>
  <c r="L1304" i="16"/>
  <c r="L1305" i="16"/>
  <c r="L1306" i="16"/>
  <c r="L1307" i="16"/>
  <c r="L1308" i="16"/>
  <c r="L1309" i="16"/>
  <c r="L1310" i="16"/>
  <c r="L1311" i="16"/>
  <c r="L1312" i="16"/>
  <c r="L1313" i="16"/>
  <c r="L1314" i="16"/>
  <c r="L1315" i="16"/>
  <c r="L1316" i="16"/>
  <c r="L1317" i="16"/>
  <c r="L1318" i="16"/>
  <c r="L1319" i="16"/>
  <c r="L1320" i="16"/>
  <c r="L1321" i="16"/>
  <c r="L1322" i="16"/>
  <c r="L1323" i="16"/>
  <c r="L1324" i="16"/>
  <c r="L1325" i="16"/>
  <c r="L1326" i="16"/>
  <c r="L1327" i="16"/>
  <c r="L1328" i="16"/>
  <c r="L1329" i="16"/>
  <c r="L1330" i="16"/>
  <c r="L1331" i="16"/>
  <c r="L1332" i="16"/>
  <c r="L1333" i="16"/>
  <c r="L1334" i="16"/>
  <c r="L1335" i="16"/>
  <c r="L1336" i="16"/>
  <c r="L1337" i="16"/>
  <c r="L1338" i="16"/>
  <c r="L1339" i="16"/>
  <c r="L1340" i="16"/>
  <c r="L1341" i="16"/>
  <c r="L1342" i="16"/>
  <c r="L1343" i="16"/>
  <c r="L1344" i="16"/>
  <c r="L1345" i="16"/>
  <c r="L1346" i="16"/>
  <c r="L1347" i="16"/>
  <c r="L1348" i="16"/>
  <c r="L1349" i="16"/>
  <c r="L1350" i="16"/>
  <c r="L1351" i="16"/>
  <c r="L1352" i="16"/>
  <c r="L1353" i="16"/>
  <c r="L1354" i="16"/>
  <c r="L1355" i="16"/>
  <c r="L1356" i="16"/>
  <c r="L1357" i="16"/>
  <c r="L1358" i="16"/>
  <c r="L1359" i="16"/>
  <c r="L1360" i="16"/>
  <c r="L1361" i="16"/>
  <c r="L1362" i="16"/>
  <c r="L1363" i="16"/>
  <c r="L1364" i="16"/>
  <c r="L1365" i="16"/>
  <c r="L1366" i="16"/>
  <c r="L1367" i="16"/>
  <c r="L1368" i="16"/>
  <c r="L1369" i="16"/>
  <c r="L1370" i="16"/>
  <c r="L1371" i="16"/>
  <c r="L1372" i="16"/>
  <c r="L1373" i="16"/>
  <c r="L1374" i="16"/>
  <c r="L1375" i="16"/>
  <c r="L1376" i="16"/>
  <c r="L1377" i="16"/>
  <c r="L1378" i="16"/>
  <c r="L1379" i="16"/>
  <c r="L1380" i="16"/>
  <c r="L1381" i="16"/>
  <c r="L1382" i="16"/>
  <c r="L1383" i="16"/>
  <c r="L1384" i="16"/>
  <c r="L1385" i="16"/>
  <c r="L1386" i="16"/>
  <c r="L1387" i="16"/>
  <c r="L1388" i="16"/>
  <c r="L1389" i="16"/>
  <c r="L1390" i="16"/>
  <c r="L1391" i="16"/>
  <c r="L1392" i="16"/>
  <c r="L1393" i="16"/>
  <c r="L1394" i="16"/>
  <c r="L1395" i="16"/>
  <c r="L1396" i="16"/>
  <c r="L1397" i="16"/>
  <c r="L1398" i="16"/>
  <c r="L1399" i="16"/>
  <c r="L1400" i="16"/>
  <c r="L1401" i="16"/>
  <c r="L1402" i="16"/>
  <c r="L1403" i="16"/>
  <c r="L1404" i="16"/>
  <c r="L1405" i="16"/>
  <c r="L1406" i="16"/>
  <c r="L1407" i="16"/>
  <c r="L1408" i="16"/>
  <c r="L1409" i="16"/>
  <c r="L1410" i="16"/>
  <c r="L1411" i="16"/>
  <c r="L1412" i="16"/>
  <c r="L1413" i="16"/>
  <c r="L1414" i="16"/>
  <c r="L1415" i="16"/>
  <c r="L1416" i="16"/>
  <c r="L1417" i="16"/>
  <c r="L1418" i="16"/>
  <c r="L1419" i="16"/>
  <c r="L1420" i="16"/>
  <c r="L1421" i="16"/>
  <c r="L1422" i="16"/>
  <c r="L1423" i="16"/>
  <c r="L1424" i="16"/>
  <c r="L1425" i="16"/>
  <c r="L1426" i="16"/>
  <c r="L1427" i="16"/>
  <c r="L1428" i="16"/>
  <c r="L1429" i="16"/>
  <c r="L1430" i="16"/>
  <c r="L1431" i="16"/>
  <c r="L1432" i="16"/>
  <c r="L1433" i="16"/>
  <c r="L1434" i="16"/>
  <c r="L1435" i="16"/>
  <c r="L1436" i="16"/>
  <c r="L1437" i="16"/>
  <c r="L1438" i="16"/>
  <c r="L1439" i="16"/>
  <c r="L1440" i="16"/>
  <c r="L1441" i="16"/>
  <c r="L1442" i="16"/>
  <c r="L1443" i="16"/>
  <c r="L1444" i="16"/>
  <c r="L1445" i="16"/>
  <c r="L1446" i="16"/>
  <c r="L1447" i="16"/>
  <c r="L1448" i="16"/>
  <c r="L1449" i="16"/>
  <c r="L1450" i="16"/>
  <c r="L1451" i="16"/>
  <c r="L1452" i="16"/>
  <c r="L1453" i="16"/>
  <c r="L1454" i="16"/>
  <c r="L1455" i="16"/>
  <c r="L1456" i="16"/>
  <c r="L1457" i="16"/>
  <c r="L1458" i="16"/>
  <c r="L1459" i="16"/>
  <c r="L1460" i="16"/>
  <c r="L1461" i="16"/>
  <c r="L1462" i="16"/>
  <c r="L1463" i="16"/>
  <c r="L1464" i="16"/>
  <c r="L1465" i="16"/>
  <c r="L1466" i="16"/>
  <c r="L1467" i="16"/>
  <c r="L1468" i="16"/>
  <c r="L1469" i="16"/>
  <c r="L1470" i="16"/>
  <c r="L1471" i="16"/>
  <c r="L1472" i="16"/>
  <c r="L1473" i="16"/>
  <c r="L1474" i="16"/>
  <c r="L1475" i="16"/>
  <c r="L1476" i="16"/>
  <c r="L1477" i="16"/>
  <c r="L1478" i="16"/>
  <c r="L1479" i="16"/>
  <c r="L1480" i="16"/>
  <c r="L1481" i="16"/>
  <c r="L1482" i="16"/>
  <c r="L1483" i="16"/>
  <c r="L1484" i="16"/>
  <c r="L1485" i="16"/>
  <c r="L1486" i="16"/>
  <c r="L1487" i="16"/>
  <c r="L1488" i="16"/>
  <c r="L1489" i="16"/>
  <c r="L1490" i="16"/>
  <c r="L1491" i="16"/>
  <c r="L1492" i="16"/>
  <c r="L1493" i="16"/>
  <c r="L1494" i="16"/>
  <c r="L1495" i="16"/>
  <c r="L1496" i="16"/>
  <c r="L1497" i="16"/>
  <c r="L1498" i="16"/>
  <c r="L1499" i="16"/>
  <c r="L1500" i="16"/>
  <c r="L1501" i="16"/>
  <c r="L1502" i="16"/>
  <c r="L1503" i="16"/>
  <c r="L1504" i="16"/>
  <c r="L1505" i="16"/>
  <c r="L1506" i="16"/>
  <c r="L1507" i="16"/>
  <c r="L1508" i="16"/>
  <c r="L1509" i="16"/>
  <c r="L1510" i="16"/>
  <c r="L1511" i="16"/>
  <c r="L1512" i="16"/>
  <c r="L1513" i="16"/>
  <c r="L1514" i="16"/>
  <c r="L1515" i="16"/>
  <c r="L1516" i="16"/>
  <c r="L1517" i="16"/>
  <c r="L1518" i="16"/>
  <c r="L1519" i="16"/>
  <c r="L1520" i="16"/>
  <c r="L1521" i="16"/>
  <c r="L1522" i="16"/>
  <c r="L1523" i="16"/>
  <c r="L1524" i="16"/>
  <c r="L1525" i="16"/>
  <c r="L1526" i="16"/>
  <c r="L1527" i="16"/>
  <c r="L1528" i="16"/>
  <c r="L1529" i="16"/>
  <c r="L1530" i="16"/>
  <c r="L1531" i="16"/>
  <c r="L1532" i="16"/>
  <c r="L1533" i="16"/>
  <c r="L1534" i="16"/>
  <c r="L1535" i="16"/>
  <c r="L1536" i="16"/>
  <c r="L1537" i="16"/>
  <c r="L1538" i="16"/>
  <c r="L1539" i="16"/>
  <c r="L1540" i="16"/>
  <c r="L1541" i="16"/>
  <c r="L1542" i="16"/>
  <c r="L1543" i="16"/>
  <c r="L1544" i="16"/>
  <c r="L1545" i="16"/>
  <c r="L1546" i="16"/>
  <c r="L1547" i="16"/>
  <c r="L1548" i="16"/>
  <c r="L1549" i="16"/>
  <c r="L1550" i="16"/>
  <c r="L1551" i="16"/>
  <c r="L1552" i="16"/>
  <c r="L1553" i="16"/>
  <c r="L1554" i="16"/>
  <c r="L1555" i="16"/>
  <c r="L1556" i="16"/>
  <c r="L1557" i="16"/>
  <c r="L1558" i="16"/>
  <c r="L1559" i="16"/>
  <c r="L1560" i="16"/>
  <c r="L1561" i="16"/>
  <c r="L1562" i="16"/>
  <c r="L1563" i="16"/>
  <c r="L1564" i="16"/>
  <c r="L1565" i="16"/>
  <c r="L1566" i="16"/>
  <c r="L1567" i="16"/>
  <c r="L1568" i="16"/>
  <c r="L1569" i="16"/>
  <c r="L1570" i="16"/>
  <c r="L1571" i="16"/>
  <c r="L1572" i="16"/>
  <c r="L1573" i="16"/>
  <c r="L1574" i="16"/>
  <c r="L1575" i="16"/>
  <c r="L1576" i="16"/>
  <c r="L1577" i="16"/>
  <c r="L1578" i="16"/>
  <c r="L1579" i="16"/>
  <c r="L1580" i="16"/>
  <c r="L1581" i="16"/>
  <c r="L1582" i="16"/>
  <c r="L1583" i="16"/>
  <c r="L1584" i="16"/>
  <c r="L1585" i="16"/>
  <c r="L1586" i="16"/>
  <c r="L1587" i="16"/>
  <c r="L1588" i="16"/>
  <c r="L1589" i="16"/>
  <c r="L1590" i="16"/>
  <c r="L1591" i="16"/>
  <c r="L1592" i="16"/>
  <c r="L1593" i="16"/>
  <c r="L1594" i="16"/>
  <c r="L1595" i="16"/>
  <c r="L1596" i="16"/>
  <c r="L1597" i="16"/>
  <c r="L1598" i="16"/>
  <c r="L1599" i="16"/>
  <c r="L1600" i="16"/>
  <c r="L1601" i="16"/>
  <c r="L1602" i="16"/>
  <c r="L1603" i="16"/>
  <c r="L1604" i="16"/>
  <c r="L1605" i="16"/>
  <c r="L1606" i="16"/>
  <c r="L1607" i="16"/>
  <c r="L1608" i="16"/>
  <c r="L1609" i="16"/>
  <c r="L1610" i="16"/>
  <c r="L1611" i="16"/>
  <c r="L1612" i="16"/>
  <c r="L1613" i="16"/>
  <c r="L1614" i="16"/>
  <c r="L1615" i="16"/>
  <c r="L1616" i="16"/>
  <c r="L1617" i="16"/>
  <c r="L1618" i="16"/>
  <c r="L1619" i="16"/>
  <c r="L1620" i="16"/>
  <c r="L1621" i="16"/>
  <c r="L1622" i="16"/>
  <c r="L1623" i="16"/>
  <c r="L1624" i="16"/>
  <c r="L1625" i="16"/>
  <c r="L1626" i="16"/>
  <c r="L1627" i="16"/>
  <c r="L1628" i="16"/>
  <c r="L1629" i="16"/>
  <c r="L1630" i="16"/>
  <c r="L1631" i="16"/>
  <c r="L1632" i="16"/>
  <c r="L1633" i="16"/>
  <c r="L1634" i="16"/>
  <c r="L1635" i="16"/>
  <c r="L1636" i="16"/>
  <c r="L1637" i="16"/>
  <c r="L1638" i="16"/>
  <c r="L1639" i="16"/>
  <c r="L1640" i="16"/>
  <c r="L1641" i="16"/>
  <c r="B1642" i="16"/>
  <c r="I1641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000" i="14"/>
  <c r="I1001" i="14"/>
  <c r="I1002" i="14"/>
  <c r="I1003" i="14"/>
  <c r="I1004" i="14"/>
  <c r="I1005" i="14"/>
  <c r="I1006" i="14"/>
  <c r="I1007" i="14"/>
  <c r="I1008" i="14"/>
  <c r="I1009" i="14"/>
  <c r="I1010" i="14"/>
  <c r="I1011" i="14"/>
  <c r="I1012" i="14"/>
  <c r="I1013" i="14"/>
  <c r="I1014" i="14"/>
  <c r="I1015" i="14"/>
  <c r="I1016" i="14"/>
  <c r="I1017" i="14"/>
  <c r="I1018" i="14"/>
  <c r="I1019" i="14"/>
  <c r="I1020" i="14"/>
  <c r="I1021" i="14"/>
  <c r="I1022" i="14"/>
  <c r="I1023" i="14"/>
  <c r="I1024" i="14"/>
  <c r="I1025" i="14"/>
  <c r="I1026" i="14"/>
  <c r="I1027" i="14"/>
  <c r="I1028" i="14"/>
  <c r="I1029" i="14"/>
  <c r="I1030" i="14"/>
  <c r="I1031" i="14"/>
  <c r="I1032" i="14"/>
  <c r="I1033" i="14"/>
  <c r="I1034" i="14"/>
  <c r="I1035" i="14"/>
  <c r="I1036" i="14"/>
  <c r="I1037" i="14"/>
  <c r="I1038" i="14"/>
  <c r="I1039" i="14"/>
  <c r="I1040" i="14"/>
  <c r="I1041" i="14"/>
  <c r="I1042" i="14"/>
  <c r="I1043" i="14"/>
  <c r="I1044" i="14"/>
  <c r="I1045" i="14"/>
  <c r="I1046" i="14"/>
  <c r="I1047" i="14"/>
  <c r="I1048" i="14"/>
  <c r="I1049" i="14"/>
  <c r="I1050" i="14"/>
  <c r="I1051" i="14"/>
  <c r="I1052" i="14"/>
  <c r="I1053" i="14"/>
  <c r="I1054" i="14"/>
  <c r="I1055" i="14"/>
  <c r="I1056" i="14"/>
  <c r="I1057" i="14"/>
  <c r="I1058" i="14"/>
  <c r="I1059" i="14"/>
  <c r="I1060" i="14"/>
  <c r="I1061" i="14"/>
  <c r="I1062" i="14"/>
  <c r="I1063" i="14"/>
  <c r="I1064" i="14"/>
  <c r="I1065" i="14"/>
  <c r="I1066" i="14"/>
  <c r="I1067" i="14"/>
  <c r="I1068" i="14"/>
  <c r="I1069" i="14"/>
  <c r="I1070" i="14"/>
  <c r="I1071" i="14"/>
  <c r="I1072" i="14"/>
  <c r="I1073" i="14"/>
  <c r="I1074" i="14"/>
  <c r="I1075" i="14"/>
  <c r="I1076" i="14"/>
  <c r="I1077" i="14"/>
  <c r="I1078" i="14"/>
  <c r="I1079" i="14"/>
  <c r="I1080" i="14"/>
  <c r="I1081" i="14"/>
  <c r="I1082" i="14"/>
  <c r="I1083" i="14"/>
  <c r="I1084" i="14"/>
  <c r="I1085" i="14"/>
  <c r="I1086" i="14"/>
  <c r="I1087" i="14"/>
  <c r="I1088" i="14"/>
  <c r="I1089" i="14"/>
  <c r="I1090" i="14"/>
  <c r="I1091" i="14"/>
  <c r="I1092" i="14"/>
  <c r="I1093" i="14"/>
  <c r="I1094" i="14"/>
  <c r="I1095" i="14"/>
  <c r="I1096" i="14"/>
  <c r="I1097" i="14"/>
  <c r="I1098" i="14"/>
  <c r="I1099" i="14"/>
  <c r="I1100" i="14"/>
  <c r="I1101" i="14"/>
  <c r="I1102" i="14"/>
  <c r="I1103" i="14"/>
  <c r="I1104" i="14"/>
  <c r="I1105" i="14"/>
  <c r="I1106" i="14"/>
  <c r="I1107" i="14"/>
  <c r="I1108" i="14"/>
  <c r="I1109" i="14"/>
  <c r="I1110" i="14"/>
  <c r="I1111" i="14"/>
  <c r="I1112" i="14"/>
  <c r="I1113" i="14"/>
  <c r="I1114" i="14"/>
  <c r="I1115" i="14"/>
  <c r="I1116" i="14"/>
  <c r="I1117" i="14"/>
  <c r="I1118" i="14"/>
  <c r="I1119" i="14"/>
  <c r="I1120" i="14"/>
  <c r="I1121" i="14"/>
  <c r="I1122" i="14"/>
  <c r="I1123" i="14"/>
  <c r="I1124" i="14"/>
  <c r="I1125" i="14"/>
  <c r="I1126" i="14"/>
  <c r="I1127" i="14"/>
  <c r="I1128" i="14"/>
  <c r="I1129" i="14"/>
  <c r="I1130" i="14"/>
  <c r="I1131" i="14"/>
  <c r="I1132" i="14"/>
  <c r="I1133" i="14"/>
  <c r="I1134" i="14"/>
  <c r="I1135" i="14"/>
  <c r="I1136" i="14"/>
  <c r="I1137" i="14"/>
  <c r="I1138" i="14"/>
  <c r="I1139" i="14"/>
  <c r="I1140" i="14"/>
  <c r="I1141" i="14"/>
  <c r="I1142" i="14"/>
  <c r="I1143" i="14"/>
  <c r="I1144" i="14"/>
  <c r="I1145" i="14"/>
  <c r="I1146" i="14"/>
  <c r="I1147" i="14"/>
  <c r="I1148" i="14"/>
  <c r="I1149" i="14"/>
  <c r="I1150" i="14"/>
  <c r="I1151" i="14"/>
  <c r="I1152" i="14"/>
  <c r="I1153" i="14"/>
  <c r="I1154" i="14"/>
  <c r="I1155" i="14"/>
  <c r="I1156" i="14"/>
  <c r="I1157" i="14"/>
  <c r="I1158" i="14"/>
  <c r="I1159" i="14"/>
  <c r="I1160" i="14"/>
  <c r="I1161" i="14"/>
  <c r="I1162" i="14"/>
  <c r="I1163" i="14"/>
  <c r="I1164" i="14"/>
  <c r="I1165" i="14"/>
  <c r="I1166" i="14"/>
  <c r="I1167" i="14"/>
  <c r="I1168" i="14"/>
  <c r="I1169" i="14"/>
  <c r="I1170" i="14"/>
  <c r="I1171" i="14"/>
  <c r="I1172" i="14"/>
  <c r="I1173" i="14"/>
  <c r="I1174" i="14"/>
  <c r="I1175" i="14"/>
  <c r="I1176" i="14"/>
  <c r="I1177" i="14"/>
  <c r="I1178" i="14"/>
  <c r="I1179" i="14"/>
  <c r="I1180" i="14"/>
  <c r="I1181" i="14"/>
  <c r="I1182" i="14"/>
  <c r="I1183" i="14"/>
  <c r="I1184" i="14"/>
  <c r="I1185" i="14"/>
  <c r="I1186" i="14"/>
  <c r="I1187" i="14"/>
  <c r="I1188" i="14"/>
  <c r="I1189" i="14"/>
  <c r="I1190" i="14"/>
  <c r="I1191" i="14"/>
  <c r="I1192" i="14"/>
  <c r="I1193" i="14"/>
  <c r="I1194" i="14"/>
  <c r="I1195" i="14"/>
  <c r="I1196" i="14"/>
  <c r="I1197" i="14"/>
  <c r="I1198" i="14"/>
  <c r="I1199" i="14"/>
  <c r="I1200" i="14"/>
  <c r="I1201" i="14"/>
  <c r="I1202" i="14"/>
  <c r="I1203" i="14"/>
  <c r="I1204" i="14"/>
  <c r="I1205" i="14"/>
  <c r="I1206" i="14"/>
  <c r="I1207" i="14"/>
  <c r="I1208" i="14"/>
  <c r="I1209" i="14"/>
  <c r="I1210" i="14"/>
  <c r="I1211" i="14"/>
  <c r="I1212" i="14"/>
  <c r="I1213" i="14"/>
  <c r="I1214" i="14"/>
  <c r="I1215" i="14"/>
  <c r="I1216" i="14"/>
  <c r="I1217" i="14"/>
  <c r="I1218" i="14"/>
  <c r="I1219" i="14"/>
  <c r="I1220" i="14"/>
  <c r="I1221" i="14"/>
  <c r="I1222" i="14"/>
  <c r="I1223" i="14"/>
  <c r="I1224" i="14"/>
  <c r="I1225" i="14"/>
  <c r="I1226" i="14"/>
  <c r="I1227" i="14"/>
  <c r="I1228" i="14"/>
  <c r="I1229" i="14"/>
  <c r="I1230" i="14"/>
  <c r="I1231" i="14"/>
  <c r="I1232" i="14"/>
  <c r="I1233" i="14"/>
  <c r="I1234" i="14"/>
  <c r="I1235" i="14"/>
  <c r="I1236" i="14"/>
  <c r="I1237" i="14"/>
  <c r="I1238" i="14"/>
  <c r="I1239" i="14"/>
  <c r="I1240" i="14"/>
  <c r="I1241" i="14"/>
  <c r="I1242" i="14"/>
  <c r="I1243" i="14"/>
  <c r="I1244" i="14"/>
  <c r="I1245" i="14"/>
  <c r="I1246" i="14"/>
  <c r="I1247" i="14"/>
  <c r="I1248" i="14"/>
  <c r="I1249" i="14"/>
  <c r="I1250" i="14"/>
  <c r="I1251" i="14"/>
  <c r="I1252" i="14"/>
  <c r="I1253" i="14"/>
  <c r="I1254" i="14"/>
  <c r="I1255" i="14"/>
  <c r="I1256" i="14"/>
  <c r="I1257" i="14"/>
  <c r="I1258" i="14"/>
  <c r="I1259" i="14"/>
  <c r="I1260" i="14"/>
  <c r="I1261" i="14"/>
  <c r="I1262" i="14"/>
  <c r="I1263" i="14"/>
  <c r="I1264" i="14"/>
  <c r="I1265" i="14"/>
  <c r="I1266" i="14"/>
  <c r="I1267" i="14"/>
  <c r="I1268" i="14"/>
  <c r="I1269" i="14"/>
  <c r="I1270" i="14"/>
  <c r="I1271" i="14"/>
  <c r="I1272" i="14"/>
  <c r="I1273" i="14"/>
  <c r="I1274" i="14"/>
  <c r="I1275" i="14"/>
  <c r="I1276" i="14"/>
  <c r="I1277" i="14"/>
  <c r="I1278" i="14"/>
  <c r="I1279" i="14"/>
  <c r="I1280" i="14"/>
  <c r="I1281" i="14"/>
  <c r="I1282" i="14"/>
  <c r="I1283" i="14"/>
  <c r="I1284" i="14"/>
  <c r="I1285" i="14"/>
  <c r="I1286" i="14"/>
  <c r="I1287" i="14"/>
  <c r="I1288" i="14"/>
  <c r="I1289" i="14"/>
  <c r="I1290" i="14"/>
  <c r="I1291" i="14"/>
  <c r="I1292" i="14"/>
  <c r="I1293" i="14"/>
  <c r="I1294" i="14"/>
  <c r="I1295" i="14"/>
  <c r="I1296" i="14"/>
  <c r="I1297" i="14"/>
  <c r="I1298" i="14"/>
  <c r="I1299" i="14"/>
  <c r="I1300" i="14"/>
  <c r="I1301" i="14"/>
  <c r="I1302" i="14"/>
  <c r="I1303" i="14"/>
  <c r="I1304" i="14"/>
  <c r="I1305" i="14"/>
  <c r="I1306" i="14"/>
  <c r="I1307" i="14"/>
  <c r="I1308" i="14"/>
  <c r="I1309" i="14"/>
  <c r="I1310" i="14"/>
  <c r="I1311" i="14"/>
  <c r="I1312" i="14"/>
  <c r="I1313" i="14"/>
  <c r="I1314" i="14"/>
  <c r="I1315" i="14"/>
  <c r="I1316" i="14"/>
  <c r="I1317" i="14"/>
  <c r="I1318" i="14"/>
  <c r="I1319" i="14"/>
  <c r="I1320" i="14"/>
  <c r="I1321" i="14"/>
  <c r="I1322" i="14"/>
  <c r="I1323" i="14"/>
  <c r="I1324" i="14"/>
  <c r="I1325" i="14"/>
  <c r="I1326" i="14"/>
  <c r="I1327" i="14"/>
  <c r="I1328" i="14"/>
  <c r="I1329" i="14"/>
  <c r="I1330" i="14"/>
  <c r="I1331" i="14"/>
  <c r="I1332" i="14"/>
  <c r="I1333" i="14"/>
  <c r="I1334" i="14"/>
  <c r="I1335" i="14"/>
  <c r="I1336" i="14"/>
  <c r="I1337" i="14"/>
  <c r="I1338" i="14"/>
  <c r="I1339" i="14"/>
  <c r="I1340" i="14"/>
  <c r="I1341" i="14"/>
  <c r="I1342" i="14"/>
  <c r="I1343" i="14"/>
  <c r="I1344" i="14"/>
  <c r="I1345" i="14"/>
  <c r="I1346" i="14"/>
  <c r="I1347" i="14"/>
  <c r="I1348" i="14"/>
  <c r="I1349" i="14"/>
  <c r="I1350" i="14"/>
  <c r="I1351" i="14"/>
  <c r="I1352" i="14"/>
  <c r="I1353" i="14"/>
  <c r="I1354" i="14"/>
  <c r="I1355" i="14"/>
  <c r="I1356" i="14"/>
  <c r="I1357" i="14"/>
  <c r="I1358" i="14"/>
  <c r="I1359" i="14"/>
  <c r="I1360" i="14"/>
  <c r="I1361" i="14"/>
  <c r="I1362" i="14"/>
  <c r="I1363" i="14"/>
  <c r="I1364" i="14"/>
  <c r="I1365" i="14"/>
  <c r="I1366" i="14"/>
  <c r="I1367" i="14"/>
  <c r="I1368" i="14"/>
  <c r="I1369" i="14"/>
  <c r="I1370" i="14"/>
  <c r="I1371" i="14"/>
  <c r="I1372" i="14"/>
  <c r="I1373" i="14"/>
  <c r="I1374" i="14"/>
  <c r="I1375" i="14"/>
  <c r="I1376" i="14"/>
  <c r="I1377" i="14"/>
  <c r="I1378" i="14"/>
  <c r="I1379" i="14"/>
  <c r="I1380" i="14"/>
  <c r="I1381" i="14"/>
  <c r="I1382" i="14"/>
  <c r="I1383" i="14"/>
  <c r="I1384" i="14"/>
  <c r="I1385" i="14"/>
  <c r="I1386" i="14"/>
  <c r="I1387" i="14"/>
  <c r="I1388" i="14"/>
  <c r="I1389" i="14"/>
  <c r="I1390" i="14"/>
  <c r="I1391" i="14"/>
  <c r="I1392" i="14"/>
  <c r="I1393" i="14"/>
  <c r="I1394" i="14"/>
  <c r="I1395" i="14"/>
  <c r="I1396" i="14"/>
  <c r="I1397" i="14"/>
  <c r="I1398" i="14"/>
  <c r="I1399" i="14"/>
  <c r="I1400" i="14"/>
  <c r="I1401" i="14"/>
  <c r="I1402" i="14"/>
  <c r="I1403" i="14"/>
  <c r="I1404" i="14"/>
  <c r="I1405" i="14"/>
  <c r="I1406" i="14"/>
  <c r="I1407" i="14"/>
  <c r="I1408" i="14"/>
  <c r="I1409" i="14"/>
  <c r="I1410" i="14"/>
  <c r="I1411" i="14"/>
  <c r="I1412" i="14"/>
  <c r="I1413" i="14"/>
  <c r="I1414" i="14"/>
  <c r="I1415" i="14"/>
  <c r="I1416" i="14"/>
  <c r="I1417" i="14"/>
  <c r="I1418" i="14"/>
  <c r="I1419" i="14"/>
  <c r="I1420" i="14"/>
  <c r="I1421" i="14"/>
  <c r="I1422" i="14"/>
  <c r="I1423" i="14"/>
  <c r="I1424" i="14"/>
  <c r="I1425" i="14"/>
  <c r="I1426" i="14"/>
  <c r="I1427" i="14"/>
  <c r="I1428" i="14"/>
  <c r="I1429" i="14"/>
  <c r="I1430" i="14"/>
  <c r="I1431" i="14"/>
  <c r="I1432" i="14"/>
  <c r="I1433" i="14"/>
  <c r="I1434" i="14"/>
  <c r="I1435" i="14"/>
  <c r="I1436" i="14"/>
  <c r="I1437" i="14"/>
  <c r="I1438" i="14"/>
  <c r="I1439" i="14"/>
  <c r="I1440" i="14"/>
  <c r="I1441" i="14"/>
  <c r="I1442" i="14"/>
  <c r="I1443" i="14"/>
  <c r="I1444" i="14"/>
  <c r="I1445" i="14"/>
  <c r="I1446" i="14"/>
  <c r="I1447" i="14"/>
  <c r="I1448" i="14"/>
  <c r="I1449" i="14"/>
  <c r="I1450" i="14"/>
  <c r="I1451" i="14"/>
  <c r="I1452" i="14"/>
  <c r="I1453" i="14"/>
  <c r="I1454" i="14"/>
  <c r="I1455" i="14"/>
  <c r="I1456" i="14"/>
  <c r="I1457" i="14"/>
  <c r="I1458" i="14"/>
  <c r="I1459" i="14"/>
  <c r="I1460" i="14"/>
  <c r="I1461" i="14"/>
  <c r="I1462" i="14"/>
  <c r="I1463" i="14"/>
  <c r="I1464" i="14"/>
  <c r="I1465" i="14"/>
  <c r="I1466" i="14"/>
  <c r="I1467" i="14"/>
  <c r="I1468" i="14"/>
  <c r="I1469" i="14"/>
  <c r="I1470" i="14"/>
  <c r="I1471" i="14"/>
  <c r="I1472" i="14"/>
  <c r="I1473" i="14"/>
  <c r="I1474" i="14"/>
  <c r="I1475" i="14"/>
  <c r="I1476" i="14"/>
  <c r="I1477" i="14"/>
  <c r="I1478" i="14"/>
  <c r="I1479" i="14"/>
  <c r="I1480" i="14"/>
  <c r="I1481" i="14"/>
  <c r="I1482" i="14"/>
  <c r="I1483" i="14"/>
  <c r="I1484" i="14"/>
  <c r="I1485" i="14"/>
  <c r="I1486" i="14"/>
  <c r="I1487" i="14"/>
  <c r="I1488" i="14"/>
  <c r="I1489" i="14"/>
  <c r="I1490" i="14"/>
  <c r="I1491" i="14"/>
  <c r="I1492" i="14"/>
  <c r="I1493" i="14"/>
  <c r="I1494" i="14"/>
  <c r="I1495" i="14"/>
  <c r="I1496" i="14"/>
  <c r="I1497" i="14"/>
  <c r="I1498" i="14"/>
  <c r="I1499" i="14"/>
  <c r="I1500" i="14"/>
  <c r="I1501" i="14"/>
  <c r="I1502" i="14"/>
  <c r="I1503" i="14"/>
  <c r="I1504" i="14"/>
  <c r="I1505" i="14"/>
  <c r="I1506" i="14"/>
  <c r="I1507" i="14"/>
  <c r="I1508" i="14"/>
  <c r="I1509" i="14"/>
  <c r="I1510" i="14"/>
  <c r="I1511" i="14"/>
  <c r="I1512" i="14"/>
  <c r="I1513" i="14"/>
  <c r="I1514" i="14"/>
  <c r="I1515" i="14"/>
  <c r="I1516" i="14"/>
  <c r="I1517" i="14"/>
  <c r="I1518" i="14"/>
  <c r="I1519" i="14"/>
  <c r="I1520" i="14"/>
  <c r="I1521" i="14"/>
  <c r="I1522" i="14"/>
  <c r="I1523" i="14"/>
  <c r="I1524" i="14"/>
  <c r="I1525" i="14"/>
  <c r="I1526" i="14"/>
  <c r="I1527" i="14"/>
  <c r="I1528" i="14"/>
  <c r="I1529" i="14"/>
  <c r="I1530" i="14"/>
  <c r="I1531" i="14"/>
  <c r="I1532" i="14"/>
  <c r="I1533" i="14"/>
  <c r="I1534" i="14"/>
  <c r="I1535" i="14"/>
  <c r="I1536" i="14"/>
  <c r="I1537" i="14"/>
  <c r="I1538" i="14"/>
  <c r="I1539" i="14"/>
  <c r="I1540" i="14"/>
  <c r="I1541" i="14"/>
  <c r="I1542" i="14"/>
  <c r="I1543" i="14"/>
  <c r="I1544" i="14"/>
  <c r="I1545" i="14"/>
  <c r="I1546" i="14"/>
  <c r="I1547" i="14"/>
  <c r="I1548" i="14"/>
  <c r="I1549" i="14"/>
  <c r="I1550" i="14"/>
  <c r="I1551" i="14"/>
  <c r="I1552" i="14"/>
  <c r="I1553" i="14"/>
  <c r="I1554" i="14"/>
  <c r="I1555" i="14"/>
  <c r="I1556" i="14"/>
  <c r="I1557" i="14"/>
  <c r="I1558" i="14"/>
  <c r="I1559" i="14"/>
  <c r="I1560" i="14"/>
  <c r="I1561" i="14"/>
  <c r="I1562" i="14"/>
  <c r="I1563" i="14"/>
  <c r="I1564" i="14"/>
  <c r="I1565" i="14"/>
  <c r="I1566" i="14"/>
  <c r="I1567" i="14"/>
  <c r="I1568" i="14"/>
  <c r="I1569" i="14"/>
  <c r="I1570" i="14"/>
  <c r="I1571" i="14"/>
  <c r="I1572" i="14"/>
  <c r="I1573" i="14"/>
  <c r="I1574" i="14"/>
  <c r="I1575" i="14"/>
  <c r="I1576" i="14"/>
  <c r="I1577" i="14"/>
  <c r="I1578" i="14"/>
  <c r="I1579" i="14"/>
  <c r="I1580" i="14"/>
  <c r="I1581" i="14"/>
  <c r="I1582" i="14"/>
  <c r="I1583" i="14"/>
  <c r="I1584" i="14"/>
  <c r="I1585" i="14"/>
  <c r="I1586" i="14"/>
  <c r="I1587" i="14"/>
  <c r="I1588" i="14"/>
  <c r="I1589" i="14"/>
  <c r="I1590" i="14"/>
  <c r="I1591" i="14"/>
  <c r="I1592" i="14"/>
  <c r="I1593" i="14"/>
  <c r="I1594" i="14"/>
  <c r="I1595" i="14"/>
  <c r="I1596" i="14"/>
  <c r="I1597" i="14"/>
  <c r="I1598" i="14"/>
  <c r="I1599" i="14"/>
  <c r="I1600" i="14"/>
  <c r="I1601" i="14"/>
  <c r="I1602" i="14"/>
  <c r="I1603" i="14"/>
  <c r="I1604" i="14"/>
  <c r="I1605" i="14"/>
  <c r="I1606" i="14"/>
  <c r="I1607" i="14"/>
  <c r="I1608" i="14"/>
  <c r="I1609" i="14"/>
  <c r="I1610" i="14"/>
  <c r="I1611" i="14"/>
  <c r="I1612" i="14"/>
  <c r="I1613" i="14"/>
  <c r="I1614" i="14"/>
  <c r="I1615" i="14"/>
  <c r="I1616" i="14"/>
  <c r="I1617" i="14"/>
  <c r="I1618" i="14"/>
  <c r="I1619" i="14"/>
  <c r="I1620" i="14"/>
  <c r="I1621" i="14"/>
  <c r="I1622" i="14"/>
  <c r="I1623" i="14"/>
  <c r="I1624" i="14"/>
  <c r="I1625" i="14"/>
  <c r="I1626" i="14"/>
  <c r="I1627" i="14"/>
  <c r="I1628" i="14"/>
  <c r="I1629" i="14"/>
  <c r="I1630" i="14"/>
  <c r="I1631" i="14"/>
  <c r="I1632" i="14"/>
  <c r="I1633" i="14"/>
  <c r="I1634" i="14"/>
  <c r="I1635" i="14"/>
  <c r="I1636" i="14"/>
  <c r="I1637" i="14"/>
  <c r="I1638" i="14"/>
  <c r="I1639" i="14"/>
  <c r="I1640" i="14"/>
  <c r="F101" i="14"/>
  <c r="C1641" i="16"/>
  <c r="D1640" i="16"/>
  <c r="F1640" i="16" s="1"/>
  <c r="G1640" i="16" s="1"/>
  <c r="C1640" i="16"/>
  <c r="D1639" i="16"/>
  <c r="F1639" i="16" s="1"/>
  <c r="G1639" i="16" s="1"/>
  <c r="C1639" i="16"/>
  <c r="D1638" i="16"/>
  <c r="F1638" i="16" s="1"/>
  <c r="G1638" i="16" s="1"/>
  <c r="C1638" i="16"/>
  <c r="C1637" i="16"/>
  <c r="D1636" i="16"/>
  <c r="F1636" i="16" s="1"/>
  <c r="G1636" i="16" s="1"/>
  <c r="C1636" i="16"/>
  <c r="D1635" i="16"/>
  <c r="F1635" i="16" s="1"/>
  <c r="G1635" i="16" s="1"/>
  <c r="C1635" i="16"/>
  <c r="D1634" i="16"/>
  <c r="F1634" i="16" s="1"/>
  <c r="G1634" i="16" s="1"/>
  <c r="C1634" i="16"/>
  <c r="D1633" i="16"/>
  <c r="F1633" i="16" s="1"/>
  <c r="G1633" i="16" s="1"/>
  <c r="C1633" i="16"/>
  <c r="D1632" i="16"/>
  <c r="F1632" i="16" s="1"/>
  <c r="G1632" i="16" s="1"/>
  <c r="C1632" i="16"/>
  <c r="C1631" i="16"/>
  <c r="C1630" i="16"/>
  <c r="D1629" i="16"/>
  <c r="D1630" i="16" s="1"/>
  <c r="F1630" i="16" s="1"/>
  <c r="G1630" i="16" s="1"/>
  <c r="C1629" i="16"/>
  <c r="D1628" i="16"/>
  <c r="F1628" i="16" s="1"/>
  <c r="G1628" i="16" s="1"/>
  <c r="C1628" i="16"/>
  <c r="D1627" i="16"/>
  <c r="F1627" i="16" s="1"/>
  <c r="G1627" i="16" s="1"/>
  <c r="C1627" i="16"/>
  <c r="D1626" i="16"/>
  <c r="F1626" i="16" s="1"/>
  <c r="G1626" i="16" s="1"/>
  <c r="C1626" i="16"/>
  <c r="D1625" i="16"/>
  <c r="F1625" i="16" s="1"/>
  <c r="G1625" i="16" s="1"/>
  <c r="C1625" i="16"/>
  <c r="C1624" i="16"/>
  <c r="C1623" i="16"/>
  <c r="C1622" i="16"/>
  <c r="D1621" i="16"/>
  <c r="F1621" i="16" s="1"/>
  <c r="G1621" i="16" s="1"/>
  <c r="C1621" i="16"/>
  <c r="D1620" i="16"/>
  <c r="F1620" i="16" s="1"/>
  <c r="G1620" i="16" s="1"/>
  <c r="C1620" i="16"/>
  <c r="D1619" i="16"/>
  <c r="F1619" i="16" s="1"/>
  <c r="G1619" i="16" s="1"/>
  <c r="C1619" i="16"/>
  <c r="D1618" i="16"/>
  <c r="F1618" i="16" s="1"/>
  <c r="G1618" i="16" s="1"/>
  <c r="C1618" i="16"/>
  <c r="D1617" i="16"/>
  <c r="F1617" i="16" s="1"/>
  <c r="G1617" i="16" s="1"/>
  <c r="C1617" i="16"/>
  <c r="C1616" i="16"/>
  <c r="C1615" i="16"/>
  <c r="D1614" i="16"/>
  <c r="F1614" i="16" s="1"/>
  <c r="G1614" i="16" s="1"/>
  <c r="C1614" i="16"/>
  <c r="D1613" i="16"/>
  <c r="F1613" i="16" s="1"/>
  <c r="G1613" i="16" s="1"/>
  <c r="C1613" i="16"/>
  <c r="D1612" i="16"/>
  <c r="F1612" i="16" s="1"/>
  <c r="G1612" i="16" s="1"/>
  <c r="C1612" i="16"/>
  <c r="D1611" i="16"/>
  <c r="F1611" i="16" s="1"/>
  <c r="G1611" i="16" s="1"/>
  <c r="C1611" i="16"/>
  <c r="D1610" i="16"/>
  <c r="F1610" i="16" s="1"/>
  <c r="G1610" i="16" s="1"/>
  <c r="C1610" i="16"/>
  <c r="C1609" i="16"/>
  <c r="C1608" i="16"/>
  <c r="D1607" i="16"/>
  <c r="F1607" i="16" s="1"/>
  <c r="G1607" i="16" s="1"/>
  <c r="C1607" i="16"/>
  <c r="D1606" i="16"/>
  <c r="F1606" i="16" s="1"/>
  <c r="G1606" i="16" s="1"/>
  <c r="C1606" i="16"/>
  <c r="D1605" i="16"/>
  <c r="F1605" i="16" s="1"/>
  <c r="G1605" i="16" s="1"/>
  <c r="C1605" i="16"/>
  <c r="D1604" i="16"/>
  <c r="F1604" i="16" s="1"/>
  <c r="G1604" i="16" s="1"/>
  <c r="C1604" i="16"/>
  <c r="C1603" i="16"/>
  <c r="C1602" i="16"/>
  <c r="C1601" i="16"/>
  <c r="D1600" i="16"/>
  <c r="F1600" i="16" s="1"/>
  <c r="G1600" i="16" s="1"/>
  <c r="C1600" i="16"/>
  <c r="D1599" i="16"/>
  <c r="F1599" i="16" s="1"/>
  <c r="G1599" i="16" s="1"/>
  <c r="C1599" i="16"/>
  <c r="D1598" i="16"/>
  <c r="F1598" i="16" s="1"/>
  <c r="G1598" i="16" s="1"/>
  <c r="C1598" i="16"/>
  <c r="D1597" i="16"/>
  <c r="F1597" i="16" s="1"/>
  <c r="G1597" i="16" s="1"/>
  <c r="C1597" i="16"/>
  <c r="D1596" i="16"/>
  <c r="F1596" i="16" s="1"/>
  <c r="G1596" i="16" s="1"/>
  <c r="C1596" i="16"/>
  <c r="C1595" i="16"/>
  <c r="C1594" i="16"/>
  <c r="D1593" i="16"/>
  <c r="F1593" i="16" s="1"/>
  <c r="G1593" i="16" s="1"/>
  <c r="C1593" i="16"/>
  <c r="D1592" i="16"/>
  <c r="F1592" i="16" s="1"/>
  <c r="G1592" i="16" s="1"/>
  <c r="C1592" i="16"/>
  <c r="D1591" i="16"/>
  <c r="F1591" i="16" s="1"/>
  <c r="G1591" i="16" s="1"/>
  <c r="C1591" i="16"/>
  <c r="C1590" i="16"/>
  <c r="D1589" i="16"/>
  <c r="F1589" i="16" s="1"/>
  <c r="G1589" i="16" s="1"/>
  <c r="C1589" i="16"/>
  <c r="C1588" i="16"/>
  <c r="C1587" i="16"/>
  <c r="D1586" i="16"/>
  <c r="F1586" i="16" s="1"/>
  <c r="G1586" i="16" s="1"/>
  <c r="C1586" i="16"/>
  <c r="D1585" i="16"/>
  <c r="F1585" i="16" s="1"/>
  <c r="G1585" i="16" s="1"/>
  <c r="C1585" i="16"/>
  <c r="D1584" i="16"/>
  <c r="F1584" i="16" s="1"/>
  <c r="G1584" i="16" s="1"/>
  <c r="C1584" i="16"/>
  <c r="D1583" i="16"/>
  <c r="F1583" i="16" s="1"/>
  <c r="G1583" i="16" s="1"/>
  <c r="C1583" i="16"/>
  <c r="D1582" i="16"/>
  <c r="F1582" i="16" s="1"/>
  <c r="G1582" i="16" s="1"/>
  <c r="C1582" i="16"/>
  <c r="C1581" i="16"/>
  <c r="C1580" i="16"/>
  <c r="D1579" i="16"/>
  <c r="F1579" i="16" s="1"/>
  <c r="G1579" i="16" s="1"/>
  <c r="C1579" i="16"/>
  <c r="D1578" i="16"/>
  <c r="F1578" i="16" s="1"/>
  <c r="G1578" i="16" s="1"/>
  <c r="C1578" i="16"/>
  <c r="D1577" i="16"/>
  <c r="F1577" i="16" s="1"/>
  <c r="G1577" i="16" s="1"/>
  <c r="C1577" i="16"/>
  <c r="D1576" i="16"/>
  <c r="F1576" i="16" s="1"/>
  <c r="G1576" i="16" s="1"/>
  <c r="C1576" i="16"/>
  <c r="D1575" i="16"/>
  <c r="F1575" i="16" s="1"/>
  <c r="G1575" i="16" s="1"/>
  <c r="C1575" i="16"/>
  <c r="C1574" i="16"/>
  <c r="C1573" i="16"/>
  <c r="D1572" i="16"/>
  <c r="D1573" i="16" s="1"/>
  <c r="F1573" i="16" s="1"/>
  <c r="G1573" i="16" s="1"/>
  <c r="C1572" i="16"/>
  <c r="D1571" i="16"/>
  <c r="F1571" i="16" s="1"/>
  <c r="G1571" i="16" s="1"/>
  <c r="C1571" i="16"/>
  <c r="D1570" i="16"/>
  <c r="F1570" i="16" s="1"/>
  <c r="G1570" i="16" s="1"/>
  <c r="C1570" i="16"/>
  <c r="D1569" i="16"/>
  <c r="F1569" i="16" s="1"/>
  <c r="G1569" i="16" s="1"/>
  <c r="C1569" i="16"/>
  <c r="D1568" i="16"/>
  <c r="F1568" i="16" s="1"/>
  <c r="G1568" i="16" s="1"/>
  <c r="C1568" i="16"/>
  <c r="C1567" i="16"/>
  <c r="C1566" i="16"/>
  <c r="D1565" i="16"/>
  <c r="F1565" i="16" s="1"/>
  <c r="G1565" i="16" s="1"/>
  <c r="C1565" i="16"/>
  <c r="D1564" i="16"/>
  <c r="F1564" i="16" s="1"/>
  <c r="G1564" i="16" s="1"/>
  <c r="C1564" i="16"/>
  <c r="D1563" i="16"/>
  <c r="F1563" i="16" s="1"/>
  <c r="G1563" i="16" s="1"/>
  <c r="C1563" i="16"/>
  <c r="D1562" i="16"/>
  <c r="F1562" i="16" s="1"/>
  <c r="G1562" i="16" s="1"/>
  <c r="C1562" i="16"/>
  <c r="D1561" i="16"/>
  <c r="F1561" i="16" s="1"/>
  <c r="G1561" i="16" s="1"/>
  <c r="C1561" i="16"/>
  <c r="C1560" i="16"/>
  <c r="C1559" i="16"/>
  <c r="C1558" i="16"/>
  <c r="C1557" i="16"/>
  <c r="D1556" i="16"/>
  <c r="F1556" i="16" s="1"/>
  <c r="G1556" i="16" s="1"/>
  <c r="C1556" i="16"/>
  <c r="D1555" i="16"/>
  <c r="F1555" i="16" s="1"/>
  <c r="G1555" i="16" s="1"/>
  <c r="C1555" i="16"/>
  <c r="D1554" i="16"/>
  <c r="F1554" i="16" s="1"/>
  <c r="G1554" i="16" s="1"/>
  <c r="C1554" i="16"/>
  <c r="C1553" i="16"/>
  <c r="C1552" i="16"/>
  <c r="D1551" i="16"/>
  <c r="D1552" i="16" s="1"/>
  <c r="F1552" i="16" s="1"/>
  <c r="G1552" i="16" s="1"/>
  <c r="C1551" i="16"/>
  <c r="D1550" i="16"/>
  <c r="F1550" i="16" s="1"/>
  <c r="G1550" i="16" s="1"/>
  <c r="C1550" i="16"/>
  <c r="D1549" i="16"/>
  <c r="F1549" i="16" s="1"/>
  <c r="G1549" i="16" s="1"/>
  <c r="C1549" i="16"/>
  <c r="D1548" i="16"/>
  <c r="F1548" i="16" s="1"/>
  <c r="G1548" i="16" s="1"/>
  <c r="C1548" i="16"/>
  <c r="C1547" i="16"/>
  <c r="C1546" i="16"/>
  <c r="C1545" i="16"/>
  <c r="D1544" i="16"/>
  <c r="F1544" i="16" s="1"/>
  <c r="G1544" i="16" s="1"/>
  <c r="M1636" i="16" s="1"/>
  <c r="O1636" i="16" s="1"/>
  <c r="C1544" i="16"/>
  <c r="D1543" i="16"/>
  <c r="F1543" i="16" s="1"/>
  <c r="G1543" i="16" s="1"/>
  <c r="M1635" i="16" s="1"/>
  <c r="Q1635" i="16" s="1"/>
  <c r="C1543" i="16"/>
  <c r="D1542" i="16"/>
  <c r="F1542" i="16" s="1"/>
  <c r="G1542" i="16" s="1"/>
  <c r="C1542" i="16"/>
  <c r="D1541" i="16"/>
  <c r="F1541" i="16" s="1"/>
  <c r="G1541" i="16" s="1"/>
  <c r="C1541" i="16"/>
  <c r="D1540" i="16"/>
  <c r="F1540" i="16" s="1"/>
  <c r="G1540" i="16" s="1"/>
  <c r="C1540" i="16"/>
  <c r="C1539" i="16"/>
  <c r="C1538" i="16"/>
  <c r="D1537" i="16"/>
  <c r="C1537" i="16"/>
  <c r="D1536" i="16"/>
  <c r="F1536" i="16" s="1"/>
  <c r="G1536" i="16" s="1"/>
  <c r="M1628" i="16" s="1"/>
  <c r="O1628" i="16" s="1"/>
  <c r="Q1628" i="16" s="1"/>
  <c r="C1536" i="16"/>
  <c r="D1535" i="16"/>
  <c r="F1535" i="16" s="1"/>
  <c r="G1535" i="16" s="1"/>
  <c r="M1627" i="16" s="1"/>
  <c r="O1627" i="16" s="1"/>
  <c r="Q1627" i="16" s="1"/>
  <c r="C1535" i="16"/>
  <c r="D1534" i="16"/>
  <c r="F1534" i="16" s="1"/>
  <c r="G1534" i="16" s="1"/>
  <c r="C1534" i="16"/>
  <c r="D1533" i="16"/>
  <c r="F1533" i="16" s="1"/>
  <c r="G1533" i="16" s="1"/>
  <c r="C1533" i="16"/>
  <c r="C1532" i="16"/>
  <c r="C1531" i="16"/>
  <c r="D1530" i="16"/>
  <c r="F1530" i="16" s="1"/>
  <c r="G1530" i="16" s="1"/>
  <c r="M1622" i="16" s="1"/>
  <c r="O1622" i="16" s="1"/>
  <c r="Q1622" i="16" s="1"/>
  <c r="C1530" i="16"/>
  <c r="D1529" i="16"/>
  <c r="C1529" i="16"/>
  <c r="D1528" i="16"/>
  <c r="C1528" i="16"/>
  <c r="D1527" i="16"/>
  <c r="F1527" i="16" s="1"/>
  <c r="G1527" i="16" s="1"/>
  <c r="M1619" i="16" s="1"/>
  <c r="Q1619" i="16" s="1"/>
  <c r="C1527" i="16"/>
  <c r="D1526" i="16"/>
  <c r="F1526" i="16" s="1"/>
  <c r="G1526" i="16" s="1"/>
  <c r="C1526" i="16"/>
  <c r="C1525" i="16"/>
  <c r="C1524" i="16"/>
  <c r="D1523" i="16"/>
  <c r="C1523" i="16"/>
  <c r="D1522" i="16"/>
  <c r="F1522" i="16" s="1"/>
  <c r="G1522" i="16" s="1"/>
  <c r="M1614" i="16" s="1"/>
  <c r="O1614" i="16" s="1"/>
  <c r="Q1614" i="16" s="1"/>
  <c r="C1522" i="16"/>
  <c r="D1521" i="16"/>
  <c r="F1521" i="16" s="1"/>
  <c r="G1521" i="16" s="1"/>
  <c r="M1613" i="16" s="1"/>
  <c r="O1613" i="16" s="1"/>
  <c r="C1521" i="16"/>
  <c r="D1520" i="16"/>
  <c r="F1520" i="16" s="1"/>
  <c r="G1520" i="16" s="1"/>
  <c r="M1612" i="16" s="1"/>
  <c r="O1612" i="16" s="1"/>
  <c r="Q1612" i="16" s="1"/>
  <c r="C1520" i="16"/>
  <c r="D1519" i="16"/>
  <c r="F1519" i="16" s="1"/>
  <c r="G1519" i="16" s="1"/>
  <c r="M1611" i="16" s="1"/>
  <c r="Q1611" i="16" s="1"/>
  <c r="C1519" i="16"/>
  <c r="C1518" i="16"/>
  <c r="C1517" i="16"/>
  <c r="D1516" i="16"/>
  <c r="F1516" i="16" s="1"/>
  <c r="G1516" i="16" s="1"/>
  <c r="C1516" i="16"/>
  <c r="D1515" i="16"/>
  <c r="F1515" i="16" s="1"/>
  <c r="G1515" i="16" s="1"/>
  <c r="M1607" i="16" s="1"/>
  <c r="O1607" i="16" s="1"/>
  <c r="Q1607" i="16" s="1"/>
  <c r="C1515" i="16"/>
  <c r="D1514" i="16"/>
  <c r="F1514" i="16" s="1"/>
  <c r="G1514" i="16" s="1"/>
  <c r="C1514" i="16"/>
  <c r="D1513" i="16"/>
  <c r="F1513" i="16" s="1"/>
  <c r="G1513" i="16" s="1"/>
  <c r="M1605" i="16" s="1"/>
  <c r="O1605" i="16" s="1"/>
  <c r="Q1605" i="16" s="1"/>
  <c r="C1513" i="16"/>
  <c r="D1512" i="16"/>
  <c r="F1512" i="16" s="1"/>
  <c r="G1512" i="16" s="1"/>
  <c r="M1604" i="16" s="1"/>
  <c r="O1604" i="16" s="1"/>
  <c r="Q1604" i="16" s="1"/>
  <c r="C1512" i="16"/>
  <c r="C1511" i="16"/>
  <c r="C1510" i="16"/>
  <c r="D1509" i="16"/>
  <c r="F1509" i="16" s="1"/>
  <c r="G1509" i="16" s="1"/>
  <c r="C1509" i="16"/>
  <c r="D1508" i="16"/>
  <c r="F1508" i="16" s="1"/>
  <c r="G1508" i="16" s="1"/>
  <c r="C1508" i="16"/>
  <c r="D1507" i="16"/>
  <c r="F1507" i="16" s="1"/>
  <c r="G1507" i="16" s="1"/>
  <c r="M1599" i="16" s="1"/>
  <c r="O1599" i="16" s="1"/>
  <c r="C1507" i="16"/>
  <c r="D1506" i="16"/>
  <c r="F1506" i="16" s="1"/>
  <c r="G1506" i="16" s="1"/>
  <c r="M1598" i="16" s="1"/>
  <c r="O1598" i="16" s="1"/>
  <c r="C1506" i="16"/>
  <c r="D1505" i="16"/>
  <c r="C1505" i="16"/>
  <c r="C1504" i="16"/>
  <c r="C1503" i="16"/>
  <c r="D1502" i="16"/>
  <c r="F1502" i="16" s="1"/>
  <c r="G1502" i="16" s="1"/>
  <c r="C1502" i="16"/>
  <c r="D1501" i="16"/>
  <c r="F1501" i="16" s="1"/>
  <c r="G1501" i="16" s="1"/>
  <c r="C1501" i="16"/>
  <c r="D1500" i="16"/>
  <c r="F1500" i="16" s="1"/>
  <c r="G1500" i="16" s="1"/>
  <c r="C1500" i="16"/>
  <c r="D1499" i="16"/>
  <c r="F1499" i="16" s="1"/>
  <c r="G1499" i="16" s="1"/>
  <c r="M1591" i="16" s="1"/>
  <c r="O1591" i="16" s="1"/>
  <c r="Q1591" i="16" s="1"/>
  <c r="C1499" i="16"/>
  <c r="D1498" i="16"/>
  <c r="F1498" i="16" s="1"/>
  <c r="G1498" i="16" s="1"/>
  <c r="M1590" i="16" s="1"/>
  <c r="O1590" i="16" s="1"/>
  <c r="C1498" i="16"/>
  <c r="C1497" i="16"/>
  <c r="C1496" i="16"/>
  <c r="D1495" i="16"/>
  <c r="F1495" i="16" s="1"/>
  <c r="G1495" i="16" s="1"/>
  <c r="M1587" i="16" s="1"/>
  <c r="Q1587" i="16" s="1"/>
  <c r="C1495" i="16"/>
  <c r="D1494" i="16"/>
  <c r="F1494" i="16" s="1"/>
  <c r="G1494" i="16" s="1"/>
  <c r="C1494" i="16"/>
  <c r="D1493" i="16"/>
  <c r="F1493" i="16" s="1"/>
  <c r="G1493" i="16" s="1"/>
  <c r="C1493" i="16"/>
  <c r="D1492" i="16"/>
  <c r="F1492" i="16" s="1"/>
  <c r="G1492" i="16" s="1"/>
  <c r="C1492" i="16"/>
  <c r="D1491" i="16"/>
  <c r="F1491" i="16" s="1"/>
  <c r="G1491" i="16" s="1"/>
  <c r="M1583" i="16" s="1"/>
  <c r="O1583" i="16" s="1"/>
  <c r="Q1583" i="16" s="1"/>
  <c r="C1491" i="16"/>
  <c r="C1490" i="16"/>
  <c r="C1489" i="16"/>
  <c r="D1488" i="16"/>
  <c r="F1488" i="16" s="1"/>
  <c r="G1488" i="16" s="1"/>
  <c r="C1488" i="16"/>
  <c r="D1487" i="16"/>
  <c r="F1487" i="16" s="1"/>
  <c r="G1487" i="16" s="1"/>
  <c r="M1579" i="16" s="1"/>
  <c r="O1579" i="16" s="1"/>
  <c r="Q1579" i="16" s="1"/>
  <c r="C1487" i="16"/>
  <c r="D1486" i="16"/>
  <c r="F1486" i="16" s="1"/>
  <c r="G1486" i="16" s="1"/>
  <c r="C1486" i="16"/>
  <c r="D1485" i="16"/>
  <c r="C1485" i="16"/>
  <c r="D1484" i="16"/>
  <c r="F1484" i="16" s="1"/>
  <c r="G1484" i="16" s="1"/>
  <c r="C1484" i="16"/>
  <c r="C1483" i="16"/>
  <c r="C1482" i="16"/>
  <c r="D1481" i="16"/>
  <c r="F1481" i="16" s="1"/>
  <c r="G1481" i="16" s="1"/>
  <c r="M1573" i="16" s="1"/>
  <c r="O1573" i="16" s="1"/>
  <c r="Q1573" i="16" s="1"/>
  <c r="C1481" i="16"/>
  <c r="D1480" i="16"/>
  <c r="F1480" i="16" s="1"/>
  <c r="G1480" i="16" s="1"/>
  <c r="M1572" i="16" s="1"/>
  <c r="O1572" i="16" s="1"/>
  <c r="Q1572" i="16" s="1"/>
  <c r="C1480" i="16"/>
  <c r="D1479" i="16"/>
  <c r="F1479" i="16" s="1"/>
  <c r="G1479" i="16" s="1"/>
  <c r="C1479" i="16"/>
  <c r="D1478" i="16"/>
  <c r="F1478" i="16" s="1"/>
  <c r="G1478" i="16" s="1"/>
  <c r="C1478" i="16"/>
  <c r="C1477" i="16"/>
  <c r="C1476" i="16"/>
  <c r="C1475" i="16"/>
  <c r="D1474" i="16"/>
  <c r="C1474" i="16"/>
  <c r="D1473" i="16"/>
  <c r="C1473" i="16"/>
  <c r="D1472" i="16"/>
  <c r="F1472" i="16" s="1"/>
  <c r="G1472" i="16" s="1"/>
  <c r="M1564" i="16" s="1"/>
  <c r="O1564" i="16" s="1"/>
  <c r="Q1564" i="16" s="1"/>
  <c r="C1472" i="16"/>
  <c r="D1471" i="16"/>
  <c r="F1471" i="16" s="1"/>
  <c r="G1471" i="16" s="1"/>
  <c r="M1563" i="16" s="1"/>
  <c r="O1563" i="16" s="1"/>
  <c r="Q1563" i="16" s="1"/>
  <c r="C1471" i="16"/>
  <c r="C1470" i="16"/>
  <c r="C1469" i="16"/>
  <c r="C1468" i="16"/>
  <c r="C1467" i="16"/>
  <c r="C1466" i="16"/>
  <c r="D1465" i="16"/>
  <c r="F1465" i="16" s="1"/>
  <c r="G1465" i="16" s="1"/>
  <c r="C1465" i="16"/>
  <c r="D1464" i="16"/>
  <c r="F1464" i="16" s="1"/>
  <c r="G1464" i="16" s="1"/>
  <c r="C1464" i="16"/>
  <c r="C1463" i="16"/>
  <c r="C1462" i="16"/>
  <c r="C1461" i="16"/>
  <c r="D1460" i="16"/>
  <c r="F1460" i="16" s="1"/>
  <c r="G1460" i="16" s="1"/>
  <c r="C1460" i="16"/>
  <c r="D1459" i="16"/>
  <c r="F1459" i="16" s="1"/>
  <c r="G1459" i="16" s="1"/>
  <c r="M1551" i="16" s="1"/>
  <c r="O1551" i="16" s="1"/>
  <c r="Q1551" i="16" s="1"/>
  <c r="C1459" i="16"/>
  <c r="D1458" i="16"/>
  <c r="F1458" i="16" s="1"/>
  <c r="G1458" i="16" s="1"/>
  <c r="M1550" i="16" s="1"/>
  <c r="O1550" i="16" s="1"/>
  <c r="Q1550" i="16" s="1"/>
  <c r="C1458" i="16"/>
  <c r="D1457" i="16"/>
  <c r="F1457" i="16" s="1"/>
  <c r="G1457" i="16" s="1"/>
  <c r="C1457" i="16"/>
  <c r="D1456" i="16"/>
  <c r="F1456" i="16" s="1"/>
  <c r="G1456" i="16" s="1"/>
  <c r="C1456" i="16"/>
  <c r="C1455" i="16"/>
  <c r="C1454" i="16"/>
  <c r="D1453" i="16"/>
  <c r="C1453" i="16"/>
  <c r="D1452" i="16"/>
  <c r="F1452" i="16" s="1"/>
  <c r="G1452" i="16" s="1"/>
  <c r="C1452" i="16"/>
  <c r="D1451" i="16"/>
  <c r="F1451" i="16" s="1"/>
  <c r="G1451" i="16" s="1"/>
  <c r="M1543" i="16" s="1"/>
  <c r="O1543" i="16" s="1"/>
  <c r="Q1543" i="16" s="1"/>
  <c r="C1451" i="16"/>
  <c r="D1450" i="16"/>
  <c r="F1450" i="16" s="1"/>
  <c r="G1450" i="16" s="1"/>
  <c r="C1450" i="16"/>
  <c r="D1449" i="16"/>
  <c r="F1449" i="16" s="1"/>
  <c r="G1449" i="16" s="1"/>
  <c r="M1541" i="16" s="1"/>
  <c r="O1541" i="16" s="1"/>
  <c r="Q1541" i="16" s="1"/>
  <c r="C1449" i="16"/>
  <c r="C1448" i="16"/>
  <c r="C1447" i="16"/>
  <c r="C1446" i="16"/>
  <c r="D1445" i="16"/>
  <c r="D1446" i="16" s="1"/>
  <c r="F1446" i="16" s="1"/>
  <c r="G1446" i="16" s="1"/>
  <c r="M1538" i="16" s="1"/>
  <c r="R1538" i="16" s="1"/>
  <c r="C1445" i="16"/>
  <c r="D1444" i="16"/>
  <c r="F1444" i="16" s="1"/>
  <c r="G1444" i="16" s="1"/>
  <c r="M1536" i="16" s="1"/>
  <c r="O1536" i="16" s="1"/>
  <c r="Q1536" i="16" s="1"/>
  <c r="C1444" i="16"/>
  <c r="D1443" i="16"/>
  <c r="F1443" i="16" s="1"/>
  <c r="G1443" i="16" s="1"/>
  <c r="M1535" i="16" s="1"/>
  <c r="O1535" i="16" s="1"/>
  <c r="Q1535" i="16" s="1"/>
  <c r="C1443" i="16"/>
  <c r="D1442" i="16"/>
  <c r="C1442" i="16"/>
  <c r="C1441" i="16"/>
  <c r="C1440" i="16"/>
  <c r="D1439" i="16"/>
  <c r="F1439" i="16" s="1"/>
  <c r="G1439" i="16" s="1"/>
  <c r="M1531" i="16" s="1"/>
  <c r="O1531" i="16" s="1"/>
  <c r="Q1531" i="16" s="1"/>
  <c r="C1439" i="16"/>
  <c r="D1438" i="16"/>
  <c r="F1438" i="16" s="1"/>
  <c r="G1438" i="16" s="1"/>
  <c r="M1530" i="16" s="1"/>
  <c r="R1530" i="16" s="1"/>
  <c r="C1438" i="16"/>
  <c r="D1437" i="16"/>
  <c r="F1437" i="16" s="1"/>
  <c r="G1437" i="16" s="1"/>
  <c r="M1529" i="16" s="1"/>
  <c r="O1529" i="16" s="1"/>
  <c r="Q1529" i="16" s="1"/>
  <c r="C1437" i="16"/>
  <c r="D1436" i="16"/>
  <c r="F1436" i="16" s="1"/>
  <c r="G1436" i="16" s="1"/>
  <c r="M1528" i="16" s="1"/>
  <c r="O1528" i="16" s="1"/>
  <c r="Q1528" i="16" s="1"/>
  <c r="C1436" i="16"/>
  <c r="D1435" i="16"/>
  <c r="F1435" i="16" s="1"/>
  <c r="G1435" i="16" s="1"/>
  <c r="M1527" i="16" s="1"/>
  <c r="O1527" i="16" s="1"/>
  <c r="Q1527" i="16" s="1"/>
  <c r="C1435" i="16"/>
  <c r="C1434" i="16"/>
  <c r="C1433" i="16"/>
  <c r="D1432" i="16"/>
  <c r="F1432" i="16" s="1"/>
  <c r="G1432" i="16" s="1"/>
  <c r="M1524" i="16" s="1"/>
  <c r="O1524" i="16" s="1"/>
  <c r="Q1524" i="16" s="1"/>
  <c r="C1432" i="16"/>
  <c r="D1431" i="16"/>
  <c r="F1431" i="16" s="1"/>
  <c r="G1431" i="16" s="1"/>
  <c r="M1523" i="16" s="1"/>
  <c r="O1523" i="16" s="1"/>
  <c r="Q1523" i="16" s="1"/>
  <c r="C1431" i="16"/>
  <c r="D1430" i="16"/>
  <c r="F1430" i="16" s="1"/>
  <c r="G1430" i="16" s="1"/>
  <c r="M1522" i="16" s="1"/>
  <c r="R1522" i="16" s="1"/>
  <c r="C1430" i="16"/>
  <c r="D1429" i="16"/>
  <c r="F1429" i="16" s="1"/>
  <c r="G1429" i="16" s="1"/>
  <c r="M1521" i="16" s="1"/>
  <c r="O1521" i="16" s="1"/>
  <c r="Q1521" i="16" s="1"/>
  <c r="C1429" i="16"/>
  <c r="D1428" i="16"/>
  <c r="C1428" i="16"/>
  <c r="C1427" i="16"/>
  <c r="C1426" i="16"/>
  <c r="D1425" i="16"/>
  <c r="F1425" i="16" s="1"/>
  <c r="G1425" i="16" s="1"/>
  <c r="C1425" i="16"/>
  <c r="D1424" i="16"/>
  <c r="C1424" i="16"/>
  <c r="D1423" i="16"/>
  <c r="F1423" i="16" s="1"/>
  <c r="G1423" i="16" s="1"/>
  <c r="M1515" i="16" s="1"/>
  <c r="O1515" i="16" s="1"/>
  <c r="Q1515" i="16" s="1"/>
  <c r="C1423" i="16"/>
  <c r="D1422" i="16"/>
  <c r="F1422" i="16" s="1"/>
  <c r="G1422" i="16" s="1"/>
  <c r="M1514" i="16" s="1"/>
  <c r="R1514" i="16" s="1"/>
  <c r="C1422" i="16"/>
  <c r="C1421" i="16"/>
  <c r="C1420" i="16"/>
  <c r="C1419" i="16"/>
  <c r="D1418" i="16"/>
  <c r="F1418" i="16" s="1"/>
  <c r="G1418" i="16" s="1"/>
  <c r="M1510" i="16" s="1"/>
  <c r="O1510" i="16" s="1"/>
  <c r="Q1510" i="16" s="1"/>
  <c r="C1418" i="16"/>
  <c r="D1417" i="16"/>
  <c r="C1417" i="16"/>
  <c r="D1416" i="16"/>
  <c r="F1416" i="16" s="1"/>
  <c r="G1416" i="16" s="1"/>
  <c r="M1508" i="16" s="1"/>
  <c r="O1508" i="16" s="1"/>
  <c r="Q1508" i="16" s="1"/>
  <c r="C1416" i="16"/>
  <c r="D1415" i="16"/>
  <c r="F1415" i="16" s="1"/>
  <c r="G1415" i="16" s="1"/>
  <c r="M1507" i="16" s="1"/>
  <c r="O1507" i="16" s="1"/>
  <c r="Q1507" i="16" s="1"/>
  <c r="C1415" i="16"/>
  <c r="C1414" i="16"/>
  <c r="C1413" i="16"/>
  <c r="C1412" i="16"/>
  <c r="D1411" i="16"/>
  <c r="C1411" i="16"/>
  <c r="D1410" i="16"/>
  <c r="C1410" i="16"/>
  <c r="D1409" i="16"/>
  <c r="C1409" i="16"/>
  <c r="D1408" i="16"/>
  <c r="F1408" i="16" s="1"/>
  <c r="G1408" i="16" s="1"/>
  <c r="M1500" i="16" s="1"/>
  <c r="O1500" i="16" s="1"/>
  <c r="Q1500" i="16" s="1"/>
  <c r="C1408" i="16"/>
  <c r="D1407" i="16"/>
  <c r="F1407" i="16" s="1"/>
  <c r="G1407" i="16" s="1"/>
  <c r="M1499" i="16" s="1"/>
  <c r="O1499" i="16" s="1"/>
  <c r="Q1499" i="16" s="1"/>
  <c r="C1407" i="16"/>
  <c r="C1406" i="16"/>
  <c r="C1405" i="16"/>
  <c r="D1404" i="16"/>
  <c r="C1404" i="16"/>
  <c r="D1403" i="16"/>
  <c r="C1403" i="16"/>
  <c r="D1402" i="16"/>
  <c r="C1402" i="16"/>
  <c r="D1401" i="16"/>
  <c r="C1401" i="16"/>
  <c r="D1400" i="16"/>
  <c r="F1400" i="16" s="1"/>
  <c r="G1400" i="16" s="1"/>
  <c r="M1492" i="16" s="1"/>
  <c r="O1492" i="16" s="1"/>
  <c r="Q1492" i="16" s="1"/>
  <c r="C1400" i="16"/>
  <c r="C1399" i="16"/>
  <c r="C1398" i="16"/>
  <c r="D1397" i="16"/>
  <c r="F1397" i="16" s="1"/>
  <c r="G1397" i="16" s="1"/>
  <c r="M1489" i="16" s="1"/>
  <c r="O1489" i="16" s="1"/>
  <c r="Q1489" i="16" s="1"/>
  <c r="C1397" i="16"/>
  <c r="D1396" i="16"/>
  <c r="F1396" i="16" s="1"/>
  <c r="G1396" i="16" s="1"/>
  <c r="M1488" i="16" s="1"/>
  <c r="O1488" i="16" s="1"/>
  <c r="Q1488" i="16" s="1"/>
  <c r="C1396" i="16"/>
  <c r="D1395" i="16"/>
  <c r="F1395" i="16" s="1"/>
  <c r="G1395" i="16" s="1"/>
  <c r="C1395" i="16"/>
  <c r="D1394" i="16"/>
  <c r="F1394" i="16" s="1"/>
  <c r="G1394" i="16" s="1"/>
  <c r="C1394" i="16"/>
  <c r="C1393" i="16"/>
  <c r="C1392" i="16"/>
  <c r="C1391" i="16"/>
  <c r="D1390" i="16"/>
  <c r="F1390" i="16" s="1"/>
  <c r="G1390" i="16" s="1"/>
  <c r="M1482" i="16" s="1"/>
  <c r="O1482" i="16" s="1"/>
  <c r="Q1482" i="16" s="1"/>
  <c r="C1390" i="16"/>
  <c r="D1389" i="16"/>
  <c r="F1389" i="16" s="1"/>
  <c r="G1389" i="16" s="1"/>
  <c r="C1389" i="16"/>
  <c r="D1388" i="16"/>
  <c r="C1388" i="16"/>
  <c r="D1387" i="16"/>
  <c r="F1387" i="16" s="1"/>
  <c r="G1387" i="16" s="1"/>
  <c r="M1479" i="16" s="1"/>
  <c r="R1479" i="16" s="1"/>
  <c r="C1387" i="16"/>
  <c r="D1386" i="16"/>
  <c r="F1386" i="16" s="1"/>
  <c r="G1386" i="16" s="1"/>
  <c r="M1478" i="16" s="1"/>
  <c r="O1478" i="16" s="1"/>
  <c r="Q1478" i="16" s="1"/>
  <c r="C1386" i="16"/>
  <c r="C1385" i="16"/>
  <c r="C1384" i="16"/>
  <c r="D1383" i="16"/>
  <c r="F1383" i="16" s="1"/>
  <c r="G1383" i="16" s="1"/>
  <c r="M1475" i="16" s="1"/>
  <c r="O1475" i="16" s="1"/>
  <c r="Q1475" i="16" s="1"/>
  <c r="C1383" i="16"/>
  <c r="D1382" i="16"/>
  <c r="F1382" i="16" s="1"/>
  <c r="G1382" i="16" s="1"/>
  <c r="M1474" i="16" s="1"/>
  <c r="O1474" i="16" s="1"/>
  <c r="Q1474" i="16" s="1"/>
  <c r="C1382" i="16"/>
  <c r="D1381" i="16"/>
  <c r="F1381" i="16" s="1"/>
  <c r="G1381" i="16" s="1"/>
  <c r="C1381" i="16"/>
  <c r="D1380" i="16"/>
  <c r="C1380" i="16"/>
  <c r="D1379" i="16"/>
  <c r="F1379" i="16" s="1"/>
  <c r="G1379" i="16" s="1"/>
  <c r="C1379" i="16"/>
  <c r="C1378" i="16"/>
  <c r="C1377" i="16"/>
  <c r="D1376" i="16"/>
  <c r="F1376" i="16" s="1"/>
  <c r="G1376" i="16" s="1"/>
  <c r="M1468" i="16" s="1"/>
  <c r="O1468" i="16" s="1"/>
  <c r="C1376" i="16"/>
  <c r="D1375" i="16"/>
  <c r="F1375" i="16" s="1"/>
  <c r="G1375" i="16" s="1"/>
  <c r="M1467" i="16" s="1"/>
  <c r="Q1467" i="16" s="1"/>
  <c r="C1375" i="16"/>
  <c r="D1374" i="16"/>
  <c r="F1374" i="16" s="1"/>
  <c r="G1374" i="16" s="1"/>
  <c r="M1466" i="16" s="1"/>
  <c r="Q1466" i="16" s="1"/>
  <c r="C1374" i="16"/>
  <c r="D1373" i="16"/>
  <c r="F1373" i="16" s="1"/>
  <c r="G1373" i="16" s="1"/>
  <c r="M1465" i="16" s="1"/>
  <c r="O1465" i="16" s="1"/>
  <c r="C1373" i="16"/>
  <c r="D1372" i="16"/>
  <c r="C1372" i="16"/>
  <c r="C1371" i="16"/>
  <c r="C1370" i="16"/>
  <c r="D1369" i="16"/>
  <c r="F1369" i="16" s="1"/>
  <c r="G1369" i="16" s="1"/>
  <c r="C1369" i="16"/>
  <c r="D1368" i="16"/>
  <c r="C1368" i="16"/>
  <c r="D1367" i="16"/>
  <c r="F1367" i="16" s="1"/>
  <c r="G1367" i="16" s="1"/>
  <c r="M1459" i="16" s="1"/>
  <c r="Q1459" i="16" s="1"/>
  <c r="C1367" i="16"/>
  <c r="D1366" i="16"/>
  <c r="F1366" i="16" s="1"/>
  <c r="G1366" i="16" s="1"/>
  <c r="M1458" i="16" s="1"/>
  <c r="Q1458" i="16" s="1"/>
  <c r="C1366" i="16"/>
  <c r="D1365" i="16"/>
  <c r="C1365" i="16"/>
  <c r="C1364" i="16"/>
  <c r="C1363" i="16"/>
  <c r="D1362" i="16"/>
  <c r="F1362" i="16" s="1"/>
  <c r="G1362" i="16" s="1"/>
  <c r="M1454" i="16" s="1"/>
  <c r="O1454" i="16" s="1"/>
  <c r="C1362" i="16"/>
  <c r="D1361" i="16"/>
  <c r="C1361" i="16"/>
  <c r="D1360" i="16"/>
  <c r="C1360" i="16"/>
  <c r="D1359" i="16"/>
  <c r="F1359" i="16" s="1"/>
  <c r="G1359" i="16" s="1"/>
  <c r="M1451" i="16" s="1"/>
  <c r="Q1451" i="16" s="1"/>
  <c r="C1359" i="16"/>
  <c r="D1358" i="16"/>
  <c r="F1358" i="16" s="1"/>
  <c r="G1358" i="16" s="1"/>
  <c r="C1358" i="16"/>
  <c r="C1357" i="16"/>
  <c r="C1356" i="16"/>
  <c r="D1355" i="16"/>
  <c r="F1355" i="16" s="1"/>
  <c r="G1355" i="16" s="1"/>
  <c r="M1447" i="16" s="1"/>
  <c r="R1447" i="16" s="1"/>
  <c r="C1355" i="16"/>
  <c r="D1354" i="16"/>
  <c r="F1354" i="16" s="1"/>
  <c r="G1354" i="16" s="1"/>
  <c r="M1446" i="16" s="1"/>
  <c r="O1446" i="16" s="1"/>
  <c r="C1354" i="16"/>
  <c r="D1353" i="16"/>
  <c r="C1353" i="16"/>
  <c r="D1352" i="16"/>
  <c r="F1352" i="16" s="1"/>
  <c r="G1352" i="16" s="1"/>
  <c r="M1444" i="16" s="1"/>
  <c r="O1444" i="16" s="1"/>
  <c r="C1352" i="16"/>
  <c r="D1351" i="16"/>
  <c r="F1351" i="16" s="1"/>
  <c r="G1351" i="16" s="1"/>
  <c r="M1443" i="16" s="1"/>
  <c r="Q1443" i="16" s="1"/>
  <c r="C1351" i="16"/>
  <c r="C1350" i="16"/>
  <c r="C1349" i="16"/>
  <c r="D1348" i="16"/>
  <c r="C1348" i="16"/>
  <c r="D1347" i="16"/>
  <c r="C1347" i="16"/>
  <c r="D1346" i="16"/>
  <c r="F1346" i="16" s="1"/>
  <c r="G1346" i="16" s="1"/>
  <c r="C1346" i="16"/>
  <c r="D1345" i="16"/>
  <c r="C1345" i="16"/>
  <c r="D1344" i="16"/>
  <c r="F1344" i="16" s="1"/>
  <c r="G1344" i="16" s="1"/>
  <c r="M1436" i="16" s="1"/>
  <c r="O1436" i="16" s="1"/>
  <c r="C1344" i="16"/>
  <c r="C1343" i="16"/>
  <c r="C1342" i="16"/>
  <c r="D1341" i="16"/>
  <c r="D1342" i="16" s="1"/>
  <c r="F1342" i="16" s="1"/>
  <c r="G1342" i="16" s="1"/>
  <c r="M1434" i="16" s="1"/>
  <c r="Q1434" i="16" s="1"/>
  <c r="C1341" i="16"/>
  <c r="D1340" i="16"/>
  <c r="C1340" i="16"/>
  <c r="D1339" i="16"/>
  <c r="C1339" i="16"/>
  <c r="D1338" i="16"/>
  <c r="C1338" i="16"/>
  <c r="C1337" i="16"/>
  <c r="C1336" i="16"/>
  <c r="C1335" i="16"/>
  <c r="D1334" i="16"/>
  <c r="F1334" i="16" s="1"/>
  <c r="G1334" i="16" s="1"/>
  <c r="M1426" i="16" s="1"/>
  <c r="Q1426" i="16" s="1"/>
  <c r="C1334" i="16"/>
  <c r="D1333" i="16"/>
  <c r="F1333" i="16" s="1"/>
  <c r="G1333" i="16" s="1"/>
  <c r="M1425" i="16" s="1"/>
  <c r="O1425" i="16" s="1"/>
  <c r="C1333" i="16"/>
  <c r="D1332" i="16"/>
  <c r="F1332" i="16" s="1"/>
  <c r="G1332" i="16" s="1"/>
  <c r="M1424" i="16" s="1"/>
  <c r="O1424" i="16" s="1"/>
  <c r="C1332" i="16"/>
  <c r="D1331" i="16"/>
  <c r="F1331" i="16" s="1"/>
  <c r="G1331" i="16" s="1"/>
  <c r="M1423" i="16" s="1"/>
  <c r="O1423" i="16" s="1"/>
  <c r="C1331" i="16"/>
  <c r="D1330" i="16"/>
  <c r="F1330" i="16" s="1"/>
  <c r="G1330" i="16" s="1"/>
  <c r="M1422" i="16" s="1"/>
  <c r="R1422" i="16" s="1"/>
  <c r="C1330" i="16"/>
  <c r="C1329" i="16"/>
  <c r="C1328" i="16"/>
  <c r="D1327" i="16"/>
  <c r="F1327" i="16" s="1"/>
  <c r="G1327" i="16" s="1"/>
  <c r="M1419" i="16" s="1"/>
  <c r="Q1419" i="16" s="1"/>
  <c r="C1327" i="16"/>
  <c r="D1326" i="16"/>
  <c r="F1326" i="16" s="1"/>
  <c r="G1326" i="16" s="1"/>
  <c r="M1418" i="16" s="1"/>
  <c r="Q1418" i="16" s="1"/>
  <c r="C1326" i="16"/>
  <c r="D1325" i="16"/>
  <c r="F1325" i="16" s="1"/>
  <c r="G1325" i="16" s="1"/>
  <c r="M1417" i="16" s="1"/>
  <c r="O1417" i="16" s="1"/>
  <c r="C1325" i="16"/>
  <c r="D1324" i="16"/>
  <c r="C1324" i="16"/>
  <c r="C1323" i="16"/>
  <c r="C1322" i="16"/>
  <c r="C1321" i="16"/>
  <c r="D1320" i="16"/>
  <c r="F1320" i="16" s="1"/>
  <c r="C1320" i="16"/>
  <c r="D1319" i="16"/>
  <c r="F1319" i="16" s="1"/>
  <c r="C1319" i="16"/>
  <c r="D1318" i="16"/>
  <c r="C1318" i="16"/>
  <c r="D1317" i="16"/>
  <c r="C1317" i="16"/>
  <c r="D1316" i="16"/>
  <c r="F1316" i="16" s="1"/>
  <c r="C1316" i="16"/>
  <c r="C1315" i="16"/>
  <c r="C1314" i="16"/>
  <c r="D1313" i="16"/>
  <c r="F1313" i="16" s="1"/>
  <c r="C1313" i="16"/>
  <c r="D1312" i="16"/>
  <c r="C1312" i="16"/>
  <c r="D1311" i="16"/>
  <c r="F1311" i="16" s="1"/>
  <c r="C1311" i="16"/>
  <c r="D1310" i="16"/>
  <c r="F1310" i="16" s="1"/>
  <c r="C1310" i="16"/>
  <c r="D1309" i="16"/>
  <c r="C1309" i="16"/>
  <c r="C1308" i="16"/>
  <c r="C1307" i="16"/>
  <c r="D1306" i="16"/>
  <c r="C1306" i="16"/>
  <c r="C1305" i="16"/>
  <c r="D1304" i="16"/>
  <c r="F1304" i="16" s="1"/>
  <c r="C1304" i="16"/>
  <c r="D1303" i="16"/>
  <c r="F1303" i="16" s="1"/>
  <c r="C1303" i="16"/>
  <c r="D1302" i="16"/>
  <c r="C1302" i="16"/>
  <c r="C1301" i="16"/>
  <c r="C1300" i="16"/>
  <c r="D1299" i="16"/>
  <c r="C1299" i="16"/>
  <c r="D1298" i="16"/>
  <c r="C1298" i="16"/>
  <c r="D1297" i="16"/>
  <c r="F1297" i="16" s="1"/>
  <c r="C1297" i="16"/>
  <c r="D1296" i="16"/>
  <c r="F1296" i="16" s="1"/>
  <c r="C1296" i="16"/>
  <c r="D1295" i="16"/>
  <c r="F1295" i="16" s="1"/>
  <c r="C1295" i="16"/>
  <c r="C1294" i="16"/>
  <c r="C1293" i="16"/>
  <c r="D1292" i="16"/>
  <c r="F1292" i="16" s="1"/>
  <c r="C1292" i="16"/>
  <c r="D1291" i="16"/>
  <c r="C1291" i="16"/>
  <c r="D1290" i="16"/>
  <c r="C1290" i="16"/>
  <c r="D1289" i="16"/>
  <c r="F1289" i="16" s="1"/>
  <c r="C1289" i="16"/>
  <c r="C1288" i="16"/>
  <c r="C1287" i="16"/>
  <c r="C1286" i="16"/>
  <c r="D1285" i="16"/>
  <c r="F1285" i="16" s="1"/>
  <c r="C1285" i="16"/>
  <c r="D1284" i="16"/>
  <c r="F1284" i="16" s="1"/>
  <c r="C1284" i="16"/>
  <c r="D1283" i="16"/>
  <c r="C1283" i="16"/>
  <c r="D1282" i="16"/>
  <c r="F1282" i="16" s="1"/>
  <c r="C1282" i="16"/>
  <c r="C1281" i="16"/>
  <c r="C1280" i="16"/>
  <c r="C1279" i="16"/>
  <c r="D1278" i="16"/>
  <c r="D1279" i="16" s="1"/>
  <c r="F1279" i="16" s="1"/>
  <c r="C1278" i="16"/>
  <c r="D1277" i="16"/>
  <c r="C1277" i="16"/>
  <c r="D1276" i="16"/>
  <c r="F1276" i="16" s="1"/>
  <c r="C1276" i="16"/>
  <c r="D1275" i="16"/>
  <c r="F1275" i="16" s="1"/>
  <c r="C1275" i="16"/>
  <c r="C1274" i="16"/>
  <c r="C1273" i="16"/>
  <c r="C1272" i="16"/>
  <c r="D1271" i="16"/>
  <c r="F1271" i="16" s="1"/>
  <c r="C1271" i="16"/>
  <c r="D1270" i="16"/>
  <c r="F1270" i="16" s="1"/>
  <c r="C1270" i="16"/>
  <c r="D1269" i="16"/>
  <c r="C1269" i="16"/>
  <c r="D1268" i="16"/>
  <c r="C1268" i="16"/>
  <c r="D1267" i="16"/>
  <c r="C1267" i="16"/>
  <c r="C1266" i="16"/>
  <c r="C1265" i="16"/>
  <c r="D1264" i="16"/>
  <c r="C1264" i="16"/>
  <c r="D1263" i="16"/>
  <c r="F1263" i="16" s="1"/>
  <c r="C1263" i="16"/>
  <c r="D1262" i="16"/>
  <c r="C1262" i="16"/>
  <c r="D1261" i="16"/>
  <c r="C1261" i="16"/>
  <c r="D1260" i="16"/>
  <c r="F1260" i="16" s="1"/>
  <c r="C1260" i="16"/>
  <c r="C1259" i="16"/>
  <c r="C1258" i="16"/>
  <c r="D1257" i="16"/>
  <c r="F1257" i="16" s="1"/>
  <c r="C1257" i="16"/>
  <c r="D1256" i="16"/>
  <c r="C1256" i="16"/>
  <c r="D1255" i="16"/>
  <c r="F1255" i="16" s="1"/>
  <c r="C1255" i="16"/>
  <c r="D1254" i="16"/>
  <c r="C1254" i="16"/>
  <c r="C1253" i="16"/>
  <c r="C1252" i="16"/>
  <c r="C1251" i="16"/>
  <c r="D1250" i="16"/>
  <c r="C1250" i="16"/>
  <c r="D1249" i="16"/>
  <c r="C1249" i="16"/>
  <c r="D1248" i="16"/>
  <c r="F1248" i="16" s="1"/>
  <c r="C1248" i="16"/>
  <c r="D1247" i="16"/>
  <c r="C1247" i="16"/>
  <c r="D1246" i="16"/>
  <c r="F1246" i="16" s="1"/>
  <c r="C1246" i="16"/>
  <c r="C1245" i="16"/>
  <c r="C1244" i="16"/>
  <c r="D1243" i="16"/>
  <c r="C1243" i="16"/>
  <c r="D1242" i="16"/>
  <c r="F1242" i="16" s="1"/>
  <c r="C1242" i="16"/>
  <c r="D1241" i="16"/>
  <c r="C1241" i="16"/>
  <c r="D1240" i="16"/>
  <c r="F1240" i="16" s="1"/>
  <c r="C1240" i="16"/>
  <c r="D1239" i="16"/>
  <c r="C1239" i="16"/>
  <c r="C1238" i="16"/>
  <c r="C1237" i="16"/>
  <c r="D1236" i="16"/>
  <c r="C1236" i="16"/>
  <c r="D1235" i="16"/>
  <c r="F1235" i="16" s="1"/>
  <c r="C1235" i="16"/>
  <c r="D1234" i="16"/>
  <c r="F1234" i="16" s="1"/>
  <c r="C1234" i="16"/>
  <c r="D1233" i="16"/>
  <c r="F1233" i="16" s="1"/>
  <c r="C1233" i="16"/>
  <c r="D1232" i="16"/>
  <c r="F1232" i="16" s="1"/>
  <c r="C1232" i="16"/>
  <c r="C1231" i="16"/>
  <c r="C1230" i="16"/>
  <c r="D1229" i="16"/>
  <c r="C1229" i="16"/>
  <c r="D1228" i="16"/>
  <c r="C1228" i="16"/>
  <c r="D1227" i="16"/>
  <c r="F1227" i="16" s="1"/>
  <c r="C1227" i="16"/>
  <c r="D1226" i="16"/>
  <c r="C1226" i="16"/>
  <c r="C1225" i="16"/>
  <c r="C1224" i="16"/>
  <c r="C1223" i="16"/>
  <c r="D1222" i="16"/>
  <c r="C1222" i="16"/>
  <c r="D1221" i="16"/>
  <c r="F1221" i="16" s="1"/>
  <c r="C1221" i="16"/>
  <c r="D1220" i="16"/>
  <c r="F1220" i="16" s="1"/>
  <c r="C1220" i="16"/>
  <c r="D1219" i="16"/>
  <c r="F1219" i="16" s="1"/>
  <c r="C1219" i="16"/>
  <c r="D1218" i="16"/>
  <c r="F1218" i="16" s="1"/>
  <c r="C1218" i="16"/>
  <c r="C1217" i="16"/>
  <c r="C1216" i="16"/>
  <c r="D1215" i="16"/>
  <c r="F1215" i="16" s="1"/>
  <c r="C1215" i="16"/>
  <c r="D1214" i="16"/>
  <c r="F1214" i="16" s="1"/>
  <c r="C1214" i="16"/>
  <c r="D1213" i="16"/>
  <c r="C1213" i="16"/>
  <c r="D1212" i="16"/>
  <c r="F1212" i="16" s="1"/>
  <c r="C1212" i="16"/>
  <c r="D1211" i="16"/>
  <c r="C1211" i="16"/>
  <c r="C1210" i="16"/>
  <c r="C1209" i="16"/>
  <c r="C1208" i="16"/>
  <c r="C1207" i="16"/>
  <c r="D1206" i="16"/>
  <c r="F1206" i="16" s="1"/>
  <c r="C1206" i="16"/>
  <c r="D1205" i="16"/>
  <c r="C1205" i="16"/>
  <c r="D1204" i="16"/>
  <c r="F1204" i="16" s="1"/>
  <c r="C1204" i="16"/>
  <c r="C1203" i="16"/>
  <c r="C1202" i="16"/>
  <c r="D1201" i="16"/>
  <c r="C1201" i="16"/>
  <c r="D1200" i="16"/>
  <c r="C1200" i="16"/>
  <c r="D1199" i="16"/>
  <c r="F1199" i="16" s="1"/>
  <c r="C1199" i="16"/>
  <c r="D1198" i="16"/>
  <c r="C1198" i="16"/>
  <c r="D1197" i="16"/>
  <c r="C1197" i="16"/>
  <c r="C1196" i="16"/>
  <c r="C1195" i="16"/>
  <c r="D1194" i="16"/>
  <c r="F1194" i="16" s="1"/>
  <c r="C1194" i="16"/>
  <c r="D1193" i="16"/>
  <c r="F1193" i="16" s="1"/>
  <c r="C1193" i="16"/>
  <c r="D1192" i="16"/>
  <c r="F1192" i="16" s="1"/>
  <c r="C1192" i="16"/>
  <c r="D1191" i="16"/>
  <c r="F1191" i="16" s="1"/>
  <c r="C1191" i="16"/>
  <c r="D1190" i="16"/>
  <c r="F1190" i="16" s="1"/>
  <c r="C1190" i="16"/>
  <c r="C1189" i="16"/>
  <c r="C1188" i="16"/>
  <c r="D1187" i="16"/>
  <c r="C1187" i="16"/>
  <c r="D1186" i="16"/>
  <c r="F1186" i="16" s="1"/>
  <c r="C1186" i="16"/>
  <c r="D1185" i="16"/>
  <c r="C1185" i="16"/>
  <c r="D1184" i="16"/>
  <c r="F1184" i="16" s="1"/>
  <c r="C1184" i="16"/>
  <c r="C1183" i="16"/>
  <c r="C1182" i="16"/>
  <c r="C1181" i="16"/>
  <c r="D1180" i="16"/>
  <c r="C1180" i="16"/>
  <c r="D1179" i="16"/>
  <c r="C1179" i="16"/>
  <c r="D1178" i="16"/>
  <c r="F1178" i="16" s="1"/>
  <c r="C1178" i="16"/>
  <c r="D1177" i="16"/>
  <c r="C1177" i="16"/>
  <c r="D1176" i="16"/>
  <c r="C1176" i="16"/>
  <c r="C1175" i="16"/>
  <c r="C1174" i="16"/>
  <c r="D1173" i="16"/>
  <c r="C1173" i="16"/>
  <c r="D1172" i="16"/>
  <c r="F1172" i="16" s="1"/>
  <c r="C1172" i="16"/>
  <c r="D1171" i="16"/>
  <c r="C1171" i="16"/>
  <c r="D1170" i="16"/>
  <c r="C1170" i="16"/>
  <c r="D1169" i="16"/>
  <c r="F1169" i="16" s="1"/>
  <c r="C1169" i="16"/>
  <c r="C1168" i="16"/>
  <c r="C1167" i="16"/>
  <c r="D1166" i="16"/>
  <c r="C1166" i="16"/>
  <c r="D1165" i="16"/>
  <c r="F1165" i="16" s="1"/>
  <c r="C1165" i="16"/>
  <c r="D1164" i="16"/>
  <c r="F1164" i="16" s="1"/>
  <c r="C1164" i="16"/>
  <c r="D1163" i="16"/>
  <c r="C1163" i="16"/>
  <c r="D1162" i="16"/>
  <c r="F1162" i="16" s="1"/>
  <c r="C1162" i="16"/>
  <c r="C1161" i="16"/>
  <c r="C1160" i="16"/>
  <c r="D1159" i="16"/>
  <c r="F1159" i="16" s="1"/>
  <c r="C1159" i="16"/>
  <c r="D1158" i="16"/>
  <c r="C1158" i="16"/>
  <c r="D1157" i="16"/>
  <c r="C1157" i="16"/>
  <c r="D1156" i="16"/>
  <c r="F1156" i="16" s="1"/>
  <c r="C1156" i="16"/>
  <c r="D1155" i="16"/>
  <c r="C1155" i="16"/>
  <c r="C1154" i="16"/>
  <c r="D1153" i="16"/>
  <c r="C1153" i="16"/>
  <c r="D1152" i="16"/>
  <c r="C1152" i="16"/>
  <c r="D1151" i="16"/>
  <c r="F1151" i="16" s="1"/>
  <c r="C1151" i="16"/>
  <c r="D1150" i="16"/>
  <c r="C1150" i="16"/>
  <c r="D1149" i="16"/>
  <c r="C1149" i="16"/>
  <c r="D1148" i="16"/>
  <c r="C1148" i="16"/>
  <c r="C1147" i="16"/>
  <c r="C1146" i="16"/>
  <c r="D1145" i="16"/>
  <c r="C1145" i="16"/>
  <c r="D1144" i="16"/>
  <c r="F1144" i="16" s="1"/>
  <c r="C1144" i="16"/>
  <c r="D1143" i="16"/>
  <c r="F1143" i="16" s="1"/>
  <c r="C1143" i="16"/>
  <c r="D1142" i="16"/>
  <c r="F1142" i="16" s="1"/>
  <c r="C1142" i="16"/>
  <c r="D1141" i="16"/>
  <c r="C1141" i="16"/>
  <c r="C1140" i="16"/>
  <c r="C1139" i="16"/>
  <c r="D1138" i="16"/>
  <c r="F1138" i="16" s="1"/>
  <c r="C1138" i="16"/>
  <c r="D1137" i="16"/>
  <c r="C1137" i="16"/>
  <c r="D1136" i="16"/>
  <c r="C1136" i="16"/>
  <c r="D1135" i="16"/>
  <c r="F1135" i="16" s="1"/>
  <c r="C1135" i="16"/>
  <c r="D1134" i="16"/>
  <c r="C1134" i="16"/>
  <c r="C1133" i="16"/>
  <c r="C1132" i="16"/>
  <c r="D1131" i="16"/>
  <c r="C1131" i="16"/>
  <c r="D1130" i="16"/>
  <c r="F1130" i="16" s="1"/>
  <c r="C1130" i="16"/>
  <c r="D1129" i="16"/>
  <c r="F1129" i="16" s="1"/>
  <c r="C1129" i="16"/>
  <c r="D1128" i="16"/>
  <c r="F1128" i="16" s="1"/>
  <c r="C1128" i="16"/>
  <c r="D1127" i="16"/>
  <c r="F1127" i="16" s="1"/>
  <c r="C1127" i="16"/>
  <c r="C1126" i="16"/>
  <c r="C1125" i="16"/>
  <c r="D1124" i="16"/>
  <c r="C1124" i="16"/>
  <c r="D1123" i="16"/>
  <c r="C1123" i="16"/>
  <c r="D1122" i="16"/>
  <c r="F1122" i="16" s="1"/>
  <c r="C1122" i="16"/>
  <c r="D1121" i="16"/>
  <c r="C1121" i="16"/>
  <c r="D1120" i="16"/>
  <c r="F1120" i="16" s="1"/>
  <c r="C1120" i="16"/>
  <c r="C1119" i="16"/>
  <c r="C1118" i="16"/>
  <c r="D1117" i="16"/>
  <c r="F1117" i="16" s="1"/>
  <c r="C1117" i="16"/>
  <c r="D1116" i="16"/>
  <c r="C1116" i="16"/>
  <c r="D1115" i="16"/>
  <c r="C1115" i="16"/>
  <c r="D1114" i="16"/>
  <c r="F1114" i="16" s="1"/>
  <c r="C1114" i="16"/>
  <c r="C1113" i="16"/>
  <c r="C1112" i="16"/>
  <c r="C1111" i="16"/>
  <c r="D1110" i="16"/>
  <c r="C1110" i="16"/>
  <c r="D1109" i="16"/>
  <c r="C1109" i="16"/>
  <c r="D1108" i="16"/>
  <c r="C1108" i="16"/>
  <c r="D1107" i="16"/>
  <c r="C1107" i="16"/>
  <c r="D1106" i="16"/>
  <c r="F1106" i="16" s="1"/>
  <c r="C1106" i="16"/>
  <c r="C1105" i="16"/>
  <c r="C1104" i="16"/>
  <c r="C1103" i="16"/>
  <c r="D1102" i="16"/>
  <c r="C1102" i="16"/>
  <c r="D1101" i="16"/>
  <c r="C1101" i="16"/>
  <c r="D1100" i="16"/>
  <c r="C1100" i="16"/>
  <c r="D1099" i="16"/>
  <c r="C1099" i="16"/>
  <c r="C1098" i="16"/>
  <c r="C1097" i="16"/>
  <c r="D1096" i="16"/>
  <c r="F1096" i="16" s="1"/>
  <c r="C1096" i="16"/>
  <c r="D1095" i="16"/>
  <c r="F1095" i="16" s="1"/>
  <c r="C1095" i="16"/>
  <c r="D1094" i="16"/>
  <c r="C1094" i="16"/>
  <c r="D1093" i="16"/>
  <c r="F1093" i="16" s="1"/>
  <c r="C1093" i="16"/>
  <c r="D1092" i="16"/>
  <c r="C1092" i="16"/>
  <c r="C1091" i="16"/>
  <c r="C1090" i="16"/>
  <c r="D1089" i="16"/>
  <c r="F1089" i="16" s="1"/>
  <c r="C1089" i="16"/>
  <c r="D1088" i="16"/>
  <c r="C1088" i="16"/>
  <c r="D1087" i="16"/>
  <c r="F1087" i="16" s="1"/>
  <c r="C1087" i="16"/>
  <c r="D1086" i="16"/>
  <c r="F1086" i="16" s="1"/>
  <c r="C1086" i="16"/>
  <c r="D1085" i="16"/>
  <c r="C1085" i="16"/>
  <c r="C1084" i="16"/>
  <c r="C1083" i="16"/>
  <c r="D1082" i="16"/>
  <c r="F1082" i="16" s="1"/>
  <c r="C1082" i="16"/>
  <c r="C1081" i="16"/>
  <c r="D1080" i="16"/>
  <c r="C1080" i="16"/>
  <c r="D1079" i="16"/>
  <c r="F1079" i="16" s="1"/>
  <c r="C1079" i="16"/>
  <c r="D1078" i="16"/>
  <c r="C1078" i="16"/>
  <c r="C1077" i="16"/>
  <c r="C1076" i="16"/>
  <c r="D1075" i="16"/>
  <c r="C1075" i="16"/>
  <c r="D1074" i="16"/>
  <c r="C1074" i="16"/>
  <c r="D1073" i="16"/>
  <c r="C1073" i="16"/>
  <c r="D1072" i="16"/>
  <c r="C1072" i="16"/>
  <c r="D1071" i="16"/>
  <c r="F1071" i="16" s="1"/>
  <c r="C1071" i="16"/>
  <c r="C1070" i="16"/>
  <c r="C1069" i="16"/>
  <c r="D1068" i="16"/>
  <c r="C1068" i="16"/>
  <c r="D1067" i="16"/>
  <c r="C1067" i="16"/>
  <c r="D1066" i="16"/>
  <c r="F1066" i="16" s="1"/>
  <c r="C1066" i="16"/>
  <c r="D1065" i="16"/>
  <c r="F1065" i="16" s="1"/>
  <c r="C1065" i="16"/>
  <c r="D1064" i="16"/>
  <c r="C1064" i="16"/>
  <c r="C1063" i="16"/>
  <c r="C1062" i="16"/>
  <c r="D1061" i="16"/>
  <c r="F1061" i="16" s="1"/>
  <c r="C1061" i="16"/>
  <c r="D1060" i="16"/>
  <c r="C1060" i="16"/>
  <c r="D1059" i="16"/>
  <c r="C1059" i="16"/>
  <c r="D1058" i="16"/>
  <c r="F1058" i="16" s="1"/>
  <c r="C1058" i="16"/>
  <c r="C1057" i="16"/>
  <c r="C1056" i="16"/>
  <c r="C1055" i="16"/>
  <c r="D1054" i="16"/>
  <c r="F1054" i="16" s="1"/>
  <c r="C1054" i="16"/>
  <c r="D1053" i="16"/>
  <c r="C1053" i="16"/>
  <c r="D1052" i="16"/>
  <c r="C1052" i="16"/>
  <c r="D1051" i="16"/>
  <c r="F1051" i="16" s="1"/>
  <c r="C1051" i="16"/>
  <c r="C1050" i="16"/>
  <c r="C1049" i="16"/>
  <c r="C1048" i="16"/>
  <c r="D1047" i="16"/>
  <c r="C1047" i="16"/>
  <c r="D1046" i="16"/>
  <c r="C1046" i="16"/>
  <c r="D1045" i="16"/>
  <c r="C1045" i="16"/>
  <c r="D1044" i="16"/>
  <c r="C1044" i="16"/>
  <c r="D1043" i="16"/>
  <c r="F1043" i="16" s="1"/>
  <c r="C1043" i="16"/>
  <c r="C1042" i="16"/>
  <c r="C1041" i="16"/>
  <c r="D1040" i="16"/>
  <c r="C1040" i="16"/>
  <c r="D1039" i="16"/>
  <c r="F1039" i="16" s="1"/>
  <c r="C1039" i="16"/>
  <c r="D1038" i="16"/>
  <c r="C1038" i="16"/>
  <c r="D1037" i="16"/>
  <c r="F1037" i="16" s="1"/>
  <c r="C1037" i="16"/>
  <c r="D1036" i="16"/>
  <c r="C1036" i="16"/>
  <c r="C1035" i="16"/>
  <c r="C1034" i="16"/>
  <c r="D1033" i="16"/>
  <c r="F1033" i="16" s="1"/>
  <c r="C1033" i="16"/>
  <c r="D1032" i="16"/>
  <c r="C1032" i="16"/>
  <c r="D1031" i="16"/>
  <c r="F1031" i="16" s="1"/>
  <c r="C1031" i="16"/>
  <c r="D1030" i="16"/>
  <c r="C1030" i="16"/>
  <c r="C1029" i="16"/>
  <c r="C1028" i="16"/>
  <c r="C1027" i="16"/>
  <c r="D1026" i="16"/>
  <c r="F1026" i="16" s="1"/>
  <c r="C1026" i="16"/>
  <c r="D1025" i="16"/>
  <c r="C1025" i="16"/>
  <c r="D1024" i="16"/>
  <c r="C1024" i="16"/>
  <c r="D1023" i="16"/>
  <c r="F1023" i="16" s="1"/>
  <c r="C1023" i="16"/>
  <c r="D1022" i="16"/>
  <c r="C1022" i="16"/>
  <c r="C1021" i="16"/>
  <c r="C1020" i="16"/>
  <c r="D1019" i="16"/>
  <c r="C1019" i="16"/>
  <c r="D1018" i="16"/>
  <c r="F1018" i="16" s="1"/>
  <c r="C1018" i="16"/>
  <c r="D1017" i="16"/>
  <c r="C1017" i="16"/>
  <c r="D1016" i="16"/>
  <c r="F1016" i="16" s="1"/>
  <c r="C1016" i="16"/>
  <c r="D1015" i="16"/>
  <c r="F1015" i="16" s="1"/>
  <c r="C1015" i="16"/>
  <c r="C1014" i="16"/>
  <c r="C1013" i="16"/>
  <c r="D1012" i="16"/>
  <c r="F1012" i="16" s="1"/>
  <c r="C1012" i="16"/>
  <c r="D1011" i="16"/>
  <c r="C1011" i="16"/>
  <c r="D1010" i="16"/>
  <c r="F1010" i="16" s="1"/>
  <c r="C1010" i="16"/>
  <c r="D1009" i="16"/>
  <c r="F1009" i="16" s="1"/>
  <c r="C1009" i="16"/>
  <c r="D1008" i="16"/>
  <c r="F1008" i="16" s="1"/>
  <c r="C1008" i="16"/>
  <c r="C1007" i="16"/>
  <c r="C1006" i="16"/>
  <c r="D1005" i="16"/>
  <c r="C1005" i="16"/>
  <c r="D1004" i="16"/>
  <c r="F1004" i="16" s="1"/>
  <c r="C1004" i="16"/>
  <c r="D1003" i="16"/>
  <c r="C1003" i="16"/>
  <c r="D1002" i="16"/>
  <c r="F1002" i="16" s="1"/>
  <c r="C1002" i="16"/>
  <c r="D1001" i="16"/>
  <c r="C1001" i="16"/>
  <c r="C1000" i="16"/>
  <c r="C999" i="16"/>
  <c r="D998" i="16"/>
  <c r="F998" i="16" s="1"/>
  <c r="C998" i="16"/>
  <c r="D997" i="16"/>
  <c r="C997" i="16"/>
  <c r="D996" i="16"/>
  <c r="F996" i="16" s="1"/>
  <c r="C996" i="16"/>
  <c r="D995" i="16"/>
  <c r="C995" i="16"/>
  <c r="D994" i="16"/>
  <c r="F994" i="16" s="1"/>
  <c r="C994" i="16"/>
  <c r="C993" i="16"/>
  <c r="C992" i="16"/>
  <c r="D991" i="16"/>
  <c r="C991" i="16"/>
  <c r="D990" i="16"/>
  <c r="F990" i="16" s="1"/>
  <c r="C990" i="16"/>
  <c r="D989" i="16"/>
  <c r="F989" i="16" s="1"/>
  <c r="C989" i="16"/>
  <c r="D988" i="16"/>
  <c r="C988" i="16"/>
  <c r="D987" i="16"/>
  <c r="C987" i="16"/>
  <c r="C986" i="16"/>
  <c r="C985" i="16"/>
  <c r="D984" i="16"/>
  <c r="F984" i="16" s="1"/>
  <c r="C984" i="16"/>
  <c r="D983" i="16"/>
  <c r="F983" i="16" s="1"/>
  <c r="C983" i="16"/>
  <c r="D982" i="16"/>
  <c r="C982" i="16"/>
  <c r="D981" i="16"/>
  <c r="C981" i="16"/>
  <c r="D980" i="16"/>
  <c r="C980" i="16"/>
  <c r="C979" i="16"/>
  <c r="C978" i="16"/>
  <c r="D977" i="16"/>
  <c r="C977" i="16"/>
  <c r="D976" i="16"/>
  <c r="C976" i="16"/>
  <c r="D975" i="16"/>
  <c r="F975" i="16" s="1"/>
  <c r="C975" i="16"/>
  <c r="D974" i="16"/>
  <c r="C974" i="16"/>
  <c r="D973" i="16"/>
  <c r="C973" i="16"/>
  <c r="C972" i="16"/>
  <c r="C971" i="16"/>
  <c r="D970" i="16"/>
  <c r="F970" i="16" s="1"/>
  <c r="C970" i="16"/>
  <c r="D969" i="16"/>
  <c r="C969" i="16"/>
  <c r="D968" i="16"/>
  <c r="F968" i="16" s="1"/>
  <c r="C968" i="16"/>
  <c r="D967" i="16"/>
  <c r="F967" i="16" s="1"/>
  <c r="C967" i="16"/>
  <c r="C966" i="16"/>
  <c r="C965" i="16"/>
  <c r="C964" i="16"/>
  <c r="D963" i="16"/>
  <c r="C963" i="16"/>
  <c r="D962" i="16"/>
  <c r="F962" i="16" s="1"/>
  <c r="C962" i="16"/>
  <c r="D961" i="16"/>
  <c r="C961" i="16"/>
  <c r="D960" i="16"/>
  <c r="C960" i="16"/>
  <c r="D959" i="16"/>
  <c r="F959" i="16" s="1"/>
  <c r="C959" i="16"/>
  <c r="C958" i="16"/>
  <c r="C957" i="16"/>
  <c r="D956" i="16"/>
  <c r="C956" i="16"/>
  <c r="D955" i="16"/>
  <c r="F955" i="16" s="1"/>
  <c r="C955" i="16"/>
  <c r="D954" i="16"/>
  <c r="F954" i="16" s="1"/>
  <c r="C954" i="16"/>
  <c r="D953" i="16"/>
  <c r="F953" i="16" s="1"/>
  <c r="C953" i="16"/>
  <c r="D952" i="16"/>
  <c r="F952" i="16" s="1"/>
  <c r="C952" i="16"/>
  <c r="C951" i="16"/>
  <c r="C950" i="16"/>
  <c r="D949" i="16"/>
  <c r="C949" i="16"/>
  <c r="D948" i="16"/>
  <c r="F948" i="16" s="1"/>
  <c r="C948" i="16"/>
  <c r="D947" i="16"/>
  <c r="F947" i="16" s="1"/>
  <c r="C947" i="16"/>
  <c r="D946" i="16"/>
  <c r="C946" i="16"/>
  <c r="D945" i="16"/>
  <c r="C945" i="16"/>
  <c r="C944" i="16"/>
  <c r="C943" i="16"/>
  <c r="D942" i="16"/>
  <c r="F942" i="16" s="1"/>
  <c r="C942" i="16"/>
  <c r="D941" i="16"/>
  <c r="C941" i="16"/>
  <c r="C940" i="16"/>
  <c r="D939" i="16"/>
  <c r="C939" i="16"/>
  <c r="D938" i="16"/>
  <c r="F938" i="16" s="1"/>
  <c r="C938" i="16"/>
  <c r="C937" i="16"/>
  <c r="C936" i="16"/>
  <c r="D935" i="16"/>
  <c r="F935" i="16" s="1"/>
  <c r="C935" i="16"/>
  <c r="D934" i="16"/>
  <c r="C934" i="16"/>
  <c r="D933" i="16"/>
  <c r="F933" i="16" s="1"/>
  <c r="C933" i="16"/>
  <c r="D932" i="16"/>
  <c r="C932" i="16"/>
  <c r="D931" i="16"/>
  <c r="C931" i="16"/>
  <c r="C930" i="16"/>
  <c r="C929" i="16"/>
  <c r="D928" i="16"/>
  <c r="F928" i="16" s="1"/>
  <c r="C928" i="16"/>
  <c r="D927" i="16"/>
  <c r="C927" i="16"/>
  <c r="D926" i="16"/>
  <c r="F926" i="16" s="1"/>
  <c r="C926" i="16"/>
  <c r="D925" i="16"/>
  <c r="C925" i="16"/>
  <c r="C924" i="16"/>
  <c r="C923" i="16"/>
  <c r="C922" i="16"/>
  <c r="D921" i="16"/>
  <c r="C921" i="16"/>
  <c r="D920" i="16"/>
  <c r="F920" i="16" s="1"/>
  <c r="C920" i="16"/>
  <c r="D919" i="16"/>
  <c r="C919" i="16"/>
  <c r="D918" i="16"/>
  <c r="C918" i="16"/>
  <c r="D917" i="16"/>
  <c r="C917" i="16"/>
  <c r="C916" i="16"/>
  <c r="C915" i="16"/>
  <c r="D914" i="16"/>
  <c r="F914" i="16" s="1"/>
  <c r="C914" i="16"/>
  <c r="D913" i="16"/>
  <c r="C913" i="16"/>
  <c r="D912" i="16"/>
  <c r="C912" i="16"/>
  <c r="D911" i="16"/>
  <c r="F911" i="16" s="1"/>
  <c r="C911" i="16"/>
  <c r="D910" i="16"/>
  <c r="C910" i="16"/>
  <c r="C909" i="16"/>
  <c r="C908" i="16"/>
  <c r="D907" i="16"/>
  <c r="C907" i="16"/>
  <c r="D906" i="16"/>
  <c r="F906" i="16" s="1"/>
  <c r="C906" i="16"/>
  <c r="D905" i="16"/>
  <c r="C905" i="16"/>
  <c r="D904" i="16"/>
  <c r="C904" i="16"/>
  <c r="D903" i="16"/>
  <c r="F903" i="16" s="1"/>
  <c r="C903" i="16"/>
  <c r="C902" i="16"/>
  <c r="C901" i="16"/>
  <c r="D900" i="16"/>
  <c r="C900" i="16"/>
  <c r="D899" i="16"/>
  <c r="F899" i="16" s="1"/>
  <c r="C899" i="16"/>
  <c r="D898" i="16"/>
  <c r="F898" i="16" s="1"/>
  <c r="C898" i="16"/>
  <c r="D897" i="16"/>
  <c r="C897" i="16"/>
  <c r="C896" i="16"/>
  <c r="C895" i="16"/>
  <c r="C894" i="16"/>
  <c r="D893" i="16"/>
  <c r="C893" i="16"/>
  <c r="D892" i="16"/>
  <c r="C892" i="16"/>
  <c r="D891" i="16"/>
  <c r="F891" i="16" s="1"/>
  <c r="C891" i="16"/>
  <c r="D890" i="16"/>
  <c r="F890" i="16" s="1"/>
  <c r="C890" i="16"/>
  <c r="C889" i="16"/>
  <c r="C888" i="16"/>
  <c r="C887" i="16"/>
  <c r="D886" i="16"/>
  <c r="C886" i="16"/>
  <c r="D885" i="16"/>
  <c r="C885" i="16"/>
  <c r="D884" i="16"/>
  <c r="F884" i="16" s="1"/>
  <c r="C884" i="16"/>
  <c r="D883" i="16"/>
  <c r="C883" i="16"/>
  <c r="D882" i="16"/>
  <c r="F882" i="16" s="1"/>
  <c r="C882" i="16"/>
  <c r="C881" i="16"/>
  <c r="C880" i="16"/>
  <c r="D879" i="16"/>
  <c r="F879" i="16" s="1"/>
  <c r="C879" i="16"/>
  <c r="D878" i="16"/>
  <c r="C878" i="16"/>
  <c r="D877" i="16"/>
  <c r="C877" i="16"/>
  <c r="D876" i="16"/>
  <c r="C876" i="16"/>
  <c r="D875" i="16"/>
  <c r="C875" i="16"/>
  <c r="C874" i="16"/>
  <c r="C873" i="16"/>
  <c r="D872" i="16"/>
  <c r="C872" i="16"/>
  <c r="D871" i="16"/>
  <c r="C871" i="16"/>
  <c r="D870" i="16"/>
  <c r="C870" i="16"/>
  <c r="D869" i="16"/>
  <c r="C869" i="16"/>
  <c r="C868" i="16"/>
  <c r="C867" i="16"/>
  <c r="C866" i="16"/>
  <c r="D865" i="16"/>
  <c r="C865" i="16"/>
  <c r="D864" i="16"/>
  <c r="C864" i="16"/>
  <c r="D863" i="16"/>
  <c r="C863" i="16"/>
  <c r="D862" i="16"/>
  <c r="C862" i="16"/>
  <c r="D861" i="16"/>
  <c r="F861" i="16" s="1"/>
  <c r="C861" i="16"/>
  <c r="C860" i="16"/>
  <c r="C859" i="16"/>
  <c r="D858" i="16"/>
  <c r="F858" i="16" s="1"/>
  <c r="C858" i="16"/>
  <c r="D857" i="16"/>
  <c r="C857" i="16"/>
  <c r="D856" i="16"/>
  <c r="C856" i="16"/>
  <c r="D855" i="16"/>
  <c r="F855" i="16" s="1"/>
  <c r="C855" i="16"/>
  <c r="D854" i="16"/>
  <c r="C854" i="16"/>
  <c r="C853" i="16"/>
  <c r="C852" i="16"/>
  <c r="D851" i="16"/>
  <c r="F851" i="16" s="1"/>
  <c r="C851" i="16"/>
  <c r="D850" i="16"/>
  <c r="C850" i="16"/>
  <c r="D849" i="16"/>
  <c r="F849" i="16" s="1"/>
  <c r="C849" i="16"/>
  <c r="D848" i="16"/>
  <c r="C848" i="16"/>
  <c r="D847" i="16"/>
  <c r="F847" i="16" s="1"/>
  <c r="C847" i="16"/>
  <c r="C846" i="16"/>
  <c r="C845" i="16"/>
  <c r="D844" i="16"/>
  <c r="C844" i="16"/>
  <c r="D843" i="16"/>
  <c r="F843" i="16" s="1"/>
  <c r="C843" i="16"/>
  <c r="D842" i="16"/>
  <c r="F842" i="16" s="1"/>
  <c r="C842" i="16"/>
  <c r="D841" i="16"/>
  <c r="C841" i="16"/>
  <c r="D840" i="16"/>
  <c r="C840" i="16"/>
  <c r="C839" i="16"/>
  <c r="C838" i="16"/>
  <c r="D837" i="16"/>
  <c r="F837" i="16" s="1"/>
  <c r="C837" i="16"/>
  <c r="D836" i="16"/>
  <c r="C836" i="16"/>
  <c r="D835" i="16"/>
  <c r="F835" i="16" s="1"/>
  <c r="C835" i="16"/>
  <c r="D834" i="16"/>
  <c r="F834" i="16" s="1"/>
  <c r="C834" i="16"/>
  <c r="D833" i="16"/>
  <c r="F833" i="16" s="1"/>
  <c r="C833" i="16"/>
  <c r="C832" i="16"/>
  <c r="C831" i="16"/>
  <c r="D830" i="16"/>
  <c r="C830" i="16"/>
  <c r="D829" i="16"/>
  <c r="C829" i="16"/>
  <c r="D828" i="16"/>
  <c r="C828" i="16"/>
  <c r="D827" i="16"/>
  <c r="F827" i="16" s="1"/>
  <c r="C827" i="16"/>
  <c r="D826" i="16"/>
  <c r="C826" i="16"/>
  <c r="C825" i="16"/>
  <c r="C824" i="16"/>
  <c r="C823" i="16"/>
  <c r="C822" i="16"/>
  <c r="D821" i="16"/>
  <c r="F821" i="16" s="1"/>
  <c r="C821" i="16"/>
  <c r="D820" i="16"/>
  <c r="C820" i="16"/>
  <c r="C819" i="16"/>
  <c r="C818" i="16"/>
  <c r="C817" i="16"/>
  <c r="D816" i="16"/>
  <c r="C816" i="16"/>
  <c r="D815" i="16"/>
  <c r="F815" i="16" s="1"/>
  <c r="C815" i="16"/>
  <c r="D814" i="16"/>
  <c r="C814" i="16"/>
  <c r="D813" i="16"/>
  <c r="C813" i="16"/>
  <c r="D812" i="16"/>
  <c r="C812" i="16"/>
  <c r="C811" i="16"/>
  <c r="C810" i="16"/>
  <c r="D809" i="16"/>
  <c r="C809" i="16"/>
  <c r="D808" i="16"/>
  <c r="C808" i="16"/>
  <c r="D807" i="16"/>
  <c r="F807" i="16" s="1"/>
  <c r="C807" i="16"/>
  <c r="D806" i="16"/>
  <c r="C806" i="16"/>
  <c r="D805" i="16"/>
  <c r="C805" i="16"/>
  <c r="C804" i="16"/>
  <c r="C803" i="16"/>
  <c r="D802" i="16"/>
  <c r="C802" i="16"/>
  <c r="D801" i="16"/>
  <c r="C801" i="16"/>
  <c r="D800" i="16"/>
  <c r="C800" i="16"/>
  <c r="D799" i="16"/>
  <c r="F799" i="16" s="1"/>
  <c r="C799" i="16"/>
  <c r="D798" i="16"/>
  <c r="C798" i="16"/>
  <c r="C797" i="16"/>
  <c r="C796" i="16"/>
  <c r="D795" i="16"/>
  <c r="F795" i="16" s="1"/>
  <c r="C795" i="16"/>
  <c r="D794" i="16"/>
  <c r="F794" i="16" s="1"/>
  <c r="C794" i="16"/>
  <c r="D793" i="16"/>
  <c r="C793" i="16"/>
  <c r="D792" i="16"/>
  <c r="C792" i="16"/>
  <c r="D791" i="16"/>
  <c r="F791" i="16" s="1"/>
  <c r="C791" i="16"/>
  <c r="C790" i="16"/>
  <c r="C789" i="16"/>
  <c r="D788" i="16"/>
  <c r="C788" i="16"/>
  <c r="D787" i="16"/>
  <c r="F787" i="16" s="1"/>
  <c r="C787" i="16"/>
  <c r="D786" i="16"/>
  <c r="C786" i="16"/>
  <c r="D785" i="16"/>
  <c r="C785" i="16"/>
  <c r="D784" i="16"/>
  <c r="C784" i="16"/>
  <c r="C783" i="16"/>
  <c r="C782" i="16"/>
  <c r="D781" i="16"/>
  <c r="C781" i="16"/>
  <c r="D780" i="16"/>
  <c r="C780" i="16"/>
  <c r="D779" i="16"/>
  <c r="F779" i="16" s="1"/>
  <c r="C779" i="16"/>
  <c r="D778" i="16"/>
  <c r="F778" i="16" s="1"/>
  <c r="C778" i="16"/>
  <c r="D777" i="16"/>
  <c r="C777" i="16"/>
  <c r="C776" i="16"/>
  <c r="C775" i="16"/>
  <c r="D774" i="16"/>
  <c r="F774" i="16" s="1"/>
  <c r="C774" i="16"/>
  <c r="D773" i="16"/>
  <c r="F773" i="16" s="1"/>
  <c r="C773" i="16"/>
  <c r="D772" i="16"/>
  <c r="C772" i="16"/>
  <c r="D771" i="16"/>
  <c r="F771" i="16" s="1"/>
  <c r="C771" i="16"/>
  <c r="D770" i="16"/>
  <c r="F770" i="16" s="1"/>
  <c r="C770" i="16"/>
  <c r="C769" i="16"/>
  <c r="C768" i="16"/>
  <c r="D767" i="16"/>
  <c r="F767" i="16" s="1"/>
  <c r="C767" i="16"/>
  <c r="D766" i="16"/>
  <c r="C766" i="16"/>
  <c r="D765" i="16"/>
  <c r="C765" i="16"/>
  <c r="D764" i="16"/>
  <c r="C764" i="16"/>
  <c r="D763" i="16"/>
  <c r="C763" i="16"/>
  <c r="C762" i="16"/>
  <c r="C761" i="16"/>
  <c r="D760" i="16"/>
  <c r="C760" i="16"/>
  <c r="D759" i="16"/>
  <c r="F759" i="16" s="1"/>
  <c r="C759" i="16"/>
  <c r="D758" i="16"/>
  <c r="C758" i="16"/>
  <c r="D757" i="16"/>
  <c r="C757" i="16"/>
  <c r="D756" i="16"/>
  <c r="C756" i="16"/>
  <c r="C755" i="16"/>
  <c r="C754" i="16"/>
  <c r="D753" i="16"/>
  <c r="C753" i="16"/>
  <c r="D752" i="16"/>
  <c r="C752" i="16"/>
  <c r="D751" i="16"/>
  <c r="F751" i="16" s="1"/>
  <c r="C751" i="16"/>
  <c r="D750" i="16"/>
  <c r="C750" i="16"/>
  <c r="C749" i="16"/>
  <c r="C748" i="16"/>
  <c r="C747" i="16"/>
  <c r="D746" i="16"/>
  <c r="F746" i="16" s="1"/>
  <c r="C746" i="16"/>
  <c r="D745" i="16"/>
  <c r="F745" i="16" s="1"/>
  <c r="C745" i="16"/>
  <c r="D744" i="16"/>
  <c r="C744" i="16"/>
  <c r="D743" i="16"/>
  <c r="F743" i="16" s="1"/>
  <c r="C743" i="16"/>
  <c r="D742" i="16"/>
  <c r="C742" i="16"/>
  <c r="C741" i="16"/>
  <c r="C740" i="16"/>
  <c r="C739" i="16"/>
  <c r="C738" i="16"/>
  <c r="D737" i="16"/>
  <c r="C737" i="16"/>
  <c r="D736" i="16"/>
  <c r="C736" i="16"/>
  <c r="D735" i="16"/>
  <c r="F735" i="16" s="1"/>
  <c r="C735" i="16"/>
  <c r="C734" i="16"/>
  <c r="C733" i="16"/>
  <c r="C732" i="16"/>
  <c r="D731" i="16"/>
  <c r="F731" i="16" s="1"/>
  <c r="C731" i="16"/>
  <c r="D730" i="16"/>
  <c r="C730" i="16"/>
  <c r="D729" i="16"/>
  <c r="C729" i="16"/>
  <c r="D728" i="16"/>
  <c r="C728" i="16"/>
  <c r="C727" i="16"/>
  <c r="C726" i="16"/>
  <c r="D725" i="16"/>
  <c r="C725" i="16"/>
  <c r="D724" i="16"/>
  <c r="C724" i="16"/>
  <c r="D723" i="16"/>
  <c r="F723" i="16" s="1"/>
  <c r="C723" i="16"/>
  <c r="D722" i="16"/>
  <c r="C722" i="16"/>
  <c r="D721" i="16"/>
  <c r="C721" i="16"/>
  <c r="C720" i="16"/>
  <c r="C719" i="16"/>
  <c r="D718" i="16"/>
  <c r="C718" i="16"/>
  <c r="D717" i="16"/>
  <c r="C717" i="16"/>
  <c r="D716" i="16"/>
  <c r="C716" i="16"/>
  <c r="C715" i="16"/>
  <c r="D714" i="16"/>
  <c r="C714" i="16"/>
  <c r="C713" i="16"/>
  <c r="C712" i="16"/>
  <c r="D711" i="16"/>
  <c r="F711" i="16" s="1"/>
  <c r="C711" i="16"/>
  <c r="D710" i="16"/>
  <c r="C710" i="16"/>
  <c r="D709" i="16"/>
  <c r="C709" i="16"/>
  <c r="D708" i="16"/>
  <c r="C708" i="16"/>
  <c r="D707" i="16"/>
  <c r="C707" i="16"/>
  <c r="C706" i="16"/>
  <c r="C705" i="16"/>
  <c r="D704" i="16"/>
  <c r="C704" i="16"/>
  <c r="D703" i="16"/>
  <c r="F703" i="16" s="1"/>
  <c r="C703" i="16"/>
  <c r="D702" i="16"/>
  <c r="C702" i="16"/>
  <c r="D701" i="16"/>
  <c r="F701" i="16" s="1"/>
  <c r="C701" i="16"/>
  <c r="D700" i="16"/>
  <c r="C700" i="16"/>
  <c r="C699" i="16"/>
  <c r="C698" i="16"/>
  <c r="D697" i="16"/>
  <c r="F697" i="16" s="1"/>
  <c r="C697" i="16"/>
  <c r="D696" i="16"/>
  <c r="C696" i="16"/>
  <c r="D695" i="16"/>
  <c r="F695" i="16" s="1"/>
  <c r="C695" i="16"/>
  <c r="D694" i="16"/>
  <c r="C694" i="16"/>
  <c r="C693" i="16"/>
  <c r="C692" i="16"/>
  <c r="C691" i="16"/>
  <c r="D690" i="16"/>
  <c r="C690" i="16"/>
  <c r="D689" i="16"/>
  <c r="C689" i="16"/>
  <c r="D688" i="16"/>
  <c r="C688" i="16"/>
  <c r="D687" i="16"/>
  <c r="F687" i="16" s="1"/>
  <c r="C687" i="16"/>
  <c r="D686" i="16"/>
  <c r="C686" i="16"/>
  <c r="C685" i="16"/>
  <c r="C684" i="16"/>
  <c r="D683" i="16"/>
  <c r="F683" i="16" s="1"/>
  <c r="C683" i="16"/>
  <c r="D682" i="16"/>
  <c r="C682" i="16"/>
  <c r="D681" i="16"/>
  <c r="C681" i="16"/>
  <c r="D680" i="16"/>
  <c r="C680" i="16"/>
  <c r="C679" i="16"/>
  <c r="C678" i="16"/>
  <c r="C677" i="16"/>
  <c r="D676" i="16"/>
  <c r="C676" i="16"/>
  <c r="D675" i="16"/>
  <c r="F675" i="16" s="1"/>
  <c r="C675" i="16"/>
  <c r="D674" i="16"/>
  <c r="C674" i="16"/>
  <c r="D673" i="16"/>
  <c r="C673" i="16"/>
  <c r="D672" i="16"/>
  <c r="F672" i="16" s="1"/>
  <c r="C672" i="16"/>
  <c r="C671" i="16"/>
  <c r="C670" i="16"/>
  <c r="D669" i="16"/>
  <c r="C669" i="16"/>
  <c r="D668" i="16"/>
  <c r="C668" i="16"/>
  <c r="D667" i="16"/>
  <c r="F667" i="16" s="1"/>
  <c r="C667" i="16"/>
  <c r="D666" i="16"/>
  <c r="C666" i="16"/>
  <c r="D665" i="16"/>
  <c r="C665" i="16"/>
  <c r="C664" i="16"/>
  <c r="C663" i="16"/>
  <c r="D662" i="16"/>
  <c r="C662" i="16"/>
  <c r="D661" i="16"/>
  <c r="C661" i="16"/>
  <c r="D660" i="16"/>
  <c r="C660" i="16"/>
  <c r="D659" i="16"/>
  <c r="F659" i="16" s="1"/>
  <c r="C659" i="16"/>
  <c r="C658" i="16"/>
  <c r="C657" i="16"/>
  <c r="C656" i="16"/>
  <c r="D655" i="16"/>
  <c r="F655" i="16" s="1"/>
  <c r="C655" i="16"/>
  <c r="D654" i="16"/>
  <c r="C654" i="16"/>
  <c r="D653" i="16"/>
  <c r="C653" i="16"/>
  <c r="D652" i="16"/>
  <c r="C652" i="16"/>
  <c r="D651" i="16"/>
  <c r="F651" i="16" s="1"/>
  <c r="C651" i="16"/>
  <c r="C650" i="16"/>
  <c r="C649" i="16"/>
  <c r="D648" i="16"/>
  <c r="C648" i="16"/>
  <c r="D647" i="16"/>
  <c r="F647" i="16" s="1"/>
  <c r="C647" i="16"/>
  <c r="D646" i="16"/>
  <c r="C646" i="16"/>
  <c r="D645" i="16"/>
  <c r="C645" i="16"/>
  <c r="D644" i="16"/>
  <c r="C644" i="16"/>
  <c r="C643" i="16"/>
  <c r="C642" i="16"/>
  <c r="D641" i="16"/>
  <c r="C641" i="16"/>
  <c r="D640" i="16"/>
  <c r="C640" i="16"/>
  <c r="D639" i="16"/>
  <c r="F639" i="16" s="1"/>
  <c r="C639" i="16"/>
  <c r="D638" i="16"/>
  <c r="C638" i="16"/>
  <c r="D637" i="16"/>
  <c r="C637" i="16"/>
  <c r="C636" i="16"/>
  <c r="C635" i="16"/>
  <c r="D634" i="16"/>
  <c r="C634" i="16"/>
  <c r="D633" i="16"/>
  <c r="C633" i="16"/>
  <c r="D632" i="16"/>
  <c r="C632" i="16"/>
  <c r="D631" i="16"/>
  <c r="C631" i="16"/>
  <c r="D630" i="16"/>
  <c r="C630" i="16"/>
  <c r="C629" i="16"/>
  <c r="C628" i="16"/>
  <c r="D627" i="16"/>
  <c r="F627" i="16" s="1"/>
  <c r="C627" i="16"/>
  <c r="D626" i="16"/>
  <c r="C626" i="16"/>
  <c r="D625" i="16"/>
  <c r="C625" i="16"/>
  <c r="D624" i="16"/>
  <c r="C624" i="16"/>
  <c r="D623" i="16"/>
  <c r="F623" i="16" s="1"/>
  <c r="C623" i="16"/>
  <c r="C622" i="16"/>
  <c r="C621" i="16"/>
  <c r="D620" i="16"/>
  <c r="C620" i="16"/>
  <c r="D619" i="16"/>
  <c r="F619" i="16" s="1"/>
  <c r="C619" i="16"/>
  <c r="D618" i="16"/>
  <c r="C618" i="16"/>
  <c r="D617" i="16"/>
  <c r="C617" i="16"/>
  <c r="D616" i="16"/>
  <c r="C616" i="16"/>
  <c r="C615" i="16"/>
  <c r="C614" i="16"/>
  <c r="D613" i="16"/>
  <c r="C613" i="16"/>
  <c r="D612" i="16"/>
  <c r="C612" i="16"/>
  <c r="D611" i="16"/>
  <c r="F611" i="16" s="1"/>
  <c r="C611" i="16"/>
  <c r="D610" i="16"/>
  <c r="C610" i="16"/>
  <c r="D609" i="16"/>
  <c r="C609" i="16"/>
  <c r="C608" i="16"/>
  <c r="C607" i="16"/>
  <c r="D606" i="16"/>
  <c r="C606" i="16"/>
  <c r="D605" i="16"/>
  <c r="C605" i="16"/>
  <c r="D604" i="16"/>
  <c r="C604" i="16"/>
  <c r="D603" i="16"/>
  <c r="F603" i="16" s="1"/>
  <c r="C603" i="16"/>
  <c r="C602" i="16"/>
  <c r="C601" i="16"/>
  <c r="C600" i="16"/>
  <c r="D599" i="16"/>
  <c r="F599" i="16" s="1"/>
  <c r="C599" i="16"/>
  <c r="D598" i="16"/>
  <c r="C598" i="16"/>
  <c r="D597" i="16"/>
  <c r="C597" i="16"/>
  <c r="D596" i="16"/>
  <c r="C596" i="16"/>
  <c r="D595" i="16"/>
  <c r="F595" i="16" s="1"/>
  <c r="C595" i="16"/>
  <c r="C594" i="16"/>
  <c r="C593" i="16"/>
  <c r="C592" i="16"/>
  <c r="D591" i="16"/>
  <c r="F591" i="16" s="1"/>
  <c r="C591" i="16"/>
  <c r="D590" i="16"/>
  <c r="C590" i="16"/>
  <c r="D589" i="16"/>
  <c r="C589" i="16"/>
  <c r="D588" i="16"/>
  <c r="C588" i="16"/>
  <c r="C587" i="16"/>
  <c r="C586" i="16"/>
  <c r="D585" i="16"/>
  <c r="C585" i="16"/>
  <c r="D584" i="16"/>
  <c r="C584" i="16"/>
  <c r="D583" i="16"/>
  <c r="C583" i="16"/>
  <c r="D582" i="16"/>
  <c r="C582" i="16"/>
  <c r="D581" i="16"/>
  <c r="C581" i="16"/>
  <c r="C580" i="16"/>
  <c r="C579" i="16"/>
  <c r="D578" i="16"/>
  <c r="C578" i="16"/>
  <c r="D577" i="16"/>
  <c r="C577" i="16"/>
  <c r="D576" i="16"/>
  <c r="C576" i="16"/>
  <c r="D575" i="16"/>
  <c r="F575" i="16" s="1"/>
  <c r="C575" i="16"/>
  <c r="C574" i="16"/>
  <c r="C573" i="16"/>
  <c r="C572" i="16"/>
  <c r="D571" i="16"/>
  <c r="F571" i="16" s="1"/>
  <c r="C571" i="16"/>
  <c r="D570" i="16"/>
  <c r="C570" i="16"/>
  <c r="D569" i="16"/>
  <c r="C569" i="16"/>
  <c r="D568" i="16"/>
  <c r="C568" i="16"/>
  <c r="D567" i="16"/>
  <c r="F567" i="16" s="1"/>
  <c r="C567" i="16"/>
  <c r="C566" i="16"/>
  <c r="C565" i="16"/>
  <c r="D564" i="16"/>
  <c r="C564" i="16"/>
  <c r="D563" i="16"/>
  <c r="F563" i="16" s="1"/>
  <c r="C563" i="16"/>
  <c r="D562" i="16"/>
  <c r="C562" i="16"/>
  <c r="D561" i="16"/>
  <c r="C561" i="16"/>
  <c r="D560" i="16"/>
  <c r="C560" i="16"/>
  <c r="C559" i="16"/>
  <c r="C558" i="16"/>
  <c r="D557" i="16"/>
  <c r="C557" i="16"/>
  <c r="D556" i="16"/>
  <c r="C556" i="16"/>
  <c r="D555" i="16"/>
  <c r="F555" i="16" s="1"/>
  <c r="C555" i="16"/>
  <c r="D554" i="16"/>
  <c r="C554" i="16"/>
  <c r="C553" i="16"/>
  <c r="C552" i="16"/>
  <c r="C551" i="16"/>
  <c r="D550" i="16"/>
  <c r="C550" i="16"/>
  <c r="D549" i="16"/>
  <c r="C549" i="16"/>
  <c r="D548" i="16"/>
  <c r="C548" i="16"/>
  <c r="D547" i="16"/>
  <c r="C547" i="16"/>
  <c r="D546" i="16"/>
  <c r="C546" i="16"/>
  <c r="C545" i="16"/>
  <c r="C544" i="16"/>
  <c r="D543" i="16"/>
  <c r="F543" i="16" s="1"/>
  <c r="C543" i="16"/>
  <c r="D542" i="16"/>
  <c r="C542" i="16"/>
  <c r="D541" i="16"/>
  <c r="C541" i="16"/>
  <c r="D540" i="16"/>
  <c r="C540" i="16"/>
  <c r="C539" i="16"/>
  <c r="C538" i="16"/>
  <c r="C537" i="16"/>
  <c r="D536" i="16"/>
  <c r="C536" i="16"/>
  <c r="D535" i="16"/>
  <c r="F535" i="16" s="1"/>
  <c r="C535" i="16"/>
  <c r="D534" i="16"/>
  <c r="C534" i="16"/>
  <c r="D533" i="16"/>
  <c r="C533" i="16"/>
  <c r="C532" i="16"/>
  <c r="C531" i="16"/>
  <c r="C530" i="16"/>
  <c r="D529" i="16"/>
  <c r="C529" i="16"/>
  <c r="D528" i="16"/>
  <c r="C528" i="16"/>
  <c r="D527" i="16"/>
  <c r="F527" i="16" s="1"/>
  <c r="C527" i="16"/>
  <c r="D526" i="16"/>
  <c r="C526" i="16"/>
  <c r="D525" i="16"/>
  <c r="C525" i="16"/>
  <c r="C524" i="16"/>
  <c r="C523" i="16"/>
  <c r="D522" i="16"/>
  <c r="C522" i="16"/>
  <c r="D521" i="16"/>
  <c r="C521" i="16"/>
  <c r="D520" i="16"/>
  <c r="C520" i="16"/>
  <c r="D519" i="16"/>
  <c r="F519" i="16" s="1"/>
  <c r="C519" i="16"/>
  <c r="D518" i="16"/>
  <c r="C518" i="16"/>
  <c r="C517" i="16"/>
  <c r="C516" i="16"/>
  <c r="D515" i="16"/>
  <c r="F515" i="16" s="1"/>
  <c r="C515" i="16"/>
  <c r="D514" i="16"/>
  <c r="C514" i="16"/>
  <c r="D513" i="16"/>
  <c r="C513" i="16"/>
  <c r="D512" i="16"/>
  <c r="C512" i="16"/>
  <c r="C511" i="16"/>
  <c r="C510" i="16"/>
  <c r="C509" i="16"/>
  <c r="D508" i="16"/>
  <c r="C508" i="16"/>
  <c r="D507" i="16"/>
  <c r="C507" i="16"/>
  <c r="D506" i="16"/>
  <c r="C506" i="16"/>
  <c r="D505" i="16"/>
  <c r="C505" i="16"/>
  <c r="D504" i="16"/>
  <c r="C504" i="16"/>
  <c r="C503" i="16"/>
  <c r="C502" i="16"/>
  <c r="D501" i="16"/>
  <c r="C501" i="16"/>
  <c r="D500" i="16"/>
  <c r="C500" i="16"/>
  <c r="D499" i="16"/>
  <c r="C499" i="16"/>
  <c r="D498" i="16"/>
  <c r="C498" i="16"/>
  <c r="D497" i="16"/>
  <c r="C497" i="16"/>
  <c r="C496" i="16"/>
  <c r="C495" i="16"/>
  <c r="C494" i="16"/>
  <c r="D493" i="16"/>
  <c r="C493" i="16"/>
  <c r="D492" i="16"/>
  <c r="C492" i="16"/>
  <c r="D491" i="16"/>
  <c r="C491" i="16"/>
  <c r="D490" i="16"/>
  <c r="C490" i="16"/>
  <c r="C489" i="16"/>
  <c r="C488" i="16"/>
  <c r="D487" i="16"/>
  <c r="F487" i="16" s="1"/>
  <c r="C487" i="16"/>
  <c r="D486" i="16"/>
  <c r="C486" i="16"/>
  <c r="D485" i="16"/>
  <c r="C485" i="16"/>
  <c r="D484" i="16"/>
  <c r="C484" i="16"/>
  <c r="D483" i="16"/>
  <c r="C483" i="16"/>
  <c r="C482" i="16"/>
  <c r="C481" i="16"/>
  <c r="D480" i="16"/>
  <c r="C480" i="16"/>
  <c r="D479" i="16"/>
  <c r="F479" i="16" s="1"/>
  <c r="C479" i="16"/>
  <c r="D478" i="16"/>
  <c r="C478" i="16"/>
  <c r="D477" i="16"/>
  <c r="C477" i="16"/>
  <c r="D476" i="16"/>
  <c r="C476" i="16"/>
  <c r="C475" i="16"/>
  <c r="C474" i="16"/>
  <c r="D473" i="16"/>
  <c r="C473" i="16"/>
  <c r="D472" i="16"/>
  <c r="C472" i="16"/>
  <c r="D471" i="16"/>
  <c r="F471" i="16" s="1"/>
  <c r="C471" i="16"/>
  <c r="D470" i="16"/>
  <c r="C470" i="16"/>
  <c r="D469" i="16"/>
  <c r="C469" i="16"/>
  <c r="C468" i="16"/>
  <c r="C467" i="16"/>
  <c r="C466" i="16"/>
  <c r="C465" i="16"/>
  <c r="D464" i="16"/>
  <c r="C464" i="16"/>
  <c r="D463" i="16"/>
  <c r="F463" i="16" s="1"/>
  <c r="C463" i="16"/>
  <c r="D462" i="16"/>
  <c r="C462" i="16"/>
  <c r="C461" i="16"/>
  <c r="C460" i="16"/>
  <c r="D459" i="16"/>
  <c r="C459" i="16"/>
  <c r="D458" i="16"/>
  <c r="C458" i="16"/>
  <c r="D457" i="16"/>
  <c r="C457" i="16"/>
  <c r="D456" i="16"/>
  <c r="C456" i="16"/>
  <c r="C455" i="16"/>
  <c r="C454" i="16"/>
  <c r="C453" i="16"/>
  <c r="D452" i="16"/>
  <c r="C452" i="16"/>
  <c r="D451" i="16"/>
  <c r="C451" i="16"/>
  <c r="D450" i="16"/>
  <c r="C450" i="16"/>
  <c r="D449" i="16"/>
  <c r="C449" i="16"/>
  <c r="D448" i="16"/>
  <c r="C448" i="16"/>
  <c r="C447" i="16"/>
  <c r="C446" i="16"/>
  <c r="D445" i="16"/>
  <c r="C445" i="16"/>
  <c r="D444" i="16"/>
  <c r="C444" i="16"/>
  <c r="D443" i="16"/>
  <c r="F443" i="16" s="1"/>
  <c r="C443" i="16"/>
  <c r="D442" i="16"/>
  <c r="C442" i="16"/>
  <c r="D441" i="16"/>
  <c r="C441" i="16"/>
  <c r="C440" i="16"/>
  <c r="C439" i="16"/>
  <c r="D438" i="16"/>
  <c r="F438" i="16" s="1"/>
  <c r="C438" i="16"/>
  <c r="D437" i="16"/>
  <c r="C437" i="16"/>
  <c r="D436" i="16"/>
  <c r="C436" i="16"/>
  <c r="D435" i="16"/>
  <c r="F435" i="16" s="1"/>
  <c r="C435" i="16"/>
  <c r="D434" i="16"/>
  <c r="C434" i="16"/>
  <c r="C433" i="16"/>
  <c r="C432" i="16"/>
  <c r="D431" i="16"/>
  <c r="F431" i="16" s="1"/>
  <c r="C431" i="16"/>
  <c r="D430" i="16"/>
  <c r="C430" i="16"/>
  <c r="D429" i="16"/>
  <c r="C429" i="16"/>
  <c r="D428" i="16"/>
  <c r="C428" i="16"/>
  <c r="D427" i="16"/>
  <c r="F427" i="16" s="1"/>
  <c r="C427" i="16"/>
  <c r="C426" i="16"/>
  <c r="C425" i="16"/>
  <c r="D424" i="16"/>
  <c r="C424" i="16"/>
  <c r="D423" i="16"/>
  <c r="F423" i="16" s="1"/>
  <c r="C423" i="16"/>
  <c r="D422" i="16"/>
  <c r="C422" i="16"/>
  <c r="D421" i="16"/>
  <c r="C421" i="16"/>
  <c r="D420" i="16"/>
  <c r="C420" i="16"/>
  <c r="C419" i="16"/>
  <c r="C418" i="16"/>
  <c r="D417" i="16"/>
  <c r="C417" i="16"/>
  <c r="D416" i="16"/>
  <c r="F416" i="16" s="1"/>
  <c r="C416" i="16"/>
  <c r="D415" i="16"/>
  <c r="F415" i="16" s="1"/>
  <c r="C415" i="16"/>
  <c r="D414" i="16"/>
  <c r="C414" i="16"/>
  <c r="D413" i="16"/>
  <c r="C413" i="16"/>
  <c r="C412" i="16"/>
  <c r="C411" i="16"/>
  <c r="D410" i="16"/>
  <c r="C410" i="16"/>
  <c r="D409" i="16"/>
  <c r="C409" i="16"/>
  <c r="D408" i="16"/>
  <c r="C408" i="16"/>
  <c r="D407" i="16"/>
  <c r="F407" i="16" s="1"/>
  <c r="C407" i="16"/>
  <c r="D406" i="16"/>
  <c r="C406" i="16"/>
  <c r="C405" i="16"/>
  <c r="C404" i="16"/>
  <c r="D403" i="16"/>
  <c r="C403" i="16"/>
  <c r="D402" i="16"/>
  <c r="C402" i="16"/>
  <c r="D401" i="16"/>
  <c r="C401" i="16"/>
  <c r="D400" i="16"/>
  <c r="C400" i="16"/>
  <c r="D399" i="16"/>
  <c r="F399" i="16" s="1"/>
  <c r="C399" i="16"/>
  <c r="C398" i="16"/>
  <c r="C397" i="16"/>
  <c r="D396" i="16"/>
  <c r="C396" i="16"/>
  <c r="D395" i="16"/>
  <c r="C395" i="16"/>
  <c r="D394" i="16"/>
  <c r="C394" i="16"/>
  <c r="D393" i="16"/>
  <c r="C393" i="16"/>
  <c r="D392" i="16"/>
  <c r="C392" i="16"/>
  <c r="C391" i="16"/>
  <c r="C390" i="16"/>
  <c r="D389" i="16"/>
  <c r="C389" i="16"/>
  <c r="D388" i="16"/>
  <c r="C388" i="16"/>
  <c r="D387" i="16"/>
  <c r="C387" i="16"/>
  <c r="D386" i="16"/>
  <c r="C386" i="16"/>
  <c r="C385" i="16"/>
  <c r="C384" i="16"/>
  <c r="C383" i="16"/>
  <c r="D382" i="16"/>
  <c r="C382" i="16"/>
  <c r="D381" i="16"/>
  <c r="C381" i="16"/>
  <c r="D380" i="16"/>
  <c r="C380" i="16"/>
  <c r="D379" i="16"/>
  <c r="C379" i="16"/>
  <c r="D378" i="16"/>
  <c r="C378" i="16"/>
  <c r="C377" i="16"/>
  <c r="C376" i="16"/>
  <c r="D375" i="16"/>
  <c r="F375" i="16" s="1"/>
  <c r="C375" i="16"/>
  <c r="C374" i="16"/>
  <c r="C373" i="16"/>
  <c r="D372" i="16"/>
  <c r="C372" i="16"/>
  <c r="D371" i="16"/>
  <c r="C371" i="16"/>
  <c r="C370" i="16"/>
  <c r="C369" i="16"/>
  <c r="D368" i="16"/>
  <c r="C368" i="16"/>
  <c r="C367" i="16"/>
  <c r="D366" i="16"/>
  <c r="C366" i="16"/>
  <c r="D365" i="16"/>
  <c r="C365" i="16"/>
  <c r="D364" i="16"/>
  <c r="C364" i="16"/>
  <c r="C363" i="16"/>
  <c r="C362" i="16"/>
  <c r="D361" i="16"/>
  <c r="C361" i="16"/>
  <c r="D360" i="16"/>
  <c r="C360" i="16"/>
  <c r="D359" i="16"/>
  <c r="F359" i="16" s="1"/>
  <c r="C359" i="16"/>
  <c r="D358" i="16"/>
  <c r="C358" i="16"/>
  <c r="D357" i="16"/>
  <c r="C357" i="16"/>
  <c r="C356" i="16"/>
  <c r="C355" i="16"/>
  <c r="D354" i="16"/>
  <c r="C354" i="16"/>
  <c r="D353" i="16"/>
  <c r="C353" i="16"/>
  <c r="D352" i="16"/>
  <c r="C352" i="16"/>
  <c r="D351" i="16"/>
  <c r="F351" i="16" s="1"/>
  <c r="C351" i="16"/>
  <c r="C350" i="16"/>
  <c r="C349" i="16"/>
  <c r="C348" i="16"/>
  <c r="D347" i="16"/>
  <c r="C347" i="16"/>
  <c r="D346" i="16"/>
  <c r="C346" i="16"/>
  <c r="D345" i="16"/>
  <c r="C345" i="16"/>
  <c r="D344" i="16"/>
  <c r="C344" i="16"/>
  <c r="D343" i="16"/>
  <c r="F343" i="16" s="1"/>
  <c r="C343" i="16"/>
  <c r="C342" i="16"/>
  <c r="C341" i="16"/>
  <c r="D340" i="16"/>
  <c r="C340" i="16"/>
  <c r="D339" i="16"/>
  <c r="C339" i="16"/>
  <c r="D338" i="16"/>
  <c r="C338" i="16"/>
  <c r="D337" i="16"/>
  <c r="C337" i="16"/>
  <c r="D336" i="16"/>
  <c r="C336" i="16"/>
  <c r="C335" i="16"/>
  <c r="C334" i="16"/>
  <c r="D333" i="16"/>
  <c r="C333" i="16"/>
  <c r="D332" i="16"/>
  <c r="C332" i="16"/>
  <c r="D331" i="16"/>
  <c r="C331" i="16"/>
  <c r="D330" i="16"/>
  <c r="C330" i="16"/>
  <c r="C329" i="16"/>
  <c r="C328" i="16"/>
  <c r="C327" i="16"/>
  <c r="D326" i="16"/>
  <c r="C326" i="16"/>
  <c r="D325" i="16"/>
  <c r="C325" i="16"/>
  <c r="D324" i="16"/>
  <c r="C324" i="16"/>
  <c r="D323" i="16"/>
  <c r="C323" i="16"/>
  <c r="D322" i="16"/>
  <c r="C322" i="16"/>
  <c r="C321" i="16"/>
  <c r="C320" i="16"/>
  <c r="D319" i="16"/>
  <c r="F319" i="16" s="1"/>
  <c r="C319" i="16"/>
  <c r="D318" i="16"/>
  <c r="C318" i="16"/>
  <c r="D317" i="16"/>
  <c r="C317" i="16"/>
  <c r="D316" i="16"/>
  <c r="C316" i="16"/>
  <c r="C315" i="16"/>
  <c r="C314" i="16"/>
  <c r="C313" i="16"/>
  <c r="D312" i="16"/>
  <c r="C312" i="16"/>
  <c r="D311" i="16"/>
  <c r="F311" i="16" s="1"/>
  <c r="C311" i="16"/>
  <c r="D310" i="16"/>
  <c r="C310" i="16"/>
  <c r="D309" i="16"/>
  <c r="C309" i="16"/>
  <c r="D308" i="16"/>
  <c r="C308" i="16"/>
  <c r="C307" i="16"/>
  <c r="C306" i="16"/>
  <c r="D305" i="16"/>
  <c r="C305" i="16"/>
  <c r="D304" i="16"/>
  <c r="C304" i="16"/>
  <c r="D303" i="16"/>
  <c r="C303" i="16"/>
  <c r="D302" i="16"/>
  <c r="C302" i="16"/>
  <c r="D301" i="16"/>
  <c r="C301" i="16"/>
  <c r="C300" i="16"/>
  <c r="C299" i="16"/>
  <c r="D298" i="16"/>
  <c r="C298" i="16"/>
  <c r="D297" i="16"/>
  <c r="C297" i="16"/>
  <c r="D296" i="16"/>
  <c r="C296" i="16"/>
  <c r="D295" i="16"/>
  <c r="F295" i="16" s="1"/>
  <c r="C295" i="16"/>
  <c r="C294" i="16"/>
  <c r="C293" i="16"/>
  <c r="C292" i="16"/>
  <c r="D291" i="16"/>
  <c r="C291" i="16"/>
  <c r="D290" i="16"/>
  <c r="C290" i="16"/>
  <c r="D289" i="16"/>
  <c r="C289" i="16"/>
  <c r="D288" i="16"/>
  <c r="C288" i="16"/>
  <c r="D287" i="16"/>
  <c r="F287" i="16" s="1"/>
  <c r="C287" i="16"/>
  <c r="C286" i="16"/>
  <c r="C285" i="16"/>
  <c r="D284" i="16"/>
  <c r="C284" i="16"/>
  <c r="D283" i="16"/>
  <c r="C283" i="16"/>
  <c r="D282" i="16"/>
  <c r="C282" i="16"/>
  <c r="D281" i="16"/>
  <c r="C281" i="16"/>
  <c r="D280" i="16"/>
  <c r="C280" i="16"/>
  <c r="C279" i="16"/>
  <c r="C278" i="16"/>
  <c r="D277" i="16"/>
  <c r="C277" i="16"/>
  <c r="D276" i="16"/>
  <c r="C276" i="16"/>
  <c r="D275" i="16"/>
  <c r="C275" i="16"/>
  <c r="D274" i="16"/>
  <c r="C274" i="16"/>
  <c r="D273" i="16"/>
  <c r="C273" i="16"/>
  <c r="C272" i="16"/>
  <c r="C271" i="16"/>
  <c r="D270" i="16"/>
  <c r="C270" i="16"/>
  <c r="D269" i="16"/>
  <c r="C269" i="16"/>
  <c r="D268" i="16"/>
  <c r="C268" i="16"/>
  <c r="D267" i="16"/>
  <c r="C267" i="16"/>
  <c r="D266" i="16"/>
  <c r="C266" i="16"/>
  <c r="C265" i="16"/>
  <c r="C264" i="16"/>
  <c r="D263" i="16"/>
  <c r="F263" i="16" s="1"/>
  <c r="C263" i="16"/>
  <c r="D262" i="16"/>
  <c r="C262" i="16"/>
  <c r="D261" i="16"/>
  <c r="C261" i="16"/>
  <c r="D260" i="16"/>
  <c r="C260" i="16"/>
  <c r="D259" i="16"/>
  <c r="C259" i="16"/>
  <c r="C258" i="16"/>
  <c r="C257" i="16"/>
  <c r="D256" i="16"/>
  <c r="C256" i="16"/>
  <c r="D255" i="16"/>
  <c r="F255" i="16" s="1"/>
  <c r="C255" i="16"/>
  <c r="D254" i="16"/>
  <c r="C254" i="16"/>
  <c r="D253" i="16"/>
  <c r="C253" i="16"/>
  <c r="D252" i="16"/>
  <c r="C252" i="16"/>
  <c r="C251" i="16"/>
  <c r="C250" i="16"/>
  <c r="D249" i="16"/>
  <c r="C249" i="16"/>
  <c r="D248" i="16"/>
  <c r="C248" i="16"/>
  <c r="D247" i="16"/>
  <c r="F247" i="16" s="1"/>
  <c r="C247" i="16"/>
  <c r="D246" i="16"/>
  <c r="C246" i="16"/>
  <c r="D245" i="16"/>
  <c r="C245" i="16"/>
  <c r="C244" i="16"/>
  <c r="C243" i="16"/>
  <c r="D242" i="16"/>
  <c r="C242" i="16"/>
  <c r="D241" i="16"/>
  <c r="C241" i="16"/>
  <c r="D240" i="16"/>
  <c r="F240" i="16" s="1"/>
  <c r="C240" i="16"/>
  <c r="D239" i="16"/>
  <c r="F239" i="16" s="1"/>
  <c r="C239" i="16"/>
  <c r="C238" i="16"/>
  <c r="C237" i="16"/>
  <c r="C236" i="16"/>
  <c r="D235" i="16"/>
  <c r="C235" i="16"/>
  <c r="D234" i="16"/>
  <c r="C234" i="16"/>
  <c r="D233" i="16"/>
  <c r="C233" i="16"/>
  <c r="D232" i="16"/>
  <c r="C232" i="16"/>
  <c r="D231" i="16"/>
  <c r="F231" i="16" s="1"/>
  <c r="C231" i="16"/>
  <c r="C230" i="16"/>
  <c r="C229" i="16"/>
  <c r="D228" i="16"/>
  <c r="C228" i="16"/>
  <c r="C227" i="16"/>
  <c r="D226" i="16"/>
  <c r="C226" i="16"/>
  <c r="D225" i="16"/>
  <c r="C225" i="16"/>
  <c r="D224" i="16"/>
  <c r="C224" i="16"/>
  <c r="C223" i="16"/>
  <c r="C222" i="16"/>
  <c r="D221" i="16"/>
  <c r="C221" i="16"/>
  <c r="D220" i="16"/>
  <c r="C220" i="16"/>
  <c r="D219" i="16"/>
  <c r="C219" i="16"/>
  <c r="D218" i="16"/>
  <c r="C218" i="16"/>
  <c r="D217" i="16"/>
  <c r="C217" i="16"/>
  <c r="C216" i="16"/>
  <c r="C215" i="16"/>
  <c r="D214" i="16"/>
  <c r="C214" i="16"/>
  <c r="D213" i="16"/>
  <c r="C213" i="16"/>
  <c r="D212" i="16"/>
  <c r="C212" i="16"/>
  <c r="D211" i="16"/>
  <c r="C211" i="16"/>
  <c r="D210" i="16"/>
  <c r="C210" i="16"/>
  <c r="C209" i="16"/>
  <c r="C208" i="16"/>
  <c r="D207" i="16"/>
  <c r="F207" i="16" s="1"/>
  <c r="C207" i="16"/>
  <c r="D206" i="16"/>
  <c r="C206" i="16"/>
  <c r="D205" i="16"/>
  <c r="C205" i="16"/>
  <c r="D204" i="16"/>
  <c r="C204" i="16"/>
  <c r="D203" i="16"/>
  <c r="C203" i="16"/>
  <c r="C202" i="16"/>
  <c r="C201" i="16"/>
  <c r="D200" i="16"/>
  <c r="C200" i="16"/>
  <c r="D199" i="16"/>
  <c r="F199" i="16" s="1"/>
  <c r="C199" i="16"/>
  <c r="D198" i="16"/>
  <c r="C198" i="16"/>
  <c r="D197" i="16"/>
  <c r="C197" i="16"/>
  <c r="D196" i="16"/>
  <c r="C196" i="16"/>
  <c r="C195" i="16"/>
  <c r="C194" i="16"/>
  <c r="D193" i="16"/>
  <c r="C193" i="16"/>
  <c r="D192" i="16"/>
  <c r="C192" i="16"/>
  <c r="D191" i="16"/>
  <c r="F191" i="16" s="1"/>
  <c r="C191" i="16"/>
  <c r="D190" i="16"/>
  <c r="C190" i="16"/>
  <c r="C189" i="16"/>
  <c r="C188" i="16"/>
  <c r="C187" i="16"/>
  <c r="D186" i="16"/>
  <c r="C186" i="16"/>
  <c r="D185" i="16"/>
  <c r="C185" i="16"/>
  <c r="D184" i="16"/>
  <c r="C184" i="16"/>
  <c r="D183" i="16"/>
  <c r="F183" i="16" s="1"/>
  <c r="C183" i="16"/>
  <c r="C182" i="16"/>
  <c r="C181" i="16"/>
  <c r="C180" i="16"/>
  <c r="D179" i="16"/>
  <c r="C179" i="16"/>
  <c r="D178" i="16"/>
  <c r="C178" i="16"/>
  <c r="D177" i="16"/>
  <c r="C177" i="16"/>
  <c r="D176" i="16"/>
  <c r="C176" i="16"/>
  <c r="D175" i="16"/>
  <c r="F175" i="16" s="1"/>
  <c r="C175" i="16"/>
  <c r="C174" i="16"/>
  <c r="C173" i="16"/>
  <c r="D172" i="16"/>
  <c r="C172" i="16"/>
  <c r="D171" i="16"/>
  <c r="C171" i="16"/>
  <c r="D170" i="16"/>
  <c r="C170" i="16"/>
  <c r="D169" i="16"/>
  <c r="C169" i="16"/>
  <c r="D168" i="16"/>
  <c r="C168" i="16"/>
  <c r="C167" i="16"/>
  <c r="C166" i="16"/>
  <c r="D165" i="16"/>
  <c r="C165" i="16"/>
  <c r="D164" i="16"/>
  <c r="C164" i="16"/>
  <c r="D163" i="16"/>
  <c r="C163" i="16"/>
  <c r="D162" i="16"/>
  <c r="C162" i="16"/>
  <c r="C161" i="16"/>
  <c r="C160" i="16"/>
  <c r="C159" i="16"/>
  <c r="D158" i="16"/>
  <c r="C158" i="16"/>
  <c r="D157" i="16"/>
  <c r="C157" i="16"/>
  <c r="D156" i="16"/>
  <c r="C156" i="16"/>
  <c r="D155" i="16"/>
  <c r="C155" i="16"/>
  <c r="D154" i="16"/>
  <c r="C154" i="16"/>
  <c r="C153" i="16"/>
  <c r="C152" i="16"/>
  <c r="D151" i="16"/>
  <c r="F151" i="16" s="1"/>
  <c r="C151" i="16"/>
  <c r="D150" i="16"/>
  <c r="C150" i="16"/>
  <c r="D149" i="16"/>
  <c r="C149" i="16"/>
  <c r="D148" i="16"/>
  <c r="C148" i="16"/>
  <c r="D147" i="16"/>
  <c r="C147" i="16"/>
  <c r="C146" i="16"/>
  <c r="C145" i="16"/>
  <c r="D144" i="16"/>
  <c r="C144" i="16"/>
  <c r="D143" i="16"/>
  <c r="F143" i="16" s="1"/>
  <c r="C143" i="16"/>
  <c r="D142" i="16"/>
  <c r="C142" i="16"/>
  <c r="D141" i="16"/>
  <c r="C141" i="16"/>
  <c r="D140" i="16"/>
  <c r="C140" i="16"/>
  <c r="C139" i="16"/>
  <c r="C138" i="16"/>
  <c r="D137" i="16"/>
  <c r="C137" i="16"/>
  <c r="D136" i="16"/>
  <c r="C136" i="16"/>
  <c r="D135" i="16"/>
  <c r="F135" i="16" s="1"/>
  <c r="C135" i="16"/>
  <c r="D134" i="16"/>
  <c r="C134" i="16"/>
  <c r="D133" i="16"/>
  <c r="C133" i="16"/>
  <c r="C132" i="16"/>
  <c r="C131" i="16"/>
  <c r="D130" i="16"/>
  <c r="C130" i="16"/>
  <c r="C129" i="16"/>
  <c r="D128" i="16"/>
  <c r="C128" i="16"/>
  <c r="D127" i="16"/>
  <c r="F127" i="16" s="1"/>
  <c r="C127" i="16"/>
  <c r="D126" i="16"/>
  <c r="C126" i="16"/>
  <c r="C125" i="16"/>
  <c r="C124" i="16"/>
  <c r="D123" i="16"/>
  <c r="C123" i="16"/>
  <c r="D122" i="16"/>
  <c r="C122" i="16"/>
  <c r="D121" i="16"/>
  <c r="C121" i="16"/>
  <c r="D120" i="16"/>
  <c r="C120" i="16"/>
  <c r="D119" i="16"/>
  <c r="F119" i="16" s="1"/>
  <c r="C119" i="16"/>
  <c r="C118" i="16"/>
  <c r="C117" i="16"/>
  <c r="C116" i="16"/>
  <c r="C115" i="16"/>
  <c r="D114" i="16"/>
  <c r="C114" i="16"/>
  <c r="D113" i="16"/>
  <c r="C113" i="16"/>
  <c r="D112" i="16"/>
  <c r="C112" i="16"/>
  <c r="C111" i="16"/>
  <c r="C110" i="16"/>
  <c r="D109" i="16"/>
  <c r="C109" i="16"/>
  <c r="D108" i="16"/>
  <c r="C108" i="16"/>
  <c r="D107" i="16"/>
  <c r="C107" i="16"/>
  <c r="D106" i="16"/>
  <c r="C106" i="16"/>
  <c r="D105" i="16"/>
  <c r="C105" i="16"/>
  <c r="C104" i="16"/>
  <c r="C103" i="16"/>
  <c r="D102" i="16"/>
  <c r="C102" i="16"/>
  <c r="D101" i="16"/>
  <c r="C101" i="16"/>
  <c r="D100" i="16"/>
  <c r="C100" i="16"/>
  <c r="D99" i="16"/>
  <c r="C99" i="16"/>
  <c r="D98" i="16"/>
  <c r="C98" i="16"/>
  <c r="C97" i="16"/>
  <c r="C96" i="16"/>
  <c r="D95" i="16"/>
  <c r="F95" i="16" s="1"/>
  <c r="C95" i="16"/>
  <c r="D94" i="16"/>
  <c r="C94" i="16"/>
  <c r="D93" i="16"/>
  <c r="C93" i="16"/>
  <c r="D92" i="16"/>
  <c r="C92" i="16"/>
  <c r="C91" i="16"/>
  <c r="C90" i="16"/>
  <c r="C89" i="16"/>
  <c r="D88" i="16"/>
  <c r="C88" i="16"/>
  <c r="D87" i="16"/>
  <c r="C87" i="16"/>
  <c r="D86" i="16"/>
  <c r="C86" i="16"/>
  <c r="D85" i="16"/>
  <c r="C85" i="16"/>
  <c r="D84" i="16"/>
  <c r="C84" i="16"/>
  <c r="C83" i="16"/>
  <c r="C82" i="16"/>
  <c r="D81" i="16"/>
  <c r="C81" i="16"/>
  <c r="D80" i="16"/>
  <c r="C80" i="16"/>
  <c r="D79" i="16"/>
  <c r="F79" i="16" s="1"/>
  <c r="C79" i="16"/>
  <c r="D78" i="16"/>
  <c r="C78" i="16"/>
  <c r="D77" i="16"/>
  <c r="C77" i="16"/>
  <c r="C76" i="16"/>
  <c r="C75" i="16"/>
  <c r="D74" i="16"/>
  <c r="C74" i="16"/>
  <c r="D73" i="16"/>
  <c r="C73" i="16"/>
  <c r="D72" i="16"/>
  <c r="C72" i="16"/>
  <c r="D71" i="16"/>
  <c r="F71" i="16" s="1"/>
  <c r="G71" i="16" s="1"/>
  <c r="C71" i="16"/>
  <c r="D70" i="16"/>
  <c r="F70" i="16" s="1"/>
  <c r="C70" i="16"/>
  <c r="C69" i="16"/>
  <c r="C68" i="16"/>
  <c r="D67" i="16"/>
  <c r="C67" i="16"/>
  <c r="D66" i="16"/>
  <c r="F66" i="16" s="1"/>
  <c r="C66" i="16"/>
  <c r="D65" i="16"/>
  <c r="F65" i="16" s="1"/>
  <c r="C65" i="16"/>
  <c r="D64" i="16"/>
  <c r="F64" i="16" s="1"/>
  <c r="C64" i="16"/>
  <c r="D63" i="16"/>
  <c r="F63" i="16" s="1"/>
  <c r="C63" i="16"/>
  <c r="C62" i="16"/>
  <c r="C61" i="16"/>
  <c r="D60" i="16"/>
  <c r="C60" i="16"/>
  <c r="D59" i="16"/>
  <c r="F59" i="16" s="1"/>
  <c r="C59" i="16"/>
  <c r="D58" i="16"/>
  <c r="F58" i="16" s="1"/>
  <c r="C58" i="16"/>
  <c r="D57" i="16"/>
  <c r="F57" i="16" s="1"/>
  <c r="C57" i="16"/>
  <c r="D56" i="16"/>
  <c r="F56" i="16" s="1"/>
  <c r="C56" i="16"/>
  <c r="C55" i="16"/>
  <c r="C54" i="16"/>
  <c r="D53" i="16"/>
  <c r="C53" i="16"/>
  <c r="D52" i="16"/>
  <c r="F52" i="16" s="1"/>
  <c r="C52" i="16"/>
  <c r="D51" i="16"/>
  <c r="F51" i="16" s="1"/>
  <c r="C51" i="16"/>
  <c r="D50" i="16"/>
  <c r="F50" i="16" s="1"/>
  <c r="C50" i="16"/>
  <c r="D49" i="16"/>
  <c r="F49" i="16" s="1"/>
  <c r="C49" i="16"/>
  <c r="C48" i="16"/>
  <c r="C47" i="16"/>
  <c r="D46" i="16"/>
  <c r="F46" i="16" s="1"/>
  <c r="C46" i="16"/>
  <c r="D45" i="16"/>
  <c r="F45" i="16" s="1"/>
  <c r="C45" i="16"/>
  <c r="D44" i="16"/>
  <c r="F44" i="16" s="1"/>
  <c r="C44" i="16"/>
  <c r="D43" i="16"/>
  <c r="F43" i="16" s="1"/>
  <c r="C43" i="16"/>
  <c r="D42" i="16"/>
  <c r="F42" i="16" s="1"/>
  <c r="C42" i="16"/>
  <c r="C41" i="16"/>
  <c r="C40" i="16"/>
  <c r="D39" i="16"/>
  <c r="C39" i="16"/>
  <c r="D38" i="16"/>
  <c r="F38" i="16" s="1"/>
  <c r="C38" i="16"/>
  <c r="D37" i="16"/>
  <c r="F37" i="16" s="1"/>
  <c r="C37" i="16"/>
  <c r="D36" i="16"/>
  <c r="F36" i="16" s="1"/>
  <c r="C36" i="16"/>
  <c r="D35" i="16"/>
  <c r="F35" i="16" s="1"/>
  <c r="C35" i="16"/>
  <c r="C34" i="16"/>
  <c r="C33" i="16"/>
  <c r="D32" i="16"/>
  <c r="C32" i="16"/>
  <c r="D31" i="16"/>
  <c r="F31" i="16" s="1"/>
  <c r="C31" i="16"/>
  <c r="D30" i="16"/>
  <c r="F30" i="16" s="1"/>
  <c r="C30" i="16"/>
  <c r="D29" i="16"/>
  <c r="F29" i="16" s="1"/>
  <c r="C29" i="16"/>
  <c r="D28" i="16"/>
  <c r="F28" i="16" s="1"/>
  <c r="C28" i="16"/>
  <c r="C27" i="16"/>
  <c r="C26" i="16"/>
  <c r="D25" i="16"/>
  <c r="F25" i="16" s="1"/>
  <c r="C25" i="16"/>
  <c r="D24" i="16"/>
  <c r="F24" i="16" s="1"/>
  <c r="C24" i="16"/>
  <c r="D23" i="16"/>
  <c r="F23" i="16" s="1"/>
  <c r="C23" i="16"/>
  <c r="D22" i="16"/>
  <c r="F22" i="16" s="1"/>
  <c r="C22" i="16"/>
  <c r="D21" i="16"/>
  <c r="F21" i="16" s="1"/>
  <c r="C21" i="16"/>
  <c r="C20" i="16"/>
  <c r="C19" i="16"/>
  <c r="D18" i="16"/>
  <c r="C18" i="16"/>
  <c r="D17" i="16"/>
  <c r="F17" i="16" s="1"/>
  <c r="C17" i="16"/>
  <c r="D16" i="16"/>
  <c r="F16" i="16" s="1"/>
  <c r="C16" i="16"/>
  <c r="D15" i="16"/>
  <c r="F15" i="16" s="1"/>
  <c r="C15" i="16"/>
  <c r="C14" i="16"/>
  <c r="C13" i="16"/>
  <c r="C12" i="16"/>
  <c r="D11" i="16"/>
  <c r="F11" i="16" s="1"/>
  <c r="C11" i="16"/>
  <c r="D10" i="16"/>
  <c r="F10" i="16" s="1"/>
  <c r="C10" i="16"/>
  <c r="C9" i="16"/>
  <c r="C6" i="16" s="1"/>
  <c r="H1641" i="14"/>
  <c r="M1584" i="16" l="1"/>
  <c r="O1584" i="16" s="1"/>
  <c r="Q1584" i="16" s="1"/>
  <c r="M1626" i="16"/>
  <c r="R1626" i="16" s="1"/>
  <c r="M1544" i="16"/>
  <c r="O1544" i="16" s="1"/>
  <c r="Q1544" i="16" s="1"/>
  <c r="M1570" i="16"/>
  <c r="R1570" i="16" s="1"/>
  <c r="M1571" i="16"/>
  <c r="O1571" i="16" s="1"/>
  <c r="Q1571" i="16" s="1"/>
  <c r="M1576" i="16"/>
  <c r="O1576" i="16" s="1"/>
  <c r="Q1576" i="16" s="1"/>
  <c r="M1580" i="16"/>
  <c r="O1580" i="16" s="1"/>
  <c r="Q1580" i="16" s="1"/>
  <c r="M1585" i="16"/>
  <c r="O1585" i="16" s="1"/>
  <c r="Q1585" i="16" s="1"/>
  <c r="M1594" i="16"/>
  <c r="R1594" i="16" s="1"/>
  <c r="M1608" i="16"/>
  <c r="O1608" i="16" s="1"/>
  <c r="M1618" i="16"/>
  <c r="R1618" i="16" s="1"/>
  <c r="M1632" i="16"/>
  <c r="O1632" i="16" s="1"/>
  <c r="Q1632" i="16" s="1"/>
  <c r="M1473" i="16"/>
  <c r="O1473" i="16" s="1"/>
  <c r="Q1473" i="16" s="1"/>
  <c r="M1517" i="16"/>
  <c r="O1517" i="16" s="1"/>
  <c r="Q1517" i="16" s="1"/>
  <c r="M1556" i="16"/>
  <c r="O1556" i="16" s="1"/>
  <c r="Q1556" i="16" s="1"/>
  <c r="M1586" i="16"/>
  <c r="R1586" i="16" s="1"/>
  <c r="M1600" i="16"/>
  <c r="O1600" i="16" s="1"/>
  <c r="Q1600" i="16" s="1"/>
  <c r="M1633" i="16"/>
  <c r="O1633" i="16" s="1"/>
  <c r="M1593" i="16"/>
  <c r="O1593" i="16" s="1"/>
  <c r="M1542" i="16"/>
  <c r="O1542" i="16" s="1"/>
  <c r="Q1542" i="16" s="1"/>
  <c r="M1557" i="16"/>
  <c r="O1557" i="16" s="1"/>
  <c r="Q1557" i="16" s="1"/>
  <c r="M1578" i="16"/>
  <c r="R1578" i="16" s="1"/>
  <c r="M1592" i="16"/>
  <c r="O1592" i="16" s="1"/>
  <c r="Q1592" i="16" s="1"/>
  <c r="M1601" i="16"/>
  <c r="O1601" i="16" s="1"/>
  <c r="Q1601" i="16" s="1"/>
  <c r="M1606" i="16"/>
  <c r="O1606" i="16" s="1"/>
  <c r="Q1606" i="16" s="1"/>
  <c r="M1625" i="16"/>
  <c r="O1625" i="16" s="1"/>
  <c r="Q1625" i="16" s="1"/>
  <c r="M1634" i="16"/>
  <c r="R1634" i="16" s="1"/>
  <c r="M1461" i="16"/>
  <c r="O1461" i="16" s="1"/>
  <c r="M1548" i="16"/>
  <c r="O1548" i="16" s="1"/>
  <c r="Q1548" i="16" s="1"/>
  <c r="M1552" i="16"/>
  <c r="O1552" i="16" s="1"/>
  <c r="Q1552" i="16" s="1"/>
  <c r="M1640" i="16"/>
  <c r="O1640" i="16" s="1"/>
  <c r="M101" i="16"/>
  <c r="O101" i="16" s="1"/>
  <c r="F149" i="16"/>
  <c r="G149" i="16" s="1"/>
  <c r="M241" i="16" s="1"/>
  <c r="O241" i="16" s="1"/>
  <c r="Q241" i="16" s="1"/>
  <c r="F78" i="16"/>
  <c r="G78" i="16" s="1"/>
  <c r="M170" i="16" s="1"/>
  <c r="O170" i="16" s="1"/>
  <c r="Q170" i="16" s="1"/>
  <c r="F346" i="16"/>
  <c r="G346" i="16" s="1"/>
  <c r="M438" i="16" s="1"/>
  <c r="F462" i="16"/>
  <c r="G462" i="16" s="1"/>
  <c r="M554" i="16" s="1"/>
  <c r="F486" i="16"/>
  <c r="G486" i="16" s="1"/>
  <c r="M578" i="16" s="1"/>
  <c r="Q578" i="16" s="1"/>
  <c r="F588" i="16"/>
  <c r="G588" i="16" s="1"/>
  <c r="M680" i="16" s="1"/>
  <c r="F84" i="16"/>
  <c r="G84" i="16" s="1"/>
  <c r="M176" i="16" s="1"/>
  <c r="R176" i="16" s="1"/>
  <c r="F133" i="16"/>
  <c r="G133" i="16" s="1"/>
  <c r="M225" i="16" s="1"/>
  <c r="O225" i="16" s="1"/>
  <c r="Q225" i="16" s="1"/>
  <c r="F137" i="16"/>
  <c r="G137" i="16" s="1"/>
  <c r="M229" i="16" s="1"/>
  <c r="O229" i="16" s="1"/>
  <c r="Q229" i="16" s="1"/>
  <c r="F142" i="16"/>
  <c r="G142" i="16" s="1"/>
  <c r="M234" i="16" s="1"/>
  <c r="O234" i="16" s="1"/>
  <c r="Q234" i="16" s="1"/>
  <c r="F147" i="16"/>
  <c r="G147" i="16" s="1"/>
  <c r="M239" i="16" s="1"/>
  <c r="O239" i="16" s="1"/>
  <c r="Q239" i="16" s="1"/>
  <c r="F156" i="16"/>
  <c r="G156" i="16" s="1"/>
  <c r="M248" i="16" s="1"/>
  <c r="O248" i="16" s="1"/>
  <c r="F185" i="16"/>
  <c r="G185" i="16" s="1"/>
  <c r="M277" i="16" s="1"/>
  <c r="F228" i="16"/>
  <c r="G228" i="16" s="1"/>
  <c r="M320" i="16" s="1"/>
  <c r="F233" i="16"/>
  <c r="G233" i="16" s="1"/>
  <c r="M325" i="16" s="1"/>
  <c r="F304" i="16"/>
  <c r="G304" i="16" s="1"/>
  <c r="M396" i="16" s="1"/>
  <c r="R396" i="16" s="1"/>
  <c r="F309" i="16"/>
  <c r="G309" i="16" s="1"/>
  <c r="M401" i="16" s="1"/>
  <c r="F333" i="16"/>
  <c r="G333" i="16" s="1"/>
  <c r="M425" i="16" s="1"/>
  <c r="F338" i="16"/>
  <c r="G338" i="16" s="1"/>
  <c r="M430" i="16" s="1"/>
  <c r="F347" i="16"/>
  <c r="G347" i="16" s="1"/>
  <c r="M439" i="16" s="1"/>
  <c r="F372" i="16"/>
  <c r="G372" i="16" s="1"/>
  <c r="M464" i="16" s="1"/>
  <c r="F378" i="16"/>
  <c r="G378" i="16" s="1"/>
  <c r="M470" i="16" s="1"/>
  <c r="F382" i="16"/>
  <c r="G382" i="16" s="1"/>
  <c r="M474" i="16" s="1"/>
  <c r="F458" i="16"/>
  <c r="G458" i="16" s="1"/>
  <c r="M550" i="16" s="1"/>
  <c r="O550" i="16" s="1"/>
  <c r="F469" i="16"/>
  <c r="G469" i="16" s="1"/>
  <c r="M561" i="16" s="1"/>
  <c r="F473" i="16"/>
  <c r="G473" i="16" s="1"/>
  <c r="M565" i="16" s="1"/>
  <c r="F478" i="16"/>
  <c r="G478" i="16" s="1"/>
  <c r="M570" i="16" s="1"/>
  <c r="Q570" i="16" s="1"/>
  <c r="F483" i="16"/>
  <c r="G483" i="16" s="1"/>
  <c r="M575" i="16" s="1"/>
  <c r="F492" i="16"/>
  <c r="G492" i="16" s="1"/>
  <c r="M584" i="16" s="1"/>
  <c r="F512" i="16"/>
  <c r="G512" i="16" s="1"/>
  <c r="M604" i="16" s="1"/>
  <c r="Q604" i="16" s="1"/>
  <c r="F521" i="16"/>
  <c r="G521" i="16" s="1"/>
  <c r="M613" i="16" s="1"/>
  <c r="Q613" i="16" s="1"/>
  <c r="F526" i="16"/>
  <c r="G526" i="16" s="1"/>
  <c r="M618" i="16" s="1"/>
  <c r="R618" i="16" s="1"/>
  <c r="F541" i="16"/>
  <c r="G541" i="16" s="1"/>
  <c r="M633" i="16" s="1"/>
  <c r="F546" i="16"/>
  <c r="G546" i="16" s="1"/>
  <c r="M638" i="16" s="1"/>
  <c r="F550" i="16"/>
  <c r="G550" i="16" s="1"/>
  <c r="M642" i="16" s="1"/>
  <c r="O642" i="16" s="1"/>
  <c r="G584" i="16"/>
  <c r="M676" i="16" s="1"/>
  <c r="F584" i="16"/>
  <c r="F589" i="16"/>
  <c r="G589" i="16" s="1"/>
  <c r="M681" i="16" s="1"/>
  <c r="O681" i="16" s="1"/>
  <c r="Q681" i="16" s="1"/>
  <c r="F86" i="16"/>
  <c r="G86" i="16" s="1"/>
  <c r="M178" i="16" s="1"/>
  <c r="R178" i="16" s="1"/>
  <c r="F106" i="16"/>
  <c r="G106" i="16" s="1"/>
  <c r="M198" i="16" s="1"/>
  <c r="O198" i="16" s="1"/>
  <c r="Q198" i="16" s="1"/>
  <c r="G87" i="16"/>
  <c r="M179" i="16" s="1"/>
  <c r="O179" i="16" s="1"/>
  <c r="Q179" i="16" s="1"/>
  <c r="F87" i="16"/>
  <c r="F155" i="16"/>
  <c r="G155" i="16" s="1"/>
  <c r="M247" i="16" s="1"/>
  <c r="F303" i="16"/>
  <c r="G303" i="16" s="1"/>
  <c r="M395" i="16" s="1"/>
  <c r="F371" i="16"/>
  <c r="G371" i="16" s="1"/>
  <c r="M463" i="16" s="1"/>
  <c r="Q463" i="16" s="1"/>
  <c r="G472" i="16"/>
  <c r="M564" i="16" s="1"/>
  <c r="F472" i="16"/>
  <c r="F525" i="16"/>
  <c r="G525" i="16" s="1"/>
  <c r="M617" i="16" s="1"/>
  <c r="O617" i="16" s="1"/>
  <c r="F549" i="16"/>
  <c r="G549" i="16" s="1"/>
  <c r="M641" i="16" s="1"/>
  <c r="F654" i="16"/>
  <c r="G654" i="16" s="1"/>
  <c r="M746" i="16" s="1"/>
  <c r="G752" i="16"/>
  <c r="M844" i="16" s="1"/>
  <c r="R844" i="16" s="1"/>
  <c r="F752" i="16"/>
  <c r="D61" i="16"/>
  <c r="F61" i="16" s="1"/>
  <c r="F60" i="16"/>
  <c r="F74" i="16"/>
  <c r="G74" i="16" s="1"/>
  <c r="M166" i="16" s="1"/>
  <c r="O166" i="16" s="1"/>
  <c r="Q166" i="16" s="1"/>
  <c r="F88" i="16"/>
  <c r="G88" i="16" s="1"/>
  <c r="M180" i="16" s="1"/>
  <c r="O180" i="16" s="1"/>
  <c r="Q180" i="16" s="1"/>
  <c r="G94" i="16"/>
  <c r="M186" i="16" s="1"/>
  <c r="F94" i="16"/>
  <c r="G99" i="16"/>
  <c r="M191" i="16" s="1"/>
  <c r="F99" i="16"/>
  <c r="F108" i="16"/>
  <c r="G108" i="16" s="1"/>
  <c r="M200" i="16" s="1"/>
  <c r="O200" i="16" s="1"/>
  <c r="Q200" i="16" s="1"/>
  <c r="F113" i="16"/>
  <c r="G113" i="16" s="1"/>
  <c r="M205" i="16" s="1"/>
  <c r="O205" i="16" s="1"/>
  <c r="Q205" i="16" s="1"/>
  <c r="G123" i="16"/>
  <c r="M215" i="16" s="1"/>
  <c r="O215" i="16" s="1"/>
  <c r="Q215" i="16" s="1"/>
  <c r="F123" i="16"/>
  <c r="G128" i="16"/>
  <c r="M220" i="16" s="1"/>
  <c r="O220" i="16" s="1"/>
  <c r="Q220" i="16" s="1"/>
  <c r="F128" i="16"/>
  <c r="F162" i="16"/>
  <c r="G162" i="16" s="1"/>
  <c r="M254" i="16" s="1"/>
  <c r="Q254" i="16" s="1"/>
  <c r="F171" i="16"/>
  <c r="G171" i="16" s="1"/>
  <c r="M263" i="16" s="1"/>
  <c r="G176" i="16"/>
  <c r="M268" i="16" s="1"/>
  <c r="F176" i="16"/>
  <c r="G196" i="16"/>
  <c r="M288" i="16" s="1"/>
  <c r="F196" i="16"/>
  <c r="F200" i="16"/>
  <c r="G200" i="16" s="1"/>
  <c r="M292" i="16" s="1"/>
  <c r="F205" i="16"/>
  <c r="G205" i="16" s="1"/>
  <c r="M297" i="16" s="1"/>
  <c r="G210" i="16"/>
  <c r="M302" i="16" s="1"/>
  <c r="F210" i="16"/>
  <c r="G214" i="16"/>
  <c r="M306" i="16" s="1"/>
  <c r="Q306" i="16" s="1"/>
  <c r="F214" i="16"/>
  <c r="F219" i="16"/>
  <c r="G219" i="16" s="1"/>
  <c r="M311" i="16" s="1"/>
  <c r="F224" i="16"/>
  <c r="G224" i="16" s="1"/>
  <c r="M316" i="16" s="1"/>
  <c r="R316" i="16" s="1"/>
  <c r="G248" i="16"/>
  <c r="M340" i="16" s="1"/>
  <c r="F248" i="16"/>
  <c r="G253" i="16"/>
  <c r="M345" i="16" s="1"/>
  <c r="F253" i="16"/>
  <c r="F262" i="16"/>
  <c r="G262" i="16" s="1"/>
  <c r="M354" i="16" s="1"/>
  <c r="F267" i="16"/>
  <c r="G267" i="16" s="1"/>
  <c r="M359" i="16" s="1"/>
  <c r="G276" i="16"/>
  <c r="M368" i="16" s="1"/>
  <c r="F276" i="16"/>
  <c r="G281" i="16"/>
  <c r="M373" i="16" s="1"/>
  <c r="F281" i="16"/>
  <c r="F290" i="16"/>
  <c r="G290" i="16" s="1"/>
  <c r="M382" i="16" s="1"/>
  <c r="F324" i="16"/>
  <c r="G324" i="16" s="1"/>
  <c r="M416" i="16" s="1"/>
  <c r="G353" i="16"/>
  <c r="M445" i="16" s="1"/>
  <c r="O445" i="16" s="1"/>
  <c r="F353" i="16"/>
  <c r="G358" i="16"/>
  <c r="M450" i="16" s="1"/>
  <c r="F358" i="16"/>
  <c r="F388" i="16"/>
  <c r="G388" i="16" s="1"/>
  <c r="M480" i="16" s="1"/>
  <c r="F393" i="16"/>
  <c r="G393" i="16" s="1"/>
  <c r="M485" i="16" s="1"/>
  <c r="Q485" i="16" s="1"/>
  <c r="G402" i="16"/>
  <c r="M494" i="16" s="1"/>
  <c r="F402" i="16"/>
  <c r="G416" i="16"/>
  <c r="M508" i="16" s="1"/>
  <c r="G421" i="16"/>
  <c r="M513" i="16" s="1"/>
  <c r="F421" i="16"/>
  <c r="G430" i="16"/>
  <c r="M522" i="16" s="1"/>
  <c r="R522" i="16" s="1"/>
  <c r="F430" i="16"/>
  <c r="F444" i="16"/>
  <c r="G444" i="16" s="1"/>
  <c r="M536" i="16" s="1"/>
  <c r="O536" i="16" s="1"/>
  <c r="Q536" i="16" s="1"/>
  <c r="F449" i="16"/>
  <c r="G449" i="16" s="1"/>
  <c r="M541" i="16" s="1"/>
  <c r="G498" i="16"/>
  <c r="M590" i="16" s="1"/>
  <c r="Q590" i="16" s="1"/>
  <c r="F498" i="16"/>
  <c r="G130" i="16"/>
  <c r="M222" i="16" s="1"/>
  <c r="O222" i="16" s="1"/>
  <c r="Q222" i="16" s="1"/>
  <c r="F130" i="16"/>
  <c r="F101" i="16"/>
  <c r="G101" i="16" s="1"/>
  <c r="M193" i="16" s="1"/>
  <c r="F184" i="16"/>
  <c r="G184" i="16" s="1"/>
  <c r="M276" i="16" s="1"/>
  <c r="G529" i="16"/>
  <c r="M621" i="16" s="1"/>
  <c r="Q621" i="16" s="1"/>
  <c r="F529" i="16"/>
  <c r="G626" i="16"/>
  <c r="M718" i="16" s="1"/>
  <c r="Q718" i="16" s="1"/>
  <c r="F626" i="16"/>
  <c r="F717" i="16"/>
  <c r="G717" i="16" s="1"/>
  <c r="M809" i="16" s="1"/>
  <c r="O809" i="16" s="1"/>
  <c r="Q809" i="16" s="1"/>
  <c r="F80" i="16"/>
  <c r="G80" i="16" s="1"/>
  <c r="M172" i="16" s="1"/>
  <c r="O172" i="16" s="1"/>
  <c r="Q172" i="16" s="1"/>
  <c r="G134" i="16"/>
  <c r="M226" i="16" s="1"/>
  <c r="R226" i="16" s="1"/>
  <c r="F134" i="16"/>
  <c r="G148" i="16"/>
  <c r="M240" i="16" s="1"/>
  <c r="O240" i="16" s="1"/>
  <c r="Q240" i="16" s="1"/>
  <c r="F148" i="16"/>
  <c r="F157" i="16"/>
  <c r="G157" i="16" s="1"/>
  <c r="M249" i="16" s="1"/>
  <c r="Q249" i="16" s="1"/>
  <c r="F186" i="16"/>
  <c r="G186" i="16" s="1"/>
  <c r="M278" i="16" s="1"/>
  <c r="G234" i="16"/>
  <c r="M326" i="16" s="1"/>
  <c r="Q326" i="16" s="1"/>
  <c r="F234" i="16"/>
  <c r="G296" i="16"/>
  <c r="M388" i="16" s="1"/>
  <c r="Q388" i="16" s="1"/>
  <c r="F296" i="16"/>
  <c r="F301" i="16"/>
  <c r="G301" i="16" s="1"/>
  <c r="M393" i="16" s="1"/>
  <c r="Q393" i="16" s="1"/>
  <c r="F305" i="16"/>
  <c r="G305" i="16" s="1"/>
  <c r="M397" i="16" s="1"/>
  <c r="Q397" i="16" s="1"/>
  <c r="G310" i="16"/>
  <c r="M402" i="16" s="1"/>
  <c r="F310" i="16"/>
  <c r="G330" i="16"/>
  <c r="M422" i="16" s="1"/>
  <c r="F330" i="16"/>
  <c r="F339" i="16"/>
  <c r="G339" i="16" s="1"/>
  <c r="M431" i="16" s="1"/>
  <c r="R431" i="16" s="1"/>
  <c r="F344" i="16"/>
  <c r="G344" i="16" s="1"/>
  <c r="M436" i="16" s="1"/>
  <c r="G368" i="16"/>
  <c r="M460" i="16" s="1"/>
  <c r="Q460" i="16" s="1"/>
  <c r="F368" i="16"/>
  <c r="G379" i="16"/>
  <c r="M471" i="16" s="1"/>
  <c r="F379" i="16"/>
  <c r="F459" i="16"/>
  <c r="G459" i="16" s="1"/>
  <c r="M551" i="16" s="1"/>
  <c r="F464" i="16"/>
  <c r="G464" i="16" s="1"/>
  <c r="M556" i="16" s="1"/>
  <c r="O556" i="16" s="1"/>
  <c r="G470" i="16"/>
  <c r="M562" i="16" s="1"/>
  <c r="Q562" i="16" s="1"/>
  <c r="F470" i="16"/>
  <c r="G484" i="16"/>
  <c r="M576" i="16" s="1"/>
  <c r="F484" i="16"/>
  <c r="F493" i="16"/>
  <c r="G493" i="16" s="1"/>
  <c r="M585" i="16" s="1"/>
  <c r="F513" i="16"/>
  <c r="G513" i="16" s="1"/>
  <c r="M605" i="16" s="1"/>
  <c r="G518" i="16"/>
  <c r="M610" i="16" s="1"/>
  <c r="O610" i="16" s="1"/>
  <c r="F518" i="16"/>
  <c r="D68" i="16"/>
  <c r="F68" i="16" s="1"/>
  <c r="F67" i="16"/>
  <c r="F140" i="16"/>
  <c r="G140" i="16" s="1"/>
  <c r="M232" i="16" s="1"/>
  <c r="O232" i="16" s="1"/>
  <c r="Q232" i="16" s="1"/>
  <c r="F150" i="16"/>
  <c r="G150" i="16" s="1"/>
  <c r="M242" i="16" s="1"/>
  <c r="G298" i="16"/>
  <c r="M390" i="16" s="1"/>
  <c r="F298" i="16"/>
  <c r="G477" i="16"/>
  <c r="M569" i="16" s="1"/>
  <c r="F477" i="16"/>
  <c r="F491" i="16"/>
  <c r="G491" i="16" s="1"/>
  <c r="M583" i="16" s="1"/>
  <c r="R583" i="16" s="1"/>
  <c r="F540" i="16"/>
  <c r="G540" i="16" s="1"/>
  <c r="M632" i="16" s="1"/>
  <c r="G583" i="16"/>
  <c r="M675" i="16" s="1"/>
  <c r="Q675" i="16" s="1"/>
  <c r="F583" i="16"/>
  <c r="G617" i="16"/>
  <c r="M709" i="16" s="1"/>
  <c r="F617" i="16"/>
  <c r="F640" i="16"/>
  <c r="G640" i="16" s="1"/>
  <c r="M732" i="16" s="1"/>
  <c r="Q732" i="16" s="1"/>
  <c r="F757" i="16"/>
  <c r="G757" i="16" s="1"/>
  <c r="M849" i="16" s="1"/>
  <c r="O849" i="16" s="1"/>
  <c r="Q849" i="16" s="1"/>
  <c r="G766" i="16"/>
  <c r="M858" i="16" s="1"/>
  <c r="O858" i="16" s="1"/>
  <c r="Q858" i="16" s="1"/>
  <c r="F766" i="16"/>
  <c r="G785" i="16"/>
  <c r="M877" i="16" s="1"/>
  <c r="R877" i="16" s="1"/>
  <c r="F785" i="16"/>
  <c r="D19" i="16"/>
  <c r="F19" i="16" s="1"/>
  <c r="F18" i="16"/>
  <c r="D33" i="16"/>
  <c r="F33" i="16" s="1"/>
  <c r="F32" i="16"/>
  <c r="F85" i="16"/>
  <c r="G85" i="16" s="1"/>
  <c r="M177" i="16" s="1"/>
  <c r="O177" i="16" s="1"/>
  <c r="Q177" i="16" s="1"/>
  <c r="F100" i="16"/>
  <c r="G100" i="16" s="1"/>
  <c r="M192" i="16" s="1"/>
  <c r="G105" i="16"/>
  <c r="M197" i="16" s="1"/>
  <c r="O197" i="16" s="1"/>
  <c r="Q197" i="16" s="1"/>
  <c r="F105" i="16"/>
  <c r="G109" i="16"/>
  <c r="M201" i="16" s="1"/>
  <c r="F109" i="16"/>
  <c r="F114" i="16"/>
  <c r="G114" i="16" s="1"/>
  <c r="M206" i="16" s="1"/>
  <c r="O206" i="16" s="1"/>
  <c r="Q206" i="16" s="1"/>
  <c r="F120" i="16"/>
  <c r="G120" i="16" s="1"/>
  <c r="M212" i="16" s="1"/>
  <c r="O212" i="16" s="1"/>
  <c r="Q212" i="16" s="1"/>
  <c r="G163" i="16"/>
  <c r="M255" i="16" s="1"/>
  <c r="O255" i="16" s="1"/>
  <c r="F163" i="16"/>
  <c r="G168" i="16"/>
  <c r="M260" i="16" s="1"/>
  <c r="O260" i="16" s="1"/>
  <c r="F168" i="16"/>
  <c r="F172" i="16"/>
  <c r="G172" i="16" s="1"/>
  <c r="M264" i="16" s="1"/>
  <c r="F177" i="16"/>
  <c r="G177" i="16" s="1"/>
  <c r="M269" i="16" s="1"/>
  <c r="O269" i="16" s="1"/>
  <c r="G192" i="16"/>
  <c r="M284" i="16" s="1"/>
  <c r="F192" i="16"/>
  <c r="G197" i="16"/>
  <c r="M289" i="16" s="1"/>
  <c r="Q289" i="16" s="1"/>
  <c r="F197" i="16"/>
  <c r="F206" i="16"/>
  <c r="G206" i="16" s="1"/>
  <c r="M298" i="16" s="1"/>
  <c r="Q298" i="16" s="1"/>
  <c r="F211" i="16"/>
  <c r="G211" i="16" s="1"/>
  <c r="M303" i="16" s="1"/>
  <c r="Q303" i="16" s="1"/>
  <c r="G220" i="16"/>
  <c r="M312" i="16" s="1"/>
  <c r="F220" i="16"/>
  <c r="G225" i="16"/>
  <c r="M317" i="16" s="1"/>
  <c r="Q317" i="16" s="1"/>
  <c r="F225" i="16"/>
  <c r="G240" i="16"/>
  <c r="M332" i="16" s="1"/>
  <c r="Q332" i="16" s="1"/>
  <c r="G245" i="16"/>
  <c r="M337" i="16" s="1"/>
  <c r="F245" i="16"/>
  <c r="F249" i="16"/>
  <c r="G249" i="16" s="1"/>
  <c r="M341" i="16" s="1"/>
  <c r="O341" i="16" s="1"/>
  <c r="F254" i="16"/>
  <c r="G254" i="16" s="1"/>
  <c r="M346" i="16" s="1"/>
  <c r="G259" i="16"/>
  <c r="M351" i="16" s="1"/>
  <c r="F259" i="16"/>
  <c r="G268" i="16"/>
  <c r="M360" i="16" s="1"/>
  <c r="Q360" i="16" s="1"/>
  <c r="F268" i="16"/>
  <c r="F273" i="16"/>
  <c r="G273" i="16" s="1"/>
  <c r="M365" i="16" s="1"/>
  <c r="F277" i="16"/>
  <c r="G277" i="16" s="1"/>
  <c r="M369" i="16" s="1"/>
  <c r="O369" i="16" s="1"/>
  <c r="G282" i="16"/>
  <c r="M374" i="16" s="1"/>
  <c r="R374" i="16" s="1"/>
  <c r="F282" i="16"/>
  <c r="G291" i="16"/>
  <c r="M383" i="16" s="1"/>
  <c r="F291" i="16"/>
  <c r="F316" i="16"/>
  <c r="G316" i="16" s="1"/>
  <c r="M408" i="16" s="1"/>
  <c r="F325" i="16"/>
  <c r="G325" i="16" s="1"/>
  <c r="M417" i="16" s="1"/>
  <c r="Q417" i="16" s="1"/>
  <c r="G354" i="16"/>
  <c r="M446" i="16" s="1"/>
  <c r="F354" i="16"/>
  <c r="G364" i="16"/>
  <c r="M456" i="16" s="1"/>
  <c r="Q456" i="16" s="1"/>
  <c r="F364" i="16"/>
  <c r="F389" i="16"/>
  <c r="G389" i="16" s="1"/>
  <c r="M481" i="16" s="1"/>
  <c r="F394" i="16"/>
  <c r="G394" i="16" s="1"/>
  <c r="M486" i="16" s="1"/>
  <c r="Q486" i="16" s="1"/>
  <c r="G403" i="16"/>
  <c r="M495" i="16" s="1"/>
  <c r="O495" i="16" s="1"/>
  <c r="Q495" i="16" s="1"/>
  <c r="F403" i="16"/>
  <c r="G408" i="16"/>
  <c r="M500" i="16" s="1"/>
  <c r="O500" i="16" s="1"/>
  <c r="Q500" i="16" s="1"/>
  <c r="F408" i="16"/>
  <c r="F413" i="16"/>
  <c r="G413" i="16" s="1"/>
  <c r="M505" i="16" s="1"/>
  <c r="O505" i="16" s="1"/>
  <c r="Q505" i="16" s="1"/>
  <c r="F417" i="16"/>
  <c r="G417" i="16" s="1"/>
  <c r="M509" i="16" s="1"/>
  <c r="G422" i="16"/>
  <c r="M514" i="16" s="1"/>
  <c r="F422" i="16"/>
  <c r="G436" i="16"/>
  <c r="M528" i="16" s="1"/>
  <c r="Q528" i="16" s="1"/>
  <c r="F436" i="16"/>
  <c r="F441" i="16"/>
  <c r="G441" i="16" s="1"/>
  <c r="M533" i="16" s="1"/>
  <c r="F445" i="16"/>
  <c r="G445" i="16" s="1"/>
  <c r="M537" i="16" s="1"/>
  <c r="O537" i="16" s="1"/>
  <c r="Q537" i="16" s="1"/>
  <c r="G450" i="16"/>
  <c r="M542" i="16" s="1"/>
  <c r="O542" i="16" s="1"/>
  <c r="Q542" i="16" s="1"/>
  <c r="F450" i="16"/>
  <c r="G77" i="16"/>
  <c r="M169" i="16" s="1"/>
  <c r="O169" i="16" s="1"/>
  <c r="Q169" i="16" s="1"/>
  <c r="F77" i="16"/>
  <c r="F235" i="16"/>
  <c r="G235" i="16" s="1"/>
  <c r="M327" i="16" s="1"/>
  <c r="F297" i="16"/>
  <c r="G297" i="16" s="1"/>
  <c r="M389" i="16" s="1"/>
  <c r="Q389" i="16" s="1"/>
  <c r="G302" i="16"/>
  <c r="M394" i="16" s="1"/>
  <c r="F302" i="16"/>
  <c r="G331" i="16"/>
  <c r="M423" i="16" s="1"/>
  <c r="F331" i="16"/>
  <c r="F336" i="16"/>
  <c r="G336" i="16" s="1"/>
  <c r="M428" i="16" s="1"/>
  <c r="Q428" i="16" s="1"/>
  <c r="F340" i="16"/>
  <c r="G340" i="16" s="1"/>
  <c r="M432" i="16" s="1"/>
  <c r="Q432" i="16" s="1"/>
  <c r="G345" i="16"/>
  <c r="M437" i="16" s="1"/>
  <c r="O437" i="16" s="1"/>
  <c r="F345" i="16"/>
  <c r="G380" i="16"/>
  <c r="M472" i="16" s="1"/>
  <c r="F380" i="16"/>
  <c r="F456" i="16"/>
  <c r="G456" i="16" s="1"/>
  <c r="M548" i="16" s="1"/>
  <c r="O548" i="16" s="1"/>
  <c r="Q548" i="16" s="1"/>
  <c r="F476" i="16"/>
  <c r="G476" i="16" s="1"/>
  <c r="M568" i="16" s="1"/>
  <c r="Q568" i="16" s="1"/>
  <c r="G480" i="16"/>
  <c r="M572" i="16" s="1"/>
  <c r="Q572" i="16" s="1"/>
  <c r="F480" i="16"/>
  <c r="G485" i="16"/>
  <c r="M577" i="16" s="1"/>
  <c r="O577" i="16" s="1"/>
  <c r="F485" i="16"/>
  <c r="F490" i="16"/>
  <c r="G490" i="16" s="1"/>
  <c r="M582" i="16" s="1"/>
  <c r="F514" i="16"/>
  <c r="G514" i="16" s="1"/>
  <c r="M606" i="16" s="1"/>
  <c r="O606" i="16" s="1"/>
  <c r="G528" i="16"/>
  <c r="M620" i="16" s="1"/>
  <c r="F528" i="16"/>
  <c r="G548" i="16"/>
  <c r="M640" i="16" s="1"/>
  <c r="F548" i="16"/>
  <c r="F577" i="16"/>
  <c r="G577" i="16" s="1"/>
  <c r="M669" i="16" s="1"/>
  <c r="F582" i="16"/>
  <c r="G582" i="16" s="1"/>
  <c r="M674" i="16" s="1"/>
  <c r="O674" i="16" s="1"/>
  <c r="G606" i="16"/>
  <c r="M698" i="16" s="1"/>
  <c r="O698" i="16" s="1"/>
  <c r="Q698" i="16" s="1"/>
  <c r="F606" i="16"/>
  <c r="G616" i="16"/>
  <c r="M708" i="16" s="1"/>
  <c r="Q708" i="16" s="1"/>
  <c r="F616" i="16"/>
  <c r="F620" i="16"/>
  <c r="G620" i="16" s="1"/>
  <c r="M712" i="16" s="1"/>
  <c r="F625" i="16"/>
  <c r="G625" i="16" s="1"/>
  <c r="M717" i="16" s="1"/>
  <c r="O717" i="16" s="1"/>
  <c r="G630" i="16"/>
  <c r="M722" i="16" s="1"/>
  <c r="F630" i="16"/>
  <c r="G634" i="16"/>
  <c r="M726" i="16" s="1"/>
  <c r="Q726" i="16" s="1"/>
  <c r="F634" i="16"/>
  <c r="F644" i="16"/>
  <c r="G644" i="16" s="1"/>
  <c r="M736" i="16" s="1"/>
  <c r="O736" i="16" s="1"/>
  <c r="F648" i="16"/>
  <c r="G648" i="16" s="1"/>
  <c r="M740" i="16" s="1"/>
  <c r="Q740" i="16" s="1"/>
  <c r="G653" i="16"/>
  <c r="M745" i="16" s="1"/>
  <c r="F653" i="16"/>
  <c r="G682" i="16"/>
  <c r="M774" i="16" s="1"/>
  <c r="Q774" i="16" s="1"/>
  <c r="F682" i="16"/>
  <c r="F716" i="16"/>
  <c r="G716" i="16" s="1"/>
  <c r="M808" i="16" s="1"/>
  <c r="O808" i="16" s="1"/>
  <c r="Q808" i="16" s="1"/>
  <c r="F721" i="16"/>
  <c r="G721" i="16" s="1"/>
  <c r="M813" i="16" s="1"/>
  <c r="O813" i="16" s="1"/>
  <c r="Q813" i="16" s="1"/>
  <c r="G725" i="16"/>
  <c r="M817" i="16" s="1"/>
  <c r="O817" i="16" s="1"/>
  <c r="Q817" i="16" s="1"/>
  <c r="F725" i="16"/>
  <c r="G730" i="16"/>
  <c r="M822" i="16" s="1"/>
  <c r="O822" i="16" s="1"/>
  <c r="Q822" i="16" s="1"/>
  <c r="F730" i="16"/>
  <c r="F756" i="16"/>
  <c r="G756" i="16" s="1"/>
  <c r="M848" i="16" s="1"/>
  <c r="O848" i="16" s="1"/>
  <c r="Q848" i="16" s="1"/>
  <c r="F760" i="16"/>
  <c r="G760" i="16" s="1"/>
  <c r="M852" i="16" s="1"/>
  <c r="R852" i="16" s="1"/>
  <c r="G765" i="16"/>
  <c r="M857" i="16" s="1"/>
  <c r="O857" i="16" s="1"/>
  <c r="Q857" i="16" s="1"/>
  <c r="F765" i="16"/>
  <c r="G774" i="16"/>
  <c r="M866" i="16" s="1"/>
  <c r="O866" i="16" s="1"/>
  <c r="Q866" i="16" s="1"/>
  <c r="F784" i="16"/>
  <c r="G784" i="16" s="1"/>
  <c r="M876" i="16" s="1"/>
  <c r="O876" i="16" s="1"/>
  <c r="Q876" i="16" s="1"/>
  <c r="G788" i="16"/>
  <c r="M880" i="16" s="1"/>
  <c r="O880" i="16" s="1"/>
  <c r="Q880" i="16" s="1"/>
  <c r="F788" i="16"/>
  <c r="G793" i="16"/>
  <c r="M885" i="16" s="1"/>
  <c r="O885" i="16" s="1"/>
  <c r="Q885" i="16" s="1"/>
  <c r="F793" i="16"/>
  <c r="F798" i="16"/>
  <c r="G798" i="16" s="1"/>
  <c r="M890" i="16" s="1"/>
  <c r="O890" i="16" s="1"/>
  <c r="Q890" i="16" s="1"/>
  <c r="F802" i="16"/>
  <c r="G802" i="16" s="1"/>
  <c r="G812" i="16"/>
  <c r="M904" i="16" s="1"/>
  <c r="F812" i="16"/>
  <c r="G816" i="16"/>
  <c r="M908" i="16" s="1"/>
  <c r="O908" i="16" s="1"/>
  <c r="Q908" i="16" s="1"/>
  <c r="F816" i="16"/>
  <c r="F870" i="16"/>
  <c r="G870" i="16" s="1"/>
  <c r="M962" i="16" s="1"/>
  <c r="O962" i="16" s="1"/>
  <c r="Q962" i="16" s="1"/>
  <c r="F875" i="16"/>
  <c r="G875" i="16" s="1"/>
  <c r="M967" i="16" s="1"/>
  <c r="O967" i="16" s="1"/>
  <c r="Q967" i="16" s="1"/>
  <c r="G904" i="16"/>
  <c r="M996" i="16" s="1"/>
  <c r="R996" i="16" s="1"/>
  <c r="F904" i="16"/>
  <c r="G913" i="16"/>
  <c r="M1005" i="16" s="1"/>
  <c r="O1005" i="16" s="1"/>
  <c r="Q1005" i="16" s="1"/>
  <c r="F913" i="16"/>
  <c r="F918" i="16"/>
  <c r="G918" i="16" s="1"/>
  <c r="M1010" i="16" s="1"/>
  <c r="O1010" i="16" s="1"/>
  <c r="Q1010" i="16" s="1"/>
  <c r="F956" i="16"/>
  <c r="G956" i="16" s="1"/>
  <c r="G961" i="16"/>
  <c r="M1053" i="16" s="1"/>
  <c r="Q1053" i="16" s="1"/>
  <c r="F961" i="16"/>
  <c r="D54" i="16"/>
  <c r="F53" i="16"/>
  <c r="F81" i="16"/>
  <c r="G81" i="16" s="1"/>
  <c r="M173" i="16" s="1"/>
  <c r="O173" i="16" s="1"/>
  <c r="Q173" i="16" s="1"/>
  <c r="F154" i="16"/>
  <c r="G154" i="16" s="1"/>
  <c r="M246" i="16" s="1"/>
  <c r="O246" i="16" s="1"/>
  <c r="G121" i="16"/>
  <c r="M213" i="16" s="1"/>
  <c r="O213" i="16" s="1"/>
  <c r="Q213" i="16" s="1"/>
  <c r="F121" i="16"/>
  <c r="G126" i="16"/>
  <c r="M218" i="16" s="1"/>
  <c r="O218" i="16" s="1"/>
  <c r="Q218" i="16" s="1"/>
  <c r="F126" i="16"/>
  <c r="F164" i="16"/>
  <c r="G164" i="16" s="1"/>
  <c r="M256" i="16" s="1"/>
  <c r="Q256" i="16" s="1"/>
  <c r="F169" i="16"/>
  <c r="G169" i="16" s="1"/>
  <c r="M261" i="16" s="1"/>
  <c r="G178" i="16"/>
  <c r="M270" i="16" s="1"/>
  <c r="Q270" i="16" s="1"/>
  <c r="F178" i="16"/>
  <c r="G193" i="16"/>
  <c r="M285" i="16" s="1"/>
  <c r="F193" i="16"/>
  <c r="F198" i="16"/>
  <c r="G198" i="16" s="1"/>
  <c r="M290" i="16" s="1"/>
  <c r="Q290" i="16" s="1"/>
  <c r="F203" i="16"/>
  <c r="G203" i="16" s="1"/>
  <c r="M295" i="16" s="1"/>
  <c r="R295" i="16" s="1"/>
  <c r="G212" i="16"/>
  <c r="M304" i="16" s="1"/>
  <c r="Q304" i="16" s="1"/>
  <c r="F212" i="16"/>
  <c r="G217" i="16"/>
  <c r="M309" i="16" s="1"/>
  <c r="F217" i="16"/>
  <c r="F221" i="16"/>
  <c r="G221" i="16" s="1"/>
  <c r="M313" i="16" s="1"/>
  <c r="F226" i="16"/>
  <c r="G226" i="16" s="1"/>
  <c r="M318" i="16" s="1"/>
  <c r="O318" i="16" s="1"/>
  <c r="G241" i="16"/>
  <c r="M333" i="16" s="1"/>
  <c r="F241" i="16"/>
  <c r="G246" i="16"/>
  <c r="M338" i="16" s="1"/>
  <c r="Q338" i="16" s="1"/>
  <c r="F246" i="16"/>
  <c r="F260" i="16"/>
  <c r="G260" i="16" s="1"/>
  <c r="M352" i="16" s="1"/>
  <c r="Q352" i="16" s="1"/>
  <c r="F269" i="16"/>
  <c r="G269" i="16" s="1"/>
  <c r="M361" i="16" s="1"/>
  <c r="G274" i="16"/>
  <c r="M366" i="16" s="1"/>
  <c r="F274" i="16"/>
  <c r="G283" i="16"/>
  <c r="M375" i="16" s="1"/>
  <c r="Q375" i="16" s="1"/>
  <c r="F283" i="16"/>
  <c r="F288" i="16"/>
  <c r="G288" i="16" s="1"/>
  <c r="M380" i="16" s="1"/>
  <c r="F317" i="16"/>
  <c r="G317" i="16" s="1"/>
  <c r="M409" i="16" s="1"/>
  <c r="G322" i="16"/>
  <c r="M414" i="16" s="1"/>
  <c r="O414" i="16" s="1"/>
  <c r="F322" i="16"/>
  <c r="G326" i="16"/>
  <c r="M418" i="16" s="1"/>
  <c r="Q418" i="16" s="1"/>
  <c r="F326" i="16"/>
  <c r="F360" i="16"/>
  <c r="G360" i="16" s="1"/>
  <c r="M452" i="16" s="1"/>
  <c r="F365" i="16"/>
  <c r="G365" i="16" s="1"/>
  <c r="M457" i="16" s="1"/>
  <c r="O457" i="16" s="1"/>
  <c r="G386" i="16"/>
  <c r="M478" i="16" s="1"/>
  <c r="Q478" i="16" s="1"/>
  <c r="F386" i="16"/>
  <c r="G395" i="16"/>
  <c r="M487" i="16" s="1"/>
  <c r="F395" i="16"/>
  <c r="F400" i="16"/>
  <c r="G400" i="16" s="1"/>
  <c r="M492" i="16" s="1"/>
  <c r="F409" i="16"/>
  <c r="G409" i="16" s="1"/>
  <c r="M501" i="16" s="1"/>
  <c r="O501" i="16" s="1"/>
  <c r="Q501" i="16" s="1"/>
  <c r="G414" i="16"/>
  <c r="M506" i="16" s="1"/>
  <c r="Q506" i="16" s="1"/>
  <c r="F414" i="16"/>
  <c r="G428" i="16"/>
  <c r="M520" i="16" s="1"/>
  <c r="F428" i="16"/>
  <c r="F437" i="16"/>
  <c r="G437" i="16" s="1"/>
  <c r="M529" i="16" s="1"/>
  <c r="O529" i="16" s="1"/>
  <c r="F442" i="16"/>
  <c r="G442" i="16" s="1"/>
  <c r="M534" i="16" s="1"/>
  <c r="G451" i="16"/>
  <c r="F451" i="16"/>
  <c r="G500" i="16"/>
  <c r="M592" i="16" s="1"/>
  <c r="Q592" i="16" s="1"/>
  <c r="F500" i="16"/>
  <c r="F505" i="16"/>
  <c r="G505" i="16" s="1"/>
  <c r="M597" i="16" s="1"/>
  <c r="O597" i="16" s="1"/>
  <c r="D40" i="16"/>
  <c r="F40" i="16" s="1"/>
  <c r="F39" i="16"/>
  <c r="G72" i="16"/>
  <c r="M164" i="16" s="1"/>
  <c r="O164" i="16" s="1"/>
  <c r="Q164" i="16" s="1"/>
  <c r="F72" i="16"/>
  <c r="G144" i="16"/>
  <c r="M236" i="16" s="1"/>
  <c r="O236" i="16" s="1"/>
  <c r="Q236" i="16" s="1"/>
  <c r="F144" i="16"/>
  <c r="F73" i="16"/>
  <c r="G73" i="16" s="1"/>
  <c r="M165" i="16" s="1"/>
  <c r="O165" i="16" s="1"/>
  <c r="G141" i="16"/>
  <c r="M233" i="16" s="1"/>
  <c r="O233" i="16" s="1"/>
  <c r="Q233" i="16" s="1"/>
  <c r="F141" i="16"/>
  <c r="G232" i="16"/>
  <c r="M324" i="16" s="1"/>
  <c r="F232" i="16"/>
  <c r="G312" i="16"/>
  <c r="M404" i="16" s="1"/>
  <c r="F312" i="16"/>
  <c r="F337" i="16"/>
  <c r="G337" i="16" s="1"/>
  <c r="M429" i="16" s="1"/>
  <c r="Q429" i="16" s="1"/>
  <c r="G457" i="16"/>
  <c r="M549" i="16" s="1"/>
  <c r="Q549" i="16" s="1"/>
  <c r="F457" i="16"/>
  <c r="G612" i="16"/>
  <c r="M704" i="16" s="1"/>
  <c r="O704" i="16" s="1"/>
  <c r="Q704" i="16" s="1"/>
  <c r="F612" i="16"/>
  <c r="G631" i="16"/>
  <c r="M723" i="16" s="1"/>
  <c r="F631" i="16"/>
  <c r="F722" i="16"/>
  <c r="G722" i="16" s="1"/>
  <c r="M814" i="16" s="1"/>
  <c r="O814" i="16" s="1"/>
  <c r="Q814" i="16" s="1"/>
  <c r="G780" i="16"/>
  <c r="M872" i="16" s="1"/>
  <c r="R872" i="16" s="1"/>
  <c r="F780" i="16"/>
  <c r="G808" i="16"/>
  <c r="M900" i="16" s="1"/>
  <c r="R900" i="16" s="1"/>
  <c r="F808" i="16"/>
  <c r="G900" i="16"/>
  <c r="M992" i="16" s="1"/>
  <c r="O992" i="16" s="1"/>
  <c r="Q992" i="16" s="1"/>
  <c r="F900" i="16"/>
  <c r="F910" i="16"/>
  <c r="G910" i="16" s="1"/>
  <c r="G1038" i="16"/>
  <c r="M1130" i="16" s="1"/>
  <c r="F1038" i="16"/>
  <c r="G1047" i="16"/>
  <c r="M1139" i="16" s="1"/>
  <c r="O1139" i="16" s="1"/>
  <c r="Q1139" i="16" s="1"/>
  <c r="F1047" i="16"/>
  <c r="G1067" i="16"/>
  <c r="M1159" i="16" s="1"/>
  <c r="O1159" i="16" s="1"/>
  <c r="Q1159" i="16" s="1"/>
  <c r="F1067" i="16"/>
  <c r="F1072" i="16"/>
  <c r="G1072" i="16" s="1"/>
  <c r="M1164" i="16" s="1"/>
  <c r="O1164" i="16" s="1"/>
  <c r="Q1164" i="16" s="1"/>
  <c r="G1110" i="16"/>
  <c r="M1202" i="16" s="1"/>
  <c r="O1202" i="16" s="1"/>
  <c r="Q1202" i="16" s="1"/>
  <c r="F1110" i="16"/>
  <c r="G1157" i="16"/>
  <c r="M1249" i="16" s="1"/>
  <c r="R1249" i="16" s="1"/>
  <c r="F1157" i="16"/>
  <c r="G1166" i="16"/>
  <c r="M1258" i="16" s="1"/>
  <c r="O1258" i="16" s="1"/>
  <c r="Q1258" i="16" s="1"/>
  <c r="F1166" i="16"/>
  <c r="F1171" i="16"/>
  <c r="G1171" i="16" s="1"/>
  <c r="M1263" i="16" s="1"/>
  <c r="O1263" i="16" s="1"/>
  <c r="Q1263" i="16" s="1"/>
  <c r="G1176" i="16"/>
  <c r="M1268" i="16" s="1"/>
  <c r="O1268" i="16" s="1"/>
  <c r="Q1268" i="16" s="1"/>
  <c r="F1176" i="16"/>
  <c r="G1180" i="16"/>
  <c r="M1272" i="16" s="1"/>
  <c r="Q1272" i="16" s="1"/>
  <c r="F1180" i="16"/>
  <c r="G1229" i="16"/>
  <c r="M1321" i="16" s="1"/>
  <c r="Q1321" i="16" s="1"/>
  <c r="F1229" i="16"/>
  <c r="G1234" i="16"/>
  <c r="M1326" i="16" s="1"/>
  <c r="Q1326" i="16" s="1"/>
  <c r="F1239" i="16"/>
  <c r="G1239" i="16" s="1"/>
  <c r="F1243" i="16"/>
  <c r="G1243" i="16" s="1"/>
  <c r="M1335" i="16" s="1"/>
  <c r="F1277" i="16"/>
  <c r="G1277" i="16" s="1"/>
  <c r="M1369" i="16" s="1"/>
  <c r="R1369" i="16" s="1"/>
  <c r="G1297" i="16"/>
  <c r="F1302" i="16"/>
  <c r="G1302" i="16" s="1"/>
  <c r="M1394" i="16" s="1"/>
  <c r="O1394" i="16" s="1"/>
  <c r="Q1394" i="16" s="1"/>
  <c r="F1411" i="16"/>
  <c r="G1411" i="16" s="1"/>
  <c r="M1503" i="16" s="1"/>
  <c r="O1503" i="16" s="1"/>
  <c r="Q1503" i="16" s="1"/>
  <c r="D1412" i="16"/>
  <c r="F1412" i="16" s="1"/>
  <c r="G1412" i="16" s="1"/>
  <c r="M1504" i="16" s="1"/>
  <c r="O1504" i="16" s="1"/>
  <c r="Q1504" i="16" s="1"/>
  <c r="F813" i="16"/>
  <c r="G813" i="16" s="1"/>
  <c r="M905" i="16" s="1"/>
  <c r="O905" i="16" s="1"/>
  <c r="Q905" i="16" s="1"/>
  <c r="F158" i="16"/>
  <c r="G158" i="16" s="1"/>
  <c r="M250" i="16" s="1"/>
  <c r="O250" i="16" s="1"/>
  <c r="G92" i="16"/>
  <c r="M184" i="16" s="1"/>
  <c r="R184" i="16" s="1"/>
  <c r="F92" i="16"/>
  <c r="G136" i="16"/>
  <c r="M228" i="16" s="1"/>
  <c r="O228" i="16" s="1"/>
  <c r="Q228" i="16" s="1"/>
  <c r="F136" i="16"/>
  <c r="G308" i="16"/>
  <c r="M400" i="16" s="1"/>
  <c r="Q400" i="16" s="1"/>
  <c r="F308" i="16"/>
  <c r="F332" i="16"/>
  <c r="G332" i="16" s="1"/>
  <c r="M424" i="16" s="1"/>
  <c r="G381" i="16"/>
  <c r="M473" i="16" s="1"/>
  <c r="Q473" i="16" s="1"/>
  <c r="F381" i="16"/>
  <c r="G520" i="16"/>
  <c r="M612" i="16" s="1"/>
  <c r="Q612" i="16" s="1"/>
  <c r="F520" i="16"/>
  <c r="F578" i="16"/>
  <c r="G578" i="16" s="1"/>
  <c r="F645" i="16"/>
  <c r="G645" i="16" s="1"/>
  <c r="M737" i="16" s="1"/>
  <c r="Q737" i="16" s="1"/>
  <c r="G688" i="16"/>
  <c r="M780" i="16" s="1"/>
  <c r="Q780" i="16" s="1"/>
  <c r="F688" i="16"/>
  <c r="F871" i="16"/>
  <c r="G871" i="16" s="1"/>
  <c r="G876" i="16"/>
  <c r="M968" i="16" s="1"/>
  <c r="F876" i="16"/>
  <c r="F885" i="16"/>
  <c r="G885" i="16" s="1"/>
  <c r="M977" i="16" s="1"/>
  <c r="R977" i="16" s="1"/>
  <c r="G905" i="16"/>
  <c r="M997" i="16" s="1"/>
  <c r="R997" i="16" s="1"/>
  <c r="F905" i="16"/>
  <c r="G919" i="16"/>
  <c r="M1011" i="16" s="1"/>
  <c r="O1011" i="16" s="1"/>
  <c r="Q1011" i="16" s="1"/>
  <c r="F919" i="16"/>
  <c r="G953" i="16"/>
  <c r="M1045" i="16" s="1"/>
  <c r="O1045" i="16" s="1"/>
  <c r="Q1045" i="16" s="1"/>
  <c r="G93" i="16"/>
  <c r="M185" i="16" s="1"/>
  <c r="O185" i="16" s="1"/>
  <c r="Q185" i="16" s="1"/>
  <c r="F93" i="16"/>
  <c r="G98" i="16"/>
  <c r="M190" i="16" s="1"/>
  <c r="O190" i="16" s="1"/>
  <c r="Q190" i="16" s="1"/>
  <c r="F98" i="16"/>
  <c r="F102" i="16"/>
  <c r="G102" i="16" s="1"/>
  <c r="M194" i="16" s="1"/>
  <c r="O194" i="16" s="1"/>
  <c r="Q194" i="16" s="1"/>
  <c r="G107" i="16"/>
  <c r="M199" i="16" s="1"/>
  <c r="O199" i="16" s="1"/>
  <c r="Q199" i="16" s="1"/>
  <c r="F107" i="16"/>
  <c r="G112" i="16"/>
  <c r="M204" i="16" s="1"/>
  <c r="O204" i="16" s="1"/>
  <c r="Q204" i="16" s="1"/>
  <c r="F112" i="16"/>
  <c r="F122" i="16"/>
  <c r="G122" i="16" s="1"/>
  <c r="F165" i="16"/>
  <c r="G165" i="16" s="1"/>
  <c r="M257" i="16" s="1"/>
  <c r="O257" i="16" s="1"/>
  <c r="F170" i="16"/>
  <c r="G170" i="16" s="1"/>
  <c r="G179" i="16"/>
  <c r="M271" i="16" s="1"/>
  <c r="R271" i="16" s="1"/>
  <c r="F179" i="16"/>
  <c r="G190" i="16"/>
  <c r="M282" i="16" s="1"/>
  <c r="O282" i="16" s="1"/>
  <c r="F190" i="16"/>
  <c r="F204" i="16"/>
  <c r="G204" i="16" s="1"/>
  <c r="M296" i="16" s="1"/>
  <c r="R296" i="16" s="1"/>
  <c r="F213" i="16"/>
  <c r="G213" i="16" s="1"/>
  <c r="G218" i="16"/>
  <c r="M310" i="16" s="1"/>
  <c r="F218" i="16"/>
  <c r="G242" i="16"/>
  <c r="M334" i="16" s="1"/>
  <c r="Q334" i="16" s="1"/>
  <c r="F242" i="16"/>
  <c r="F252" i="16"/>
  <c r="G252" i="16" s="1"/>
  <c r="M344" i="16" s="1"/>
  <c r="Q344" i="16" s="1"/>
  <c r="G256" i="16"/>
  <c r="M348" i="16" s="1"/>
  <c r="Q348" i="16" s="1"/>
  <c r="F256" i="16"/>
  <c r="G261" i="16"/>
  <c r="M353" i="16" s="1"/>
  <c r="F261" i="16"/>
  <c r="F266" i="16"/>
  <c r="G266" i="16" s="1"/>
  <c r="F270" i="16"/>
  <c r="G270" i="16" s="1"/>
  <c r="M362" i="16" s="1"/>
  <c r="Q362" i="16" s="1"/>
  <c r="F275" i="16"/>
  <c r="G275" i="16" s="1"/>
  <c r="G280" i="16"/>
  <c r="M372" i="16" s="1"/>
  <c r="Q372" i="16" s="1"/>
  <c r="F280" i="16"/>
  <c r="G284" i="16"/>
  <c r="M376" i="16" s="1"/>
  <c r="F284" i="16"/>
  <c r="F289" i="16"/>
  <c r="G289" i="16" s="1"/>
  <c r="M381" i="16" s="1"/>
  <c r="O381" i="16" s="1"/>
  <c r="G318" i="16"/>
  <c r="M410" i="16" s="1"/>
  <c r="F318" i="16"/>
  <c r="G323" i="16"/>
  <c r="M415" i="16" s="1"/>
  <c r="O415" i="16" s="1"/>
  <c r="F323" i="16"/>
  <c r="F352" i="16"/>
  <c r="G352" i="16" s="1"/>
  <c r="F357" i="16"/>
  <c r="G357" i="16" s="1"/>
  <c r="M449" i="16" s="1"/>
  <c r="G361" i="16"/>
  <c r="M453" i="16" s="1"/>
  <c r="F361" i="16"/>
  <c r="G366" i="16"/>
  <c r="M458" i="16" s="1"/>
  <c r="Q458" i="16" s="1"/>
  <c r="F366" i="16"/>
  <c r="F387" i="16"/>
  <c r="G387" i="16" s="1"/>
  <c r="F392" i="16"/>
  <c r="G392" i="16" s="1"/>
  <c r="M484" i="16" s="1"/>
  <c r="O484" i="16" s="1"/>
  <c r="F396" i="16"/>
  <c r="G396" i="16" s="1"/>
  <c r="G401" i="16"/>
  <c r="M493" i="16" s="1"/>
  <c r="F401" i="16"/>
  <c r="G406" i="16"/>
  <c r="M498" i="16" s="1"/>
  <c r="O498" i="16" s="1"/>
  <c r="Q498" i="16" s="1"/>
  <c r="F406" i="16"/>
  <c r="F410" i="16"/>
  <c r="G410" i="16" s="1"/>
  <c r="M502" i="16" s="1"/>
  <c r="O502" i="16" s="1"/>
  <c r="Q502" i="16" s="1"/>
  <c r="G420" i="16"/>
  <c r="M512" i="16" s="1"/>
  <c r="F420" i="16"/>
  <c r="G424" i="16"/>
  <c r="M516" i="16" s="1"/>
  <c r="O516" i="16" s="1"/>
  <c r="F424" i="16"/>
  <c r="F429" i="16"/>
  <c r="G429" i="16" s="1"/>
  <c r="F434" i="16"/>
  <c r="G434" i="16" s="1"/>
  <c r="M526" i="16" s="1"/>
  <c r="F448" i="16"/>
  <c r="G448" i="16" s="1"/>
  <c r="G452" i="16"/>
  <c r="M544" i="16" s="1"/>
  <c r="O544" i="16" s="1"/>
  <c r="Q544" i="16" s="1"/>
  <c r="F452" i="16"/>
  <c r="G497" i="16"/>
  <c r="M589" i="16" s="1"/>
  <c r="Q589" i="16" s="1"/>
  <c r="F497" i="16"/>
  <c r="F501" i="16"/>
  <c r="G501" i="16" s="1"/>
  <c r="M593" i="16" s="1"/>
  <c r="Q593" i="16" s="1"/>
  <c r="F506" i="16"/>
  <c r="G506" i="16" s="1"/>
  <c r="G560" i="16"/>
  <c r="M652" i="16" s="1"/>
  <c r="Q652" i="16" s="1"/>
  <c r="F564" i="16"/>
  <c r="G564" i="16" s="1"/>
  <c r="M656" i="16" s="1"/>
  <c r="O656" i="16" s="1"/>
  <c r="G569" i="16"/>
  <c r="M661" i="16" s="1"/>
  <c r="O661" i="16" s="1"/>
  <c r="F569" i="16"/>
  <c r="F598" i="16"/>
  <c r="G598" i="16" s="1"/>
  <c r="F660" i="16"/>
  <c r="G660" i="16" s="1"/>
  <c r="F665" i="16"/>
  <c r="G665" i="16" s="1"/>
  <c r="M757" i="16" s="1"/>
  <c r="G669" i="16"/>
  <c r="M761" i="16" s="1"/>
  <c r="Q761" i="16" s="1"/>
  <c r="F669" i="16"/>
  <c r="G674" i="16"/>
  <c r="M766" i="16" s="1"/>
  <c r="F674" i="16"/>
  <c r="G694" i="16"/>
  <c r="M786" i="16" s="1"/>
  <c r="Q786" i="16" s="1"/>
  <c r="F694" i="16"/>
  <c r="F708" i="16"/>
  <c r="G708" i="16" s="1"/>
  <c r="M800" i="16" s="1"/>
  <c r="O800" i="16" s="1"/>
  <c r="G829" i="16"/>
  <c r="M921" i="16" s="1"/>
  <c r="O921" i="16" s="1"/>
  <c r="Q921" i="16" s="1"/>
  <c r="G848" i="16"/>
  <c r="M940" i="16" s="1"/>
  <c r="O940" i="16" s="1"/>
  <c r="Q940" i="16" s="1"/>
  <c r="F848" i="16"/>
  <c r="G862" i="16"/>
  <c r="M954" i="16" s="1"/>
  <c r="O954" i="16" s="1"/>
  <c r="G939" i="16"/>
  <c r="M1031" i="16" s="1"/>
  <c r="O1031" i="16" s="1"/>
  <c r="Q1031" i="16" s="1"/>
  <c r="F939" i="16"/>
  <c r="G982" i="16"/>
  <c r="M1074" i="16" s="1"/>
  <c r="G987" i="16"/>
  <c r="M1079" i="16" s="1"/>
  <c r="Q1079" i="16" s="1"/>
  <c r="F987" i="16"/>
  <c r="G1001" i="16"/>
  <c r="M1093" i="16" s="1"/>
  <c r="Q1093" i="16" s="1"/>
  <c r="G1005" i="16"/>
  <c r="M1097" i="16" s="1"/>
  <c r="Q1097" i="16" s="1"/>
  <c r="F1019" i="16"/>
  <c r="G1019" i="16" s="1"/>
  <c r="M1111" i="16" s="1"/>
  <c r="O1111" i="16" s="1"/>
  <c r="Q1111" i="16" s="1"/>
  <c r="F1024" i="16"/>
  <c r="G1024" i="16" s="1"/>
  <c r="F1092" i="16"/>
  <c r="G1092" i="16" s="1"/>
  <c r="G1101" i="16"/>
  <c r="M1193" i="16" s="1"/>
  <c r="R1193" i="16" s="1"/>
  <c r="F1116" i="16"/>
  <c r="G1116" i="16" s="1"/>
  <c r="M1208" i="16" s="1"/>
  <c r="O1208" i="16" s="1"/>
  <c r="Q1208" i="16" s="1"/>
  <c r="G1121" i="16"/>
  <c r="M1213" i="16" s="1"/>
  <c r="O1213" i="16" s="1"/>
  <c r="Q1213" i="16" s="1"/>
  <c r="G1149" i="16"/>
  <c r="M1241" i="16" s="1"/>
  <c r="O1241" i="16" s="1"/>
  <c r="Q1241" i="16" s="1"/>
  <c r="F1200" i="16"/>
  <c r="G1200" i="16" s="1"/>
  <c r="M1292" i="16" s="1"/>
  <c r="Q1292" i="16" s="1"/>
  <c r="F1211" i="16"/>
  <c r="G1211" i="16" s="1"/>
  <c r="G1254" i="16"/>
  <c r="F1268" i="16"/>
  <c r="G1268" i="16" s="1"/>
  <c r="F1283" i="16"/>
  <c r="G1283" i="16" s="1"/>
  <c r="M1375" i="16" s="1"/>
  <c r="O1375" i="16" s="1"/>
  <c r="Q1375" i="16" s="1"/>
  <c r="G1312" i="16"/>
  <c r="M1404" i="16" s="1"/>
  <c r="O1404" i="16" s="1"/>
  <c r="Q1404" i="16" s="1"/>
  <c r="F977" i="16"/>
  <c r="G977" i="16" s="1"/>
  <c r="F862" i="16"/>
  <c r="F560" i="16"/>
  <c r="G604" i="16"/>
  <c r="M696" i="16" s="1"/>
  <c r="Q696" i="16" s="1"/>
  <c r="F604" i="16"/>
  <c r="F609" i="16"/>
  <c r="G609" i="16" s="1"/>
  <c r="F613" i="16"/>
  <c r="G613" i="16" s="1"/>
  <c r="M705" i="16" s="1"/>
  <c r="O705" i="16" s="1"/>
  <c r="Q705" i="16" s="1"/>
  <c r="G618" i="16"/>
  <c r="M710" i="16" s="1"/>
  <c r="Q710" i="16" s="1"/>
  <c r="F618" i="16"/>
  <c r="G632" i="16"/>
  <c r="M724" i="16" s="1"/>
  <c r="F632" i="16"/>
  <c r="F637" i="16"/>
  <c r="G637" i="16" s="1"/>
  <c r="F641" i="16"/>
  <c r="G641" i="16" s="1"/>
  <c r="M733" i="16" s="1"/>
  <c r="Q733" i="16" s="1"/>
  <c r="F646" i="16"/>
  <c r="G646" i="16" s="1"/>
  <c r="G680" i="16"/>
  <c r="M772" i="16" s="1"/>
  <c r="Q772" i="16" s="1"/>
  <c r="F718" i="16"/>
  <c r="G718" i="16" s="1"/>
  <c r="F728" i="16"/>
  <c r="G728" i="16" s="1"/>
  <c r="M820" i="16" s="1"/>
  <c r="O820" i="16" s="1"/>
  <c r="Q820" i="16" s="1"/>
  <c r="G753" i="16"/>
  <c r="M845" i="16" s="1"/>
  <c r="O845" i="16" s="1"/>
  <c r="Q845" i="16" s="1"/>
  <c r="G758" i="16"/>
  <c r="M850" i="16" s="1"/>
  <c r="O850" i="16" s="1"/>
  <c r="Q850" i="16" s="1"/>
  <c r="G763" i="16"/>
  <c r="M855" i="16" s="1"/>
  <c r="O855" i="16" s="1"/>
  <c r="Q855" i="16" s="1"/>
  <c r="F763" i="16"/>
  <c r="G772" i="16"/>
  <c r="M864" i="16" s="1"/>
  <c r="F772" i="16"/>
  <c r="G781" i="16"/>
  <c r="M873" i="16" s="1"/>
  <c r="O873" i="16" s="1"/>
  <c r="Q873" i="16" s="1"/>
  <c r="F800" i="16"/>
  <c r="G800" i="16" s="1"/>
  <c r="G805" i="16"/>
  <c r="M897" i="16" s="1"/>
  <c r="O897" i="16" s="1"/>
  <c r="Q897" i="16" s="1"/>
  <c r="G814" i="16"/>
  <c r="M906" i="16" s="1"/>
  <c r="O906" i="16" s="1"/>
  <c r="Q906" i="16" s="1"/>
  <c r="G872" i="16"/>
  <c r="M964" i="16" s="1"/>
  <c r="R964" i="16" s="1"/>
  <c r="F872" i="16"/>
  <c r="G877" i="16"/>
  <c r="M969" i="16" s="1"/>
  <c r="G886" i="16"/>
  <c r="M978" i="16" s="1"/>
  <c r="O978" i="16" s="1"/>
  <c r="Q978" i="16" s="1"/>
  <c r="G897" i="16"/>
  <c r="M989" i="16" s="1"/>
  <c r="O989" i="16" s="1"/>
  <c r="Q989" i="16" s="1"/>
  <c r="G963" i="16"/>
  <c r="M1055" i="16" s="1"/>
  <c r="F963" i="16"/>
  <c r="G1030" i="16"/>
  <c r="M1122" i="16" s="1"/>
  <c r="R1122" i="16" s="1"/>
  <c r="G1044" i="16"/>
  <c r="F1044" i="16"/>
  <c r="G1059" i="16"/>
  <c r="M1151" i="16" s="1"/>
  <c r="O1151" i="16" s="1"/>
  <c r="Q1151" i="16" s="1"/>
  <c r="F1059" i="16"/>
  <c r="F1064" i="16"/>
  <c r="G1064" i="16" s="1"/>
  <c r="M1156" i="16" s="1"/>
  <c r="O1156" i="16" s="1"/>
  <c r="Q1156" i="16" s="1"/>
  <c r="G1068" i="16"/>
  <c r="F1068" i="16"/>
  <c r="F1107" i="16"/>
  <c r="G1107" i="16" s="1"/>
  <c r="G1158" i="16"/>
  <c r="M1250" i="16" s="1"/>
  <c r="F1163" i="16"/>
  <c r="G1163" i="16" s="1"/>
  <c r="G1249" i="16"/>
  <c r="M1341" i="16" s="1"/>
  <c r="Q1341" i="16" s="1"/>
  <c r="P117" i="16"/>
  <c r="F1312" i="16"/>
  <c r="F1078" i="16"/>
  <c r="G1078" i="16" s="1"/>
  <c r="F1053" i="16"/>
  <c r="G1053" i="16" s="1"/>
  <c r="F1001" i="16"/>
  <c r="F925" i="16"/>
  <c r="G925" i="16" s="1"/>
  <c r="M1017" i="16" s="1"/>
  <c r="Q1017" i="16" s="1"/>
  <c r="F886" i="16"/>
  <c r="F809" i="16"/>
  <c r="G809" i="16" s="1"/>
  <c r="M901" i="16" s="1"/>
  <c r="O901" i="16" s="1"/>
  <c r="Q901" i="16" s="1"/>
  <c r="F758" i="16"/>
  <c r="F680" i="16"/>
  <c r="F507" i="16"/>
  <c r="G507" i="16" s="1"/>
  <c r="F536" i="16"/>
  <c r="G536" i="16" s="1"/>
  <c r="M628" i="16" s="1"/>
  <c r="F556" i="16"/>
  <c r="G556" i="16" s="1"/>
  <c r="G561" i="16"/>
  <c r="M653" i="16" s="1"/>
  <c r="O653" i="16" s="1"/>
  <c r="F561" i="16"/>
  <c r="G570" i="16"/>
  <c r="M662" i="16" s="1"/>
  <c r="O662" i="16" s="1"/>
  <c r="F570" i="16"/>
  <c r="F661" i="16"/>
  <c r="G661" i="16" s="1"/>
  <c r="M753" i="16" s="1"/>
  <c r="Q753" i="16" s="1"/>
  <c r="G666" i="16"/>
  <c r="M758" i="16" s="1"/>
  <c r="Q758" i="16" s="1"/>
  <c r="F666" i="16"/>
  <c r="G700" i="16"/>
  <c r="M792" i="16" s="1"/>
  <c r="F700" i="16"/>
  <c r="F704" i="16"/>
  <c r="G704" i="16" s="1"/>
  <c r="G709" i="16"/>
  <c r="M801" i="16" s="1"/>
  <c r="Q801" i="16" s="1"/>
  <c r="F714" i="16"/>
  <c r="G714" i="16" s="1"/>
  <c r="F744" i="16"/>
  <c r="G744" i="16" s="1"/>
  <c r="F820" i="16"/>
  <c r="G820" i="16" s="1"/>
  <c r="M912" i="16" s="1"/>
  <c r="O912" i="16" s="1"/>
  <c r="Q912" i="16" s="1"/>
  <c r="G840" i="16"/>
  <c r="M932" i="16" s="1"/>
  <c r="R932" i="16" s="1"/>
  <c r="F840" i="16"/>
  <c r="F844" i="16"/>
  <c r="G844" i="16" s="1"/>
  <c r="G849" i="16"/>
  <c r="M941" i="16" s="1"/>
  <c r="O941" i="16" s="1"/>
  <c r="G854" i="16"/>
  <c r="M946" i="16" s="1"/>
  <c r="G892" i="16"/>
  <c r="M984" i="16" s="1"/>
  <c r="O984" i="16" s="1"/>
  <c r="Q984" i="16" s="1"/>
  <c r="F892" i="16"/>
  <c r="G926" i="16"/>
  <c r="M1018" i="16" s="1"/>
  <c r="O1018" i="16" s="1"/>
  <c r="Q1018" i="16" s="1"/>
  <c r="F931" i="16"/>
  <c r="G931" i="16" s="1"/>
  <c r="G969" i="16"/>
  <c r="M1061" i="16" s="1"/>
  <c r="Q1061" i="16" s="1"/>
  <c r="F988" i="16"/>
  <c r="G988" i="16" s="1"/>
  <c r="G1002" i="16"/>
  <c r="F1011" i="16"/>
  <c r="G1011" i="16" s="1"/>
  <c r="G1025" i="16"/>
  <c r="M1117" i="16" s="1"/>
  <c r="Q1117" i="16" s="1"/>
  <c r="G1054" i="16"/>
  <c r="M1146" i="16" s="1"/>
  <c r="O1146" i="16" s="1"/>
  <c r="Q1146" i="16" s="1"/>
  <c r="G1088" i="16"/>
  <c r="M1180" i="16" s="1"/>
  <c r="O1180" i="16" s="1"/>
  <c r="Q1180" i="16" s="1"/>
  <c r="F1088" i="16"/>
  <c r="G1093" i="16"/>
  <c r="M1185" i="16" s="1"/>
  <c r="R1185" i="16" s="1"/>
  <c r="G1117" i="16"/>
  <c r="M1209" i="16" s="1"/>
  <c r="O1209" i="16" s="1"/>
  <c r="Q1209" i="16" s="1"/>
  <c r="G1131" i="16"/>
  <c r="M1223" i="16" s="1"/>
  <c r="Q1223" i="16" s="1"/>
  <c r="F1131" i="16"/>
  <c r="F1136" i="16"/>
  <c r="G1136" i="16" s="1"/>
  <c r="M1228" i="16" s="1"/>
  <c r="Q1228" i="16" s="1"/>
  <c r="G1141" i="16"/>
  <c r="M1233" i="16" s="1"/>
  <c r="Q1233" i="16" s="1"/>
  <c r="G1145" i="16"/>
  <c r="M1237" i="16" s="1"/>
  <c r="Q1237" i="16" s="1"/>
  <c r="G1150" i="16"/>
  <c r="G1187" i="16"/>
  <c r="M1279" i="16" s="1"/>
  <c r="Q1279" i="16" s="1"/>
  <c r="F1187" i="16"/>
  <c r="G1197" i="16"/>
  <c r="M1289" i="16" s="1"/>
  <c r="O1289" i="16" s="1"/>
  <c r="G1206" i="16"/>
  <c r="M1298" i="16" s="1"/>
  <c r="Q1298" i="16" s="1"/>
  <c r="G1221" i="16"/>
  <c r="M1313" i="16" s="1"/>
  <c r="O1313" i="16" s="1"/>
  <c r="F1264" i="16"/>
  <c r="G1264" i="16" s="1"/>
  <c r="M1356" i="16" s="1"/>
  <c r="O1356" i="16" s="1"/>
  <c r="Q1356" i="16" s="1"/>
  <c r="G1269" i="16"/>
  <c r="M1361" i="16" s="1"/>
  <c r="R1361" i="16" s="1"/>
  <c r="G1309" i="16"/>
  <c r="M1401" i="16" s="1"/>
  <c r="O1401" i="16" s="1"/>
  <c r="Q1401" i="16" s="1"/>
  <c r="F1269" i="16"/>
  <c r="F1205" i="16"/>
  <c r="G1205" i="16" s="1"/>
  <c r="F1153" i="16"/>
  <c r="G1153" i="16" s="1"/>
  <c r="F1141" i="16"/>
  <c r="F1102" i="16"/>
  <c r="G1102" i="16" s="1"/>
  <c r="F1025" i="16"/>
  <c r="F974" i="16"/>
  <c r="G974" i="16" s="1"/>
  <c r="M1066" i="16" s="1"/>
  <c r="O1066" i="16" s="1"/>
  <c r="F949" i="16"/>
  <c r="G949" i="16" s="1"/>
  <c r="M1041" i="16" s="1"/>
  <c r="O1041" i="16" s="1"/>
  <c r="Q1041" i="16" s="1"/>
  <c r="F897" i="16"/>
  <c r="G522" i="16"/>
  <c r="M614" i="16" s="1"/>
  <c r="Q614" i="16" s="1"/>
  <c r="F522" i="16"/>
  <c r="F542" i="16"/>
  <c r="G542" i="16" s="1"/>
  <c r="M634" i="16" s="1"/>
  <c r="G547" i="16"/>
  <c r="M639" i="16" s="1"/>
  <c r="O639" i="16" s="1"/>
  <c r="F547" i="16"/>
  <c r="G576" i="16"/>
  <c r="M668" i="16" s="1"/>
  <c r="R668" i="16" s="1"/>
  <c r="F581" i="16"/>
  <c r="G581" i="16" s="1"/>
  <c r="M673" i="16" s="1"/>
  <c r="Q673" i="16" s="1"/>
  <c r="G585" i="16"/>
  <c r="M677" i="16" s="1"/>
  <c r="Q677" i="16" s="1"/>
  <c r="F585" i="16"/>
  <c r="F590" i="16"/>
  <c r="G590" i="16" s="1"/>
  <c r="G605" i="16"/>
  <c r="M697" i="16" s="1"/>
  <c r="O697" i="16" s="1"/>
  <c r="F605" i="16"/>
  <c r="F610" i="16"/>
  <c r="G610" i="16" s="1"/>
  <c r="M702" i="16" s="1"/>
  <c r="O702" i="16" s="1"/>
  <c r="Q702" i="16" s="1"/>
  <c r="F633" i="16"/>
  <c r="G633" i="16" s="1"/>
  <c r="M725" i="16" s="1"/>
  <c r="Q725" i="16" s="1"/>
  <c r="G638" i="16"/>
  <c r="M730" i="16" s="1"/>
  <c r="O730" i="16" s="1"/>
  <c r="F638" i="16"/>
  <c r="G652" i="16"/>
  <c r="M744" i="16" s="1"/>
  <c r="R744" i="16" s="1"/>
  <c r="F652" i="16"/>
  <c r="F681" i="16"/>
  <c r="G681" i="16" s="1"/>
  <c r="F686" i="16"/>
  <c r="G686" i="16" s="1"/>
  <c r="M778" i="16" s="1"/>
  <c r="O778" i="16" s="1"/>
  <c r="F690" i="16"/>
  <c r="G690" i="16" s="1"/>
  <c r="G724" i="16"/>
  <c r="M816" i="16" s="1"/>
  <c r="O816" i="16" s="1"/>
  <c r="Q816" i="16" s="1"/>
  <c r="F724" i="16"/>
  <c r="G729" i="16"/>
  <c r="M821" i="16" s="1"/>
  <c r="O821" i="16" s="1"/>
  <c r="Q821" i="16" s="1"/>
  <c r="F764" i="16"/>
  <c r="G764" i="16" s="1"/>
  <c r="M856" i="16" s="1"/>
  <c r="R856" i="16" s="1"/>
  <c r="G773" i="16"/>
  <c r="M865" i="16" s="1"/>
  <c r="O865" i="16" s="1"/>
  <c r="Q865" i="16" s="1"/>
  <c r="F792" i="16"/>
  <c r="G792" i="16" s="1"/>
  <c r="G806" i="16"/>
  <c r="G869" i="16"/>
  <c r="M961" i="16" s="1"/>
  <c r="Q961" i="16" s="1"/>
  <c r="G883" i="16"/>
  <c r="M975" i="16" s="1"/>
  <c r="O975" i="16" s="1"/>
  <c r="Q975" i="16" s="1"/>
  <c r="F883" i="16"/>
  <c r="G907" i="16"/>
  <c r="M999" i="16" s="1"/>
  <c r="O999" i="16" s="1"/>
  <c r="Q999" i="16" s="1"/>
  <c r="F907" i="16"/>
  <c r="F912" i="16"/>
  <c r="G912" i="16" s="1"/>
  <c r="M1004" i="16" s="1"/>
  <c r="O1004" i="16" s="1"/>
  <c r="Q1004" i="16" s="1"/>
  <c r="G917" i="16"/>
  <c r="M1009" i="16" s="1"/>
  <c r="O1009" i="16" s="1"/>
  <c r="Q1009" i="16" s="1"/>
  <c r="G921" i="16"/>
  <c r="M1013" i="16" s="1"/>
  <c r="O1013" i="16" s="1"/>
  <c r="Q1013" i="16" s="1"/>
  <c r="G941" i="16"/>
  <c r="M1033" i="16" s="1"/>
  <c r="F960" i="16"/>
  <c r="G960" i="16" s="1"/>
  <c r="F1036" i="16"/>
  <c r="G1036" i="16" s="1"/>
  <c r="M1128" i="16" s="1"/>
  <c r="O1128" i="16" s="1"/>
  <c r="Q1128" i="16" s="1"/>
  <c r="G1040" i="16"/>
  <c r="M1132" i="16" s="1"/>
  <c r="O1132" i="16" s="1"/>
  <c r="Q1132" i="16" s="1"/>
  <c r="F1040" i="16"/>
  <c r="F1060" i="16"/>
  <c r="G1060" i="16" s="1"/>
  <c r="G1065" i="16"/>
  <c r="M1157" i="16" s="1"/>
  <c r="R1157" i="16" s="1"/>
  <c r="G1108" i="16"/>
  <c r="M1200" i="16" s="1"/>
  <c r="O1200" i="16" s="1"/>
  <c r="Q1200" i="16" s="1"/>
  <c r="F1108" i="16"/>
  <c r="F1155" i="16"/>
  <c r="G1155" i="16" s="1"/>
  <c r="M1247" i="16" s="1"/>
  <c r="O1247" i="16" s="1"/>
  <c r="Q1247" i="16" s="1"/>
  <c r="G1169" i="16"/>
  <c r="M1261" i="16" s="1"/>
  <c r="O1261" i="16" s="1"/>
  <c r="Q1261" i="16" s="1"/>
  <c r="D1237" i="16"/>
  <c r="F1236" i="16"/>
  <c r="G1246" i="16"/>
  <c r="M1338" i="16" s="1"/>
  <c r="Q1338" i="16" s="1"/>
  <c r="F1299" i="16"/>
  <c r="G1299" i="16" s="1"/>
  <c r="F1318" i="16"/>
  <c r="G1318" i="16" s="1"/>
  <c r="F1254" i="16"/>
  <c r="F1241" i="16"/>
  <c r="G1241" i="16" s="1"/>
  <c r="F1177" i="16"/>
  <c r="G1177" i="16" s="1"/>
  <c r="M1269" i="16" s="1"/>
  <c r="O1269" i="16" s="1"/>
  <c r="Q1269" i="16" s="1"/>
  <c r="F1101" i="16"/>
  <c r="F1074" i="16"/>
  <c r="G1074" i="16" s="1"/>
  <c r="M1166" i="16" s="1"/>
  <c r="O1166" i="16" s="1"/>
  <c r="Q1166" i="16" s="1"/>
  <c r="F973" i="16"/>
  <c r="G973" i="16" s="1"/>
  <c r="F946" i="16"/>
  <c r="G946" i="16" s="1"/>
  <c r="F934" i="16"/>
  <c r="G934" i="16" s="1"/>
  <c r="F921" i="16"/>
  <c r="F857" i="16"/>
  <c r="G857" i="16" s="1"/>
  <c r="F806" i="16"/>
  <c r="F781" i="16"/>
  <c r="G499" i="16"/>
  <c r="M591" i="16" s="1"/>
  <c r="R591" i="16" s="1"/>
  <c r="F499" i="16"/>
  <c r="G504" i="16"/>
  <c r="M596" i="16" s="1"/>
  <c r="Q596" i="16" s="1"/>
  <c r="F504" i="16"/>
  <c r="F508" i="16"/>
  <c r="G508" i="16" s="1"/>
  <c r="M600" i="16" s="1"/>
  <c r="Q600" i="16" s="1"/>
  <c r="G533" i="16"/>
  <c r="M625" i="16" s="1"/>
  <c r="Q625" i="16" s="1"/>
  <c r="F533" i="16"/>
  <c r="G557" i="16"/>
  <c r="M649" i="16" s="1"/>
  <c r="R649" i="16" s="1"/>
  <c r="F557" i="16"/>
  <c r="F562" i="16"/>
  <c r="G562" i="16" s="1"/>
  <c r="F596" i="16"/>
  <c r="G596" i="16" s="1"/>
  <c r="M688" i="16" s="1"/>
  <c r="Q688" i="16" s="1"/>
  <c r="G662" i="16"/>
  <c r="F662" i="16"/>
  <c r="G672" i="16"/>
  <c r="M764" i="16" s="1"/>
  <c r="Q764" i="16" s="1"/>
  <c r="G676" i="16"/>
  <c r="M768" i="16" s="1"/>
  <c r="O768" i="16" s="1"/>
  <c r="F676" i="16"/>
  <c r="G696" i="16"/>
  <c r="M788" i="16" s="1"/>
  <c r="F696" i="16"/>
  <c r="G701" i="16"/>
  <c r="M793" i="16" s="1"/>
  <c r="Q793" i="16" s="1"/>
  <c r="G710" i="16"/>
  <c r="M802" i="16" s="1"/>
  <c r="R802" i="16" s="1"/>
  <c r="F710" i="16"/>
  <c r="G745" i="16"/>
  <c r="M837" i="16" s="1"/>
  <c r="O837" i="16" s="1"/>
  <c r="Q837" i="16" s="1"/>
  <c r="G821" i="16"/>
  <c r="M913" i="16" s="1"/>
  <c r="R913" i="16" s="1"/>
  <c r="G836" i="16"/>
  <c r="M928" i="16" s="1"/>
  <c r="O928" i="16" s="1"/>
  <c r="Q928" i="16" s="1"/>
  <c r="F836" i="16"/>
  <c r="G864" i="16"/>
  <c r="M956" i="16" s="1"/>
  <c r="Q956" i="16" s="1"/>
  <c r="F864" i="16"/>
  <c r="G932" i="16"/>
  <c r="M1024" i="16" s="1"/>
  <c r="O1024" i="16" s="1"/>
  <c r="Q1024" i="16" s="1"/>
  <c r="F932" i="16"/>
  <c r="F980" i="16"/>
  <c r="G980" i="16" s="1"/>
  <c r="G989" i="16"/>
  <c r="M1081" i="16" s="1"/>
  <c r="Q1081" i="16" s="1"/>
  <c r="G998" i="16"/>
  <c r="G1003" i="16"/>
  <c r="M1095" i="16" s="1"/>
  <c r="O1095" i="16" s="1"/>
  <c r="F1003" i="16"/>
  <c r="G1017" i="16"/>
  <c r="M1109" i="16" s="1"/>
  <c r="Q1109" i="16" s="1"/>
  <c r="G1022" i="16"/>
  <c r="G1026" i="16"/>
  <c r="M1118" i="16" s="1"/>
  <c r="O1118" i="16" s="1"/>
  <c r="G1085" i="16"/>
  <c r="M1177" i="16" s="1"/>
  <c r="R1177" i="16" s="1"/>
  <c r="G1089" i="16"/>
  <c r="M1181" i="16" s="1"/>
  <c r="R1181" i="16" s="1"/>
  <c r="G1094" i="16"/>
  <c r="M1186" i="16" s="1"/>
  <c r="O1186" i="16" s="1"/>
  <c r="Q1186" i="16" s="1"/>
  <c r="G1099" i="16"/>
  <c r="M1191" i="16" s="1"/>
  <c r="O1191" i="16" s="1"/>
  <c r="Q1191" i="16" s="1"/>
  <c r="F1099" i="16"/>
  <c r="G1123" i="16"/>
  <c r="M1215" i="16" s="1"/>
  <c r="O1215" i="16" s="1"/>
  <c r="Q1215" i="16" s="1"/>
  <c r="F1123" i="16"/>
  <c r="G1137" i="16"/>
  <c r="M1229" i="16" s="1"/>
  <c r="Q1229" i="16" s="1"/>
  <c r="G1142" i="16"/>
  <c r="M1234" i="16" s="1"/>
  <c r="Q1234" i="16" s="1"/>
  <c r="G1193" i="16"/>
  <c r="M1285" i="16" s="1"/>
  <c r="Q1285" i="16" s="1"/>
  <c r="G1222" i="16"/>
  <c r="M1314" i="16" s="1"/>
  <c r="Q1314" i="16" s="1"/>
  <c r="G1256" i="16"/>
  <c r="M1348" i="16" s="1"/>
  <c r="Q1348" i="16" s="1"/>
  <c r="F1256" i="16"/>
  <c r="G1261" i="16"/>
  <c r="M1353" i="16" s="1"/>
  <c r="Q1353" i="16" s="1"/>
  <c r="G1270" i="16"/>
  <c r="M1362" i="16" s="1"/>
  <c r="O1362" i="16" s="1"/>
  <c r="Q1362" i="16" s="1"/>
  <c r="G1285" i="16"/>
  <c r="M1377" i="16" s="1"/>
  <c r="R1377" i="16" s="1"/>
  <c r="G1310" i="16"/>
  <c r="M1402" i="16" s="1"/>
  <c r="O1402" i="16" s="1"/>
  <c r="Q1402" i="16" s="1"/>
  <c r="F1317" i="16"/>
  <c r="G1317" i="16" s="1"/>
  <c r="M1409" i="16" s="1"/>
  <c r="Q1409" i="16" s="1"/>
  <c r="F1309" i="16"/>
  <c r="F1290" i="16"/>
  <c r="G1290" i="16" s="1"/>
  <c r="F1278" i="16"/>
  <c r="F1226" i="16"/>
  <c r="G1226" i="16" s="1"/>
  <c r="F1201" i="16"/>
  <c r="G1201" i="16" s="1"/>
  <c r="M1293" i="16" s="1"/>
  <c r="Q1293" i="16" s="1"/>
  <c r="F1150" i="16"/>
  <c r="F1137" i="16"/>
  <c r="F1073" i="16"/>
  <c r="G1073" i="16" s="1"/>
  <c r="F1022" i="16"/>
  <c r="F997" i="16"/>
  <c r="G997" i="16" s="1"/>
  <c r="M1089" i="16" s="1"/>
  <c r="Q1089" i="16" s="1"/>
  <c r="F945" i="16"/>
  <c r="G945" i="16" s="1"/>
  <c r="F869" i="16"/>
  <c r="F830" i="16"/>
  <c r="G830" i="16" s="1"/>
  <c r="M922" i="16" s="1"/>
  <c r="O922" i="16" s="1"/>
  <c r="Q922" i="16" s="1"/>
  <c r="F805" i="16"/>
  <c r="F753" i="16"/>
  <c r="F737" i="16"/>
  <c r="G737" i="16" s="1"/>
  <c r="F1032" i="16"/>
  <c r="G1032" i="16" s="1"/>
  <c r="M1124" i="16" s="1"/>
  <c r="Q1124" i="16" s="1"/>
  <c r="G1037" i="16"/>
  <c r="M1129" i="16" s="1"/>
  <c r="Q1129" i="16" s="1"/>
  <c r="G1061" i="16"/>
  <c r="M1153" i="16" s="1"/>
  <c r="R1153" i="16" s="1"/>
  <c r="F1075" i="16"/>
  <c r="G1075" i="16" s="1"/>
  <c r="M1167" i="16" s="1"/>
  <c r="O1167" i="16" s="1"/>
  <c r="Q1167" i="16" s="1"/>
  <c r="G1080" i="16"/>
  <c r="M1172" i="16" s="1"/>
  <c r="O1172" i="16" s="1"/>
  <c r="Q1172" i="16" s="1"/>
  <c r="F1080" i="16"/>
  <c r="G1109" i="16"/>
  <c r="M1201" i="16" s="1"/>
  <c r="R1201" i="16" s="1"/>
  <c r="G1165" i="16"/>
  <c r="M1257" i="16" s="1"/>
  <c r="R1257" i="16" s="1"/>
  <c r="G1179" i="16"/>
  <c r="M1271" i="16" s="1"/>
  <c r="O1271" i="16" s="1"/>
  <c r="Q1271" i="16" s="1"/>
  <c r="F1179" i="16"/>
  <c r="F1228" i="16"/>
  <c r="G1228" i="16" s="1"/>
  <c r="M1320" i="16" s="1"/>
  <c r="Q1320" i="16" s="1"/>
  <c r="G1233" i="16"/>
  <c r="M1325" i="16" s="1"/>
  <c r="Q1325" i="16" s="1"/>
  <c r="G1242" i="16"/>
  <c r="M1334" i="16" s="1"/>
  <c r="Q1334" i="16" s="1"/>
  <c r="F1291" i="16"/>
  <c r="G1291" i="16" s="1"/>
  <c r="F1250" i="16"/>
  <c r="G1250" i="16" s="1"/>
  <c r="M1342" i="16" s="1"/>
  <c r="Q1342" i="16" s="1"/>
  <c r="F1213" i="16"/>
  <c r="G1213" i="16" s="1"/>
  <c r="F1149" i="16"/>
  <c r="F1085" i="16"/>
  <c r="F1046" i="16"/>
  <c r="G1046" i="16" s="1"/>
  <c r="F982" i="16"/>
  <c r="F969" i="16"/>
  <c r="F893" i="16"/>
  <c r="G893" i="16" s="1"/>
  <c r="M985" i="16" s="1"/>
  <c r="O985" i="16" s="1"/>
  <c r="Q985" i="16" s="1"/>
  <c r="F854" i="16"/>
  <c r="F841" i="16"/>
  <c r="G841" i="16" s="1"/>
  <c r="M933" i="16" s="1"/>
  <c r="O933" i="16" s="1"/>
  <c r="Q933" i="16" s="1"/>
  <c r="F829" i="16"/>
  <c r="F777" i="16"/>
  <c r="G777" i="16" s="1"/>
  <c r="M869" i="16" s="1"/>
  <c r="O869" i="16" s="1"/>
  <c r="Q869" i="16" s="1"/>
  <c r="F624" i="16"/>
  <c r="G624" i="16" s="1"/>
  <c r="F534" i="16"/>
  <c r="G534" i="16" s="1"/>
  <c r="M626" i="16" s="1"/>
  <c r="Q626" i="16" s="1"/>
  <c r="F554" i="16"/>
  <c r="G554" i="16" s="1"/>
  <c r="G568" i="16"/>
  <c r="M660" i="16" s="1"/>
  <c r="F568" i="16"/>
  <c r="G597" i="16"/>
  <c r="M689" i="16" s="1"/>
  <c r="O689" i="16" s="1"/>
  <c r="Q689" i="16" s="1"/>
  <c r="F597" i="16"/>
  <c r="F668" i="16"/>
  <c r="G668" i="16" s="1"/>
  <c r="M760" i="16" s="1"/>
  <c r="Q760" i="16" s="1"/>
  <c r="G673" i="16"/>
  <c r="M765" i="16" s="1"/>
  <c r="Q765" i="16" s="1"/>
  <c r="F673" i="16"/>
  <c r="G697" i="16"/>
  <c r="M789" i="16" s="1"/>
  <c r="Q789" i="16" s="1"/>
  <c r="F702" i="16"/>
  <c r="G702" i="16" s="1"/>
  <c r="M794" i="16" s="1"/>
  <c r="G707" i="16"/>
  <c r="M799" i="16" s="1"/>
  <c r="O799" i="16" s="1"/>
  <c r="F707" i="16"/>
  <c r="F736" i="16"/>
  <c r="G736" i="16" s="1"/>
  <c r="G742" i="16"/>
  <c r="F742" i="16"/>
  <c r="F828" i="16"/>
  <c r="G828" i="16" s="1"/>
  <c r="M920" i="16" s="1"/>
  <c r="O920" i="16" s="1"/>
  <c r="Q920" i="16" s="1"/>
  <c r="G833" i="16"/>
  <c r="M925" i="16" s="1"/>
  <c r="O925" i="16" s="1"/>
  <c r="Q925" i="16" s="1"/>
  <c r="G837" i="16"/>
  <c r="M929" i="16" s="1"/>
  <c r="O929" i="16" s="1"/>
  <c r="Q929" i="16" s="1"/>
  <c r="G856" i="16"/>
  <c r="M948" i="16" s="1"/>
  <c r="F856" i="16"/>
  <c r="G861" i="16"/>
  <c r="M953" i="16" s="1"/>
  <c r="Q953" i="16" s="1"/>
  <c r="G933" i="16"/>
  <c r="M1025" i="16" s="1"/>
  <c r="Q1025" i="16" s="1"/>
  <c r="G976" i="16"/>
  <c r="M1068" i="16" s="1"/>
  <c r="R1068" i="16" s="1"/>
  <c r="F976" i="16"/>
  <c r="G990" i="16"/>
  <c r="M1082" i="16" s="1"/>
  <c r="O1082" i="16" s="1"/>
  <c r="G995" i="16"/>
  <c r="M1087" i="16" s="1"/>
  <c r="Q1087" i="16" s="1"/>
  <c r="F995" i="16"/>
  <c r="G1009" i="16"/>
  <c r="M1101" i="16" s="1"/>
  <c r="Q1101" i="16" s="1"/>
  <c r="F1052" i="16"/>
  <c r="G1052" i="16" s="1"/>
  <c r="M1144" i="16" s="1"/>
  <c r="O1144" i="16" s="1"/>
  <c r="Q1144" i="16" s="1"/>
  <c r="G1086" i="16"/>
  <c r="M1178" i="16" s="1"/>
  <c r="O1178" i="16" s="1"/>
  <c r="F1100" i="16"/>
  <c r="G1100" i="16" s="1"/>
  <c r="M1192" i="16" s="1"/>
  <c r="O1192" i="16" s="1"/>
  <c r="Q1192" i="16" s="1"/>
  <c r="F1115" i="16"/>
  <c r="G1115" i="16" s="1"/>
  <c r="G1124" i="16"/>
  <c r="M1216" i="16" s="1"/>
  <c r="O1216" i="16" s="1"/>
  <c r="Q1216" i="16" s="1"/>
  <c r="F1124" i="16"/>
  <c r="G1129" i="16"/>
  <c r="M1221" i="16" s="1"/>
  <c r="O1221" i="16" s="1"/>
  <c r="Q1221" i="16" s="1"/>
  <c r="G1138" i="16"/>
  <c r="M1230" i="16" s="1"/>
  <c r="Q1230" i="16" s="1"/>
  <c r="G1148" i="16"/>
  <c r="M1240" i="16" s="1"/>
  <c r="Q1240" i="16" s="1"/>
  <c r="F1148" i="16"/>
  <c r="G1152" i="16"/>
  <c r="M1244" i="16" s="1"/>
  <c r="Q1244" i="16" s="1"/>
  <c r="F1152" i="16"/>
  <c r="G1190" i="16"/>
  <c r="M1282" i="16" s="1"/>
  <c r="Q1282" i="16" s="1"/>
  <c r="G1214" i="16"/>
  <c r="M1306" i="16" s="1"/>
  <c r="Q1306" i="16" s="1"/>
  <c r="G1257" i="16"/>
  <c r="M1349" i="16" s="1"/>
  <c r="Q1349" i="16" s="1"/>
  <c r="G1267" i="16"/>
  <c r="M1359" i="16" s="1"/>
  <c r="R1359" i="16" s="1"/>
  <c r="F1267" i="16"/>
  <c r="G1282" i="16"/>
  <c r="M1374" i="16" s="1"/>
  <c r="O1374" i="16" s="1"/>
  <c r="Q1374" i="16" s="1"/>
  <c r="G1306" i="16"/>
  <c r="M1398" i="16" s="1"/>
  <c r="O1398" i="16" s="1"/>
  <c r="Q1398" i="16" s="1"/>
  <c r="F1298" i="16"/>
  <c r="G1298" i="16" s="1"/>
  <c r="F1262" i="16"/>
  <c r="G1262" i="16" s="1"/>
  <c r="F1249" i="16"/>
  <c r="F1198" i="16"/>
  <c r="G1198" i="16" s="1"/>
  <c r="F1185" i="16"/>
  <c r="G1185" i="16" s="1"/>
  <c r="M1277" i="16" s="1"/>
  <c r="Q1277" i="16" s="1"/>
  <c r="F1173" i="16"/>
  <c r="G1173" i="16" s="1"/>
  <c r="F1134" i="16"/>
  <c r="G1134" i="16" s="1"/>
  <c r="F1121" i="16"/>
  <c r="F1109" i="16"/>
  <c r="F1045" i="16"/>
  <c r="G1045" i="16" s="1"/>
  <c r="F981" i="16"/>
  <c r="G981" i="16" s="1"/>
  <c r="M1073" i="16" s="1"/>
  <c r="Q1073" i="16" s="1"/>
  <c r="F917" i="16"/>
  <c r="F878" i="16"/>
  <c r="G878" i="16" s="1"/>
  <c r="M970" i="16" s="1"/>
  <c r="O970" i="16" s="1"/>
  <c r="Q970" i="16" s="1"/>
  <c r="F865" i="16"/>
  <c r="G865" i="16" s="1"/>
  <c r="F826" i="16"/>
  <c r="G826" i="16" s="1"/>
  <c r="F814" i="16"/>
  <c r="F801" i="16"/>
  <c r="G801" i="16" s="1"/>
  <c r="M893" i="16" s="1"/>
  <c r="O893" i="16" s="1"/>
  <c r="Q893" i="16" s="1"/>
  <c r="F750" i="16"/>
  <c r="G750" i="16" s="1"/>
  <c r="F689" i="16"/>
  <c r="G689" i="16" s="1"/>
  <c r="M781" i="16" s="1"/>
  <c r="Q781" i="16" s="1"/>
  <c r="O1635" i="16"/>
  <c r="O1619" i="16"/>
  <c r="O1611" i="16"/>
  <c r="O1587" i="16"/>
  <c r="O1467" i="16"/>
  <c r="O1459" i="16"/>
  <c r="O1451" i="16"/>
  <c r="O1443" i="16"/>
  <c r="O1419" i="16"/>
  <c r="Q1633" i="16"/>
  <c r="Q1593" i="16"/>
  <c r="Q1465" i="16"/>
  <c r="Q1425" i="16"/>
  <c r="Q1417" i="16"/>
  <c r="O1634" i="16"/>
  <c r="O1626" i="16"/>
  <c r="O1594" i="16"/>
  <c r="O1578" i="16"/>
  <c r="Q1578" i="16" s="1"/>
  <c r="O1570" i="16"/>
  <c r="Q1570" i="16" s="1"/>
  <c r="O1538" i="16"/>
  <c r="Q1538" i="16" s="1"/>
  <c r="O1530" i="16"/>
  <c r="Q1530" i="16" s="1"/>
  <c r="O1522" i="16"/>
  <c r="Q1522" i="16" s="1"/>
  <c r="O1514" i="16"/>
  <c r="Q1514" i="16" s="1"/>
  <c r="O1466" i="16"/>
  <c r="O1458" i="16"/>
  <c r="O1434" i="16"/>
  <c r="O1426" i="16"/>
  <c r="O1418" i="16"/>
  <c r="Q1640" i="16"/>
  <c r="Q1608" i="16"/>
  <c r="Q1424" i="16"/>
  <c r="Q1599" i="16"/>
  <c r="Q1447" i="16"/>
  <c r="Q1423" i="16"/>
  <c r="Q1598" i="16"/>
  <c r="Q1590" i="16"/>
  <c r="Q1454" i="16"/>
  <c r="Q1446" i="16"/>
  <c r="Q1422" i="16"/>
  <c r="O1479" i="16"/>
  <c r="Q1479" i="16" s="1"/>
  <c r="O1447" i="16"/>
  <c r="Q1613" i="16"/>
  <c r="Q1461" i="16"/>
  <c r="O1422" i="16"/>
  <c r="Q1636" i="16"/>
  <c r="Q1468" i="16"/>
  <c r="Q1444" i="16"/>
  <c r="Q1436" i="16"/>
  <c r="Q1634" i="16"/>
  <c r="Q1626" i="16"/>
  <c r="Q1618" i="16"/>
  <c r="Q1594" i="16"/>
  <c r="J101" i="16"/>
  <c r="K101" i="16" s="1"/>
  <c r="G127" i="16"/>
  <c r="M219" i="16" s="1"/>
  <c r="O219" i="16" s="1"/>
  <c r="Q219" i="16" s="1"/>
  <c r="G415" i="16"/>
  <c r="M507" i="16" s="1"/>
  <c r="O507" i="16" s="1"/>
  <c r="Q507" i="16" s="1"/>
  <c r="G535" i="16"/>
  <c r="M627" i="16" s="1"/>
  <c r="O627" i="16" s="1"/>
  <c r="G703" i="16"/>
  <c r="M795" i="16" s="1"/>
  <c r="R795" i="16" s="1"/>
  <c r="G991" i="16"/>
  <c r="M1083" i="16" s="1"/>
  <c r="R1083" i="16" s="1"/>
  <c r="G1015" i="16"/>
  <c r="M1107" i="16" s="1"/>
  <c r="O1107" i="16" s="1"/>
  <c r="G1087" i="16"/>
  <c r="M1179" i="16" s="1"/>
  <c r="O1179" i="16" s="1"/>
  <c r="Q1179" i="16" s="1"/>
  <c r="G1135" i="16"/>
  <c r="M1227" i="16" s="1"/>
  <c r="Q1227" i="16" s="1"/>
  <c r="G1191" i="16"/>
  <c r="M1283" i="16" s="1"/>
  <c r="Q1283" i="16" s="1"/>
  <c r="G1215" i="16"/>
  <c r="M1307" i="16" s="1"/>
  <c r="Q1307" i="16" s="1"/>
  <c r="G1263" i="16"/>
  <c r="M1355" i="16" s="1"/>
  <c r="O1355" i="16" s="1"/>
  <c r="G199" i="16"/>
  <c r="M291" i="16" s="1"/>
  <c r="O291" i="16" s="1"/>
  <c r="G79" i="16"/>
  <c r="M171" i="16" s="1"/>
  <c r="O171" i="16" s="1"/>
  <c r="Q171" i="16" s="1"/>
  <c r="G295" i="16"/>
  <c r="M387" i="16" s="1"/>
  <c r="O387" i="16" s="1"/>
  <c r="G343" i="16"/>
  <c r="M435" i="16" s="1"/>
  <c r="O435" i="16" s="1"/>
  <c r="G463" i="16"/>
  <c r="M555" i="16" s="1"/>
  <c r="R555" i="16" s="1"/>
  <c r="G487" i="16"/>
  <c r="M579" i="16" s="1"/>
  <c r="Q579" i="16" s="1"/>
  <c r="G575" i="16"/>
  <c r="M667" i="16" s="1"/>
  <c r="Q667" i="16" s="1"/>
  <c r="G623" i="16"/>
  <c r="M715" i="16" s="1"/>
  <c r="Q715" i="16" s="1"/>
  <c r="G655" i="16"/>
  <c r="M747" i="16" s="1"/>
  <c r="Q747" i="16" s="1"/>
  <c r="G767" i="16"/>
  <c r="M859" i="16" s="1"/>
  <c r="O859" i="16" s="1"/>
  <c r="Q859" i="16" s="1"/>
  <c r="G791" i="16"/>
  <c r="M883" i="16" s="1"/>
  <c r="O883" i="16" s="1"/>
  <c r="Q883" i="16" s="1"/>
  <c r="G911" i="16"/>
  <c r="M1003" i="16" s="1"/>
  <c r="O1003" i="16" s="1"/>
  <c r="Q1003" i="16" s="1"/>
  <c r="G959" i="16"/>
  <c r="M1051" i="16" s="1"/>
  <c r="Q1051" i="16" s="1"/>
  <c r="G1039" i="16"/>
  <c r="M1131" i="16" s="1"/>
  <c r="O1131" i="16" s="1"/>
  <c r="Q1131" i="16" s="1"/>
  <c r="G1279" i="16"/>
  <c r="M1371" i="16" s="1"/>
  <c r="O1371" i="16" s="1"/>
  <c r="Q1371" i="16" s="1"/>
  <c r="G1303" i="16"/>
  <c r="M1395" i="16" s="1"/>
  <c r="O1395" i="16" s="1"/>
  <c r="Q1395" i="16" s="1"/>
  <c r="G247" i="16"/>
  <c r="M339" i="16" s="1"/>
  <c r="R339" i="16" s="1"/>
  <c r="G119" i="16"/>
  <c r="M211" i="16" s="1"/>
  <c r="O211" i="16" s="1"/>
  <c r="Q211" i="16" s="1"/>
  <c r="G191" i="16"/>
  <c r="M283" i="16" s="1"/>
  <c r="Q283" i="16" s="1"/>
  <c r="G239" i="16"/>
  <c r="M331" i="16" s="1"/>
  <c r="G319" i="16"/>
  <c r="M411" i="16" s="1"/>
  <c r="O411" i="16" s="1"/>
  <c r="G407" i="16"/>
  <c r="M499" i="16" s="1"/>
  <c r="O499" i="16" s="1"/>
  <c r="Q499" i="16" s="1"/>
  <c r="G863" i="16"/>
  <c r="M955" i="16" s="1"/>
  <c r="G935" i="16"/>
  <c r="M1027" i="16" s="1"/>
  <c r="O1027" i="16" s="1"/>
  <c r="Q1027" i="16" s="1"/>
  <c r="G983" i="16"/>
  <c r="M1075" i="16" s="1"/>
  <c r="G1127" i="16"/>
  <c r="M1219" i="16" s="1"/>
  <c r="O1219" i="16" s="1"/>
  <c r="Q1219" i="16" s="1"/>
  <c r="G1255" i="16"/>
  <c r="M1347" i="16" s="1"/>
  <c r="O1347" i="16" s="1"/>
  <c r="G175" i="16"/>
  <c r="M267" i="16" s="1"/>
  <c r="O267" i="16" s="1"/>
  <c r="G151" i="16"/>
  <c r="M243" i="16" s="1"/>
  <c r="Q243" i="16" s="1"/>
  <c r="G143" i="16"/>
  <c r="M235" i="16" s="1"/>
  <c r="O235" i="16" s="1"/>
  <c r="Q235" i="16" s="1"/>
  <c r="G479" i="16"/>
  <c r="M571" i="16" s="1"/>
  <c r="Q571" i="16" s="1"/>
  <c r="G527" i="16"/>
  <c r="M619" i="16" s="1"/>
  <c r="Q619" i="16" s="1"/>
  <c r="G647" i="16"/>
  <c r="M739" i="16" s="1"/>
  <c r="Q739" i="16" s="1"/>
  <c r="G759" i="16"/>
  <c r="M851" i="16" s="1"/>
  <c r="O851" i="16" s="1"/>
  <c r="Q851" i="16" s="1"/>
  <c r="G815" i="16"/>
  <c r="M907" i="16" s="1"/>
  <c r="O907" i="16" s="1"/>
  <c r="Q907" i="16" s="1"/>
  <c r="G903" i="16"/>
  <c r="M995" i="16" s="1"/>
  <c r="O995" i="16" s="1"/>
  <c r="Q995" i="16" s="1"/>
  <c r="G1031" i="16"/>
  <c r="M1123" i="16" s="1"/>
  <c r="Q1123" i="16" s="1"/>
  <c r="G1079" i="16"/>
  <c r="M1171" i="16" s="1"/>
  <c r="O1171" i="16" s="1"/>
  <c r="Q1171" i="16" s="1"/>
  <c r="G1159" i="16"/>
  <c r="M1251" i="16" s="1"/>
  <c r="Q1251" i="16" s="1"/>
  <c r="G1295" i="16"/>
  <c r="M1387" i="16" s="1"/>
  <c r="O1387" i="16" s="1"/>
  <c r="Q1387" i="16" s="1"/>
  <c r="G95" i="16"/>
  <c r="M187" i="16" s="1"/>
  <c r="O187" i="16" s="1"/>
  <c r="Q187" i="16" s="1"/>
  <c r="G263" i="16"/>
  <c r="M355" i="16" s="1"/>
  <c r="Q355" i="16" s="1"/>
  <c r="G287" i="16"/>
  <c r="M379" i="16" s="1"/>
  <c r="Q379" i="16" s="1"/>
  <c r="G359" i="16"/>
  <c r="M451" i="16" s="1"/>
  <c r="Q451" i="16" s="1"/>
  <c r="G399" i="16"/>
  <c r="M491" i="16" s="1"/>
  <c r="Q491" i="16" s="1"/>
  <c r="G431" i="16"/>
  <c r="M523" i="16" s="1"/>
  <c r="Q523" i="16" s="1"/>
  <c r="G567" i="16"/>
  <c r="M659" i="16" s="1"/>
  <c r="Q659" i="16" s="1"/>
  <c r="G735" i="16"/>
  <c r="M827" i="16" s="1"/>
  <c r="R827" i="16" s="1"/>
  <c r="G927" i="16"/>
  <c r="M1019" i="16" s="1"/>
  <c r="O1019" i="16" s="1"/>
  <c r="Q1019" i="16" s="1"/>
  <c r="G975" i="16"/>
  <c r="M1067" i="16" s="1"/>
  <c r="O1067" i="16" s="1"/>
  <c r="G1151" i="16"/>
  <c r="M1243" i="16" s="1"/>
  <c r="O1243" i="16" s="1"/>
  <c r="G1319" i="16"/>
  <c r="M1411" i="16" s="1"/>
  <c r="Q1411" i="16" s="1"/>
  <c r="G135" i="16"/>
  <c r="M227" i="16" s="1"/>
  <c r="O227" i="16" s="1"/>
  <c r="Q227" i="16" s="1"/>
  <c r="G183" i="16"/>
  <c r="M275" i="16" s="1"/>
  <c r="O275" i="16" s="1"/>
  <c r="G231" i="16"/>
  <c r="M323" i="16" s="1"/>
  <c r="Q323" i="16" s="1"/>
  <c r="G375" i="16"/>
  <c r="M467" i="16" s="1"/>
  <c r="Q467" i="16" s="1"/>
  <c r="G471" i="16"/>
  <c r="M563" i="16" s="1"/>
  <c r="Q563" i="16" s="1"/>
  <c r="G519" i="16"/>
  <c r="M611" i="16" s="1"/>
  <c r="O611" i="16" s="1"/>
  <c r="G751" i="16"/>
  <c r="M843" i="16" s="1"/>
  <c r="O843" i="16" s="1"/>
  <c r="Q843" i="16" s="1"/>
  <c r="G807" i="16"/>
  <c r="M899" i="16" s="1"/>
  <c r="O899" i="16" s="1"/>
  <c r="Q899" i="16" s="1"/>
  <c r="G879" i="16"/>
  <c r="M971" i="16" s="1"/>
  <c r="O971" i="16" s="1"/>
  <c r="Q971" i="16" s="1"/>
  <c r="G1071" i="16"/>
  <c r="M1163" i="16" s="1"/>
  <c r="O1163" i="16" s="1"/>
  <c r="Q1163" i="16" s="1"/>
  <c r="G1247" i="16"/>
  <c r="M1339" i="16" s="1"/>
  <c r="R1339" i="16" s="1"/>
  <c r="G311" i="16"/>
  <c r="M403" i="16" s="1"/>
  <c r="Q403" i="16" s="1"/>
  <c r="G543" i="16"/>
  <c r="M635" i="16" s="1"/>
  <c r="Q635" i="16" s="1"/>
  <c r="G591" i="16"/>
  <c r="M683" i="16" s="1"/>
  <c r="O683" i="16" s="1"/>
  <c r="Q683" i="16" s="1"/>
  <c r="G639" i="16"/>
  <c r="M731" i="16" s="1"/>
  <c r="O731" i="16" s="1"/>
  <c r="G687" i="16"/>
  <c r="M779" i="16" s="1"/>
  <c r="Q779" i="16" s="1"/>
  <c r="G207" i="16"/>
  <c r="M299" i="16" s="1"/>
  <c r="R299" i="16" s="1"/>
  <c r="G255" i="16"/>
  <c r="M347" i="16" s="1"/>
  <c r="Q347" i="16" s="1"/>
  <c r="G351" i="16"/>
  <c r="M443" i="16" s="1"/>
  <c r="Q443" i="16" s="1"/>
  <c r="G423" i="16"/>
  <c r="M515" i="16" s="1"/>
  <c r="Q515" i="16" s="1"/>
  <c r="G711" i="16"/>
  <c r="M803" i="16" s="1"/>
  <c r="Q803" i="16" s="1"/>
  <c r="G847" i="16"/>
  <c r="M939" i="16" s="1"/>
  <c r="O939" i="16" s="1"/>
  <c r="Q939" i="16" s="1"/>
  <c r="G967" i="16"/>
  <c r="M1059" i="16" s="1"/>
  <c r="Q1059" i="16" s="1"/>
  <c r="G1023" i="16"/>
  <c r="M1115" i="16" s="1"/>
  <c r="Q1115" i="16" s="1"/>
  <c r="G1095" i="16"/>
  <c r="M1187" i="16" s="1"/>
  <c r="O1187" i="16" s="1"/>
  <c r="Q1187" i="16" s="1"/>
  <c r="G1143" i="16"/>
  <c r="M1235" i="16" s="1"/>
  <c r="O1235" i="16" s="1"/>
  <c r="G1199" i="16"/>
  <c r="M1291" i="16" s="1"/>
  <c r="Q1291" i="16" s="1"/>
  <c r="G1271" i="16"/>
  <c r="M1363" i="16" s="1"/>
  <c r="R1363" i="16" s="1"/>
  <c r="G1311" i="16"/>
  <c r="M1403" i="16" s="1"/>
  <c r="O1403" i="16" s="1"/>
  <c r="Q1403" i="16" s="1"/>
  <c r="R232" i="16"/>
  <c r="Q250" i="16"/>
  <c r="Q261" i="16"/>
  <c r="O261" i="16"/>
  <c r="Q246" i="16"/>
  <c r="R193" i="16"/>
  <c r="O193" i="16"/>
  <c r="Q193" i="16" s="1"/>
  <c r="O256" i="16"/>
  <c r="Q257" i="16"/>
  <c r="Q267" i="16"/>
  <c r="R282" i="16"/>
  <c r="Q282" i="16"/>
  <c r="Q296" i="16"/>
  <c r="R191" i="16"/>
  <c r="O191" i="16"/>
  <c r="Q191" i="16" s="1"/>
  <c r="R186" i="16"/>
  <c r="O186" i="16"/>
  <c r="Q186" i="16" s="1"/>
  <c r="R200" i="16"/>
  <c r="R263" i="16"/>
  <c r="Q263" i="16"/>
  <c r="O263" i="16"/>
  <c r="R248" i="16"/>
  <c r="Q248" i="16"/>
  <c r="O254" i="16"/>
  <c r="R192" i="16"/>
  <c r="O192" i="16"/>
  <c r="Q192" i="16" s="1"/>
  <c r="R201" i="16"/>
  <c r="O201" i="16"/>
  <c r="Q201" i="16" s="1"/>
  <c r="R260" i="16"/>
  <c r="Q260" i="16"/>
  <c r="R264" i="16"/>
  <c r="Q264" i="16"/>
  <c r="O264" i="16"/>
  <c r="Q269" i="16"/>
  <c r="Q284" i="16"/>
  <c r="O284" i="16"/>
  <c r="R298" i="16"/>
  <c r="O298" i="16"/>
  <c r="O303" i="16"/>
  <c r="Q312" i="16"/>
  <c r="O312" i="16"/>
  <c r="O249" i="16"/>
  <c r="Q278" i="16"/>
  <c r="O278" i="16"/>
  <c r="O326" i="16"/>
  <c r="O393" i="16"/>
  <c r="R397" i="16"/>
  <c r="O397" i="16"/>
  <c r="R402" i="16"/>
  <c r="Q402" i="16"/>
  <c r="O402" i="16"/>
  <c r="R422" i="16"/>
  <c r="Q422" i="16"/>
  <c r="O422" i="16"/>
  <c r="O431" i="16"/>
  <c r="Q436" i="16"/>
  <c r="O436" i="16"/>
  <c r="Q471" i="16"/>
  <c r="O471" i="16"/>
  <c r="Q551" i="16"/>
  <c r="O551" i="16"/>
  <c r="Q556" i="16"/>
  <c r="Q576" i="16"/>
  <c r="O576" i="16"/>
  <c r="Q585" i="16"/>
  <c r="O585" i="16"/>
  <c r="Q605" i="16"/>
  <c r="O605" i="16"/>
  <c r="Q610" i="16"/>
  <c r="O614" i="16"/>
  <c r="Q634" i="16"/>
  <c r="O634" i="16"/>
  <c r="Q668" i="16"/>
  <c r="O673" i="16"/>
  <c r="Q697" i="16"/>
  <c r="Q744" i="16"/>
  <c r="O744" i="16"/>
  <c r="Q778" i="16"/>
  <c r="Q1033" i="16"/>
  <c r="O1033" i="16"/>
  <c r="O1342" i="16"/>
  <c r="O1233" i="16"/>
  <c r="O1157" i="16"/>
  <c r="Q1157" i="16" s="1"/>
  <c r="O1093" i="16"/>
  <c r="O621" i="16"/>
  <c r="O590" i="16"/>
  <c r="O528" i="16"/>
  <c r="O306" i="16"/>
  <c r="Q337" i="16"/>
  <c r="O337" i="16"/>
  <c r="R341" i="16"/>
  <c r="Q346" i="16"/>
  <c r="O346" i="16"/>
  <c r="Q351" i="16"/>
  <c r="O351" i="16"/>
  <c r="Q365" i="16"/>
  <c r="O365" i="16"/>
  <c r="Q369" i="16"/>
  <c r="Q374" i="16"/>
  <c r="O374" i="16"/>
  <c r="Q383" i="16"/>
  <c r="O383" i="16"/>
  <c r="Q408" i="16"/>
  <c r="O408" i="16"/>
  <c r="R446" i="16"/>
  <c r="Q446" i="16"/>
  <c r="O446" i="16"/>
  <c r="O451" i="16"/>
  <c r="Q481" i="16"/>
  <c r="O481" i="16"/>
  <c r="O486" i="16"/>
  <c r="Q509" i="16"/>
  <c r="O509" i="16"/>
  <c r="R514" i="16"/>
  <c r="Q514" i="16"/>
  <c r="Q533" i="16"/>
  <c r="O533" i="16"/>
  <c r="O591" i="16"/>
  <c r="R596" i="16"/>
  <c r="O625" i="16"/>
  <c r="O688" i="16"/>
  <c r="Q788" i="16"/>
  <c r="O788" i="16"/>
  <c r="Q1095" i="16"/>
  <c r="R1118" i="16"/>
  <c r="Q1118" i="16"/>
  <c r="O1349" i="16"/>
  <c r="O1341" i="16"/>
  <c r="O1293" i="16"/>
  <c r="O1181" i="16"/>
  <c r="Q1181" i="16" s="1"/>
  <c r="O1117" i="16"/>
  <c r="O1053" i="16"/>
  <c r="O613" i="16"/>
  <c r="O589" i="16"/>
  <c r="O485" i="16"/>
  <c r="O304" i="16"/>
  <c r="Q327" i="16"/>
  <c r="O327" i="16"/>
  <c r="Q394" i="16"/>
  <c r="O394" i="16"/>
  <c r="Q423" i="16"/>
  <c r="O423" i="16"/>
  <c r="Q437" i="16"/>
  <c r="Q472" i="16"/>
  <c r="O472" i="16"/>
  <c r="Q577" i="16"/>
  <c r="Q582" i="16"/>
  <c r="O582" i="16"/>
  <c r="Q606" i="16"/>
  <c r="R620" i="16"/>
  <c r="Q620" i="16"/>
  <c r="O620" i="16"/>
  <c r="R640" i="16"/>
  <c r="Q640" i="16"/>
  <c r="Q669" i="16"/>
  <c r="O669" i="16"/>
  <c r="R674" i="16"/>
  <c r="Q712" i="16"/>
  <c r="O712" i="16"/>
  <c r="Q717" i="16"/>
  <c r="Q722" i="16"/>
  <c r="O722" i="16"/>
  <c r="Q736" i="16"/>
  <c r="Q745" i="16"/>
  <c r="O745" i="16"/>
  <c r="R848" i="16"/>
  <c r="R904" i="16"/>
  <c r="O904" i="16"/>
  <c r="Q904" i="16" s="1"/>
  <c r="Q1339" i="16"/>
  <c r="O953" i="16"/>
  <c r="O801" i="16"/>
  <c r="O765" i="16"/>
  <c r="O732" i="16"/>
  <c r="O640" i="16"/>
  <c r="O612" i="16"/>
  <c r="O432" i="16"/>
  <c r="O270" i="16"/>
  <c r="Q285" i="16"/>
  <c r="O285" i="16"/>
  <c r="O290" i="16"/>
  <c r="Q309" i="16"/>
  <c r="O309" i="16"/>
  <c r="Q313" i="16"/>
  <c r="O313" i="16"/>
  <c r="R318" i="16"/>
  <c r="Q318" i="16"/>
  <c r="Q333" i="16"/>
  <c r="O333" i="16"/>
  <c r="O338" i="16"/>
  <c r="O352" i="16"/>
  <c r="R361" i="16"/>
  <c r="Q361" i="16"/>
  <c r="O361" i="16"/>
  <c r="Q366" i="16"/>
  <c r="O366" i="16"/>
  <c r="Q380" i="16"/>
  <c r="O380" i="16"/>
  <c r="Q409" i="16"/>
  <c r="O409" i="16"/>
  <c r="Q414" i="16"/>
  <c r="Q452" i="16"/>
  <c r="O452" i="16"/>
  <c r="Q457" i="16"/>
  <c r="R478" i="16"/>
  <c r="O478" i="16"/>
  <c r="Q487" i="16"/>
  <c r="O487" i="16"/>
  <c r="R492" i="16"/>
  <c r="Q492" i="16"/>
  <c r="O492" i="16"/>
  <c r="R506" i="16"/>
  <c r="Q520" i="16"/>
  <c r="O520" i="16"/>
  <c r="Q529" i="16"/>
  <c r="R534" i="16"/>
  <c r="O534" i="16"/>
  <c r="Q534" i="16" s="1"/>
  <c r="Q597" i="16"/>
  <c r="O626" i="16"/>
  <c r="Q660" i="16"/>
  <c r="O660" i="16"/>
  <c r="Q794" i="16"/>
  <c r="O794" i="16"/>
  <c r="Q799" i="16"/>
  <c r="Q948" i="16"/>
  <c r="O948" i="16"/>
  <c r="O1087" i="16"/>
  <c r="Q1178" i="16"/>
  <c r="O1229" i="16"/>
  <c r="O781" i="16"/>
  <c r="O764" i="16"/>
  <c r="O708" i="16"/>
  <c r="O428" i="16"/>
  <c r="R242" i="16"/>
  <c r="Q242" i="16"/>
  <c r="O242" i="16"/>
  <c r="Q247" i="16"/>
  <c r="O247" i="16"/>
  <c r="Q276" i="16"/>
  <c r="O276" i="16"/>
  <c r="Q324" i="16"/>
  <c r="O324" i="16"/>
  <c r="Q390" i="16"/>
  <c r="O390" i="16"/>
  <c r="Q395" i="16"/>
  <c r="O395" i="16"/>
  <c r="R404" i="16"/>
  <c r="Q404" i="16"/>
  <c r="Q424" i="16"/>
  <c r="O424" i="16"/>
  <c r="R429" i="16"/>
  <c r="O429" i="16"/>
  <c r="Q438" i="16"/>
  <c r="O438" i="16"/>
  <c r="O473" i="16"/>
  <c r="R554" i="16"/>
  <c r="Q554" i="16"/>
  <c r="O554" i="16"/>
  <c r="R564" i="16"/>
  <c r="Q564" i="16"/>
  <c r="O564" i="16"/>
  <c r="R569" i="16"/>
  <c r="Q569" i="16"/>
  <c r="O569" i="16"/>
  <c r="Q617" i="16"/>
  <c r="Q632" i="16"/>
  <c r="O632" i="16"/>
  <c r="Q641" i="16"/>
  <c r="O641" i="16"/>
  <c r="Q680" i="16"/>
  <c r="O680" i="16"/>
  <c r="Q709" i="16"/>
  <c r="O709" i="16"/>
  <c r="Q723" i="16"/>
  <c r="O723" i="16"/>
  <c r="Q746" i="16"/>
  <c r="O746" i="16"/>
  <c r="O872" i="16"/>
  <c r="Q872" i="16" s="1"/>
  <c r="R968" i="16"/>
  <c r="O968" i="16"/>
  <c r="Q968" i="16" s="1"/>
  <c r="O997" i="16"/>
  <c r="Q997" i="16" s="1"/>
  <c r="R1130" i="16"/>
  <c r="O1130" i="16"/>
  <c r="Q1130" i="16" s="1"/>
  <c r="Q1249" i="16"/>
  <c r="R1321" i="16"/>
  <c r="R1335" i="16"/>
  <c r="Q1335" i="16"/>
  <c r="O1314" i="16"/>
  <c r="O1298" i="16"/>
  <c r="O1240" i="16"/>
  <c r="O1201" i="16"/>
  <c r="Q1201" i="16" s="1"/>
  <c r="O1073" i="16"/>
  <c r="O1061" i="16"/>
  <c r="O780" i="16"/>
  <c r="O761" i="16"/>
  <c r="O726" i="16"/>
  <c r="O604" i="16"/>
  <c r="O578" i="16"/>
  <c r="O514" i="16"/>
  <c r="O463" i="16"/>
  <c r="Q310" i="16"/>
  <c r="O310" i="16"/>
  <c r="R344" i="16"/>
  <c r="O344" i="16"/>
  <c r="Q353" i="16"/>
  <c r="O353" i="16"/>
  <c r="O372" i="16"/>
  <c r="Q376" i="16"/>
  <c r="O376" i="16"/>
  <c r="Q410" i="16"/>
  <c r="O410" i="16"/>
  <c r="Q415" i="16"/>
  <c r="Q449" i="16"/>
  <c r="O449" i="16"/>
  <c r="Q453" i="16"/>
  <c r="O453" i="16"/>
  <c r="O458" i="16"/>
  <c r="R484" i="16"/>
  <c r="Q484" i="16"/>
  <c r="R493" i="16"/>
  <c r="Q493" i="16"/>
  <c r="O493" i="16"/>
  <c r="Q512" i="16"/>
  <c r="O512" i="16"/>
  <c r="Q516" i="16"/>
  <c r="Q526" i="16"/>
  <c r="O526" i="16"/>
  <c r="O593" i="16"/>
  <c r="O652" i="16"/>
  <c r="R656" i="16"/>
  <c r="Q656" i="16"/>
  <c r="Q757" i="16"/>
  <c r="O757" i="16"/>
  <c r="Q766" i="16"/>
  <c r="O766" i="16"/>
  <c r="R786" i="16"/>
  <c r="O786" i="16"/>
  <c r="Q795" i="16"/>
  <c r="Q800" i="16"/>
  <c r="Q954" i="16"/>
  <c r="Q1074" i="16"/>
  <c r="O1074" i="16"/>
  <c r="O1079" i="16"/>
  <c r="Q1107" i="16"/>
  <c r="O1409" i="16"/>
  <c r="O1369" i="16"/>
  <c r="Q1369" i="16" s="1"/>
  <c r="O1361" i="16"/>
  <c r="Q1361" i="16" s="1"/>
  <c r="O1353" i="16"/>
  <c r="O1097" i="16"/>
  <c r="O964" i="16"/>
  <c r="Q964" i="16" s="1"/>
  <c r="O913" i="16"/>
  <c r="Q913" i="16" s="1"/>
  <c r="O793" i="16"/>
  <c r="O725" i="16"/>
  <c r="O572" i="16"/>
  <c r="O506" i="16"/>
  <c r="O460" i="16"/>
  <c r="O418" i="16"/>
  <c r="Q277" i="16"/>
  <c r="O277" i="16"/>
  <c r="Q320" i="16"/>
  <c r="O320" i="16"/>
  <c r="Q325" i="16"/>
  <c r="O325" i="16"/>
  <c r="R401" i="16"/>
  <c r="Q401" i="16"/>
  <c r="O401" i="16"/>
  <c r="R425" i="16"/>
  <c r="Q425" i="16"/>
  <c r="O425" i="16"/>
  <c r="R430" i="16"/>
  <c r="Q430" i="16"/>
  <c r="O430" i="16"/>
  <c r="Q435" i="16"/>
  <c r="Q439" i="16"/>
  <c r="O439" i="16"/>
  <c r="Q464" i="16"/>
  <c r="O464" i="16"/>
  <c r="Q470" i="16"/>
  <c r="O470" i="16"/>
  <c r="R474" i="16"/>
  <c r="Q474" i="16"/>
  <c r="O474" i="16"/>
  <c r="R550" i="16"/>
  <c r="Q561" i="16"/>
  <c r="O561" i="16"/>
  <c r="R565" i="16"/>
  <c r="Q565" i="16"/>
  <c r="O565" i="16"/>
  <c r="Q575" i="16"/>
  <c r="O575" i="16"/>
  <c r="Q584" i="16"/>
  <c r="O584" i="16"/>
  <c r="Q633" i="16"/>
  <c r="O633" i="16"/>
  <c r="Q638" i="16"/>
  <c r="O638" i="16"/>
  <c r="R642" i="16"/>
  <c r="Q642" i="16"/>
  <c r="O667" i="16"/>
  <c r="Q676" i="16"/>
  <c r="O676" i="16"/>
  <c r="O710" i="16"/>
  <c r="Q724" i="16"/>
  <c r="O724" i="16"/>
  <c r="O747" i="16"/>
  <c r="R864" i="16"/>
  <c r="O864" i="16"/>
  <c r="Q864" i="16" s="1"/>
  <c r="R969" i="16"/>
  <c r="O969" i="16"/>
  <c r="Q969" i="16" s="1"/>
  <c r="Q1055" i="16"/>
  <c r="O1055" i="16"/>
  <c r="O1122" i="16"/>
  <c r="Q1250" i="16"/>
  <c r="O1250" i="16"/>
  <c r="O1272" i="16"/>
  <c r="O1249" i="16"/>
  <c r="O1237" i="16"/>
  <c r="O1185" i="16"/>
  <c r="Q1185" i="16" s="1"/>
  <c r="O996" i="16"/>
  <c r="Q996" i="16" s="1"/>
  <c r="O877" i="16"/>
  <c r="Q877" i="16" s="1"/>
  <c r="O844" i="16"/>
  <c r="Q844" i="16" s="1"/>
  <c r="O774" i="16"/>
  <c r="O758" i="16"/>
  <c r="O740" i="16"/>
  <c r="O677" i="16"/>
  <c r="O570" i="16"/>
  <c r="O456" i="16"/>
  <c r="O404" i="16"/>
  <c r="O317" i="16"/>
  <c r="Q1122" i="16"/>
  <c r="Q268" i="16"/>
  <c r="O268" i="16"/>
  <c r="Q288" i="16"/>
  <c r="O288" i="16"/>
  <c r="Q292" i="16"/>
  <c r="O292" i="16"/>
  <c r="R297" i="16"/>
  <c r="Q297" i="16"/>
  <c r="O297" i="16"/>
  <c r="R302" i="16"/>
  <c r="Q302" i="16"/>
  <c r="O302" i="16"/>
  <c r="R311" i="16"/>
  <c r="Q311" i="16"/>
  <c r="O311" i="16"/>
  <c r="Q331" i="16"/>
  <c r="O331" i="16"/>
  <c r="Q340" i="16"/>
  <c r="O340" i="16"/>
  <c r="Q345" i="16"/>
  <c r="O345" i="16"/>
  <c r="Q354" i="16"/>
  <c r="O354" i="16"/>
  <c r="Q359" i="16"/>
  <c r="O359" i="16"/>
  <c r="Q368" i="16"/>
  <c r="O368" i="16"/>
  <c r="R373" i="16"/>
  <c r="Q373" i="16"/>
  <c r="O373" i="16"/>
  <c r="Q382" i="16"/>
  <c r="O382" i="16"/>
  <c r="Q416" i="16"/>
  <c r="O416" i="16"/>
  <c r="R445" i="16"/>
  <c r="Q445" i="16"/>
  <c r="R450" i="16"/>
  <c r="Q450" i="16"/>
  <c r="O450" i="16"/>
  <c r="Q480" i="16"/>
  <c r="O480" i="16"/>
  <c r="R494" i="16"/>
  <c r="Q494" i="16"/>
  <c r="O494" i="16"/>
  <c r="R508" i="16"/>
  <c r="O508" i="16"/>
  <c r="Q508" i="16" s="1"/>
  <c r="R513" i="16"/>
  <c r="Q513" i="16"/>
  <c r="O513" i="16"/>
  <c r="O522" i="16"/>
  <c r="R541" i="16"/>
  <c r="O541" i="16"/>
  <c r="Q541" i="16" s="1"/>
  <c r="R628" i="16"/>
  <c r="Q628" i="16"/>
  <c r="O628" i="16"/>
  <c r="Q653" i="16"/>
  <c r="Q662" i="16"/>
  <c r="Q792" i="16"/>
  <c r="O792" i="16"/>
  <c r="Q946" i="16"/>
  <c r="O946" i="16"/>
  <c r="Q955" i="16"/>
  <c r="O955" i="16"/>
  <c r="Q1066" i="16"/>
  <c r="Q1075" i="16"/>
  <c r="O1075" i="16"/>
  <c r="R1313" i="16"/>
  <c r="Q1347" i="16"/>
  <c r="O1335" i="16"/>
  <c r="O1279" i="16"/>
  <c r="O1081" i="16"/>
  <c r="O977" i="16"/>
  <c r="Q977" i="16" s="1"/>
  <c r="O961" i="16"/>
  <c r="O772" i="16"/>
  <c r="O718" i="16"/>
  <c r="O675" i="16"/>
  <c r="O592" i="16"/>
  <c r="O568" i="16"/>
  <c r="O403" i="16"/>
  <c r="O360" i="16"/>
  <c r="J855" i="16"/>
  <c r="K855" i="16" s="1"/>
  <c r="R197" i="16"/>
  <c r="R206" i="16"/>
  <c r="R212" i="16"/>
  <c r="R269" i="16"/>
  <c r="R284" i="16"/>
  <c r="R303" i="16"/>
  <c r="R312" i="16"/>
  <c r="R317" i="16"/>
  <c r="R337" i="16"/>
  <c r="R346" i="16"/>
  <c r="R351" i="16"/>
  <c r="R360" i="16"/>
  <c r="R365" i="16"/>
  <c r="R369" i="16"/>
  <c r="R388" i="16"/>
  <c r="R393" i="16"/>
  <c r="R460" i="16"/>
  <c r="R551" i="16"/>
  <c r="R556" i="16"/>
  <c r="R571" i="16"/>
  <c r="R576" i="16"/>
  <c r="R585" i="16"/>
  <c r="R605" i="16"/>
  <c r="R610" i="16"/>
  <c r="R634" i="16"/>
  <c r="R639" i="16"/>
  <c r="R673" i="16"/>
  <c r="R677" i="16"/>
  <c r="R697" i="16"/>
  <c r="R702" i="16"/>
  <c r="R725" i="16"/>
  <c r="R739" i="16"/>
  <c r="R778" i="16"/>
  <c r="R821" i="16"/>
  <c r="R912" i="16"/>
  <c r="R946" i="16"/>
  <c r="R984" i="16"/>
  <c r="R1061" i="16"/>
  <c r="R1066" i="16"/>
  <c r="R1117" i="16"/>
  <c r="R1180" i="16"/>
  <c r="R1269" i="16"/>
  <c r="R1341" i="16"/>
  <c r="R1419" i="16"/>
  <c r="R1475" i="16"/>
  <c r="R1528" i="16"/>
  <c r="R1633" i="16"/>
  <c r="R1625" i="16"/>
  <c r="R1593" i="16"/>
  <c r="R1541" i="16"/>
  <c r="R1488" i="16"/>
  <c r="R1467" i="16"/>
  <c r="R1424" i="16"/>
  <c r="R1403" i="16"/>
  <c r="R1179" i="16"/>
  <c r="R1128" i="16"/>
  <c r="R995" i="16"/>
  <c r="R962" i="16"/>
  <c r="R893" i="16"/>
  <c r="R859" i="16"/>
  <c r="R822" i="16"/>
  <c r="R766" i="16"/>
  <c r="R548" i="16"/>
  <c r="R471" i="16"/>
  <c r="R390" i="16"/>
  <c r="R164" i="16"/>
  <c r="R169" i="16"/>
  <c r="R173" i="16"/>
  <c r="R222" i="16"/>
  <c r="R236" i="16"/>
  <c r="R241" i="16"/>
  <c r="R246" i="16"/>
  <c r="R250" i="16"/>
  <c r="R323" i="16"/>
  <c r="R327" i="16"/>
  <c r="R383" i="16"/>
  <c r="R408" i="16"/>
  <c r="R451" i="16"/>
  <c r="R456" i="16"/>
  <c r="R481" i="16"/>
  <c r="R486" i="16"/>
  <c r="R495" i="16"/>
  <c r="R509" i="16"/>
  <c r="R523" i="16"/>
  <c r="R528" i="16"/>
  <c r="R533" i="16"/>
  <c r="R537" i="16"/>
  <c r="R542" i="16"/>
  <c r="R600" i="16"/>
  <c r="R625" i="16"/>
  <c r="R688" i="16"/>
  <c r="R764" i="16"/>
  <c r="R788" i="16"/>
  <c r="R793" i="16"/>
  <c r="R837" i="16"/>
  <c r="R961" i="16"/>
  <c r="R975" i="16"/>
  <c r="R999" i="16"/>
  <c r="R1009" i="16"/>
  <c r="R1013" i="16"/>
  <c r="R1033" i="16"/>
  <c r="R1209" i="16"/>
  <c r="R1233" i="16"/>
  <c r="R1237" i="16"/>
  <c r="R1298" i="16"/>
  <c r="R1401" i="16"/>
  <c r="R1458" i="16"/>
  <c r="R1500" i="16"/>
  <c r="R1504" i="16"/>
  <c r="R1548" i="16"/>
  <c r="R1552" i="16"/>
  <c r="R1564" i="16"/>
  <c r="R1640" i="16"/>
  <c r="R1632" i="16"/>
  <c r="R1608" i="16"/>
  <c r="R1600" i="16"/>
  <c r="R1592" i="16"/>
  <c r="R1583" i="16"/>
  <c r="R1551" i="16"/>
  <c r="R1508" i="16"/>
  <c r="R1466" i="16"/>
  <c r="R1444" i="16"/>
  <c r="R1423" i="16"/>
  <c r="R1402" i="16"/>
  <c r="R1228" i="16"/>
  <c r="R1178" i="16"/>
  <c r="R1075" i="16"/>
  <c r="R1024" i="16"/>
  <c r="R857" i="16"/>
  <c r="R816" i="16"/>
  <c r="R753" i="16"/>
  <c r="R606" i="16"/>
  <c r="R213" i="16"/>
  <c r="R218" i="16"/>
  <c r="R256" i="16"/>
  <c r="R261" i="16"/>
  <c r="R270" i="16"/>
  <c r="R285" i="16"/>
  <c r="R304" i="16"/>
  <c r="R309" i="16"/>
  <c r="R313" i="16"/>
  <c r="R333" i="16"/>
  <c r="R338" i="16"/>
  <c r="R352" i="16"/>
  <c r="R366" i="16"/>
  <c r="D278" i="16"/>
  <c r="R394" i="16"/>
  <c r="R423" i="16"/>
  <c r="R428" i="16"/>
  <c r="R432" i="16"/>
  <c r="R437" i="16"/>
  <c r="R467" i="16"/>
  <c r="R472" i="16"/>
  <c r="R563" i="16"/>
  <c r="R568" i="16"/>
  <c r="R572" i="16"/>
  <c r="R577" i="16"/>
  <c r="R635" i="16"/>
  <c r="R669" i="16"/>
  <c r="R698" i="16"/>
  <c r="R708" i="16"/>
  <c r="R712" i="16"/>
  <c r="R717" i="16"/>
  <c r="R722" i="16"/>
  <c r="R726" i="16"/>
  <c r="R731" i="16"/>
  <c r="R736" i="16"/>
  <c r="R745" i="16"/>
  <c r="R779" i="16"/>
  <c r="R808" i="16"/>
  <c r="R813" i="16"/>
  <c r="R817" i="16"/>
  <c r="R928" i="16"/>
  <c r="R1019" i="16"/>
  <c r="R1081" i="16"/>
  <c r="R1109" i="16"/>
  <c r="R1186" i="16"/>
  <c r="D1103" i="16"/>
  <c r="R1251" i="16"/>
  <c r="R1342" i="16"/>
  <c r="R1387" i="16"/>
  <c r="R1425" i="16"/>
  <c r="R1524" i="16"/>
  <c r="R1584" i="16"/>
  <c r="R1607" i="16"/>
  <c r="R1599" i="16"/>
  <c r="R1591" i="16"/>
  <c r="R1573" i="16"/>
  <c r="R1563" i="16"/>
  <c r="R1550" i="16"/>
  <c r="R1523" i="16"/>
  <c r="R1356" i="16"/>
  <c r="R1314" i="16"/>
  <c r="R1292" i="16"/>
  <c r="R1250" i="16"/>
  <c r="R1200" i="16"/>
  <c r="R989" i="16"/>
  <c r="R955" i="16"/>
  <c r="R921" i="16"/>
  <c r="R604" i="16"/>
  <c r="R529" i="16"/>
  <c r="R452" i="16"/>
  <c r="R165" i="16"/>
  <c r="R170" i="16"/>
  <c r="R179" i="16"/>
  <c r="R228" i="16"/>
  <c r="R233" i="16"/>
  <c r="R247" i="16"/>
  <c r="R276" i="16"/>
  <c r="R324" i="16"/>
  <c r="R375" i="16"/>
  <c r="R380" i="16"/>
  <c r="R409" i="16"/>
  <c r="R414" i="16"/>
  <c r="R443" i="16"/>
  <c r="R487" i="16"/>
  <c r="R501" i="16"/>
  <c r="R520" i="16"/>
  <c r="R592" i="16"/>
  <c r="R597" i="16"/>
  <c r="R626" i="16"/>
  <c r="R660" i="16"/>
  <c r="R689" i="16"/>
  <c r="R789" i="16"/>
  <c r="R794" i="16"/>
  <c r="R803" i="16"/>
  <c r="R876" i="16"/>
  <c r="R880" i="16"/>
  <c r="R885" i="16"/>
  <c r="R890" i="16"/>
  <c r="R908" i="16"/>
  <c r="R1005" i="16"/>
  <c r="R1053" i="16"/>
  <c r="R1124" i="16"/>
  <c r="R1172" i="16"/>
  <c r="R1215" i="16"/>
  <c r="R1229" i="16"/>
  <c r="R1234" i="16"/>
  <c r="R1362" i="16"/>
  <c r="R1411" i="16"/>
  <c r="R1436" i="16"/>
  <c r="R1454" i="16"/>
  <c r="R1459" i="16"/>
  <c r="R1468" i="16"/>
  <c r="R1510" i="16"/>
  <c r="R1544" i="16"/>
  <c r="R1622" i="16"/>
  <c r="R1614" i="16"/>
  <c r="R1606" i="16"/>
  <c r="R1598" i="16"/>
  <c r="R1590" i="16"/>
  <c r="R1572" i="16"/>
  <c r="R1535" i="16"/>
  <c r="R1521" i="16"/>
  <c r="R1482" i="16"/>
  <c r="R1418" i="16"/>
  <c r="R1375" i="16"/>
  <c r="R1268" i="16"/>
  <c r="R1247" i="16"/>
  <c r="R1171" i="16"/>
  <c r="R1146" i="16"/>
  <c r="R1095" i="16"/>
  <c r="R1018" i="16"/>
  <c r="R985" i="16"/>
  <c r="R849" i="16"/>
  <c r="R801" i="16"/>
  <c r="R740" i="16"/>
  <c r="R589" i="16"/>
  <c r="R290" i="16"/>
  <c r="R185" i="16"/>
  <c r="R190" i="16"/>
  <c r="R199" i="16"/>
  <c r="R204" i="16"/>
  <c r="R257" i="16"/>
  <c r="R267" i="16"/>
  <c r="R291" i="16"/>
  <c r="R310" i="16"/>
  <c r="R334" i="16"/>
  <c r="R348" i="16"/>
  <c r="R353" i="16"/>
  <c r="R395" i="16"/>
  <c r="R424" i="16"/>
  <c r="R438" i="16"/>
  <c r="R463" i="16"/>
  <c r="R473" i="16"/>
  <c r="R578" i="16"/>
  <c r="R612" i="16"/>
  <c r="R621" i="16"/>
  <c r="R632" i="16"/>
  <c r="R641" i="16"/>
  <c r="R675" i="16"/>
  <c r="R680" i="16"/>
  <c r="R704" i="16"/>
  <c r="R709" i="16"/>
  <c r="R723" i="16"/>
  <c r="R732" i="16"/>
  <c r="R737" i="16"/>
  <c r="R746" i="16"/>
  <c r="R780" i="16"/>
  <c r="R809" i="16"/>
  <c r="R814" i="16"/>
  <c r="R920" i="16"/>
  <c r="R929" i="16"/>
  <c r="R939" i="16"/>
  <c r="R948" i="16"/>
  <c r="R1025" i="16"/>
  <c r="R1073" i="16"/>
  <c r="R1087" i="16"/>
  <c r="R1101" i="16"/>
  <c r="R1144" i="16"/>
  <c r="R1334" i="16"/>
  <c r="R1417" i="16"/>
  <c r="R1426" i="16"/>
  <c r="R1473" i="16"/>
  <c r="R1478" i="16"/>
  <c r="R1576" i="16"/>
  <c r="D1641" i="16"/>
  <c r="F1641" i="16" s="1"/>
  <c r="G1641" i="16" s="1"/>
  <c r="R1613" i="16"/>
  <c r="R1605" i="16"/>
  <c r="R1580" i="16"/>
  <c r="R1571" i="16"/>
  <c r="R1499" i="16"/>
  <c r="R1371" i="16"/>
  <c r="R1349" i="16"/>
  <c r="R1285" i="16"/>
  <c r="R1192" i="16"/>
  <c r="R1167" i="16"/>
  <c r="R1115" i="16"/>
  <c r="R1011" i="16"/>
  <c r="R978" i="16"/>
  <c r="R724" i="16"/>
  <c r="R582" i="16"/>
  <c r="R505" i="16"/>
  <c r="R436" i="16"/>
  <c r="R180" i="16"/>
  <c r="R229" i="16"/>
  <c r="R234" i="16"/>
  <c r="R239" i="16"/>
  <c r="R277" i="16"/>
  <c r="R320" i="16"/>
  <c r="R325" i="16"/>
  <c r="R372" i="16"/>
  <c r="R376" i="16"/>
  <c r="R381" i="16"/>
  <c r="R410" i="16"/>
  <c r="R415" i="16"/>
  <c r="R449" i="16"/>
  <c r="R453" i="16"/>
  <c r="R458" i="16"/>
  <c r="R507" i="16"/>
  <c r="R512" i="16"/>
  <c r="R516" i="16"/>
  <c r="R526" i="16"/>
  <c r="R593" i="16"/>
  <c r="R652" i="16"/>
  <c r="R757" i="16"/>
  <c r="R761" i="16"/>
  <c r="R800" i="16"/>
  <c r="R905" i="16"/>
  <c r="R992" i="16"/>
  <c r="R1045" i="16"/>
  <c r="R1221" i="16"/>
  <c r="R1230" i="16"/>
  <c r="R1277" i="16"/>
  <c r="R1291" i="16"/>
  <c r="R1374" i="16"/>
  <c r="R1446" i="16"/>
  <c r="R1451" i="16"/>
  <c r="R1465" i="16"/>
  <c r="D1377" i="16"/>
  <c r="R1507" i="16"/>
  <c r="R1636" i="16"/>
  <c r="R1628" i="16"/>
  <c r="R1612" i="16"/>
  <c r="R1604" i="16"/>
  <c r="R1579" i="16"/>
  <c r="R1517" i="16"/>
  <c r="R1434" i="16"/>
  <c r="R1348" i="16"/>
  <c r="R1306" i="16"/>
  <c r="R1263" i="16"/>
  <c r="R1216" i="16"/>
  <c r="R1191" i="16"/>
  <c r="R1164" i="16"/>
  <c r="R1010" i="16"/>
  <c r="R873" i="16"/>
  <c r="R718" i="16"/>
  <c r="R500" i="16"/>
  <c r="R205" i="16"/>
  <c r="R211" i="16"/>
  <c r="R215" i="16"/>
  <c r="R220" i="16"/>
  <c r="R254" i="16"/>
  <c r="R268" i="16"/>
  <c r="R288" i="16"/>
  <c r="R292" i="16"/>
  <c r="R306" i="16"/>
  <c r="R331" i="16"/>
  <c r="R340" i="16"/>
  <c r="R345" i="16"/>
  <c r="R354" i="16"/>
  <c r="R359" i="16"/>
  <c r="R368" i="16"/>
  <c r="R435" i="16"/>
  <c r="R439" i="16"/>
  <c r="R464" i="16"/>
  <c r="R470" i="16"/>
  <c r="R561" i="16"/>
  <c r="R570" i="16"/>
  <c r="R575" i="16"/>
  <c r="R584" i="16"/>
  <c r="R613" i="16"/>
  <c r="R633" i="16"/>
  <c r="R638" i="16"/>
  <c r="R676" i="16"/>
  <c r="R681" i="16"/>
  <c r="R696" i="16"/>
  <c r="R705" i="16"/>
  <c r="R715" i="16"/>
  <c r="R747" i="16"/>
  <c r="R772" i="16"/>
  <c r="R781" i="16"/>
  <c r="R820" i="16"/>
  <c r="R845" i="16"/>
  <c r="R850" i="16"/>
  <c r="R855" i="16"/>
  <c r="R940" i="16"/>
  <c r="R954" i="16"/>
  <c r="R1017" i="16"/>
  <c r="R1074" i="16"/>
  <c r="R1079" i="16"/>
  <c r="R1093" i="16"/>
  <c r="R1097" i="16"/>
  <c r="R1202" i="16"/>
  <c r="R1272" i="16"/>
  <c r="R1326" i="16"/>
  <c r="R1394" i="16"/>
  <c r="R1527" i="16"/>
  <c r="R1536" i="16"/>
  <c r="R1556" i="16"/>
  <c r="R1635" i="16"/>
  <c r="R1627" i="16"/>
  <c r="R1619" i="16"/>
  <c r="R1611" i="16"/>
  <c r="R1587" i="16"/>
  <c r="R1557" i="16"/>
  <c r="R1543" i="16"/>
  <c r="R1531" i="16"/>
  <c r="R1515" i="16"/>
  <c r="R1474" i="16"/>
  <c r="R1282" i="16"/>
  <c r="R1111" i="16"/>
  <c r="R710" i="16"/>
  <c r="R418" i="16"/>
  <c r="R177" i="16"/>
  <c r="R235" i="16"/>
  <c r="R240" i="16"/>
  <c r="R249" i="16"/>
  <c r="R278" i="16"/>
  <c r="R326" i="16"/>
  <c r="R382" i="16"/>
  <c r="R416" i="16"/>
  <c r="R480" i="16"/>
  <c r="R485" i="16"/>
  <c r="R536" i="16"/>
  <c r="R590" i="16"/>
  <c r="R653" i="16"/>
  <c r="R662" i="16"/>
  <c r="R758" i="16"/>
  <c r="R792" i="16"/>
  <c r="R869" i="16"/>
  <c r="R897" i="16"/>
  <c r="R901" i="16"/>
  <c r="R906" i="16"/>
  <c r="R1003" i="16"/>
  <c r="R1041" i="16"/>
  <c r="R1055" i="16"/>
  <c r="R1151" i="16"/>
  <c r="R1156" i="16"/>
  <c r="R1208" i="16"/>
  <c r="R1213" i="16"/>
  <c r="R1241" i="16"/>
  <c r="R1404" i="16"/>
  <c r="R1409" i="16"/>
  <c r="R1443" i="16"/>
  <c r="R1461" i="16"/>
  <c r="R1489" i="16"/>
  <c r="R1542" i="16"/>
  <c r="R1529" i="16"/>
  <c r="R1492" i="16"/>
  <c r="R1279" i="16"/>
  <c r="R1258" i="16"/>
  <c r="R1235" i="16"/>
  <c r="R1159" i="16"/>
  <c r="R1132" i="16"/>
  <c r="R1082" i="16"/>
  <c r="R899" i="16"/>
  <c r="R866" i="16"/>
  <c r="R774" i="16"/>
  <c r="D460" i="16"/>
  <c r="J754" i="16"/>
  <c r="K754" i="16" s="1"/>
  <c r="M754" i="16"/>
  <c r="J898" i="16"/>
  <c r="K898" i="16" s="1"/>
  <c r="M898" i="16"/>
  <c r="O898" i="16" s="1"/>
  <c r="Q898" i="16" s="1"/>
  <c r="J1242" i="16"/>
  <c r="K1242" i="16" s="1"/>
  <c r="M1242" i="16"/>
  <c r="J1090" i="16"/>
  <c r="K1090" i="16" s="1"/>
  <c r="M1090" i="16"/>
  <c r="J1114" i="16"/>
  <c r="K1114" i="16" s="1"/>
  <c r="M1114" i="16"/>
  <c r="J834" i="16"/>
  <c r="K834" i="16" s="1"/>
  <c r="M834" i="16"/>
  <c r="O834" i="16" s="1"/>
  <c r="Q834" i="16" s="1"/>
  <c r="J894" i="16"/>
  <c r="K894" i="16" s="1"/>
  <c r="M894" i="16"/>
  <c r="O894" i="16" s="1"/>
  <c r="Q894" i="16" s="1"/>
  <c r="J1048" i="16"/>
  <c r="K1048" i="16" s="1"/>
  <c r="M1048" i="16"/>
  <c r="O1048" i="16" s="1"/>
  <c r="Q1048" i="16" s="1"/>
  <c r="J1450" i="16"/>
  <c r="K1450" i="16" s="1"/>
  <c r="M1450" i="16"/>
  <c r="J1549" i="16"/>
  <c r="K1549" i="16" s="1"/>
  <c r="M1549" i="16"/>
  <c r="O1549" i="16" s="1"/>
  <c r="Q1549" i="16" s="1"/>
  <c r="J1641" i="16"/>
  <c r="K1641" i="16" s="1"/>
  <c r="M1641" i="16"/>
  <c r="J1002" i="16"/>
  <c r="K1002" i="16" s="1"/>
  <c r="M1002" i="16"/>
  <c r="O1002" i="16" s="1"/>
  <c r="Q1002" i="16" s="1"/>
  <c r="J1184" i="16"/>
  <c r="K1184" i="16" s="1"/>
  <c r="M1184" i="16"/>
  <c r="O1184" i="16" s="1"/>
  <c r="Q1184" i="16" s="1"/>
  <c r="J1389" i="16"/>
  <c r="K1389" i="16" s="1"/>
  <c r="M1389" i="16"/>
  <c r="O1389" i="16" s="1"/>
  <c r="Q1389" i="16" s="1"/>
  <c r="J1160" i="16"/>
  <c r="K1160" i="16" s="1"/>
  <c r="M1160" i="16"/>
  <c r="O1160" i="16" s="1"/>
  <c r="Q1160" i="16" s="1"/>
  <c r="J1303" i="16"/>
  <c r="K1303" i="16" s="1"/>
  <c r="M1303" i="16"/>
  <c r="J1346" i="16"/>
  <c r="K1346" i="16" s="1"/>
  <c r="M1346" i="16"/>
  <c r="J1438" i="16"/>
  <c r="K1438" i="16" s="1"/>
  <c r="M1438" i="16"/>
  <c r="J1094" i="16"/>
  <c r="K1094" i="16" s="1"/>
  <c r="M1094" i="16"/>
  <c r="J1471" i="16"/>
  <c r="K1471" i="16" s="1"/>
  <c r="M1471" i="16"/>
  <c r="P103" i="16"/>
  <c r="P102" i="16"/>
  <c r="D488" i="16"/>
  <c r="D1139" i="16"/>
  <c r="D712" i="16"/>
  <c r="D999" i="16"/>
  <c r="D373" i="16"/>
  <c r="D425" i="16"/>
  <c r="D1566" i="16"/>
  <c r="F1566" i="16" s="1"/>
  <c r="G1566" i="16" s="1"/>
  <c r="D96" i="16"/>
  <c r="D229" i="16"/>
  <c r="D285" i="16"/>
  <c r="D494" i="16"/>
  <c r="D439" i="16"/>
  <c r="G438" i="16"/>
  <c r="M530" i="16" s="1"/>
  <c r="G443" i="16"/>
  <c r="G595" i="16"/>
  <c r="G599" i="16"/>
  <c r="M691" i="16" s="1"/>
  <c r="D600" i="16"/>
  <c r="G1192" i="16"/>
  <c r="F1505" i="16"/>
  <c r="G1505" i="16" s="1"/>
  <c r="D1524" i="16"/>
  <c r="F1523" i="16"/>
  <c r="G1523" i="16" s="1"/>
  <c r="M1615" i="16" s="1"/>
  <c r="F1528" i="16"/>
  <c r="G1528" i="16" s="1"/>
  <c r="F1537" i="16"/>
  <c r="G1537" i="16" s="1"/>
  <c r="D523" i="16"/>
  <c r="F523" i="16" s="1"/>
  <c r="F1403" i="16"/>
  <c r="G1403" i="16" s="1"/>
  <c r="F1417" i="16"/>
  <c r="G1417" i="16" s="1"/>
  <c r="G435" i="16"/>
  <c r="D453" i="16"/>
  <c r="G571" i="16"/>
  <c r="G996" i="16"/>
  <c r="G1033" i="16"/>
  <c r="G1043" i="16"/>
  <c r="G515" i="16"/>
  <c r="M607" i="16" s="1"/>
  <c r="D516" i="16"/>
  <c r="D404" i="16"/>
  <c r="G427" i="16"/>
  <c r="G955" i="16"/>
  <c r="G884" i="16"/>
  <c r="G899" i="16"/>
  <c r="G942" i="16"/>
  <c r="D943" i="16"/>
  <c r="G1248" i="16"/>
  <c r="G1292" i="16"/>
  <c r="D1293" i="16"/>
  <c r="G743" i="16"/>
  <c r="G771" i="16"/>
  <c r="G794" i="16"/>
  <c r="G799" i="16"/>
  <c r="G627" i="16"/>
  <c r="G651" i="16"/>
  <c r="G731" i="16"/>
  <c r="G827" i="16"/>
  <c r="G850" i="16"/>
  <c r="G855" i="16"/>
  <c r="G1004" i="16"/>
  <c r="G1018" i="16"/>
  <c r="G1066" i="16"/>
  <c r="G1122" i="16"/>
  <c r="G1172" i="16"/>
  <c r="G1220" i="16"/>
  <c r="F1339" i="16"/>
  <c r="G1339" i="16" s="1"/>
  <c r="M1431" i="16" s="1"/>
  <c r="O1431" i="16" s="1"/>
  <c r="Q1431" i="16" s="1"/>
  <c r="F1361" i="16"/>
  <c r="G1361" i="16" s="1"/>
  <c r="F1551" i="16"/>
  <c r="G1551" i="16" s="1"/>
  <c r="G619" i="16"/>
  <c r="G675" i="16"/>
  <c r="G723" i="16"/>
  <c r="D803" i="16"/>
  <c r="F803" i="16" s="1"/>
  <c r="G842" i="16"/>
  <c r="G851" i="16"/>
  <c r="G928" i="16"/>
  <c r="G938" i="16"/>
  <c r="G1058" i="16"/>
  <c r="G1178" i="16"/>
  <c r="M1270" i="16" s="1"/>
  <c r="O1270" i="16" s="1"/>
  <c r="Q1270" i="16" s="1"/>
  <c r="G1212" i="16"/>
  <c r="M1304" i="16" s="1"/>
  <c r="G1235" i="16"/>
  <c r="J1375" i="16"/>
  <c r="K1375" i="16" s="1"/>
  <c r="F1340" i="16"/>
  <c r="G1340" i="16" s="1"/>
  <c r="M1432" i="16" s="1"/>
  <c r="O1432" i="16" s="1"/>
  <c r="Q1432" i="16" s="1"/>
  <c r="F1353" i="16"/>
  <c r="G1353" i="16" s="1"/>
  <c r="F1380" i="16"/>
  <c r="G1380" i="16" s="1"/>
  <c r="F1428" i="16"/>
  <c r="G1428" i="16" s="1"/>
  <c r="F1442" i="16"/>
  <c r="G1442" i="16" s="1"/>
  <c r="G1320" i="16"/>
  <c r="G890" i="16"/>
  <c r="G563" i="16"/>
  <c r="G786" i="16"/>
  <c r="G795" i="16"/>
  <c r="G914" i="16"/>
  <c r="G947" i="16"/>
  <c r="G952" i="16"/>
  <c r="G970" i="16"/>
  <c r="G1240" i="16"/>
  <c r="F1345" i="16"/>
  <c r="G1345" i="16" s="1"/>
  <c r="F1529" i="16"/>
  <c r="G1529" i="16" s="1"/>
  <c r="F1629" i="16"/>
  <c r="G1629" i="16" s="1"/>
  <c r="F1445" i="16"/>
  <c r="G1445" i="16" s="1"/>
  <c r="M1537" i="16" s="1"/>
  <c r="O1537" i="16" s="1"/>
  <c r="Q1537" i="16" s="1"/>
  <c r="F1404" i="16"/>
  <c r="G1404" i="16" s="1"/>
  <c r="F1372" i="16"/>
  <c r="G1372" i="16" s="1"/>
  <c r="F1341" i="16"/>
  <c r="G1341" i="16" s="1"/>
  <c r="G1289" i="16"/>
  <c r="G1184" i="16"/>
  <c r="G1164" i="16"/>
  <c r="G1114" i="16"/>
  <c r="D592" i="16"/>
  <c r="G611" i="16"/>
  <c r="G667" i="16"/>
  <c r="G834" i="16"/>
  <c r="G843" i="16"/>
  <c r="G891" i="16"/>
  <c r="G984" i="16"/>
  <c r="G1016" i="16"/>
  <c r="M1108" i="16" s="1"/>
  <c r="G1082" i="16"/>
  <c r="J1216" i="16"/>
  <c r="K1216" i="16" s="1"/>
  <c r="J1230" i="16"/>
  <c r="K1230" i="16" s="1"/>
  <c r="G1156" i="16"/>
  <c r="G1218" i="16"/>
  <c r="M1310" i="16" s="1"/>
  <c r="G1227" i="16"/>
  <c r="G1236" i="16"/>
  <c r="G1260" i="16"/>
  <c r="F1368" i="16"/>
  <c r="G1368" i="16" s="1"/>
  <c r="F1424" i="16"/>
  <c r="G1424" i="16" s="1"/>
  <c r="G1278" i="16"/>
  <c r="M1370" i="16" s="1"/>
  <c r="O1370" i="16" s="1"/>
  <c r="Q1370" i="16" s="1"/>
  <c r="G555" i="16"/>
  <c r="G659" i="16"/>
  <c r="D663" i="16"/>
  <c r="D664" i="16" s="1"/>
  <c r="G778" i="16"/>
  <c r="G787" i="16"/>
  <c r="M879" i="16" s="1"/>
  <c r="O879" i="16" s="1"/>
  <c r="Q879" i="16" s="1"/>
  <c r="G882" i="16"/>
  <c r="G906" i="16"/>
  <c r="G920" i="16"/>
  <c r="G948" i="16"/>
  <c r="J1068" i="16"/>
  <c r="K1068" i="16" s="1"/>
  <c r="G994" i="16"/>
  <c r="M1086" i="16" s="1"/>
  <c r="G1096" i="16"/>
  <c r="G1106" i="16"/>
  <c r="J1244" i="16"/>
  <c r="K1244" i="16" s="1"/>
  <c r="G1194" i="16"/>
  <c r="G1204" i="16"/>
  <c r="G1275" i="16"/>
  <c r="J1488" i="16"/>
  <c r="K1488" i="16" s="1"/>
  <c r="D1454" i="16"/>
  <c r="F1454" i="16" s="1"/>
  <c r="G1454" i="16" s="1"/>
  <c r="M1546" i="16" s="1"/>
  <c r="O1546" i="16" s="1"/>
  <c r="Q1546" i="16" s="1"/>
  <c r="F1453" i="16"/>
  <c r="G1453" i="16" s="1"/>
  <c r="M1545" i="16" s="1"/>
  <c r="O1545" i="16" s="1"/>
  <c r="Q1545" i="16" s="1"/>
  <c r="J1608" i="16"/>
  <c r="K1608" i="16" s="1"/>
  <c r="F1473" i="16"/>
  <c r="G1473" i="16" s="1"/>
  <c r="F1401" i="16"/>
  <c r="G1401" i="16" s="1"/>
  <c r="F1348" i="16"/>
  <c r="G1348" i="16" s="1"/>
  <c r="G1316" i="16"/>
  <c r="G1296" i="16"/>
  <c r="G1120" i="16"/>
  <c r="G603" i="16"/>
  <c r="J799" i="16"/>
  <c r="K799" i="16" s="1"/>
  <c r="G835" i="16"/>
  <c r="G962" i="16"/>
  <c r="G1008" i="16"/>
  <c r="G1012" i="16"/>
  <c r="G1051" i="16"/>
  <c r="G1130" i="16"/>
  <c r="G1162" i="16"/>
  <c r="J1268" i="16"/>
  <c r="K1268" i="16" s="1"/>
  <c r="G1219" i="16"/>
  <c r="J1348" i="16"/>
  <c r="K1348" i="16" s="1"/>
  <c r="G1313" i="16"/>
  <c r="F1338" i="16"/>
  <c r="G1338" i="16" s="1"/>
  <c r="F1360" i="16"/>
  <c r="G1360" i="16" s="1"/>
  <c r="M1452" i="16" s="1"/>
  <c r="F1365" i="16"/>
  <c r="G1365" i="16" s="1"/>
  <c r="J1461" i="16"/>
  <c r="K1461" i="16" s="1"/>
  <c r="J1517" i="16"/>
  <c r="K1517" i="16" s="1"/>
  <c r="J1527" i="16"/>
  <c r="K1527" i="16" s="1"/>
  <c r="J1550" i="16"/>
  <c r="K1550" i="16" s="1"/>
  <c r="F1474" i="16"/>
  <c r="G1474" i="16" s="1"/>
  <c r="F1572" i="16"/>
  <c r="G1572" i="16" s="1"/>
  <c r="F1410" i="16"/>
  <c r="G1410" i="16" s="1"/>
  <c r="F1347" i="16"/>
  <c r="G1347" i="16" s="1"/>
  <c r="G1284" i="16"/>
  <c r="G1010" i="16"/>
  <c r="G695" i="16"/>
  <c r="G683" i="16"/>
  <c r="G746" i="16"/>
  <c r="G770" i="16"/>
  <c r="G779" i="16"/>
  <c r="G898" i="16"/>
  <c r="G954" i="16"/>
  <c r="G968" i="16"/>
  <c r="J1166" i="16"/>
  <c r="K1166" i="16" s="1"/>
  <c r="G1144" i="16"/>
  <c r="G1186" i="16"/>
  <c r="G1276" i="16"/>
  <c r="M1368" i="16" s="1"/>
  <c r="O1368" i="16" s="1"/>
  <c r="Q1368" i="16" s="1"/>
  <c r="F1324" i="16"/>
  <c r="G1324" i="16" s="1"/>
  <c r="J1425" i="16"/>
  <c r="K1425" i="16" s="1"/>
  <c r="F1402" i="16"/>
  <c r="G1402" i="16" s="1"/>
  <c r="F1485" i="16"/>
  <c r="G1485" i="16" s="1"/>
  <c r="F1409" i="16"/>
  <c r="G1409" i="16" s="1"/>
  <c r="F1388" i="16"/>
  <c r="G1388" i="16" s="1"/>
  <c r="F1377" i="16"/>
  <c r="G1377" i="16" s="1"/>
  <c r="G1304" i="16"/>
  <c r="G1232" i="16"/>
  <c r="G1170" i="16"/>
  <c r="G1128" i="16"/>
  <c r="G858" i="16"/>
  <c r="J562" i="16"/>
  <c r="K562" i="16" s="1"/>
  <c r="J626" i="16"/>
  <c r="K626" i="16" s="1"/>
  <c r="J1122" i="16"/>
  <c r="K1122" i="16" s="1"/>
  <c r="J1250" i="16"/>
  <c r="K1250" i="16" s="1"/>
  <c r="J858" i="16"/>
  <c r="K858" i="16" s="1"/>
  <c r="J674" i="16"/>
  <c r="K674" i="16" s="1"/>
  <c r="J730" i="16"/>
  <c r="K730" i="16" s="1"/>
  <c r="J970" i="16"/>
  <c r="K970" i="16" s="1"/>
  <c r="J1018" i="16"/>
  <c r="K1018" i="16" s="1"/>
  <c r="J1178" i="16"/>
  <c r="K1178" i="16" s="1"/>
  <c r="J1362" i="16"/>
  <c r="K1362" i="16" s="1"/>
  <c r="J1401" i="16"/>
  <c r="K1401" i="16" s="1"/>
  <c r="J1585" i="16"/>
  <c r="K1585" i="16" s="1"/>
  <c r="J1618" i="16"/>
  <c r="K1618" i="16" s="1"/>
  <c r="J778" i="16"/>
  <c r="K778" i="16" s="1"/>
  <c r="J250" i="16"/>
  <c r="K250" i="16" s="1"/>
  <c r="J802" i="16"/>
  <c r="K802" i="16" s="1"/>
  <c r="J1010" i="16"/>
  <c r="K1010" i="16" s="1"/>
  <c r="J1146" i="16"/>
  <c r="K1146" i="16" s="1"/>
  <c r="J1234" i="16"/>
  <c r="K1234" i="16" s="1"/>
  <c r="J1417" i="16"/>
  <c r="K1417" i="16" s="1"/>
  <c r="J1458" i="16"/>
  <c r="K1458" i="16" s="1"/>
  <c r="J1514" i="16"/>
  <c r="K1514" i="16" s="1"/>
  <c r="J1298" i="16"/>
  <c r="K1298" i="16" s="1"/>
  <c r="J218" i="16"/>
  <c r="K218" i="16" s="1"/>
  <c r="J610" i="16"/>
  <c r="K610" i="16" s="1"/>
  <c r="J618" i="16"/>
  <c r="K618" i="16" s="1"/>
  <c r="J642" i="16"/>
  <c r="K642" i="16" s="1"/>
  <c r="J746" i="16"/>
  <c r="K746" i="16" s="1"/>
  <c r="J977" i="16"/>
  <c r="K977" i="16" s="1"/>
  <c r="J1074" i="16"/>
  <c r="K1074" i="16" s="1"/>
  <c r="J1202" i="16"/>
  <c r="K1202" i="16" s="1"/>
  <c r="J698" i="16"/>
  <c r="K698" i="16" s="1"/>
  <c r="J962" i="16"/>
  <c r="K962" i="16" s="1"/>
  <c r="J554" i="16"/>
  <c r="K554" i="16" s="1"/>
  <c r="J578" i="16"/>
  <c r="K578" i="16" s="1"/>
  <c r="J794" i="16"/>
  <c r="K794" i="16" s="1"/>
  <c r="J954" i="16"/>
  <c r="K954" i="16" s="1"/>
  <c r="J1066" i="16"/>
  <c r="K1066" i="16" s="1"/>
  <c r="J1257" i="16"/>
  <c r="K1257" i="16" s="1"/>
  <c r="J1314" i="16"/>
  <c r="K1314" i="16" s="1"/>
  <c r="J1394" i="16"/>
  <c r="K1394" i="16" s="1"/>
  <c r="J1529" i="16"/>
  <c r="K1529" i="16" s="1"/>
  <c r="J906" i="16"/>
  <c r="K906" i="16" s="1"/>
  <c r="J978" i="16"/>
  <c r="K978" i="16" s="1"/>
  <c r="J1282" i="16"/>
  <c r="K1282" i="16" s="1"/>
  <c r="J1338" i="16"/>
  <c r="K1338" i="16" s="1"/>
  <c r="J1409" i="16"/>
  <c r="K1409" i="16" s="1"/>
  <c r="J1593" i="16"/>
  <c r="K1593" i="16" s="1"/>
  <c r="J234" i="16"/>
  <c r="K234" i="16" s="1"/>
  <c r="J786" i="16"/>
  <c r="K786" i="16" s="1"/>
  <c r="J866" i="16"/>
  <c r="K866" i="16" s="1"/>
  <c r="J890" i="16"/>
  <c r="K890" i="16" s="1"/>
  <c r="J922" i="16"/>
  <c r="K922" i="16" s="1"/>
  <c r="J946" i="16"/>
  <c r="K946" i="16" s="1"/>
  <c r="J1130" i="16"/>
  <c r="K1130" i="16" s="1"/>
  <c r="J1186" i="16"/>
  <c r="K1186" i="16" s="1"/>
  <c r="J1258" i="16"/>
  <c r="K1258" i="16" s="1"/>
  <c r="J1306" i="16"/>
  <c r="K1306" i="16" s="1"/>
  <c r="J1465" i="16"/>
  <c r="K1465" i="16" s="1"/>
  <c r="J1473" i="16"/>
  <c r="K1473" i="16" s="1"/>
  <c r="J1521" i="16"/>
  <c r="K1521" i="16" s="1"/>
  <c r="J1489" i="16"/>
  <c r="K1489" i="16" s="1"/>
  <c r="J675" i="16"/>
  <c r="K675" i="16" s="1"/>
  <c r="J731" i="16"/>
  <c r="K731" i="16" s="1"/>
  <c r="J899" i="16"/>
  <c r="K899" i="16" s="1"/>
  <c r="J1411" i="16"/>
  <c r="K1411" i="16" s="1"/>
  <c r="J859" i="16"/>
  <c r="K859" i="16" s="1"/>
  <c r="J883" i="16"/>
  <c r="K883" i="16" s="1"/>
  <c r="J939" i="16"/>
  <c r="K939" i="16" s="1"/>
  <c r="J1251" i="16"/>
  <c r="K1251" i="16" s="1"/>
  <c r="J1467" i="16"/>
  <c r="K1467" i="16" s="1"/>
  <c r="J1523" i="16"/>
  <c r="K1523" i="16" s="1"/>
  <c r="J667" i="16"/>
  <c r="K667" i="16" s="1"/>
  <c r="J779" i="16"/>
  <c r="K779" i="16" s="1"/>
  <c r="J827" i="16"/>
  <c r="K827" i="16" s="1"/>
  <c r="J851" i="16"/>
  <c r="K851" i="16" s="1"/>
  <c r="J1403" i="16"/>
  <c r="K1403" i="16" s="1"/>
  <c r="J803" i="16"/>
  <c r="K803" i="16" s="1"/>
  <c r="J1011" i="16"/>
  <c r="K1011" i="16" s="1"/>
  <c r="J715" i="16"/>
  <c r="K715" i="16" s="1"/>
  <c r="J747" i="16"/>
  <c r="K747" i="16" s="1"/>
  <c r="J843" i="16"/>
  <c r="K843" i="16" s="1"/>
  <c r="J1291" i="16"/>
  <c r="K1291" i="16" s="1"/>
  <c r="J1347" i="16"/>
  <c r="K1347" i="16" s="1"/>
  <c r="J659" i="16"/>
  <c r="K659" i="16" s="1"/>
  <c r="J955" i="16"/>
  <c r="K955" i="16" s="1"/>
  <c r="J1003" i="16"/>
  <c r="K1003" i="16" s="1"/>
  <c r="J683" i="16"/>
  <c r="K683" i="16" s="1"/>
  <c r="J995" i="16"/>
  <c r="K995" i="16" s="1"/>
  <c r="J1339" i="16"/>
  <c r="K1339" i="16" s="1"/>
  <c r="J1571" i="16"/>
  <c r="K1571" i="16" s="1"/>
  <c r="J1627" i="16"/>
  <c r="K1627" i="16" s="1"/>
  <c r="J1436" i="16"/>
  <c r="K1436" i="16" s="1"/>
  <c r="J1128" i="16"/>
  <c r="K1128" i="16" s="1"/>
  <c r="J1132" i="16"/>
  <c r="K1132" i="16" s="1"/>
  <c r="J1156" i="16"/>
  <c r="K1156" i="16" s="1"/>
  <c r="J1359" i="16"/>
  <c r="K1359" i="16" s="1"/>
  <c r="J1402" i="16"/>
  <c r="K1402" i="16" s="1"/>
  <c r="J1444" i="16"/>
  <c r="K1444" i="16" s="1"/>
  <c r="J1492" i="16"/>
  <c r="K1492" i="16" s="1"/>
  <c r="J1510" i="16"/>
  <c r="K1510" i="16" s="1"/>
  <c r="J1570" i="16"/>
  <c r="K1570" i="16" s="1"/>
  <c r="J1579" i="16"/>
  <c r="K1579" i="16" s="1"/>
  <c r="J1607" i="16"/>
  <c r="K1607" i="16" s="1"/>
  <c r="J1612" i="16"/>
  <c r="K1612" i="16" s="1"/>
  <c r="J1635" i="16"/>
  <c r="K1635" i="16" s="1"/>
  <c r="J1530" i="16"/>
  <c r="K1530" i="16" s="1"/>
  <c r="J634" i="16"/>
  <c r="K634" i="16" s="1"/>
  <c r="J1124" i="16"/>
  <c r="K1124" i="16" s="1"/>
  <c r="J1180" i="16"/>
  <c r="K1180" i="16" s="1"/>
  <c r="J1355" i="16"/>
  <c r="K1355" i="16" s="1"/>
  <c r="J1541" i="16"/>
  <c r="K1541" i="16" s="1"/>
  <c r="J1594" i="16"/>
  <c r="K1594" i="16" s="1"/>
  <c r="J1604" i="16"/>
  <c r="K1604" i="16" s="1"/>
  <c r="J1613" i="16"/>
  <c r="K1613" i="16" s="1"/>
  <c r="J1632" i="16"/>
  <c r="K1632" i="16" s="1"/>
  <c r="J1636" i="16"/>
  <c r="K1636" i="16" s="1"/>
  <c r="J570" i="16"/>
  <c r="K570" i="16" s="1"/>
  <c r="J795" i="16"/>
  <c r="K795" i="16" s="1"/>
  <c r="J1208" i="16"/>
  <c r="K1208" i="16" s="1"/>
  <c r="J1240" i="16"/>
  <c r="K1240" i="16" s="1"/>
  <c r="J1418" i="16"/>
  <c r="K1418" i="16" s="1"/>
  <c r="J1423" i="16"/>
  <c r="K1423" i="16" s="1"/>
  <c r="J1459" i="16"/>
  <c r="K1459" i="16" s="1"/>
  <c r="J1468" i="16"/>
  <c r="K1468" i="16" s="1"/>
  <c r="J1522" i="16"/>
  <c r="K1522" i="16" s="1"/>
  <c r="J1531" i="16"/>
  <c r="K1531" i="16" s="1"/>
  <c r="J1536" i="16"/>
  <c r="K1536" i="16" s="1"/>
  <c r="J1535" i="16"/>
  <c r="K1535" i="16" s="1"/>
  <c r="J506" i="16"/>
  <c r="K506" i="16" s="1"/>
  <c r="J907" i="16"/>
  <c r="K907" i="16" s="1"/>
  <c r="J1144" i="16"/>
  <c r="K1144" i="16" s="1"/>
  <c r="J1342" i="16"/>
  <c r="K1342" i="16" s="1"/>
  <c r="J1404" i="16"/>
  <c r="K1404" i="16" s="1"/>
  <c r="J1446" i="16"/>
  <c r="K1446" i="16" s="1"/>
  <c r="J1542" i="16"/>
  <c r="K1542" i="16" s="1"/>
  <c r="J1600" i="16"/>
  <c r="K1600" i="16" s="1"/>
  <c r="J1628" i="16"/>
  <c r="K1628" i="16" s="1"/>
  <c r="J1633" i="16"/>
  <c r="K1633" i="16" s="1"/>
  <c r="J1422" i="16"/>
  <c r="K1422" i="16" s="1"/>
  <c r="J1172" i="16"/>
  <c r="K1172" i="16" s="1"/>
  <c r="J1249" i="16"/>
  <c r="K1249" i="16" s="1"/>
  <c r="J1263" i="16"/>
  <c r="K1263" i="16" s="1"/>
  <c r="J1272" i="16"/>
  <c r="K1272" i="16" s="1"/>
  <c r="J1320" i="16"/>
  <c r="K1320" i="16" s="1"/>
  <c r="J1395" i="16"/>
  <c r="K1395" i="16" s="1"/>
  <c r="J1424" i="16"/>
  <c r="K1424" i="16" s="1"/>
  <c r="J1451" i="16"/>
  <c r="K1451" i="16" s="1"/>
  <c r="J1478" i="16"/>
  <c r="K1478" i="16" s="1"/>
  <c r="J1563" i="16"/>
  <c r="K1563" i="16" s="1"/>
  <c r="J850" i="16"/>
  <c r="K850" i="16" s="1"/>
  <c r="J1019" i="16"/>
  <c r="K1019" i="16" s="1"/>
  <c r="J1024" i="16"/>
  <c r="K1024" i="16" s="1"/>
  <c r="J1200" i="16"/>
  <c r="K1200" i="16" s="1"/>
  <c r="J1228" i="16"/>
  <c r="K1228" i="16" s="1"/>
  <c r="J1292" i="16"/>
  <c r="K1292" i="16" s="1"/>
  <c r="J1334" i="16"/>
  <c r="K1334" i="16" s="1"/>
  <c r="J1387" i="16"/>
  <c r="K1387" i="16" s="1"/>
  <c r="J1443" i="16"/>
  <c r="K1443" i="16" s="1"/>
  <c r="J1500" i="16"/>
  <c r="K1500" i="16" s="1"/>
  <c r="J1578" i="16"/>
  <c r="K1578" i="16" s="1"/>
  <c r="J1583" i="16"/>
  <c r="K1583" i="16" s="1"/>
  <c r="J1592" i="16"/>
  <c r="K1592" i="16" s="1"/>
  <c r="J1601" i="16"/>
  <c r="K1601" i="16" s="1"/>
  <c r="J1606" i="16"/>
  <c r="K1606" i="16" s="1"/>
  <c r="J1625" i="16"/>
  <c r="K1625" i="16" s="1"/>
  <c r="J1005" i="16"/>
  <c r="K1005" i="16" s="1"/>
  <c r="J1082" i="16"/>
  <c r="K1082" i="16" s="1"/>
  <c r="J1164" i="16"/>
  <c r="K1164" i="16" s="1"/>
  <c r="J1192" i="16"/>
  <c r="K1192" i="16" s="1"/>
  <c r="J1326" i="16"/>
  <c r="K1326" i="16" s="1"/>
  <c r="J1466" i="16"/>
  <c r="K1466" i="16" s="1"/>
  <c r="J1474" i="16"/>
  <c r="K1474" i="16" s="1"/>
  <c r="J1640" i="16"/>
  <c r="K1640" i="16" s="1"/>
  <c r="D474" i="16"/>
  <c r="D1370" i="16"/>
  <c r="F1370" i="16" s="1"/>
  <c r="G1370" i="16" s="1"/>
  <c r="M1462" i="16" s="1"/>
  <c r="D1251" i="16"/>
  <c r="D1440" i="16"/>
  <c r="F1440" i="16" s="1"/>
  <c r="G1440" i="16" s="1"/>
  <c r="M1532" i="16" s="1"/>
  <c r="O1532" i="16" s="1"/>
  <c r="Q1532" i="16" s="1"/>
  <c r="D97" i="16"/>
  <c r="D796" i="16"/>
  <c r="D985" i="16"/>
  <c r="D1608" i="16"/>
  <c r="F1608" i="16" s="1"/>
  <c r="G1608" i="16" s="1"/>
  <c r="D642" i="16"/>
  <c r="D852" i="16"/>
  <c r="D1167" i="16"/>
  <c r="D1405" i="16"/>
  <c r="D1406" i="16" s="1"/>
  <c r="D1034" i="16"/>
  <c r="D250" i="16"/>
  <c r="D348" i="16"/>
  <c r="D362" i="16"/>
  <c r="D579" i="16"/>
  <c r="F579" i="16" s="1"/>
  <c r="D1181" i="16"/>
  <c r="D1398" i="16"/>
  <c r="F1398" i="16" s="1"/>
  <c r="G1398" i="16" s="1"/>
  <c r="M1490" i="16" s="1"/>
  <c r="O1490" i="16" s="1"/>
  <c r="Q1490" i="16" s="1"/>
  <c r="D1510" i="16"/>
  <c r="D75" i="16"/>
  <c r="D313" i="16"/>
  <c r="D349" i="16"/>
  <c r="D656" i="16"/>
  <c r="D1041" i="16"/>
  <c r="D1160" i="16"/>
  <c r="D1557" i="16"/>
  <c r="F1557" i="16" s="1"/>
  <c r="G1557" i="16" s="1"/>
  <c r="D1590" i="16"/>
  <c r="F1590" i="16" s="1"/>
  <c r="G1590" i="16" s="1"/>
  <c r="D1594" i="16"/>
  <c r="F1594" i="16" s="1"/>
  <c r="G1594" i="16" s="1"/>
  <c r="D341" i="16"/>
  <c r="D544" i="16"/>
  <c r="D558" i="16"/>
  <c r="D691" i="16"/>
  <c r="F691" i="16" s="1"/>
  <c r="D915" i="16"/>
  <c r="D1111" i="16"/>
  <c r="D1475" i="16"/>
  <c r="F1475" i="16" s="1"/>
  <c r="G1475" i="16" s="1"/>
  <c r="D1503" i="16"/>
  <c r="F1503" i="16" s="1"/>
  <c r="G1503" i="16" s="1"/>
  <c r="M1595" i="16" s="1"/>
  <c r="D131" i="16"/>
  <c r="D187" i="16"/>
  <c r="D306" i="16"/>
  <c r="D369" i="16"/>
  <c r="D370" i="16" s="1"/>
  <c r="D411" i="16"/>
  <c r="D1207" i="16"/>
  <c r="D1305" i="16"/>
  <c r="F1305" i="16" s="1"/>
  <c r="D1609" i="16"/>
  <c r="F1609" i="16" s="1"/>
  <c r="G1609" i="16" s="1"/>
  <c r="D1622" i="16"/>
  <c r="F1622" i="16" s="1"/>
  <c r="G1622" i="16" s="1"/>
  <c r="D230" i="16"/>
  <c r="D257" i="16"/>
  <c r="D334" i="16"/>
  <c r="D684" i="16"/>
  <c r="D859" i="16"/>
  <c r="F859" i="16" s="1"/>
  <c r="D1083" i="16"/>
  <c r="D1195" i="16"/>
  <c r="D1349" i="16"/>
  <c r="D1350" i="16" s="1"/>
  <c r="D1601" i="16"/>
  <c r="D34" i="16"/>
  <c r="F34" i="16" s="1"/>
  <c r="G33" i="16"/>
  <c r="M125" i="16" s="1"/>
  <c r="O125" i="16" s="1"/>
  <c r="G17" i="16"/>
  <c r="G42" i="16"/>
  <c r="D76" i="16"/>
  <c r="J298" i="16"/>
  <c r="K298" i="16" s="1"/>
  <c r="J338" i="16"/>
  <c r="K338" i="16" s="1"/>
  <c r="D292" i="16"/>
  <c r="J410" i="16"/>
  <c r="K410" i="16" s="1"/>
  <c r="J418" i="16"/>
  <c r="K418" i="16" s="1"/>
  <c r="D374" i="16"/>
  <c r="J498" i="16"/>
  <c r="K498" i="16" s="1"/>
  <c r="D502" i="16"/>
  <c r="D537" i="16"/>
  <c r="D586" i="16"/>
  <c r="D614" i="16"/>
  <c r="D692" i="16"/>
  <c r="D732" i="16"/>
  <c r="D738" i="16"/>
  <c r="J869" i="16"/>
  <c r="K869" i="16" s="1"/>
  <c r="J872" i="16"/>
  <c r="K872" i="16" s="1"/>
  <c r="J877" i="16"/>
  <c r="K877" i="16" s="1"/>
  <c r="D789" i="16"/>
  <c r="J885" i="16"/>
  <c r="K885" i="16" s="1"/>
  <c r="J925" i="16"/>
  <c r="K925" i="16" s="1"/>
  <c r="J928" i="16"/>
  <c r="K928" i="16" s="1"/>
  <c r="J933" i="16"/>
  <c r="K933" i="16" s="1"/>
  <c r="D845" i="16"/>
  <c r="J941" i="16"/>
  <c r="K941" i="16" s="1"/>
  <c r="D853" i="16"/>
  <c r="D887" i="16"/>
  <c r="J996" i="16"/>
  <c r="K996" i="16" s="1"/>
  <c r="J1045" i="16"/>
  <c r="K1045" i="16" s="1"/>
  <c r="J1055" i="16"/>
  <c r="K1055" i="16" s="1"/>
  <c r="J1271" i="16"/>
  <c r="K1271" i="16" s="1"/>
  <c r="D1188" i="16"/>
  <c r="D1272" i="16"/>
  <c r="J1363" i="16"/>
  <c r="K1363" i="16" s="1"/>
  <c r="D1280" i="16"/>
  <c r="D1307" i="16"/>
  <c r="J1398" i="16"/>
  <c r="K1398" i="16" s="1"/>
  <c r="D1371" i="16"/>
  <c r="F1371" i="16" s="1"/>
  <c r="G1371" i="16" s="1"/>
  <c r="M1463" i="16" s="1"/>
  <c r="J1479" i="16"/>
  <c r="K1479" i="16" s="1"/>
  <c r="D1391" i="16"/>
  <c r="F1391" i="16" s="1"/>
  <c r="G1391" i="16" s="1"/>
  <c r="M1483" i="16" s="1"/>
  <c r="O1483" i="16" s="1"/>
  <c r="Q1483" i="16" s="1"/>
  <c r="J1482" i="16"/>
  <c r="K1482" i="16" s="1"/>
  <c r="D1399" i="16"/>
  <c r="F1399" i="16" s="1"/>
  <c r="G1399" i="16" s="1"/>
  <c r="J458" i="16"/>
  <c r="K458" i="16" s="1"/>
  <c r="J471" i="16"/>
  <c r="K471" i="16" s="1"/>
  <c r="D517" i="16"/>
  <c r="D649" i="16"/>
  <c r="D657" i="16"/>
  <c r="D677" i="16"/>
  <c r="J904" i="16"/>
  <c r="K904" i="16" s="1"/>
  <c r="D822" i="16"/>
  <c r="D873" i="16"/>
  <c r="J969" i="16"/>
  <c r="K969" i="16" s="1"/>
  <c r="J989" i="16"/>
  <c r="K989" i="16" s="1"/>
  <c r="J992" i="16"/>
  <c r="K992" i="16" s="1"/>
  <c r="D916" i="16"/>
  <c r="D950" i="16"/>
  <c r="J1061" i="16"/>
  <c r="K1061" i="16" s="1"/>
  <c r="J1073" i="16"/>
  <c r="K1073" i="16" s="1"/>
  <c r="J1095" i="16"/>
  <c r="K1095" i="16" s="1"/>
  <c r="J1157" i="16"/>
  <c r="K1157" i="16" s="1"/>
  <c r="J1215" i="16"/>
  <c r="K1215" i="16" s="1"/>
  <c r="J1247" i="16"/>
  <c r="K1247" i="16" s="1"/>
  <c r="D1196" i="16"/>
  <c r="J1321" i="16"/>
  <c r="K1321" i="16" s="1"/>
  <c r="D1300" i="16"/>
  <c r="D1356" i="16"/>
  <c r="F1356" i="16" s="1"/>
  <c r="G1356" i="16" s="1"/>
  <c r="M1448" i="16" s="1"/>
  <c r="J1447" i="16"/>
  <c r="K1447" i="16" s="1"/>
  <c r="D1413" i="16"/>
  <c r="F1413" i="16" s="1"/>
  <c r="G1413" i="16" s="1"/>
  <c r="M1505" i="16" s="1"/>
  <c r="O1505" i="16" s="1"/>
  <c r="Q1505" i="16" s="1"/>
  <c r="J402" i="16"/>
  <c r="K402" i="16" s="1"/>
  <c r="G18" i="16"/>
  <c r="M110" i="16" s="1"/>
  <c r="O110" i="16" s="1"/>
  <c r="G64" i="16"/>
  <c r="D145" i="16"/>
  <c r="J290" i="16"/>
  <c r="K290" i="16" s="1"/>
  <c r="J394" i="16"/>
  <c r="K394" i="16" s="1"/>
  <c r="J450" i="16"/>
  <c r="K450" i="16" s="1"/>
  <c r="J463" i="16"/>
  <c r="K463" i="16" s="1"/>
  <c r="D412" i="16"/>
  <c r="D698" i="16"/>
  <c r="D747" i="16"/>
  <c r="D782" i="16"/>
  <c r="J893" i="16"/>
  <c r="K893" i="16" s="1"/>
  <c r="D804" i="16"/>
  <c r="D817" i="16"/>
  <c r="D838" i="16"/>
  <c r="D860" i="16"/>
  <c r="J961" i="16"/>
  <c r="K961" i="16" s="1"/>
  <c r="J984" i="16"/>
  <c r="K984" i="16" s="1"/>
  <c r="J997" i="16"/>
  <c r="K997" i="16" s="1"/>
  <c r="D940" i="16"/>
  <c r="J1031" i="16"/>
  <c r="K1031" i="16" s="1"/>
  <c r="D978" i="16"/>
  <c r="D986" i="16"/>
  <c r="F986" i="16" s="1"/>
  <c r="J1111" i="16"/>
  <c r="K1111" i="16" s="1"/>
  <c r="D1062" i="16"/>
  <c r="D1081" i="16"/>
  <c r="J1177" i="16"/>
  <c r="K1177" i="16" s="1"/>
  <c r="J1185" i="16"/>
  <c r="K1185" i="16" s="1"/>
  <c r="J1261" i="16"/>
  <c r="K1261" i="16" s="1"/>
  <c r="D1208" i="16"/>
  <c r="D1216" i="16"/>
  <c r="J1307" i="16"/>
  <c r="K1307" i="16" s="1"/>
  <c r="J1341" i="16"/>
  <c r="K1341" i="16" s="1"/>
  <c r="J1353" i="16"/>
  <c r="K1353" i="16" s="1"/>
  <c r="D1447" i="16"/>
  <c r="F1447" i="16" s="1"/>
  <c r="G1447" i="16" s="1"/>
  <c r="M1539" i="16" s="1"/>
  <c r="O1539" i="16" s="1"/>
  <c r="Q1539" i="16" s="1"/>
  <c r="J1538" i="16"/>
  <c r="K1538" i="16" s="1"/>
  <c r="D47" i="16"/>
  <c r="F47" i="16" s="1"/>
  <c r="D82" i="16"/>
  <c r="J178" i="16"/>
  <c r="K178" i="16" s="1"/>
  <c r="D129" i="16"/>
  <c r="D180" i="16"/>
  <c r="J282" i="16"/>
  <c r="K282" i="16" s="1"/>
  <c r="D194" i="16"/>
  <c r="D264" i="16"/>
  <c r="J495" i="16"/>
  <c r="K495" i="16" s="1"/>
  <c r="D432" i="16"/>
  <c r="J575" i="16"/>
  <c r="K575" i="16" s="1"/>
  <c r="J583" i="16"/>
  <c r="K583" i="16" s="1"/>
  <c r="J639" i="16"/>
  <c r="K639" i="16" s="1"/>
  <c r="D607" i="16"/>
  <c r="D726" i="16"/>
  <c r="J848" i="16"/>
  <c r="K848" i="16" s="1"/>
  <c r="J856" i="16"/>
  <c r="K856" i="16" s="1"/>
  <c r="J905" i="16"/>
  <c r="K905" i="16" s="1"/>
  <c r="J956" i="16"/>
  <c r="K956" i="16" s="1"/>
  <c r="D901" i="16"/>
  <c r="J1017" i="16"/>
  <c r="K1017" i="16" s="1"/>
  <c r="D936" i="16"/>
  <c r="J1027" i="16"/>
  <c r="K1027" i="16" s="1"/>
  <c r="D957" i="16"/>
  <c r="J1053" i="16"/>
  <c r="K1053" i="16" s="1"/>
  <c r="J1081" i="16"/>
  <c r="K1081" i="16" s="1"/>
  <c r="D1069" i="16"/>
  <c r="J1269" i="16"/>
  <c r="K1269" i="16" s="1"/>
  <c r="J1277" i="16"/>
  <c r="K1277" i="16" s="1"/>
  <c r="J1349" i="16"/>
  <c r="K1349" i="16" s="1"/>
  <c r="D1265" i="16"/>
  <c r="J1361" i="16"/>
  <c r="K1361" i="16" s="1"/>
  <c r="D1314" i="16"/>
  <c r="D1378" i="16"/>
  <c r="D1574" i="16"/>
  <c r="F1574" i="16" s="1"/>
  <c r="G1574" i="16" s="1"/>
  <c r="D26" i="16"/>
  <c r="F26" i="16" s="1"/>
  <c r="J186" i="16"/>
  <c r="K186" i="16" s="1"/>
  <c r="D166" i="16"/>
  <c r="D20" i="16"/>
  <c r="F20" i="16" s="1"/>
  <c r="G19" i="16"/>
  <c r="M111" i="16" s="1"/>
  <c r="G36" i="16"/>
  <c r="D69" i="16"/>
  <c r="F69" i="16" s="1"/>
  <c r="J194" i="16"/>
  <c r="K194" i="16" s="1"/>
  <c r="D115" i="16"/>
  <c r="J242" i="16"/>
  <c r="K242" i="16" s="1"/>
  <c r="D222" i="16"/>
  <c r="D286" i="16"/>
  <c r="D320" i="16"/>
  <c r="D350" i="16"/>
  <c r="D376" i="16"/>
  <c r="D390" i="16"/>
  <c r="D475" i="16"/>
  <c r="D495" i="16"/>
  <c r="J591" i="16"/>
  <c r="K591" i="16" s="1"/>
  <c r="D509" i="16"/>
  <c r="D530" i="16"/>
  <c r="D551" i="16"/>
  <c r="D628" i="16"/>
  <c r="D670" i="16"/>
  <c r="D715" i="16"/>
  <c r="F715" i="16" s="1"/>
  <c r="D761" i="16"/>
  <c r="D768" i="16"/>
  <c r="D775" i="16"/>
  <c r="J897" i="16"/>
  <c r="K897" i="16" s="1"/>
  <c r="D831" i="16"/>
  <c r="J953" i="16"/>
  <c r="K953" i="16" s="1"/>
  <c r="D894" i="16"/>
  <c r="D929" i="16"/>
  <c r="J1089" i="16"/>
  <c r="K1089" i="16" s="1"/>
  <c r="J1093" i="16"/>
  <c r="K1093" i="16" s="1"/>
  <c r="J1101" i="16"/>
  <c r="K1101" i="16" s="1"/>
  <c r="D1097" i="16"/>
  <c r="J1193" i="16"/>
  <c r="K1193" i="16" s="1"/>
  <c r="J1213" i="16"/>
  <c r="K1213" i="16" s="1"/>
  <c r="J1285" i="16"/>
  <c r="K1285" i="16" s="1"/>
  <c r="J1289" i="16"/>
  <c r="K1289" i="16" s="1"/>
  <c r="D1223" i="16"/>
  <c r="J1369" i="16"/>
  <c r="K1369" i="16" s="1"/>
  <c r="J1374" i="16"/>
  <c r="K1374" i="16" s="1"/>
  <c r="J1377" i="16"/>
  <c r="K1377" i="16" s="1"/>
  <c r="G21" i="16"/>
  <c r="G59" i="16"/>
  <c r="M151" i="16" s="1"/>
  <c r="O151" i="16" s="1"/>
  <c r="G10" i="16"/>
  <c r="J170" i="16"/>
  <c r="K170" i="16" s="1"/>
  <c r="D159" i="16"/>
  <c r="J487" i="16"/>
  <c r="K487" i="16" s="1"/>
  <c r="D405" i="16"/>
  <c r="D454" i="16"/>
  <c r="D580" i="16"/>
  <c r="D593" i="16"/>
  <c r="D601" i="16"/>
  <c r="D621" i="16"/>
  <c r="J849" i="16"/>
  <c r="K849" i="16" s="1"/>
  <c r="J857" i="16"/>
  <c r="K857" i="16" s="1"/>
  <c r="J864" i="16"/>
  <c r="K864" i="16" s="1"/>
  <c r="D810" i="16"/>
  <c r="J920" i="16"/>
  <c r="K920" i="16" s="1"/>
  <c r="D866" i="16"/>
  <c r="J967" i="16"/>
  <c r="K967" i="16" s="1"/>
  <c r="J975" i="16"/>
  <c r="K975" i="16" s="1"/>
  <c r="J1009" i="16"/>
  <c r="K1009" i="16" s="1"/>
  <c r="J1109" i="16"/>
  <c r="K1109" i="16" s="1"/>
  <c r="J1117" i="16"/>
  <c r="K1117" i="16" s="1"/>
  <c r="J1129" i="16"/>
  <c r="K1129" i="16" s="1"/>
  <c r="D1048" i="16"/>
  <c r="J1151" i="16"/>
  <c r="K1151" i="16" s="1"/>
  <c r="J1201" i="16"/>
  <c r="K1201" i="16" s="1"/>
  <c r="J1221" i="16"/>
  <c r="K1221" i="16" s="1"/>
  <c r="J1229" i="16"/>
  <c r="K1229" i="16" s="1"/>
  <c r="J1233" i="16"/>
  <c r="K1233" i="16" s="1"/>
  <c r="J1241" i="16"/>
  <c r="K1241" i="16" s="1"/>
  <c r="D1294" i="16"/>
  <c r="D1321" i="16"/>
  <c r="F1321" i="16" s="1"/>
  <c r="G1321" i="16" s="1"/>
  <c r="M1413" i="16" s="1"/>
  <c r="D1328" i="16"/>
  <c r="F1328" i="16" s="1"/>
  <c r="G1328" i="16" s="1"/>
  <c r="M1420" i="16" s="1"/>
  <c r="J1419" i="16"/>
  <c r="K1419" i="16" s="1"/>
  <c r="D1335" i="16"/>
  <c r="F1335" i="16" s="1"/>
  <c r="G1335" i="16" s="1"/>
  <c r="M1427" i="16" s="1"/>
  <c r="J1426" i="16"/>
  <c r="K1426" i="16" s="1"/>
  <c r="D12" i="16"/>
  <c r="G11" i="16"/>
  <c r="M103" i="16" s="1"/>
  <c r="D89" i="16"/>
  <c r="G32" i="16"/>
  <c r="G16" i="16"/>
  <c r="D41" i="16"/>
  <c r="F41" i="16" s="1"/>
  <c r="G70" i="16"/>
  <c r="D103" i="16"/>
  <c r="J226" i="16"/>
  <c r="K226" i="16" s="1"/>
  <c r="D138" i="16"/>
  <c r="D173" i="16"/>
  <c r="F173" i="16" s="1"/>
  <c r="D201" i="16"/>
  <c r="F201" i="16" s="1"/>
  <c r="D236" i="16"/>
  <c r="D446" i="16"/>
  <c r="D489" i="16"/>
  <c r="D545" i="16"/>
  <c r="D572" i="16"/>
  <c r="D719" i="16"/>
  <c r="J876" i="16"/>
  <c r="K876" i="16" s="1"/>
  <c r="J932" i="16"/>
  <c r="K932" i="16" s="1"/>
  <c r="J940" i="16"/>
  <c r="K940" i="16" s="1"/>
  <c r="D880" i="16"/>
  <c r="D922" i="16"/>
  <c r="J1025" i="16"/>
  <c r="K1025" i="16" s="1"/>
  <c r="J1033" i="16"/>
  <c r="K1033" i="16" s="1"/>
  <c r="D971" i="16"/>
  <c r="J1079" i="16"/>
  <c r="K1079" i="16" s="1"/>
  <c r="D1006" i="16"/>
  <c r="D1013" i="16"/>
  <c r="D1055" i="16"/>
  <c r="J1159" i="16"/>
  <c r="K1159" i="16" s="1"/>
  <c r="D1125" i="16"/>
  <c r="D1244" i="16"/>
  <c r="J1335" i="16"/>
  <c r="K1335" i="16" s="1"/>
  <c r="J1370" i="16"/>
  <c r="K1370" i="16" s="1"/>
  <c r="D1286" i="16"/>
  <c r="J346" i="16"/>
  <c r="K346" i="16" s="1"/>
  <c r="J354" i="16"/>
  <c r="K354" i="16" s="1"/>
  <c r="J362" i="16"/>
  <c r="K362" i="16" s="1"/>
  <c r="J474" i="16"/>
  <c r="K474" i="16" s="1"/>
  <c r="D397" i="16"/>
  <c r="D418" i="16"/>
  <c r="J514" i="16"/>
  <c r="K514" i="16" s="1"/>
  <c r="J522" i="16"/>
  <c r="K522" i="16" s="1"/>
  <c r="J551" i="16"/>
  <c r="K551" i="16" s="1"/>
  <c r="D565" i="16"/>
  <c r="J722" i="16"/>
  <c r="K722" i="16" s="1"/>
  <c r="D635" i="16"/>
  <c r="F635" i="16" s="1"/>
  <c r="D754" i="16"/>
  <c r="J865" i="16"/>
  <c r="K865" i="16" s="1"/>
  <c r="J912" i="16"/>
  <c r="K912" i="16" s="1"/>
  <c r="J921" i="16"/>
  <c r="K921" i="16" s="1"/>
  <c r="J968" i="16"/>
  <c r="K968" i="16" s="1"/>
  <c r="D908" i="16"/>
  <c r="J999" i="16"/>
  <c r="K999" i="16" s="1"/>
  <c r="J1087" i="16"/>
  <c r="K1087" i="16" s="1"/>
  <c r="D1027" i="16"/>
  <c r="J1118" i="16"/>
  <c r="K1118" i="16" s="1"/>
  <c r="D1035" i="16"/>
  <c r="J1191" i="16"/>
  <c r="K1191" i="16" s="1"/>
  <c r="D1168" i="16"/>
  <c r="J1313" i="16"/>
  <c r="K1313" i="16" s="1"/>
  <c r="J1325" i="16"/>
  <c r="K1325" i="16" s="1"/>
  <c r="D1252" i="16"/>
  <c r="D1343" i="16"/>
  <c r="J1434" i="16"/>
  <c r="K1434" i="16" s="1"/>
  <c r="D1363" i="16"/>
  <c r="F1363" i="16" s="1"/>
  <c r="G1363" i="16" s="1"/>
  <c r="M1455" i="16" s="1"/>
  <c r="J1454" i="16"/>
  <c r="K1454" i="16" s="1"/>
  <c r="D1384" i="16"/>
  <c r="F1384" i="16" s="1"/>
  <c r="G1384" i="16" s="1"/>
  <c r="M1476" i="16" s="1"/>
  <c r="O1476" i="16" s="1"/>
  <c r="Q1476" i="16" s="1"/>
  <c r="J1475" i="16"/>
  <c r="K1475" i="16" s="1"/>
  <c r="D1482" i="16"/>
  <c r="F1482" i="16" s="1"/>
  <c r="G1482" i="16" s="1"/>
  <c r="J1573" i="16"/>
  <c r="K1573" i="16" s="1"/>
  <c r="D1517" i="16"/>
  <c r="F1517" i="16" s="1"/>
  <c r="G1517" i="16" s="1"/>
  <c r="M1609" i="16" s="1"/>
  <c r="J1590" i="16"/>
  <c r="K1590" i="16" s="1"/>
  <c r="J1551" i="16"/>
  <c r="K1551" i="16" s="1"/>
  <c r="J1503" i="16"/>
  <c r="K1503" i="16" s="1"/>
  <c r="D1426" i="16"/>
  <c r="F1426" i="16" s="1"/>
  <c r="G1426" i="16" s="1"/>
  <c r="M1518" i="16" s="1"/>
  <c r="O1518" i="16" s="1"/>
  <c r="Q1518" i="16" s="1"/>
  <c r="J1528" i="16"/>
  <c r="K1528" i="16" s="1"/>
  <c r="D1466" i="16"/>
  <c r="F1466" i="16" s="1"/>
  <c r="G1466" i="16" s="1"/>
  <c r="M1558" i="16" s="1"/>
  <c r="O1558" i="16" s="1"/>
  <c r="Q1558" i="16" s="1"/>
  <c r="J1557" i="16"/>
  <c r="K1557" i="16" s="1"/>
  <c r="J1614" i="16"/>
  <c r="K1614" i="16" s="1"/>
  <c r="J1622" i="16"/>
  <c r="K1622" i="16" s="1"/>
  <c r="D1538" i="16"/>
  <c r="F1538" i="16" s="1"/>
  <c r="G1538" i="16" s="1"/>
  <c r="M1630" i="16" s="1"/>
  <c r="O1630" i="16" s="1"/>
  <c r="Q1630" i="16" s="1"/>
  <c r="D1545" i="16"/>
  <c r="F1545" i="16" s="1"/>
  <c r="G1545" i="16" s="1"/>
  <c r="M1637" i="16" s="1"/>
  <c r="D1419" i="16"/>
  <c r="F1419" i="16" s="1"/>
  <c r="G1419" i="16" s="1"/>
  <c r="M1511" i="16" s="1"/>
  <c r="O1511" i="16" s="1"/>
  <c r="Q1511" i="16" s="1"/>
  <c r="J1586" i="16"/>
  <c r="K1586" i="16" s="1"/>
  <c r="J1591" i="16"/>
  <c r="K1591" i="16" s="1"/>
  <c r="J1634" i="16"/>
  <c r="K1634" i="16" s="1"/>
  <c r="D1558" i="16"/>
  <c r="F1558" i="16" s="1"/>
  <c r="G1558" i="16" s="1"/>
  <c r="D1637" i="16"/>
  <c r="F1637" i="16" s="1"/>
  <c r="G1637" i="16" s="1"/>
  <c r="J1598" i="16"/>
  <c r="K1598" i="16" s="1"/>
  <c r="J1545" i="16"/>
  <c r="K1545" i="16" s="1"/>
  <c r="J1576" i="16"/>
  <c r="K1576" i="16" s="1"/>
  <c r="J1544" i="16"/>
  <c r="K1544" i="16" s="1"/>
  <c r="D1476" i="16"/>
  <c r="F1476" i="16" s="1"/>
  <c r="G1476" i="16" s="1"/>
  <c r="M1568" i="16" s="1"/>
  <c r="O1568" i="16" s="1"/>
  <c r="Q1568" i="16" s="1"/>
  <c r="J1584" i="16"/>
  <c r="K1584" i="16" s="1"/>
  <c r="D1504" i="16"/>
  <c r="J1599" i="16"/>
  <c r="K1599" i="16" s="1"/>
  <c r="J1626" i="16"/>
  <c r="K1626" i="16" s="1"/>
  <c r="J1605" i="16"/>
  <c r="K1605" i="16" s="1"/>
  <c r="J1543" i="16"/>
  <c r="K1543" i="16" s="1"/>
  <c r="J278" i="16"/>
  <c r="K278" i="16" s="1"/>
  <c r="J417" i="16"/>
  <c r="K417" i="16" s="1"/>
  <c r="J688" i="16"/>
  <c r="K688" i="16" s="1"/>
  <c r="J584" i="16"/>
  <c r="K584" i="16" s="1"/>
  <c r="J166" i="16"/>
  <c r="K166" i="16" s="1"/>
  <c r="J390" i="16"/>
  <c r="K390" i="16" s="1"/>
  <c r="J493" i="16"/>
  <c r="K493" i="16" s="1"/>
  <c r="J239" i="16"/>
  <c r="K239" i="16" s="1"/>
  <c r="J359" i="16"/>
  <c r="K359" i="16" s="1"/>
  <c r="J592" i="16"/>
  <c r="K592" i="16" s="1"/>
  <c r="J816" i="16"/>
  <c r="K816" i="16" s="1"/>
  <c r="J185" i="16"/>
  <c r="K185" i="16" s="1"/>
  <c r="J199" i="16"/>
  <c r="K199" i="16" s="1"/>
  <c r="J268" i="16"/>
  <c r="K268" i="16" s="1"/>
  <c r="J302" i="16"/>
  <c r="K302" i="16" s="1"/>
  <c r="J481" i="16"/>
  <c r="K481" i="16" s="1"/>
  <c r="J263" i="16"/>
  <c r="K263" i="16" s="1"/>
  <c r="J240" i="16"/>
  <c r="K240" i="16" s="1"/>
  <c r="J429" i="16"/>
  <c r="K429" i="16" s="1"/>
  <c r="J486" i="16"/>
  <c r="K486" i="16" s="1"/>
  <c r="J733" i="16"/>
  <c r="K733" i="16" s="1"/>
  <c r="J176" i="16"/>
  <c r="K176" i="16" s="1"/>
  <c r="J317" i="16"/>
  <c r="K317" i="16" s="1"/>
  <c r="J341" i="16"/>
  <c r="K341" i="16" s="1"/>
  <c r="J373" i="16"/>
  <c r="K373" i="16" s="1"/>
  <c r="J425" i="16"/>
  <c r="K425" i="16" s="1"/>
  <c r="J649" i="16"/>
  <c r="K649" i="16" s="1"/>
  <c r="J304" i="16"/>
  <c r="K304" i="16" s="1"/>
  <c r="J213" i="16"/>
  <c r="K213" i="16" s="1"/>
  <c r="J353" i="16"/>
  <c r="K353" i="16" s="1"/>
  <c r="J381" i="16"/>
  <c r="K381" i="16" s="1"/>
  <c r="J409" i="16"/>
  <c r="K409" i="16" s="1"/>
  <c r="J422" i="16"/>
  <c r="K422" i="16" s="1"/>
  <c r="J541" i="16"/>
  <c r="K541" i="16" s="1"/>
  <c r="J568" i="16"/>
  <c r="K568" i="16" s="1"/>
  <c r="J632" i="16"/>
  <c r="K632" i="16" s="1"/>
  <c r="J808" i="16"/>
  <c r="K808" i="16" s="1"/>
  <c r="J809" i="16"/>
  <c r="K809" i="16" s="1"/>
  <c r="J801" i="16"/>
  <c r="K801" i="16" s="1"/>
  <c r="J793" i="16"/>
  <c r="K793" i="16" s="1"/>
  <c r="J753" i="16"/>
  <c r="K753" i="16" s="1"/>
  <c r="J745" i="16"/>
  <c r="K745" i="16" s="1"/>
  <c r="J737" i="16"/>
  <c r="K737" i="16" s="1"/>
  <c r="J697" i="16"/>
  <c r="K697" i="16" s="1"/>
  <c r="J689" i="16"/>
  <c r="K689" i="16" s="1"/>
  <c r="J681" i="16"/>
  <c r="K681" i="16" s="1"/>
  <c r="J673" i="16"/>
  <c r="K673" i="16" s="1"/>
  <c r="J641" i="16"/>
  <c r="K641" i="16" s="1"/>
  <c r="J633" i="16"/>
  <c r="K633" i="16" s="1"/>
  <c r="J625" i="16"/>
  <c r="K625" i="16" s="1"/>
  <c r="J617" i="16"/>
  <c r="K617" i="16" s="1"/>
  <c r="J593" i="16"/>
  <c r="K593" i="16" s="1"/>
  <c r="J585" i="16"/>
  <c r="K585" i="16" s="1"/>
  <c r="J577" i="16"/>
  <c r="K577" i="16" s="1"/>
  <c r="J569" i="16"/>
  <c r="K569" i="16" s="1"/>
  <c r="J561" i="16"/>
  <c r="K561" i="16" s="1"/>
  <c r="J529" i="16"/>
  <c r="K529" i="16" s="1"/>
  <c r="J513" i="16"/>
  <c r="K513" i="16" s="1"/>
  <c r="J505" i="16"/>
  <c r="K505" i="16" s="1"/>
  <c r="J473" i="16"/>
  <c r="K473" i="16" s="1"/>
  <c r="J457" i="16"/>
  <c r="K457" i="16" s="1"/>
  <c r="J449" i="16"/>
  <c r="K449" i="16" s="1"/>
  <c r="J401" i="16"/>
  <c r="K401" i="16" s="1"/>
  <c r="J393" i="16"/>
  <c r="K393" i="16" s="1"/>
  <c r="J369" i="16"/>
  <c r="K369" i="16" s="1"/>
  <c r="J361" i="16"/>
  <c r="K361" i="16" s="1"/>
  <c r="J345" i="16"/>
  <c r="K345" i="16" s="1"/>
  <c r="J337" i="16"/>
  <c r="K337" i="16" s="1"/>
  <c r="J313" i="16"/>
  <c r="K313" i="16" s="1"/>
  <c r="J297" i="16"/>
  <c r="K297" i="16" s="1"/>
  <c r="J289" i="16"/>
  <c r="K289" i="16" s="1"/>
  <c r="J257" i="16"/>
  <c r="K257" i="16" s="1"/>
  <c r="J249" i="16"/>
  <c r="K249" i="16" s="1"/>
  <c r="J241" i="16"/>
  <c r="K241" i="16" s="1"/>
  <c r="J233" i="16"/>
  <c r="K233" i="16" s="1"/>
  <c r="J225" i="16"/>
  <c r="K225" i="16" s="1"/>
  <c r="J201" i="16"/>
  <c r="K201" i="16" s="1"/>
  <c r="J193" i="16"/>
  <c r="K193" i="16" s="1"/>
  <c r="J177" i="16"/>
  <c r="K177" i="16" s="1"/>
  <c r="J169" i="16"/>
  <c r="K169" i="16" s="1"/>
  <c r="J800" i="16"/>
  <c r="K800" i="16" s="1"/>
  <c r="J792" i="16"/>
  <c r="K792" i="16" s="1"/>
  <c r="J760" i="16"/>
  <c r="K760" i="16" s="1"/>
  <c r="J744" i="16"/>
  <c r="K744" i="16" s="1"/>
  <c r="J736" i="16"/>
  <c r="K736" i="16" s="1"/>
  <c r="J704" i="16"/>
  <c r="K704" i="16" s="1"/>
  <c r="J696" i="16"/>
  <c r="K696" i="16" s="1"/>
  <c r="J680" i="16"/>
  <c r="K680" i="16" s="1"/>
  <c r="J640" i="16"/>
  <c r="K640" i="16" s="1"/>
  <c r="J600" i="16"/>
  <c r="K600" i="16" s="1"/>
  <c r="J576" i="16"/>
  <c r="K576" i="16" s="1"/>
  <c r="J544" i="16"/>
  <c r="K544" i="16" s="1"/>
  <c r="J536" i="16"/>
  <c r="K536" i="16" s="1"/>
  <c r="J528" i="16"/>
  <c r="K528" i="16" s="1"/>
  <c r="J520" i="16"/>
  <c r="K520" i="16" s="1"/>
  <c r="J512" i="16"/>
  <c r="K512" i="16" s="1"/>
  <c r="J480" i="16"/>
  <c r="K480" i="16" s="1"/>
  <c r="J472" i="16"/>
  <c r="K472" i="16" s="1"/>
  <c r="J464" i="16"/>
  <c r="K464" i="16" s="1"/>
  <c r="J456" i="16"/>
  <c r="K456" i="16" s="1"/>
  <c r="J432" i="16"/>
  <c r="K432" i="16" s="1"/>
  <c r="J424" i="16"/>
  <c r="K424" i="16" s="1"/>
  <c r="J416" i="16"/>
  <c r="K416" i="16" s="1"/>
  <c r="J408" i="16"/>
  <c r="K408" i="16" s="1"/>
  <c r="J400" i="16"/>
  <c r="K400" i="16" s="1"/>
  <c r="J376" i="16"/>
  <c r="K376" i="16" s="1"/>
  <c r="J368" i="16"/>
  <c r="K368" i="16" s="1"/>
  <c r="J360" i="16"/>
  <c r="K360" i="16" s="1"/>
  <c r="J352" i="16"/>
  <c r="K352" i="16" s="1"/>
  <c r="J344" i="16"/>
  <c r="K344" i="16" s="1"/>
  <c r="J320" i="16"/>
  <c r="K320" i="16" s="1"/>
  <c r="J312" i="16"/>
  <c r="K312" i="16" s="1"/>
  <c r="J296" i="16"/>
  <c r="K296" i="16" s="1"/>
  <c r="J288" i="16"/>
  <c r="K288" i="16" s="1"/>
  <c r="J264" i="16"/>
  <c r="K264" i="16" s="1"/>
  <c r="J256" i="16"/>
  <c r="K256" i="16" s="1"/>
  <c r="J248" i="16"/>
  <c r="K248" i="16" s="1"/>
  <c r="J232" i="16"/>
  <c r="K232" i="16" s="1"/>
  <c r="J200" i="16"/>
  <c r="K200" i="16" s="1"/>
  <c r="J192" i="16"/>
  <c r="K192" i="16" s="1"/>
  <c r="J184" i="16"/>
  <c r="K184" i="16" s="1"/>
  <c r="J439" i="16"/>
  <c r="K439" i="16" s="1"/>
  <c r="J431" i="16"/>
  <c r="K431" i="16" s="1"/>
  <c r="J423" i="16"/>
  <c r="K423" i="16" s="1"/>
  <c r="J415" i="16"/>
  <c r="K415" i="16" s="1"/>
  <c r="J383" i="16"/>
  <c r="K383" i="16" s="1"/>
  <c r="J375" i="16"/>
  <c r="K375" i="16" s="1"/>
  <c r="J351" i="16"/>
  <c r="K351" i="16" s="1"/>
  <c r="J327" i="16"/>
  <c r="K327" i="16" s="1"/>
  <c r="J311" i="16"/>
  <c r="K311" i="16" s="1"/>
  <c r="J303" i="16"/>
  <c r="K303" i="16" s="1"/>
  <c r="J295" i="16"/>
  <c r="K295" i="16" s="1"/>
  <c r="J271" i="16"/>
  <c r="K271" i="16" s="1"/>
  <c r="J255" i="16"/>
  <c r="K255" i="16" s="1"/>
  <c r="J247" i="16"/>
  <c r="K247" i="16" s="1"/>
  <c r="J215" i="16"/>
  <c r="K215" i="16" s="1"/>
  <c r="J191" i="16"/>
  <c r="K191" i="16" s="1"/>
  <c r="J822" i="16"/>
  <c r="K822" i="16" s="1"/>
  <c r="J814" i="16"/>
  <c r="K814" i="16" s="1"/>
  <c r="J774" i="16"/>
  <c r="K774" i="16" s="1"/>
  <c r="J766" i="16"/>
  <c r="K766" i="16" s="1"/>
  <c r="J758" i="16"/>
  <c r="K758" i="16" s="1"/>
  <c r="J718" i="16"/>
  <c r="K718" i="16" s="1"/>
  <c r="J710" i="16"/>
  <c r="K710" i="16" s="1"/>
  <c r="J702" i="16"/>
  <c r="K702" i="16" s="1"/>
  <c r="J662" i="16"/>
  <c r="K662" i="16" s="1"/>
  <c r="J638" i="16"/>
  <c r="K638" i="16" s="1"/>
  <c r="J614" i="16"/>
  <c r="K614" i="16" s="1"/>
  <c r="J606" i="16"/>
  <c r="K606" i="16" s="1"/>
  <c r="J590" i="16"/>
  <c r="K590" i="16" s="1"/>
  <c r="J582" i="16"/>
  <c r="K582" i="16" s="1"/>
  <c r="J550" i="16"/>
  <c r="K550" i="16" s="1"/>
  <c r="J542" i="16"/>
  <c r="K542" i="16" s="1"/>
  <c r="J534" i="16"/>
  <c r="K534" i="16" s="1"/>
  <c r="J526" i="16"/>
  <c r="K526" i="16" s="1"/>
  <c r="J502" i="16"/>
  <c r="K502" i="16" s="1"/>
  <c r="J494" i="16"/>
  <c r="K494" i="16" s="1"/>
  <c r="J478" i="16"/>
  <c r="K478" i="16" s="1"/>
  <c r="J470" i="16"/>
  <c r="K470" i="16" s="1"/>
  <c r="J446" i="16"/>
  <c r="K446" i="16" s="1"/>
  <c r="J438" i="16"/>
  <c r="K438" i="16" s="1"/>
  <c r="J430" i="16"/>
  <c r="K430" i="16" s="1"/>
  <c r="J414" i="16"/>
  <c r="K414" i="16" s="1"/>
  <c r="J382" i="16"/>
  <c r="K382" i="16" s="1"/>
  <c r="J374" i="16"/>
  <c r="K374" i="16" s="1"/>
  <c r="J366" i="16"/>
  <c r="K366" i="16" s="1"/>
  <c r="J334" i="16"/>
  <c r="K334" i="16" s="1"/>
  <c r="J326" i="16"/>
  <c r="K326" i="16" s="1"/>
  <c r="J310" i="16"/>
  <c r="K310" i="16" s="1"/>
  <c r="J270" i="16"/>
  <c r="K270" i="16" s="1"/>
  <c r="J254" i="16"/>
  <c r="K254" i="16" s="1"/>
  <c r="J246" i="16"/>
  <c r="K246" i="16" s="1"/>
  <c r="J222" i="16"/>
  <c r="K222" i="16" s="1"/>
  <c r="J206" i="16"/>
  <c r="K206" i="16" s="1"/>
  <c r="J198" i="16"/>
  <c r="K198" i="16" s="1"/>
  <c r="J190" i="16"/>
  <c r="K190" i="16" s="1"/>
  <c r="J837" i="16"/>
  <c r="K837" i="16" s="1"/>
  <c r="J821" i="16"/>
  <c r="K821" i="16" s="1"/>
  <c r="J813" i="16"/>
  <c r="K813" i="16" s="1"/>
  <c r="J781" i="16"/>
  <c r="K781" i="16" s="1"/>
  <c r="J765" i="16"/>
  <c r="K765" i="16" s="1"/>
  <c r="J757" i="16"/>
  <c r="K757" i="16" s="1"/>
  <c r="J725" i="16"/>
  <c r="K725" i="16" s="1"/>
  <c r="J717" i="16"/>
  <c r="K717" i="16" s="1"/>
  <c r="J709" i="16"/>
  <c r="K709" i="16" s="1"/>
  <c r="J677" i="16"/>
  <c r="K677" i="16" s="1"/>
  <c r="J669" i="16"/>
  <c r="K669" i="16" s="1"/>
  <c r="J661" i="16"/>
  <c r="K661" i="16" s="1"/>
  <c r="J653" i="16"/>
  <c r="K653" i="16" s="1"/>
  <c r="J613" i="16"/>
  <c r="K613" i="16" s="1"/>
  <c r="J605" i="16"/>
  <c r="K605" i="16" s="1"/>
  <c r="J597" i="16"/>
  <c r="K597" i="16" s="1"/>
  <c r="J589" i="16"/>
  <c r="K589" i="16" s="1"/>
  <c r="J565" i="16"/>
  <c r="K565" i="16" s="1"/>
  <c r="J549" i="16"/>
  <c r="K549" i="16" s="1"/>
  <c r="J533" i="16"/>
  <c r="K533" i="16" s="1"/>
  <c r="J501" i="16"/>
  <c r="K501" i="16" s="1"/>
  <c r="J485" i="16"/>
  <c r="K485" i="16" s="1"/>
  <c r="J453" i="16"/>
  <c r="K453" i="16" s="1"/>
  <c r="J445" i="16"/>
  <c r="K445" i="16" s="1"/>
  <c r="J437" i="16"/>
  <c r="K437" i="16" s="1"/>
  <c r="J397" i="16"/>
  <c r="K397" i="16" s="1"/>
  <c r="J389" i="16"/>
  <c r="K389" i="16" s="1"/>
  <c r="J365" i="16"/>
  <c r="K365" i="16" s="1"/>
  <c r="J333" i="16"/>
  <c r="K333" i="16" s="1"/>
  <c r="J325" i="16"/>
  <c r="K325" i="16" s="1"/>
  <c r="J309" i="16"/>
  <c r="K309" i="16" s="1"/>
  <c r="J285" i="16"/>
  <c r="K285" i="16" s="1"/>
  <c r="J277" i="16"/>
  <c r="K277" i="16" s="1"/>
  <c r="J269" i="16"/>
  <c r="K269" i="16" s="1"/>
  <c r="J261" i="16"/>
  <c r="K261" i="16" s="1"/>
  <c r="J229" i="16"/>
  <c r="K229" i="16" s="1"/>
  <c r="J205" i="16"/>
  <c r="K205" i="16" s="1"/>
  <c r="J197" i="16"/>
  <c r="K197" i="16" s="1"/>
  <c r="J165" i="16"/>
  <c r="K165" i="16" s="1"/>
  <c r="J788" i="16"/>
  <c r="K788" i="16" s="1"/>
  <c r="J772" i="16"/>
  <c r="K772" i="16" s="1"/>
  <c r="J740" i="16"/>
  <c r="K740" i="16" s="1"/>
  <c r="J732" i="16"/>
  <c r="K732" i="16" s="1"/>
  <c r="J724" i="16"/>
  <c r="K724" i="16" s="1"/>
  <c r="J708" i="16"/>
  <c r="K708" i="16" s="1"/>
  <c r="J676" i="16"/>
  <c r="K676" i="16" s="1"/>
  <c r="J660" i="16"/>
  <c r="K660" i="16" s="1"/>
  <c r="J612" i="16"/>
  <c r="K612" i="16" s="1"/>
  <c r="J596" i="16"/>
  <c r="K596" i="16" s="1"/>
  <c r="J548" i="16"/>
  <c r="K548" i="16" s="1"/>
  <c r="J516" i="16"/>
  <c r="K516" i="16" s="1"/>
  <c r="J500" i="16"/>
  <c r="K500" i="16" s="1"/>
  <c r="J492" i="16"/>
  <c r="K492" i="16" s="1"/>
  <c r="J484" i="16"/>
  <c r="K484" i="16" s="1"/>
  <c r="J460" i="16"/>
  <c r="K460" i="16" s="1"/>
  <c r="J452" i="16"/>
  <c r="K452" i="16" s="1"/>
  <c r="J436" i="16"/>
  <c r="K436" i="16" s="1"/>
  <c r="J428" i="16"/>
  <c r="K428" i="16" s="1"/>
  <c r="J404" i="16"/>
  <c r="K404" i="16" s="1"/>
  <c r="J396" i="16"/>
  <c r="K396" i="16" s="1"/>
  <c r="J388" i="16"/>
  <c r="K388" i="16" s="1"/>
  <c r="J380" i="16"/>
  <c r="K380" i="16" s="1"/>
  <c r="J372" i="16"/>
  <c r="K372" i="16" s="1"/>
  <c r="J348" i="16"/>
  <c r="K348" i="16" s="1"/>
  <c r="J340" i="16"/>
  <c r="K340" i="16" s="1"/>
  <c r="J332" i="16"/>
  <c r="K332" i="16" s="1"/>
  <c r="J324" i="16"/>
  <c r="K324" i="16" s="1"/>
  <c r="J316" i="16"/>
  <c r="K316" i="16" s="1"/>
  <c r="J292" i="16"/>
  <c r="K292" i="16" s="1"/>
  <c r="J260" i="16"/>
  <c r="K260" i="16" s="1"/>
  <c r="J228" i="16"/>
  <c r="K228" i="16" s="1"/>
  <c r="J204" i="16"/>
  <c r="K204" i="16" s="1"/>
  <c r="J180" i="16"/>
  <c r="K180" i="16" s="1"/>
  <c r="J172" i="16"/>
  <c r="K172" i="16" s="1"/>
  <c r="J164" i="16"/>
  <c r="K164" i="16" s="1"/>
  <c r="J443" i="16"/>
  <c r="K443" i="16" s="1"/>
  <c r="J395" i="16"/>
  <c r="K395" i="16" s="1"/>
  <c r="J379" i="16"/>
  <c r="K379" i="16" s="1"/>
  <c r="J331" i="16"/>
  <c r="K331" i="16" s="1"/>
  <c r="J323" i="16"/>
  <c r="K323" i="16" s="1"/>
  <c r="J283" i="16"/>
  <c r="K283" i="16" s="1"/>
  <c r="J267" i="16"/>
  <c r="K267" i="16" s="1"/>
  <c r="J187" i="16"/>
  <c r="K187" i="16" s="1"/>
  <c r="J1059" i="16"/>
  <c r="K1059" i="16" s="1"/>
  <c r="J435" i="16"/>
  <c r="K435" i="16" s="1"/>
  <c r="J739" i="16"/>
  <c r="K739" i="16" s="1"/>
  <c r="J619" i="16"/>
  <c r="K619" i="16" s="1"/>
  <c r="J1107" i="16"/>
  <c r="K1107" i="16" s="1"/>
  <c r="J764" i="16"/>
  <c r="K764" i="16" s="1"/>
  <c r="J1356" i="16"/>
  <c r="K1356" i="16" s="1"/>
  <c r="J1564" i="16"/>
  <c r="K1564" i="16" s="1"/>
  <c r="J620" i="16"/>
  <c r="K620" i="16" s="1"/>
  <c r="J652" i="16"/>
  <c r="K652" i="16" s="1"/>
  <c r="J948" i="16"/>
  <c r="K948" i="16" s="1"/>
  <c r="J564" i="16"/>
  <c r="K564" i="16" s="1"/>
  <c r="J668" i="16"/>
  <c r="K668" i="16" s="1"/>
  <c r="J780" i="16"/>
  <c r="K780" i="16" s="1"/>
  <c r="J820" i="16"/>
  <c r="K820" i="16" s="1"/>
  <c r="J844" i="16"/>
  <c r="K844" i="16" s="1"/>
  <c r="J1572" i="16"/>
  <c r="K1572" i="16" s="1"/>
  <c r="J284" i="16"/>
  <c r="K284" i="16" s="1"/>
  <c r="J900" i="16"/>
  <c r="K900" i="16" s="1"/>
  <c r="J276" i="16"/>
  <c r="K276" i="16" s="1"/>
  <c r="J604" i="16"/>
  <c r="K604" i="16" s="1"/>
  <c r="J1556" i="16"/>
  <c r="K1556" i="16" s="1"/>
  <c r="J1548" i="16"/>
  <c r="K1548" i="16" s="1"/>
  <c r="J212" i="16"/>
  <c r="K212" i="16" s="1"/>
  <c r="J508" i="16"/>
  <c r="K508" i="16" s="1"/>
  <c r="J1004" i="16"/>
  <c r="K1004" i="16" s="1"/>
  <c r="J1508" i="16"/>
  <c r="K1508" i="16" s="1"/>
  <c r="J179" i="16"/>
  <c r="K179" i="16" s="1"/>
  <c r="J171" i="16"/>
  <c r="K171" i="16" s="1"/>
  <c r="J451" i="16"/>
  <c r="K451" i="16" s="1"/>
  <c r="J563" i="16"/>
  <c r="K563" i="16" s="1"/>
  <c r="J1115" i="16"/>
  <c r="K1115" i="16" s="1"/>
  <c r="J1499" i="16"/>
  <c r="K1499" i="16" s="1"/>
  <c r="J211" i="16"/>
  <c r="K211" i="16" s="1"/>
  <c r="J291" i="16"/>
  <c r="K291" i="16" s="1"/>
  <c r="J355" i="16"/>
  <c r="K355" i="16" s="1"/>
  <c r="J1067" i="16"/>
  <c r="K1067" i="16" s="1"/>
  <c r="J1219" i="16"/>
  <c r="K1219" i="16" s="1"/>
  <c r="J467" i="16"/>
  <c r="K467" i="16" s="1"/>
  <c r="J555" i="16"/>
  <c r="K555" i="16" s="1"/>
  <c r="J1075" i="16"/>
  <c r="K1075" i="16" s="1"/>
  <c r="J1507" i="16"/>
  <c r="K1507" i="16" s="1"/>
  <c r="J515" i="16"/>
  <c r="K515" i="16" s="1"/>
  <c r="J611" i="16"/>
  <c r="K611" i="16" s="1"/>
  <c r="J1611" i="16"/>
  <c r="K1611" i="16" s="1"/>
  <c r="J507" i="16"/>
  <c r="K507" i="16" s="1"/>
  <c r="J571" i="16"/>
  <c r="K571" i="16" s="1"/>
  <c r="J635" i="16"/>
  <c r="K635" i="16" s="1"/>
  <c r="J723" i="16"/>
  <c r="K723" i="16" s="1"/>
  <c r="J1515" i="16"/>
  <c r="K1515" i="16" s="1"/>
  <c r="J1619" i="16"/>
  <c r="K1619" i="16" s="1"/>
  <c r="J339" i="16"/>
  <c r="K339" i="16" s="1"/>
  <c r="J387" i="16"/>
  <c r="K387" i="16" s="1"/>
  <c r="J403" i="16"/>
  <c r="K403" i="16" s="1"/>
  <c r="J627" i="16"/>
  <c r="K627" i="16" s="1"/>
  <c r="J1083" i="16"/>
  <c r="K1083" i="16" s="1"/>
  <c r="J1179" i="16"/>
  <c r="K1179" i="16" s="1"/>
  <c r="J1243" i="16"/>
  <c r="K1243" i="16" s="1"/>
  <c r="D146" i="16"/>
  <c r="D13" i="16"/>
  <c r="D83" i="16"/>
  <c r="D202" i="16"/>
  <c r="D48" i="16"/>
  <c r="F48" i="16" s="1"/>
  <c r="D62" i="16"/>
  <c r="F62" i="16" s="1"/>
  <c r="J306" i="16"/>
  <c r="K306" i="16" s="1"/>
  <c r="D215" i="16"/>
  <c r="D243" i="16"/>
  <c r="J220" i="16"/>
  <c r="K220" i="16" s="1"/>
  <c r="J236" i="16"/>
  <c r="K236" i="16" s="1"/>
  <c r="J111" i="16"/>
  <c r="K111" i="16" s="1"/>
  <c r="J125" i="16"/>
  <c r="K125" i="16" s="1"/>
  <c r="J173" i="16"/>
  <c r="K173" i="16" s="1"/>
  <c r="D110" i="16"/>
  <c r="D124" i="16"/>
  <c r="D188" i="16"/>
  <c r="J318" i="16"/>
  <c r="K318" i="16" s="1"/>
  <c r="D227" i="16"/>
  <c r="D152" i="16"/>
  <c r="D167" i="16"/>
  <c r="D174" i="16"/>
  <c r="D208" i="16"/>
  <c r="D531" i="16"/>
  <c r="D271" i="16"/>
  <c r="D279" i="16"/>
  <c r="D299" i="16"/>
  <c r="D307" i="16"/>
  <c r="D327" i="16"/>
  <c r="D335" i="16"/>
  <c r="D355" i="16"/>
  <c r="D363" i="16"/>
  <c r="D367" i="16"/>
  <c r="D383" i="16"/>
  <c r="D391" i="16"/>
  <c r="J509" i="16"/>
  <c r="K509" i="16" s="1"/>
  <c r="D426" i="16"/>
  <c r="J537" i="16"/>
  <c r="K537" i="16" s="1"/>
  <c r="D510" i="16"/>
  <c r="D658" i="16"/>
  <c r="D461" i="16"/>
  <c r="D615" i="16"/>
  <c r="D433" i="16"/>
  <c r="D538" i="16"/>
  <c r="D503" i="16"/>
  <c r="D594" i="16"/>
  <c r="D636" i="16"/>
  <c r="D465" i="16"/>
  <c r="J556" i="16"/>
  <c r="K556" i="16" s="1"/>
  <c r="D481" i="16"/>
  <c r="J572" i="16"/>
  <c r="K572" i="16" s="1"/>
  <c r="J621" i="16"/>
  <c r="K621" i="16" s="1"/>
  <c r="J705" i="16"/>
  <c r="K705" i="16" s="1"/>
  <c r="D671" i="16"/>
  <c r="D685" i="16"/>
  <c r="D823" i="16"/>
  <c r="D846" i="16"/>
  <c r="J628" i="16"/>
  <c r="K628" i="16" s="1"/>
  <c r="J656" i="16"/>
  <c r="K656" i="16" s="1"/>
  <c r="J712" i="16"/>
  <c r="K712" i="16" s="1"/>
  <c r="D693" i="16"/>
  <c r="D818" i="16"/>
  <c r="J726" i="16"/>
  <c r="K726" i="16" s="1"/>
  <c r="D643" i="16"/>
  <c r="D733" i="16"/>
  <c r="D839" i="16"/>
  <c r="D713" i="16"/>
  <c r="D790" i="16"/>
  <c r="D811" i="16"/>
  <c r="D705" i="16"/>
  <c r="D678" i="16"/>
  <c r="D739" i="16"/>
  <c r="D783" i="16"/>
  <c r="D874" i="16"/>
  <c r="J768" i="16"/>
  <c r="K768" i="16" s="1"/>
  <c r="J761" i="16"/>
  <c r="K761" i="16" s="1"/>
  <c r="J789" i="16"/>
  <c r="K789" i="16" s="1"/>
  <c r="J817" i="16"/>
  <c r="K817" i="16" s="1"/>
  <c r="J845" i="16"/>
  <c r="K845" i="16" s="1"/>
  <c r="J873" i="16"/>
  <c r="K873" i="16" s="1"/>
  <c r="J901" i="16"/>
  <c r="K901" i="16" s="1"/>
  <c r="J913" i="16"/>
  <c r="K913" i="16" s="1"/>
  <c r="J929" i="16"/>
  <c r="K929" i="16" s="1"/>
  <c r="J852" i="16"/>
  <c r="K852" i="16" s="1"/>
  <c r="J880" i="16"/>
  <c r="K880" i="16" s="1"/>
  <c r="J908" i="16"/>
  <c r="K908" i="16" s="1"/>
  <c r="J964" i="16"/>
  <c r="K964" i="16" s="1"/>
  <c r="D1090" i="16"/>
  <c r="J1181" i="16"/>
  <c r="K1181" i="16" s="1"/>
  <c r="D1042" i="16"/>
  <c r="J985" i="16"/>
  <c r="K985" i="16" s="1"/>
  <c r="D1154" i="16"/>
  <c r="J1013" i="16"/>
  <c r="K1013" i="16" s="1"/>
  <c r="J1041" i="16"/>
  <c r="K1041" i="16" s="1"/>
  <c r="J1097" i="16"/>
  <c r="K1097" i="16" s="1"/>
  <c r="D1063" i="16"/>
  <c r="D1098" i="16"/>
  <c r="D1118" i="16"/>
  <c r="J1209" i="16"/>
  <c r="K1209" i="16" s="1"/>
  <c r="D1146" i="16"/>
  <c r="J1237" i="16"/>
  <c r="K1237" i="16" s="1"/>
  <c r="D964" i="16"/>
  <c r="D972" i="16"/>
  <c r="D992" i="16"/>
  <c r="D1020" i="16"/>
  <c r="J1153" i="16"/>
  <c r="K1153" i="16" s="1"/>
  <c r="J1167" i="16"/>
  <c r="K1167" i="16" s="1"/>
  <c r="D1076" i="16"/>
  <c r="D1126" i="16"/>
  <c r="D1174" i="16"/>
  <c r="D1084" i="16"/>
  <c r="D1104" i="16"/>
  <c r="J1139" i="16"/>
  <c r="K1139" i="16" s="1"/>
  <c r="D1112" i="16"/>
  <c r="J1223" i="16"/>
  <c r="K1223" i="16" s="1"/>
  <c r="D1132" i="16"/>
  <c r="D1161" i="16"/>
  <c r="D1245" i="16"/>
  <c r="D1140" i="16"/>
  <c r="D1182" i="16"/>
  <c r="D1189" i="16"/>
  <c r="D1217" i="16"/>
  <c r="J1279" i="16"/>
  <c r="K1279" i="16" s="1"/>
  <c r="J1293" i="16"/>
  <c r="K1293" i="16" s="1"/>
  <c r="D1202" i="16"/>
  <c r="D1253" i="16"/>
  <c r="D1230" i="16"/>
  <c r="D1238" i="16"/>
  <c r="D1258" i="16"/>
  <c r="D1266" i="16"/>
  <c r="J1448" i="16"/>
  <c r="K1448" i="16" s="1"/>
  <c r="D1357" i="16"/>
  <c r="F1357" i="16" s="1"/>
  <c r="G1357" i="16" s="1"/>
  <c r="M1449" i="16" s="1"/>
  <c r="J1371" i="16"/>
  <c r="K1371" i="16" s="1"/>
  <c r="D1336" i="16"/>
  <c r="F1336" i="16" s="1"/>
  <c r="G1336" i="16" s="1"/>
  <c r="M1428" i="16" s="1"/>
  <c r="J1455" i="16"/>
  <c r="K1455" i="16" s="1"/>
  <c r="D1364" i="16"/>
  <c r="F1364" i="16" s="1"/>
  <c r="G1364" i="16" s="1"/>
  <c r="M1456" i="16" s="1"/>
  <c r="D1461" i="16"/>
  <c r="F1461" i="16" s="1"/>
  <c r="G1461" i="16" s="1"/>
  <c r="M1553" i="16" s="1"/>
  <c r="O1553" i="16" s="1"/>
  <c r="Q1553" i="16" s="1"/>
  <c r="J1552" i="16"/>
  <c r="K1552" i="16" s="1"/>
  <c r="J1558" i="16"/>
  <c r="K1558" i="16" s="1"/>
  <c r="D1467" i="16"/>
  <c r="F1467" i="16" s="1"/>
  <c r="G1467" i="16" s="1"/>
  <c r="M1559" i="16" s="1"/>
  <c r="O1559" i="16" s="1"/>
  <c r="Q1559" i="16" s="1"/>
  <c r="J1504" i="16"/>
  <c r="K1504" i="16" s="1"/>
  <c r="J1546" i="16"/>
  <c r="K1546" i="16" s="1"/>
  <c r="D1455" i="16"/>
  <c r="F1455" i="16" s="1"/>
  <c r="G1455" i="16" s="1"/>
  <c r="M1547" i="16" s="1"/>
  <c r="O1547" i="16" s="1"/>
  <c r="Q1547" i="16" s="1"/>
  <c r="D1433" i="16"/>
  <c r="F1433" i="16" s="1"/>
  <c r="G1433" i="16" s="1"/>
  <c r="M1525" i="16" s="1"/>
  <c r="O1525" i="16" s="1"/>
  <c r="Q1525" i="16" s="1"/>
  <c r="J1524" i="16"/>
  <c r="K1524" i="16" s="1"/>
  <c r="D1477" i="16"/>
  <c r="F1477" i="16" s="1"/>
  <c r="G1477" i="16" s="1"/>
  <c r="M1569" i="16" s="1"/>
  <c r="O1569" i="16" s="1"/>
  <c r="Q1569" i="16" s="1"/>
  <c r="J1568" i="16"/>
  <c r="K1568" i="16" s="1"/>
  <c r="D1489" i="16"/>
  <c r="F1489" i="16" s="1"/>
  <c r="G1489" i="16" s="1"/>
  <c r="M1581" i="16" s="1"/>
  <c r="O1581" i="16" s="1"/>
  <c r="Q1581" i="16" s="1"/>
  <c r="J1580" i="16"/>
  <c r="K1580" i="16" s="1"/>
  <c r="D1441" i="16"/>
  <c r="F1441" i="16" s="1"/>
  <c r="G1441" i="16" s="1"/>
  <c r="M1533" i="16" s="1"/>
  <c r="O1533" i="16" s="1"/>
  <c r="Q1533" i="16" s="1"/>
  <c r="J1532" i="16"/>
  <c r="K1532" i="16" s="1"/>
  <c r="D1496" i="16"/>
  <c r="F1496" i="16" s="1"/>
  <c r="G1496" i="16" s="1"/>
  <c r="M1588" i="16" s="1"/>
  <c r="J1587" i="16"/>
  <c r="K1587" i="16" s="1"/>
  <c r="D1587" i="16"/>
  <c r="F1587" i="16" s="1"/>
  <c r="G1587" i="16" s="1"/>
  <c r="D1595" i="16"/>
  <c r="F1595" i="16" s="1"/>
  <c r="G1595" i="16" s="1"/>
  <c r="D1531" i="16"/>
  <c r="F1531" i="16" s="1"/>
  <c r="G1531" i="16" s="1"/>
  <c r="M1623" i="16" s="1"/>
  <c r="O1623" i="16" s="1"/>
  <c r="Q1623" i="16" s="1"/>
  <c r="D1631" i="16"/>
  <c r="F1631" i="16" s="1"/>
  <c r="G1631" i="16" s="1"/>
  <c r="D1559" i="16"/>
  <c r="F1559" i="16" s="1"/>
  <c r="G1559" i="16" s="1"/>
  <c r="D1553" i="16"/>
  <c r="F1553" i="16" s="1"/>
  <c r="G1553" i="16" s="1"/>
  <c r="D1567" i="16"/>
  <c r="F1567" i="16" s="1"/>
  <c r="G1567" i="16" s="1"/>
  <c r="D1615" i="16"/>
  <c r="F1615" i="16" s="1"/>
  <c r="G1615" i="16" s="1"/>
  <c r="D1580" i="16"/>
  <c r="F1580" i="16" s="1"/>
  <c r="G1580" i="16" s="1"/>
  <c r="D10" i="14"/>
  <c r="D11" i="14"/>
  <c r="D12" i="14"/>
  <c r="D13" i="14" s="1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 s="1"/>
  <c r="D35" i="14"/>
  <c r="D36" i="14"/>
  <c r="D37" i="14"/>
  <c r="D38" i="14"/>
  <c r="D39" i="14"/>
  <c r="D40" i="14"/>
  <c r="D41" i="14" s="1"/>
  <c r="F41" i="14" s="1"/>
  <c r="G41" i="14" s="1"/>
  <c r="H133" i="14" s="1"/>
  <c r="D42" i="14"/>
  <c r="D43" i="14"/>
  <c r="D44" i="14"/>
  <c r="D45" i="14"/>
  <c r="D46" i="14"/>
  <c r="D47" i="14"/>
  <c r="D48" i="14"/>
  <c r="F48" i="14" s="1"/>
  <c r="G48" i="14" s="1"/>
  <c r="H140" i="14" s="1"/>
  <c r="D49" i="14"/>
  <c r="D50" i="14"/>
  <c r="D51" i="14"/>
  <c r="D52" i="14"/>
  <c r="D53" i="14"/>
  <c r="D54" i="14"/>
  <c r="D55" i="14"/>
  <c r="D56" i="14"/>
  <c r="F56" i="14" s="1"/>
  <c r="G56" i="14" s="1"/>
  <c r="H148" i="14" s="1"/>
  <c r="D57" i="14"/>
  <c r="D58" i="14"/>
  <c r="D59" i="14"/>
  <c r="D60" i="14"/>
  <c r="D61" i="14" s="1"/>
  <c r="D63" i="14"/>
  <c r="D64" i="14"/>
  <c r="D65" i="14"/>
  <c r="D66" i="14"/>
  <c r="D67" i="14"/>
  <c r="D68" i="14"/>
  <c r="D69" i="14" s="1"/>
  <c r="F69" i="14" s="1"/>
  <c r="G69" i="14" s="1"/>
  <c r="H161" i="14" s="1"/>
  <c r="D70" i="14"/>
  <c r="D71" i="14"/>
  <c r="J99" i="14"/>
  <c r="J101" i="14"/>
  <c r="J94" i="14"/>
  <c r="C1641" i="14"/>
  <c r="D1640" i="14"/>
  <c r="F1640" i="14" s="1"/>
  <c r="G1640" i="14" s="1"/>
  <c r="C1640" i="14"/>
  <c r="D1639" i="14"/>
  <c r="F1639" i="14" s="1"/>
  <c r="G1639" i="14" s="1"/>
  <c r="C1639" i="14"/>
  <c r="D1638" i="14"/>
  <c r="F1638" i="14" s="1"/>
  <c r="G1638" i="14" s="1"/>
  <c r="C1638" i="14"/>
  <c r="C1637" i="14"/>
  <c r="D1636" i="14"/>
  <c r="F1636" i="14" s="1"/>
  <c r="G1636" i="14" s="1"/>
  <c r="C1636" i="14"/>
  <c r="D1635" i="14"/>
  <c r="F1635" i="14" s="1"/>
  <c r="G1635" i="14" s="1"/>
  <c r="C1635" i="14"/>
  <c r="D1634" i="14"/>
  <c r="F1634" i="14" s="1"/>
  <c r="G1634" i="14" s="1"/>
  <c r="C1634" i="14"/>
  <c r="D1633" i="14"/>
  <c r="F1633" i="14" s="1"/>
  <c r="G1633" i="14" s="1"/>
  <c r="C1633" i="14"/>
  <c r="D1632" i="14"/>
  <c r="F1632" i="14" s="1"/>
  <c r="G1632" i="14" s="1"/>
  <c r="C1632" i="14"/>
  <c r="C1631" i="14"/>
  <c r="C1630" i="14"/>
  <c r="D1629" i="14"/>
  <c r="F1629" i="14" s="1"/>
  <c r="G1629" i="14" s="1"/>
  <c r="C1629" i="14"/>
  <c r="D1628" i="14"/>
  <c r="F1628" i="14" s="1"/>
  <c r="G1628" i="14" s="1"/>
  <c r="C1628" i="14"/>
  <c r="D1627" i="14"/>
  <c r="F1627" i="14" s="1"/>
  <c r="G1627" i="14" s="1"/>
  <c r="C1627" i="14"/>
  <c r="D1626" i="14"/>
  <c r="F1626" i="14" s="1"/>
  <c r="G1626" i="14" s="1"/>
  <c r="C1626" i="14"/>
  <c r="D1625" i="14"/>
  <c r="F1625" i="14" s="1"/>
  <c r="G1625" i="14" s="1"/>
  <c r="C1625" i="14"/>
  <c r="C1624" i="14"/>
  <c r="C1623" i="14"/>
  <c r="C1622" i="14"/>
  <c r="D1621" i="14"/>
  <c r="F1621" i="14" s="1"/>
  <c r="G1621" i="14" s="1"/>
  <c r="C1621" i="14"/>
  <c r="D1620" i="14"/>
  <c r="F1620" i="14" s="1"/>
  <c r="G1620" i="14" s="1"/>
  <c r="C1620" i="14"/>
  <c r="D1619" i="14"/>
  <c r="F1619" i="14" s="1"/>
  <c r="G1619" i="14" s="1"/>
  <c r="C1619" i="14"/>
  <c r="D1618" i="14"/>
  <c r="F1618" i="14" s="1"/>
  <c r="G1618" i="14" s="1"/>
  <c r="C1618" i="14"/>
  <c r="D1617" i="14"/>
  <c r="F1617" i="14" s="1"/>
  <c r="G1617" i="14" s="1"/>
  <c r="C1617" i="14"/>
  <c r="C1616" i="14"/>
  <c r="C1615" i="14"/>
  <c r="D1614" i="14"/>
  <c r="C1614" i="14"/>
  <c r="D1613" i="14"/>
  <c r="F1613" i="14" s="1"/>
  <c r="G1613" i="14" s="1"/>
  <c r="C1613" i="14"/>
  <c r="D1612" i="14"/>
  <c r="F1612" i="14" s="1"/>
  <c r="G1612" i="14" s="1"/>
  <c r="C1612" i="14"/>
  <c r="D1611" i="14"/>
  <c r="F1611" i="14" s="1"/>
  <c r="G1611" i="14" s="1"/>
  <c r="C1611" i="14"/>
  <c r="D1610" i="14"/>
  <c r="F1610" i="14" s="1"/>
  <c r="G1610" i="14" s="1"/>
  <c r="C1610" i="14"/>
  <c r="C1609" i="14"/>
  <c r="C1608" i="14"/>
  <c r="D1607" i="14"/>
  <c r="D1608" i="14" s="1"/>
  <c r="C1607" i="14"/>
  <c r="D1606" i="14"/>
  <c r="F1606" i="14" s="1"/>
  <c r="G1606" i="14" s="1"/>
  <c r="C1606" i="14"/>
  <c r="D1605" i="14"/>
  <c r="F1605" i="14" s="1"/>
  <c r="G1605" i="14" s="1"/>
  <c r="C1605" i="14"/>
  <c r="D1604" i="14"/>
  <c r="F1604" i="14" s="1"/>
  <c r="G1604" i="14" s="1"/>
  <c r="C1604" i="14"/>
  <c r="C1603" i="14"/>
  <c r="C1602" i="14"/>
  <c r="C1601" i="14"/>
  <c r="D1600" i="14"/>
  <c r="F1600" i="14" s="1"/>
  <c r="G1600" i="14" s="1"/>
  <c r="C1600" i="14"/>
  <c r="D1599" i="14"/>
  <c r="F1599" i="14" s="1"/>
  <c r="G1599" i="14" s="1"/>
  <c r="C1599" i="14"/>
  <c r="D1598" i="14"/>
  <c r="F1598" i="14" s="1"/>
  <c r="G1598" i="14" s="1"/>
  <c r="C1598" i="14"/>
  <c r="D1597" i="14"/>
  <c r="F1597" i="14" s="1"/>
  <c r="G1597" i="14" s="1"/>
  <c r="C1597" i="14"/>
  <c r="D1596" i="14"/>
  <c r="F1596" i="14" s="1"/>
  <c r="G1596" i="14" s="1"/>
  <c r="C1596" i="14"/>
  <c r="C1595" i="14"/>
  <c r="C1594" i="14"/>
  <c r="D1593" i="14"/>
  <c r="D1594" i="14" s="1"/>
  <c r="C1593" i="14"/>
  <c r="D1592" i="14"/>
  <c r="F1592" i="14" s="1"/>
  <c r="G1592" i="14" s="1"/>
  <c r="C1592" i="14"/>
  <c r="D1591" i="14"/>
  <c r="F1591" i="14" s="1"/>
  <c r="G1591" i="14" s="1"/>
  <c r="C1591" i="14"/>
  <c r="C1590" i="14"/>
  <c r="D1589" i="14"/>
  <c r="D1590" i="14" s="1"/>
  <c r="F1590" i="14" s="1"/>
  <c r="G1590" i="14" s="1"/>
  <c r="C1589" i="14"/>
  <c r="C1588" i="14"/>
  <c r="C1587" i="14"/>
  <c r="D1586" i="14"/>
  <c r="C1586" i="14"/>
  <c r="D1585" i="14"/>
  <c r="F1585" i="14" s="1"/>
  <c r="G1585" i="14" s="1"/>
  <c r="C1585" i="14"/>
  <c r="D1584" i="14"/>
  <c r="F1584" i="14" s="1"/>
  <c r="G1584" i="14" s="1"/>
  <c r="C1584" i="14"/>
  <c r="D1583" i="14"/>
  <c r="F1583" i="14" s="1"/>
  <c r="G1583" i="14" s="1"/>
  <c r="C1583" i="14"/>
  <c r="D1582" i="14"/>
  <c r="F1582" i="14" s="1"/>
  <c r="G1582" i="14" s="1"/>
  <c r="C1582" i="14"/>
  <c r="C1581" i="14"/>
  <c r="C1580" i="14"/>
  <c r="D1579" i="14"/>
  <c r="D1580" i="14" s="1"/>
  <c r="C1579" i="14"/>
  <c r="D1578" i="14"/>
  <c r="F1578" i="14" s="1"/>
  <c r="G1578" i="14" s="1"/>
  <c r="C1578" i="14"/>
  <c r="D1577" i="14"/>
  <c r="F1577" i="14" s="1"/>
  <c r="G1577" i="14" s="1"/>
  <c r="C1577" i="14"/>
  <c r="D1576" i="14"/>
  <c r="F1576" i="14" s="1"/>
  <c r="G1576" i="14" s="1"/>
  <c r="C1576" i="14"/>
  <c r="D1575" i="14"/>
  <c r="F1575" i="14" s="1"/>
  <c r="G1575" i="14" s="1"/>
  <c r="C1575" i="14"/>
  <c r="C1574" i="14"/>
  <c r="C1573" i="14"/>
  <c r="D1572" i="14"/>
  <c r="F1572" i="14" s="1"/>
  <c r="G1572" i="14" s="1"/>
  <c r="C1572" i="14"/>
  <c r="D1571" i="14"/>
  <c r="F1571" i="14" s="1"/>
  <c r="G1571" i="14" s="1"/>
  <c r="C1571" i="14"/>
  <c r="D1570" i="14"/>
  <c r="F1570" i="14" s="1"/>
  <c r="G1570" i="14" s="1"/>
  <c r="C1570" i="14"/>
  <c r="D1569" i="14"/>
  <c r="F1569" i="14" s="1"/>
  <c r="G1569" i="14" s="1"/>
  <c r="C1569" i="14"/>
  <c r="D1568" i="14"/>
  <c r="F1568" i="14" s="1"/>
  <c r="G1568" i="14" s="1"/>
  <c r="C1568" i="14"/>
  <c r="C1567" i="14"/>
  <c r="C1566" i="14"/>
  <c r="D1565" i="14"/>
  <c r="D1566" i="14" s="1"/>
  <c r="C1565" i="14"/>
  <c r="F1564" i="14"/>
  <c r="G1564" i="14" s="1"/>
  <c r="D1564" i="14"/>
  <c r="C1564" i="14"/>
  <c r="D1563" i="14"/>
  <c r="F1563" i="14" s="1"/>
  <c r="G1563" i="14" s="1"/>
  <c r="C1563" i="14"/>
  <c r="D1562" i="14"/>
  <c r="F1562" i="14" s="1"/>
  <c r="G1562" i="14" s="1"/>
  <c r="C1562" i="14"/>
  <c r="D1561" i="14"/>
  <c r="F1561" i="14" s="1"/>
  <c r="G1561" i="14" s="1"/>
  <c r="C1561" i="14"/>
  <c r="C1560" i="14"/>
  <c r="C1559" i="14"/>
  <c r="C1558" i="14"/>
  <c r="D1557" i="14"/>
  <c r="D1558" i="14" s="1"/>
  <c r="C1557" i="14"/>
  <c r="D1556" i="14"/>
  <c r="F1556" i="14" s="1"/>
  <c r="G1556" i="14" s="1"/>
  <c r="C1556" i="14"/>
  <c r="D1555" i="14"/>
  <c r="F1555" i="14" s="1"/>
  <c r="G1555" i="14" s="1"/>
  <c r="C1555" i="14"/>
  <c r="D1554" i="14"/>
  <c r="F1554" i="14" s="1"/>
  <c r="G1554" i="14" s="1"/>
  <c r="C1554" i="14"/>
  <c r="C1553" i="14"/>
  <c r="C1552" i="14"/>
  <c r="D1551" i="14"/>
  <c r="D1552" i="14" s="1"/>
  <c r="C1551" i="14"/>
  <c r="D1550" i="14"/>
  <c r="F1550" i="14" s="1"/>
  <c r="G1550" i="14" s="1"/>
  <c r="C1550" i="14"/>
  <c r="D1549" i="14"/>
  <c r="F1549" i="14" s="1"/>
  <c r="G1549" i="14" s="1"/>
  <c r="C1549" i="14"/>
  <c r="D1548" i="14"/>
  <c r="F1548" i="14" s="1"/>
  <c r="G1548" i="14" s="1"/>
  <c r="H1640" i="14" s="1"/>
  <c r="C1548" i="14"/>
  <c r="C1547" i="14"/>
  <c r="C1546" i="14"/>
  <c r="C1545" i="14"/>
  <c r="F1544" i="14"/>
  <c r="G1544" i="14" s="1"/>
  <c r="H1636" i="14" s="1"/>
  <c r="D1544" i="14"/>
  <c r="D1545" i="14" s="1"/>
  <c r="C1544" i="14"/>
  <c r="D1543" i="14"/>
  <c r="F1543" i="14" s="1"/>
  <c r="G1543" i="14" s="1"/>
  <c r="H1635" i="14" s="1"/>
  <c r="C1543" i="14"/>
  <c r="D1542" i="14"/>
  <c r="F1542" i="14" s="1"/>
  <c r="G1542" i="14" s="1"/>
  <c r="H1634" i="14" s="1"/>
  <c r="C1542" i="14"/>
  <c r="D1541" i="14"/>
  <c r="F1541" i="14" s="1"/>
  <c r="G1541" i="14" s="1"/>
  <c r="H1633" i="14" s="1"/>
  <c r="C1541" i="14"/>
  <c r="D1540" i="14"/>
  <c r="F1540" i="14" s="1"/>
  <c r="G1540" i="14" s="1"/>
  <c r="H1632" i="14" s="1"/>
  <c r="C1540" i="14"/>
  <c r="C1539" i="14"/>
  <c r="C1538" i="14"/>
  <c r="D1537" i="14"/>
  <c r="D1538" i="14" s="1"/>
  <c r="C1537" i="14"/>
  <c r="D1536" i="14"/>
  <c r="F1536" i="14" s="1"/>
  <c r="G1536" i="14" s="1"/>
  <c r="H1628" i="14" s="1"/>
  <c r="C1536" i="14"/>
  <c r="F1535" i="14"/>
  <c r="G1535" i="14" s="1"/>
  <c r="H1627" i="14" s="1"/>
  <c r="D1535" i="14"/>
  <c r="C1535" i="14"/>
  <c r="D1534" i="14"/>
  <c r="F1534" i="14" s="1"/>
  <c r="G1534" i="14" s="1"/>
  <c r="H1626" i="14" s="1"/>
  <c r="C1534" i="14"/>
  <c r="D1533" i="14"/>
  <c r="F1533" i="14" s="1"/>
  <c r="G1533" i="14" s="1"/>
  <c r="H1625" i="14" s="1"/>
  <c r="C1533" i="14"/>
  <c r="C1532" i="14"/>
  <c r="C1531" i="14"/>
  <c r="D1530" i="14"/>
  <c r="D1531" i="14" s="1"/>
  <c r="C1530" i="14"/>
  <c r="D1529" i="14"/>
  <c r="F1529" i="14" s="1"/>
  <c r="G1529" i="14" s="1"/>
  <c r="H1621" i="14" s="1"/>
  <c r="C1529" i="14"/>
  <c r="D1528" i="14"/>
  <c r="F1528" i="14" s="1"/>
  <c r="G1528" i="14" s="1"/>
  <c r="H1620" i="14" s="1"/>
  <c r="C1528" i="14"/>
  <c r="D1527" i="14"/>
  <c r="F1527" i="14" s="1"/>
  <c r="G1527" i="14" s="1"/>
  <c r="H1619" i="14" s="1"/>
  <c r="C1527" i="14"/>
  <c r="D1526" i="14"/>
  <c r="F1526" i="14" s="1"/>
  <c r="G1526" i="14" s="1"/>
  <c r="H1618" i="14" s="1"/>
  <c r="C1526" i="14"/>
  <c r="C1525" i="14"/>
  <c r="C1524" i="14"/>
  <c r="D1523" i="14"/>
  <c r="D1524" i="14" s="1"/>
  <c r="C1523" i="14"/>
  <c r="D1522" i="14"/>
  <c r="F1522" i="14" s="1"/>
  <c r="G1522" i="14" s="1"/>
  <c r="H1614" i="14" s="1"/>
  <c r="C1522" i="14"/>
  <c r="D1521" i="14"/>
  <c r="F1521" i="14" s="1"/>
  <c r="G1521" i="14" s="1"/>
  <c r="H1613" i="14" s="1"/>
  <c r="C1521" i="14"/>
  <c r="D1520" i="14"/>
  <c r="F1520" i="14" s="1"/>
  <c r="G1520" i="14" s="1"/>
  <c r="H1612" i="14" s="1"/>
  <c r="C1520" i="14"/>
  <c r="D1519" i="14"/>
  <c r="F1519" i="14" s="1"/>
  <c r="G1519" i="14" s="1"/>
  <c r="H1611" i="14" s="1"/>
  <c r="C1519" i="14"/>
  <c r="C1518" i="14"/>
  <c r="D1517" i="14"/>
  <c r="D1518" i="14" s="1"/>
  <c r="F1518" i="14" s="1"/>
  <c r="G1518" i="14" s="1"/>
  <c r="H1610" i="14" s="1"/>
  <c r="C1517" i="14"/>
  <c r="D1516" i="14"/>
  <c r="F1516" i="14" s="1"/>
  <c r="G1516" i="14" s="1"/>
  <c r="H1608" i="14" s="1"/>
  <c r="C1516" i="14"/>
  <c r="D1515" i="14"/>
  <c r="F1515" i="14" s="1"/>
  <c r="G1515" i="14" s="1"/>
  <c r="H1607" i="14" s="1"/>
  <c r="C1515" i="14"/>
  <c r="D1514" i="14"/>
  <c r="F1514" i="14" s="1"/>
  <c r="G1514" i="14" s="1"/>
  <c r="H1606" i="14" s="1"/>
  <c r="C1514" i="14"/>
  <c r="D1513" i="14"/>
  <c r="F1513" i="14" s="1"/>
  <c r="G1513" i="14" s="1"/>
  <c r="H1605" i="14" s="1"/>
  <c r="C1513" i="14"/>
  <c r="D1512" i="14"/>
  <c r="F1512" i="14" s="1"/>
  <c r="G1512" i="14" s="1"/>
  <c r="H1604" i="14" s="1"/>
  <c r="C1512" i="14"/>
  <c r="C1511" i="14"/>
  <c r="C1510" i="14"/>
  <c r="D1509" i="14"/>
  <c r="F1509" i="14" s="1"/>
  <c r="G1509" i="14" s="1"/>
  <c r="H1601" i="14" s="1"/>
  <c r="C1509" i="14"/>
  <c r="D1508" i="14"/>
  <c r="F1508" i="14" s="1"/>
  <c r="G1508" i="14" s="1"/>
  <c r="H1600" i="14" s="1"/>
  <c r="C1508" i="14"/>
  <c r="D1507" i="14"/>
  <c r="F1507" i="14" s="1"/>
  <c r="G1507" i="14" s="1"/>
  <c r="H1599" i="14" s="1"/>
  <c r="C1507" i="14"/>
  <c r="D1506" i="14"/>
  <c r="F1506" i="14" s="1"/>
  <c r="G1506" i="14" s="1"/>
  <c r="H1598" i="14" s="1"/>
  <c r="C1506" i="14"/>
  <c r="D1505" i="14"/>
  <c r="F1505" i="14" s="1"/>
  <c r="G1505" i="14" s="1"/>
  <c r="H1597" i="14" s="1"/>
  <c r="C1505" i="14"/>
  <c r="C1504" i="14"/>
  <c r="C1503" i="14"/>
  <c r="D1502" i="14"/>
  <c r="D1503" i="14" s="1"/>
  <c r="D1504" i="14" s="1"/>
  <c r="F1504" i="14" s="1"/>
  <c r="G1504" i="14" s="1"/>
  <c r="H1596" i="14" s="1"/>
  <c r="C1502" i="14"/>
  <c r="D1501" i="14"/>
  <c r="F1501" i="14" s="1"/>
  <c r="G1501" i="14" s="1"/>
  <c r="H1593" i="14" s="1"/>
  <c r="C1501" i="14"/>
  <c r="F1500" i="14"/>
  <c r="G1500" i="14" s="1"/>
  <c r="H1592" i="14" s="1"/>
  <c r="D1500" i="14"/>
  <c r="C1500" i="14"/>
  <c r="D1499" i="14"/>
  <c r="F1499" i="14" s="1"/>
  <c r="G1499" i="14" s="1"/>
  <c r="H1591" i="14" s="1"/>
  <c r="C1499" i="14"/>
  <c r="D1498" i="14"/>
  <c r="F1498" i="14" s="1"/>
  <c r="G1498" i="14" s="1"/>
  <c r="H1590" i="14" s="1"/>
  <c r="C1498" i="14"/>
  <c r="C1497" i="14"/>
  <c r="C1496" i="14"/>
  <c r="D1495" i="14"/>
  <c r="D1496" i="14" s="1"/>
  <c r="D1497" i="14" s="1"/>
  <c r="F1497" i="14" s="1"/>
  <c r="G1497" i="14" s="1"/>
  <c r="H1589" i="14" s="1"/>
  <c r="C1495" i="14"/>
  <c r="D1494" i="14"/>
  <c r="F1494" i="14" s="1"/>
  <c r="G1494" i="14" s="1"/>
  <c r="H1586" i="14" s="1"/>
  <c r="C1494" i="14"/>
  <c r="D1493" i="14"/>
  <c r="F1493" i="14" s="1"/>
  <c r="G1493" i="14" s="1"/>
  <c r="H1585" i="14" s="1"/>
  <c r="C1493" i="14"/>
  <c r="D1492" i="14"/>
  <c r="F1492" i="14" s="1"/>
  <c r="G1492" i="14" s="1"/>
  <c r="H1584" i="14" s="1"/>
  <c r="C1492" i="14"/>
  <c r="F1491" i="14"/>
  <c r="G1491" i="14" s="1"/>
  <c r="H1583" i="14" s="1"/>
  <c r="D1491" i="14"/>
  <c r="C1491" i="14"/>
  <c r="C1490" i="14"/>
  <c r="C1489" i="14"/>
  <c r="D1488" i="14"/>
  <c r="F1488" i="14" s="1"/>
  <c r="G1488" i="14" s="1"/>
  <c r="H1580" i="14" s="1"/>
  <c r="C1488" i="14"/>
  <c r="D1487" i="14"/>
  <c r="F1487" i="14" s="1"/>
  <c r="G1487" i="14" s="1"/>
  <c r="H1579" i="14" s="1"/>
  <c r="C1487" i="14"/>
  <c r="D1486" i="14"/>
  <c r="F1486" i="14" s="1"/>
  <c r="G1486" i="14" s="1"/>
  <c r="H1578" i="14" s="1"/>
  <c r="C1486" i="14"/>
  <c r="D1485" i="14"/>
  <c r="F1485" i="14" s="1"/>
  <c r="G1485" i="14" s="1"/>
  <c r="H1577" i="14" s="1"/>
  <c r="C1485" i="14"/>
  <c r="D1484" i="14"/>
  <c r="F1484" i="14" s="1"/>
  <c r="G1484" i="14" s="1"/>
  <c r="H1576" i="14" s="1"/>
  <c r="C1484" i="14"/>
  <c r="C1483" i="14"/>
  <c r="C1482" i="14"/>
  <c r="D1481" i="14"/>
  <c r="D1482" i="14" s="1"/>
  <c r="C1481" i="14"/>
  <c r="D1480" i="14"/>
  <c r="F1480" i="14" s="1"/>
  <c r="G1480" i="14" s="1"/>
  <c r="H1572" i="14" s="1"/>
  <c r="C1480" i="14"/>
  <c r="D1479" i="14"/>
  <c r="F1479" i="14" s="1"/>
  <c r="G1479" i="14" s="1"/>
  <c r="H1571" i="14" s="1"/>
  <c r="C1479" i="14"/>
  <c r="D1478" i="14"/>
  <c r="F1478" i="14" s="1"/>
  <c r="G1478" i="14" s="1"/>
  <c r="H1570" i="14" s="1"/>
  <c r="C1478" i="14"/>
  <c r="C1477" i="14"/>
  <c r="C1476" i="14"/>
  <c r="C1475" i="14"/>
  <c r="D1474" i="14"/>
  <c r="D1475" i="14" s="1"/>
  <c r="D1476" i="14" s="1"/>
  <c r="C1474" i="14"/>
  <c r="D1473" i="14"/>
  <c r="F1473" i="14" s="1"/>
  <c r="G1473" i="14" s="1"/>
  <c r="H1565" i="14" s="1"/>
  <c r="C1473" i="14"/>
  <c r="D1472" i="14"/>
  <c r="F1472" i="14" s="1"/>
  <c r="G1472" i="14" s="1"/>
  <c r="H1564" i="14" s="1"/>
  <c r="C1472" i="14"/>
  <c r="D1471" i="14"/>
  <c r="F1471" i="14" s="1"/>
  <c r="G1471" i="14" s="1"/>
  <c r="H1563" i="14" s="1"/>
  <c r="C1471" i="14"/>
  <c r="C1470" i="14"/>
  <c r="C1469" i="14"/>
  <c r="C1468" i="14"/>
  <c r="C1467" i="14"/>
  <c r="D1466" i="14"/>
  <c r="F1466" i="14" s="1"/>
  <c r="G1466" i="14" s="1"/>
  <c r="H1558" i="14" s="1"/>
  <c r="C1466" i="14"/>
  <c r="D1465" i="14"/>
  <c r="F1465" i="14" s="1"/>
  <c r="G1465" i="14" s="1"/>
  <c r="H1557" i="14" s="1"/>
  <c r="C1465" i="14"/>
  <c r="D1464" i="14"/>
  <c r="F1464" i="14" s="1"/>
  <c r="G1464" i="14" s="1"/>
  <c r="H1556" i="14" s="1"/>
  <c r="C1464" i="14"/>
  <c r="C1463" i="14"/>
  <c r="C1462" i="14"/>
  <c r="C1461" i="14"/>
  <c r="D1460" i="14"/>
  <c r="F1460" i="14" s="1"/>
  <c r="G1460" i="14" s="1"/>
  <c r="H1552" i="14" s="1"/>
  <c r="C1460" i="14"/>
  <c r="D1459" i="14"/>
  <c r="F1459" i="14" s="1"/>
  <c r="G1459" i="14" s="1"/>
  <c r="H1551" i="14" s="1"/>
  <c r="C1459" i="14"/>
  <c r="D1458" i="14"/>
  <c r="F1458" i="14" s="1"/>
  <c r="G1458" i="14" s="1"/>
  <c r="H1550" i="14" s="1"/>
  <c r="C1458" i="14"/>
  <c r="D1457" i="14"/>
  <c r="F1457" i="14" s="1"/>
  <c r="G1457" i="14" s="1"/>
  <c r="H1549" i="14" s="1"/>
  <c r="C1457" i="14"/>
  <c r="D1456" i="14"/>
  <c r="F1456" i="14" s="1"/>
  <c r="G1456" i="14" s="1"/>
  <c r="H1548" i="14" s="1"/>
  <c r="C1456" i="14"/>
  <c r="C1455" i="14"/>
  <c r="D1454" i="14"/>
  <c r="D1455" i="14" s="1"/>
  <c r="F1455" i="14" s="1"/>
  <c r="G1455" i="14" s="1"/>
  <c r="H1547" i="14" s="1"/>
  <c r="C1454" i="14"/>
  <c r="D1453" i="14"/>
  <c r="F1453" i="14" s="1"/>
  <c r="G1453" i="14" s="1"/>
  <c r="H1545" i="14" s="1"/>
  <c r="C1453" i="14"/>
  <c r="D1452" i="14"/>
  <c r="F1452" i="14" s="1"/>
  <c r="G1452" i="14" s="1"/>
  <c r="H1544" i="14" s="1"/>
  <c r="C1452" i="14"/>
  <c r="D1451" i="14"/>
  <c r="F1451" i="14" s="1"/>
  <c r="G1451" i="14" s="1"/>
  <c r="H1543" i="14" s="1"/>
  <c r="C1451" i="14"/>
  <c r="D1450" i="14"/>
  <c r="F1450" i="14" s="1"/>
  <c r="G1450" i="14" s="1"/>
  <c r="H1542" i="14" s="1"/>
  <c r="C1450" i="14"/>
  <c r="D1449" i="14"/>
  <c r="F1449" i="14" s="1"/>
  <c r="G1449" i="14" s="1"/>
  <c r="H1541" i="14" s="1"/>
  <c r="C1449" i="14"/>
  <c r="C1448" i="14"/>
  <c r="C1447" i="14"/>
  <c r="C1446" i="14"/>
  <c r="D1445" i="14"/>
  <c r="D1446" i="14" s="1"/>
  <c r="C1445" i="14"/>
  <c r="D1444" i="14"/>
  <c r="F1444" i="14" s="1"/>
  <c r="G1444" i="14" s="1"/>
  <c r="H1536" i="14" s="1"/>
  <c r="C1444" i="14"/>
  <c r="D1443" i="14"/>
  <c r="F1443" i="14" s="1"/>
  <c r="G1443" i="14" s="1"/>
  <c r="H1535" i="14" s="1"/>
  <c r="C1443" i="14"/>
  <c r="D1442" i="14"/>
  <c r="F1442" i="14" s="1"/>
  <c r="G1442" i="14" s="1"/>
  <c r="H1534" i="14" s="1"/>
  <c r="C1442" i="14"/>
  <c r="C1441" i="14"/>
  <c r="C1440" i="14"/>
  <c r="D1439" i="14"/>
  <c r="F1439" i="14" s="1"/>
  <c r="G1439" i="14" s="1"/>
  <c r="H1531" i="14" s="1"/>
  <c r="C1439" i="14"/>
  <c r="F1438" i="14"/>
  <c r="G1438" i="14" s="1"/>
  <c r="H1530" i="14" s="1"/>
  <c r="D1438" i="14"/>
  <c r="C1438" i="14"/>
  <c r="D1437" i="14"/>
  <c r="F1437" i="14" s="1"/>
  <c r="G1437" i="14" s="1"/>
  <c r="H1529" i="14" s="1"/>
  <c r="C1437" i="14"/>
  <c r="D1436" i="14"/>
  <c r="F1436" i="14" s="1"/>
  <c r="G1436" i="14" s="1"/>
  <c r="H1528" i="14" s="1"/>
  <c r="C1436" i="14"/>
  <c r="D1435" i="14"/>
  <c r="F1435" i="14" s="1"/>
  <c r="G1435" i="14" s="1"/>
  <c r="H1527" i="14" s="1"/>
  <c r="C1435" i="14"/>
  <c r="C1434" i="14"/>
  <c r="C1433" i="14"/>
  <c r="D1432" i="14"/>
  <c r="F1432" i="14" s="1"/>
  <c r="G1432" i="14" s="1"/>
  <c r="H1524" i="14" s="1"/>
  <c r="C1432" i="14"/>
  <c r="F1431" i="14"/>
  <c r="G1431" i="14" s="1"/>
  <c r="H1523" i="14" s="1"/>
  <c r="D1431" i="14"/>
  <c r="C1431" i="14"/>
  <c r="D1430" i="14"/>
  <c r="F1430" i="14" s="1"/>
  <c r="G1430" i="14" s="1"/>
  <c r="H1522" i="14" s="1"/>
  <c r="C1430" i="14"/>
  <c r="D1429" i="14"/>
  <c r="F1429" i="14" s="1"/>
  <c r="G1429" i="14" s="1"/>
  <c r="H1521" i="14" s="1"/>
  <c r="C1429" i="14"/>
  <c r="D1428" i="14"/>
  <c r="F1428" i="14" s="1"/>
  <c r="G1428" i="14" s="1"/>
  <c r="H1520" i="14" s="1"/>
  <c r="C1428" i="14"/>
  <c r="C1427" i="14"/>
  <c r="C1426" i="14"/>
  <c r="D1425" i="14"/>
  <c r="D1426" i="14" s="1"/>
  <c r="D1427" i="14" s="1"/>
  <c r="F1427" i="14" s="1"/>
  <c r="G1427" i="14" s="1"/>
  <c r="H1519" i="14" s="1"/>
  <c r="C1425" i="14"/>
  <c r="D1424" i="14"/>
  <c r="F1424" i="14" s="1"/>
  <c r="G1424" i="14" s="1"/>
  <c r="H1516" i="14" s="1"/>
  <c r="C1424" i="14"/>
  <c r="F1423" i="14"/>
  <c r="G1423" i="14" s="1"/>
  <c r="H1515" i="14" s="1"/>
  <c r="D1423" i="14"/>
  <c r="C1423" i="14"/>
  <c r="D1422" i="14"/>
  <c r="F1422" i="14" s="1"/>
  <c r="G1422" i="14" s="1"/>
  <c r="H1514" i="14" s="1"/>
  <c r="C1422" i="14"/>
  <c r="C1421" i="14"/>
  <c r="C1420" i="14"/>
  <c r="D1419" i="14"/>
  <c r="D1420" i="14" s="1"/>
  <c r="C1419" i="14"/>
  <c r="D1418" i="14"/>
  <c r="F1418" i="14" s="1"/>
  <c r="G1418" i="14" s="1"/>
  <c r="H1510" i="14" s="1"/>
  <c r="C1418" i="14"/>
  <c r="D1417" i="14"/>
  <c r="F1417" i="14" s="1"/>
  <c r="G1417" i="14" s="1"/>
  <c r="H1509" i="14" s="1"/>
  <c r="C1417" i="14"/>
  <c r="D1416" i="14"/>
  <c r="F1416" i="14" s="1"/>
  <c r="G1416" i="14" s="1"/>
  <c r="H1508" i="14" s="1"/>
  <c r="C1416" i="14"/>
  <c r="D1415" i="14"/>
  <c r="F1415" i="14" s="1"/>
  <c r="G1415" i="14" s="1"/>
  <c r="H1507" i="14" s="1"/>
  <c r="C1415" i="14"/>
  <c r="C1414" i="14"/>
  <c r="C1413" i="14"/>
  <c r="C1412" i="14"/>
  <c r="D1411" i="14"/>
  <c r="D1412" i="14" s="1"/>
  <c r="C1411" i="14"/>
  <c r="D1410" i="14"/>
  <c r="F1410" i="14" s="1"/>
  <c r="G1410" i="14" s="1"/>
  <c r="H1502" i="14" s="1"/>
  <c r="C1410" i="14"/>
  <c r="F1409" i="14"/>
  <c r="G1409" i="14" s="1"/>
  <c r="H1501" i="14" s="1"/>
  <c r="D1409" i="14"/>
  <c r="C1409" i="14"/>
  <c r="D1408" i="14"/>
  <c r="F1408" i="14" s="1"/>
  <c r="G1408" i="14" s="1"/>
  <c r="H1500" i="14" s="1"/>
  <c r="C1408" i="14"/>
  <c r="D1407" i="14"/>
  <c r="F1407" i="14" s="1"/>
  <c r="G1407" i="14" s="1"/>
  <c r="H1499" i="14" s="1"/>
  <c r="C1407" i="14"/>
  <c r="C1406" i="14"/>
  <c r="D1405" i="14"/>
  <c r="D1406" i="14" s="1"/>
  <c r="F1406" i="14" s="1"/>
  <c r="G1406" i="14" s="1"/>
  <c r="H1498" i="14" s="1"/>
  <c r="C1405" i="14"/>
  <c r="D1404" i="14"/>
  <c r="F1404" i="14" s="1"/>
  <c r="G1404" i="14" s="1"/>
  <c r="H1496" i="14" s="1"/>
  <c r="C1404" i="14"/>
  <c r="F1403" i="14"/>
  <c r="G1403" i="14" s="1"/>
  <c r="H1495" i="14" s="1"/>
  <c r="D1403" i="14"/>
  <c r="C1403" i="14"/>
  <c r="D1402" i="14"/>
  <c r="F1402" i="14" s="1"/>
  <c r="G1402" i="14" s="1"/>
  <c r="H1494" i="14" s="1"/>
  <c r="C1402" i="14"/>
  <c r="D1401" i="14"/>
  <c r="F1401" i="14" s="1"/>
  <c r="G1401" i="14" s="1"/>
  <c r="H1493" i="14" s="1"/>
  <c r="C1401" i="14"/>
  <c r="D1400" i="14"/>
  <c r="F1400" i="14" s="1"/>
  <c r="G1400" i="14" s="1"/>
  <c r="H1492" i="14" s="1"/>
  <c r="C1400" i="14"/>
  <c r="C1399" i="14"/>
  <c r="C1398" i="14"/>
  <c r="D1397" i="14"/>
  <c r="D1398" i="14" s="1"/>
  <c r="C1397" i="14"/>
  <c r="D1396" i="14"/>
  <c r="F1396" i="14" s="1"/>
  <c r="G1396" i="14" s="1"/>
  <c r="H1488" i="14" s="1"/>
  <c r="C1396" i="14"/>
  <c r="F1395" i="14"/>
  <c r="G1395" i="14" s="1"/>
  <c r="H1487" i="14" s="1"/>
  <c r="D1395" i="14"/>
  <c r="C1395" i="14"/>
  <c r="D1394" i="14"/>
  <c r="F1394" i="14" s="1"/>
  <c r="G1394" i="14" s="1"/>
  <c r="H1486" i="14" s="1"/>
  <c r="C1394" i="14"/>
  <c r="C1393" i="14"/>
  <c r="C1392" i="14"/>
  <c r="D1391" i="14"/>
  <c r="D1392" i="14" s="1"/>
  <c r="C1391" i="14"/>
  <c r="F1390" i="14"/>
  <c r="G1390" i="14" s="1"/>
  <c r="H1482" i="14" s="1"/>
  <c r="D1390" i="14"/>
  <c r="C1390" i="14"/>
  <c r="D1389" i="14"/>
  <c r="F1389" i="14" s="1"/>
  <c r="G1389" i="14" s="1"/>
  <c r="H1481" i="14" s="1"/>
  <c r="C1389" i="14"/>
  <c r="D1388" i="14"/>
  <c r="F1388" i="14" s="1"/>
  <c r="G1388" i="14" s="1"/>
  <c r="H1480" i="14" s="1"/>
  <c r="C1388" i="14"/>
  <c r="D1387" i="14"/>
  <c r="F1387" i="14" s="1"/>
  <c r="G1387" i="14" s="1"/>
  <c r="H1479" i="14" s="1"/>
  <c r="C1387" i="14"/>
  <c r="D1386" i="14"/>
  <c r="F1386" i="14" s="1"/>
  <c r="G1386" i="14" s="1"/>
  <c r="H1478" i="14" s="1"/>
  <c r="C1386" i="14"/>
  <c r="C1385" i="14"/>
  <c r="C1384" i="14"/>
  <c r="F1383" i="14"/>
  <c r="G1383" i="14" s="1"/>
  <c r="H1475" i="14" s="1"/>
  <c r="D1383" i="14"/>
  <c r="D1384" i="14" s="1"/>
  <c r="C1383" i="14"/>
  <c r="D1382" i="14"/>
  <c r="F1382" i="14" s="1"/>
  <c r="G1382" i="14" s="1"/>
  <c r="H1474" i="14" s="1"/>
  <c r="C1382" i="14"/>
  <c r="D1381" i="14"/>
  <c r="F1381" i="14" s="1"/>
  <c r="G1381" i="14" s="1"/>
  <c r="H1473" i="14" s="1"/>
  <c r="C1381" i="14"/>
  <c r="D1380" i="14"/>
  <c r="F1380" i="14" s="1"/>
  <c r="G1380" i="14" s="1"/>
  <c r="H1472" i="14" s="1"/>
  <c r="C1380" i="14"/>
  <c r="D1379" i="14"/>
  <c r="F1379" i="14" s="1"/>
  <c r="G1379" i="14" s="1"/>
  <c r="H1471" i="14" s="1"/>
  <c r="C1379" i="14"/>
  <c r="C1378" i="14"/>
  <c r="C1377" i="14"/>
  <c r="F1376" i="14"/>
  <c r="G1376" i="14" s="1"/>
  <c r="H1468" i="14" s="1"/>
  <c r="D1376" i="14"/>
  <c r="D1377" i="14" s="1"/>
  <c r="C1376" i="14"/>
  <c r="D1375" i="14"/>
  <c r="F1375" i="14" s="1"/>
  <c r="G1375" i="14" s="1"/>
  <c r="H1467" i="14" s="1"/>
  <c r="C1375" i="14"/>
  <c r="D1374" i="14"/>
  <c r="F1374" i="14" s="1"/>
  <c r="G1374" i="14" s="1"/>
  <c r="H1466" i="14" s="1"/>
  <c r="C1374" i="14"/>
  <c r="D1373" i="14"/>
  <c r="F1373" i="14" s="1"/>
  <c r="G1373" i="14" s="1"/>
  <c r="H1465" i="14" s="1"/>
  <c r="C1373" i="14"/>
  <c r="D1372" i="14"/>
  <c r="F1372" i="14" s="1"/>
  <c r="G1372" i="14" s="1"/>
  <c r="H1464" i="14" s="1"/>
  <c r="C1372" i="14"/>
  <c r="C1371" i="14"/>
  <c r="C1370" i="14"/>
  <c r="D1369" i="14"/>
  <c r="F1369" i="14" s="1"/>
  <c r="G1369" i="14" s="1"/>
  <c r="H1461" i="14" s="1"/>
  <c r="C1369" i="14"/>
  <c r="F1368" i="14"/>
  <c r="G1368" i="14" s="1"/>
  <c r="H1460" i="14" s="1"/>
  <c r="D1368" i="14"/>
  <c r="C1368" i="14"/>
  <c r="D1367" i="14"/>
  <c r="F1367" i="14" s="1"/>
  <c r="G1367" i="14" s="1"/>
  <c r="H1459" i="14" s="1"/>
  <c r="C1367" i="14"/>
  <c r="D1366" i="14"/>
  <c r="F1366" i="14" s="1"/>
  <c r="G1366" i="14" s="1"/>
  <c r="H1458" i="14" s="1"/>
  <c r="C1366" i="14"/>
  <c r="D1365" i="14"/>
  <c r="F1365" i="14" s="1"/>
  <c r="G1365" i="14" s="1"/>
  <c r="H1457" i="14" s="1"/>
  <c r="C1365" i="14"/>
  <c r="C1364" i="14"/>
  <c r="D1363" i="14"/>
  <c r="D1364" i="14" s="1"/>
  <c r="F1364" i="14" s="1"/>
  <c r="G1364" i="14" s="1"/>
  <c r="H1456" i="14" s="1"/>
  <c r="C1363" i="14"/>
  <c r="D1362" i="14"/>
  <c r="F1362" i="14" s="1"/>
  <c r="G1362" i="14" s="1"/>
  <c r="H1454" i="14" s="1"/>
  <c r="C1362" i="14"/>
  <c r="D1361" i="14"/>
  <c r="F1361" i="14" s="1"/>
  <c r="G1361" i="14" s="1"/>
  <c r="H1453" i="14" s="1"/>
  <c r="C1361" i="14"/>
  <c r="D1360" i="14"/>
  <c r="F1360" i="14" s="1"/>
  <c r="G1360" i="14" s="1"/>
  <c r="H1452" i="14" s="1"/>
  <c r="C1360" i="14"/>
  <c r="D1359" i="14"/>
  <c r="F1359" i="14" s="1"/>
  <c r="G1359" i="14" s="1"/>
  <c r="H1451" i="14" s="1"/>
  <c r="C1359" i="14"/>
  <c r="D1358" i="14"/>
  <c r="F1358" i="14" s="1"/>
  <c r="G1358" i="14" s="1"/>
  <c r="H1450" i="14" s="1"/>
  <c r="C1358" i="14"/>
  <c r="C1357" i="14"/>
  <c r="C1356" i="14"/>
  <c r="D1355" i="14"/>
  <c r="F1355" i="14" s="1"/>
  <c r="G1355" i="14" s="1"/>
  <c r="H1447" i="14" s="1"/>
  <c r="C1355" i="14"/>
  <c r="D1354" i="14"/>
  <c r="F1354" i="14" s="1"/>
  <c r="G1354" i="14" s="1"/>
  <c r="H1446" i="14" s="1"/>
  <c r="C1354" i="14"/>
  <c r="F1353" i="14"/>
  <c r="G1353" i="14" s="1"/>
  <c r="H1445" i="14" s="1"/>
  <c r="D1353" i="14"/>
  <c r="C1353" i="14"/>
  <c r="F1352" i="14"/>
  <c r="G1352" i="14" s="1"/>
  <c r="H1444" i="14" s="1"/>
  <c r="D1352" i="14"/>
  <c r="C1352" i="14"/>
  <c r="D1351" i="14"/>
  <c r="F1351" i="14" s="1"/>
  <c r="G1351" i="14" s="1"/>
  <c r="H1443" i="14" s="1"/>
  <c r="C1351" i="14"/>
  <c r="C1350" i="14"/>
  <c r="C1349" i="14"/>
  <c r="D1348" i="14"/>
  <c r="D1349" i="14" s="1"/>
  <c r="C1348" i="14"/>
  <c r="D1347" i="14"/>
  <c r="F1347" i="14" s="1"/>
  <c r="G1347" i="14" s="1"/>
  <c r="H1439" i="14" s="1"/>
  <c r="C1347" i="14"/>
  <c r="D1346" i="14"/>
  <c r="F1346" i="14" s="1"/>
  <c r="G1346" i="14" s="1"/>
  <c r="H1438" i="14" s="1"/>
  <c r="C1346" i="14"/>
  <c r="F1345" i="14"/>
  <c r="G1345" i="14" s="1"/>
  <c r="H1437" i="14" s="1"/>
  <c r="D1345" i="14"/>
  <c r="C1345" i="14"/>
  <c r="D1344" i="14"/>
  <c r="F1344" i="14" s="1"/>
  <c r="G1344" i="14" s="1"/>
  <c r="H1436" i="14" s="1"/>
  <c r="C1344" i="14"/>
  <c r="C1343" i="14"/>
  <c r="D1342" i="14"/>
  <c r="F1342" i="14" s="1"/>
  <c r="G1342" i="14" s="1"/>
  <c r="H1434" i="14" s="1"/>
  <c r="C1342" i="14"/>
  <c r="D1341" i="14"/>
  <c r="F1341" i="14" s="1"/>
  <c r="G1341" i="14" s="1"/>
  <c r="H1433" i="14" s="1"/>
  <c r="C1341" i="14"/>
  <c r="F1340" i="14"/>
  <c r="G1340" i="14" s="1"/>
  <c r="H1432" i="14" s="1"/>
  <c r="D1340" i="14"/>
  <c r="C1340" i="14"/>
  <c r="D1339" i="14"/>
  <c r="F1339" i="14" s="1"/>
  <c r="G1339" i="14" s="1"/>
  <c r="H1431" i="14" s="1"/>
  <c r="C1339" i="14"/>
  <c r="D1338" i="14"/>
  <c r="F1338" i="14" s="1"/>
  <c r="G1338" i="14" s="1"/>
  <c r="H1430" i="14" s="1"/>
  <c r="C1338" i="14"/>
  <c r="C1337" i="14"/>
  <c r="C1336" i="14"/>
  <c r="D1335" i="14"/>
  <c r="F1335" i="14" s="1"/>
  <c r="G1335" i="14" s="1"/>
  <c r="H1427" i="14" s="1"/>
  <c r="C1335" i="14"/>
  <c r="D1334" i="14"/>
  <c r="F1334" i="14" s="1"/>
  <c r="G1334" i="14" s="1"/>
  <c r="H1426" i="14" s="1"/>
  <c r="C1334" i="14"/>
  <c r="D1333" i="14"/>
  <c r="F1333" i="14" s="1"/>
  <c r="G1333" i="14" s="1"/>
  <c r="H1425" i="14" s="1"/>
  <c r="C1333" i="14"/>
  <c r="D1332" i="14"/>
  <c r="F1332" i="14" s="1"/>
  <c r="G1332" i="14" s="1"/>
  <c r="H1424" i="14" s="1"/>
  <c r="C1332" i="14"/>
  <c r="D1331" i="14"/>
  <c r="F1331" i="14" s="1"/>
  <c r="G1331" i="14" s="1"/>
  <c r="H1423" i="14" s="1"/>
  <c r="C1331" i="14"/>
  <c r="D1330" i="14"/>
  <c r="F1330" i="14" s="1"/>
  <c r="G1330" i="14" s="1"/>
  <c r="H1422" i="14" s="1"/>
  <c r="C1330" i="14"/>
  <c r="C1329" i="14"/>
  <c r="C1328" i="14"/>
  <c r="D1327" i="14"/>
  <c r="F1327" i="14" s="1"/>
  <c r="G1327" i="14" s="1"/>
  <c r="H1419" i="14" s="1"/>
  <c r="C1327" i="14"/>
  <c r="D1326" i="14"/>
  <c r="F1326" i="14" s="1"/>
  <c r="G1326" i="14" s="1"/>
  <c r="H1418" i="14" s="1"/>
  <c r="C1326" i="14"/>
  <c r="D1325" i="14"/>
  <c r="F1325" i="14" s="1"/>
  <c r="G1325" i="14" s="1"/>
  <c r="H1417" i="14" s="1"/>
  <c r="C1325" i="14"/>
  <c r="D1324" i="14"/>
  <c r="F1324" i="14" s="1"/>
  <c r="G1324" i="14" s="1"/>
  <c r="H1416" i="14" s="1"/>
  <c r="C1324" i="14"/>
  <c r="C1323" i="14"/>
  <c r="C1322" i="14"/>
  <c r="C1321" i="14"/>
  <c r="D1320" i="14"/>
  <c r="D1321" i="14" s="1"/>
  <c r="C1320" i="14"/>
  <c r="D1319" i="14"/>
  <c r="F1319" i="14" s="1"/>
  <c r="G1319" i="14" s="1"/>
  <c r="H1411" i="14" s="1"/>
  <c r="C1319" i="14"/>
  <c r="D1318" i="14"/>
  <c r="F1318" i="14" s="1"/>
  <c r="G1318" i="14" s="1"/>
  <c r="H1410" i="14" s="1"/>
  <c r="C1318" i="14"/>
  <c r="D1317" i="14"/>
  <c r="F1317" i="14" s="1"/>
  <c r="G1317" i="14" s="1"/>
  <c r="H1409" i="14" s="1"/>
  <c r="C1317" i="14"/>
  <c r="D1316" i="14"/>
  <c r="F1316" i="14" s="1"/>
  <c r="G1316" i="14" s="1"/>
  <c r="H1408" i="14" s="1"/>
  <c r="C1316" i="14"/>
  <c r="C1315" i="14"/>
  <c r="C1314" i="14"/>
  <c r="D1313" i="14"/>
  <c r="D1314" i="14" s="1"/>
  <c r="C1313" i="14"/>
  <c r="D1312" i="14"/>
  <c r="F1312" i="14" s="1"/>
  <c r="G1312" i="14" s="1"/>
  <c r="H1404" i="14" s="1"/>
  <c r="C1312" i="14"/>
  <c r="D1311" i="14"/>
  <c r="F1311" i="14" s="1"/>
  <c r="G1311" i="14" s="1"/>
  <c r="H1403" i="14" s="1"/>
  <c r="C1311" i="14"/>
  <c r="D1310" i="14"/>
  <c r="F1310" i="14" s="1"/>
  <c r="G1310" i="14" s="1"/>
  <c r="H1402" i="14" s="1"/>
  <c r="C1310" i="14"/>
  <c r="D1309" i="14"/>
  <c r="F1309" i="14" s="1"/>
  <c r="G1309" i="14" s="1"/>
  <c r="H1401" i="14" s="1"/>
  <c r="C1309" i="14"/>
  <c r="C1308" i="14"/>
  <c r="C1307" i="14"/>
  <c r="D1306" i="14"/>
  <c r="D1307" i="14" s="1"/>
  <c r="F1307" i="14" s="1"/>
  <c r="G1307" i="14" s="1"/>
  <c r="H1399" i="14" s="1"/>
  <c r="C1306" i="14"/>
  <c r="C1305" i="14"/>
  <c r="D1304" i="14"/>
  <c r="F1304" i="14" s="1"/>
  <c r="G1304" i="14" s="1"/>
  <c r="H1396" i="14" s="1"/>
  <c r="C1304" i="14"/>
  <c r="D1303" i="14"/>
  <c r="F1303" i="14" s="1"/>
  <c r="G1303" i="14" s="1"/>
  <c r="H1395" i="14" s="1"/>
  <c r="C1303" i="14"/>
  <c r="D1302" i="14"/>
  <c r="F1302" i="14" s="1"/>
  <c r="G1302" i="14" s="1"/>
  <c r="H1394" i="14" s="1"/>
  <c r="C1302" i="14"/>
  <c r="C1301" i="14"/>
  <c r="C1300" i="14"/>
  <c r="D1299" i="14"/>
  <c r="F1299" i="14" s="1"/>
  <c r="G1299" i="14" s="1"/>
  <c r="H1391" i="14" s="1"/>
  <c r="C1299" i="14"/>
  <c r="D1298" i="14"/>
  <c r="F1298" i="14" s="1"/>
  <c r="G1298" i="14" s="1"/>
  <c r="H1390" i="14" s="1"/>
  <c r="C1298" i="14"/>
  <c r="F1297" i="14"/>
  <c r="G1297" i="14" s="1"/>
  <c r="H1389" i="14" s="1"/>
  <c r="D1297" i="14"/>
  <c r="C1297" i="14"/>
  <c r="D1296" i="14"/>
  <c r="F1296" i="14" s="1"/>
  <c r="G1296" i="14" s="1"/>
  <c r="H1388" i="14" s="1"/>
  <c r="C1296" i="14"/>
  <c r="D1295" i="14"/>
  <c r="F1295" i="14" s="1"/>
  <c r="G1295" i="14" s="1"/>
  <c r="H1387" i="14" s="1"/>
  <c r="C1295" i="14"/>
  <c r="C1294" i="14"/>
  <c r="C1293" i="14"/>
  <c r="D1292" i="14"/>
  <c r="D1293" i="14" s="1"/>
  <c r="C1292" i="14"/>
  <c r="D1291" i="14"/>
  <c r="F1291" i="14" s="1"/>
  <c r="G1291" i="14" s="1"/>
  <c r="H1383" i="14" s="1"/>
  <c r="C1291" i="14"/>
  <c r="D1290" i="14"/>
  <c r="F1290" i="14" s="1"/>
  <c r="G1290" i="14" s="1"/>
  <c r="H1382" i="14" s="1"/>
  <c r="C1290" i="14"/>
  <c r="D1289" i="14"/>
  <c r="F1289" i="14" s="1"/>
  <c r="G1289" i="14" s="1"/>
  <c r="H1381" i="14" s="1"/>
  <c r="C1289" i="14"/>
  <c r="C1288" i="14"/>
  <c r="C1287" i="14"/>
  <c r="C1286" i="14"/>
  <c r="D1285" i="14"/>
  <c r="D1286" i="14" s="1"/>
  <c r="C1285" i="14"/>
  <c r="D1284" i="14"/>
  <c r="F1284" i="14" s="1"/>
  <c r="G1284" i="14" s="1"/>
  <c r="H1376" i="14" s="1"/>
  <c r="C1284" i="14"/>
  <c r="D1283" i="14"/>
  <c r="F1283" i="14" s="1"/>
  <c r="G1283" i="14" s="1"/>
  <c r="H1375" i="14" s="1"/>
  <c r="C1283" i="14"/>
  <c r="D1282" i="14"/>
  <c r="F1282" i="14" s="1"/>
  <c r="G1282" i="14" s="1"/>
  <c r="H1374" i="14" s="1"/>
  <c r="C1282" i="14"/>
  <c r="C1281" i="14"/>
  <c r="C1280" i="14"/>
  <c r="D1279" i="14"/>
  <c r="C1279" i="14"/>
  <c r="D1278" i="14"/>
  <c r="F1278" i="14" s="1"/>
  <c r="G1278" i="14" s="1"/>
  <c r="H1370" i="14" s="1"/>
  <c r="C1278" i="14"/>
  <c r="D1277" i="14"/>
  <c r="F1277" i="14" s="1"/>
  <c r="G1277" i="14" s="1"/>
  <c r="H1369" i="14" s="1"/>
  <c r="C1277" i="14"/>
  <c r="D1276" i="14"/>
  <c r="F1276" i="14" s="1"/>
  <c r="G1276" i="14" s="1"/>
  <c r="H1368" i="14" s="1"/>
  <c r="C1276" i="14"/>
  <c r="D1275" i="14"/>
  <c r="F1275" i="14" s="1"/>
  <c r="G1275" i="14" s="1"/>
  <c r="H1367" i="14" s="1"/>
  <c r="C1275" i="14"/>
  <c r="C1274" i="14"/>
  <c r="C1273" i="14"/>
  <c r="C1272" i="14"/>
  <c r="D1271" i="14"/>
  <c r="C1271" i="14"/>
  <c r="D1270" i="14"/>
  <c r="F1270" i="14" s="1"/>
  <c r="G1270" i="14" s="1"/>
  <c r="H1362" i="14" s="1"/>
  <c r="C1270" i="14"/>
  <c r="F1269" i="14"/>
  <c r="G1269" i="14" s="1"/>
  <c r="H1361" i="14" s="1"/>
  <c r="D1269" i="14"/>
  <c r="C1269" i="14"/>
  <c r="D1268" i="14"/>
  <c r="F1268" i="14" s="1"/>
  <c r="G1268" i="14" s="1"/>
  <c r="H1360" i="14" s="1"/>
  <c r="C1268" i="14"/>
  <c r="D1267" i="14"/>
  <c r="F1267" i="14" s="1"/>
  <c r="G1267" i="14" s="1"/>
  <c r="H1359" i="14" s="1"/>
  <c r="C1267" i="14"/>
  <c r="C1266" i="14"/>
  <c r="C1265" i="14"/>
  <c r="D1264" i="14"/>
  <c r="D1265" i="14" s="1"/>
  <c r="C1264" i="14"/>
  <c r="D1263" i="14"/>
  <c r="F1263" i="14" s="1"/>
  <c r="G1263" i="14" s="1"/>
  <c r="H1355" i="14" s="1"/>
  <c r="C1263" i="14"/>
  <c r="D1262" i="14"/>
  <c r="F1262" i="14" s="1"/>
  <c r="G1262" i="14" s="1"/>
  <c r="H1354" i="14" s="1"/>
  <c r="C1262" i="14"/>
  <c r="D1261" i="14"/>
  <c r="F1261" i="14" s="1"/>
  <c r="G1261" i="14" s="1"/>
  <c r="H1353" i="14" s="1"/>
  <c r="C1261" i="14"/>
  <c r="F1260" i="14"/>
  <c r="G1260" i="14" s="1"/>
  <c r="H1352" i="14" s="1"/>
  <c r="D1260" i="14"/>
  <c r="C1260" i="14"/>
  <c r="C1259" i="14"/>
  <c r="C1258" i="14"/>
  <c r="F1257" i="14"/>
  <c r="G1257" i="14" s="1"/>
  <c r="H1349" i="14" s="1"/>
  <c r="D1257" i="14"/>
  <c r="D1258" i="14" s="1"/>
  <c r="F1258" i="14" s="1"/>
  <c r="G1258" i="14" s="1"/>
  <c r="H1350" i="14" s="1"/>
  <c r="C1257" i="14"/>
  <c r="F1256" i="14"/>
  <c r="G1256" i="14" s="1"/>
  <c r="H1348" i="14" s="1"/>
  <c r="D1256" i="14"/>
  <c r="C1256" i="14"/>
  <c r="D1255" i="14"/>
  <c r="F1255" i="14" s="1"/>
  <c r="G1255" i="14" s="1"/>
  <c r="H1347" i="14" s="1"/>
  <c r="C1255" i="14"/>
  <c r="D1254" i="14"/>
  <c r="F1254" i="14" s="1"/>
  <c r="G1254" i="14" s="1"/>
  <c r="H1346" i="14" s="1"/>
  <c r="C1254" i="14"/>
  <c r="C1253" i="14"/>
  <c r="C1252" i="14"/>
  <c r="C1251" i="14"/>
  <c r="D1250" i="14"/>
  <c r="D1251" i="14" s="1"/>
  <c r="C1250" i="14"/>
  <c r="D1249" i="14"/>
  <c r="F1249" i="14" s="1"/>
  <c r="G1249" i="14" s="1"/>
  <c r="H1341" i="14" s="1"/>
  <c r="C1249" i="14"/>
  <c r="D1248" i="14"/>
  <c r="F1248" i="14" s="1"/>
  <c r="G1248" i="14" s="1"/>
  <c r="H1340" i="14" s="1"/>
  <c r="C1248" i="14"/>
  <c r="D1247" i="14"/>
  <c r="F1247" i="14" s="1"/>
  <c r="G1247" i="14" s="1"/>
  <c r="H1339" i="14" s="1"/>
  <c r="C1247" i="14"/>
  <c r="F1246" i="14"/>
  <c r="G1246" i="14" s="1"/>
  <c r="H1338" i="14" s="1"/>
  <c r="D1246" i="14"/>
  <c r="C1246" i="14"/>
  <c r="C1245" i="14"/>
  <c r="C1244" i="14"/>
  <c r="D1243" i="14"/>
  <c r="D1244" i="14" s="1"/>
  <c r="F1244" i="14" s="1"/>
  <c r="G1244" i="14" s="1"/>
  <c r="H1336" i="14" s="1"/>
  <c r="C1243" i="14"/>
  <c r="D1242" i="14"/>
  <c r="F1242" i="14" s="1"/>
  <c r="G1242" i="14" s="1"/>
  <c r="H1334" i="14" s="1"/>
  <c r="C1242" i="14"/>
  <c r="D1241" i="14"/>
  <c r="F1241" i="14" s="1"/>
  <c r="G1241" i="14" s="1"/>
  <c r="H1333" i="14" s="1"/>
  <c r="C1241" i="14"/>
  <c r="F1240" i="14"/>
  <c r="G1240" i="14" s="1"/>
  <c r="H1332" i="14" s="1"/>
  <c r="D1240" i="14"/>
  <c r="C1240" i="14"/>
  <c r="D1239" i="14"/>
  <c r="F1239" i="14" s="1"/>
  <c r="G1239" i="14" s="1"/>
  <c r="H1331" i="14" s="1"/>
  <c r="C1239" i="14"/>
  <c r="C1238" i="14"/>
  <c r="C1237" i="14"/>
  <c r="D1236" i="14"/>
  <c r="F1236" i="14" s="1"/>
  <c r="G1236" i="14" s="1"/>
  <c r="H1328" i="14" s="1"/>
  <c r="C1236" i="14"/>
  <c r="D1235" i="14"/>
  <c r="F1235" i="14" s="1"/>
  <c r="G1235" i="14" s="1"/>
  <c r="H1327" i="14" s="1"/>
  <c r="C1235" i="14"/>
  <c r="D1234" i="14"/>
  <c r="F1234" i="14" s="1"/>
  <c r="G1234" i="14" s="1"/>
  <c r="H1326" i="14" s="1"/>
  <c r="C1234" i="14"/>
  <c r="D1233" i="14"/>
  <c r="F1233" i="14" s="1"/>
  <c r="G1233" i="14" s="1"/>
  <c r="H1325" i="14" s="1"/>
  <c r="C1233" i="14"/>
  <c r="D1232" i="14"/>
  <c r="F1232" i="14" s="1"/>
  <c r="G1232" i="14" s="1"/>
  <c r="H1324" i="14" s="1"/>
  <c r="C1232" i="14"/>
  <c r="C1231" i="14"/>
  <c r="C1230" i="14"/>
  <c r="D1229" i="14"/>
  <c r="D1230" i="14" s="1"/>
  <c r="C1229" i="14"/>
  <c r="D1228" i="14"/>
  <c r="F1228" i="14" s="1"/>
  <c r="G1228" i="14" s="1"/>
  <c r="H1320" i="14" s="1"/>
  <c r="C1228" i="14"/>
  <c r="D1227" i="14"/>
  <c r="F1227" i="14" s="1"/>
  <c r="G1227" i="14" s="1"/>
  <c r="H1319" i="14" s="1"/>
  <c r="C1227" i="14"/>
  <c r="F1226" i="14"/>
  <c r="G1226" i="14" s="1"/>
  <c r="H1318" i="14" s="1"/>
  <c r="D1226" i="14"/>
  <c r="C1226" i="14"/>
  <c r="C1225" i="14"/>
  <c r="C1224" i="14"/>
  <c r="C1223" i="14"/>
  <c r="D1222" i="14"/>
  <c r="D1223" i="14" s="1"/>
  <c r="C1222" i="14"/>
  <c r="D1221" i="14"/>
  <c r="F1221" i="14" s="1"/>
  <c r="G1221" i="14" s="1"/>
  <c r="H1313" i="14" s="1"/>
  <c r="C1221" i="14"/>
  <c r="D1220" i="14"/>
  <c r="F1220" i="14" s="1"/>
  <c r="G1220" i="14" s="1"/>
  <c r="H1312" i="14" s="1"/>
  <c r="C1220" i="14"/>
  <c r="F1219" i="14"/>
  <c r="G1219" i="14" s="1"/>
  <c r="H1311" i="14" s="1"/>
  <c r="D1219" i="14"/>
  <c r="C1219" i="14"/>
  <c r="D1218" i="14"/>
  <c r="F1218" i="14" s="1"/>
  <c r="G1218" i="14" s="1"/>
  <c r="H1310" i="14" s="1"/>
  <c r="C1218" i="14"/>
  <c r="C1217" i="14"/>
  <c r="D1216" i="14"/>
  <c r="F1216" i="14" s="1"/>
  <c r="G1216" i="14" s="1"/>
  <c r="H1308" i="14" s="1"/>
  <c r="C1216" i="14"/>
  <c r="D1215" i="14"/>
  <c r="F1215" i="14" s="1"/>
  <c r="G1215" i="14" s="1"/>
  <c r="H1307" i="14" s="1"/>
  <c r="C1215" i="14"/>
  <c r="D1214" i="14"/>
  <c r="F1214" i="14" s="1"/>
  <c r="G1214" i="14" s="1"/>
  <c r="H1306" i="14" s="1"/>
  <c r="C1214" i="14"/>
  <c r="D1213" i="14"/>
  <c r="F1213" i="14" s="1"/>
  <c r="G1213" i="14" s="1"/>
  <c r="H1305" i="14" s="1"/>
  <c r="C1213" i="14"/>
  <c r="D1212" i="14"/>
  <c r="F1212" i="14" s="1"/>
  <c r="G1212" i="14" s="1"/>
  <c r="H1304" i="14" s="1"/>
  <c r="C1212" i="14"/>
  <c r="D1211" i="14"/>
  <c r="F1211" i="14" s="1"/>
  <c r="G1211" i="14" s="1"/>
  <c r="H1303" i="14" s="1"/>
  <c r="C1211" i="14"/>
  <c r="C1210" i="14"/>
  <c r="C1209" i="14"/>
  <c r="C1208" i="14"/>
  <c r="C1207" i="14"/>
  <c r="F1206" i="14"/>
  <c r="G1206" i="14" s="1"/>
  <c r="H1298" i="14" s="1"/>
  <c r="D1206" i="14"/>
  <c r="D1207" i="14" s="1"/>
  <c r="D1208" i="14" s="1"/>
  <c r="C1206" i="14"/>
  <c r="D1205" i="14"/>
  <c r="F1205" i="14" s="1"/>
  <c r="G1205" i="14" s="1"/>
  <c r="H1297" i="14" s="1"/>
  <c r="C1205" i="14"/>
  <c r="D1204" i="14"/>
  <c r="F1204" i="14" s="1"/>
  <c r="G1204" i="14" s="1"/>
  <c r="H1296" i="14" s="1"/>
  <c r="C1204" i="14"/>
  <c r="C1203" i="14"/>
  <c r="C1202" i="14"/>
  <c r="D1201" i="14"/>
  <c r="D1202" i="14" s="1"/>
  <c r="C1201" i="14"/>
  <c r="D1200" i="14"/>
  <c r="F1200" i="14" s="1"/>
  <c r="G1200" i="14" s="1"/>
  <c r="H1292" i="14" s="1"/>
  <c r="C1200" i="14"/>
  <c r="D1199" i="14"/>
  <c r="F1199" i="14" s="1"/>
  <c r="G1199" i="14" s="1"/>
  <c r="H1291" i="14" s="1"/>
  <c r="C1199" i="14"/>
  <c r="D1198" i="14"/>
  <c r="F1198" i="14" s="1"/>
  <c r="G1198" i="14" s="1"/>
  <c r="H1290" i="14" s="1"/>
  <c r="C1198" i="14"/>
  <c r="D1197" i="14"/>
  <c r="F1197" i="14" s="1"/>
  <c r="G1197" i="14" s="1"/>
  <c r="H1289" i="14" s="1"/>
  <c r="C1197" i="14"/>
  <c r="C1196" i="14"/>
  <c r="C1195" i="14"/>
  <c r="D1194" i="14"/>
  <c r="D1195" i="14" s="1"/>
  <c r="F1195" i="14" s="1"/>
  <c r="G1195" i="14" s="1"/>
  <c r="H1287" i="14" s="1"/>
  <c r="C1194" i="14"/>
  <c r="D1193" i="14"/>
  <c r="F1193" i="14" s="1"/>
  <c r="G1193" i="14" s="1"/>
  <c r="H1285" i="14" s="1"/>
  <c r="C1193" i="14"/>
  <c r="D1192" i="14"/>
  <c r="F1192" i="14" s="1"/>
  <c r="G1192" i="14" s="1"/>
  <c r="H1284" i="14" s="1"/>
  <c r="C1192" i="14"/>
  <c r="D1191" i="14"/>
  <c r="F1191" i="14" s="1"/>
  <c r="G1191" i="14" s="1"/>
  <c r="H1283" i="14" s="1"/>
  <c r="C1191" i="14"/>
  <c r="D1190" i="14"/>
  <c r="F1190" i="14" s="1"/>
  <c r="G1190" i="14" s="1"/>
  <c r="H1282" i="14" s="1"/>
  <c r="C1190" i="14"/>
  <c r="C1189" i="14"/>
  <c r="C1188" i="14"/>
  <c r="D1187" i="14"/>
  <c r="F1187" i="14" s="1"/>
  <c r="G1187" i="14" s="1"/>
  <c r="H1279" i="14" s="1"/>
  <c r="C1187" i="14"/>
  <c r="D1186" i="14"/>
  <c r="F1186" i="14" s="1"/>
  <c r="G1186" i="14" s="1"/>
  <c r="H1278" i="14" s="1"/>
  <c r="C1186" i="14"/>
  <c r="D1185" i="14"/>
  <c r="F1185" i="14" s="1"/>
  <c r="G1185" i="14" s="1"/>
  <c r="H1277" i="14" s="1"/>
  <c r="C1185" i="14"/>
  <c r="D1184" i="14"/>
  <c r="F1184" i="14" s="1"/>
  <c r="G1184" i="14" s="1"/>
  <c r="H1276" i="14" s="1"/>
  <c r="C1184" i="14"/>
  <c r="C1183" i="14"/>
  <c r="C1182" i="14"/>
  <c r="D1181" i="14"/>
  <c r="D1182" i="14" s="1"/>
  <c r="C1181" i="14"/>
  <c r="D1180" i="14"/>
  <c r="F1180" i="14" s="1"/>
  <c r="G1180" i="14" s="1"/>
  <c r="H1272" i="14" s="1"/>
  <c r="C1180" i="14"/>
  <c r="D1179" i="14"/>
  <c r="F1179" i="14" s="1"/>
  <c r="G1179" i="14" s="1"/>
  <c r="H1271" i="14" s="1"/>
  <c r="C1179" i="14"/>
  <c r="D1178" i="14"/>
  <c r="F1178" i="14" s="1"/>
  <c r="G1178" i="14" s="1"/>
  <c r="H1270" i="14" s="1"/>
  <c r="C1178" i="14"/>
  <c r="D1177" i="14"/>
  <c r="F1177" i="14" s="1"/>
  <c r="G1177" i="14" s="1"/>
  <c r="H1269" i="14" s="1"/>
  <c r="C1177" i="14"/>
  <c r="D1176" i="14"/>
  <c r="F1176" i="14" s="1"/>
  <c r="G1176" i="14" s="1"/>
  <c r="H1268" i="14" s="1"/>
  <c r="C1176" i="14"/>
  <c r="C1175" i="14"/>
  <c r="C1174" i="14"/>
  <c r="D1173" i="14"/>
  <c r="D1174" i="14" s="1"/>
  <c r="C1173" i="14"/>
  <c r="D1172" i="14"/>
  <c r="F1172" i="14" s="1"/>
  <c r="G1172" i="14" s="1"/>
  <c r="H1264" i="14" s="1"/>
  <c r="C1172" i="14"/>
  <c r="D1171" i="14"/>
  <c r="F1171" i="14" s="1"/>
  <c r="G1171" i="14" s="1"/>
  <c r="H1263" i="14" s="1"/>
  <c r="C1171" i="14"/>
  <c r="G1170" i="14"/>
  <c r="H1262" i="14" s="1"/>
  <c r="D1170" i="14"/>
  <c r="F1170" i="14" s="1"/>
  <c r="C1170" i="14"/>
  <c r="D1169" i="14"/>
  <c r="F1169" i="14" s="1"/>
  <c r="G1169" i="14" s="1"/>
  <c r="H1261" i="14" s="1"/>
  <c r="C1169" i="14"/>
  <c r="C1168" i="14"/>
  <c r="D1167" i="14"/>
  <c r="C1167" i="14"/>
  <c r="D1166" i="14"/>
  <c r="F1166" i="14" s="1"/>
  <c r="G1166" i="14" s="1"/>
  <c r="H1258" i="14" s="1"/>
  <c r="C1166" i="14"/>
  <c r="D1165" i="14"/>
  <c r="F1165" i="14" s="1"/>
  <c r="G1165" i="14" s="1"/>
  <c r="H1257" i="14" s="1"/>
  <c r="C1165" i="14"/>
  <c r="D1164" i="14"/>
  <c r="F1164" i="14" s="1"/>
  <c r="G1164" i="14" s="1"/>
  <c r="H1256" i="14" s="1"/>
  <c r="C1164" i="14"/>
  <c r="D1163" i="14"/>
  <c r="F1163" i="14" s="1"/>
  <c r="G1163" i="14" s="1"/>
  <c r="H1255" i="14" s="1"/>
  <c r="C1163" i="14"/>
  <c r="D1162" i="14"/>
  <c r="F1162" i="14" s="1"/>
  <c r="G1162" i="14" s="1"/>
  <c r="H1254" i="14" s="1"/>
  <c r="C1162" i="14"/>
  <c r="C1161" i="14"/>
  <c r="C1160" i="14"/>
  <c r="D1159" i="14"/>
  <c r="F1159" i="14" s="1"/>
  <c r="G1159" i="14" s="1"/>
  <c r="H1251" i="14" s="1"/>
  <c r="C1159" i="14"/>
  <c r="D1158" i="14"/>
  <c r="F1158" i="14" s="1"/>
  <c r="G1158" i="14" s="1"/>
  <c r="H1250" i="14" s="1"/>
  <c r="C1158" i="14"/>
  <c r="D1157" i="14"/>
  <c r="F1157" i="14" s="1"/>
  <c r="G1157" i="14" s="1"/>
  <c r="H1249" i="14" s="1"/>
  <c r="C1157" i="14"/>
  <c r="D1156" i="14"/>
  <c r="F1156" i="14" s="1"/>
  <c r="G1156" i="14" s="1"/>
  <c r="H1248" i="14" s="1"/>
  <c r="C1156" i="14"/>
  <c r="D1155" i="14"/>
  <c r="F1155" i="14" s="1"/>
  <c r="G1155" i="14" s="1"/>
  <c r="H1247" i="14" s="1"/>
  <c r="C1155" i="14"/>
  <c r="C1154" i="14"/>
  <c r="C1153" i="14"/>
  <c r="D1152" i="14"/>
  <c r="F1152" i="14" s="1"/>
  <c r="G1152" i="14" s="1"/>
  <c r="H1244" i="14" s="1"/>
  <c r="C1152" i="14"/>
  <c r="F1151" i="14"/>
  <c r="G1151" i="14" s="1"/>
  <c r="H1243" i="14" s="1"/>
  <c r="D1151" i="14"/>
  <c r="C1151" i="14"/>
  <c r="D1150" i="14"/>
  <c r="F1150" i="14" s="1"/>
  <c r="G1150" i="14" s="1"/>
  <c r="H1242" i="14" s="1"/>
  <c r="C1150" i="14"/>
  <c r="D1149" i="14"/>
  <c r="F1149" i="14" s="1"/>
  <c r="G1149" i="14" s="1"/>
  <c r="H1241" i="14" s="1"/>
  <c r="C1149" i="14"/>
  <c r="D1148" i="14"/>
  <c r="F1148" i="14" s="1"/>
  <c r="G1148" i="14" s="1"/>
  <c r="H1240" i="14" s="1"/>
  <c r="C1148" i="14"/>
  <c r="C1147" i="14"/>
  <c r="F1146" i="14"/>
  <c r="G1146" i="14" s="1"/>
  <c r="H1238" i="14" s="1"/>
  <c r="C1146" i="14"/>
  <c r="D1145" i="14"/>
  <c r="D1146" i="14" s="1"/>
  <c r="D1147" i="14" s="1"/>
  <c r="F1147" i="14" s="1"/>
  <c r="G1147" i="14" s="1"/>
  <c r="H1239" i="14" s="1"/>
  <c r="C1145" i="14"/>
  <c r="D1144" i="14"/>
  <c r="F1144" i="14" s="1"/>
  <c r="G1144" i="14" s="1"/>
  <c r="H1236" i="14" s="1"/>
  <c r="C1144" i="14"/>
  <c r="D1143" i="14"/>
  <c r="F1143" i="14" s="1"/>
  <c r="G1143" i="14" s="1"/>
  <c r="H1235" i="14" s="1"/>
  <c r="C1143" i="14"/>
  <c r="D1142" i="14"/>
  <c r="F1142" i="14" s="1"/>
  <c r="G1142" i="14" s="1"/>
  <c r="H1234" i="14" s="1"/>
  <c r="C1142" i="14"/>
  <c r="D1141" i="14"/>
  <c r="F1141" i="14" s="1"/>
  <c r="G1141" i="14" s="1"/>
  <c r="H1233" i="14" s="1"/>
  <c r="C1141" i="14"/>
  <c r="C1140" i="14"/>
  <c r="C1139" i="14"/>
  <c r="D1138" i="14"/>
  <c r="D1139" i="14" s="1"/>
  <c r="F1139" i="14" s="1"/>
  <c r="G1139" i="14" s="1"/>
  <c r="H1231" i="14" s="1"/>
  <c r="C1138" i="14"/>
  <c r="D1137" i="14"/>
  <c r="F1137" i="14" s="1"/>
  <c r="G1137" i="14" s="1"/>
  <c r="H1229" i="14" s="1"/>
  <c r="C1137" i="14"/>
  <c r="D1136" i="14"/>
  <c r="F1136" i="14" s="1"/>
  <c r="G1136" i="14" s="1"/>
  <c r="H1228" i="14" s="1"/>
  <c r="C1136" i="14"/>
  <c r="F1135" i="14"/>
  <c r="G1135" i="14" s="1"/>
  <c r="H1227" i="14" s="1"/>
  <c r="D1135" i="14"/>
  <c r="C1135" i="14"/>
  <c r="D1134" i="14"/>
  <c r="F1134" i="14" s="1"/>
  <c r="G1134" i="14" s="1"/>
  <c r="H1226" i="14" s="1"/>
  <c r="C1134" i="14"/>
  <c r="C1133" i="14"/>
  <c r="C1132" i="14"/>
  <c r="D1131" i="14"/>
  <c r="F1131" i="14" s="1"/>
  <c r="G1131" i="14" s="1"/>
  <c r="H1223" i="14" s="1"/>
  <c r="C1131" i="14"/>
  <c r="D1130" i="14"/>
  <c r="F1130" i="14" s="1"/>
  <c r="G1130" i="14" s="1"/>
  <c r="H1222" i="14" s="1"/>
  <c r="C1130" i="14"/>
  <c r="D1129" i="14"/>
  <c r="F1129" i="14" s="1"/>
  <c r="G1129" i="14" s="1"/>
  <c r="H1221" i="14" s="1"/>
  <c r="C1129" i="14"/>
  <c r="D1128" i="14"/>
  <c r="F1128" i="14" s="1"/>
  <c r="G1128" i="14" s="1"/>
  <c r="H1220" i="14" s="1"/>
  <c r="C1128" i="14"/>
  <c r="D1127" i="14"/>
  <c r="F1127" i="14" s="1"/>
  <c r="G1127" i="14" s="1"/>
  <c r="H1219" i="14" s="1"/>
  <c r="C1127" i="14"/>
  <c r="C1126" i="14"/>
  <c r="C1125" i="14"/>
  <c r="D1124" i="14"/>
  <c r="F1124" i="14" s="1"/>
  <c r="G1124" i="14" s="1"/>
  <c r="H1216" i="14" s="1"/>
  <c r="C1124" i="14"/>
  <c r="D1123" i="14"/>
  <c r="F1123" i="14" s="1"/>
  <c r="G1123" i="14" s="1"/>
  <c r="H1215" i="14" s="1"/>
  <c r="C1123" i="14"/>
  <c r="D1122" i="14"/>
  <c r="F1122" i="14" s="1"/>
  <c r="G1122" i="14" s="1"/>
  <c r="H1214" i="14" s="1"/>
  <c r="C1122" i="14"/>
  <c r="D1121" i="14"/>
  <c r="F1121" i="14" s="1"/>
  <c r="G1121" i="14" s="1"/>
  <c r="H1213" i="14" s="1"/>
  <c r="C1121" i="14"/>
  <c r="D1120" i="14"/>
  <c r="F1120" i="14" s="1"/>
  <c r="G1120" i="14" s="1"/>
  <c r="H1212" i="14" s="1"/>
  <c r="C1120" i="14"/>
  <c r="C1119" i="14"/>
  <c r="C1118" i="14"/>
  <c r="D1117" i="14"/>
  <c r="D1118" i="14" s="1"/>
  <c r="D1119" i="14" s="1"/>
  <c r="F1119" i="14" s="1"/>
  <c r="G1119" i="14" s="1"/>
  <c r="H1211" i="14" s="1"/>
  <c r="C1117" i="14"/>
  <c r="D1116" i="14"/>
  <c r="F1116" i="14" s="1"/>
  <c r="G1116" i="14" s="1"/>
  <c r="H1208" i="14" s="1"/>
  <c r="C1116" i="14"/>
  <c r="D1115" i="14"/>
  <c r="F1115" i="14" s="1"/>
  <c r="G1115" i="14" s="1"/>
  <c r="H1207" i="14" s="1"/>
  <c r="C1115" i="14"/>
  <c r="D1114" i="14"/>
  <c r="F1114" i="14" s="1"/>
  <c r="G1114" i="14" s="1"/>
  <c r="H1206" i="14" s="1"/>
  <c r="C1114" i="14"/>
  <c r="C1113" i="14"/>
  <c r="C1112" i="14"/>
  <c r="C1111" i="14"/>
  <c r="D1110" i="14"/>
  <c r="F1110" i="14" s="1"/>
  <c r="G1110" i="14" s="1"/>
  <c r="H1202" i="14" s="1"/>
  <c r="C1110" i="14"/>
  <c r="D1109" i="14"/>
  <c r="F1109" i="14" s="1"/>
  <c r="G1109" i="14" s="1"/>
  <c r="H1201" i="14" s="1"/>
  <c r="C1109" i="14"/>
  <c r="F1108" i="14"/>
  <c r="G1108" i="14" s="1"/>
  <c r="H1200" i="14" s="1"/>
  <c r="D1108" i="14"/>
  <c r="C1108" i="14"/>
  <c r="D1107" i="14"/>
  <c r="F1107" i="14" s="1"/>
  <c r="G1107" i="14" s="1"/>
  <c r="H1199" i="14" s="1"/>
  <c r="C1107" i="14"/>
  <c r="D1106" i="14"/>
  <c r="F1106" i="14" s="1"/>
  <c r="G1106" i="14" s="1"/>
  <c r="H1198" i="14" s="1"/>
  <c r="C1106" i="14"/>
  <c r="C1105" i="14"/>
  <c r="C1104" i="14"/>
  <c r="C1103" i="14"/>
  <c r="D1102" i="14"/>
  <c r="F1102" i="14" s="1"/>
  <c r="G1102" i="14" s="1"/>
  <c r="H1194" i="14" s="1"/>
  <c r="C1102" i="14"/>
  <c r="D1101" i="14"/>
  <c r="F1101" i="14" s="1"/>
  <c r="G1101" i="14" s="1"/>
  <c r="H1193" i="14" s="1"/>
  <c r="C1101" i="14"/>
  <c r="D1100" i="14"/>
  <c r="F1100" i="14" s="1"/>
  <c r="G1100" i="14" s="1"/>
  <c r="H1192" i="14" s="1"/>
  <c r="C1100" i="14"/>
  <c r="D1099" i="14"/>
  <c r="F1099" i="14" s="1"/>
  <c r="G1099" i="14" s="1"/>
  <c r="H1191" i="14" s="1"/>
  <c r="C1099" i="14"/>
  <c r="C1098" i="14"/>
  <c r="C1097" i="14"/>
  <c r="D1096" i="14"/>
  <c r="F1096" i="14" s="1"/>
  <c r="G1096" i="14" s="1"/>
  <c r="H1188" i="14" s="1"/>
  <c r="C1096" i="14"/>
  <c r="D1095" i="14"/>
  <c r="F1095" i="14" s="1"/>
  <c r="G1095" i="14" s="1"/>
  <c r="H1187" i="14" s="1"/>
  <c r="C1095" i="14"/>
  <c r="D1094" i="14"/>
  <c r="F1094" i="14" s="1"/>
  <c r="G1094" i="14" s="1"/>
  <c r="H1186" i="14" s="1"/>
  <c r="C1094" i="14"/>
  <c r="F1093" i="14"/>
  <c r="G1093" i="14" s="1"/>
  <c r="H1185" i="14" s="1"/>
  <c r="D1093" i="14"/>
  <c r="C1093" i="14"/>
  <c r="D1092" i="14"/>
  <c r="F1092" i="14" s="1"/>
  <c r="G1092" i="14" s="1"/>
  <c r="H1184" i="14" s="1"/>
  <c r="C1092" i="14"/>
  <c r="C1091" i="14"/>
  <c r="C1090" i="14"/>
  <c r="D1089" i="14"/>
  <c r="F1089" i="14" s="1"/>
  <c r="G1089" i="14" s="1"/>
  <c r="H1181" i="14" s="1"/>
  <c r="C1089" i="14"/>
  <c r="D1088" i="14"/>
  <c r="F1088" i="14" s="1"/>
  <c r="G1088" i="14" s="1"/>
  <c r="H1180" i="14" s="1"/>
  <c r="C1088" i="14"/>
  <c r="D1087" i="14"/>
  <c r="F1087" i="14" s="1"/>
  <c r="G1087" i="14" s="1"/>
  <c r="H1179" i="14" s="1"/>
  <c r="C1087" i="14"/>
  <c r="D1086" i="14"/>
  <c r="F1086" i="14" s="1"/>
  <c r="G1086" i="14" s="1"/>
  <c r="H1178" i="14" s="1"/>
  <c r="C1086" i="14"/>
  <c r="D1085" i="14"/>
  <c r="F1085" i="14" s="1"/>
  <c r="G1085" i="14" s="1"/>
  <c r="H1177" i="14" s="1"/>
  <c r="C1085" i="14"/>
  <c r="C1084" i="14"/>
  <c r="C1083" i="14"/>
  <c r="D1082" i="14"/>
  <c r="F1082" i="14" s="1"/>
  <c r="G1082" i="14" s="1"/>
  <c r="H1174" i="14" s="1"/>
  <c r="C1082" i="14"/>
  <c r="C1081" i="14"/>
  <c r="D1080" i="14"/>
  <c r="D1081" i="14" s="1"/>
  <c r="F1081" i="14" s="1"/>
  <c r="G1081" i="14" s="1"/>
  <c r="H1173" i="14" s="1"/>
  <c r="C1080" i="14"/>
  <c r="D1079" i="14"/>
  <c r="F1079" i="14" s="1"/>
  <c r="G1079" i="14" s="1"/>
  <c r="H1171" i="14" s="1"/>
  <c r="C1079" i="14"/>
  <c r="D1078" i="14"/>
  <c r="F1078" i="14" s="1"/>
  <c r="G1078" i="14" s="1"/>
  <c r="H1170" i="14" s="1"/>
  <c r="C1078" i="14"/>
  <c r="C1077" i="14"/>
  <c r="C1076" i="14"/>
  <c r="D1075" i="14"/>
  <c r="D1076" i="14" s="1"/>
  <c r="C1075" i="14"/>
  <c r="D1074" i="14"/>
  <c r="F1074" i="14" s="1"/>
  <c r="G1074" i="14" s="1"/>
  <c r="H1166" i="14" s="1"/>
  <c r="C1074" i="14"/>
  <c r="D1073" i="14"/>
  <c r="F1073" i="14" s="1"/>
  <c r="G1073" i="14" s="1"/>
  <c r="H1165" i="14" s="1"/>
  <c r="C1073" i="14"/>
  <c r="D1072" i="14"/>
  <c r="F1072" i="14" s="1"/>
  <c r="G1072" i="14" s="1"/>
  <c r="H1164" i="14" s="1"/>
  <c r="C1072" i="14"/>
  <c r="D1071" i="14"/>
  <c r="F1071" i="14" s="1"/>
  <c r="G1071" i="14" s="1"/>
  <c r="H1163" i="14" s="1"/>
  <c r="C1071" i="14"/>
  <c r="C1070" i="14"/>
  <c r="C1069" i="14"/>
  <c r="D1068" i="14"/>
  <c r="C1068" i="14"/>
  <c r="D1067" i="14"/>
  <c r="F1067" i="14" s="1"/>
  <c r="G1067" i="14" s="1"/>
  <c r="H1159" i="14" s="1"/>
  <c r="C1067" i="14"/>
  <c r="D1066" i="14"/>
  <c r="F1066" i="14" s="1"/>
  <c r="G1066" i="14" s="1"/>
  <c r="H1158" i="14" s="1"/>
  <c r="C1066" i="14"/>
  <c r="F1065" i="14"/>
  <c r="G1065" i="14" s="1"/>
  <c r="H1157" i="14" s="1"/>
  <c r="D1065" i="14"/>
  <c r="C1065" i="14"/>
  <c r="D1064" i="14"/>
  <c r="F1064" i="14" s="1"/>
  <c r="G1064" i="14" s="1"/>
  <c r="H1156" i="14" s="1"/>
  <c r="C1064" i="14"/>
  <c r="C1063" i="14"/>
  <c r="C1062" i="14"/>
  <c r="D1061" i="14"/>
  <c r="F1061" i="14" s="1"/>
  <c r="G1061" i="14" s="1"/>
  <c r="H1153" i="14" s="1"/>
  <c r="C1061" i="14"/>
  <c r="D1060" i="14"/>
  <c r="F1060" i="14" s="1"/>
  <c r="G1060" i="14" s="1"/>
  <c r="H1152" i="14" s="1"/>
  <c r="C1060" i="14"/>
  <c r="D1059" i="14"/>
  <c r="F1059" i="14" s="1"/>
  <c r="G1059" i="14" s="1"/>
  <c r="H1151" i="14" s="1"/>
  <c r="C1059" i="14"/>
  <c r="D1058" i="14"/>
  <c r="F1058" i="14" s="1"/>
  <c r="G1058" i="14" s="1"/>
  <c r="H1150" i="14" s="1"/>
  <c r="C1058" i="14"/>
  <c r="C1057" i="14"/>
  <c r="C1056" i="14"/>
  <c r="C1055" i="14"/>
  <c r="D1054" i="14"/>
  <c r="C1054" i="14"/>
  <c r="D1053" i="14"/>
  <c r="F1053" i="14" s="1"/>
  <c r="G1053" i="14" s="1"/>
  <c r="H1145" i="14" s="1"/>
  <c r="C1053" i="14"/>
  <c r="D1052" i="14"/>
  <c r="F1052" i="14" s="1"/>
  <c r="G1052" i="14" s="1"/>
  <c r="H1144" i="14" s="1"/>
  <c r="C1052" i="14"/>
  <c r="D1051" i="14"/>
  <c r="F1051" i="14" s="1"/>
  <c r="G1051" i="14" s="1"/>
  <c r="H1143" i="14" s="1"/>
  <c r="C1051" i="14"/>
  <c r="C1050" i="14"/>
  <c r="C1049" i="14"/>
  <c r="C1048" i="14"/>
  <c r="D1047" i="14"/>
  <c r="D1048" i="14" s="1"/>
  <c r="C1047" i="14"/>
  <c r="D1046" i="14"/>
  <c r="F1046" i="14" s="1"/>
  <c r="G1046" i="14" s="1"/>
  <c r="H1138" i="14" s="1"/>
  <c r="C1046" i="14"/>
  <c r="D1045" i="14"/>
  <c r="F1045" i="14" s="1"/>
  <c r="G1045" i="14" s="1"/>
  <c r="H1137" i="14" s="1"/>
  <c r="C1045" i="14"/>
  <c r="D1044" i="14"/>
  <c r="F1044" i="14" s="1"/>
  <c r="G1044" i="14" s="1"/>
  <c r="H1136" i="14" s="1"/>
  <c r="C1044" i="14"/>
  <c r="D1043" i="14"/>
  <c r="F1043" i="14" s="1"/>
  <c r="G1043" i="14" s="1"/>
  <c r="H1135" i="14" s="1"/>
  <c r="C1043" i="14"/>
  <c r="C1042" i="14"/>
  <c r="C1041" i="14"/>
  <c r="D1040" i="14"/>
  <c r="F1040" i="14" s="1"/>
  <c r="G1040" i="14" s="1"/>
  <c r="H1132" i="14" s="1"/>
  <c r="C1040" i="14"/>
  <c r="D1039" i="14"/>
  <c r="F1039" i="14" s="1"/>
  <c r="G1039" i="14" s="1"/>
  <c r="H1131" i="14" s="1"/>
  <c r="C1039" i="14"/>
  <c r="D1038" i="14"/>
  <c r="F1038" i="14" s="1"/>
  <c r="G1038" i="14" s="1"/>
  <c r="H1130" i="14" s="1"/>
  <c r="C1038" i="14"/>
  <c r="D1037" i="14"/>
  <c r="F1037" i="14" s="1"/>
  <c r="G1037" i="14" s="1"/>
  <c r="H1129" i="14" s="1"/>
  <c r="C1037" i="14"/>
  <c r="F1036" i="14"/>
  <c r="G1036" i="14" s="1"/>
  <c r="H1128" i="14" s="1"/>
  <c r="D1036" i="14"/>
  <c r="C1036" i="14"/>
  <c r="C1035" i="14"/>
  <c r="D1034" i="14"/>
  <c r="C1034" i="14"/>
  <c r="D1033" i="14"/>
  <c r="F1033" i="14" s="1"/>
  <c r="G1033" i="14" s="1"/>
  <c r="H1125" i="14" s="1"/>
  <c r="C1033" i="14"/>
  <c r="D1032" i="14"/>
  <c r="F1032" i="14" s="1"/>
  <c r="G1032" i="14" s="1"/>
  <c r="H1124" i="14" s="1"/>
  <c r="C1032" i="14"/>
  <c r="D1031" i="14"/>
  <c r="F1031" i="14" s="1"/>
  <c r="G1031" i="14" s="1"/>
  <c r="H1123" i="14" s="1"/>
  <c r="C1031" i="14"/>
  <c r="G1030" i="14"/>
  <c r="H1122" i="14" s="1"/>
  <c r="D1030" i="14"/>
  <c r="F1030" i="14" s="1"/>
  <c r="C1030" i="14"/>
  <c r="C1029" i="14"/>
  <c r="C1028" i="14"/>
  <c r="C1027" i="14"/>
  <c r="D1026" i="14"/>
  <c r="C1026" i="14"/>
  <c r="F1025" i="14"/>
  <c r="G1025" i="14" s="1"/>
  <c r="H1117" i="14" s="1"/>
  <c r="D1025" i="14"/>
  <c r="C1025" i="14"/>
  <c r="D1024" i="14"/>
  <c r="F1024" i="14" s="1"/>
  <c r="G1024" i="14" s="1"/>
  <c r="H1116" i="14" s="1"/>
  <c r="C1024" i="14"/>
  <c r="D1023" i="14"/>
  <c r="F1023" i="14" s="1"/>
  <c r="G1023" i="14" s="1"/>
  <c r="H1115" i="14" s="1"/>
  <c r="C1023" i="14"/>
  <c r="D1022" i="14"/>
  <c r="F1022" i="14" s="1"/>
  <c r="G1022" i="14" s="1"/>
  <c r="H1114" i="14" s="1"/>
  <c r="C1022" i="14"/>
  <c r="C1021" i="14"/>
  <c r="C1020" i="14"/>
  <c r="D1019" i="14"/>
  <c r="D1020" i="14" s="1"/>
  <c r="F1020" i="14" s="1"/>
  <c r="G1020" i="14" s="1"/>
  <c r="H1112" i="14" s="1"/>
  <c r="C1019" i="14"/>
  <c r="D1018" i="14"/>
  <c r="F1018" i="14" s="1"/>
  <c r="G1018" i="14" s="1"/>
  <c r="H1110" i="14" s="1"/>
  <c r="C1018" i="14"/>
  <c r="D1017" i="14"/>
  <c r="F1017" i="14" s="1"/>
  <c r="G1017" i="14" s="1"/>
  <c r="H1109" i="14" s="1"/>
  <c r="C1017" i="14"/>
  <c r="D1016" i="14"/>
  <c r="F1016" i="14" s="1"/>
  <c r="G1016" i="14" s="1"/>
  <c r="H1108" i="14" s="1"/>
  <c r="C1016" i="14"/>
  <c r="F1015" i="14"/>
  <c r="G1015" i="14" s="1"/>
  <c r="H1107" i="14" s="1"/>
  <c r="D1015" i="14"/>
  <c r="C1015" i="14"/>
  <c r="C1014" i="14"/>
  <c r="C1013" i="14"/>
  <c r="D1012" i="14"/>
  <c r="D1013" i="14" s="1"/>
  <c r="F1013" i="14" s="1"/>
  <c r="G1013" i="14" s="1"/>
  <c r="H1105" i="14" s="1"/>
  <c r="C1012" i="14"/>
  <c r="D1011" i="14"/>
  <c r="F1011" i="14" s="1"/>
  <c r="G1011" i="14" s="1"/>
  <c r="H1103" i="14" s="1"/>
  <c r="C1011" i="14"/>
  <c r="F1010" i="14"/>
  <c r="G1010" i="14" s="1"/>
  <c r="H1102" i="14" s="1"/>
  <c r="D1010" i="14"/>
  <c r="C1010" i="14"/>
  <c r="D1009" i="14"/>
  <c r="F1009" i="14" s="1"/>
  <c r="G1009" i="14" s="1"/>
  <c r="H1101" i="14" s="1"/>
  <c r="C1009" i="14"/>
  <c r="D1008" i="14"/>
  <c r="F1008" i="14" s="1"/>
  <c r="G1008" i="14" s="1"/>
  <c r="H1100" i="14" s="1"/>
  <c r="C1008" i="14"/>
  <c r="C1007" i="14"/>
  <c r="C1006" i="14"/>
  <c r="D1005" i="14"/>
  <c r="F1005" i="14" s="1"/>
  <c r="G1005" i="14" s="1"/>
  <c r="H1097" i="14" s="1"/>
  <c r="C1005" i="14"/>
  <c r="D1004" i="14"/>
  <c r="F1004" i="14" s="1"/>
  <c r="G1004" i="14" s="1"/>
  <c r="H1096" i="14" s="1"/>
  <c r="C1004" i="14"/>
  <c r="D1003" i="14"/>
  <c r="F1003" i="14" s="1"/>
  <c r="G1003" i="14" s="1"/>
  <c r="H1095" i="14" s="1"/>
  <c r="C1003" i="14"/>
  <c r="D1002" i="14"/>
  <c r="F1002" i="14" s="1"/>
  <c r="G1002" i="14" s="1"/>
  <c r="H1094" i="14" s="1"/>
  <c r="C1002" i="14"/>
  <c r="F1001" i="14"/>
  <c r="G1001" i="14" s="1"/>
  <c r="H1093" i="14" s="1"/>
  <c r="D1001" i="14"/>
  <c r="C1001" i="14"/>
  <c r="C1000" i="14"/>
  <c r="C999" i="14"/>
  <c r="D998" i="14"/>
  <c r="F998" i="14" s="1"/>
  <c r="G998" i="14" s="1"/>
  <c r="H1090" i="14" s="1"/>
  <c r="C998" i="14"/>
  <c r="D997" i="14"/>
  <c r="F997" i="14" s="1"/>
  <c r="G997" i="14" s="1"/>
  <c r="H1089" i="14" s="1"/>
  <c r="C997" i="14"/>
  <c r="D996" i="14"/>
  <c r="F996" i="14" s="1"/>
  <c r="G996" i="14" s="1"/>
  <c r="H1088" i="14" s="1"/>
  <c r="C996" i="14"/>
  <c r="D995" i="14"/>
  <c r="F995" i="14" s="1"/>
  <c r="G995" i="14" s="1"/>
  <c r="H1087" i="14" s="1"/>
  <c r="C995" i="14"/>
  <c r="D994" i="14"/>
  <c r="F994" i="14" s="1"/>
  <c r="G994" i="14" s="1"/>
  <c r="H1086" i="14" s="1"/>
  <c r="C994" i="14"/>
  <c r="C993" i="14"/>
  <c r="C992" i="14"/>
  <c r="D991" i="14"/>
  <c r="D992" i="14" s="1"/>
  <c r="F992" i="14" s="1"/>
  <c r="G992" i="14" s="1"/>
  <c r="H1084" i="14" s="1"/>
  <c r="C991" i="14"/>
  <c r="D990" i="14"/>
  <c r="F990" i="14" s="1"/>
  <c r="G990" i="14" s="1"/>
  <c r="H1082" i="14" s="1"/>
  <c r="C990" i="14"/>
  <c r="D989" i="14"/>
  <c r="F989" i="14" s="1"/>
  <c r="G989" i="14" s="1"/>
  <c r="H1081" i="14" s="1"/>
  <c r="C989" i="14"/>
  <c r="D988" i="14"/>
  <c r="F988" i="14" s="1"/>
  <c r="G988" i="14" s="1"/>
  <c r="H1080" i="14" s="1"/>
  <c r="C988" i="14"/>
  <c r="D987" i="14"/>
  <c r="F987" i="14" s="1"/>
  <c r="G987" i="14" s="1"/>
  <c r="H1079" i="14" s="1"/>
  <c r="C987" i="14"/>
  <c r="C986" i="14"/>
  <c r="C985" i="14"/>
  <c r="D984" i="14"/>
  <c r="D985" i="14" s="1"/>
  <c r="F985" i="14" s="1"/>
  <c r="G985" i="14" s="1"/>
  <c r="H1077" i="14" s="1"/>
  <c r="C984" i="14"/>
  <c r="D983" i="14"/>
  <c r="F983" i="14" s="1"/>
  <c r="G983" i="14" s="1"/>
  <c r="H1075" i="14" s="1"/>
  <c r="C983" i="14"/>
  <c r="G982" i="14"/>
  <c r="H1074" i="14" s="1"/>
  <c r="D982" i="14"/>
  <c r="F982" i="14" s="1"/>
  <c r="C982" i="14"/>
  <c r="D981" i="14"/>
  <c r="F981" i="14" s="1"/>
  <c r="G981" i="14" s="1"/>
  <c r="H1073" i="14" s="1"/>
  <c r="C981" i="14"/>
  <c r="F980" i="14"/>
  <c r="G980" i="14" s="1"/>
  <c r="H1072" i="14" s="1"/>
  <c r="D980" i="14"/>
  <c r="C980" i="14"/>
  <c r="C979" i="14"/>
  <c r="C978" i="14"/>
  <c r="D977" i="14"/>
  <c r="F977" i="14" s="1"/>
  <c r="G977" i="14" s="1"/>
  <c r="H1069" i="14" s="1"/>
  <c r="C977" i="14"/>
  <c r="D976" i="14"/>
  <c r="F976" i="14" s="1"/>
  <c r="G976" i="14" s="1"/>
  <c r="H1068" i="14" s="1"/>
  <c r="C976" i="14"/>
  <c r="D975" i="14"/>
  <c r="F975" i="14" s="1"/>
  <c r="G975" i="14" s="1"/>
  <c r="H1067" i="14" s="1"/>
  <c r="C975" i="14"/>
  <c r="D974" i="14"/>
  <c r="F974" i="14" s="1"/>
  <c r="G974" i="14" s="1"/>
  <c r="H1066" i="14" s="1"/>
  <c r="C974" i="14"/>
  <c r="D973" i="14"/>
  <c r="F973" i="14" s="1"/>
  <c r="G973" i="14" s="1"/>
  <c r="H1065" i="14" s="1"/>
  <c r="C973" i="14"/>
  <c r="C972" i="14"/>
  <c r="C971" i="14"/>
  <c r="D970" i="14"/>
  <c r="D971" i="14" s="1"/>
  <c r="F971" i="14" s="1"/>
  <c r="G971" i="14" s="1"/>
  <c r="H1063" i="14" s="1"/>
  <c r="C970" i="14"/>
  <c r="D969" i="14"/>
  <c r="F969" i="14" s="1"/>
  <c r="G969" i="14" s="1"/>
  <c r="H1061" i="14" s="1"/>
  <c r="C969" i="14"/>
  <c r="D968" i="14"/>
  <c r="F968" i="14" s="1"/>
  <c r="G968" i="14" s="1"/>
  <c r="H1060" i="14" s="1"/>
  <c r="C968" i="14"/>
  <c r="D967" i="14"/>
  <c r="F967" i="14" s="1"/>
  <c r="G967" i="14" s="1"/>
  <c r="H1059" i="14" s="1"/>
  <c r="C967" i="14"/>
  <c r="C966" i="14"/>
  <c r="C965" i="14"/>
  <c r="C964" i="14"/>
  <c r="D963" i="14"/>
  <c r="C963" i="14"/>
  <c r="D962" i="14"/>
  <c r="F962" i="14" s="1"/>
  <c r="G962" i="14" s="1"/>
  <c r="H1054" i="14" s="1"/>
  <c r="C962" i="14"/>
  <c r="D961" i="14"/>
  <c r="F961" i="14" s="1"/>
  <c r="G961" i="14" s="1"/>
  <c r="H1053" i="14" s="1"/>
  <c r="C961" i="14"/>
  <c r="D960" i="14"/>
  <c r="F960" i="14" s="1"/>
  <c r="G960" i="14" s="1"/>
  <c r="H1052" i="14" s="1"/>
  <c r="C960" i="14"/>
  <c r="D959" i="14"/>
  <c r="F959" i="14" s="1"/>
  <c r="G959" i="14" s="1"/>
  <c r="H1051" i="14" s="1"/>
  <c r="C959" i="14"/>
  <c r="C958" i="14"/>
  <c r="C957" i="14"/>
  <c r="D956" i="14"/>
  <c r="D957" i="14" s="1"/>
  <c r="F957" i="14" s="1"/>
  <c r="G957" i="14" s="1"/>
  <c r="H1049" i="14" s="1"/>
  <c r="C956" i="14"/>
  <c r="F955" i="14"/>
  <c r="G955" i="14" s="1"/>
  <c r="H1047" i="14" s="1"/>
  <c r="D955" i="14"/>
  <c r="C955" i="14"/>
  <c r="D954" i="14"/>
  <c r="F954" i="14" s="1"/>
  <c r="G954" i="14" s="1"/>
  <c r="H1046" i="14" s="1"/>
  <c r="C954" i="14"/>
  <c r="D953" i="14"/>
  <c r="F953" i="14" s="1"/>
  <c r="G953" i="14" s="1"/>
  <c r="H1045" i="14" s="1"/>
  <c r="C953" i="14"/>
  <c r="D952" i="14"/>
  <c r="F952" i="14" s="1"/>
  <c r="G952" i="14" s="1"/>
  <c r="H1044" i="14" s="1"/>
  <c r="C952" i="14"/>
  <c r="C951" i="14"/>
  <c r="C950" i="14"/>
  <c r="D949" i="14"/>
  <c r="F949" i="14" s="1"/>
  <c r="G949" i="14" s="1"/>
  <c r="H1041" i="14" s="1"/>
  <c r="C949" i="14"/>
  <c r="D948" i="14"/>
  <c r="F948" i="14" s="1"/>
  <c r="G948" i="14" s="1"/>
  <c r="H1040" i="14" s="1"/>
  <c r="C948" i="14"/>
  <c r="D947" i="14"/>
  <c r="F947" i="14" s="1"/>
  <c r="G947" i="14" s="1"/>
  <c r="H1039" i="14" s="1"/>
  <c r="C947" i="14"/>
  <c r="D946" i="14"/>
  <c r="F946" i="14" s="1"/>
  <c r="G946" i="14" s="1"/>
  <c r="H1038" i="14" s="1"/>
  <c r="C946" i="14"/>
  <c r="D945" i="14"/>
  <c r="F945" i="14" s="1"/>
  <c r="G945" i="14" s="1"/>
  <c r="H1037" i="14" s="1"/>
  <c r="C945" i="14"/>
  <c r="C944" i="14"/>
  <c r="C943" i="14"/>
  <c r="D942" i="14"/>
  <c r="F942" i="14" s="1"/>
  <c r="G942" i="14" s="1"/>
  <c r="H1034" i="14" s="1"/>
  <c r="C942" i="14"/>
  <c r="D941" i="14"/>
  <c r="F941" i="14" s="1"/>
  <c r="G941" i="14" s="1"/>
  <c r="H1033" i="14" s="1"/>
  <c r="C941" i="14"/>
  <c r="C940" i="14"/>
  <c r="D939" i="14"/>
  <c r="D940" i="14" s="1"/>
  <c r="F940" i="14" s="1"/>
  <c r="G940" i="14" s="1"/>
  <c r="H1032" i="14" s="1"/>
  <c r="C939" i="14"/>
  <c r="D938" i="14"/>
  <c r="F938" i="14" s="1"/>
  <c r="G938" i="14" s="1"/>
  <c r="H1030" i="14" s="1"/>
  <c r="C938" i="14"/>
  <c r="C937" i="14"/>
  <c r="C936" i="14"/>
  <c r="D935" i="14"/>
  <c r="D936" i="14" s="1"/>
  <c r="F936" i="14" s="1"/>
  <c r="G936" i="14" s="1"/>
  <c r="H1028" i="14" s="1"/>
  <c r="C935" i="14"/>
  <c r="D934" i="14"/>
  <c r="F934" i="14" s="1"/>
  <c r="G934" i="14" s="1"/>
  <c r="H1026" i="14" s="1"/>
  <c r="C934" i="14"/>
  <c r="D933" i="14"/>
  <c r="F933" i="14" s="1"/>
  <c r="G933" i="14" s="1"/>
  <c r="H1025" i="14" s="1"/>
  <c r="C933" i="14"/>
  <c r="D932" i="14"/>
  <c r="F932" i="14" s="1"/>
  <c r="G932" i="14" s="1"/>
  <c r="H1024" i="14" s="1"/>
  <c r="C932" i="14"/>
  <c r="D931" i="14"/>
  <c r="F931" i="14" s="1"/>
  <c r="G931" i="14" s="1"/>
  <c r="H1023" i="14" s="1"/>
  <c r="C931" i="14"/>
  <c r="C930" i="14"/>
  <c r="D929" i="14"/>
  <c r="F929" i="14" s="1"/>
  <c r="G929" i="14" s="1"/>
  <c r="H1021" i="14" s="1"/>
  <c r="C929" i="14"/>
  <c r="D928" i="14"/>
  <c r="F928" i="14" s="1"/>
  <c r="G928" i="14" s="1"/>
  <c r="H1020" i="14" s="1"/>
  <c r="C928" i="14"/>
  <c r="D927" i="14"/>
  <c r="F927" i="14" s="1"/>
  <c r="G927" i="14" s="1"/>
  <c r="H1019" i="14" s="1"/>
  <c r="C927" i="14"/>
  <c r="D926" i="14"/>
  <c r="F926" i="14" s="1"/>
  <c r="G926" i="14" s="1"/>
  <c r="H1018" i="14" s="1"/>
  <c r="C926" i="14"/>
  <c r="D925" i="14"/>
  <c r="F925" i="14" s="1"/>
  <c r="G925" i="14" s="1"/>
  <c r="H1017" i="14" s="1"/>
  <c r="C925" i="14"/>
  <c r="C924" i="14"/>
  <c r="C923" i="14"/>
  <c r="C922" i="14"/>
  <c r="D921" i="14"/>
  <c r="F921" i="14" s="1"/>
  <c r="G921" i="14" s="1"/>
  <c r="H1013" i="14" s="1"/>
  <c r="C921" i="14"/>
  <c r="D920" i="14"/>
  <c r="F920" i="14" s="1"/>
  <c r="G920" i="14" s="1"/>
  <c r="H1012" i="14" s="1"/>
  <c r="C920" i="14"/>
  <c r="D919" i="14"/>
  <c r="F919" i="14" s="1"/>
  <c r="G919" i="14" s="1"/>
  <c r="H1011" i="14" s="1"/>
  <c r="C919" i="14"/>
  <c r="D918" i="14"/>
  <c r="F918" i="14" s="1"/>
  <c r="G918" i="14" s="1"/>
  <c r="H1010" i="14" s="1"/>
  <c r="C918" i="14"/>
  <c r="D917" i="14"/>
  <c r="F917" i="14" s="1"/>
  <c r="G917" i="14" s="1"/>
  <c r="H1009" i="14" s="1"/>
  <c r="C917" i="14"/>
  <c r="C916" i="14"/>
  <c r="C915" i="14"/>
  <c r="D914" i="14"/>
  <c r="F914" i="14" s="1"/>
  <c r="G914" i="14" s="1"/>
  <c r="H1006" i="14" s="1"/>
  <c r="C914" i="14"/>
  <c r="D913" i="14"/>
  <c r="F913" i="14" s="1"/>
  <c r="G913" i="14" s="1"/>
  <c r="H1005" i="14" s="1"/>
  <c r="C913" i="14"/>
  <c r="D912" i="14"/>
  <c r="F912" i="14" s="1"/>
  <c r="G912" i="14" s="1"/>
  <c r="H1004" i="14" s="1"/>
  <c r="C912" i="14"/>
  <c r="D911" i="14"/>
  <c r="F911" i="14" s="1"/>
  <c r="G911" i="14" s="1"/>
  <c r="H1003" i="14" s="1"/>
  <c r="C911" i="14"/>
  <c r="D910" i="14"/>
  <c r="F910" i="14" s="1"/>
  <c r="G910" i="14" s="1"/>
  <c r="H1002" i="14" s="1"/>
  <c r="C910" i="14"/>
  <c r="C909" i="14"/>
  <c r="C908" i="14"/>
  <c r="D907" i="14"/>
  <c r="D908" i="14" s="1"/>
  <c r="F908" i="14" s="1"/>
  <c r="G908" i="14" s="1"/>
  <c r="H1000" i="14" s="1"/>
  <c r="C907" i="14"/>
  <c r="D906" i="14"/>
  <c r="F906" i="14" s="1"/>
  <c r="G906" i="14" s="1"/>
  <c r="H998" i="14" s="1"/>
  <c r="C906" i="14"/>
  <c r="D905" i="14"/>
  <c r="F905" i="14" s="1"/>
  <c r="G905" i="14" s="1"/>
  <c r="H997" i="14" s="1"/>
  <c r="C905" i="14"/>
  <c r="D904" i="14"/>
  <c r="F904" i="14" s="1"/>
  <c r="G904" i="14" s="1"/>
  <c r="H996" i="14" s="1"/>
  <c r="C904" i="14"/>
  <c r="D903" i="14"/>
  <c r="F903" i="14" s="1"/>
  <c r="G903" i="14" s="1"/>
  <c r="H995" i="14" s="1"/>
  <c r="C903" i="14"/>
  <c r="C902" i="14"/>
  <c r="C901" i="14"/>
  <c r="D900" i="14"/>
  <c r="C900" i="14"/>
  <c r="D899" i="14"/>
  <c r="F899" i="14" s="1"/>
  <c r="G899" i="14" s="1"/>
  <c r="H991" i="14" s="1"/>
  <c r="C899" i="14"/>
  <c r="D898" i="14"/>
  <c r="F898" i="14" s="1"/>
  <c r="G898" i="14" s="1"/>
  <c r="H990" i="14" s="1"/>
  <c r="C898" i="14"/>
  <c r="D897" i="14"/>
  <c r="F897" i="14" s="1"/>
  <c r="G897" i="14" s="1"/>
  <c r="H989" i="14" s="1"/>
  <c r="C897" i="14"/>
  <c r="C896" i="14"/>
  <c r="C895" i="14"/>
  <c r="C894" i="14"/>
  <c r="D893" i="14"/>
  <c r="C893" i="14"/>
  <c r="D892" i="14"/>
  <c r="F892" i="14" s="1"/>
  <c r="G892" i="14" s="1"/>
  <c r="H984" i="14" s="1"/>
  <c r="C892" i="14"/>
  <c r="D891" i="14"/>
  <c r="F891" i="14" s="1"/>
  <c r="G891" i="14" s="1"/>
  <c r="H983" i="14" s="1"/>
  <c r="C891" i="14"/>
  <c r="D890" i="14"/>
  <c r="F890" i="14" s="1"/>
  <c r="G890" i="14" s="1"/>
  <c r="H982" i="14" s="1"/>
  <c r="C890" i="14"/>
  <c r="C889" i="14"/>
  <c r="C888" i="14"/>
  <c r="C887" i="14"/>
  <c r="D886" i="14"/>
  <c r="C886" i="14"/>
  <c r="D885" i="14"/>
  <c r="F885" i="14" s="1"/>
  <c r="G885" i="14" s="1"/>
  <c r="H977" i="14" s="1"/>
  <c r="C885" i="14"/>
  <c r="D884" i="14"/>
  <c r="F884" i="14" s="1"/>
  <c r="G884" i="14" s="1"/>
  <c r="H976" i="14" s="1"/>
  <c r="C884" i="14"/>
  <c r="D883" i="14"/>
  <c r="F883" i="14" s="1"/>
  <c r="G883" i="14" s="1"/>
  <c r="H975" i="14" s="1"/>
  <c r="C883" i="14"/>
  <c r="F882" i="14"/>
  <c r="G882" i="14" s="1"/>
  <c r="H974" i="14" s="1"/>
  <c r="D882" i="14"/>
  <c r="C882" i="14"/>
  <c r="C881" i="14"/>
  <c r="C880" i="14"/>
  <c r="D879" i="14"/>
  <c r="F879" i="14" s="1"/>
  <c r="G879" i="14" s="1"/>
  <c r="H971" i="14" s="1"/>
  <c r="C879" i="14"/>
  <c r="D878" i="14"/>
  <c r="F878" i="14" s="1"/>
  <c r="G878" i="14" s="1"/>
  <c r="H970" i="14" s="1"/>
  <c r="C878" i="14"/>
  <c r="D877" i="14"/>
  <c r="F877" i="14" s="1"/>
  <c r="G877" i="14" s="1"/>
  <c r="H969" i="14" s="1"/>
  <c r="C877" i="14"/>
  <c r="D876" i="14"/>
  <c r="F876" i="14" s="1"/>
  <c r="G876" i="14" s="1"/>
  <c r="H968" i="14" s="1"/>
  <c r="C876" i="14"/>
  <c r="D875" i="14"/>
  <c r="F875" i="14" s="1"/>
  <c r="G875" i="14" s="1"/>
  <c r="H967" i="14" s="1"/>
  <c r="C875" i="14"/>
  <c r="C874" i="14"/>
  <c r="C873" i="14"/>
  <c r="D872" i="14"/>
  <c r="C872" i="14"/>
  <c r="D871" i="14"/>
  <c r="F871" i="14" s="1"/>
  <c r="G871" i="14" s="1"/>
  <c r="H963" i="14" s="1"/>
  <c r="C871" i="14"/>
  <c r="D870" i="14"/>
  <c r="F870" i="14" s="1"/>
  <c r="G870" i="14" s="1"/>
  <c r="H962" i="14" s="1"/>
  <c r="C870" i="14"/>
  <c r="D869" i="14"/>
  <c r="F869" i="14" s="1"/>
  <c r="G869" i="14" s="1"/>
  <c r="H961" i="14" s="1"/>
  <c r="C869" i="14"/>
  <c r="C868" i="14"/>
  <c r="C867" i="14"/>
  <c r="C866" i="14"/>
  <c r="D865" i="14"/>
  <c r="F865" i="14" s="1"/>
  <c r="G865" i="14" s="1"/>
  <c r="H957" i="14" s="1"/>
  <c r="C865" i="14"/>
  <c r="D864" i="14"/>
  <c r="F864" i="14" s="1"/>
  <c r="G864" i="14" s="1"/>
  <c r="H956" i="14" s="1"/>
  <c r="C864" i="14"/>
  <c r="D863" i="14"/>
  <c r="F863" i="14" s="1"/>
  <c r="G863" i="14" s="1"/>
  <c r="H955" i="14" s="1"/>
  <c r="C863" i="14"/>
  <c r="F862" i="14"/>
  <c r="G862" i="14" s="1"/>
  <c r="H954" i="14" s="1"/>
  <c r="D862" i="14"/>
  <c r="C862" i="14"/>
  <c r="D861" i="14"/>
  <c r="F861" i="14" s="1"/>
  <c r="G861" i="14" s="1"/>
  <c r="H953" i="14" s="1"/>
  <c r="C861" i="14"/>
  <c r="C860" i="14"/>
  <c r="C859" i="14"/>
  <c r="F858" i="14"/>
  <c r="G858" i="14" s="1"/>
  <c r="H950" i="14" s="1"/>
  <c r="D858" i="14"/>
  <c r="D859" i="14" s="1"/>
  <c r="C858" i="14"/>
  <c r="D857" i="14"/>
  <c r="F857" i="14" s="1"/>
  <c r="G857" i="14" s="1"/>
  <c r="H949" i="14" s="1"/>
  <c r="C857" i="14"/>
  <c r="D856" i="14"/>
  <c r="F856" i="14" s="1"/>
  <c r="G856" i="14" s="1"/>
  <c r="H948" i="14" s="1"/>
  <c r="C856" i="14"/>
  <c r="D855" i="14"/>
  <c r="F855" i="14" s="1"/>
  <c r="G855" i="14" s="1"/>
  <c r="H947" i="14" s="1"/>
  <c r="C855" i="14"/>
  <c r="D854" i="14"/>
  <c r="F854" i="14" s="1"/>
  <c r="G854" i="14" s="1"/>
  <c r="H946" i="14" s="1"/>
  <c r="C854" i="14"/>
  <c r="C853" i="14"/>
  <c r="C852" i="14"/>
  <c r="D851" i="14"/>
  <c r="F851" i="14" s="1"/>
  <c r="G851" i="14" s="1"/>
  <c r="H943" i="14" s="1"/>
  <c r="C851" i="14"/>
  <c r="D850" i="14"/>
  <c r="F850" i="14" s="1"/>
  <c r="G850" i="14" s="1"/>
  <c r="H942" i="14" s="1"/>
  <c r="C850" i="14"/>
  <c r="D849" i="14"/>
  <c r="F849" i="14" s="1"/>
  <c r="G849" i="14" s="1"/>
  <c r="H941" i="14" s="1"/>
  <c r="C849" i="14"/>
  <c r="D848" i="14"/>
  <c r="F848" i="14" s="1"/>
  <c r="G848" i="14" s="1"/>
  <c r="H940" i="14" s="1"/>
  <c r="C848" i="14"/>
  <c r="D847" i="14"/>
  <c r="F847" i="14" s="1"/>
  <c r="G847" i="14" s="1"/>
  <c r="H939" i="14" s="1"/>
  <c r="C847" i="14"/>
  <c r="C846" i="14"/>
  <c r="D845" i="14"/>
  <c r="F845" i="14" s="1"/>
  <c r="G845" i="14" s="1"/>
  <c r="H937" i="14" s="1"/>
  <c r="C845" i="14"/>
  <c r="D844" i="14"/>
  <c r="F844" i="14" s="1"/>
  <c r="G844" i="14" s="1"/>
  <c r="H936" i="14" s="1"/>
  <c r="C844" i="14"/>
  <c r="D843" i="14"/>
  <c r="F843" i="14" s="1"/>
  <c r="G843" i="14" s="1"/>
  <c r="H935" i="14" s="1"/>
  <c r="C843" i="14"/>
  <c r="D842" i="14"/>
  <c r="F842" i="14" s="1"/>
  <c r="G842" i="14" s="1"/>
  <c r="H934" i="14" s="1"/>
  <c r="C842" i="14"/>
  <c r="D841" i="14"/>
  <c r="F841" i="14" s="1"/>
  <c r="G841" i="14" s="1"/>
  <c r="H933" i="14" s="1"/>
  <c r="C841" i="14"/>
  <c r="D840" i="14"/>
  <c r="F840" i="14" s="1"/>
  <c r="G840" i="14" s="1"/>
  <c r="H932" i="14" s="1"/>
  <c r="C840" i="14"/>
  <c r="C839" i="14"/>
  <c r="C838" i="14"/>
  <c r="D837" i="14"/>
  <c r="F837" i="14" s="1"/>
  <c r="G837" i="14" s="1"/>
  <c r="H929" i="14" s="1"/>
  <c r="C837" i="14"/>
  <c r="F836" i="14"/>
  <c r="G836" i="14" s="1"/>
  <c r="H928" i="14" s="1"/>
  <c r="D836" i="14"/>
  <c r="C836" i="14"/>
  <c r="D835" i="14"/>
  <c r="F835" i="14" s="1"/>
  <c r="G835" i="14" s="1"/>
  <c r="H927" i="14" s="1"/>
  <c r="C835" i="14"/>
  <c r="D834" i="14"/>
  <c r="F834" i="14" s="1"/>
  <c r="G834" i="14" s="1"/>
  <c r="H926" i="14" s="1"/>
  <c r="C834" i="14"/>
  <c r="D833" i="14"/>
  <c r="F833" i="14" s="1"/>
  <c r="G833" i="14" s="1"/>
  <c r="H925" i="14" s="1"/>
  <c r="C833" i="14"/>
  <c r="C832" i="14"/>
  <c r="C831" i="14"/>
  <c r="D830" i="14"/>
  <c r="F830" i="14" s="1"/>
  <c r="G830" i="14" s="1"/>
  <c r="H922" i="14" s="1"/>
  <c r="C830" i="14"/>
  <c r="D829" i="14"/>
  <c r="F829" i="14" s="1"/>
  <c r="G829" i="14" s="1"/>
  <c r="H921" i="14" s="1"/>
  <c r="C829" i="14"/>
  <c r="D828" i="14"/>
  <c r="F828" i="14" s="1"/>
  <c r="G828" i="14" s="1"/>
  <c r="H920" i="14" s="1"/>
  <c r="C828" i="14"/>
  <c r="D827" i="14"/>
  <c r="F827" i="14" s="1"/>
  <c r="G827" i="14" s="1"/>
  <c r="H919" i="14" s="1"/>
  <c r="C827" i="14"/>
  <c r="D826" i="14"/>
  <c r="F826" i="14" s="1"/>
  <c r="G826" i="14" s="1"/>
  <c r="H918" i="14" s="1"/>
  <c r="C826" i="14"/>
  <c r="C825" i="14"/>
  <c r="C824" i="14"/>
  <c r="C823" i="14"/>
  <c r="C822" i="14"/>
  <c r="D821" i="14"/>
  <c r="F821" i="14" s="1"/>
  <c r="G821" i="14" s="1"/>
  <c r="H913" i="14" s="1"/>
  <c r="C821" i="14"/>
  <c r="D820" i="14"/>
  <c r="F820" i="14" s="1"/>
  <c r="G820" i="14" s="1"/>
  <c r="H912" i="14" s="1"/>
  <c r="C820" i="14"/>
  <c r="C819" i="14"/>
  <c r="C818" i="14"/>
  <c r="D817" i="14"/>
  <c r="F817" i="14" s="1"/>
  <c r="G817" i="14" s="1"/>
  <c r="H909" i="14" s="1"/>
  <c r="C817" i="14"/>
  <c r="D816" i="14"/>
  <c r="F816" i="14" s="1"/>
  <c r="G816" i="14" s="1"/>
  <c r="H908" i="14" s="1"/>
  <c r="C816" i="14"/>
  <c r="D815" i="14"/>
  <c r="F815" i="14" s="1"/>
  <c r="G815" i="14" s="1"/>
  <c r="H907" i="14" s="1"/>
  <c r="C815" i="14"/>
  <c r="D814" i="14"/>
  <c r="F814" i="14" s="1"/>
  <c r="G814" i="14" s="1"/>
  <c r="H906" i="14" s="1"/>
  <c r="C814" i="14"/>
  <c r="D813" i="14"/>
  <c r="F813" i="14" s="1"/>
  <c r="G813" i="14" s="1"/>
  <c r="H905" i="14" s="1"/>
  <c r="C813" i="14"/>
  <c r="D812" i="14"/>
  <c r="F812" i="14" s="1"/>
  <c r="G812" i="14" s="1"/>
  <c r="H904" i="14" s="1"/>
  <c r="C812" i="14"/>
  <c r="C811" i="14"/>
  <c r="C810" i="14"/>
  <c r="D809" i="14"/>
  <c r="F809" i="14" s="1"/>
  <c r="G809" i="14" s="1"/>
  <c r="H901" i="14" s="1"/>
  <c r="C809" i="14"/>
  <c r="F808" i="14"/>
  <c r="G808" i="14" s="1"/>
  <c r="H900" i="14" s="1"/>
  <c r="D808" i="14"/>
  <c r="C808" i="14"/>
  <c r="D807" i="14"/>
  <c r="F807" i="14" s="1"/>
  <c r="G807" i="14" s="1"/>
  <c r="H899" i="14" s="1"/>
  <c r="C807" i="14"/>
  <c r="D806" i="14"/>
  <c r="F806" i="14" s="1"/>
  <c r="G806" i="14" s="1"/>
  <c r="H898" i="14" s="1"/>
  <c r="C806" i="14"/>
  <c r="D805" i="14"/>
  <c r="F805" i="14" s="1"/>
  <c r="G805" i="14" s="1"/>
  <c r="H897" i="14" s="1"/>
  <c r="C805" i="14"/>
  <c r="C804" i="14"/>
  <c r="C803" i="14"/>
  <c r="D802" i="14"/>
  <c r="C802" i="14"/>
  <c r="D801" i="14"/>
  <c r="F801" i="14" s="1"/>
  <c r="G801" i="14" s="1"/>
  <c r="H893" i="14" s="1"/>
  <c r="C801" i="14"/>
  <c r="D800" i="14"/>
  <c r="F800" i="14" s="1"/>
  <c r="G800" i="14" s="1"/>
  <c r="H892" i="14" s="1"/>
  <c r="C800" i="14"/>
  <c r="D799" i="14"/>
  <c r="F799" i="14" s="1"/>
  <c r="G799" i="14" s="1"/>
  <c r="H891" i="14" s="1"/>
  <c r="C799" i="14"/>
  <c r="D798" i="14"/>
  <c r="F798" i="14" s="1"/>
  <c r="G798" i="14" s="1"/>
  <c r="H890" i="14" s="1"/>
  <c r="C798" i="14"/>
  <c r="C797" i="14"/>
  <c r="C796" i="14"/>
  <c r="D795" i="14"/>
  <c r="F795" i="14" s="1"/>
  <c r="G795" i="14" s="1"/>
  <c r="H887" i="14" s="1"/>
  <c r="C795" i="14"/>
  <c r="D794" i="14"/>
  <c r="F794" i="14" s="1"/>
  <c r="G794" i="14" s="1"/>
  <c r="H886" i="14" s="1"/>
  <c r="C794" i="14"/>
  <c r="D793" i="14"/>
  <c r="F793" i="14" s="1"/>
  <c r="G793" i="14" s="1"/>
  <c r="H885" i="14" s="1"/>
  <c r="C793" i="14"/>
  <c r="D792" i="14"/>
  <c r="F792" i="14" s="1"/>
  <c r="G792" i="14" s="1"/>
  <c r="H884" i="14" s="1"/>
  <c r="C792" i="14"/>
  <c r="D791" i="14"/>
  <c r="F791" i="14" s="1"/>
  <c r="G791" i="14" s="1"/>
  <c r="H883" i="14" s="1"/>
  <c r="C791" i="14"/>
  <c r="C790" i="14"/>
  <c r="C789" i="14"/>
  <c r="D788" i="14"/>
  <c r="C788" i="14"/>
  <c r="D787" i="14"/>
  <c r="F787" i="14" s="1"/>
  <c r="G787" i="14" s="1"/>
  <c r="H879" i="14" s="1"/>
  <c r="C787" i="14"/>
  <c r="D786" i="14"/>
  <c r="F786" i="14" s="1"/>
  <c r="G786" i="14" s="1"/>
  <c r="H878" i="14" s="1"/>
  <c r="C786" i="14"/>
  <c r="D785" i="14"/>
  <c r="F785" i="14" s="1"/>
  <c r="G785" i="14" s="1"/>
  <c r="H877" i="14" s="1"/>
  <c r="C785" i="14"/>
  <c r="D784" i="14"/>
  <c r="F784" i="14" s="1"/>
  <c r="G784" i="14" s="1"/>
  <c r="H876" i="14" s="1"/>
  <c r="C784" i="14"/>
  <c r="C783" i="14"/>
  <c r="C782" i="14"/>
  <c r="D781" i="14"/>
  <c r="F781" i="14" s="1"/>
  <c r="G781" i="14" s="1"/>
  <c r="H873" i="14" s="1"/>
  <c r="C781" i="14"/>
  <c r="D780" i="14"/>
  <c r="F780" i="14" s="1"/>
  <c r="G780" i="14" s="1"/>
  <c r="H872" i="14" s="1"/>
  <c r="C780" i="14"/>
  <c r="D779" i="14"/>
  <c r="F779" i="14" s="1"/>
  <c r="G779" i="14" s="1"/>
  <c r="H871" i="14" s="1"/>
  <c r="C779" i="14"/>
  <c r="D778" i="14"/>
  <c r="F778" i="14" s="1"/>
  <c r="G778" i="14" s="1"/>
  <c r="H870" i="14" s="1"/>
  <c r="C778" i="14"/>
  <c r="D777" i="14"/>
  <c r="F777" i="14" s="1"/>
  <c r="G777" i="14" s="1"/>
  <c r="H869" i="14" s="1"/>
  <c r="C777" i="14"/>
  <c r="C776" i="14"/>
  <c r="C775" i="14"/>
  <c r="D774" i="14"/>
  <c r="D775" i="14" s="1"/>
  <c r="D776" i="14" s="1"/>
  <c r="F776" i="14" s="1"/>
  <c r="G776" i="14" s="1"/>
  <c r="H868" i="14" s="1"/>
  <c r="C774" i="14"/>
  <c r="D773" i="14"/>
  <c r="F773" i="14" s="1"/>
  <c r="G773" i="14" s="1"/>
  <c r="H865" i="14" s="1"/>
  <c r="C773" i="14"/>
  <c r="D772" i="14"/>
  <c r="F772" i="14" s="1"/>
  <c r="G772" i="14" s="1"/>
  <c r="H864" i="14" s="1"/>
  <c r="C772" i="14"/>
  <c r="D771" i="14"/>
  <c r="F771" i="14" s="1"/>
  <c r="G771" i="14" s="1"/>
  <c r="H863" i="14" s="1"/>
  <c r="C771" i="14"/>
  <c r="D770" i="14"/>
  <c r="F770" i="14" s="1"/>
  <c r="G770" i="14" s="1"/>
  <c r="H862" i="14" s="1"/>
  <c r="C770" i="14"/>
  <c r="C769" i="14"/>
  <c r="C768" i="14"/>
  <c r="D767" i="14"/>
  <c r="F767" i="14" s="1"/>
  <c r="G767" i="14" s="1"/>
  <c r="H859" i="14" s="1"/>
  <c r="C767" i="14"/>
  <c r="D766" i="14"/>
  <c r="F766" i="14" s="1"/>
  <c r="G766" i="14" s="1"/>
  <c r="H858" i="14" s="1"/>
  <c r="C766" i="14"/>
  <c r="D765" i="14"/>
  <c r="F765" i="14" s="1"/>
  <c r="G765" i="14" s="1"/>
  <c r="H857" i="14" s="1"/>
  <c r="C765" i="14"/>
  <c r="D764" i="14"/>
  <c r="F764" i="14" s="1"/>
  <c r="G764" i="14" s="1"/>
  <c r="H856" i="14" s="1"/>
  <c r="C764" i="14"/>
  <c r="D763" i="14"/>
  <c r="F763" i="14" s="1"/>
  <c r="G763" i="14" s="1"/>
  <c r="H855" i="14" s="1"/>
  <c r="C763" i="14"/>
  <c r="C762" i="14"/>
  <c r="C761" i="14"/>
  <c r="D760" i="14"/>
  <c r="F760" i="14" s="1"/>
  <c r="G760" i="14" s="1"/>
  <c r="H852" i="14" s="1"/>
  <c r="C760" i="14"/>
  <c r="D759" i="14"/>
  <c r="F759" i="14" s="1"/>
  <c r="G759" i="14" s="1"/>
  <c r="H851" i="14" s="1"/>
  <c r="C759" i="14"/>
  <c r="D758" i="14"/>
  <c r="F758" i="14" s="1"/>
  <c r="G758" i="14" s="1"/>
  <c r="H850" i="14" s="1"/>
  <c r="C758" i="14"/>
  <c r="D757" i="14"/>
  <c r="F757" i="14" s="1"/>
  <c r="G757" i="14" s="1"/>
  <c r="H849" i="14" s="1"/>
  <c r="C757" i="14"/>
  <c r="D756" i="14"/>
  <c r="F756" i="14" s="1"/>
  <c r="G756" i="14" s="1"/>
  <c r="H848" i="14" s="1"/>
  <c r="C756" i="14"/>
  <c r="C755" i="14"/>
  <c r="C754" i="14"/>
  <c r="D753" i="14"/>
  <c r="F753" i="14" s="1"/>
  <c r="G753" i="14" s="1"/>
  <c r="H845" i="14" s="1"/>
  <c r="C753" i="14"/>
  <c r="D752" i="14"/>
  <c r="F752" i="14" s="1"/>
  <c r="G752" i="14" s="1"/>
  <c r="H844" i="14" s="1"/>
  <c r="C752" i="14"/>
  <c r="D751" i="14"/>
  <c r="F751" i="14" s="1"/>
  <c r="G751" i="14" s="1"/>
  <c r="H843" i="14" s="1"/>
  <c r="C751" i="14"/>
  <c r="F750" i="14"/>
  <c r="G750" i="14" s="1"/>
  <c r="H842" i="14" s="1"/>
  <c r="D750" i="14"/>
  <c r="C750" i="14"/>
  <c r="C749" i="14"/>
  <c r="C748" i="14"/>
  <c r="C747" i="14"/>
  <c r="D746" i="14"/>
  <c r="D747" i="14" s="1"/>
  <c r="C746" i="14"/>
  <c r="D745" i="14"/>
  <c r="F745" i="14" s="1"/>
  <c r="G745" i="14" s="1"/>
  <c r="H837" i="14" s="1"/>
  <c r="C745" i="14"/>
  <c r="D744" i="14"/>
  <c r="F744" i="14" s="1"/>
  <c r="G744" i="14" s="1"/>
  <c r="H836" i="14" s="1"/>
  <c r="C744" i="14"/>
  <c r="D743" i="14"/>
  <c r="F743" i="14" s="1"/>
  <c r="G743" i="14" s="1"/>
  <c r="H835" i="14" s="1"/>
  <c r="C743" i="14"/>
  <c r="D742" i="14"/>
  <c r="F742" i="14" s="1"/>
  <c r="G742" i="14" s="1"/>
  <c r="H834" i="14" s="1"/>
  <c r="C742" i="14"/>
  <c r="C741" i="14"/>
  <c r="C740" i="14"/>
  <c r="C739" i="14"/>
  <c r="C738" i="14"/>
  <c r="D737" i="14"/>
  <c r="F737" i="14" s="1"/>
  <c r="G737" i="14" s="1"/>
  <c r="H829" i="14" s="1"/>
  <c r="C737" i="14"/>
  <c r="D736" i="14"/>
  <c r="F736" i="14" s="1"/>
  <c r="G736" i="14" s="1"/>
  <c r="H828" i="14" s="1"/>
  <c r="C736" i="14"/>
  <c r="D735" i="14"/>
  <c r="F735" i="14" s="1"/>
  <c r="G735" i="14" s="1"/>
  <c r="H827" i="14" s="1"/>
  <c r="C735" i="14"/>
  <c r="C734" i="14"/>
  <c r="C733" i="14"/>
  <c r="C732" i="14"/>
  <c r="D731" i="14"/>
  <c r="F731" i="14" s="1"/>
  <c r="G731" i="14" s="1"/>
  <c r="H823" i="14" s="1"/>
  <c r="C731" i="14"/>
  <c r="D730" i="14"/>
  <c r="F730" i="14" s="1"/>
  <c r="G730" i="14" s="1"/>
  <c r="H822" i="14" s="1"/>
  <c r="C730" i="14"/>
  <c r="D729" i="14"/>
  <c r="F729" i="14" s="1"/>
  <c r="G729" i="14" s="1"/>
  <c r="H821" i="14" s="1"/>
  <c r="C729" i="14"/>
  <c r="D728" i="14"/>
  <c r="F728" i="14" s="1"/>
  <c r="G728" i="14" s="1"/>
  <c r="H820" i="14" s="1"/>
  <c r="C728" i="14"/>
  <c r="C727" i="14"/>
  <c r="C726" i="14"/>
  <c r="D725" i="14"/>
  <c r="D726" i="14" s="1"/>
  <c r="C725" i="14"/>
  <c r="D724" i="14"/>
  <c r="F724" i="14" s="1"/>
  <c r="G724" i="14" s="1"/>
  <c r="H816" i="14" s="1"/>
  <c r="C724" i="14"/>
  <c r="D723" i="14"/>
  <c r="F723" i="14" s="1"/>
  <c r="G723" i="14" s="1"/>
  <c r="H815" i="14" s="1"/>
  <c r="C723" i="14"/>
  <c r="D722" i="14"/>
  <c r="F722" i="14" s="1"/>
  <c r="G722" i="14" s="1"/>
  <c r="H814" i="14" s="1"/>
  <c r="C722" i="14"/>
  <c r="D721" i="14"/>
  <c r="F721" i="14" s="1"/>
  <c r="G721" i="14" s="1"/>
  <c r="H813" i="14" s="1"/>
  <c r="C721" i="14"/>
  <c r="C720" i="14"/>
  <c r="C719" i="14"/>
  <c r="D718" i="14"/>
  <c r="F718" i="14" s="1"/>
  <c r="G718" i="14" s="1"/>
  <c r="H810" i="14" s="1"/>
  <c r="C718" i="14"/>
  <c r="D717" i="14"/>
  <c r="F717" i="14" s="1"/>
  <c r="G717" i="14" s="1"/>
  <c r="H809" i="14" s="1"/>
  <c r="C717" i="14"/>
  <c r="D716" i="14"/>
  <c r="F716" i="14" s="1"/>
  <c r="G716" i="14" s="1"/>
  <c r="H808" i="14" s="1"/>
  <c r="C716" i="14"/>
  <c r="C715" i="14"/>
  <c r="D714" i="14"/>
  <c r="F714" i="14" s="1"/>
  <c r="G714" i="14" s="1"/>
  <c r="H806" i="14" s="1"/>
  <c r="C714" i="14"/>
  <c r="C713" i="14"/>
  <c r="C712" i="14"/>
  <c r="D711" i="14"/>
  <c r="F711" i="14" s="1"/>
  <c r="G711" i="14" s="1"/>
  <c r="H803" i="14" s="1"/>
  <c r="C711" i="14"/>
  <c r="D710" i="14"/>
  <c r="F710" i="14" s="1"/>
  <c r="G710" i="14" s="1"/>
  <c r="H802" i="14" s="1"/>
  <c r="C710" i="14"/>
  <c r="D709" i="14"/>
  <c r="F709" i="14" s="1"/>
  <c r="G709" i="14" s="1"/>
  <c r="H801" i="14" s="1"/>
  <c r="C709" i="14"/>
  <c r="D708" i="14"/>
  <c r="F708" i="14" s="1"/>
  <c r="G708" i="14" s="1"/>
  <c r="H800" i="14" s="1"/>
  <c r="C708" i="14"/>
  <c r="D707" i="14"/>
  <c r="F707" i="14" s="1"/>
  <c r="G707" i="14" s="1"/>
  <c r="H799" i="14" s="1"/>
  <c r="C707" i="14"/>
  <c r="C706" i="14"/>
  <c r="C705" i="14"/>
  <c r="D704" i="14"/>
  <c r="F704" i="14" s="1"/>
  <c r="G704" i="14" s="1"/>
  <c r="H796" i="14" s="1"/>
  <c r="C704" i="14"/>
  <c r="D703" i="14"/>
  <c r="F703" i="14" s="1"/>
  <c r="G703" i="14" s="1"/>
  <c r="H795" i="14" s="1"/>
  <c r="C703" i="14"/>
  <c r="D702" i="14"/>
  <c r="F702" i="14" s="1"/>
  <c r="G702" i="14" s="1"/>
  <c r="H794" i="14" s="1"/>
  <c r="C702" i="14"/>
  <c r="D701" i="14"/>
  <c r="F701" i="14" s="1"/>
  <c r="G701" i="14" s="1"/>
  <c r="H793" i="14" s="1"/>
  <c r="C701" i="14"/>
  <c r="D700" i="14"/>
  <c r="F700" i="14" s="1"/>
  <c r="G700" i="14" s="1"/>
  <c r="H792" i="14" s="1"/>
  <c r="C700" i="14"/>
  <c r="C699" i="14"/>
  <c r="C698" i="14"/>
  <c r="D697" i="14"/>
  <c r="D698" i="14" s="1"/>
  <c r="C697" i="14"/>
  <c r="D696" i="14"/>
  <c r="F696" i="14" s="1"/>
  <c r="G696" i="14" s="1"/>
  <c r="H788" i="14" s="1"/>
  <c r="C696" i="14"/>
  <c r="D695" i="14"/>
  <c r="F695" i="14" s="1"/>
  <c r="G695" i="14" s="1"/>
  <c r="H787" i="14" s="1"/>
  <c r="C695" i="14"/>
  <c r="D694" i="14"/>
  <c r="F694" i="14" s="1"/>
  <c r="G694" i="14" s="1"/>
  <c r="H786" i="14" s="1"/>
  <c r="C694" i="14"/>
  <c r="C693" i="14"/>
  <c r="C692" i="14"/>
  <c r="C691" i="14"/>
  <c r="D690" i="14"/>
  <c r="F690" i="14" s="1"/>
  <c r="G690" i="14" s="1"/>
  <c r="H782" i="14" s="1"/>
  <c r="C690" i="14"/>
  <c r="D689" i="14"/>
  <c r="F689" i="14" s="1"/>
  <c r="G689" i="14" s="1"/>
  <c r="H781" i="14" s="1"/>
  <c r="C689" i="14"/>
  <c r="D688" i="14"/>
  <c r="F688" i="14" s="1"/>
  <c r="G688" i="14" s="1"/>
  <c r="H780" i="14" s="1"/>
  <c r="C688" i="14"/>
  <c r="D687" i="14"/>
  <c r="F687" i="14" s="1"/>
  <c r="G687" i="14" s="1"/>
  <c r="H779" i="14" s="1"/>
  <c r="C687" i="14"/>
  <c r="D686" i="14"/>
  <c r="F686" i="14" s="1"/>
  <c r="G686" i="14" s="1"/>
  <c r="H778" i="14" s="1"/>
  <c r="C686" i="14"/>
  <c r="C685" i="14"/>
  <c r="C684" i="14"/>
  <c r="D683" i="14"/>
  <c r="F683" i="14" s="1"/>
  <c r="G683" i="14" s="1"/>
  <c r="H775" i="14" s="1"/>
  <c r="C683" i="14"/>
  <c r="D682" i="14"/>
  <c r="F682" i="14" s="1"/>
  <c r="G682" i="14" s="1"/>
  <c r="H774" i="14" s="1"/>
  <c r="C682" i="14"/>
  <c r="D681" i="14"/>
  <c r="F681" i="14" s="1"/>
  <c r="G681" i="14" s="1"/>
  <c r="H773" i="14" s="1"/>
  <c r="C681" i="14"/>
  <c r="D680" i="14"/>
  <c r="F680" i="14" s="1"/>
  <c r="G680" i="14" s="1"/>
  <c r="H772" i="14" s="1"/>
  <c r="C680" i="14"/>
  <c r="C679" i="14"/>
  <c r="C678" i="14"/>
  <c r="C677" i="14"/>
  <c r="D676" i="14"/>
  <c r="F676" i="14" s="1"/>
  <c r="G676" i="14" s="1"/>
  <c r="H768" i="14" s="1"/>
  <c r="C676" i="14"/>
  <c r="D675" i="14"/>
  <c r="F675" i="14" s="1"/>
  <c r="G675" i="14" s="1"/>
  <c r="H767" i="14" s="1"/>
  <c r="C675" i="14"/>
  <c r="D674" i="14"/>
  <c r="F674" i="14" s="1"/>
  <c r="G674" i="14" s="1"/>
  <c r="H766" i="14" s="1"/>
  <c r="C674" i="14"/>
  <c r="D673" i="14"/>
  <c r="F673" i="14" s="1"/>
  <c r="G673" i="14" s="1"/>
  <c r="H765" i="14" s="1"/>
  <c r="C673" i="14"/>
  <c r="D672" i="14"/>
  <c r="F672" i="14" s="1"/>
  <c r="G672" i="14" s="1"/>
  <c r="H764" i="14" s="1"/>
  <c r="C672" i="14"/>
  <c r="C671" i="14"/>
  <c r="C670" i="14"/>
  <c r="D669" i="14"/>
  <c r="D670" i="14" s="1"/>
  <c r="C669" i="14"/>
  <c r="D668" i="14"/>
  <c r="F668" i="14" s="1"/>
  <c r="G668" i="14" s="1"/>
  <c r="H760" i="14" s="1"/>
  <c r="C668" i="14"/>
  <c r="D667" i="14"/>
  <c r="F667" i="14" s="1"/>
  <c r="G667" i="14" s="1"/>
  <c r="H759" i="14" s="1"/>
  <c r="C667" i="14"/>
  <c r="D666" i="14"/>
  <c r="F666" i="14" s="1"/>
  <c r="G666" i="14" s="1"/>
  <c r="H758" i="14" s="1"/>
  <c r="C666" i="14"/>
  <c r="D665" i="14"/>
  <c r="F665" i="14" s="1"/>
  <c r="G665" i="14" s="1"/>
  <c r="H757" i="14" s="1"/>
  <c r="C665" i="14"/>
  <c r="C664" i="14"/>
  <c r="C663" i="14"/>
  <c r="D662" i="14"/>
  <c r="F662" i="14" s="1"/>
  <c r="G662" i="14" s="1"/>
  <c r="H754" i="14" s="1"/>
  <c r="C662" i="14"/>
  <c r="D661" i="14"/>
  <c r="F661" i="14" s="1"/>
  <c r="G661" i="14" s="1"/>
  <c r="H753" i="14" s="1"/>
  <c r="C661" i="14"/>
  <c r="D660" i="14"/>
  <c r="F660" i="14" s="1"/>
  <c r="G660" i="14" s="1"/>
  <c r="H752" i="14" s="1"/>
  <c r="C660" i="14"/>
  <c r="D659" i="14"/>
  <c r="F659" i="14" s="1"/>
  <c r="G659" i="14" s="1"/>
  <c r="H751" i="14" s="1"/>
  <c r="C659" i="14"/>
  <c r="C658" i="14"/>
  <c r="C657" i="14"/>
  <c r="C656" i="14"/>
  <c r="D655" i="14"/>
  <c r="F655" i="14" s="1"/>
  <c r="G655" i="14" s="1"/>
  <c r="H747" i="14" s="1"/>
  <c r="C655" i="14"/>
  <c r="D654" i="14"/>
  <c r="F654" i="14" s="1"/>
  <c r="G654" i="14" s="1"/>
  <c r="H746" i="14" s="1"/>
  <c r="C654" i="14"/>
  <c r="D653" i="14"/>
  <c r="F653" i="14" s="1"/>
  <c r="G653" i="14" s="1"/>
  <c r="H745" i="14" s="1"/>
  <c r="C653" i="14"/>
  <c r="D652" i="14"/>
  <c r="F652" i="14" s="1"/>
  <c r="G652" i="14" s="1"/>
  <c r="H744" i="14" s="1"/>
  <c r="C652" i="14"/>
  <c r="D651" i="14"/>
  <c r="F651" i="14" s="1"/>
  <c r="G651" i="14" s="1"/>
  <c r="H743" i="14" s="1"/>
  <c r="C651" i="14"/>
  <c r="C650" i="14"/>
  <c r="C649" i="14"/>
  <c r="D648" i="14"/>
  <c r="F648" i="14" s="1"/>
  <c r="G648" i="14" s="1"/>
  <c r="H740" i="14" s="1"/>
  <c r="C648" i="14"/>
  <c r="D647" i="14"/>
  <c r="F647" i="14" s="1"/>
  <c r="G647" i="14" s="1"/>
  <c r="H739" i="14" s="1"/>
  <c r="C647" i="14"/>
  <c r="D646" i="14"/>
  <c r="F646" i="14" s="1"/>
  <c r="G646" i="14" s="1"/>
  <c r="H738" i="14" s="1"/>
  <c r="C646" i="14"/>
  <c r="D645" i="14"/>
  <c r="F645" i="14" s="1"/>
  <c r="G645" i="14" s="1"/>
  <c r="H737" i="14" s="1"/>
  <c r="C645" i="14"/>
  <c r="D644" i="14"/>
  <c r="F644" i="14" s="1"/>
  <c r="G644" i="14" s="1"/>
  <c r="H736" i="14" s="1"/>
  <c r="C644" i="14"/>
  <c r="C643" i="14"/>
  <c r="C642" i="14"/>
  <c r="D641" i="14"/>
  <c r="D642" i="14" s="1"/>
  <c r="C641" i="14"/>
  <c r="D640" i="14"/>
  <c r="F640" i="14" s="1"/>
  <c r="G640" i="14" s="1"/>
  <c r="H732" i="14" s="1"/>
  <c r="C640" i="14"/>
  <c r="D639" i="14"/>
  <c r="F639" i="14" s="1"/>
  <c r="G639" i="14" s="1"/>
  <c r="H731" i="14" s="1"/>
  <c r="C639" i="14"/>
  <c r="D638" i="14"/>
  <c r="F638" i="14" s="1"/>
  <c r="G638" i="14" s="1"/>
  <c r="H730" i="14" s="1"/>
  <c r="C638" i="14"/>
  <c r="D637" i="14"/>
  <c r="F637" i="14" s="1"/>
  <c r="G637" i="14" s="1"/>
  <c r="H729" i="14" s="1"/>
  <c r="C637" i="14"/>
  <c r="C636" i="14"/>
  <c r="C635" i="14"/>
  <c r="D634" i="14"/>
  <c r="C634" i="14"/>
  <c r="D633" i="14"/>
  <c r="F633" i="14" s="1"/>
  <c r="G633" i="14" s="1"/>
  <c r="H725" i="14" s="1"/>
  <c r="C633" i="14"/>
  <c r="D632" i="14"/>
  <c r="F632" i="14" s="1"/>
  <c r="G632" i="14" s="1"/>
  <c r="H724" i="14" s="1"/>
  <c r="C632" i="14"/>
  <c r="D631" i="14"/>
  <c r="F631" i="14" s="1"/>
  <c r="G631" i="14" s="1"/>
  <c r="H723" i="14" s="1"/>
  <c r="C631" i="14"/>
  <c r="D630" i="14"/>
  <c r="F630" i="14" s="1"/>
  <c r="G630" i="14" s="1"/>
  <c r="H722" i="14" s="1"/>
  <c r="C630" i="14"/>
  <c r="C629" i="14"/>
  <c r="C628" i="14"/>
  <c r="D627" i="14"/>
  <c r="F627" i="14" s="1"/>
  <c r="G627" i="14" s="1"/>
  <c r="H719" i="14" s="1"/>
  <c r="C627" i="14"/>
  <c r="D626" i="14"/>
  <c r="F626" i="14" s="1"/>
  <c r="G626" i="14" s="1"/>
  <c r="H718" i="14" s="1"/>
  <c r="C626" i="14"/>
  <c r="D625" i="14"/>
  <c r="F625" i="14" s="1"/>
  <c r="G625" i="14" s="1"/>
  <c r="H717" i="14" s="1"/>
  <c r="C625" i="14"/>
  <c r="D624" i="14"/>
  <c r="F624" i="14" s="1"/>
  <c r="G624" i="14" s="1"/>
  <c r="H716" i="14" s="1"/>
  <c r="C624" i="14"/>
  <c r="D623" i="14"/>
  <c r="F623" i="14" s="1"/>
  <c r="G623" i="14" s="1"/>
  <c r="H715" i="14" s="1"/>
  <c r="C623" i="14"/>
  <c r="C622" i="14"/>
  <c r="C621" i="14"/>
  <c r="D620" i="14"/>
  <c r="F620" i="14" s="1"/>
  <c r="G620" i="14" s="1"/>
  <c r="H712" i="14" s="1"/>
  <c r="C620" i="14"/>
  <c r="D619" i="14"/>
  <c r="F619" i="14" s="1"/>
  <c r="G619" i="14" s="1"/>
  <c r="H711" i="14" s="1"/>
  <c r="C619" i="14"/>
  <c r="D618" i="14"/>
  <c r="F618" i="14" s="1"/>
  <c r="G618" i="14" s="1"/>
  <c r="H710" i="14" s="1"/>
  <c r="C618" i="14"/>
  <c r="D617" i="14"/>
  <c r="F617" i="14" s="1"/>
  <c r="G617" i="14" s="1"/>
  <c r="H709" i="14" s="1"/>
  <c r="C617" i="14"/>
  <c r="D616" i="14"/>
  <c r="F616" i="14" s="1"/>
  <c r="G616" i="14" s="1"/>
  <c r="H708" i="14" s="1"/>
  <c r="C616" i="14"/>
  <c r="C615" i="14"/>
  <c r="C614" i="14"/>
  <c r="D613" i="14"/>
  <c r="D614" i="14" s="1"/>
  <c r="C613" i="14"/>
  <c r="D612" i="14"/>
  <c r="F612" i="14" s="1"/>
  <c r="G612" i="14" s="1"/>
  <c r="H704" i="14" s="1"/>
  <c r="C612" i="14"/>
  <c r="D611" i="14"/>
  <c r="F611" i="14" s="1"/>
  <c r="G611" i="14" s="1"/>
  <c r="H703" i="14" s="1"/>
  <c r="C611" i="14"/>
  <c r="D610" i="14"/>
  <c r="F610" i="14" s="1"/>
  <c r="G610" i="14" s="1"/>
  <c r="H702" i="14" s="1"/>
  <c r="C610" i="14"/>
  <c r="D609" i="14"/>
  <c r="F609" i="14" s="1"/>
  <c r="G609" i="14" s="1"/>
  <c r="H701" i="14" s="1"/>
  <c r="C609" i="14"/>
  <c r="C608" i="14"/>
  <c r="C607" i="14"/>
  <c r="D606" i="14"/>
  <c r="F606" i="14" s="1"/>
  <c r="G606" i="14" s="1"/>
  <c r="H698" i="14" s="1"/>
  <c r="C606" i="14"/>
  <c r="D605" i="14"/>
  <c r="F605" i="14" s="1"/>
  <c r="G605" i="14" s="1"/>
  <c r="H697" i="14" s="1"/>
  <c r="C605" i="14"/>
  <c r="D604" i="14"/>
  <c r="F604" i="14" s="1"/>
  <c r="G604" i="14" s="1"/>
  <c r="H696" i="14" s="1"/>
  <c r="C604" i="14"/>
  <c r="D603" i="14"/>
  <c r="F603" i="14" s="1"/>
  <c r="G603" i="14" s="1"/>
  <c r="H695" i="14" s="1"/>
  <c r="C603" i="14"/>
  <c r="C602" i="14"/>
  <c r="C601" i="14"/>
  <c r="C600" i="14"/>
  <c r="D599" i="14"/>
  <c r="C599" i="14"/>
  <c r="D598" i="14"/>
  <c r="F598" i="14" s="1"/>
  <c r="G598" i="14" s="1"/>
  <c r="H690" i="14" s="1"/>
  <c r="C598" i="14"/>
  <c r="D597" i="14"/>
  <c r="F597" i="14" s="1"/>
  <c r="G597" i="14" s="1"/>
  <c r="H689" i="14" s="1"/>
  <c r="C597" i="14"/>
  <c r="D596" i="14"/>
  <c r="F596" i="14" s="1"/>
  <c r="G596" i="14" s="1"/>
  <c r="H688" i="14" s="1"/>
  <c r="C596" i="14"/>
  <c r="D595" i="14"/>
  <c r="F595" i="14" s="1"/>
  <c r="G595" i="14" s="1"/>
  <c r="H687" i="14" s="1"/>
  <c r="C595" i="14"/>
  <c r="C594" i="14"/>
  <c r="C593" i="14"/>
  <c r="C592" i="14"/>
  <c r="D591" i="14"/>
  <c r="C591" i="14"/>
  <c r="D590" i="14"/>
  <c r="F590" i="14" s="1"/>
  <c r="G590" i="14" s="1"/>
  <c r="H682" i="14" s="1"/>
  <c r="C590" i="14"/>
  <c r="D589" i="14"/>
  <c r="F589" i="14" s="1"/>
  <c r="G589" i="14" s="1"/>
  <c r="H681" i="14" s="1"/>
  <c r="C589" i="14"/>
  <c r="D588" i="14"/>
  <c r="F588" i="14" s="1"/>
  <c r="G588" i="14" s="1"/>
  <c r="H680" i="14" s="1"/>
  <c r="C588" i="14"/>
  <c r="C587" i="14"/>
  <c r="C586" i="14"/>
  <c r="D585" i="14"/>
  <c r="F585" i="14" s="1"/>
  <c r="G585" i="14" s="1"/>
  <c r="H677" i="14" s="1"/>
  <c r="C585" i="14"/>
  <c r="D584" i="14"/>
  <c r="F584" i="14" s="1"/>
  <c r="G584" i="14" s="1"/>
  <c r="H676" i="14" s="1"/>
  <c r="C584" i="14"/>
  <c r="D583" i="14"/>
  <c r="F583" i="14" s="1"/>
  <c r="G583" i="14" s="1"/>
  <c r="H675" i="14" s="1"/>
  <c r="C583" i="14"/>
  <c r="D582" i="14"/>
  <c r="F582" i="14" s="1"/>
  <c r="G582" i="14" s="1"/>
  <c r="H674" i="14" s="1"/>
  <c r="C582" i="14"/>
  <c r="D581" i="14"/>
  <c r="F581" i="14" s="1"/>
  <c r="G581" i="14" s="1"/>
  <c r="H673" i="14" s="1"/>
  <c r="C581" i="14"/>
  <c r="C580" i="14"/>
  <c r="C579" i="14"/>
  <c r="D578" i="14"/>
  <c r="F578" i="14" s="1"/>
  <c r="G578" i="14" s="1"/>
  <c r="H670" i="14" s="1"/>
  <c r="C578" i="14"/>
  <c r="D577" i="14"/>
  <c r="F577" i="14" s="1"/>
  <c r="G577" i="14" s="1"/>
  <c r="H669" i="14" s="1"/>
  <c r="C577" i="14"/>
  <c r="D576" i="14"/>
  <c r="F576" i="14" s="1"/>
  <c r="G576" i="14" s="1"/>
  <c r="H668" i="14" s="1"/>
  <c r="C576" i="14"/>
  <c r="D575" i="14"/>
  <c r="F575" i="14" s="1"/>
  <c r="G575" i="14" s="1"/>
  <c r="H667" i="14" s="1"/>
  <c r="C575" i="14"/>
  <c r="C574" i="14"/>
  <c r="C573" i="14"/>
  <c r="C572" i="14"/>
  <c r="D571" i="14"/>
  <c r="F571" i="14" s="1"/>
  <c r="G571" i="14" s="1"/>
  <c r="H663" i="14" s="1"/>
  <c r="C571" i="14"/>
  <c r="D570" i="14"/>
  <c r="F570" i="14" s="1"/>
  <c r="G570" i="14" s="1"/>
  <c r="H662" i="14" s="1"/>
  <c r="C570" i="14"/>
  <c r="D569" i="14"/>
  <c r="F569" i="14" s="1"/>
  <c r="G569" i="14" s="1"/>
  <c r="H661" i="14" s="1"/>
  <c r="C569" i="14"/>
  <c r="D568" i="14"/>
  <c r="F568" i="14" s="1"/>
  <c r="G568" i="14" s="1"/>
  <c r="H660" i="14" s="1"/>
  <c r="C568" i="14"/>
  <c r="D567" i="14"/>
  <c r="F567" i="14" s="1"/>
  <c r="G567" i="14" s="1"/>
  <c r="H659" i="14" s="1"/>
  <c r="C567" i="14"/>
  <c r="D566" i="14"/>
  <c r="F566" i="14" s="1"/>
  <c r="G566" i="14" s="1"/>
  <c r="H658" i="14" s="1"/>
  <c r="C566" i="14"/>
  <c r="D565" i="14"/>
  <c r="F565" i="14" s="1"/>
  <c r="G565" i="14" s="1"/>
  <c r="H657" i="14" s="1"/>
  <c r="C565" i="14"/>
  <c r="D564" i="14"/>
  <c r="F564" i="14" s="1"/>
  <c r="G564" i="14" s="1"/>
  <c r="H656" i="14" s="1"/>
  <c r="C564" i="14"/>
  <c r="D563" i="14"/>
  <c r="F563" i="14" s="1"/>
  <c r="G563" i="14" s="1"/>
  <c r="H655" i="14" s="1"/>
  <c r="C563" i="14"/>
  <c r="D562" i="14"/>
  <c r="F562" i="14" s="1"/>
  <c r="G562" i="14" s="1"/>
  <c r="H654" i="14" s="1"/>
  <c r="C562" i="14"/>
  <c r="D561" i="14"/>
  <c r="F561" i="14" s="1"/>
  <c r="G561" i="14" s="1"/>
  <c r="H653" i="14" s="1"/>
  <c r="C561" i="14"/>
  <c r="D560" i="14"/>
  <c r="F560" i="14" s="1"/>
  <c r="G560" i="14" s="1"/>
  <c r="H652" i="14" s="1"/>
  <c r="C560" i="14"/>
  <c r="D559" i="14"/>
  <c r="F559" i="14" s="1"/>
  <c r="G559" i="14" s="1"/>
  <c r="H651" i="14" s="1"/>
  <c r="C559" i="14"/>
  <c r="D558" i="14"/>
  <c r="F558" i="14" s="1"/>
  <c r="G558" i="14" s="1"/>
  <c r="H650" i="14" s="1"/>
  <c r="C558" i="14"/>
  <c r="G557" i="14"/>
  <c r="H649" i="14" s="1"/>
  <c r="D557" i="14"/>
  <c r="F557" i="14" s="1"/>
  <c r="C557" i="14"/>
  <c r="D556" i="14"/>
  <c r="F556" i="14" s="1"/>
  <c r="G556" i="14" s="1"/>
  <c r="H648" i="14" s="1"/>
  <c r="C556" i="14"/>
  <c r="D555" i="14"/>
  <c r="F555" i="14" s="1"/>
  <c r="G555" i="14" s="1"/>
  <c r="H647" i="14" s="1"/>
  <c r="C555" i="14"/>
  <c r="D554" i="14"/>
  <c r="F554" i="14" s="1"/>
  <c r="G554" i="14" s="1"/>
  <c r="H646" i="14" s="1"/>
  <c r="C554" i="14"/>
  <c r="C553" i="14"/>
  <c r="C552" i="14"/>
  <c r="D551" i="14"/>
  <c r="D552" i="14" s="1"/>
  <c r="C551" i="14"/>
  <c r="D550" i="14"/>
  <c r="F550" i="14" s="1"/>
  <c r="G550" i="14" s="1"/>
  <c r="H642" i="14" s="1"/>
  <c r="C550" i="14"/>
  <c r="D549" i="14"/>
  <c r="F549" i="14" s="1"/>
  <c r="G549" i="14" s="1"/>
  <c r="H641" i="14" s="1"/>
  <c r="C549" i="14"/>
  <c r="D548" i="14"/>
  <c r="F548" i="14" s="1"/>
  <c r="G548" i="14" s="1"/>
  <c r="H640" i="14" s="1"/>
  <c r="C548" i="14"/>
  <c r="D547" i="14"/>
  <c r="F547" i="14" s="1"/>
  <c r="G547" i="14" s="1"/>
  <c r="H639" i="14" s="1"/>
  <c r="C547" i="14"/>
  <c r="D546" i="14"/>
  <c r="F546" i="14" s="1"/>
  <c r="G546" i="14" s="1"/>
  <c r="H638" i="14" s="1"/>
  <c r="C546" i="14"/>
  <c r="C545" i="14"/>
  <c r="C544" i="14"/>
  <c r="D543" i="14"/>
  <c r="F543" i="14" s="1"/>
  <c r="G543" i="14" s="1"/>
  <c r="H635" i="14" s="1"/>
  <c r="C543" i="14"/>
  <c r="G542" i="14"/>
  <c r="H634" i="14" s="1"/>
  <c r="D542" i="14"/>
  <c r="F542" i="14" s="1"/>
  <c r="C542" i="14"/>
  <c r="D541" i="14"/>
  <c r="F541" i="14" s="1"/>
  <c r="G541" i="14" s="1"/>
  <c r="H633" i="14" s="1"/>
  <c r="C541" i="14"/>
  <c r="D540" i="14"/>
  <c r="F540" i="14" s="1"/>
  <c r="G540" i="14" s="1"/>
  <c r="H632" i="14" s="1"/>
  <c r="C540" i="14"/>
  <c r="C539" i="14"/>
  <c r="C538" i="14"/>
  <c r="D537" i="14"/>
  <c r="F537" i="14" s="1"/>
  <c r="G537" i="14" s="1"/>
  <c r="H629" i="14" s="1"/>
  <c r="C537" i="14"/>
  <c r="D536" i="14"/>
  <c r="F536" i="14" s="1"/>
  <c r="G536" i="14" s="1"/>
  <c r="H628" i="14" s="1"/>
  <c r="C536" i="14"/>
  <c r="D535" i="14"/>
  <c r="F535" i="14" s="1"/>
  <c r="G535" i="14" s="1"/>
  <c r="H627" i="14" s="1"/>
  <c r="C535" i="14"/>
  <c r="D534" i="14"/>
  <c r="F534" i="14" s="1"/>
  <c r="G534" i="14" s="1"/>
  <c r="H626" i="14" s="1"/>
  <c r="C534" i="14"/>
  <c r="D533" i="14"/>
  <c r="F533" i="14" s="1"/>
  <c r="G533" i="14" s="1"/>
  <c r="H625" i="14" s="1"/>
  <c r="C533" i="14"/>
  <c r="C532" i="14"/>
  <c r="C531" i="14"/>
  <c r="C530" i="14"/>
  <c r="D529" i="14"/>
  <c r="F529" i="14" s="1"/>
  <c r="G529" i="14" s="1"/>
  <c r="H621" i="14" s="1"/>
  <c r="C529" i="14"/>
  <c r="F528" i="14"/>
  <c r="G528" i="14" s="1"/>
  <c r="H620" i="14" s="1"/>
  <c r="D528" i="14"/>
  <c r="C528" i="14"/>
  <c r="D527" i="14"/>
  <c r="F527" i="14" s="1"/>
  <c r="G527" i="14" s="1"/>
  <c r="H619" i="14" s="1"/>
  <c r="C527" i="14"/>
  <c r="D526" i="14"/>
  <c r="F526" i="14" s="1"/>
  <c r="G526" i="14" s="1"/>
  <c r="H618" i="14" s="1"/>
  <c r="C526" i="14"/>
  <c r="D525" i="14"/>
  <c r="F525" i="14" s="1"/>
  <c r="G525" i="14" s="1"/>
  <c r="H617" i="14" s="1"/>
  <c r="C525" i="14"/>
  <c r="C524" i="14"/>
  <c r="C523" i="14"/>
  <c r="D522" i="14"/>
  <c r="F522" i="14" s="1"/>
  <c r="G522" i="14" s="1"/>
  <c r="H614" i="14" s="1"/>
  <c r="C522" i="14"/>
  <c r="D521" i="14"/>
  <c r="F521" i="14" s="1"/>
  <c r="G521" i="14" s="1"/>
  <c r="H613" i="14" s="1"/>
  <c r="C521" i="14"/>
  <c r="D520" i="14"/>
  <c r="F520" i="14" s="1"/>
  <c r="G520" i="14" s="1"/>
  <c r="H612" i="14" s="1"/>
  <c r="C520" i="14"/>
  <c r="D519" i="14"/>
  <c r="F519" i="14" s="1"/>
  <c r="G519" i="14" s="1"/>
  <c r="H611" i="14" s="1"/>
  <c r="C519" i="14"/>
  <c r="D518" i="14"/>
  <c r="F518" i="14" s="1"/>
  <c r="G518" i="14" s="1"/>
  <c r="H610" i="14" s="1"/>
  <c r="C518" i="14"/>
  <c r="C517" i="14"/>
  <c r="C516" i="14"/>
  <c r="D515" i="14"/>
  <c r="D516" i="14" s="1"/>
  <c r="C515" i="14"/>
  <c r="D514" i="14"/>
  <c r="F514" i="14" s="1"/>
  <c r="G514" i="14" s="1"/>
  <c r="H606" i="14" s="1"/>
  <c r="C514" i="14"/>
  <c r="D513" i="14"/>
  <c r="F513" i="14" s="1"/>
  <c r="G513" i="14" s="1"/>
  <c r="H605" i="14" s="1"/>
  <c r="C513" i="14"/>
  <c r="D512" i="14"/>
  <c r="F512" i="14" s="1"/>
  <c r="G512" i="14" s="1"/>
  <c r="H604" i="14" s="1"/>
  <c r="C512" i="14"/>
  <c r="C511" i="14"/>
  <c r="C510" i="14"/>
  <c r="C509" i="14"/>
  <c r="D508" i="14"/>
  <c r="F508" i="14" s="1"/>
  <c r="G508" i="14" s="1"/>
  <c r="H600" i="14" s="1"/>
  <c r="C508" i="14"/>
  <c r="F507" i="14"/>
  <c r="G507" i="14" s="1"/>
  <c r="H599" i="14" s="1"/>
  <c r="D507" i="14"/>
  <c r="C507" i="14"/>
  <c r="D506" i="14"/>
  <c r="F506" i="14" s="1"/>
  <c r="G506" i="14" s="1"/>
  <c r="H598" i="14" s="1"/>
  <c r="C506" i="14"/>
  <c r="D505" i="14"/>
  <c r="F505" i="14" s="1"/>
  <c r="G505" i="14" s="1"/>
  <c r="H597" i="14" s="1"/>
  <c r="C505" i="14"/>
  <c r="D504" i="14"/>
  <c r="F504" i="14" s="1"/>
  <c r="G504" i="14" s="1"/>
  <c r="H596" i="14" s="1"/>
  <c r="C504" i="14"/>
  <c r="C503" i="14"/>
  <c r="C502" i="14"/>
  <c r="D501" i="14"/>
  <c r="F501" i="14" s="1"/>
  <c r="G501" i="14" s="1"/>
  <c r="H593" i="14" s="1"/>
  <c r="C501" i="14"/>
  <c r="D500" i="14"/>
  <c r="F500" i="14" s="1"/>
  <c r="G500" i="14" s="1"/>
  <c r="H592" i="14" s="1"/>
  <c r="C500" i="14"/>
  <c r="F499" i="14"/>
  <c r="G499" i="14" s="1"/>
  <c r="H591" i="14" s="1"/>
  <c r="D499" i="14"/>
  <c r="C499" i="14"/>
  <c r="D498" i="14"/>
  <c r="F498" i="14" s="1"/>
  <c r="G498" i="14" s="1"/>
  <c r="H590" i="14" s="1"/>
  <c r="C498" i="14"/>
  <c r="D497" i="14"/>
  <c r="F497" i="14" s="1"/>
  <c r="G497" i="14" s="1"/>
  <c r="H589" i="14" s="1"/>
  <c r="C497" i="14"/>
  <c r="C496" i="14"/>
  <c r="C495" i="14"/>
  <c r="C494" i="14"/>
  <c r="D493" i="14"/>
  <c r="F493" i="14" s="1"/>
  <c r="G493" i="14" s="1"/>
  <c r="H585" i="14" s="1"/>
  <c r="C493" i="14"/>
  <c r="D492" i="14"/>
  <c r="F492" i="14" s="1"/>
  <c r="G492" i="14" s="1"/>
  <c r="H584" i="14" s="1"/>
  <c r="C492" i="14"/>
  <c r="D491" i="14"/>
  <c r="F491" i="14" s="1"/>
  <c r="G491" i="14" s="1"/>
  <c r="H583" i="14" s="1"/>
  <c r="C491" i="14"/>
  <c r="D490" i="14"/>
  <c r="F490" i="14" s="1"/>
  <c r="G490" i="14" s="1"/>
  <c r="H582" i="14" s="1"/>
  <c r="C490" i="14"/>
  <c r="C489" i="14"/>
  <c r="C488" i="14"/>
  <c r="D487" i="14"/>
  <c r="D488" i="14" s="1"/>
  <c r="C487" i="14"/>
  <c r="D486" i="14"/>
  <c r="F486" i="14" s="1"/>
  <c r="G486" i="14" s="1"/>
  <c r="H578" i="14" s="1"/>
  <c r="C486" i="14"/>
  <c r="D485" i="14"/>
  <c r="F485" i="14" s="1"/>
  <c r="G485" i="14" s="1"/>
  <c r="H577" i="14" s="1"/>
  <c r="C485" i="14"/>
  <c r="D484" i="14"/>
  <c r="F484" i="14" s="1"/>
  <c r="G484" i="14" s="1"/>
  <c r="H576" i="14" s="1"/>
  <c r="C484" i="14"/>
  <c r="D483" i="14"/>
  <c r="F483" i="14" s="1"/>
  <c r="G483" i="14" s="1"/>
  <c r="H575" i="14" s="1"/>
  <c r="C483" i="14"/>
  <c r="C482" i="14"/>
  <c r="D481" i="14"/>
  <c r="F481" i="14" s="1"/>
  <c r="G481" i="14" s="1"/>
  <c r="H573" i="14" s="1"/>
  <c r="C481" i="14"/>
  <c r="D480" i="14"/>
  <c r="F480" i="14" s="1"/>
  <c r="G480" i="14" s="1"/>
  <c r="H572" i="14" s="1"/>
  <c r="C480" i="14"/>
  <c r="D479" i="14"/>
  <c r="F479" i="14" s="1"/>
  <c r="G479" i="14" s="1"/>
  <c r="H571" i="14" s="1"/>
  <c r="C479" i="14"/>
  <c r="D478" i="14"/>
  <c r="F478" i="14" s="1"/>
  <c r="G478" i="14" s="1"/>
  <c r="H570" i="14" s="1"/>
  <c r="C478" i="14"/>
  <c r="D477" i="14"/>
  <c r="F477" i="14" s="1"/>
  <c r="G477" i="14" s="1"/>
  <c r="H569" i="14" s="1"/>
  <c r="C477" i="14"/>
  <c r="D476" i="14"/>
  <c r="F476" i="14" s="1"/>
  <c r="G476" i="14" s="1"/>
  <c r="H568" i="14" s="1"/>
  <c r="C476" i="14"/>
  <c r="C475" i="14"/>
  <c r="C474" i="14"/>
  <c r="D473" i="14"/>
  <c r="F473" i="14" s="1"/>
  <c r="G473" i="14" s="1"/>
  <c r="H565" i="14" s="1"/>
  <c r="C473" i="14"/>
  <c r="D472" i="14"/>
  <c r="F472" i="14" s="1"/>
  <c r="G472" i="14" s="1"/>
  <c r="H564" i="14" s="1"/>
  <c r="C472" i="14"/>
  <c r="D471" i="14"/>
  <c r="F471" i="14" s="1"/>
  <c r="G471" i="14" s="1"/>
  <c r="H563" i="14" s="1"/>
  <c r="C471" i="14"/>
  <c r="D470" i="14"/>
  <c r="F470" i="14" s="1"/>
  <c r="G470" i="14" s="1"/>
  <c r="H562" i="14" s="1"/>
  <c r="C470" i="14"/>
  <c r="D469" i="14"/>
  <c r="F469" i="14" s="1"/>
  <c r="G469" i="14" s="1"/>
  <c r="H561" i="14" s="1"/>
  <c r="C469" i="14"/>
  <c r="C468" i="14"/>
  <c r="C467" i="14"/>
  <c r="C466" i="14"/>
  <c r="C465" i="14"/>
  <c r="D464" i="14"/>
  <c r="F464" i="14" s="1"/>
  <c r="G464" i="14" s="1"/>
  <c r="H556" i="14" s="1"/>
  <c r="C464" i="14"/>
  <c r="D463" i="14"/>
  <c r="F463" i="14" s="1"/>
  <c r="G463" i="14" s="1"/>
  <c r="H555" i="14" s="1"/>
  <c r="C463" i="14"/>
  <c r="D462" i="14"/>
  <c r="F462" i="14" s="1"/>
  <c r="G462" i="14" s="1"/>
  <c r="H554" i="14" s="1"/>
  <c r="C462" i="14"/>
  <c r="C461" i="14"/>
  <c r="C460" i="14"/>
  <c r="D459" i="14"/>
  <c r="D460" i="14" s="1"/>
  <c r="C459" i="14"/>
  <c r="D458" i="14"/>
  <c r="F458" i="14" s="1"/>
  <c r="G458" i="14" s="1"/>
  <c r="H550" i="14" s="1"/>
  <c r="C458" i="14"/>
  <c r="D457" i="14"/>
  <c r="F457" i="14" s="1"/>
  <c r="G457" i="14" s="1"/>
  <c r="H549" i="14" s="1"/>
  <c r="C457" i="14"/>
  <c r="D456" i="14"/>
  <c r="F456" i="14" s="1"/>
  <c r="G456" i="14" s="1"/>
  <c r="H548" i="14" s="1"/>
  <c r="C456" i="14"/>
  <c r="C455" i="14"/>
  <c r="C454" i="14"/>
  <c r="D453" i="14"/>
  <c r="F453" i="14" s="1"/>
  <c r="G453" i="14" s="1"/>
  <c r="H545" i="14" s="1"/>
  <c r="C453" i="14"/>
  <c r="D452" i="14"/>
  <c r="F452" i="14" s="1"/>
  <c r="G452" i="14" s="1"/>
  <c r="H544" i="14" s="1"/>
  <c r="C452" i="14"/>
  <c r="F451" i="14"/>
  <c r="G451" i="14" s="1"/>
  <c r="H543" i="14" s="1"/>
  <c r="D451" i="14"/>
  <c r="C451" i="14"/>
  <c r="D450" i="14"/>
  <c r="F450" i="14" s="1"/>
  <c r="G450" i="14" s="1"/>
  <c r="H542" i="14" s="1"/>
  <c r="C450" i="14"/>
  <c r="D449" i="14"/>
  <c r="F449" i="14" s="1"/>
  <c r="G449" i="14" s="1"/>
  <c r="H541" i="14" s="1"/>
  <c r="C449" i="14"/>
  <c r="D448" i="14"/>
  <c r="F448" i="14" s="1"/>
  <c r="G448" i="14" s="1"/>
  <c r="H540" i="14" s="1"/>
  <c r="C448" i="14"/>
  <c r="C447" i="14"/>
  <c r="C446" i="14"/>
  <c r="D445" i="14"/>
  <c r="F445" i="14" s="1"/>
  <c r="G445" i="14" s="1"/>
  <c r="H537" i="14" s="1"/>
  <c r="C445" i="14"/>
  <c r="D444" i="14"/>
  <c r="F444" i="14" s="1"/>
  <c r="G444" i="14" s="1"/>
  <c r="H536" i="14" s="1"/>
  <c r="C444" i="14"/>
  <c r="D443" i="14"/>
  <c r="F443" i="14" s="1"/>
  <c r="G443" i="14" s="1"/>
  <c r="H535" i="14" s="1"/>
  <c r="C443" i="14"/>
  <c r="D442" i="14"/>
  <c r="F442" i="14" s="1"/>
  <c r="G442" i="14" s="1"/>
  <c r="H534" i="14" s="1"/>
  <c r="C442" i="14"/>
  <c r="D441" i="14"/>
  <c r="F441" i="14" s="1"/>
  <c r="G441" i="14" s="1"/>
  <c r="H533" i="14" s="1"/>
  <c r="C441" i="14"/>
  <c r="C440" i="14"/>
  <c r="C439" i="14"/>
  <c r="D438" i="14"/>
  <c r="F438" i="14" s="1"/>
  <c r="G438" i="14" s="1"/>
  <c r="H530" i="14" s="1"/>
  <c r="C438" i="14"/>
  <c r="D437" i="14"/>
  <c r="F437" i="14" s="1"/>
  <c r="G437" i="14" s="1"/>
  <c r="H529" i="14" s="1"/>
  <c r="C437" i="14"/>
  <c r="D436" i="14"/>
  <c r="F436" i="14" s="1"/>
  <c r="G436" i="14" s="1"/>
  <c r="H528" i="14" s="1"/>
  <c r="C436" i="14"/>
  <c r="D435" i="14"/>
  <c r="F435" i="14" s="1"/>
  <c r="G435" i="14" s="1"/>
  <c r="H527" i="14" s="1"/>
  <c r="C435" i="14"/>
  <c r="D434" i="14"/>
  <c r="F434" i="14" s="1"/>
  <c r="G434" i="14" s="1"/>
  <c r="H526" i="14" s="1"/>
  <c r="C434" i="14"/>
  <c r="C433" i="14"/>
  <c r="C432" i="14"/>
  <c r="F431" i="14"/>
  <c r="G431" i="14" s="1"/>
  <c r="H523" i="14" s="1"/>
  <c r="D431" i="14"/>
  <c r="D432" i="14" s="1"/>
  <c r="C431" i="14"/>
  <c r="D430" i="14"/>
  <c r="F430" i="14" s="1"/>
  <c r="G430" i="14" s="1"/>
  <c r="H522" i="14" s="1"/>
  <c r="C430" i="14"/>
  <c r="D429" i="14"/>
  <c r="F429" i="14" s="1"/>
  <c r="G429" i="14" s="1"/>
  <c r="H521" i="14" s="1"/>
  <c r="C429" i="14"/>
  <c r="D428" i="14"/>
  <c r="F428" i="14" s="1"/>
  <c r="G428" i="14" s="1"/>
  <c r="H520" i="14" s="1"/>
  <c r="C428" i="14"/>
  <c r="D427" i="14"/>
  <c r="F427" i="14" s="1"/>
  <c r="G427" i="14" s="1"/>
  <c r="H519" i="14" s="1"/>
  <c r="C427" i="14"/>
  <c r="C426" i="14"/>
  <c r="C425" i="14"/>
  <c r="D424" i="14"/>
  <c r="F424" i="14" s="1"/>
  <c r="G424" i="14" s="1"/>
  <c r="H516" i="14" s="1"/>
  <c r="C424" i="14"/>
  <c r="D423" i="14"/>
  <c r="F423" i="14" s="1"/>
  <c r="G423" i="14" s="1"/>
  <c r="H515" i="14" s="1"/>
  <c r="C423" i="14"/>
  <c r="D422" i="14"/>
  <c r="F422" i="14" s="1"/>
  <c r="G422" i="14" s="1"/>
  <c r="H514" i="14" s="1"/>
  <c r="C422" i="14"/>
  <c r="D421" i="14"/>
  <c r="F421" i="14" s="1"/>
  <c r="G421" i="14" s="1"/>
  <c r="H513" i="14" s="1"/>
  <c r="C421" i="14"/>
  <c r="D420" i="14"/>
  <c r="F420" i="14" s="1"/>
  <c r="G420" i="14" s="1"/>
  <c r="H512" i="14" s="1"/>
  <c r="C420" i="14"/>
  <c r="C419" i="14"/>
  <c r="C418" i="14"/>
  <c r="D417" i="14"/>
  <c r="F417" i="14" s="1"/>
  <c r="G417" i="14" s="1"/>
  <c r="H509" i="14" s="1"/>
  <c r="C417" i="14"/>
  <c r="D416" i="14"/>
  <c r="F416" i="14" s="1"/>
  <c r="G416" i="14" s="1"/>
  <c r="H508" i="14" s="1"/>
  <c r="C416" i="14"/>
  <c r="F415" i="14"/>
  <c r="G415" i="14" s="1"/>
  <c r="H507" i="14" s="1"/>
  <c r="D415" i="14"/>
  <c r="C415" i="14"/>
  <c r="D414" i="14"/>
  <c r="F414" i="14" s="1"/>
  <c r="G414" i="14" s="1"/>
  <c r="H506" i="14" s="1"/>
  <c r="C414" i="14"/>
  <c r="D413" i="14"/>
  <c r="F413" i="14" s="1"/>
  <c r="G413" i="14" s="1"/>
  <c r="H505" i="14" s="1"/>
  <c r="C413" i="14"/>
  <c r="C412" i="14"/>
  <c r="C411" i="14"/>
  <c r="D410" i="14"/>
  <c r="F410" i="14" s="1"/>
  <c r="G410" i="14" s="1"/>
  <c r="H502" i="14" s="1"/>
  <c r="C410" i="14"/>
  <c r="D409" i="14"/>
  <c r="F409" i="14" s="1"/>
  <c r="G409" i="14" s="1"/>
  <c r="H501" i="14" s="1"/>
  <c r="C409" i="14"/>
  <c r="D408" i="14"/>
  <c r="F408" i="14" s="1"/>
  <c r="G408" i="14" s="1"/>
  <c r="H500" i="14" s="1"/>
  <c r="C408" i="14"/>
  <c r="D407" i="14"/>
  <c r="F407" i="14" s="1"/>
  <c r="G407" i="14" s="1"/>
  <c r="H499" i="14" s="1"/>
  <c r="C407" i="14"/>
  <c r="D406" i="14"/>
  <c r="F406" i="14" s="1"/>
  <c r="G406" i="14" s="1"/>
  <c r="H498" i="14" s="1"/>
  <c r="C406" i="14"/>
  <c r="C405" i="14"/>
  <c r="C404" i="14"/>
  <c r="D403" i="14"/>
  <c r="D404" i="14" s="1"/>
  <c r="C403" i="14"/>
  <c r="D402" i="14"/>
  <c r="F402" i="14" s="1"/>
  <c r="G402" i="14" s="1"/>
  <c r="H494" i="14" s="1"/>
  <c r="C402" i="14"/>
  <c r="D401" i="14"/>
  <c r="F401" i="14" s="1"/>
  <c r="G401" i="14" s="1"/>
  <c r="H493" i="14" s="1"/>
  <c r="C401" i="14"/>
  <c r="D400" i="14"/>
  <c r="F400" i="14" s="1"/>
  <c r="G400" i="14" s="1"/>
  <c r="H492" i="14" s="1"/>
  <c r="C400" i="14"/>
  <c r="F399" i="14"/>
  <c r="G399" i="14" s="1"/>
  <c r="H491" i="14" s="1"/>
  <c r="D399" i="14"/>
  <c r="C399" i="14"/>
  <c r="C398" i="14"/>
  <c r="C397" i="14"/>
  <c r="D396" i="14"/>
  <c r="F396" i="14" s="1"/>
  <c r="G396" i="14" s="1"/>
  <c r="H488" i="14" s="1"/>
  <c r="C396" i="14"/>
  <c r="D395" i="14"/>
  <c r="F395" i="14" s="1"/>
  <c r="G395" i="14" s="1"/>
  <c r="H487" i="14" s="1"/>
  <c r="C395" i="14"/>
  <c r="D394" i="14"/>
  <c r="F394" i="14" s="1"/>
  <c r="G394" i="14" s="1"/>
  <c r="H486" i="14" s="1"/>
  <c r="C394" i="14"/>
  <c r="D393" i="14"/>
  <c r="F393" i="14" s="1"/>
  <c r="G393" i="14" s="1"/>
  <c r="H485" i="14" s="1"/>
  <c r="C393" i="14"/>
  <c r="D392" i="14"/>
  <c r="F392" i="14" s="1"/>
  <c r="G392" i="14" s="1"/>
  <c r="H484" i="14" s="1"/>
  <c r="C392" i="14"/>
  <c r="C391" i="14"/>
  <c r="C390" i="14"/>
  <c r="D389" i="14"/>
  <c r="F389" i="14" s="1"/>
  <c r="G389" i="14" s="1"/>
  <c r="H481" i="14" s="1"/>
  <c r="C389" i="14"/>
  <c r="D388" i="14"/>
  <c r="F388" i="14" s="1"/>
  <c r="G388" i="14" s="1"/>
  <c r="H480" i="14" s="1"/>
  <c r="C388" i="14"/>
  <c r="D387" i="14"/>
  <c r="F387" i="14" s="1"/>
  <c r="G387" i="14" s="1"/>
  <c r="H479" i="14" s="1"/>
  <c r="C387" i="14"/>
  <c r="D386" i="14"/>
  <c r="F386" i="14" s="1"/>
  <c r="G386" i="14" s="1"/>
  <c r="H478" i="14" s="1"/>
  <c r="C386" i="14"/>
  <c r="C385" i="14"/>
  <c r="C384" i="14"/>
  <c r="C383" i="14"/>
  <c r="D382" i="14"/>
  <c r="F382" i="14" s="1"/>
  <c r="G382" i="14" s="1"/>
  <c r="H474" i="14" s="1"/>
  <c r="C382" i="14"/>
  <c r="D381" i="14"/>
  <c r="F381" i="14" s="1"/>
  <c r="G381" i="14" s="1"/>
  <c r="H473" i="14" s="1"/>
  <c r="C381" i="14"/>
  <c r="D380" i="14"/>
  <c r="F380" i="14" s="1"/>
  <c r="G380" i="14" s="1"/>
  <c r="H472" i="14" s="1"/>
  <c r="C380" i="14"/>
  <c r="D379" i="14"/>
  <c r="F379" i="14" s="1"/>
  <c r="G379" i="14" s="1"/>
  <c r="H471" i="14" s="1"/>
  <c r="C379" i="14"/>
  <c r="D378" i="14"/>
  <c r="F378" i="14" s="1"/>
  <c r="G378" i="14" s="1"/>
  <c r="H470" i="14" s="1"/>
  <c r="C378" i="14"/>
  <c r="C377" i="14"/>
  <c r="C376" i="14"/>
  <c r="D375" i="14"/>
  <c r="D376" i="14" s="1"/>
  <c r="C375" i="14"/>
  <c r="C374" i="14"/>
  <c r="C373" i="14"/>
  <c r="D372" i="14"/>
  <c r="F372" i="14" s="1"/>
  <c r="G372" i="14" s="1"/>
  <c r="H464" i="14" s="1"/>
  <c r="C372" i="14"/>
  <c r="D371" i="14"/>
  <c r="F371" i="14" s="1"/>
  <c r="G371" i="14" s="1"/>
  <c r="H463" i="14" s="1"/>
  <c r="C371" i="14"/>
  <c r="C370" i="14"/>
  <c r="C369" i="14"/>
  <c r="D368" i="14"/>
  <c r="F368" i="14" s="1"/>
  <c r="G368" i="14" s="1"/>
  <c r="H460" i="14" s="1"/>
  <c r="C368" i="14"/>
  <c r="C367" i="14"/>
  <c r="D366" i="14"/>
  <c r="F366" i="14" s="1"/>
  <c r="G366" i="14" s="1"/>
  <c r="H458" i="14" s="1"/>
  <c r="C366" i="14"/>
  <c r="D365" i="14"/>
  <c r="F365" i="14" s="1"/>
  <c r="G365" i="14" s="1"/>
  <c r="H457" i="14" s="1"/>
  <c r="C365" i="14"/>
  <c r="D364" i="14"/>
  <c r="F364" i="14" s="1"/>
  <c r="G364" i="14" s="1"/>
  <c r="H456" i="14" s="1"/>
  <c r="C364" i="14"/>
  <c r="C363" i="14"/>
  <c r="C362" i="14"/>
  <c r="D361" i="14"/>
  <c r="F361" i="14" s="1"/>
  <c r="G361" i="14" s="1"/>
  <c r="H453" i="14" s="1"/>
  <c r="C361" i="14"/>
  <c r="D360" i="14"/>
  <c r="F360" i="14" s="1"/>
  <c r="G360" i="14" s="1"/>
  <c r="H452" i="14" s="1"/>
  <c r="C360" i="14"/>
  <c r="D359" i="14"/>
  <c r="F359" i="14" s="1"/>
  <c r="G359" i="14" s="1"/>
  <c r="H451" i="14" s="1"/>
  <c r="C359" i="14"/>
  <c r="D358" i="14"/>
  <c r="F358" i="14" s="1"/>
  <c r="G358" i="14" s="1"/>
  <c r="H450" i="14" s="1"/>
  <c r="C358" i="14"/>
  <c r="D357" i="14"/>
  <c r="F357" i="14" s="1"/>
  <c r="G357" i="14" s="1"/>
  <c r="H449" i="14" s="1"/>
  <c r="C357" i="14"/>
  <c r="C356" i="14"/>
  <c r="C355" i="14"/>
  <c r="D354" i="14"/>
  <c r="F354" i="14" s="1"/>
  <c r="G354" i="14" s="1"/>
  <c r="H446" i="14" s="1"/>
  <c r="C354" i="14"/>
  <c r="D353" i="14"/>
  <c r="F353" i="14" s="1"/>
  <c r="G353" i="14" s="1"/>
  <c r="H445" i="14" s="1"/>
  <c r="C353" i="14"/>
  <c r="D352" i="14"/>
  <c r="F352" i="14" s="1"/>
  <c r="G352" i="14" s="1"/>
  <c r="H444" i="14" s="1"/>
  <c r="C352" i="14"/>
  <c r="D351" i="14"/>
  <c r="F351" i="14" s="1"/>
  <c r="G351" i="14" s="1"/>
  <c r="H443" i="14" s="1"/>
  <c r="C351" i="14"/>
  <c r="C350" i="14"/>
  <c r="C349" i="14"/>
  <c r="C348" i="14"/>
  <c r="D347" i="14"/>
  <c r="D348" i="14" s="1"/>
  <c r="F348" i="14" s="1"/>
  <c r="G348" i="14" s="1"/>
  <c r="H440" i="14" s="1"/>
  <c r="C347" i="14"/>
  <c r="D346" i="14"/>
  <c r="F346" i="14" s="1"/>
  <c r="G346" i="14" s="1"/>
  <c r="H438" i="14" s="1"/>
  <c r="C346" i="14"/>
  <c r="D345" i="14"/>
  <c r="F345" i="14" s="1"/>
  <c r="G345" i="14" s="1"/>
  <c r="H437" i="14" s="1"/>
  <c r="C345" i="14"/>
  <c r="D344" i="14"/>
  <c r="F344" i="14" s="1"/>
  <c r="G344" i="14" s="1"/>
  <c r="H436" i="14" s="1"/>
  <c r="C344" i="14"/>
  <c r="D343" i="14"/>
  <c r="F343" i="14" s="1"/>
  <c r="G343" i="14" s="1"/>
  <c r="H435" i="14" s="1"/>
  <c r="C343" i="14"/>
  <c r="C342" i="14"/>
  <c r="C341" i="14"/>
  <c r="D340" i="14"/>
  <c r="F340" i="14" s="1"/>
  <c r="G340" i="14" s="1"/>
  <c r="H432" i="14" s="1"/>
  <c r="C340" i="14"/>
  <c r="D339" i="14"/>
  <c r="F339" i="14" s="1"/>
  <c r="G339" i="14" s="1"/>
  <c r="H431" i="14" s="1"/>
  <c r="C339" i="14"/>
  <c r="D338" i="14"/>
  <c r="F338" i="14" s="1"/>
  <c r="G338" i="14" s="1"/>
  <c r="H430" i="14" s="1"/>
  <c r="C338" i="14"/>
  <c r="D337" i="14"/>
  <c r="F337" i="14" s="1"/>
  <c r="G337" i="14" s="1"/>
  <c r="H429" i="14" s="1"/>
  <c r="C337" i="14"/>
  <c r="D336" i="14"/>
  <c r="F336" i="14" s="1"/>
  <c r="G336" i="14" s="1"/>
  <c r="H428" i="14" s="1"/>
  <c r="C336" i="14"/>
  <c r="C335" i="14"/>
  <c r="C334" i="14"/>
  <c r="D333" i="14"/>
  <c r="F333" i="14" s="1"/>
  <c r="G333" i="14" s="1"/>
  <c r="H425" i="14" s="1"/>
  <c r="C333" i="14"/>
  <c r="D332" i="14"/>
  <c r="F332" i="14" s="1"/>
  <c r="G332" i="14" s="1"/>
  <c r="H424" i="14" s="1"/>
  <c r="C332" i="14"/>
  <c r="D331" i="14"/>
  <c r="F331" i="14" s="1"/>
  <c r="G331" i="14" s="1"/>
  <c r="H423" i="14" s="1"/>
  <c r="C331" i="14"/>
  <c r="D330" i="14"/>
  <c r="F330" i="14" s="1"/>
  <c r="G330" i="14" s="1"/>
  <c r="H422" i="14" s="1"/>
  <c r="C330" i="14"/>
  <c r="C329" i="14"/>
  <c r="C328" i="14"/>
  <c r="C327" i="14"/>
  <c r="D326" i="14"/>
  <c r="F326" i="14" s="1"/>
  <c r="G326" i="14" s="1"/>
  <c r="H418" i="14" s="1"/>
  <c r="C326" i="14"/>
  <c r="D325" i="14"/>
  <c r="F325" i="14" s="1"/>
  <c r="G325" i="14" s="1"/>
  <c r="H417" i="14" s="1"/>
  <c r="C325" i="14"/>
  <c r="D324" i="14"/>
  <c r="F324" i="14" s="1"/>
  <c r="G324" i="14" s="1"/>
  <c r="H416" i="14" s="1"/>
  <c r="C324" i="14"/>
  <c r="D323" i="14"/>
  <c r="F323" i="14" s="1"/>
  <c r="G323" i="14" s="1"/>
  <c r="H415" i="14" s="1"/>
  <c r="C323" i="14"/>
  <c r="D322" i="14"/>
  <c r="F322" i="14" s="1"/>
  <c r="G322" i="14" s="1"/>
  <c r="H414" i="14" s="1"/>
  <c r="C322" i="14"/>
  <c r="C321" i="14"/>
  <c r="C320" i="14"/>
  <c r="D319" i="14"/>
  <c r="D320" i="14" s="1"/>
  <c r="C319" i="14"/>
  <c r="D318" i="14"/>
  <c r="F318" i="14" s="1"/>
  <c r="G318" i="14" s="1"/>
  <c r="H410" i="14" s="1"/>
  <c r="C318" i="14"/>
  <c r="D317" i="14"/>
  <c r="F317" i="14" s="1"/>
  <c r="G317" i="14" s="1"/>
  <c r="H409" i="14" s="1"/>
  <c r="C317" i="14"/>
  <c r="D316" i="14"/>
  <c r="F316" i="14" s="1"/>
  <c r="G316" i="14" s="1"/>
  <c r="H408" i="14" s="1"/>
  <c r="C316" i="14"/>
  <c r="C315" i="14"/>
  <c r="C314" i="14"/>
  <c r="C313" i="14"/>
  <c r="D312" i="14"/>
  <c r="F312" i="14" s="1"/>
  <c r="G312" i="14" s="1"/>
  <c r="H404" i="14" s="1"/>
  <c r="C312" i="14"/>
  <c r="D311" i="14"/>
  <c r="F311" i="14" s="1"/>
  <c r="G311" i="14" s="1"/>
  <c r="H403" i="14" s="1"/>
  <c r="C311" i="14"/>
  <c r="D310" i="14"/>
  <c r="F310" i="14" s="1"/>
  <c r="G310" i="14" s="1"/>
  <c r="H402" i="14" s="1"/>
  <c r="C310" i="14"/>
  <c r="D309" i="14"/>
  <c r="F309" i="14" s="1"/>
  <c r="G309" i="14" s="1"/>
  <c r="H401" i="14" s="1"/>
  <c r="C309" i="14"/>
  <c r="D308" i="14"/>
  <c r="F308" i="14" s="1"/>
  <c r="G308" i="14" s="1"/>
  <c r="H400" i="14" s="1"/>
  <c r="C308" i="14"/>
  <c r="C307" i="14"/>
  <c r="C306" i="14"/>
  <c r="D305" i="14"/>
  <c r="F305" i="14" s="1"/>
  <c r="G305" i="14" s="1"/>
  <c r="H397" i="14" s="1"/>
  <c r="C305" i="14"/>
  <c r="D304" i="14"/>
  <c r="F304" i="14" s="1"/>
  <c r="G304" i="14" s="1"/>
  <c r="H396" i="14" s="1"/>
  <c r="C304" i="14"/>
  <c r="D303" i="14"/>
  <c r="F303" i="14" s="1"/>
  <c r="G303" i="14" s="1"/>
  <c r="H395" i="14" s="1"/>
  <c r="C303" i="14"/>
  <c r="D302" i="14"/>
  <c r="F302" i="14" s="1"/>
  <c r="G302" i="14" s="1"/>
  <c r="H394" i="14" s="1"/>
  <c r="C302" i="14"/>
  <c r="D301" i="14"/>
  <c r="F301" i="14" s="1"/>
  <c r="G301" i="14" s="1"/>
  <c r="H393" i="14" s="1"/>
  <c r="C301" i="14"/>
  <c r="C300" i="14"/>
  <c r="C299" i="14"/>
  <c r="D298" i="14"/>
  <c r="F298" i="14" s="1"/>
  <c r="G298" i="14" s="1"/>
  <c r="H390" i="14" s="1"/>
  <c r="C298" i="14"/>
  <c r="D297" i="14"/>
  <c r="F297" i="14" s="1"/>
  <c r="G297" i="14" s="1"/>
  <c r="H389" i="14" s="1"/>
  <c r="C297" i="14"/>
  <c r="D296" i="14"/>
  <c r="F296" i="14" s="1"/>
  <c r="G296" i="14" s="1"/>
  <c r="H388" i="14" s="1"/>
  <c r="C296" i="14"/>
  <c r="D295" i="14"/>
  <c r="F295" i="14" s="1"/>
  <c r="G295" i="14" s="1"/>
  <c r="H387" i="14" s="1"/>
  <c r="C295" i="14"/>
  <c r="C294" i="14"/>
  <c r="C293" i="14"/>
  <c r="C292" i="14"/>
  <c r="D291" i="14"/>
  <c r="D292" i="14" s="1"/>
  <c r="C291" i="14"/>
  <c r="D290" i="14"/>
  <c r="F290" i="14" s="1"/>
  <c r="G290" i="14" s="1"/>
  <c r="H382" i="14" s="1"/>
  <c r="C290" i="14"/>
  <c r="D289" i="14"/>
  <c r="F289" i="14" s="1"/>
  <c r="G289" i="14" s="1"/>
  <c r="H381" i="14" s="1"/>
  <c r="C289" i="14"/>
  <c r="D288" i="14"/>
  <c r="F288" i="14" s="1"/>
  <c r="G288" i="14" s="1"/>
  <c r="H380" i="14" s="1"/>
  <c r="C288" i="14"/>
  <c r="D287" i="14"/>
  <c r="F287" i="14" s="1"/>
  <c r="G287" i="14" s="1"/>
  <c r="H379" i="14" s="1"/>
  <c r="C287" i="14"/>
  <c r="C286" i="14"/>
  <c r="D285" i="14"/>
  <c r="D286" i="14" s="1"/>
  <c r="F286" i="14" s="1"/>
  <c r="G286" i="14" s="1"/>
  <c r="H378" i="14" s="1"/>
  <c r="C285" i="14"/>
  <c r="D284" i="14"/>
  <c r="F284" i="14" s="1"/>
  <c r="G284" i="14" s="1"/>
  <c r="H376" i="14" s="1"/>
  <c r="C284" i="14"/>
  <c r="D283" i="14"/>
  <c r="F283" i="14" s="1"/>
  <c r="G283" i="14" s="1"/>
  <c r="H375" i="14" s="1"/>
  <c r="C283" i="14"/>
  <c r="D282" i="14"/>
  <c r="F282" i="14" s="1"/>
  <c r="G282" i="14" s="1"/>
  <c r="H374" i="14" s="1"/>
  <c r="C282" i="14"/>
  <c r="D281" i="14"/>
  <c r="F281" i="14" s="1"/>
  <c r="G281" i="14" s="1"/>
  <c r="H373" i="14" s="1"/>
  <c r="C281" i="14"/>
  <c r="D280" i="14"/>
  <c r="F280" i="14" s="1"/>
  <c r="G280" i="14" s="1"/>
  <c r="H372" i="14" s="1"/>
  <c r="C280" i="14"/>
  <c r="C279" i="14"/>
  <c r="C278" i="14"/>
  <c r="D277" i="14"/>
  <c r="D278" i="14" s="1"/>
  <c r="C277" i="14"/>
  <c r="D276" i="14"/>
  <c r="F276" i="14" s="1"/>
  <c r="G276" i="14" s="1"/>
  <c r="H368" i="14" s="1"/>
  <c r="C276" i="14"/>
  <c r="D275" i="14"/>
  <c r="F275" i="14" s="1"/>
  <c r="G275" i="14" s="1"/>
  <c r="H367" i="14" s="1"/>
  <c r="C275" i="14"/>
  <c r="D274" i="14"/>
  <c r="F274" i="14" s="1"/>
  <c r="G274" i="14" s="1"/>
  <c r="H366" i="14" s="1"/>
  <c r="C274" i="14"/>
  <c r="D273" i="14"/>
  <c r="F273" i="14" s="1"/>
  <c r="G273" i="14" s="1"/>
  <c r="H365" i="14" s="1"/>
  <c r="C273" i="14"/>
  <c r="C272" i="14"/>
  <c r="C271" i="14"/>
  <c r="D270" i="14"/>
  <c r="F270" i="14" s="1"/>
  <c r="G270" i="14" s="1"/>
  <c r="H362" i="14" s="1"/>
  <c r="C270" i="14"/>
  <c r="D269" i="14"/>
  <c r="F269" i="14" s="1"/>
  <c r="G269" i="14" s="1"/>
  <c r="H361" i="14" s="1"/>
  <c r="C269" i="14"/>
  <c r="D268" i="14"/>
  <c r="F268" i="14" s="1"/>
  <c r="G268" i="14" s="1"/>
  <c r="H360" i="14" s="1"/>
  <c r="C268" i="14"/>
  <c r="D267" i="14"/>
  <c r="F267" i="14" s="1"/>
  <c r="G267" i="14" s="1"/>
  <c r="H359" i="14" s="1"/>
  <c r="C267" i="14"/>
  <c r="D266" i="14"/>
  <c r="F266" i="14" s="1"/>
  <c r="G266" i="14" s="1"/>
  <c r="H358" i="14" s="1"/>
  <c r="C266" i="14"/>
  <c r="C265" i="14"/>
  <c r="C264" i="14"/>
  <c r="F263" i="14"/>
  <c r="G263" i="14" s="1"/>
  <c r="H355" i="14" s="1"/>
  <c r="D263" i="14"/>
  <c r="D264" i="14" s="1"/>
  <c r="F264" i="14" s="1"/>
  <c r="G264" i="14" s="1"/>
  <c r="H356" i="14" s="1"/>
  <c r="C263" i="14"/>
  <c r="D262" i="14"/>
  <c r="F262" i="14" s="1"/>
  <c r="G262" i="14" s="1"/>
  <c r="H354" i="14" s="1"/>
  <c r="C262" i="14"/>
  <c r="D261" i="14"/>
  <c r="F261" i="14" s="1"/>
  <c r="G261" i="14" s="1"/>
  <c r="H353" i="14" s="1"/>
  <c r="C261" i="14"/>
  <c r="D260" i="14"/>
  <c r="F260" i="14" s="1"/>
  <c r="G260" i="14" s="1"/>
  <c r="H352" i="14" s="1"/>
  <c r="C260" i="14"/>
  <c r="D259" i="14"/>
  <c r="F259" i="14" s="1"/>
  <c r="G259" i="14" s="1"/>
  <c r="H351" i="14" s="1"/>
  <c r="C259" i="14"/>
  <c r="C258" i="14"/>
  <c r="C257" i="14"/>
  <c r="D256" i="14"/>
  <c r="D257" i="14" s="1"/>
  <c r="C256" i="14"/>
  <c r="D255" i="14"/>
  <c r="F255" i="14" s="1"/>
  <c r="G255" i="14" s="1"/>
  <c r="H347" i="14" s="1"/>
  <c r="C255" i="14"/>
  <c r="D254" i="14"/>
  <c r="F254" i="14" s="1"/>
  <c r="G254" i="14" s="1"/>
  <c r="H346" i="14" s="1"/>
  <c r="C254" i="14"/>
  <c r="D253" i="14"/>
  <c r="F253" i="14" s="1"/>
  <c r="G253" i="14" s="1"/>
  <c r="H345" i="14" s="1"/>
  <c r="C253" i="14"/>
  <c r="D252" i="14"/>
  <c r="F252" i="14" s="1"/>
  <c r="G252" i="14" s="1"/>
  <c r="H344" i="14" s="1"/>
  <c r="C252" i="14"/>
  <c r="C251" i="14"/>
  <c r="C250" i="14"/>
  <c r="F249" i="14"/>
  <c r="G249" i="14" s="1"/>
  <c r="H341" i="14" s="1"/>
  <c r="D249" i="14"/>
  <c r="D250" i="14" s="1"/>
  <c r="C249" i="14"/>
  <c r="D248" i="14"/>
  <c r="F248" i="14" s="1"/>
  <c r="G248" i="14" s="1"/>
  <c r="H340" i="14" s="1"/>
  <c r="C248" i="14"/>
  <c r="D247" i="14"/>
  <c r="F247" i="14" s="1"/>
  <c r="G247" i="14" s="1"/>
  <c r="H339" i="14" s="1"/>
  <c r="C247" i="14"/>
  <c r="D246" i="14"/>
  <c r="F246" i="14" s="1"/>
  <c r="G246" i="14" s="1"/>
  <c r="H338" i="14" s="1"/>
  <c r="C246" i="14"/>
  <c r="D245" i="14"/>
  <c r="F245" i="14" s="1"/>
  <c r="G245" i="14" s="1"/>
  <c r="H337" i="14" s="1"/>
  <c r="C245" i="14"/>
  <c r="C244" i="14"/>
  <c r="C243" i="14"/>
  <c r="D242" i="14"/>
  <c r="D243" i="14" s="1"/>
  <c r="D244" i="14" s="1"/>
  <c r="F244" i="14" s="1"/>
  <c r="G244" i="14" s="1"/>
  <c r="H336" i="14" s="1"/>
  <c r="C242" i="14"/>
  <c r="D241" i="14"/>
  <c r="F241" i="14" s="1"/>
  <c r="G241" i="14" s="1"/>
  <c r="H333" i="14" s="1"/>
  <c r="C241" i="14"/>
  <c r="D240" i="14"/>
  <c r="F240" i="14" s="1"/>
  <c r="G240" i="14" s="1"/>
  <c r="H332" i="14" s="1"/>
  <c r="C240" i="14"/>
  <c r="D239" i="14"/>
  <c r="F239" i="14" s="1"/>
  <c r="G239" i="14" s="1"/>
  <c r="H331" i="14" s="1"/>
  <c r="C239" i="14"/>
  <c r="C238" i="14"/>
  <c r="C237" i="14"/>
  <c r="C236" i="14"/>
  <c r="D235" i="14"/>
  <c r="F235" i="14" s="1"/>
  <c r="G235" i="14" s="1"/>
  <c r="H327" i="14" s="1"/>
  <c r="C235" i="14"/>
  <c r="D234" i="14"/>
  <c r="F234" i="14" s="1"/>
  <c r="G234" i="14" s="1"/>
  <c r="H326" i="14" s="1"/>
  <c r="C234" i="14"/>
  <c r="D233" i="14"/>
  <c r="F233" i="14" s="1"/>
  <c r="G233" i="14" s="1"/>
  <c r="H325" i="14" s="1"/>
  <c r="C233" i="14"/>
  <c r="D232" i="14"/>
  <c r="F232" i="14" s="1"/>
  <c r="G232" i="14" s="1"/>
  <c r="H324" i="14" s="1"/>
  <c r="C232" i="14"/>
  <c r="D231" i="14"/>
  <c r="F231" i="14" s="1"/>
  <c r="G231" i="14" s="1"/>
  <c r="H323" i="14" s="1"/>
  <c r="C231" i="14"/>
  <c r="C230" i="14"/>
  <c r="C229" i="14"/>
  <c r="D228" i="14"/>
  <c r="D229" i="14" s="1"/>
  <c r="C228" i="14"/>
  <c r="C227" i="14"/>
  <c r="D226" i="14"/>
  <c r="D227" i="14" s="1"/>
  <c r="F227" i="14" s="1"/>
  <c r="G227" i="14" s="1"/>
  <c r="H319" i="14" s="1"/>
  <c r="C226" i="14"/>
  <c r="D225" i="14"/>
  <c r="F225" i="14" s="1"/>
  <c r="G225" i="14" s="1"/>
  <c r="H317" i="14" s="1"/>
  <c r="C225" i="14"/>
  <c r="D224" i="14"/>
  <c r="F224" i="14" s="1"/>
  <c r="G224" i="14" s="1"/>
  <c r="H316" i="14" s="1"/>
  <c r="C224" i="14"/>
  <c r="C223" i="14"/>
  <c r="C222" i="14"/>
  <c r="D221" i="14"/>
  <c r="D222" i="14" s="1"/>
  <c r="C221" i="14"/>
  <c r="D220" i="14"/>
  <c r="F220" i="14" s="1"/>
  <c r="G220" i="14" s="1"/>
  <c r="H312" i="14" s="1"/>
  <c r="C220" i="14"/>
  <c r="D219" i="14"/>
  <c r="F219" i="14" s="1"/>
  <c r="G219" i="14" s="1"/>
  <c r="H311" i="14" s="1"/>
  <c r="C219" i="14"/>
  <c r="D218" i="14"/>
  <c r="F218" i="14" s="1"/>
  <c r="G218" i="14" s="1"/>
  <c r="H310" i="14" s="1"/>
  <c r="C218" i="14"/>
  <c r="D217" i="14"/>
  <c r="F217" i="14" s="1"/>
  <c r="G217" i="14" s="1"/>
  <c r="H309" i="14" s="1"/>
  <c r="C217" i="14"/>
  <c r="C216" i="14"/>
  <c r="C215" i="14"/>
  <c r="D214" i="14"/>
  <c r="D215" i="14" s="1"/>
  <c r="D216" i="14" s="1"/>
  <c r="F216" i="14" s="1"/>
  <c r="G216" i="14" s="1"/>
  <c r="H308" i="14" s="1"/>
  <c r="C214" i="14"/>
  <c r="D213" i="14"/>
  <c r="F213" i="14" s="1"/>
  <c r="G213" i="14" s="1"/>
  <c r="H305" i="14" s="1"/>
  <c r="C213" i="14"/>
  <c r="D212" i="14"/>
  <c r="F212" i="14" s="1"/>
  <c r="G212" i="14" s="1"/>
  <c r="H304" i="14" s="1"/>
  <c r="C212" i="14"/>
  <c r="D211" i="14"/>
  <c r="F211" i="14" s="1"/>
  <c r="G211" i="14" s="1"/>
  <c r="H303" i="14" s="1"/>
  <c r="C211" i="14"/>
  <c r="D210" i="14"/>
  <c r="F210" i="14" s="1"/>
  <c r="G210" i="14" s="1"/>
  <c r="H302" i="14" s="1"/>
  <c r="C210" i="14"/>
  <c r="C209" i="14"/>
  <c r="C208" i="14"/>
  <c r="D207" i="14"/>
  <c r="F207" i="14" s="1"/>
  <c r="G207" i="14" s="1"/>
  <c r="H299" i="14" s="1"/>
  <c r="C207" i="14"/>
  <c r="D206" i="14"/>
  <c r="F206" i="14" s="1"/>
  <c r="G206" i="14" s="1"/>
  <c r="H298" i="14" s="1"/>
  <c r="C206" i="14"/>
  <c r="D205" i="14"/>
  <c r="F205" i="14" s="1"/>
  <c r="G205" i="14" s="1"/>
  <c r="H297" i="14" s="1"/>
  <c r="C205" i="14"/>
  <c r="D204" i="14"/>
  <c r="F204" i="14" s="1"/>
  <c r="G204" i="14" s="1"/>
  <c r="H296" i="14" s="1"/>
  <c r="C204" i="14"/>
  <c r="D203" i="14"/>
  <c r="F203" i="14" s="1"/>
  <c r="G203" i="14" s="1"/>
  <c r="H295" i="14" s="1"/>
  <c r="C203" i="14"/>
  <c r="C202" i="14"/>
  <c r="C201" i="14"/>
  <c r="D200" i="14"/>
  <c r="D201" i="14" s="1"/>
  <c r="C200" i="14"/>
  <c r="D199" i="14"/>
  <c r="F199" i="14" s="1"/>
  <c r="G199" i="14" s="1"/>
  <c r="H291" i="14" s="1"/>
  <c r="C199" i="14"/>
  <c r="D198" i="14"/>
  <c r="F198" i="14" s="1"/>
  <c r="G198" i="14" s="1"/>
  <c r="H290" i="14" s="1"/>
  <c r="C198" i="14"/>
  <c r="D197" i="14"/>
  <c r="F197" i="14" s="1"/>
  <c r="G197" i="14" s="1"/>
  <c r="H289" i="14" s="1"/>
  <c r="C197" i="14"/>
  <c r="D196" i="14"/>
  <c r="F196" i="14" s="1"/>
  <c r="G196" i="14" s="1"/>
  <c r="H288" i="14" s="1"/>
  <c r="C196" i="14"/>
  <c r="C195" i="14"/>
  <c r="C194" i="14"/>
  <c r="D193" i="14"/>
  <c r="F193" i="14" s="1"/>
  <c r="G193" i="14" s="1"/>
  <c r="H285" i="14" s="1"/>
  <c r="C193" i="14"/>
  <c r="D192" i="14"/>
  <c r="F192" i="14" s="1"/>
  <c r="G192" i="14" s="1"/>
  <c r="H284" i="14" s="1"/>
  <c r="C192" i="14"/>
  <c r="D191" i="14"/>
  <c r="F191" i="14" s="1"/>
  <c r="G191" i="14" s="1"/>
  <c r="H283" i="14" s="1"/>
  <c r="C191" i="14"/>
  <c r="D190" i="14"/>
  <c r="F190" i="14" s="1"/>
  <c r="G190" i="14" s="1"/>
  <c r="H282" i="14" s="1"/>
  <c r="C190" i="14"/>
  <c r="C189" i="14"/>
  <c r="C188" i="14"/>
  <c r="C187" i="14"/>
  <c r="D186" i="14"/>
  <c r="F186" i="14" s="1"/>
  <c r="G186" i="14" s="1"/>
  <c r="H278" i="14" s="1"/>
  <c r="C186" i="14"/>
  <c r="D185" i="14"/>
  <c r="F185" i="14" s="1"/>
  <c r="G185" i="14" s="1"/>
  <c r="H277" i="14" s="1"/>
  <c r="C185" i="14"/>
  <c r="D184" i="14"/>
  <c r="F184" i="14" s="1"/>
  <c r="G184" i="14" s="1"/>
  <c r="H276" i="14" s="1"/>
  <c r="C184" i="14"/>
  <c r="D183" i="14"/>
  <c r="F183" i="14" s="1"/>
  <c r="G183" i="14" s="1"/>
  <c r="H275" i="14" s="1"/>
  <c r="C183" i="14"/>
  <c r="C182" i="14"/>
  <c r="C181" i="14"/>
  <c r="C180" i="14"/>
  <c r="D179" i="14"/>
  <c r="F179" i="14" s="1"/>
  <c r="G179" i="14" s="1"/>
  <c r="H271" i="14" s="1"/>
  <c r="C179" i="14"/>
  <c r="D178" i="14"/>
  <c r="F178" i="14" s="1"/>
  <c r="G178" i="14" s="1"/>
  <c r="H270" i="14" s="1"/>
  <c r="C178" i="14"/>
  <c r="D177" i="14"/>
  <c r="F177" i="14" s="1"/>
  <c r="G177" i="14" s="1"/>
  <c r="H269" i="14" s="1"/>
  <c r="C177" i="14"/>
  <c r="D176" i="14"/>
  <c r="F176" i="14" s="1"/>
  <c r="G176" i="14" s="1"/>
  <c r="H268" i="14" s="1"/>
  <c r="C176" i="14"/>
  <c r="D175" i="14"/>
  <c r="F175" i="14" s="1"/>
  <c r="G175" i="14" s="1"/>
  <c r="H267" i="14" s="1"/>
  <c r="C175" i="14"/>
  <c r="C174" i="14"/>
  <c r="C173" i="14"/>
  <c r="D172" i="14"/>
  <c r="D173" i="14" s="1"/>
  <c r="C172" i="14"/>
  <c r="D171" i="14"/>
  <c r="F171" i="14" s="1"/>
  <c r="G171" i="14" s="1"/>
  <c r="H263" i="14" s="1"/>
  <c r="C171" i="14"/>
  <c r="D170" i="14"/>
  <c r="F170" i="14" s="1"/>
  <c r="G170" i="14" s="1"/>
  <c r="H262" i="14" s="1"/>
  <c r="C170" i="14"/>
  <c r="D169" i="14"/>
  <c r="F169" i="14" s="1"/>
  <c r="G169" i="14" s="1"/>
  <c r="H261" i="14" s="1"/>
  <c r="C169" i="14"/>
  <c r="D168" i="14"/>
  <c r="F168" i="14" s="1"/>
  <c r="G168" i="14" s="1"/>
  <c r="H260" i="14" s="1"/>
  <c r="C168" i="14"/>
  <c r="C167" i="14"/>
  <c r="C166" i="14"/>
  <c r="D165" i="14"/>
  <c r="F165" i="14" s="1"/>
  <c r="G165" i="14" s="1"/>
  <c r="H257" i="14" s="1"/>
  <c r="C165" i="14"/>
  <c r="D164" i="14"/>
  <c r="F164" i="14" s="1"/>
  <c r="G164" i="14" s="1"/>
  <c r="H256" i="14" s="1"/>
  <c r="C164" i="14"/>
  <c r="D163" i="14"/>
  <c r="F163" i="14" s="1"/>
  <c r="G163" i="14" s="1"/>
  <c r="H255" i="14" s="1"/>
  <c r="C163" i="14"/>
  <c r="D162" i="14"/>
  <c r="F162" i="14" s="1"/>
  <c r="G162" i="14" s="1"/>
  <c r="H254" i="14" s="1"/>
  <c r="C162" i="14"/>
  <c r="C161" i="14"/>
  <c r="C160" i="14"/>
  <c r="C159" i="14"/>
  <c r="D158" i="14"/>
  <c r="F158" i="14" s="1"/>
  <c r="G158" i="14" s="1"/>
  <c r="H250" i="14" s="1"/>
  <c r="C158" i="14"/>
  <c r="D157" i="14"/>
  <c r="F157" i="14" s="1"/>
  <c r="G157" i="14" s="1"/>
  <c r="H249" i="14" s="1"/>
  <c r="C157" i="14"/>
  <c r="D156" i="14"/>
  <c r="F156" i="14" s="1"/>
  <c r="G156" i="14" s="1"/>
  <c r="H248" i="14" s="1"/>
  <c r="C156" i="14"/>
  <c r="D155" i="14"/>
  <c r="F155" i="14" s="1"/>
  <c r="G155" i="14" s="1"/>
  <c r="H247" i="14" s="1"/>
  <c r="C155" i="14"/>
  <c r="D154" i="14"/>
  <c r="F154" i="14" s="1"/>
  <c r="G154" i="14" s="1"/>
  <c r="H246" i="14" s="1"/>
  <c r="C154" i="14"/>
  <c r="C153" i="14"/>
  <c r="D152" i="14"/>
  <c r="D153" i="14" s="1"/>
  <c r="F153" i="14" s="1"/>
  <c r="G153" i="14" s="1"/>
  <c r="H245" i="14" s="1"/>
  <c r="C152" i="14"/>
  <c r="D151" i="14"/>
  <c r="F151" i="14" s="1"/>
  <c r="G151" i="14" s="1"/>
  <c r="H243" i="14" s="1"/>
  <c r="C151" i="14"/>
  <c r="D150" i="14"/>
  <c r="F150" i="14" s="1"/>
  <c r="G150" i="14" s="1"/>
  <c r="H242" i="14" s="1"/>
  <c r="C150" i="14"/>
  <c r="D149" i="14"/>
  <c r="F149" i="14" s="1"/>
  <c r="G149" i="14" s="1"/>
  <c r="H241" i="14" s="1"/>
  <c r="C149" i="14"/>
  <c r="D148" i="14"/>
  <c r="F148" i="14" s="1"/>
  <c r="G148" i="14" s="1"/>
  <c r="H240" i="14" s="1"/>
  <c r="C148" i="14"/>
  <c r="D147" i="14"/>
  <c r="F147" i="14" s="1"/>
  <c r="G147" i="14" s="1"/>
  <c r="H239" i="14" s="1"/>
  <c r="C147" i="14"/>
  <c r="C146" i="14"/>
  <c r="C145" i="14"/>
  <c r="D144" i="14"/>
  <c r="D145" i="14" s="1"/>
  <c r="C144" i="14"/>
  <c r="D143" i="14"/>
  <c r="F143" i="14" s="1"/>
  <c r="G143" i="14" s="1"/>
  <c r="H235" i="14" s="1"/>
  <c r="C143" i="14"/>
  <c r="D142" i="14"/>
  <c r="F142" i="14" s="1"/>
  <c r="G142" i="14" s="1"/>
  <c r="H234" i="14" s="1"/>
  <c r="C142" i="14"/>
  <c r="D141" i="14"/>
  <c r="F141" i="14" s="1"/>
  <c r="G141" i="14" s="1"/>
  <c r="H233" i="14" s="1"/>
  <c r="C141" i="14"/>
  <c r="D140" i="14"/>
  <c r="F140" i="14" s="1"/>
  <c r="G140" i="14" s="1"/>
  <c r="H232" i="14" s="1"/>
  <c r="C140" i="14"/>
  <c r="C139" i="14"/>
  <c r="C138" i="14"/>
  <c r="D137" i="14"/>
  <c r="F137" i="14" s="1"/>
  <c r="G137" i="14" s="1"/>
  <c r="H229" i="14" s="1"/>
  <c r="C137" i="14"/>
  <c r="D136" i="14"/>
  <c r="F136" i="14" s="1"/>
  <c r="G136" i="14" s="1"/>
  <c r="H228" i="14" s="1"/>
  <c r="C136" i="14"/>
  <c r="D135" i="14"/>
  <c r="F135" i="14" s="1"/>
  <c r="G135" i="14" s="1"/>
  <c r="H227" i="14" s="1"/>
  <c r="C135" i="14"/>
  <c r="D134" i="14"/>
  <c r="F134" i="14" s="1"/>
  <c r="G134" i="14" s="1"/>
  <c r="H226" i="14" s="1"/>
  <c r="C134" i="14"/>
  <c r="D133" i="14"/>
  <c r="F133" i="14" s="1"/>
  <c r="G133" i="14" s="1"/>
  <c r="H225" i="14" s="1"/>
  <c r="C133" i="14"/>
  <c r="C132" i="14"/>
  <c r="C131" i="14"/>
  <c r="D130" i="14"/>
  <c r="F130" i="14" s="1"/>
  <c r="G130" i="14" s="1"/>
  <c r="H222" i="14" s="1"/>
  <c r="C130" i="14"/>
  <c r="C129" i="14"/>
  <c r="D128" i="14"/>
  <c r="D129" i="14" s="1"/>
  <c r="F129" i="14" s="1"/>
  <c r="G129" i="14" s="1"/>
  <c r="H221" i="14" s="1"/>
  <c r="C128" i="14"/>
  <c r="D127" i="14"/>
  <c r="F127" i="14" s="1"/>
  <c r="G127" i="14" s="1"/>
  <c r="H219" i="14" s="1"/>
  <c r="C127" i="14"/>
  <c r="D126" i="14"/>
  <c r="F126" i="14" s="1"/>
  <c r="G126" i="14" s="1"/>
  <c r="H218" i="14" s="1"/>
  <c r="C126" i="14"/>
  <c r="C125" i="14"/>
  <c r="D124" i="14"/>
  <c r="D125" i="14" s="1"/>
  <c r="F125" i="14" s="1"/>
  <c r="G125" i="14" s="1"/>
  <c r="H217" i="14" s="1"/>
  <c r="C124" i="14"/>
  <c r="D123" i="14"/>
  <c r="F123" i="14" s="1"/>
  <c r="G123" i="14" s="1"/>
  <c r="H215" i="14" s="1"/>
  <c r="C123" i="14"/>
  <c r="D122" i="14"/>
  <c r="F122" i="14" s="1"/>
  <c r="G122" i="14" s="1"/>
  <c r="H214" i="14" s="1"/>
  <c r="C122" i="14"/>
  <c r="D121" i="14"/>
  <c r="F121" i="14" s="1"/>
  <c r="G121" i="14" s="1"/>
  <c r="H213" i="14" s="1"/>
  <c r="C121" i="14"/>
  <c r="D120" i="14"/>
  <c r="F120" i="14" s="1"/>
  <c r="G120" i="14" s="1"/>
  <c r="H212" i="14" s="1"/>
  <c r="C120" i="14"/>
  <c r="D119" i="14"/>
  <c r="F119" i="14" s="1"/>
  <c r="G119" i="14" s="1"/>
  <c r="H211" i="14" s="1"/>
  <c r="C119" i="14"/>
  <c r="C118" i="14"/>
  <c r="C117" i="14"/>
  <c r="C116" i="14"/>
  <c r="C115" i="14"/>
  <c r="D114" i="14"/>
  <c r="F114" i="14" s="1"/>
  <c r="G114" i="14" s="1"/>
  <c r="H206" i="14" s="1"/>
  <c r="C114" i="14"/>
  <c r="D113" i="14"/>
  <c r="F113" i="14" s="1"/>
  <c r="G113" i="14" s="1"/>
  <c r="H205" i="14" s="1"/>
  <c r="C113" i="14"/>
  <c r="D112" i="14"/>
  <c r="F112" i="14" s="1"/>
  <c r="G112" i="14" s="1"/>
  <c r="H204" i="14" s="1"/>
  <c r="C112" i="14"/>
  <c r="C111" i="14"/>
  <c r="C110" i="14"/>
  <c r="D109" i="14"/>
  <c r="F109" i="14" s="1"/>
  <c r="G109" i="14" s="1"/>
  <c r="H201" i="14" s="1"/>
  <c r="C109" i="14"/>
  <c r="D108" i="14"/>
  <c r="F108" i="14" s="1"/>
  <c r="G108" i="14" s="1"/>
  <c r="H200" i="14" s="1"/>
  <c r="C108" i="14"/>
  <c r="D107" i="14"/>
  <c r="F107" i="14" s="1"/>
  <c r="G107" i="14" s="1"/>
  <c r="H199" i="14" s="1"/>
  <c r="C107" i="14"/>
  <c r="D106" i="14"/>
  <c r="F106" i="14" s="1"/>
  <c r="G106" i="14" s="1"/>
  <c r="H198" i="14" s="1"/>
  <c r="C106" i="14"/>
  <c r="D105" i="14"/>
  <c r="F105" i="14" s="1"/>
  <c r="G105" i="14" s="1"/>
  <c r="H197" i="14" s="1"/>
  <c r="C105" i="14"/>
  <c r="C104" i="14"/>
  <c r="C103" i="14"/>
  <c r="D102" i="14"/>
  <c r="F102" i="14" s="1"/>
  <c r="G102" i="14" s="1"/>
  <c r="H194" i="14" s="1"/>
  <c r="C102" i="14"/>
  <c r="D101" i="14"/>
  <c r="G101" i="14" s="1"/>
  <c r="H193" i="14" s="1"/>
  <c r="C101" i="14"/>
  <c r="D100" i="14"/>
  <c r="F100" i="14" s="1"/>
  <c r="G100" i="14" s="1"/>
  <c r="H192" i="14" s="1"/>
  <c r="C100" i="14"/>
  <c r="D99" i="14"/>
  <c r="F99" i="14" s="1"/>
  <c r="G99" i="14" s="1"/>
  <c r="H191" i="14" s="1"/>
  <c r="C99" i="14"/>
  <c r="D98" i="14"/>
  <c r="F98" i="14" s="1"/>
  <c r="G98" i="14" s="1"/>
  <c r="H190" i="14" s="1"/>
  <c r="C98" i="14"/>
  <c r="C97" i="14"/>
  <c r="C96" i="14"/>
  <c r="D95" i="14"/>
  <c r="F95" i="14" s="1"/>
  <c r="G95" i="14" s="1"/>
  <c r="H187" i="14" s="1"/>
  <c r="C95" i="14"/>
  <c r="D94" i="14"/>
  <c r="F94" i="14" s="1"/>
  <c r="G94" i="14" s="1"/>
  <c r="H186" i="14" s="1"/>
  <c r="C94" i="14"/>
  <c r="D93" i="14"/>
  <c r="F93" i="14" s="1"/>
  <c r="G93" i="14" s="1"/>
  <c r="H185" i="14" s="1"/>
  <c r="C93" i="14"/>
  <c r="D92" i="14"/>
  <c r="F92" i="14" s="1"/>
  <c r="G92" i="14" s="1"/>
  <c r="H184" i="14" s="1"/>
  <c r="C92" i="14"/>
  <c r="C91" i="14"/>
  <c r="C90" i="14"/>
  <c r="C89" i="14"/>
  <c r="D88" i="14"/>
  <c r="D89" i="14" s="1"/>
  <c r="C88" i="14"/>
  <c r="D87" i="14"/>
  <c r="F87" i="14" s="1"/>
  <c r="G87" i="14" s="1"/>
  <c r="H179" i="14" s="1"/>
  <c r="C87" i="14"/>
  <c r="D86" i="14"/>
  <c r="F86" i="14" s="1"/>
  <c r="G86" i="14" s="1"/>
  <c r="H178" i="14" s="1"/>
  <c r="C86" i="14"/>
  <c r="D85" i="14"/>
  <c r="F85" i="14" s="1"/>
  <c r="G85" i="14" s="1"/>
  <c r="H177" i="14" s="1"/>
  <c r="C85" i="14"/>
  <c r="D84" i="14"/>
  <c r="F84" i="14" s="1"/>
  <c r="G84" i="14" s="1"/>
  <c r="H176" i="14" s="1"/>
  <c r="C84" i="14"/>
  <c r="C83" i="14"/>
  <c r="C82" i="14"/>
  <c r="D81" i="14"/>
  <c r="F81" i="14" s="1"/>
  <c r="G81" i="14" s="1"/>
  <c r="H173" i="14" s="1"/>
  <c r="C81" i="14"/>
  <c r="D80" i="14"/>
  <c r="F80" i="14" s="1"/>
  <c r="G80" i="14" s="1"/>
  <c r="H172" i="14" s="1"/>
  <c r="C80" i="14"/>
  <c r="D79" i="14"/>
  <c r="F79" i="14" s="1"/>
  <c r="G79" i="14" s="1"/>
  <c r="H171" i="14" s="1"/>
  <c r="C79" i="14"/>
  <c r="D78" i="14"/>
  <c r="F78" i="14" s="1"/>
  <c r="G78" i="14" s="1"/>
  <c r="H170" i="14" s="1"/>
  <c r="C78" i="14"/>
  <c r="D77" i="14"/>
  <c r="F77" i="14" s="1"/>
  <c r="G77" i="14" s="1"/>
  <c r="H169" i="14" s="1"/>
  <c r="C77" i="14"/>
  <c r="C76" i="14"/>
  <c r="C75" i="14"/>
  <c r="D74" i="14"/>
  <c r="D75" i="14" s="1"/>
  <c r="C74" i="14"/>
  <c r="D73" i="14"/>
  <c r="F73" i="14" s="1"/>
  <c r="G73" i="14" s="1"/>
  <c r="H165" i="14" s="1"/>
  <c r="C73" i="14"/>
  <c r="D72" i="14"/>
  <c r="F72" i="14" s="1"/>
  <c r="G72" i="14" s="1"/>
  <c r="H164" i="14" s="1"/>
  <c r="C72" i="14"/>
  <c r="F71" i="14"/>
  <c r="G71" i="14" s="1"/>
  <c r="H163" i="14" s="1"/>
  <c r="C71" i="14"/>
  <c r="G70" i="14"/>
  <c r="H162" i="14" s="1"/>
  <c r="F70" i="14"/>
  <c r="C70" i="14"/>
  <c r="C69" i="14"/>
  <c r="F68" i="14"/>
  <c r="G68" i="14" s="1"/>
  <c r="H160" i="14" s="1"/>
  <c r="C68" i="14"/>
  <c r="F67" i="14"/>
  <c r="G67" i="14" s="1"/>
  <c r="H159" i="14" s="1"/>
  <c r="C67" i="14"/>
  <c r="F66" i="14"/>
  <c r="G66" i="14" s="1"/>
  <c r="H158" i="14" s="1"/>
  <c r="C66" i="14"/>
  <c r="F65" i="14"/>
  <c r="G65" i="14" s="1"/>
  <c r="H157" i="14" s="1"/>
  <c r="C65" i="14"/>
  <c r="F64" i="14"/>
  <c r="G64" i="14" s="1"/>
  <c r="H156" i="14" s="1"/>
  <c r="C64" i="14"/>
  <c r="F63" i="14"/>
  <c r="G63" i="14" s="1"/>
  <c r="H155" i="14" s="1"/>
  <c r="C63" i="14"/>
  <c r="C62" i="14"/>
  <c r="C61" i="14"/>
  <c r="F60" i="14"/>
  <c r="G60" i="14" s="1"/>
  <c r="H152" i="14" s="1"/>
  <c r="C60" i="14"/>
  <c r="F59" i="14"/>
  <c r="G59" i="14" s="1"/>
  <c r="H151" i="14" s="1"/>
  <c r="C59" i="14"/>
  <c r="F58" i="14"/>
  <c r="G58" i="14" s="1"/>
  <c r="H150" i="14" s="1"/>
  <c r="C58" i="14"/>
  <c r="F57" i="14"/>
  <c r="G57" i="14" s="1"/>
  <c r="H149" i="14" s="1"/>
  <c r="C57" i="14"/>
  <c r="C56" i="14"/>
  <c r="F55" i="14"/>
  <c r="G55" i="14" s="1"/>
  <c r="H147" i="14" s="1"/>
  <c r="C55" i="14"/>
  <c r="F54" i="14"/>
  <c r="G54" i="14" s="1"/>
  <c r="H146" i="14" s="1"/>
  <c r="C54" i="14"/>
  <c r="F53" i="14"/>
  <c r="G53" i="14" s="1"/>
  <c r="H145" i="14" s="1"/>
  <c r="C53" i="14"/>
  <c r="F52" i="14"/>
  <c r="G52" i="14" s="1"/>
  <c r="H144" i="14" s="1"/>
  <c r="C52" i="14"/>
  <c r="F51" i="14"/>
  <c r="G51" i="14" s="1"/>
  <c r="H143" i="14" s="1"/>
  <c r="C51" i="14"/>
  <c r="F50" i="14"/>
  <c r="G50" i="14" s="1"/>
  <c r="H142" i="14" s="1"/>
  <c r="C50" i="14"/>
  <c r="F49" i="14"/>
  <c r="G49" i="14" s="1"/>
  <c r="H141" i="14" s="1"/>
  <c r="C49" i="14"/>
  <c r="C48" i="14"/>
  <c r="F47" i="14"/>
  <c r="G47" i="14" s="1"/>
  <c r="H139" i="14" s="1"/>
  <c r="C47" i="14"/>
  <c r="F46" i="14"/>
  <c r="G46" i="14" s="1"/>
  <c r="H138" i="14" s="1"/>
  <c r="C46" i="14"/>
  <c r="G45" i="14"/>
  <c r="H137" i="14" s="1"/>
  <c r="F45" i="14"/>
  <c r="C45" i="14"/>
  <c r="F44" i="14"/>
  <c r="G44" i="14" s="1"/>
  <c r="H136" i="14" s="1"/>
  <c r="C44" i="14"/>
  <c r="F43" i="14"/>
  <c r="G43" i="14" s="1"/>
  <c r="H135" i="14" s="1"/>
  <c r="C43" i="14"/>
  <c r="F42" i="14"/>
  <c r="G42" i="14" s="1"/>
  <c r="H134" i="14" s="1"/>
  <c r="C42" i="14"/>
  <c r="C41" i="14"/>
  <c r="F40" i="14"/>
  <c r="G40" i="14" s="1"/>
  <c r="H132" i="14" s="1"/>
  <c r="C40" i="14"/>
  <c r="F39" i="14"/>
  <c r="G39" i="14" s="1"/>
  <c r="H131" i="14" s="1"/>
  <c r="C39" i="14"/>
  <c r="F38" i="14"/>
  <c r="G38" i="14" s="1"/>
  <c r="H130" i="14" s="1"/>
  <c r="C38" i="14"/>
  <c r="F37" i="14"/>
  <c r="G37" i="14" s="1"/>
  <c r="H129" i="14" s="1"/>
  <c r="C37" i="14"/>
  <c r="F36" i="14"/>
  <c r="G36" i="14" s="1"/>
  <c r="H128" i="14" s="1"/>
  <c r="C36" i="14"/>
  <c r="F35" i="14"/>
  <c r="G35" i="14" s="1"/>
  <c r="H127" i="14" s="1"/>
  <c r="C35" i="14"/>
  <c r="C34" i="14"/>
  <c r="C33" i="14"/>
  <c r="F32" i="14"/>
  <c r="G32" i="14" s="1"/>
  <c r="H124" i="14" s="1"/>
  <c r="C32" i="14"/>
  <c r="F31" i="14"/>
  <c r="G31" i="14" s="1"/>
  <c r="H123" i="14" s="1"/>
  <c r="C31" i="14"/>
  <c r="F30" i="14"/>
  <c r="G30" i="14" s="1"/>
  <c r="H122" i="14" s="1"/>
  <c r="C30" i="14"/>
  <c r="F29" i="14"/>
  <c r="G29" i="14" s="1"/>
  <c r="H121" i="14" s="1"/>
  <c r="C29" i="14"/>
  <c r="F28" i="14"/>
  <c r="G28" i="14" s="1"/>
  <c r="H120" i="14" s="1"/>
  <c r="C28" i="14"/>
  <c r="F27" i="14"/>
  <c r="G27" i="14" s="1"/>
  <c r="H119" i="14" s="1"/>
  <c r="C27" i="14"/>
  <c r="F26" i="14"/>
  <c r="G26" i="14" s="1"/>
  <c r="H118" i="14" s="1"/>
  <c r="C26" i="14"/>
  <c r="F25" i="14"/>
  <c r="G25" i="14" s="1"/>
  <c r="H117" i="14" s="1"/>
  <c r="C25" i="14"/>
  <c r="F24" i="14"/>
  <c r="G24" i="14" s="1"/>
  <c r="H116" i="14" s="1"/>
  <c r="C24" i="14"/>
  <c r="F23" i="14"/>
  <c r="G23" i="14" s="1"/>
  <c r="H115" i="14" s="1"/>
  <c r="C23" i="14"/>
  <c r="F22" i="14"/>
  <c r="G22" i="14" s="1"/>
  <c r="H114" i="14" s="1"/>
  <c r="C22" i="14"/>
  <c r="F21" i="14"/>
  <c r="G21" i="14" s="1"/>
  <c r="H113" i="14" s="1"/>
  <c r="C21" i="14"/>
  <c r="F20" i="14"/>
  <c r="G20" i="14" s="1"/>
  <c r="H112" i="14" s="1"/>
  <c r="C20" i="14"/>
  <c r="F19" i="14"/>
  <c r="G19" i="14" s="1"/>
  <c r="H111" i="14" s="1"/>
  <c r="C19" i="14"/>
  <c r="F18" i="14"/>
  <c r="G18" i="14" s="1"/>
  <c r="H110" i="14" s="1"/>
  <c r="C18" i="14"/>
  <c r="F17" i="14"/>
  <c r="G17" i="14" s="1"/>
  <c r="H109" i="14" s="1"/>
  <c r="C17" i="14"/>
  <c r="F16" i="14"/>
  <c r="G16" i="14" s="1"/>
  <c r="H108" i="14" s="1"/>
  <c r="C16" i="14"/>
  <c r="F15" i="14"/>
  <c r="G15" i="14" s="1"/>
  <c r="H107" i="14" s="1"/>
  <c r="C15" i="14"/>
  <c r="C14" i="14"/>
  <c r="C13" i="14"/>
  <c r="F12" i="14"/>
  <c r="G12" i="14" s="1"/>
  <c r="H104" i="14" s="1"/>
  <c r="C12" i="14"/>
  <c r="F11" i="14"/>
  <c r="G11" i="14" s="1"/>
  <c r="H103" i="14" s="1"/>
  <c r="C11" i="14"/>
  <c r="F10" i="14"/>
  <c r="G10" i="14" s="1"/>
  <c r="H102" i="14" s="1"/>
  <c r="C10" i="14"/>
  <c r="G9" i="14"/>
  <c r="F9" i="14"/>
  <c r="C9" i="14"/>
  <c r="C6" i="14" s="1"/>
  <c r="R667" i="16" l="1"/>
  <c r="R219" i="16"/>
  <c r="R1129" i="16"/>
  <c r="R1166" i="16"/>
  <c r="O739" i="16"/>
  <c r="Q1313" i="16"/>
  <c r="O1377" i="16"/>
  <c r="Q1377" i="16" s="1"/>
  <c r="O375" i="16"/>
  <c r="O1017" i="16"/>
  <c r="O760" i="16"/>
  <c r="O1025" i="16"/>
  <c r="R1353" i="16"/>
  <c r="Q341" i="16"/>
  <c r="O753" i="16"/>
  <c r="O856" i="16"/>
  <c r="Q856" i="16" s="1"/>
  <c r="Q639" i="16"/>
  <c r="R387" i="16"/>
  <c r="R1307" i="16"/>
  <c r="R760" i="16"/>
  <c r="R925" i="16"/>
  <c r="R659" i="16"/>
  <c r="R922" i="16"/>
  <c r="Q387" i="16"/>
  <c r="O1124" i="16"/>
  <c r="R498" i="16"/>
  <c r="Q381" i="16"/>
  <c r="O1228" i="16"/>
  <c r="O1230" i="16"/>
  <c r="O1257" i="16"/>
  <c r="Q1257" i="16" s="1"/>
  <c r="R933" i="16"/>
  <c r="Q591" i="16"/>
  <c r="O1326" i="16"/>
  <c r="Q730" i="16"/>
  <c r="O1618" i="16"/>
  <c r="R562" i="16"/>
  <c r="R1398" i="16"/>
  <c r="R1243" i="16"/>
  <c r="R843" i="16"/>
  <c r="R1585" i="16"/>
  <c r="R1347" i="16"/>
  <c r="Q522" i="16"/>
  <c r="O1320" i="16"/>
  <c r="O1321" i="16"/>
  <c r="O332" i="16"/>
  <c r="O1282" i="16"/>
  <c r="O583" i="16"/>
  <c r="R457" i="16"/>
  <c r="O852" i="16"/>
  <c r="Q852" i="16" s="1"/>
  <c r="Q431" i="16"/>
  <c r="R1031" i="16"/>
  <c r="R544" i="16"/>
  <c r="R1320" i="16"/>
  <c r="R617" i="16"/>
  <c r="R1503" i="16"/>
  <c r="R1004" i="16"/>
  <c r="O362" i="16"/>
  <c r="Q583" i="16"/>
  <c r="O1586" i="16"/>
  <c r="Q1586" i="16" s="1"/>
  <c r="R1059" i="16"/>
  <c r="R283" i="16"/>
  <c r="R858" i="16"/>
  <c r="R400" i="16"/>
  <c r="R967" i="16"/>
  <c r="R417" i="16"/>
  <c r="R1601" i="16"/>
  <c r="R289" i="16"/>
  <c r="O295" i="16"/>
  <c r="O389" i="16"/>
  <c r="O1153" i="16"/>
  <c r="Q1153" i="16" s="1"/>
  <c r="O226" i="16"/>
  <c r="Q226" i="16" s="1"/>
  <c r="O289" i="16"/>
  <c r="O271" i="16"/>
  <c r="R1107" i="16"/>
  <c r="R1223" i="16"/>
  <c r="R765" i="16"/>
  <c r="R389" i="16"/>
  <c r="R198" i="16"/>
  <c r="O1223" i="16"/>
  <c r="Q941" i="16"/>
  <c r="O283" i="16"/>
  <c r="O618" i="16"/>
  <c r="O396" i="16"/>
  <c r="O1338" i="16"/>
  <c r="O1059" i="16"/>
  <c r="Q295" i="16"/>
  <c r="O733" i="16"/>
  <c r="O1334" i="16"/>
  <c r="O388" i="16"/>
  <c r="Q271" i="16"/>
  <c r="R883" i="16"/>
  <c r="R733" i="16"/>
  <c r="R1244" i="16"/>
  <c r="R362" i="16"/>
  <c r="R941" i="16"/>
  <c r="O316" i="16"/>
  <c r="Q618" i="16"/>
  <c r="Q396" i="16"/>
  <c r="O334" i="16"/>
  <c r="O549" i="16"/>
  <c r="O1244" i="16"/>
  <c r="R1139" i="16"/>
  <c r="R225" i="16"/>
  <c r="R549" i="16"/>
  <c r="R1338" i="16"/>
  <c r="R907" i="16"/>
  <c r="R379" i="16"/>
  <c r="R255" i="16"/>
  <c r="Q316" i="16"/>
  <c r="O737" i="16"/>
  <c r="O562" i="16"/>
  <c r="Q255" i="16"/>
  <c r="R194" i="16"/>
  <c r="R661" i="16"/>
  <c r="R502" i="16"/>
  <c r="R865" i="16"/>
  <c r="R332" i="16"/>
  <c r="Q550" i="16"/>
  <c r="Q661" i="16"/>
  <c r="Q674" i="16"/>
  <c r="O417" i="16"/>
  <c r="R768" i="16"/>
  <c r="O1277" i="16"/>
  <c r="O339" i="16"/>
  <c r="Q1082" i="16"/>
  <c r="O1285" i="16"/>
  <c r="O596" i="16"/>
  <c r="O176" i="16"/>
  <c r="Q176" i="16" s="1"/>
  <c r="R172" i="16"/>
  <c r="O184" i="16"/>
  <c r="Q184" i="16" s="1"/>
  <c r="R166" i="16"/>
  <c r="O178" i="16"/>
  <c r="Q178" i="16" s="1"/>
  <c r="M716" i="16"/>
  <c r="J716" i="16"/>
  <c r="K716" i="16" s="1"/>
  <c r="M1138" i="16"/>
  <c r="J1138" i="16"/>
  <c r="K1138" i="16" s="1"/>
  <c r="M1037" i="16"/>
  <c r="J1037" i="16"/>
  <c r="K1037" i="16" s="1"/>
  <c r="M654" i="16"/>
  <c r="J654" i="16"/>
  <c r="K654" i="16" s="1"/>
  <c r="M1065" i="16"/>
  <c r="J1065" i="16"/>
  <c r="K1065" i="16" s="1"/>
  <c r="M1152" i="16"/>
  <c r="J1152" i="16"/>
  <c r="K1152" i="16" s="1"/>
  <c r="M682" i="16"/>
  <c r="J682" i="16"/>
  <c r="K682" i="16" s="1"/>
  <c r="M1245" i="16"/>
  <c r="J1245" i="16"/>
  <c r="K1245" i="16" s="1"/>
  <c r="M796" i="16"/>
  <c r="J796" i="16"/>
  <c r="K796" i="16" s="1"/>
  <c r="M1255" i="16"/>
  <c r="J1255" i="16"/>
  <c r="K1255" i="16" s="1"/>
  <c r="M1116" i="16"/>
  <c r="J1116" i="16"/>
  <c r="K1116" i="16" s="1"/>
  <c r="F664" i="16"/>
  <c r="G664" i="16" s="1"/>
  <c r="M756" i="16" s="1"/>
  <c r="Q756" i="16" s="1"/>
  <c r="M918" i="16"/>
  <c r="J918" i="16"/>
  <c r="K918" i="16" s="1"/>
  <c r="J1226" i="16"/>
  <c r="K1226" i="16" s="1"/>
  <c r="M1226" i="16"/>
  <c r="M1382" i="16"/>
  <c r="J1382" i="16"/>
  <c r="K1382" i="16" s="1"/>
  <c r="M1297" i="16"/>
  <c r="J1297" i="16"/>
  <c r="K1297" i="16" s="1"/>
  <c r="M1080" i="16"/>
  <c r="Q1080" i="16" s="1"/>
  <c r="J1080" i="16"/>
  <c r="K1080" i="16" s="1"/>
  <c r="M936" i="16"/>
  <c r="J936" i="16"/>
  <c r="K936" i="16" s="1"/>
  <c r="M729" i="16"/>
  <c r="J729" i="16"/>
  <c r="K729" i="16" s="1"/>
  <c r="M540" i="16"/>
  <c r="J540" i="16"/>
  <c r="K540" i="16" s="1"/>
  <c r="M358" i="16"/>
  <c r="J358" i="16"/>
  <c r="K358" i="16" s="1"/>
  <c r="M262" i="16"/>
  <c r="J262" i="16"/>
  <c r="K262" i="16" s="1"/>
  <c r="M670" i="16"/>
  <c r="J670" i="16"/>
  <c r="K670" i="16" s="1"/>
  <c r="M957" i="16"/>
  <c r="J957" i="16"/>
  <c r="K957" i="16" s="1"/>
  <c r="M1265" i="16"/>
  <c r="J1265" i="16"/>
  <c r="K1265" i="16" s="1"/>
  <c r="M828" i="16"/>
  <c r="J828" i="16"/>
  <c r="K828" i="16" s="1"/>
  <c r="M648" i="16"/>
  <c r="J648" i="16"/>
  <c r="K648" i="16" s="1"/>
  <c r="M1199" i="16"/>
  <c r="J1199" i="16"/>
  <c r="K1199" i="16" s="1"/>
  <c r="M1305" i="16"/>
  <c r="J1305" i="16"/>
  <c r="K1305" i="16" s="1"/>
  <c r="M829" i="16"/>
  <c r="J829" i="16"/>
  <c r="K829" i="16" s="1"/>
  <c r="M1165" i="16"/>
  <c r="J1165" i="16"/>
  <c r="K1165" i="16" s="1"/>
  <c r="M1023" i="16"/>
  <c r="J1023" i="16"/>
  <c r="K1023" i="16" s="1"/>
  <c r="J1145" i="16"/>
  <c r="K1145" i="16" s="1"/>
  <c r="M1145" i="16"/>
  <c r="O1145" i="16" s="1"/>
  <c r="Q1145" i="16" s="1"/>
  <c r="M598" i="16"/>
  <c r="J598" i="16"/>
  <c r="K598" i="16" s="1"/>
  <c r="M521" i="16"/>
  <c r="J521" i="16"/>
  <c r="K521" i="16" s="1"/>
  <c r="M305" i="16"/>
  <c r="J305" i="16"/>
  <c r="K305" i="16" s="1"/>
  <c r="M214" i="16"/>
  <c r="J214" i="16"/>
  <c r="K214" i="16" s="1"/>
  <c r="M1290" i="16"/>
  <c r="J1290" i="16"/>
  <c r="K1290" i="16" s="1"/>
  <c r="J1072" i="16"/>
  <c r="K1072" i="16" s="1"/>
  <c r="M1072" i="16"/>
  <c r="R1072" i="16" s="1"/>
  <c r="M949" i="16"/>
  <c r="J949" i="16"/>
  <c r="K949" i="16" s="1"/>
  <c r="M1333" i="16"/>
  <c r="J1333" i="16"/>
  <c r="K1333" i="16" s="1"/>
  <c r="M1052" i="16"/>
  <c r="J1052" i="16"/>
  <c r="K1052" i="16" s="1"/>
  <c r="M599" i="16"/>
  <c r="J599" i="16"/>
  <c r="K599" i="16" s="1"/>
  <c r="M1170" i="16"/>
  <c r="J1170" i="16"/>
  <c r="K1170" i="16" s="1"/>
  <c r="M892" i="16"/>
  <c r="J892" i="16"/>
  <c r="K892" i="16" s="1"/>
  <c r="M1069" i="16"/>
  <c r="J1069" i="16"/>
  <c r="K1069" i="16" s="1"/>
  <c r="M1383" i="16"/>
  <c r="J1383" i="16"/>
  <c r="K1383" i="16" s="1"/>
  <c r="M782" i="16"/>
  <c r="J782" i="16"/>
  <c r="K782" i="16" s="1"/>
  <c r="M836" i="16"/>
  <c r="J836" i="16"/>
  <c r="K836" i="16" s="1"/>
  <c r="M810" i="16"/>
  <c r="J810" i="16"/>
  <c r="K810" i="16" s="1"/>
  <c r="M752" i="16"/>
  <c r="J752" i="16"/>
  <c r="K752" i="16" s="1"/>
  <c r="M488" i="16"/>
  <c r="J488" i="16"/>
  <c r="K488" i="16" s="1"/>
  <c r="M444" i="16"/>
  <c r="J444" i="16"/>
  <c r="K444" i="16" s="1"/>
  <c r="M963" i="16"/>
  <c r="J963" i="16"/>
  <c r="K963" i="16" s="1"/>
  <c r="M1331" i="16"/>
  <c r="J1331" i="16"/>
  <c r="K1331" i="16" s="1"/>
  <c r="M842" i="16"/>
  <c r="J842" i="16"/>
  <c r="K842" i="16" s="1"/>
  <c r="M1137" i="16"/>
  <c r="J1137" i="16"/>
  <c r="K1137" i="16" s="1"/>
  <c r="M1354" i="16"/>
  <c r="J1354" i="16"/>
  <c r="K1354" i="16" s="1"/>
  <c r="M646" i="16"/>
  <c r="J646" i="16"/>
  <c r="K646" i="16" s="1"/>
  <c r="M1026" i="16"/>
  <c r="O1026" i="16" s="1"/>
  <c r="Q1026" i="16" s="1"/>
  <c r="J1026" i="16"/>
  <c r="K1026" i="16" s="1"/>
  <c r="M1410" i="16"/>
  <c r="J1410" i="16"/>
  <c r="K1410" i="16" s="1"/>
  <c r="J1194" i="16"/>
  <c r="K1194" i="16" s="1"/>
  <c r="M1194" i="16"/>
  <c r="O1194" i="16" s="1"/>
  <c r="Q1194" i="16" s="1"/>
  <c r="M806" i="16"/>
  <c r="J806" i="16"/>
  <c r="K806" i="16" s="1"/>
  <c r="M690" i="16"/>
  <c r="J690" i="16"/>
  <c r="K690" i="16" s="1"/>
  <c r="F370" i="16"/>
  <c r="G370" i="16" s="1"/>
  <c r="M1390" i="16"/>
  <c r="J1390" i="16"/>
  <c r="K1390" i="16" s="1"/>
  <c r="M1207" i="16"/>
  <c r="J1207" i="16"/>
  <c r="K1207" i="16" s="1"/>
  <c r="J1318" i="16"/>
  <c r="K1318" i="16" s="1"/>
  <c r="M1318" i="16"/>
  <c r="J1038" i="16"/>
  <c r="K1038" i="16" s="1"/>
  <c r="M1038" i="16"/>
  <c r="O1038" i="16" s="1"/>
  <c r="Q1038" i="16" s="1"/>
  <c r="M1391" i="16"/>
  <c r="J1391" i="16"/>
  <c r="K1391" i="16" s="1"/>
  <c r="M884" i="16"/>
  <c r="J884" i="16"/>
  <c r="K884" i="16" s="1"/>
  <c r="M773" i="16"/>
  <c r="J773" i="16"/>
  <c r="K773" i="16" s="1"/>
  <c r="M1103" i="16"/>
  <c r="J1103" i="16"/>
  <c r="K1103" i="16" s="1"/>
  <c r="M738" i="16"/>
  <c r="J738" i="16"/>
  <c r="K738" i="16" s="1"/>
  <c r="M701" i="16"/>
  <c r="J701" i="16"/>
  <c r="K701" i="16" s="1"/>
  <c r="M1360" i="16"/>
  <c r="J1360" i="16"/>
  <c r="K1360" i="16" s="1"/>
  <c r="M479" i="16"/>
  <c r="J479" i="16"/>
  <c r="K479" i="16" s="1"/>
  <c r="M367" i="16"/>
  <c r="J367" i="16"/>
  <c r="K367" i="16" s="1"/>
  <c r="G1202" i="16"/>
  <c r="M1294" i="16" s="1"/>
  <c r="F1202" i="16"/>
  <c r="F964" i="16"/>
  <c r="G964" i="16" s="1"/>
  <c r="M1056" i="16" s="1"/>
  <c r="Q1056" i="16" s="1"/>
  <c r="F818" i="16"/>
  <c r="G818" i="16" s="1"/>
  <c r="M910" i="16" s="1"/>
  <c r="O910" i="16" s="1"/>
  <c r="Q910" i="16" s="1"/>
  <c r="F433" i="16"/>
  <c r="G433" i="16" s="1"/>
  <c r="M525" i="16" s="1"/>
  <c r="G426" i="16"/>
  <c r="M518" i="16" s="1"/>
  <c r="R518" i="16" s="1"/>
  <c r="F426" i="16"/>
  <c r="F327" i="16"/>
  <c r="G327" i="16" s="1"/>
  <c r="M419" i="16" s="1"/>
  <c r="F174" i="16"/>
  <c r="G174" i="16" s="1"/>
  <c r="M266" i="16" s="1"/>
  <c r="F1125" i="16"/>
  <c r="G1125" i="16" s="1"/>
  <c r="G719" i="16"/>
  <c r="M811" i="16" s="1"/>
  <c r="O811" i="16" s="1"/>
  <c r="Q811" i="16" s="1"/>
  <c r="F719" i="16"/>
  <c r="F89" i="16"/>
  <c r="G89" i="16" s="1"/>
  <c r="M181" i="16" s="1"/>
  <c r="O181" i="16" s="1"/>
  <c r="Q181" i="16" s="1"/>
  <c r="F1294" i="16"/>
  <c r="G1294" i="16" s="1"/>
  <c r="M1386" i="16" s="1"/>
  <c r="O1386" i="16" s="1"/>
  <c r="Q1386" i="16" s="1"/>
  <c r="F621" i="16"/>
  <c r="G621" i="16" s="1"/>
  <c r="M713" i="16" s="1"/>
  <c r="G159" i="16"/>
  <c r="M251" i="16" s="1"/>
  <c r="O251" i="16" s="1"/>
  <c r="F159" i="16"/>
  <c r="F1223" i="16"/>
  <c r="G1223" i="16" s="1"/>
  <c r="M1315" i="16" s="1"/>
  <c r="Q1315" i="16" s="1"/>
  <c r="F768" i="16"/>
  <c r="G768" i="16" s="1"/>
  <c r="M860" i="16" s="1"/>
  <c r="O860" i="16" s="1"/>
  <c r="Q860" i="16" s="1"/>
  <c r="F222" i="16"/>
  <c r="G222" i="16" s="1"/>
  <c r="G166" i="16"/>
  <c r="M258" i="16" s="1"/>
  <c r="R258" i="16" s="1"/>
  <c r="F166" i="16"/>
  <c r="F936" i="16"/>
  <c r="G936" i="16" s="1"/>
  <c r="F726" i="16"/>
  <c r="G726" i="16" s="1"/>
  <c r="M818" i="16" s="1"/>
  <c r="O818" i="16" s="1"/>
  <c r="Q818" i="16" s="1"/>
  <c r="F194" i="16"/>
  <c r="G194" i="16" s="1"/>
  <c r="G817" i="16"/>
  <c r="M909" i="16" s="1"/>
  <c r="O909" i="16" s="1"/>
  <c r="Q909" i="16" s="1"/>
  <c r="F817" i="16"/>
  <c r="F873" i="16"/>
  <c r="G873" i="16" s="1"/>
  <c r="F1280" i="16"/>
  <c r="G1280" i="16" s="1"/>
  <c r="M1372" i="16" s="1"/>
  <c r="O1372" i="16" s="1"/>
  <c r="Q1372" i="16" s="1"/>
  <c r="F614" i="16"/>
  <c r="G614" i="16" s="1"/>
  <c r="G257" i="16"/>
  <c r="M349" i="16" s="1"/>
  <c r="Q349" i="16" s="1"/>
  <c r="F257" i="16"/>
  <c r="F306" i="16"/>
  <c r="G306" i="16" s="1"/>
  <c r="F558" i="16"/>
  <c r="G558" i="16" s="1"/>
  <c r="F656" i="16"/>
  <c r="G656" i="16" s="1"/>
  <c r="G362" i="16"/>
  <c r="F362" i="16"/>
  <c r="F474" i="16"/>
  <c r="G474" i="16" s="1"/>
  <c r="F404" i="16"/>
  <c r="G404" i="16" s="1"/>
  <c r="F453" i="16"/>
  <c r="G453" i="16" s="1"/>
  <c r="G373" i="16"/>
  <c r="M465" i="16" s="1"/>
  <c r="F373" i="16"/>
  <c r="F1103" i="16"/>
  <c r="G1103" i="16" s="1"/>
  <c r="R1293" i="16"/>
  <c r="Q1289" i="16"/>
  <c r="Q411" i="16"/>
  <c r="O696" i="16"/>
  <c r="O1083" i="16"/>
  <c r="O900" i="16"/>
  <c r="Q900" i="16" s="1"/>
  <c r="R799" i="16"/>
  <c r="O1292" i="16"/>
  <c r="O1325" i="16"/>
  <c r="O1234" i="16"/>
  <c r="O802" i="16"/>
  <c r="O649" i="16"/>
  <c r="R614" i="16"/>
  <c r="F1140" i="16"/>
  <c r="G1140" i="16" s="1"/>
  <c r="M1232" i="16" s="1"/>
  <c r="F1126" i="16"/>
  <c r="G1126" i="16" s="1"/>
  <c r="M1218" i="16" s="1"/>
  <c r="O1218" i="16" s="1"/>
  <c r="Q1218" i="16" s="1"/>
  <c r="F1042" i="16"/>
  <c r="G1042" i="16" s="1"/>
  <c r="M1134" i="16" s="1"/>
  <c r="O1134" i="16" s="1"/>
  <c r="Q1134" i="16" s="1"/>
  <c r="G739" i="16"/>
  <c r="M831" i="16" s="1"/>
  <c r="O831" i="16" s="1"/>
  <c r="Q831" i="16" s="1"/>
  <c r="F739" i="16"/>
  <c r="F713" i="16"/>
  <c r="G713" i="16" s="1"/>
  <c r="M805" i="16" s="1"/>
  <c r="O805" i="16" s="1"/>
  <c r="Q805" i="16" s="1"/>
  <c r="F481" i="16"/>
  <c r="G481" i="16" s="1"/>
  <c r="M573" i="16" s="1"/>
  <c r="O573" i="16" s="1"/>
  <c r="F615" i="16"/>
  <c r="G615" i="16" s="1"/>
  <c r="M707" i="16" s="1"/>
  <c r="O707" i="16" s="1"/>
  <c r="Q707" i="16" s="1"/>
  <c r="G307" i="16"/>
  <c r="M399" i="16" s="1"/>
  <c r="F307" i="16"/>
  <c r="F167" i="16"/>
  <c r="G167" i="16" s="1"/>
  <c r="M259" i="16" s="1"/>
  <c r="R259" i="16" s="1"/>
  <c r="F908" i="16"/>
  <c r="G908" i="16" s="1"/>
  <c r="M1000" i="16" s="1"/>
  <c r="O1000" i="16" s="1"/>
  <c r="Q1000" i="16" s="1"/>
  <c r="D566" i="16"/>
  <c r="F565" i="16"/>
  <c r="G572" i="16"/>
  <c r="M664" i="16" s="1"/>
  <c r="O664" i="16" s="1"/>
  <c r="F572" i="16"/>
  <c r="F138" i="16"/>
  <c r="G138" i="16" s="1"/>
  <c r="M230" i="16" s="1"/>
  <c r="O230" i="16" s="1"/>
  <c r="Q230" i="16" s="1"/>
  <c r="F866" i="16"/>
  <c r="G866" i="16" s="1"/>
  <c r="M958" i="16" s="1"/>
  <c r="R958" i="16" s="1"/>
  <c r="G601" i="16"/>
  <c r="M693" i="16" s="1"/>
  <c r="O693" i="16" s="1"/>
  <c r="F601" i="16"/>
  <c r="G761" i="16"/>
  <c r="M853" i="16" s="1"/>
  <c r="O853" i="16" s="1"/>
  <c r="Q853" i="16" s="1"/>
  <c r="F761" i="16"/>
  <c r="F495" i="16"/>
  <c r="G495" i="16" s="1"/>
  <c r="M587" i="16" s="1"/>
  <c r="R587" i="16" s="1"/>
  <c r="F607" i="16"/>
  <c r="G607" i="16" s="1"/>
  <c r="M699" i="16" s="1"/>
  <c r="O699" i="16" s="1"/>
  <c r="Q699" i="16" s="1"/>
  <c r="G940" i="16"/>
  <c r="M1032" i="16" s="1"/>
  <c r="O1032" i="16" s="1"/>
  <c r="Q1032" i="16" s="1"/>
  <c r="F940" i="16"/>
  <c r="G804" i="16"/>
  <c r="M896" i="16" s="1"/>
  <c r="O896" i="16" s="1"/>
  <c r="Q896" i="16" s="1"/>
  <c r="F804" i="16"/>
  <c r="F1196" i="16"/>
  <c r="G1196" i="16" s="1"/>
  <c r="M1288" i="16" s="1"/>
  <c r="O1288" i="16" s="1"/>
  <c r="F822" i="16"/>
  <c r="G822" i="16" s="1"/>
  <c r="G887" i="16"/>
  <c r="M979" i="16" s="1"/>
  <c r="O979" i="16" s="1"/>
  <c r="Q979" i="16" s="1"/>
  <c r="F887" i="16"/>
  <c r="G789" i="16"/>
  <c r="M881" i="16" s="1"/>
  <c r="O881" i="16" s="1"/>
  <c r="Q881" i="16" s="1"/>
  <c r="F789" i="16"/>
  <c r="F586" i="16"/>
  <c r="G586" i="16" s="1"/>
  <c r="M678" i="16" s="1"/>
  <c r="R678" i="16" s="1"/>
  <c r="F292" i="16"/>
  <c r="G292" i="16" s="1"/>
  <c r="M384" i="16" s="1"/>
  <c r="G230" i="16"/>
  <c r="F230" i="16"/>
  <c r="G187" i="16"/>
  <c r="M279" i="16" s="1"/>
  <c r="Q279" i="16" s="1"/>
  <c r="F187" i="16"/>
  <c r="F544" i="16"/>
  <c r="G544" i="16" s="1"/>
  <c r="F349" i="16"/>
  <c r="G349" i="16" s="1"/>
  <c r="G348" i="16"/>
  <c r="F348" i="16"/>
  <c r="G985" i="16"/>
  <c r="F985" i="16"/>
  <c r="F592" i="16"/>
  <c r="G592" i="16" s="1"/>
  <c r="F943" i="16"/>
  <c r="G943" i="16" s="1"/>
  <c r="M1035" i="16" s="1"/>
  <c r="O1035" i="16" s="1"/>
  <c r="G439" i="16"/>
  <c r="F439" i="16"/>
  <c r="G999" i="16"/>
  <c r="M1091" i="16" s="1"/>
  <c r="Q1091" i="16" s="1"/>
  <c r="F999" i="16"/>
  <c r="R1240" i="16"/>
  <c r="R627" i="16"/>
  <c r="R611" i="16"/>
  <c r="R1051" i="16"/>
  <c r="R1289" i="16"/>
  <c r="Q1083" i="16"/>
  <c r="O932" i="16"/>
  <c r="Q932" i="16" s="1"/>
  <c r="O1101" i="16"/>
  <c r="O1348" i="16"/>
  <c r="O1129" i="16"/>
  <c r="Q802" i="16"/>
  <c r="Q649" i="16"/>
  <c r="O668" i="16"/>
  <c r="G1266" i="16"/>
  <c r="M1358" i="16" s="1"/>
  <c r="O1358" i="16" s="1"/>
  <c r="Q1358" i="16" s="1"/>
  <c r="F1266" i="16"/>
  <c r="G1245" i="16"/>
  <c r="M1337" i="16" s="1"/>
  <c r="F1245" i="16"/>
  <c r="G1104" i="16"/>
  <c r="M1196" i="16" s="1"/>
  <c r="O1196" i="16" s="1"/>
  <c r="Q1196" i="16" s="1"/>
  <c r="F1104" i="16"/>
  <c r="F1076" i="16"/>
  <c r="G1076" i="16" s="1"/>
  <c r="M1168" i="16" s="1"/>
  <c r="O1168" i="16" s="1"/>
  <c r="Q1168" i="16" s="1"/>
  <c r="G1146" i="16"/>
  <c r="M1238" i="16" s="1"/>
  <c r="F1146" i="16"/>
  <c r="G839" i="16"/>
  <c r="M931" i="16" s="1"/>
  <c r="O931" i="16" s="1"/>
  <c r="Q931" i="16" s="1"/>
  <c r="F839" i="16"/>
  <c r="G693" i="16"/>
  <c r="M785" i="16" s="1"/>
  <c r="O785" i="16" s="1"/>
  <c r="F693" i="16"/>
  <c r="F846" i="16"/>
  <c r="G846" i="16" s="1"/>
  <c r="M938" i="16" s="1"/>
  <c r="O938" i="16" s="1"/>
  <c r="Q938" i="16" s="1"/>
  <c r="G391" i="16"/>
  <c r="M483" i="16" s="1"/>
  <c r="O483" i="16" s="1"/>
  <c r="F391" i="16"/>
  <c r="G299" i="16"/>
  <c r="M391" i="16" s="1"/>
  <c r="Q391" i="16" s="1"/>
  <c r="F299" i="16"/>
  <c r="G152" i="16"/>
  <c r="M244" i="16" s="1"/>
  <c r="F152" i="16"/>
  <c r="F202" i="16"/>
  <c r="G202" i="16" s="1"/>
  <c r="M294" i="16" s="1"/>
  <c r="O294" i="16" s="1"/>
  <c r="G1168" i="16"/>
  <c r="M1260" i="16" s="1"/>
  <c r="O1260" i="16" s="1"/>
  <c r="Q1260" i="16" s="1"/>
  <c r="F1168" i="16"/>
  <c r="G1055" i="16"/>
  <c r="M1147" i="16" s="1"/>
  <c r="O1147" i="16" s="1"/>
  <c r="Q1147" i="16" s="1"/>
  <c r="F1055" i="16"/>
  <c r="G922" i="16"/>
  <c r="M1014" i="16" s="1"/>
  <c r="O1014" i="16" s="1"/>
  <c r="Q1014" i="16" s="1"/>
  <c r="F922" i="16"/>
  <c r="F545" i="16"/>
  <c r="G545" i="16" s="1"/>
  <c r="G12" i="16"/>
  <c r="M104" i="16" s="1"/>
  <c r="F12" i="16"/>
  <c r="G1048" i="16"/>
  <c r="M1140" i="16" s="1"/>
  <c r="O1140" i="16" s="1"/>
  <c r="Q1140" i="16" s="1"/>
  <c r="F1048" i="16"/>
  <c r="G593" i="16"/>
  <c r="F593" i="16"/>
  <c r="F929" i="16"/>
  <c r="G929" i="16" s="1"/>
  <c r="M1021" i="16" s="1"/>
  <c r="O1021" i="16" s="1"/>
  <c r="Q1021" i="16" s="1"/>
  <c r="G475" i="16"/>
  <c r="M567" i="16" s="1"/>
  <c r="O567" i="16" s="1"/>
  <c r="F475" i="16"/>
  <c r="G115" i="16"/>
  <c r="M207" i="16" s="1"/>
  <c r="O207" i="16" s="1"/>
  <c r="Q207" i="16" s="1"/>
  <c r="F115" i="16"/>
  <c r="G901" i="16"/>
  <c r="M993" i="16" s="1"/>
  <c r="O993" i="16" s="1"/>
  <c r="Q993" i="16" s="1"/>
  <c r="F901" i="16"/>
  <c r="F180" i="16"/>
  <c r="G180" i="16" s="1"/>
  <c r="M272" i="16" s="1"/>
  <c r="G1081" i="16"/>
  <c r="M1173" i="16" s="1"/>
  <c r="O1173" i="16" s="1"/>
  <c r="F1081" i="16"/>
  <c r="G1272" i="16"/>
  <c r="M1364" i="16" s="1"/>
  <c r="O1364" i="16" s="1"/>
  <c r="Q1364" i="16" s="1"/>
  <c r="F1272" i="16"/>
  <c r="G853" i="16"/>
  <c r="M945" i="16" s="1"/>
  <c r="F853" i="16"/>
  <c r="F537" i="16"/>
  <c r="G537" i="16" s="1"/>
  <c r="G131" i="16"/>
  <c r="M223" i="16" s="1"/>
  <c r="O223" i="16" s="1"/>
  <c r="Q223" i="16" s="1"/>
  <c r="F131" i="16"/>
  <c r="G341" i="16"/>
  <c r="F341" i="16"/>
  <c r="G313" i="16"/>
  <c r="M405" i="16" s="1"/>
  <c r="Q405" i="16" s="1"/>
  <c r="F313" i="16"/>
  <c r="F250" i="16"/>
  <c r="G250" i="16" s="1"/>
  <c r="M342" i="16" s="1"/>
  <c r="G796" i="16"/>
  <c r="M888" i="16" s="1"/>
  <c r="O888" i="16" s="1"/>
  <c r="Q888" i="16" s="1"/>
  <c r="F796" i="16"/>
  <c r="G516" i="16"/>
  <c r="F516" i="16"/>
  <c r="G494" i="16"/>
  <c r="M586" i="16" s="1"/>
  <c r="O586" i="16" s="1"/>
  <c r="F494" i="16"/>
  <c r="F712" i="16"/>
  <c r="G712" i="16" s="1"/>
  <c r="G1258" i="16"/>
  <c r="M1350" i="16" s="1"/>
  <c r="F1258" i="16"/>
  <c r="G1090" i="16"/>
  <c r="M1182" i="16" s="1"/>
  <c r="O1182" i="16" s="1"/>
  <c r="Q1182" i="16" s="1"/>
  <c r="F1090" i="16"/>
  <c r="G678" i="16"/>
  <c r="M770" i="16" s="1"/>
  <c r="Q770" i="16" s="1"/>
  <c r="F678" i="16"/>
  <c r="F823" i="16"/>
  <c r="G823" i="16" s="1"/>
  <c r="M915" i="16" s="1"/>
  <c r="O915" i="16" s="1"/>
  <c r="Q915" i="16" s="1"/>
  <c r="G465" i="16"/>
  <c r="M557" i="16" s="1"/>
  <c r="O557" i="16" s="1"/>
  <c r="F465" i="16"/>
  <c r="G383" i="16"/>
  <c r="M475" i="16" s="1"/>
  <c r="F383" i="16"/>
  <c r="G279" i="16"/>
  <c r="M371" i="16" s="1"/>
  <c r="O371" i="16" s="1"/>
  <c r="F279" i="16"/>
  <c r="F227" i="16"/>
  <c r="G227" i="16" s="1"/>
  <c r="M319" i="16" s="1"/>
  <c r="Q319" i="16" s="1"/>
  <c r="G83" i="16"/>
  <c r="M175" i="16" s="1"/>
  <c r="O175" i="16" s="1"/>
  <c r="Q175" i="16" s="1"/>
  <c r="F83" i="16"/>
  <c r="G1013" i="16"/>
  <c r="M1105" i="16" s="1"/>
  <c r="F1013" i="16"/>
  <c r="G880" i="16"/>
  <c r="M972" i="16" s="1"/>
  <c r="O972" i="16" s="1"/>
  <c r="Q972" i="16" s="1"/>
  <c r="F880" i="16"/>
  <c r="F489" i="16"/>
  <c r="G489" i="16" s="1"/>
  <c r="M581" i="16" s="1"/>
  <c r="G103" i="16"/>
  <c r="M195" i="16" s="1"/>
  <c r="O195" i="16" s="1"/>
  <c r="Q195" i="16" s="1"/>
  <c r="F103" i="16"/>
  <c r="G810" i="16"/>
  <c r="F810" i="16"/>
  <c r="G580" i="16"/>
  <c r="F580" i="16"/>
  <c r="G894" i="16"/>
  <c r="M986" i="16" s="1"/>
  <c r="O986" i="16" s="1"/>
  <c r="Q986" i="16" s="1"/>
  <c r="F894" i="16"/>
  <c r="G670" i="16"/>
  <c r="M762" i="16" s="1"/>
  <c r="Q762" i="16" s="1"/>
  <c r="F670" i="16"/>
  <c r="F390" i="16"/>
  <c r="G390" i="16" s="1"/>
  <c r="M482" i="16" s="1"/>
  <c r="R482" i="16" s="1"/>
  <c r="F1069" i="16"/>
  <c r="G1069" i="16" s="1"/>
  <c r="G129" i="16"/>
  <c r="F129" i="16"/>
  <c r="G782" i="16"/>
  <c r="F782" i="16"/>
  <c r="F950" i="16"/>
  <c r="G950" i="16" s="1"/>
  <c r="M1042" i="16" s="1"/>
  <c r="O1042" i="16" s="1"/>
  <c r="Q1042" i="16" s="1"/>
  <c r="F677" i="16"/>
  <c r="G677" i="16" s="1"/>
  <c r="G1188" i="16"/>
  <c r="M1280" i="16" s="1"/>
  <c r="Q1280" i="16" s="1"/>
  <c r="F1188" i="16"/>
  <c r="G502" i="16"/>
  <c r="M594" i="16" s="1"/>
  <c r="Q594" i="16" s="1"/>
  <c r="F502" i="16"/>
  <c r="F1195" i="16"/>
  <c r="G1195" i="16" s="1"/>
  <c r="F75" i="16"/>
  <c r="G75" i="16" s="1"/>
  <c r="G1034" i="16"/>
  <c r="M1126" i="16" s="1"/>
  <c r="O1126" i="16" s="1"/>
  <c r="Q1126" i="16" s="1"/>
  <c r="F1034" i="16"/>
  <c r="G285" i="16"/>
  <c r="F285" i="16"/>
  <c r="F1139" i="16"/>
  <c r="G1139" i="16" s="1"/>
  <c r="R1325" i="16"/>
  <c r="R953" i="16"/>
  <c r="R1219" i="16"/>
  <c r="R1395" i="16"/>
  <c r="R1089" i="16"/>
  <c r="R730" i="16"/>
  <c r="O1359" i="16"/>
  <c r="Q1359" i="16" s="1"/>
  <c r="Q1355" i="16"/>
  <c r="O1177" i="16"/>
  <c r="Q1177" i="16" s="1"/>
  <c r="O789" i="16"/>
  <c r="O1089" i="16"/>
  <c r="O1193" i="16"/>
  <c r="Q1193" i="16" s="1"/>
  <c r="O600" i="16"/>
  <c r="O348" i="16"/>
  <c r="F1238" i="16"/>
  <c r="G1238" i="16" s="1"/>
  <c r="M1330" i="16" s="1"/>
  <c r="O1330" i="16" s="1"/>
  <c r="F1217" i="16"/>
  <c r="G1217" i="16" s="1"/>
  <c r="M1309" i="16" s="1"/>
  <c r="Q1309" i="16" s="1"/>
  <c r="G1161" i="16"/>
  <c r="M1253" i="16" s="1"/>
  <c r="Q1253" i="16" s="1"/>
  <c r="F1161" i="16"/>
  <c r="G1084" i="16"/>
  <c r="M1176" i="16" s="1"/>
  <c r="O1176" i="16" s="1"/>
  <c r="Q1176" i="16" s="1"/>
  <c r="F1084" i="16"/>
  <c r="F1118" i="16"/>
  <c r="G1118" i="16" s="1"/>
  <c r="M1210" i="16" s="1"/>
  <c r="O1210" i="16" s="1"/>
  <c r="Q1210" i="16" s="1"/>
  <c r="F733" i="16"/>
  <c r="G733" i="16" s="1"/>
  <c r="M825" i="16" s="1"/>
  <c r="O825" i="16" s="1"/>
  <c r="Q825" i="16" s="1"/>
  <c r="G685" i="16"/>
  <c r="M777" i="16" s="1"/>
  <c r="F685" i="16"/>
  <c r="G636" i="16"/>
  <c r="M728" i="16" s="1"/>
  <c r="O728" i="16" s="1"/>
  <c r="F636" i="16"/>
  <c r="F461" i="16"/>
  <c r="G461" i="16" s="1"/>
  <c r="M553" i="16" s="1"/>
  <c r="Q553" i="16" s="1"/>
  <c r="F367" i="16"/>
  <c r="G367" i="16" s="1"/>
  <c r="M459" i="16" s="1"/>
  <c r="G271" i="16"/>
  <c r="M363" i="16" s="1"/>
  <c r="Q363" i="16" s="1"/>
  <c r="F271" i="16"/>
  <c r="G1035" i="16"/>
  <c r="M1127" i="16" s="1"/>
  <c r="O1127" i="16" s="1"/>
  <c r="Q1127" i="16" s="1"/>
  <c r="F1035" i="16"/>
  <c r="F1286" i="16"/>
  <c r="G1286" i="16" s="1"/>
  <c r="M1378" i="16" s="1"/>
  <c r="O1378" i="16" s="1"/>
  <c r="Q1378" i="16" s="1"/>
  <c r="F1006" i="16"/>
  <c r="G1006" i="16" s="1"/>
  <c r="M1098" i="16" s="1"/>
  <c r="Q1098" i="16" s="1"/>
  <c r="G446" i="16"/>
  <c r="F446" i="16"/>
  <c r="G454" i="16"/>
  <c r="M546" i="16" s="1"/>
  <c r="O546" i="16" s="1"/>
  <c r="Q546" i="16" s="1"/>
  <c r="F454" i="16"/>
  <c r="F628" i="16"/>
  <c r="G628" i="16" s="1"/>
  <c r="M720" i="16" s="1"/>
  <c r="F376" i="16"/>
  <c r="G376" i="16" s="1"/>
  <c r="M468" i="16" s="1"/>
  <c r="O468" i="16" s="1"/>
  <c r="G1062" i="16"/>
  <c r="M1154" i="16" s="1"/>
  <c r="O1154" i="16" s="1"/>
  <c r="Q1154" i="16" s="1"/>
  <c r="F1062" i="16"/>
  <c r="G747" i="16"/>
  <c r="M839" i="16" s="1"/>
  <c r="O839" i="16" s="1"/>
  <c r="Q839" i="16" s="1"/>
  <c r="F747" i="16"/>
  <c r="F916" i="16"/>
  <c r="G916" i="16" s="1"/>
  <c r="M1008" i="16" s="1"/>
  <c r="O1008" i="16" s="1"/>
  <c r="Q1008" i="16" s="1"/>
  <c r="F657" i="16"/>
  <c r="G657" i="16" s="1"/>
  <c r="G845" i="16"/>
  <c r="F845" i="16"/>
  <c r="G76" i="16"/>
  <c r="F76" i="16"/>
  <c r="F1083" i="16"/>
  <c r="G1083" i="16" s="1"/>
  <c r="F97" i="16"/>
  <c r="G97" i="16" s="1"/>
  <c r="G663" i="16"/>
  <c r="F663" i="16"/>
  <c r="G600" i="16"/>
  <c r="F600" i="16"/>
  <c r="F229" i="16"/>
  <c r="G229" i="16" s="1"/>
  <c r="F488" i="16"/>
  <c r="G488" i="16" s="1"/>
  <c r="R1271" i="16"/>
  <c r="R1067" i="16"/>
  <c r="R403" i="16"/>
  <c r="R355" i="16"/>
  <c r="O1109" i="16"/>
  <c r="O1306" i="16"/>
  <c r="O956" i="16"/>
  <c r="Q768" i="16"/>
  <c r="O400" i="16"/>
  <c r="G1230" i="16"/>
  <c r="M1322" i="16" s="1"/>
  <c r="R1322" i="16" s="1"/>
  <c r="F1230" i="16"/>
  <c r="G1020" i="16"/>
  <c r="M1112" i="16" s="1"/>
  <c r="Q1112" i="16" s="1"/>
  <c r="F1020" i="16"/>
  <c r="G671" i="16"/>
  <c r="M763" i="16" s="1"/>
  <c r="O763" i="16" s="1"/>
  <c r="F671" i="16"/>
  <c r="F594" i="16"/>
  <c r="G594" i="16" s="1"/>
  <c r="M686" i="16" s="1"/>
  <c r="O686" i="16" s="1"/>
  <c r="Q686" i="16" s="1"/>
  <c r="G658" i="16"/>
  <c r="M750" i="16" s="1"/>
  <c r="R750" i="16" s="1"/>
  <c r="F658" i="16"/>
  <c r="G363" i="16"/>
  <c r="M455" i="16" s="1"/>
  <c r="F363" i="16"/>
  <c r="G531" i="16"/>
  <c r="M623" i="16" s="1"/>
  <c r="O623" i="16" s="1"/>
  <c r="F531" i="16"/>
  <c r="F188" i="16"/>
  <c r="G188" i="16" s="1"/>
  <c r="M280" i="16" s="1"/>
  <c r="R280" i="16" s="1"/>
  <c r="G243" i="16"/>
  <c r="M335" i="16" s="1"/>
  <c r="O335" i="16" s="1"/>
  <c r="F243" i="16"/>
  <c r="G13" i="16"/>
  <c r="M105" i="16" s="1"/>
  <c r="O105" i="16" s="1"/>
  <c r="F13" i="16"/>
  <c r="G418" i="16"/>
  <c r="F418" i="16"/>
  <c r="F405" i="16"/>
  <c r="G405" i="16" s="1"/>
  <c r="G831" i="16"/>
  <c r="M923" i="16" s="1"/>
  <c r="O923" i="16" s="1"/>
  <c r="Q923" i="16" s="1"/>
  <c r="F831" i="16"/>
  <c r="G551" i="16"/>
  <c r="M643" i="16" s="1"/>
  <c r="F551" i="16"/>
  <c r="G350" i="16"/>
  <c r="M442" i="16" s="1"/>
  <c r="R442" i="16" s="1"/>
  <c r="F350" i="16"/>
  <c r="F1314" i="16"/>
  <c r="G1314" i="16" s="1"/>
  <c r="M1406" i="16" s="1"/>
  <c r="Q1406" i="16" s="1"/>
  <c r="G432" i="16"/>
  <c r="F432" i="16"/>
  <c r="G82" i="16"/>
  <c r="F82" i="16"/>
  <c r="G1216" i="16"/>
  <c r="F1216" i="16"/>
  <c r="F860" i="16"/>
  <c r="G860" i="16" s="1"/>
  <c r="M952" i="16" s="1"/>
  <c r="O952" i="16" s="1"/>
  <c r="G698" i="16"/>
  <c r="M790" i="16" s="1"/>
  <c r="O790" i="16" s="1"/>
  <c r="F698" i="16"/>
  <c r="G145" i="16"/>
  <c r="F145" i="16"/>
  <c r="G1300" i="16"/>
  <c r="M1392" i="16" s="1"/>
  <c r="O1392" i="16" s="1"/>
  <c r="Q1392" i="16" s="1"/>
  <c r="F1300" i="16"/>
  <c r="F649" i="16"/>
  <c r="G649" i="16" s="1"/>
  <c r="M741" i="16" s="1"/>
  <c r="Q741" i="16" s="1"/>
  <c r="G738" i="16"/>
  <c r="F738" i="16"/>
  <c r="G374" i="16"/>
  <c r="M466" i="16" s="1"/>
  <c r="O466" i="16" s="1"/>
  <c r="F374" i="16"/>
  <c r="G1207" i="16"/>
  <c r="M1299" i="16" s="1"/>
  <c r="F1207" i="16"/>
  <c r="F1111" i="16"/>
  <c r="G1111" i="16" s="1"/>
  <c r="G1167" i="16"/>
  <c r="F1167" i="16"/>
  <c r="G1293" i="16"/>
  <c r="F1293" i="16"/>
  <c r="G96" i="16"/>
  <c r="F96" i="16"/>
  <c r="G1237" i="16"/>
  <c r="F1237" i="16"/>
  <c r="G1132" i="16"/>
  <c r="M1224" i="16" s="1"/>
  <c r="F1132" i="16"/>
  <c r="F705" i="16"/>
  <c r="G705" i="16" s="1"/>
  <c r="M797" i="16" s="1"/>
  <c r="F1189" i="16"/>
  <c r="G1189" i="16" s="1"/>
  <c r="M1281" i="16" s="1"/>
  <c r="Q1281" i="16" s="1"/>
  <c r="G1174" i="16"/>
  <c r="M1266" i="16" s="1"/>
  <c r="O1266" i="16" s="1"/>
  <c r="Q1266" i="16" s="1"/>
  <c r="F1174" i="16"/>
  <c r="G992" i="16"/>
  <c r="M1084" i="16" s="1"/>
  <c r="Q1084" i="16" s="1"/>
  <c r="F992" i="16"/>
  <c r="F1098" i="16"/>
  <c r="G1098" i="16" s="1"/>
  <c r="M1190" i="16" s="1"/>
  <c r="O1190" i="16" s="1"/>
  <c r="Q1190" i="16" s="1"/>
  <c r="F1154" i="16"/>
  <c r="G1154" i="16" s="1"/>
  <c r="M1246" i="16" s="1"/>
  <c r="O1246" i="16" s="1"/>
  <c r="Q1246" i="16" s="1"/>
  <c r="G874" i="16"/>
  <c r="M966" i="16" s="1"/>
  <c r="O966" i="16" s="1"/>
  <c r="Q966" i="16" s="1"/>
  <c r="F874" i="16"/>
  <c r="G811" i="16"/>
  <c r="M903" i="16" s="1"/>
  <c r="O903" i="16" s="1"/>
  <c r="Q903" i="16" s="1"/>
  <c r="F811" i="16"/>
  <c r="F643" i="16"/>
  <c r="G643" i="16" s="1"/>
  <c r="M735" i="16" s="1"/>
  <c r="F503" i="16"/>
  <c r="G503" i="16" s="1"/>
  <c r="M595" i="16" s="1"/>
  <c r="G510" i="16"/>
  <c r="M602" i="16" s="1"/>
  <c r="Q602" i="16" s="1"/>
  <c r="F510" i="16"/>
  <c r="G355" i="16"/>
  <c r="M447" i="16" s="1"/>
  <c r="Q447" i="16" s="1"/>
  <c r="F355" i="16"/>
  <c r="F124" i="16"/>
  <c r="G124" i="16" s="1"/>
  <c r="M216" i="16" s="1"/>
  <c r="O216" i="16" s="1"/>
  <c r="Q216" i="16" s="1"/>
  <c r="F215" i="16"/>
  <c r="G215" i="16" s="1"/>
  <c r="M307" i="16" s="1"/>
  <c r="G1027" i="16"/>
  <c r="M1119" i="16" s="1"/>
  <c r="O1119" i="16" s="1"/>
  <c r="F1027" i="16"/>
  <c r="G754" i="16"/>
  <c r="F754" i="16"/>
  <c r="F397" i="16"/>
  <c r="G397" i="16" s="1"/>
  <c r="F971" i="16"/>
  <c r="G971" i="16" s="1"/>
  <c r="M1063" i="16" s="1"/>
  <c r="R1063" i="16" s="1"/>
  <c r="G236" i="16"/>
  <c r="M328" i="16" s="1"/>
  <c r="Q328" i="16" s="1"/>
  <c r="F236" i="16"/>
  <c r="G1097" i="16"/>
  <c r="F1097" i="16"/>
  <c r="F530" i="16"/>
  <c r="G530" i="16" s="1"/>
  <c r="F320" i="16"/>
  <c r="G320" i="16" s="1"/>
  <c r="M412" i="16" s="1"/>
  <c r="O412" i="16" s="1"/>
  <c r="G957" i="16"/>
  <c r="M1049" i="16" s="1"/>
  <c r="O1049" i="16" s="1"/>
  <c r="F957" i="16"/>
  <c r="G1208" i="16"/>
  <c r="M1300" i="16" s="1"/>
  <c r="Q1300" i="16" s="1"/>
  <c r="F1208" i="16"/>
  <c r="F517" i="16"/>
  <c r="G517" i="16" s="1"/>
  <c r="F732" i="16"/>
  <c r="G732" i="16" s="1"/>
  <c r="G684" i="16"/>
  <c r="F684" i="16"/>
  <c r="G411" i="16"/>
  <c r="M503" i="16" s="1"/>
  <c r="O503" i="16" s="1"/>
  <c r="Q503" i="16" s="1"/>
  <c r="F411" i="16"/>
  <c r="F915" i="16"/>
  <c r="G915" i="16" s="1"/>
  <c r="M1007" i="16" s="1"/>
  <c r="O1007" i="16" s="1"/>
  <c r="Q1007" i="16" s="1"/>
  <c r="F1160" i="16"/>
  <c r="G1160" i="16" s="1"/>
  <c r="G1181" i="16"/>
  <c r="F1181" i="16"/>
  <c r="G852" i="16"/>
  <c r="F852" i="16"/>
  <c r="F1251" i="16"/>
  <c r="G1251" i="16" s="1"/>
  <c r="R171" i="16"/>
  <c r="R971" i="16"/>
  <c r="R851" i="16"/>
  <c r="R1261" i="16"/>
  <c r="R956" i="16"/>
  <c r="R683" i="16"/>
  <c r="R970" i="16"/>
  <c r="R1027" i="16"/>
  <c r="Q627" i="16"/>
  <c r="O296" i="16"/>
  <c r="G1253" i="16"/>
  <c r="M1345" i="16" s="1"/>
  <c r="Q1345" i="16" s="1"/>
  <c r="F1253" i="16"/>
  <c r="G1182" i="16"/>
  <c r="M1274" i="16" s="1"/>
  <c r="O1274" i="16" s="1"/>
  <c r="F1182" i="16"/>
  <c r="F1112" i="16"/>
  <c r="G1112" i="16" s="1"/>
  <c r="M1204" i="16" s="1"/>
  <c r="O1204" i="16" s="1"/>
  <c r="Q1204" i="16" s="1"/>
  <c r="F972" i="16"/>
  <c r="G972" i="16" s="1"/>
  <c r="M1064" i="16" s="1"/>
  <c r="Q1064" i="16" s="1"/>
  <c r="G1063" i="16"/>
  <c r="M1155" i="16" s="1"/>
  <c r="O1155" i="16" s="1"/>
  <c r="Q1155" i="16" s="1"/>
  <c r="F1063" i="16"/>
  <c r="G783" i="16"/>
  <c r="M875" i="16" s="1"/>
  <c r="O875" i="16" s="1"/>
  <c r="Q875" i="16" s="1"/>
  <c r="F783" i="16"/>
  <c r="F790" i="16"/>
  <c r="G790" i="16" s="1"/>
  <c r="M882" i="16" s="1"/>
  <c r="O882" i="16" s="1"/>
  <c r="Q882" i="16" s="1"/>
  <c r="F538" i="16"/>
  <c r="G538" i="16" s="1"/>
  <c r="M630" i="16" s="1"/>
  <c r="G335" i="16"/>
  <c r="M427" i="16" s="1"/>
  <c r="Q427" i="16" s="1"/>
  <c r="F335" i="16"/>
  <c r="G208" i="16"/>
  <c r="M300" i="16" s="1"/>
  <c r="Q300" i="16" s="1"/>
  <c r="F208" i="16"/>
  <c r="F110" i="16"/>
  <c r="G110" i="16" s="1"/>
  <c r="M202" i="16" s="1"/>
  <c r="O202" i="16" s="1"/>
  <c r="Q202" i="16" s="1"/>
  <c r="F146" i="16"/>
  <c r="G146" i="16" s="1"/>
  <c r="M238" i="16" s="1"/>
  <c r="O238" i="16" s="1"/>
  <c r="Q238" i="16" s="1"/>
  <c r="G1252" i="16"/>
  <c r="F1252" i="16"/>
  <c r="G1244" i="16"/>
  <c r="F1244" i="16"/>
  <c r="F775" i="16"/>
  <c r="G775" i="16" s="1"/>
  <c r="M867" i="16" s="1"/>
  <c r="O867" i="16" s="1"/>
  <c r="Q867" i="16" s="1"/>
  <c r="F509" i="16"/>
  <c r="G509" i="16" s="1"/>
  <c r="G286" i="16"/>
  <c r="M378" i="16" s="1"/>
  <c r="Q378" i="16" s="1"/>
  <c r="F286" i="16"/>
  <c r="G1265" i="16"/>
  <c r="M1357" i="16" s="1"/>
  <c r="O1357" i="16" s="1"/>
  <c r="Q1357" i="16" s="1"/>
  <c r="F1265" i="16"/>
  <c r="F264" i="16"/>
  <c r="G264" i="16" s="1"/>
  <c r="M356" i="16" s="1"/>
  <c r="Q356" i="16" s="1"/>
  <c r="F978" i="16"/>
  <c r="G978" i="16" s="1"/>
  <c r="M1070" i="16" s="1"/>
  <c r="Q1070" i="16" s="1"/>
  <c r="G838" i="16"/>
  <c r="F838" i="16"/>
  <c r="G412" i="16"/>
  <c r="F412" i="16"/>
  <c r="G1307" i="16"/>
  <c r="M1399" i="16" s="1"/>
  <c r="O1399" i="16" s="1"/>
  <c r="Q1399" i="16" s="1"/>
  <c r="F1307" i="16"/>
  <c r="F692" i="16"/>
  <c r="G692" i="16" s="1"/>
  <c r="G334" i="16"/>
  <c r="M426" i="16" s="1"/>
  <c r="Q426" i="16" s="1"/>
  <c r="F334" i="16"/>
  <c r="F369" i="16"/>
  <c r="G369" i="16" s="1"/>
  <c r="F1041" i="16"/>
  <c r="G1041" i="16" s="1"/>
  <c r="G642" i="16"/>
  <c r="F642" i="16"/>
  <c r="G425" i="16"/>
  <c r="F425" i="16"/>
  <c r="F460" i="16"/>
  <c r="G460" i="16" s="1"/>
  <c r="F278" i="16"/>
  <c r="G278" i="16" s="1"/>
  <c r="Q1068" i="16"/>
  <c r="O1068" i="16"/>
  <c r="D55" i="16"/>
  <c r="F55" i="16" s="1"/>
  <c r="F54" i="16"/>
  <c r="G54" i="16" s="1"/>
  <c r="M146" i="16" s="1"/>
  <c r="O146" i="16" s="1"/>
  <c r="O795" i="16"/>
  <c r="O443" i="16"/>
  <c r="J691" i="16"/>
  <c r="K691" i="16" s="1"/>
  <c r="O1307" i="16"/>
  <c r="O779" i="16"/>
  <c r="O323" i="16"/>
  <c r="R1355" i="16"/>
  <c r="O1115" i="16"/>
  <c r="Q611" i="16"/>
  <c r="O1251" i="16"/>
  <c r="R619" i="16"/>
  <c r="O1363" i="16"/>
  <c r="Q1363" i="16" s="1"/>
  <c r="O515" i="16"/>
  <c r="Q1243" i="16"/>
  <c r="R515" i="16"/>
  <c r="Q731" i="16"/>
  <c r="O715" i="16"/>
  <c r="O827" i="16"/>
  <c r="Q827" i="16" s="1"/>
  <c r="O467" i="16"/>
  <c r="Q291" i="16"/>
  <c r="O619" i="16"/>
  <c r="J499" i="16"/>
  <c r="K499" i="16" s="1"/>
  <c r="O1283" i="16"/>
  <c r="J579" i="16"/>
  <c r="K579" i="16" s="1"/>
  <c r="J1283" i="16"/>
  <c r="K1283" i="16" s="1"/>
  <c r="Q275" i="16"/>
  <c r="J1595" i="16"/>
  <c r="K1595" i="16" s="1"/>
  <c r="J1163" i="16"/>
  <c r="K1163" i="16" s="1"/>
  <c r="R1283" i="16"/>
  <c r="R1131" i="16"/>
  <c r="R275" i="16"/>
  <c r="J1427" i="16"/>
  <c r="K1427" i="16" s="1"/>
  <c r="J523" i="16"/>
  <c r="K523" i="16" s="1"/>
  <c r="J275" i="16"/>
  <c r="K275" i="16" s="1"/>
  <c r="J347" i="16"/>
  <c r="K347" i="16" s="1"/>
  <c r="Q1235" i="16"/>
  <c r="J756" i="16"/>
  <c r="K756" i="16" s="1"/>
  <c r="J1537" i="16"/>
  <c r="K1537" i="16" s="1"/>
  <c r="J1490" i="16"/>
  <c r="K1490" i="16" s="1"/>
  <c r="J1131" i="16"/>
  <c r="K1131" i="16" s="1"/>
  <c r="J1615" i="16"/>
  <c r="K1615" i="16" s="1"/>
  <c r="J1126" i="16"/>
  <c r="K1126" i="16" s="1"/>
  <c r="J219" i="16"/>
  <c r="K219" i="16" s="1"/>
  <c r="J465" i="16"/>
  <c r="K465" i="16" s="1"/>
  <c r="J530" i="16"/>
  <c r="K530" i="16" s="1"/>
  <c r="R579" i="16"/>
  <c r="R1163" i="16"/>
  <c r="O579" i="16"/>
  <c r="J1235" i="16"/>
  <c r="K1235" i="16" s="1"/>
  <c r="J1171" i="16"/>
  <c r="K1171" i="16" s="1"/>
  <c r="J235" i="16"/>
  <c r="K235" i="16" s="1"/>
  <c r="R499" i="16"/>
  <c r="R347" i="16"/>
  <c r="J1462" i="16"/>
  <c r="K1462" i="16" s="1"/>
  <c r="O299" i="16"/>
  <c r="O563" i="16"/>
  <c r="O379" i="16"/>
  <c r="O1339" i="16"/>
  <c r="Q1067" i="16"/>
  <c r="O571" i="16"/>
  <c r="R187" i="16"/>
  <c r="Q1427" i="16"/>
  <c r="O1427" i="16"/>
  <c r="O1448" i="16"/>
  <c r="Q1448" i="16"/>
  <c r="O1471" i="16"/>
  <c r="Q1471" i="16"/>
  <c r="O1411" i="16"/>
  <c r="O803" i="16"/>
  <c r="O1428" i="16"/>
  <c r="Q1428" i="16"/>
  <c r="O1420" i="16"/>
  <c r="Q1420" i="16"/>
  <c r="Q1595" i="16"/>
  <c r="O1595" i="16"/>
  <c r="O1615" i="16"/>
  <c r="Q1615" i="16"/>
  <c r="O1637" i="16"/>
  <c r="Q1637" i="16"/>
  <c r="O1413" i="16"/>
  <c r="Q1413" i="16"/>
  <c r="J503" i="16"/>
  <c r="K503" i="16" s="1"/>
  <c r="R1438" i="16"/>
  <c r="O1438" i="16"/>
  <c r="Q1438" i="16"/>
  <c r="Q1450" i="16"/>
  <c r="O1450" i="16"/>
  <c r="O1463" i="16"/>
  <c r="Q1463" i="16"/>
  <c r="O1452" i="16"/>
  <c r="Q1452" i="16"/>
  <c r="O1449" i="16"/>
  <c r="Q1449" i="16"/>
  <c r="O1455" i="16"/>
  <c r="Q1455" i="16"/>
  <c r="O1462" i="16"/>
  <c r="Q1462" i="16"/>
  <c r="Q339" i="16"/>
  <c r="O635" i="16"/>
  <c r="O1588" i="16"/>
  <c r="Q1588" i="16"/>
  <c r="O1456" i="16"/>
  <c r="Q1456" i="16"/>
  <c r="O1609" i="16"/>
  <c r="Q1609" i="16"/>
  <c r="O1641" i="16"/>
  <c r="Q1641" i="16"/>
  <c r="Q101" i="16"/>
  <c r="O104" i="16"/>
  <c r="Q103" i="16"/>
  <c r="O103" i="16"/>
  <c r="O111" i="16"/>
  <c r="J1187" i="16"/>
  <c r="K1187" i="16" s="1"/>
  <c r="J971" i="16"/>
  <c r="K971" i="16" s="1"/>
  <c r="R243" i="16"/>
  <c r="R227" i="16"/>
  <c r="Q299" i="16"/>
  <c r="O347" i="16"/>
  <c r="J1123" i="16"/>
  <c r="K1123" i="16" s="1"/>
  <c r="J411" i="16"/>
  <c r="K411" i="16" s="1"/>
  <c r="R1187" i="16"/>
  <c r="R491" i="16"/>
  <c r="O1051" i="16"/>
  <c r="O491" i="16"/>
  <c r="J909" i="16"/>
  <c r="K909" i="16" s="1"/>
  <c r="J227" i="16"/>
  <c r="K227" i="16" s="1"/>
  <c r="R411" i="16"/>
  <c r="O555" i="16"/>
  <c r="O243" i="16"/>
  <c r="J1299" i="16"/>
  <c r="K1299" i="16" s="1"/>
  <c r="R1123" i="16"/>
  <c r="Q555" i="16"/>
  <c r="O1291" i="16"/>
  <c r="O659" i="16"/>
  <c r="O523" i="16"/>
  <c r="O355" i="16"/>
  <c r="J243" i="16"/>
  <c r="K243" i="16" s="1"/>
  <c r="J1227" i="16"/>
  <c r="K1227" i="16" s="1"/>
  <c r="J491" i="16"/>
  <c r="K491" i="16" s="1"/>
  <c r="J1051" i="16"/>
  <c r="K1051" i="16" s="1"/>
  <c r="R1227" i="16"/>
  <c r="O1227" i="16"/>
  <c r="O1123" i="16"/>
  <c r="J607" i="16"/>
  <c r="K607" i="16" s="1"/>
  <c r="J299" i="16"/>
  <c r="K299" i="16" s="1"/>
  <c r="Q785" i="16"/>
  <c r="O328" i="16"/>
  <c r="Q258" i="16"/>
  <c r="O258" i="16"/>
  <c r="Q790" i="16"/>
  <c r="O756" i="16"/>
  <c r="Q1304" i="16"/>
  <c r="O1304" i="16"/>
  <c r="O1080" i="16"/>
  <c r="Q1242" i="16"/>
  <c r="O1242" i="16"/>
  <c r="O1345" i="16"/>
  <c r="Q1274" i="16"/>
  <c r="Q455" i="16"/>
  <c r="O455" i="16"/>
  <c r="Q623" i="16"/>
  <c r="Q643" i="16"/>
  <c r="O643" i="16"/>
  <c r="Q530" i="16"/>
  <c r="O530" i="16"/>
  <c r="Q465" i="16"/>
  <c r="O465" i="16"/>
  <c r="Q1294" i="16"/>
  <c r="O1294" i="16"/>
  <c r="Q335" i="16"/>
  <c r="Q412" i="16"/>
  <c r="Q1108" i="16"/>
  <c r="O1108" i="16"/>
  <c r="Q1226" i="16"/>
  <c r="O1226" i="16"/>
  <c r="Q1114" i="16"/>
  <c r="O1114" i="16"/>
  <c r="Q557" i="16"/>
  <c r="O427" i="16"/>
  <c r="Q664" i="16"/>
  <c r="Q1288" i="16"/>
  <c r="Q1337" i="16"/>
  <c r="O1337" i="16"/>
  <c r="Q1238" i="16"/>
  <c r="O1238" i="16"/>
  <c r="Q777" i="16"/>
  <c r="O777" i="16"/>
  <c r="O518" i="16"/>
  <c r="Q1105" i="16"/>
  <c r="O1105" i="16"/>
  <c r="O426" i="16"/>
  <c r="Q1086" i="16"/>
  <c r="O1086" i="16"/>
  <c r="Q607" i="16"/>
  <c r="O607" i="16"/>
  <c r="Q1346" i="16"/>
  <c r="O1346" i="16"/>
  <c r="Q1090" i="16"/>
  <c r="O1090" i="16"/>
  <c r="Q1350" i="16"/>
  <c r="O1350" i="16"/>
  <c r="O553" i="16"/>
  <c r="Q399" i="16"/>
  <c r="O399" i="16"/>
  <c r="O1098" i="16"/>
  <c r="Q1173" i="16"/>
  <c r="Q1310" i="16"/>
  <c r="O1310" i="16"/>
  <c r="Q1330" i="16"/>
  <c r="Q483" i="16"/>
  <c r="Q567" i="16"/>
  <c r="J1007" i="16"/>
  <c r="K1007" i="16" s="1"/>
  <c r="O279" i="16"/>
  <c r="Q691" i="16"/>
  <c r="O691" i="16"/>
  <c r="Q1094" i="16"/>
  <c r="O1094" i="16"/>
  <c r="Q1303" i="16"/>
  <c r="O1303" i="16"/>
  <c r="O1072" i="16"/>
  <c r="Q754" i="16"/>
  <c r="O754" i="16"/>
  <c r="O1322" i="16"/>
  <c r="Q1224" i="16"/>
  <c r="O1224" i="16"/>
  <c r="O1112" i="16"/>
  <c r="O770" i="16"/>
  <c r="Q750" i="16"/>
  <c r="O750" i="16"/>
  <c r="Q475" i="16"/>
  <c r="O475" i="16"/>
  <c r="Q371" i="16"/>
  <c r="Q251" i="16"/>
  <c r="Q1049" i="16"/>
  <c r="O405" i="16"/>
  <c r="D1028" i="16"/>
  <c r="D1483" i="16"/>
  <c r="F1483" i="16" s="1"/>
  <c r="G1483" i="16" s="1"/>
  <c r="M1575" i="16" s="1"/>
  <c r="O1575" i="16" s="1"/>
  <c r="Q1575" i="16" s="1"/>
  <c r="J1483" i="16"/>
  <c r="K1483" i="16" s="1"/>
  <c r="J881" i="16"/>
  <c r="K881" i="16" s="1"/>
  <c r="J1270" i="16"/>
  <c r="K1270" i="16" s="1"/>
  <c r="J1310" i="16"/>
  <c r="K1310" i="16" s="1"/>
  <c r="D727" i="16"/>
  <c r="D1623" i="16"/>
  <c r="F1623" i="16" s="1"/>
  <c r="G1623" i="16" s="1"/>
  <c r="D1209" i="16"/>
  <c r="J818" i="16"/>
  <c r="K818" i="16" s="1"/>
  <c r="D587" i="16"/>
  <c r="J1091" i="16"/>
  <c r="K1091" i="16" s="1"/>
  <c r="J1300" i="16"/>
  <c r="K1300" i="16" s="1"/>
  <c r="J888" i="16"/>
  <c r="K888" i="16" s="1"/>
  <c r="D699" i="16"/>
  <c r="J678" i="16"/>
  <c r="K678" i="16" s="1"/>
  <c r="D251" i="16"/>
  <c r="J581" i="16"/>
  <c r="K581" i="16" s="1"/>
  <c r="D1000" i="16"/>
  <c r="D881" i="16"/>
  <c r="J790" i="16"/>
  <c r="K790" i="16" s="1"/>
  <c r="D650" i="16"/>
  <c r="J342" i="16"/>
  <c r="K342" i="16" s="1"/>
  <c r="J972" i="16"/>
  <c r="K972" i="16" s="1"/>
  <c r="J741" i="16"/>
  <c r="K741" i="16" s="1"/>
  <c r="J1035" i="16"/>
  <c r="K1035" i="16" s="1"/>
  <c r="D440" i="16"/>
  <c r="J879" i="16"/>
  <c r="K879" i="16" s="1"/>
  <c r="J1304" i="16"/>
  <c r="K1304" i="16" s="1"/>
  <c r="D1392" i="16"/>
  <c r="F1392" i="16" s="1"/>
  <c r="G1392" i="16" s="1"/>
  <c r="M1484" i="16" s="1"/>
  <c r="O1484" i="16" s="1"/>
  <c r="Q1484" i="16" s="1"/>
  <c r="D937" i="16"/>
  <c r="D755" i="16"/>
  <c r="D342" i="16"/>
  <c r="D944" i="16"/>
  <c r="D797" i="16"/>
  <c r="R1547" i="16"/>
  <c r="R1084" i="16"/>
  <c r="R475" i="16"/>
  <c r="R371" i="16"/>
  <c r="R1427" i="16"/>
  <c r="R546" i="16"/>
  <c r="R643" i="16"/>
  <c r="R1357" i="16"/>
  <c r="R1173" i="16"/>
  <c r="R125" i="16"/>
  <c r="R503" i="16"/>
  <c r="R607" i="16"/>
  <c r="R1471" i="16"/>
  <c r="R1080" i="16"/>
  <c r="R1160" i="16"/>
  <c r="R1026" i="16"/>
  <c r="R1549" i="16"/>
  <c r="R834" i="16"/>
  <c r="R1242" i="16"/>
  <c r="R1559" i="16"/>
  <c r="R1064" i="16"/>
  <c r="R1155" i="16"/>
  <c r="R938" i="16"/>
  <c r="R630" i="16"/>
  <c r="R363" i="16"/>
  <c r="R1609" i="16"/>
  <c r="R1127" i="16"/>
  <c r="R1147" i="16"/>
  <c r="R664" i="16"/>
  <c r="R230" i="16"/>
  <c r="R1448" i="16"/>
  <c r="R426" i="16"/>
  <c r="R1462" i="16"/>
  <c r="R1452" i="16"/>
  <c r="R1545" i="16"/>
  <c r="R879" i="16"/>
  <c r="R1431" i="16"/>
  <c r="R1581" i="16"/>
  <c r="R777" i="16"/>
  <c r="D1385" i="16"/>
  <c r="F1385" i="16" s="1"/>
  <c r="G1385" i="16" s="1"/>
  <c r="M1477" i="16" s="1"/>
  <c r="O1477" i="16" s="1"/>
  <c r="Q1477" i="16" s="1"/>
  <c r="R1569" i="16"/>
  <c r="J1476" i="16"/>
  <c r="K1476" i="16" s="1"/>
  <c r="R1350" i="16"/>
  <c r="R1232" i="16"/>
  <c r="R1218" i="16"/>
  <c r="R831" i="16"/>
  <c r="R525" i="16"/>
  <c r="R602" i="16"/>
  <c r="R455" i="16"/>
  <c r="R623" i="16"/>
  <c r="R1568" i="16"/>
  <c r="R1558" i="16"/>
  <c r="R1105" i="16"/>
  <c r="R1420" i="16"/>
  <c r="R867" i="16"/>
  <c r="R839" i="16"/>
  <c r="R110" i="16"/>
  <c r="R1372" i="16"/>
  <c r="R349" i="16"/>
  <c r="R1368" i="16"/>
  <c r="R1546" i="16"/>
  <c r="R1086" i="16"/>
  <c r="R1537" i="16"/>
  <c r="R1304" i="16"/>
  <c r="R691" i="16"/>
  <c r="R1318" i="16"/>
  <c r="R1389" i="16"/>
  <c r="R1226" i="16"/>
  <c r="R1450" i="16"/>
  <c r="R1114" i="16"/>
  <c r="R1038" i="16"/>
  <c r="R875" i="16"/>
  <c r="R1330" i="16"/>
  <c r="R1337" i="16"/>
  <c r="R735" i="16"/>
  <c r="R447" i="16"/>
  <c r="R335" i="16"/>
  <c r="R1098" i="16"/>
  <c r="R581" i="16"/>
  <c r="R1413" i="16"/>
  <c r="R1315" i="16"/>
  <c r="R378" i="16"/>
  <c r="R818" i="16"/>
  <c r="R790" i="16"/>
  <c r="J110" i="16"/>
  <c r="K110" i="16" s="1"/>
  <c r="R1392" i="16"/>
  <c r="R979" i="16"/>
  <c r="J1086" i="16"/>
  <c r="K1086" i="16" s="1"/>
  <c r="R1108" i="16"/>
  <c r="R1176" i="16"/>
  <c r="R1588" i="16"/>
  <c r="R1525" i="16"/>
  <c r="R1553" i="16"/>
  <c r="R1428" i="16"/>
  <c r="R1238" i="16"/>
  <c r="R770" i="16"/>
  <c r="R686" i="16"/>
  <c r="R427" i="16"/>
  <c r="R202" i="16"/>
  <c r="R307" i="16"/>
  <c r="R175" i="16"/>
  <c r="R1511" i="16"/>
  <c r="R1518" i="16"/>
  <c r="R713" i="16"/>
  <c r="R853" i="16"/>
  <c r="R699" i="16"/>
  <c r="R1539" i="16"/>
  <c r="R1483" i="16"/>
  <c r="R1364" i="16"/>
  <c r="R945" i="16"/>
  <c r="R881" i="16"/>
  <c r="R384" i="16"/>
  <c r="R342" i="16"/>
  <c r="R888" i="16"/>
  <c r="R1270" i="16"/>
  <c r="R1194" i="16"/>
  <c r="R1346" i="16"/>
  <c r="R1184" i="16"/>
  <c r="R1002" i="16"/>
  <c r="R1048" i="16"/>
  <c r="R1090" i="16"/>
  <c r="R898" i="16"/>
  <c r="R103" i="16"/>
  <c r="S103" i="16" s="1"/>
  <c r="R151" i="16"/>
  <c r="R1021" i="16"/>
  <c r="R567" i="16"/>
  <c r="R111" i="16"/>
  <c r="R993" i="16"/>
  <c r="R1070" i="16"/>
  <c r="R1280" i="16"/>
  <c r="R1595" i="16"/>
  <c r="R756" i="16"/>
  <c r="R1310" i="16"/>
  <c r="R1615" i="16"/>
  <c r="R530" i="16"/>
  <c r="R465" i="16"/>
  <c r="R266" i="16"/>
  <c r="R1476" i="16"/>
  <c r="R1533" i="16"/>
  <c r="R1345" i="16"/>
  <c r="R1224" i="16"/>
  <c r="R1210" i="16"/>
  <c r="R797" i="16"/>
  <c r="R910" i="16"/>
  <c r="R553" i="16"/>
  <c r="R399" i="16"/>
  <c r="R1630" i="16"/>
  <c r="R1000" i="16"/>
  <c r="R104" i="16"/>
  <c r="S104" i="16" s="1"/>
  <c r="R1140" i="16"/>
  <c r="R986" i="16"/>
  <c r="R762" i="16"/>
  <c r="R207" i="16"/>
  <c r="R1406" i="16"/>
  <c r="R272" i="16"/>
  <c r="R1432" i="16"/>
  <c r="R1035" i="16"/>
  <c r="R1094" i="16"/>
  <c r="R1303" i="16"/>
  <c r="R1641" i="16"/>
  <c r="R894" i="16"/>
  <c r="R754" i="16"/>
  <c r="R1456" i="16"/>
  <c r="R419" i="16"/>
  <c r="R1637" i="16"/>
  <c r="R1623" i="16"/>
  <c r="R1449" i="16"/>
  <c r="R1294" i="16"/>
  <c r="R966" i="16"/>
  <c r="R244" i="16"/>
  <c r="R1455" i="16"/>
  <c r="R1260" i="16"/>
  <c r="R720" i="16"/>
  <c r="R1049" i="16"/>
  <c r="R1032" i="16"/>
  <c r="R1505" i="16"/>
  <c r="R1288" i="16"/>
  <c r="R1463" i="16"/>
  <c r="R1299" i="16"/>
  <c r="R1490" i="16"/>
  <c r="R1532" i="16"/>
  <c r="R1370" i="16"/>
  <c r="J1432" i="16"/>
  <c r="K1432" i="16" s="1"/>
  <c r="J1336" i="16"/>
  <c r="K1336" i="16" s="1"/>
  <c r="M1336" i="16"/>
  <c r="J685" i="16"/>
  <c r="K685" i="16" s="1"/>
  <c r="M685" i="16"/>
  <c r="O685" i="16" s="1"/>
  <c r="Q685" i="16" s="1"/>
  <c r="J151" i="16"/>
  <c r="K151" i="16" s="1"/>
  <c r="D559" i="16"/>
  <c r="J134" i="16"/>
  <c r="K134" i="16" s="1"/>
  <c r="M134" i="16"/>
  <c r="O134" i="16" s="1"/>
  <c r="J1469" i="16"/>
  <c r="K1469" i="16" s="1"/>
  <c r="M1469" i="16"/>
  <c r="J1368" i="16"/>
  <c r="K1368" i="16" s="1"/>
  <c r="J862" i="16"/>
  <c r="K862" i="16" s="1"/>
  <c r="M862" i="16"/>
  <c r="O862" i="16" s="1"/>
  <c r="Q862" i="16" s="1"/>
  <c r="J1452" i="16"/>
  <c r="K1452" i="16" s="1"/>
  <c r="J1143" i="16"/>
  <c r="K1143" i="16" s="1"/>
  <c r="M1143" i="16"/>
  <c r="O1143" i="16" s="1"/>
  <c r="Q1143" i="16" s="1"/>
  <c r="J695" i="16"/>
  <c r="K695" i="16" s="1"/>
  <c r="M695" i="16"/>
  <c r="J1188" i="16"/>
  <c r="K1188" i="16" s="1"/>
  <c r="M1188" i="16"/>
  <c r="O1188" i="16" s="1"/>
  <c r="Q1188" i="16" s="1"/>
  <c r="J1460" i="16"/>
  <c r="K1460" i="16" s="1"/>
  <c r="M1460" i="16"/>
  <c r="J759" i="16"/>
  <c r="K759" i="16" s="1"/>
  <c r="M759" i="16"/>
  <c r="J1464" i="16"/>
  <c r="K1464" i="16" s="1"/>
  <c r="M1464" i="16"/>
  <c r="J1062" i="16"/>
  <c r="K1062" i="16" s="1"/>
  <c r="M1062" i="16"/>
  <c r="J1412" i="16"/>
  <c r="K1412" i="16" s="1"/>
  <c r="M1412" i="16"/>
  <c r="J1020" i="16"/>
  <c r="K1020" i="16" s="1"/>
  <c r="M1020" i="16"/>
  <c r="O1020" i="16" s="1"/>
  <c r="Q1020" i="16" s="1"/>
  <c r="J1453" i="16"/>
  <c r="K1453" i="16" s="1"/>
  <c r="M1453" i="16"/>
  <c r="J1096" i="16"/>
  <c r="K1096" i="16" s="1"/>
  <c r="M1096" i="16"/>
  <c r="J886" i="16"/>
  <c r="K886" i="16" s="1"/>
  <c r="M886" i="16"/>
  <c r="O886" i="16" s="1"/>
  <c r="Q886" i="16" s="1"/>
  <c r="J1034" i="16"/>
  <c r="K1034" i="16" s="1"/>
  <c r="M1034" i="16"/>
  <c r="J1509" i="16"/>
  <c r="K1509" i="16" s="1"/>
  <c r="M1509" i="16"/>
  <c r="O1509" i="16" s="1"/>
  <c r="Q1509" i="16" s="1"/>
  <c r="J1597" i="16"/>
  <c r="K1597" i="16" s="1"/>
  <c r="M1597" i="16"/>
  <c r="O1597" i="16" s="1"/>
  <c r="Q1597" i="16" s="1"/>
  <c r="J693" i="16"/>
  <c r="K693" i="16" s="1"/>
  <c r="D160" i="16"/>
  <c r="J251" i="16"/>
  <c r="K251" i="16" s="1"/>
  <c r="J902" i="16"/>
  <c r="K902" i="16" s="1"/>
  <c r="M902" i="16"/>
  <c r="O902" i="16" s="1"/>
  <c r="Q902" i="16" s="1"/>
  <c r="J672" i="16"/>
  <c r="K672" i="16" s="1"/>
  <c r="M672" i="16"/>
  <c r="J113" i="16"/>
  <c r="K113" i="16" s="1"/>
  <c r="M113" i="16"/>
  <c r="O113" i="16" s="1"/>
  <c r="J1480" i="16"/>
  <c r="K1480" i="16" s="1"/>
  <c r="M1480" i="16"/>
  <c r="O1480" i="16" s="1"/>
  <c r="Q1480" i="16" s="1"/>
  <c r="J1278" i="16"/>
  <c r="K1278" i="16" s="1"/>
  <c r="M1278" i="16"/>
  <c r="J838" i="16"/>
  <c r="K838" i="16" s="1"/>
  <c r="M838" i="16"/>
  <c r="O838" i="16" s="1"/>
  <c r="Q838" i="16" s="1"/>
  <c r="J1566" i="16"/>
  <c r="K1566" i="16" s="1"/>
  <c r="M1566" i="16"/>
  <c r="O1566" i="16" s="1"/>
  <c r="Q1566" i="16" s="1"/>
  <c r="J1430" i="16"/>
  <c r="K1430" i="16" s="1"/>
  <c r="M1430" i="16"/>
  <c r="J1104" i="16"/>
  <c r="K1104" i="16" s="1"/>
  <c r="M1104" i="16"/>
  <c r="J1212" i="16"/>
  <c r="K1212" i="16" s="1"/>
  <c r="M1212" i="16"/>
  <c r="O1212" i="16" s="1"/>
  <c r="Q1212" i="16" s="1"/>
  <c r="J1352" i="16"/>
  <c r="K1352" i="16" s="1"/>
  <c r="M1352" i="16"/>
  <c r="J1174" i="16"/>
  <c r="K1174" i="16" s="1"/>
  <c r="M1174" i="16"/>
  <c r="O1174" i="16" s="1"/>
  <c r="Q1174" i="16" s="1"/>
  <c r="J703" i="16"/>
  <c r="K703" i="16" s="1"/>
  <c r="M703" i="16"/>
  <c r="O703" i="16" s="1"/>
  <c r="Q703" i="16" s="1"/>
  <c r="J1496" i="16"/>
  <c r="K1496" i="16" s="1"/>
  <c r="M1496" i="16"/>
  <c r="O1496" i="16" s="1"/>
  <c r="Q1496" i="16" s="1"/>
  <c r="J1044" i="16"/>
  <c r="K1044" i="16" s="1"/>
  <c r="M1044" i="16"/>
  <c r="O1044" i="16" s="1"/>
  <c r="Q1044" i="16" s="1"/>
  <c r="J1534" i="16"/>
  <c r="K1534" i="16" s="1"/>
  <c r="M1534" i="16"/>
  <c r="O1534" i="16" s="1"/>
  <c r="Q1534" i="16" s="1"/>
  <c r="J1327" i="16"/>
  <c r="K1327" i="16" s="1"/>
  <c r="M1327" i="16"/>
  <c r="J943" i="16"/>
  <c r="K943" i="16" s="1"/>
  <c r="M943" i="16"/>
  <c r="J947" i="16"/>
  <c r="K947" i="16" s="1"/>
  <c r="M947" i="16"/>
  <c r="J863" i="16"/>
  <c r="K863" i="16" s="1"/>
  <c r="M863" i="16"/>
  <c r="O863" i="16" s="1"/>
  <c r="Q863" i="16" s="1"/>
  <c r="J991" i="16"/>
  <c r="K991" i="16" s="1"/>
  <c r="M991" i="16"/>
  <c r="O991" i="16" s="1"/>
  <c r="Q991" i="16" s="1"/>
  <c r="J1495" i="16"/>
  <c r="K1495" i="16" s="1"/>
  <c r="M1495" i="16"/>
  <c r="O1495" i="16" s="1"/>
  <c r="Q1495" i="16" s="1"/>
  <c r="J1284" i="16"/>
  <c r="K1284" i="16" s="1"/>
  <c r="M1284" i="16"/>
  <c r="J1630" i="16"/>
  <c r="K1630" i="16" s="1"/>
  <c r="D1070" i="16"/>
  <c r="D909" i="16"/>
  <c r="D602" i="16"/>
  <c r="J221" i="16"/>
  <c r="K221" i="16" s="1"/>
  <c r="M221" i="16"/>
  <c r="O221" i="16" s="1"/>
  <c r="Q221" i="16" s="1"/>
  <c r="J156" i="16"/>
  <c r="K156" i="16" s="1"/>
  <c r="M156" i="16"/>
  <c r="O156" i="16" s="1"/>
  <c r="J109" i="16"/>
  <c r="K109" i="16" s="1"/>
  <c r="M109" i="16"/>
  <c r="O109" i="16" s="1"/>
  <c r="J1567" i="16"/>
  <c r="K1567" i="16" s="1"/>
  <c r="M1567" i="16"/>
  <c r="O1567" i="16" s="1"/>
  <c r="Q1567" i="16" s="1"/>
  <c r="J1501" i="16"/>
  <c r="K1501" i="16" s="1"/>
  <c r="M1501" i="16"/>
  <c r="O1501" i="16" s="1"/>
  <c r="Q1501" i="16" s="1"/>
  <c r="J1236" i="16"/>
  <c r="K1236" i="16" s="1"/>
  <c r="M1236" i="16"/>
  <c r="J775" i="16"/>
  <c r="K775" i="16" s="1"/>
  <c r="M775" i="16"/>
  <c r="J1405" i="16"/>
  <c r="K1405" i="16" s="1"/>
  <c r="M1405" i="16"/>
  <c r="J1100" i="16"/>
  <c r="K1100" i="16" s="1"/>
  <c r="M1100" i="16"/>
  <c r="J1388" i="16"/>
  <c r="K1388" i="16" s="1"/>
  <c r="M1388" i="16"/>
  <c r="O1388" i="16" s="1"/>
  <c r="Q1388" i="16" s="1"/>
  <c r="J870" i="16"/>
  <c r="K870" i="16" s="1"/>
  <c r="M870" i="16"/>
  <c r="O870" i="16" s="1"/>
  <c r="Q870" i="16" s="1"/>
  <c r="J1328" i="16"/>
  <c r="K1328" i="16" s="1"/>
  <c r="M1328" i="16"/>
  <c r="J1039" i="16"/>
  <c r="K1039" i="16" s="1"/>
  <c r="M1039" i="16"/>
  <c r="O1039" i="16" s="1"/>
  <c r="Q1039" i="16" s="1"/>
  <c r="J1520" i="16"/>
  <c r="K1520" i="16" s="1"/>
  <c r="M1520" i="16"/>
  <c r="O1520" i="16" s="1"/>
  <c r="Q1520" i="16" s="1"/>
  <c r="J934" i="16"/>
  <c r="K934" i="16" s="1"/>
  <c r="M934" i="16"/>
  <c r="O934" i="16" s="1"/>
  <c r="Q934" i="16" s="1"/>
  <c r="J1431" i="16"/>
  <c r="K1431" i="16" s="1"/>
  <c r="J942" i="16"/>
  <c r="K942" i="16" s="1"/>
  <c r="M942" i="16"/>
  <c r="J835" i="16"/>
  <c r="K835" i="16" s="1"/>
  <c r="M835" i="16"/>
  <c r="O835" i="16" s="1"/>
  <c r="Q835" i="16" s="1"/>
  <c r="J976" i="16"/>
  <c r="K976" i="16" s="1"/>
  <c r="M976" i="16"/>
  <c r="O976" i="16" s="1"/>
  <c r="Q976" i="16" s="1"/>
  <c r="J1135" i="16"/>
  <c r="K1135" i="16" s="1"/>
  <c r="M1135" i="16"/>
  <c r="O1135" i="16" s="1"/>
  <c r="Q1135" i="16" s="1"/>
  <c r="J1486" i="16"/>
  <c r="K1486" i="16" s="1"/>
  <c r="M1486" i="16"/>
  <c r="O1486" i="16" s="1"/>
  <c r="Q1486" i="16" s="1"/>
  <c r="D1539" i="16"/>
  <c r="F1539" i="16" s="1"/>
  <c r="G1539" i="16" s="1"/>
  <c r="M1631" i="16" s="1"/>
  <c r="O1631" i="16" s="1"/>
  <c r="Q1631" i="16" s="1"/>
  <c r="J1000" i="16"/>
  <c r="K1000" i="16" s="1"/>
  <c r="J853" i="16"/>
  <c r="K853" i="16" s="1"/>
  <c r="D867" i="16"/>
  <c r="J713" i="16"/>
  <c r="K713" i="16" s="1"/>
  <c r="J108" i="16"/>
  <c r="K108" i="16" s="1"/>
  <c r="M108" i="16"/>
  <c r="J504" i="16"/>
  <c r="K504" i="16" s="1"/>
  <c r="M504" i="16"/>
  <c r="O504" i="16" s="1"/>
  <c r="Q504" i="16" s="1"/>
  <c r="J950" i="16"/>
  <c r="K950" i="16" s="1"/>
  <c r="M950" i="16"/>
  <c r="J1577" i="16"/>
  <c r="K1577" i="16" s="1"/>
  <c r="M1577" i="16"/>
  <c r="O1577" i="16" s="1"/>
  <c r="Q1577" i="16" s="1"/>
  <c r="J787" i="16"/>
  <c r="K787" i="16" s="1"/>
  <c r="M787" i="16"/>
  <c r="J1054" i="16"/>
  <c r="K1054" i="16" s="1"/>
  <c r="M1054" i="16"/>
  <c r="J1408" i="16"/>
  <c r="K1408" i="16" s="1"/>
  <c r="M1408" i="16"/>
  <c r="J1367" i="16"/>
  <c r="K1367" i="16" s="1"/>
  <c r="M1367" i="16"/>
  <c r="O1367" i="16" s="1"/>
  <c r="Q1367" i="16" s="1"/>
  <c r="J1319" i="16"/>
  <c r="K1319" i="16" s="1"/>
  <c r="M1319" i="16"/>
  <c r="J1108" i="16"/>
  <c r="K1108" i="16" s="1"/>
  <c r="J1206" i="16"/>
  <c r="K1206" i="16" s="1"/>
  <c r="M1206" i="16"/>
  <c r="O1206" i="16" s="1"/>
  <c r="Q1206" i="16" s="1"/>
  <c r="J1006" i="16"/>
  <c r="K1006" i="16" s="1"/>
  <c r="M1006" i="16"/>
  <c r="J1481" i="16"/>
  <c r="K1481" i="16" s="1"/>
  <c r="M1481" i="16"/>
  <c r="O1481" i="16" s="1"/>
  <c r="Q1481" i="16" s="1"/>
  <c r="J1312" i="16"/>
  <c r="K1312" i="16" s="1"/>
  <c r="M1312" i="16"/>
  <c r="J919" i="16"/>
  <c r="K919" i="16" s="1"/>
  <c r="M919" i="16"/>
  <c r="O919" i="16" s="1"/>
  <c r="Q919" i="16" s="1"/>
  <c r="J1136" i="16"/>
  <c r="K1136" i="16" s="1"/>
  <c r="M1136" i="16"/>
  <c r="O1136" i="16" s="1"/>
  <c r="Q1136" i="16" s="1"/>
  <c r="J1125" i="16"/>
  <c r="K1125" i="16" s="1"/>
  <c r="M1125" i="16"/>
  <c r="O1125" i="16" s="1"/>
  <c r="Q1125" i="16" s="1"/>
  <c r="D762" i="16"/>
  <c r="J958" i="16"/>
  <c r="K958" i="16" s="1"/>
  <c r="D622" i="16"/>
  <c r="J279" i="16"/>
  <c r="K279" i="16" s="1"/>
  <c r="J1574" i="16"/>
  <c r="K1574" i="16" s="1"/>
  <c r="M1574" i="16"/>
  <c r="O1574" i="16" s="1"/>
  <c r="Q1574" i="16" s="1"/>
  <c r="J846" i="16"/>
  <c r="K846" i="16" s="1"/>
  <c r="M846" i="16"/>
  <c r="O846" i="16" s="1"/>
  <c r="Q846" i="16" s="1"/>
  <c r="J146" i="16"/>
  <c r="K146" i="16" s="1"/>
  <c r="J637" i="16"/>
  <c r="K637" i="16" s="1"/>
  <c r="M637" i="16"/>
  <c r="J124" i="16"/>
  <c r="K124" i="16" s="1"/>
  <c r="M124" i="16"/>
  <c r="O124" i="16" s="1"/>
  <c r="J1220" i="16"/>
  <c r="K1220" i="16" s="1"/>
  <c r="M1220" i="16"/>
  <c r="O1220" i="16" s="1"/>
  <c r="Q1220" i="16" s="1"/>
  <c r="J1494" i="16"/>
  <c r="K1494" i="16" s="1"/>
  <c r="M1494" i="16"/>
  <c r="O1494" i="16" s="1"/>
  <c r="Q1494" i="16" s="1"/>
  <c r="J1060" i="16"/>
  <c r="K1060" i="16" s="1"/>
  <c r="M1060" i="16"/>
  <c r="J1102" i="16"/>
  <c r="K1102" i="16" s="1"/>
  <c r="M1102" i="16"/>
  <c r="J1311" i="16"/>
  <c r="K1311" i="16" s="1"/>
  <c r="M1311" i="16"/>
  <c r="J1440" i="16"/>
  <c r="K1440" i="16" s="1"/>
  <c r="M1440" i="16"/>
  <c r="J1296" i="16"/>
  <c r="K1296" i="16" s="1"/>
  <c r="M1296" i="16"/>
  <c r="J1040" i="16"/>
  <c r="K1040" i="16" s="1"/>
  <c r="M1040" i="16"/>
  <c r="O1040" i="16" s="1"/>
  <c r="Q1040" i="16" s="1"/>
  <c r="J751" i="16"/>
  <c r="K751" i="16" s="1"/>
  <c r="M751" i="16"/>
  <c r="J1076" i="16"/>
  <c r="K1076" i="16" s="1"/>
  <c r="M1076" i="16"/>
  <c r="J1256" i="16"/>
  <c r="K1256" i="16" s="1"/>
  <c r="M1256" i="16"/>
  <c r="J1621" i="16"/>
  <c r="K1621" i="16" s="1"/>
  <c r="M1621" i="16"/>
  <c r="J887" i="16"/>
  <c r="K887" i="16" s="1"/>
  <c r="M887" i="16"/>
  <c r="O887" i="16" s="1"/>
  <c r="Q887" i="16" s="1"/>
  <c r="J1472" i="16"/>
  <c r="K1472" i="16" s="1"/>
  <c r="M1472" i="16"/>
  <c r="O1472" i="16" s="1"/>
  <c r="Q1472" i="16" s="1"/>
  <c r="J815" i="16"/>
  <c r="K815" i="16" s="1"/>
  <c r="M815" i="16"/>
  <c r="O815" i="16" s="1"/>
  <c r="Q815" i="16" s="1"/>
  <c r="J1264" i="16"/>
  <c r="K1264" i="16" s="1"/>
  <c r="M1264" i="16"/>
  <c r="O1264" i="16" s="1"/>
  <c r="Q1264" i="16" s="1"/>
  <c r="J823" i="16"/>
  <c r="K823" i="16" s="1"/>
  <c r="M823" i="16"/>
  <c r="O823" i="16" s="1"/>
  <c r="Q823" i="16" s="1"/>
  <c r="J1384" i="16"/>
  <c r="K1384" i="16" s="1"/>
  <c r="M1384" i="16"/>
  <c r="O1384" i="16" s="1"/>
  <c r="Q1384" i="16" s="1"/>
  <c r="J1047" i="16"/>
  <c r="K1047" i="16" s="1"/>
  <c r="M1047" i="16"/>
  <c r="O1047" i="16" s="1"/>
  <c r="Q1047" i="16" s="1"/>
  <c r="J1088" i="16"/>
  <c r="K1088" i="16" s="1"/>
  <c r="M1088" i="16"/>
  <c r="O1088" i="16" s="1"/>
  <c r="Q1088" i="16" s="1"/>
  <c r="J1629" i="16"/>
  <c r="K1629" i="16" s="1"/>
  <c r="M1629" i="16"/>
  <c r="O1629" i="16" s="1"/>
  <c r="Q1629" i="16" s="1"/>
  <c r="J687" i="16"/>
  <c r="K687" i="16" s="1"/>
  <c r="M687" i="16"/>
  <c r="O687" i="16" s="1"/>
  <c r="Q687" i="16" s="1"/>
  <c r="D195" i="16"/>
  <c r="J103" i="16"/>
  <c r="K103" i="16" s="1"/>
  <c r="D223" i="16"/>
  <c r="J1344" i="16"/>
  <c r="K1344" i="16" s="1"/>
  <c r="M1344" i="16"/>
  <c r="J510" i="16"/>
  <c r="K510" i="16" s="1"/>
  <c r="M510" i="16"/>
  <c r="J461" i="16"/>
  <c r="K461" i="16" s="1"/>
  <c r="M461" i="16"/>
  <c r="J1262" i="16"/>
  <c r="K1262" i="16" s="1"/>
  <c r="M1262" i="16"/>
  <c r="O1262" i="16" s="1"/>
  <c r="Q1262" i="16" s="1"/>
  <c r="J1046" i="16"/>
  <c r="K1046" i="16" s="1"/>
  <c r="M1046" i="16"/>
  <c r="O1046" i="16" s="1"/>
  <c r="Q1046" i="16" s="1"/>
  <c r="J1376" i="16"/>
  <c r="K1376" i="16" s="1"/>
  <c r="M1376" i="16"/>
  <c r="O1376" i="16" s="1"/>
  <c r="Q1376" i="16" s="1"/>
  <c r="J927" i="16"/>
  <c r="K927" i="16" s="1"/>
  <c r="M927" i="16"/>
  <c r="O927" i="16" s="1"/>
  <c r="Q927" i="16" s="1"/>
  <c r="J1493" i="16"/>
  <c r="K1493" i="16" s="1"/>
  <c r="M1493" i="16"/>
  <c r="O1493" i="16" s="1"/>
  <c r="Q1493" i="16" s="1"/>
  <c r="J1286" i="16"/>
  <c r="K1286" i="16" s="1"/>
  <c r="M1286" i="16"/>
  <c r="J1012" i="16"/>
  <c r="K1012" i="16" s="1"/>
  <c r="M1012" i="16"/>
  <c r="O1012" i="16" s="1"/>
  <c r="Q1012" i="16" s="1"/>
  <c r="J647" i="16"/>
  <c r="K647" i="16" s="1"/>
  <c r="M647" i="16"/>
  <c r="J983" i="16"/>
  <c r="K983" i="16" s="1"/>
  <c r="M983" i="16"/>
  <c r="O983" i="16" s="1"/>
  <c r="Q983" i="16" s="1"/>
  <c r="J1276" i="16"/>
  <c r="K1276" i="16" s="1"/>
  <c r="M1276" i="16"/>
  <c r="J1437" i="16"/>
  <c r="K1437" i="16" s="1"/>
  <c r="M1437" i="16"/>
  <c r="J878" i="16"/>
  <c r="K878" i="16" s="1"/>
  <c r="M878" i="16"/>
  <c r="O878" i="16" s="1"/>
  <c r="Q878" i="16" s="1"/>
  <c r="J1445" i="16"/>
  <c r="K1445" i="16" s="1"/>
  <c r="M1445" i="16"/>
  <c r="J767" i="16"/>
  <c r="K767" i="16" s="1"/>
  <c r="M767" i="16"/>
  <c r="J1214" i="16"/>
  <c r="K1214" i="16" s="1"/>
  <c r="M1214" i="16"/>
  <c r="O1214" i="16" s="1"/>
  <c r="Q1214" i="16" s="1"/>
  <c r="J743" i="16"/>
  <c r="K743" i="16" s="1"/>
  <c r="M743" i="16"/>
  <c r="J1340" i="16"/>
  <c r="K1340" i="16" s="1"/>
  <c r="M1340" i="16"/>
  <c r="J519" i="16"/>
  <c r="K519" i="16" s="1"/>
  <c r="M519" i="16"/>
  <c r="J663" i="16"/>
  <c r="K663" i="16" s="1"/>
  <c r="M663" i="16"/>
  <c r="J1620" i="16"/>
  <c r="K1620" i="16" s="1"/>
  <c r="M1620" i="16"/>
  <c r="J535" i="16"/>
  <c r="K535" i="16" s="1"/>
  <c r="M535" i="16"/>
  <c r="O535" i="16" s="1"/>
  <c r="Q535" i="16" s="1"/>
  <c r="J489" i="16"/>
  <c r="K489" i="16" s="1"/>
  <c r="M489" i="16"/>
  <c r="J538" i="16"/>
  <c r="K538" i="16" s="1"/>
  <c r="M538" i="16"/>
  <c r="O538" i="16" s="1"/>
  <c r="Q538" i="16" s="1"/>
  <c r="J162" i="16"/>
  <c r="K162" i="16" s="1"/>
  <c r="M162" i="16"/>
  <c r="O162" i="16" s="1"/>
  <c r="J102" i="16"/>
  <c r="K102" i="16" s="1"/>
  <c r="M102" i="16"/>
  <c r="J1491" i="16"/>
  <c r="K1491" i="16" s="1"/>
  <c r="M1491" i="16"/>
  <c r="O1491" i="16" s="1"/>
  <c r="Q1491" i="16" s="1"/>
  <c r="J734" i="16"/>
  <c r="K734" i="16" s="1"/>
  <c r="M734" i="16"/>
  <c r="J1324" i="16"/>
  <c r="K1324" i="16" s="1"/>
  <c r="M1324" i="16"/>
  <c r="J1416" i="16"/>
  <c r="K1416" i="16" s="1"/>
  <c r="M1416" i="16"/>
  <c r="J990" i="16"/>
  <c r="K990" i="16" s="1"/>
  <c r="M990" i="16"/>
  <c r="O990" i="16" s="1"/>
  <c r="Q990" i="16" s="1"/>
  <c r="J1439" i="16"/>
  <c r="K1439" i="16" s="1"/>
  <c r="M1439" i="16"/>
  <c r="J1457" i="16"/>
  <c r="K1457" i="16" s="1"/>
  <c r="M1457" i="16"/>
  <c r="J1254" i="16"/>
  <c r="K1254" i="16" s="1"/>
  <c r="M1254" i="16"/>
  <c r="J1565" i="16"/>
  <c r="K1565" i="16" s="1"/>
  <c r="M1565" i="16"/>
  <c r="O1565" i="16" s="1"/>
  <c r="Q1565" i="16" s="1"/>
  <c r="J998" i="16"/>
  <c r="K998" i="16" s="1"/>
  <c r="M998" i="16"/>
  <c r="O998" i="16" s="1"/>
  <c r="Q998" i="16" s="1"/>
  <c r="J1248" i="16"/>
  <c r="K1248" i="16" s="1"/>
  <c r="M1248" i="16"/>
  <c r="J935" i="16"/>
  <c r="K935" i="16" s="1"/>
  <c r="M935" i="16"/>
  <c r="O935" i="16" s="1"/>
  <c r="Q935" i="16" s="1"/>
  <c r="J1381" i="16"/>
  <c r="K1381" i="16" s="1"/>
  <c r="M1381" i="16"/>
  <c r="O1381" i="16" s="1"/>
  <c r="Q1381" i="16" s="1"/>
  <c r="J1332" i="16"/>
  <c r="K1332" i="16" s="1"/>
  <c r="M1332" i="16"/>
  <c r="J655" i="16"/>
  <c r="K655" i="16" s="1"/>
  <c r="M655" i="16"/>
  <c r="J1150" i="16"/>
  <c r="K1150" i="16" s="1"/>
  <c r="M1150" i="16"/>
  <c r="O1150" i="16" s="1"/>
  <c r="Q1150" i="16" s="1"/>
  <c r="J711" i="16"/>
  <c r="K711" i="16" s="1"/>
  <c r="M711" i="16"/>
  <c r="J1158" i="16"/>
  <c r="K1158" i="16" s="1"/>
  <c r="M1158" i="16"/>
  <c r="O1158" i="16" s="1"/>
  <c r="Q1158" i="16" s="1"/>
  <c r="J719" i="16"/>
  <c r="K719" i="16" s="1"/>
  <c r="M719" i="16"/>
  <c r="J543" i="16"/>
  <c r="K543" i="16" s="1"/>
  <c r="M543" i="16"/>
  <c r="O543" i="16" s="1"/>
  <c r="Q543" i="16" s="1"/>
  <c r="J314" i="16"/>
  <c r="K314" i="16" s="1"/>
  <c r="M314" i="16"/>
  <c r="J128" i="16"/>
  <c r="K128" i="16" s="1"/>
  <c r="M128" i="16"/>
  <c r="O128" i="16" s="1"/>
  <c r="J286" i="16"/>
  <c r="K286" i="16" s="1"/>
  <c r="M286" i="16"/>
  <c r="J1396" i="16"/>
  <c r="K1396" i="16" s="1"/>
  <c r="M1396" i="16"/>
  <c r="O1396" i="16" s="1"/>
  <c r="Q1396" i="16" s="1"/>
  <c r="J871" i="16"/>
  <c r="K871" i="16" s="1"/>
  <c r="M871" i="16"/>
  <c r="O871" i="16" s="1"/>
  <c r="Q871" i="16" s="1"/>
  <c r="J1502" i="16"/>
  <c r="K1502" i="16" s="1"/>
  <c r="M1502" i="16"/>
  <c r="O1502" i="16" s="1"/>
  <c r="Q1502" i="16" s="1"/>
  <c r="J1222" i="16"/>
  <c r="K1222" i="16" s="1"/>
  <c r="M1222" i="16"/>
  <c r="J1198" i="16"/>
  <c r="K1198" i="16" s="1"/>
  <c r="M1198" i="16"/>
  <c r="O1198" i="16" s="1"/>
  <c r="Q1198" i="16" s="1"/>
  <c r="J974" i="16"/>
  <c r="K974" i="16" s="1"/>
  <c r="M974" i="16"/>
  <c r="O974" i="16" s="1"/>
  <c r="Q974" i="16" s="1"/>
  <c r="J1516" i="16"/>
  <c r="K1516" i="16" s="1"/>
  <c r="M1516" i="16"/>
  <c r="O1516" i="16" s="1"/>
  <c r="Q1516" i="16" s="1"/>
  <c r="J926" i="16"/>
  <c r="K926" i="16" s="1"/>
  <c r="M926" i="16"/>
  <c r="O926" i="16" s="1"/>
  <c r="Q926" i="16" s="1"/>
  <c r="J1433" i="16"/>
  <c r="K1433" i="16" s="1"/>
  <c r="M1433" i="16"/>
  <c r="J982" i="16"/>
  <c r="K982" i="16" s="1"/>
  <c r="M982" i="16"/>
  <c r="O982" i="16" s="1"/>
  <c r="Q982" i="16" s="1"/>
  <c r="J1030" i="16"/>
  <c r="K1030" i="16" s="1"/>
  <c r="M1030" i="16"/>
  <c r="O1030" i="16" s="1"/>
  <c r="Q1030" i="16" s="1"/>
  <c r="J1110" i="16"/>
  <c r="K1110" i="16" s="1"/>
  <c r="M1110" i="16"/>
  <c r="O1110" i="16" s="1"/>
  <c r="Q1110" i="16" s="1"/>
  <c r="J891" i="16"/>
  <c r="K891" i="16" s="1"/>
  <c r="M891" i="16"/>
  <c r="O891" i="16" s="1"/>
  <c r="Q891" i="16" s="1"/>
  <c r="J1487" i="16"/>
  <c r="K1487" i="16" s="1"/>
  <c r="M1487" i="16"/>
  <c r="O1487" i="16" s="1"/>
  <c r="Q1487" i="16" s="1"/>
  <c r="J527" i="16"/>
  <c r="K527" i="16" s="1"/>
  <c r="M527" i="16"/>
  <c r="P104" i="16"/>
  <c r="P105" i="16"/>
  <c r="Q105" i="16" s="1"/>
  <c r="G45" i="16"/>
  <c r="G65" i="16"/>
  <c r="G22" i="16"/>
  <c r="G38" i="16"/>
  <c r="G44" i="16"/>
  <c r="G50" i="16"/>
  <c r="G43" i="16"/>
  <c r="G37" i="16"/>
  <c r="G40" i="16"/>
  <c r="G60" i="16"/>
  <c r="G29" i="16"/>
  <c r="G39" i="16"/>
  <c r="G30" i="16"/>
  <c r="G61" i="16"/>
  <c r="G25" i="16"/>
  <c r="G56" i="16"/>
  <c r="G35" i="16"/>
  <c r="G67" i="16"/>
  <c r="G58" i="16"/>
  <c r="G57" i="16"/>
  <c r="G52" i="16"/>
  <c r="G63" i="16"/>
  <c r="G53" i="16"/>
  <c r="G31" i="16"/>
  <c r="G46" i="16"/>
  <c r="G49" i="16"/>
  <c r="M141" i="16" s="1"/>
  <c r="O141" i="16" s="1"/>
  <c r="G23" i="16"/>
  <c r="G55" i="16"/>
  <c r="G66" i="16"/>
  <c r="G24" i="16"/>
  <c r="G28" i="16"/>
  <c r="G15" i="16"/>
  <c r="G68" i="16"/>
  <c r="G51" i="16"/>
  <c r="D419" i="16"/>
  <c r="F1350" i="16"/>
  <c r="G1350" i="16" s="1"/>
  <c r="G579" i="16"/>
  <c r="D447" i="16"/>
  <c r="D1602" i="16"/>
  <c r="F1601" i="16"/>
  <c r="G1601" i="16" s="1"/>
  <c r="F1343" i="16"/>
  <c r="G1343" i="16" s="1"/>
  <c r="G201" i="16"/>
  <c r="F1349" i="16"/>
  <c r="G1349" i="16" s="1"/>
  <c r="G173" i="16"/>
  <c r="D1525" i="16"/>
  <c r="F1525" i="16" s="1"/>
  <c r="G1525" i="16" s="1"/>
  <c r="F1524" i="16"/>
  <c r="G1524" i="16" s="1"/>
  <c r="G1305" i="16"/>
  <c r="G803" i="16"/>
  <c r="G635" i="16"/>
  <c r="G859" i="16"/>
  <c r="D1511" i="16"/>
  <c r="F1511" i="16" s="1"/>
  <c r="G1511" i="16" s="1"/>
  <c r="F1510" i="16"/>
  <c r="G1510" i="16" s="1"/>
  <c r="F1405" i="16"/>
  <c r="G1405" i="16" s="1"/>
  <c r="G523" i="16"/>
  <c r="D524" i="16"/>
  <c r="F1504" i="16"/>
  <c r="G1504" i="16" s="1"/>
  <c r="G715" i="16"/>
  <c r="G986" i="16"/>
  <c r="F1406" i="16"/>
  <c r="G1406" i="16" s="1"/>
  <c r="G565" i="16"/>
  <c r="F1378" i="16"/>
  <c r="G1378" i="16" s="1"/>
  <c r="G691" i="16"/>
  <c r="D398" i="16"/>
  <c r="F398" i="16" s="1"/>
  <c r="J349" i="16"/>
  <c r="K349" i="16" s="1"/>
  <c r="D258" i="16"/>
  <c r="F258" i="16" s="1"/>
  <c r="J223" i="16"/>
  <c r="K223" i="16" s="1"/>
  <c r="D132" i="16"/>
  <c r="F132" i="16" s="1"/>
  <c r="J405" i="16"/>
  <c r="K405" i="16" s="1"/>
  <c r="D314" i="16"/>
  <c r="J1281" i="16"/>
  <c r="K1281" i="16" s="1"/>
  <c r="J875" i="16"/>
  <c r="K875" i="16" s="1"/>
  <c r="J735" i="16"/>
  <c r="K735" i="16" s="1"/>
  <c r="J777" i="16"/>
  <c r="K777" i="16" s="1"/>
  <c r="J518" i="16"/>
  <c r="K518" i="16" s="1"/>
  <c r="J1518" i="16"/>
  <c r="K1518" i="16" s="1"/>
  <c r="D1427" i="16"/>
  <c r="J923" i="16"/>
  <c r="K923" i="16" s="1"/>
  <c r="D832" i="16"/>
  <c r="J412" i="16"/>
  <c r="K412" i="16" s="1"/>
  <c r="D321" i="16"/>
  <c r="F321" i="16" s="1"/>
  <c r="D27" i="16"/>
  <c r="F27" i="16" s="1"/>
  <c r="D181" i="16"/>
  <c r="J272" i="16"/>
  <c r="K272" i="16" s="1"/>
  <c r="J1154" i="16"/>
  <c r="K1154" i="16" s="1"/>
  <c r="J1032" i="16"/>
  <c r="K1032" i="16" s="1"/>
  <c r="D888" i="16"/>
  <c r="J979" i="16"/>
  <c r="K979" i="16" s="1"/>
  <c r="J931" i="16"/>
  <c r="K931" i="16" s="1"/>
  <c r="J938" i="16"/>
  <c r="K938" i="16" s="1"/>
  <c r="J750" i="16"/>
  <c r="K750" i="16" s="1"/>
  <c r="G62" i="16"/>
  <c r="D1224" i="16"/>
  <c r="J1315" i="16"/>
  <c r="K1315" i="16" s="1"/>
  <c r="J762" i="16"/>
  <c r="K762" i="16" s="1"/>
  <c r="J378" i="16"/>
  <c r="K378" i="16" s="1"/>
  <c r="J1357" i="16"/>
  <c r="K1357" i="16" s="1"/>
  <c r="J699" i="16"/>
  <c r="K699" i="16" s="1"/>
  <c r="D608" i="16"/>
  <c r="F608" i="16" s="1"/>
  <c r="J1539" i="16"/>
  <c r="K1539" i="16" s="1"/>
  <c r="D1448" i="16"/>
  <c r="D1414" i="16"/>
  <c r="F1414" i="16" s="1"/>
  <c r="G1414" i="16" s="1"/>
  <c r="M1506" i="16" s="1"/>
  <c r="O1506" i="16" s="1"/>
  <c r="Q1506" i="16" s="1"/>
  <c r="J1505" i="16"/>
  <c r="K1505" i="16" s="1"/>
  <c r="D951" i="16"/>
  <c r="F951" i="16" s="1"/>
  <c r="D1281" i="16"/>
  <c r="J1372" i="16"/>
  <c r="K1372" i="16" s="1"/>
  <c r="J1547" i="16"/>
  <c r="K1547" i="16" s="1"/>
  <c r="J1449" i="16"/>
  <c r="K1449" i="16" s="1"/>
  <c r="J1345" i="16"/>
  <c r="K1345" i="16" s="1"/>
  <c r="J1190" i="16"/>
  <c r="K1190" i="16" s="1"/>
  <c r="J525" i="16"/>
  <c r="K525" i="16" s="1"/>
  <c r="J483" i="16"/>
  <c r="K483" i="16" s="1"/>
  <c r="J399" i="16"/>
  <c r="K399" i="16" s="1"/>
  <c r="G48" i="16"/>
  <c r="D1518" i="16"/>
  <c r="F1518" i="16" s="1"/>
  <c r="G1518" i="16" s="1"/>
  <c r="M1610" i="16" s="1"/>
  <c r="J1609" i="16"/>
  <c r="K1609" i="16" s="1"/>
  <c r="J1063" i="16"/>
  <c r="K1063" i="16" s="1"/>
  <c r="D923" i="16"/>
  <c r="J1014" i="16"/>
  <c r="K1014" i="16" s="1"/>
  <c r="D629" i="16"/>
  <c r="F629" i="16" s="1"/>
  <c r="J720" i="16"/>
  <c r="K720" i="16" s="1"/>
  <c r="J587" i="16"/>
  <c r="K587" i="16" s="1"/>
  <c r="D496" i="16"/>
  <c r="F496" i="16" s="1"/>
  <c r="J945" i="16"/>
  <c r="K945" i="16" s="1"/>
  <c r="J1064" i="16"/>
  <c r="K1064" i="16" s="1"/>
  <c r="J903" i="16"/>
  <c r="K903" i="16" s="1"/>
  <c r="J763" i="16"/>
  <c r="K763" i="16" s="1"/>
  <c r="J686" i="16"/>
  <c r="K686" i="16" s="1"/>
  <c r="J707" i="16"/>
  <c r="K707" i="16" s="1"/>
  <c r="J1127" i="16"/>
  <c r="K1127" i="16" s="1"/>
  <c r="D139" i="16"/>
  <c r="F139" i="16" s="1"/>
  <c r="J230" i="16"/>
  <c r="K230" i="16" s="1"/>
  <c r="D1049" i="16"/>
  <c r="J1140" i="16"/>
  <c r="K1140" i="16" s="1"/>
  <c r="D930" i="16"/>
  <c r="F930" i="16" s="1"/>
  <c r="J1021" i="16"/>
  <c r="K1021" i="16" s="1"/>
  <c r="J867" i="16"/>
  <c r="K867" i="16" s="1"/>
  <c r="D776" i="16"/>
  <c r="J643" i="16"/>
  <c r="K643" i="16" s="1"/>
  <c r="D552" i="16"/>
  <c r="J567" i="16"/>
  <c r="K567" i="16" s="1"/>
  <c r="J839" i="16"/>
  <c r="K839" i="16" s="1"/>
  <c r="D748" i="16"/>
  <c r="J1008" i="16"/>
  <c r="K1008" i="16" s="1"/>
  <c r="J1364" i="16"/>
  <c r="K1364" i="16" s="1"/>
  <c r="D1273" i="16"/>
  <c r="J1533" i="16"/>
  <c r="K1533" i="16" s="1"/>
  <c r="J1232" i="16"/>
  <c r="K1232" i="16" s="1"/>
  <c r="J1155" i="16"/>
  <c r="K1155" i="16" s="1"/>
  <c r="J1309" i="16"/>
  <c r="K1309" i="16" s="1"/>
  <c r="J1337" i="16"/>
  <c r="K1337" i="16" s="1"/>
  <c r="J1218" i="16"/>
  <c r="K1218" i="16" s="1"/>
  <c r="J1134" i="16"/>
  <c r="K1134" i="16" s="1"/>
  <c r="J371" i="16"/>
  <c r="K371" i="16" s="1"/>
  <c r="J266" i="16"/>
  <c r="K266" i="16" s="1"/>
  <c r="J238" i="16"/>
  <c r="K238" i="16" s="1"/>
  <c r="D1287" i="16"/>
  <c r="J1378" i="16"/>
  <c r="K1378" i="16" s="1"/>
  <c r="D1056" i="16"/>
  <c r="J1147" i="16"/>
  <c r="K1147" i="16" s="1"/>
  <c r="D1329" i="16"/>
  <c r="F1329" i="16" s="1"/>
  <c r="G1329" i="16" s="1"/>
  <c r="M1421" i="16" s="1"/>
  <c r="J1420" i="16"/>
  <c r="K1420" i="16" s="1"/>
  <c r="D769" i="16"/>
  <c r="J860" i="16"/>
  <c r="K860" i="16" s="1"/>
  <c r="J482" i="16"/>
  <c r="K482" i="16" s="1"/>
  <c r="D902" i="16"/>
  <c r="J993" i="16"/>
  <c r="K993" i="16" s="1"/>
  <c r="J356" i="16"/>
  <c r="K356" i="16" s="1"/>
  <c r="D265" i="16"/>
  <c r="F265" i="16" s="1"/>
  <c r="J1173" i="16"/>
  <c r="K1173" i="16" s="1"/>
  <c r="J1456" i="16"/>
  <c r="K1456" i="16" s="1"/>
  <c r="J294" i="16"/>
  <c r="K294" i="16" s="1"/>
  <c r="J1511" i="16"/>
  <c r="K1511" i="16" s="1"/>
  <c r="D1420" i="16"/>
  <c r="F1420" i="16" s="1"/>
  <c r="G1420" i="16" s="1"/>
  <c r="M1512" i="16" s="1"/>
  <c r="O1512" i="16" s="1"/>
  <c r="Q1512" i="16" s="1"/>
  <c r="D1014" i="16"/>
  <c r="J1105" i="16"/>
  <c r="K1105" i="16" s="1"/>
  <c r="J811" i="16"/>
  <c r="K811" i="16" s="1"/>
  <c r="D720" i="16"/>
  <c r="F720" i="16" s="1"/>
  <c r="J1413" i="16"/>
  <c r="K1413" i="16" s="1"/>
  <c r="D1322" i="16"/>
  <c r="F1322" i="16" s="1"/>
  <c r="G1322" i="16" s="1"/>
  <c r="M1414" i="16" s="1"/>
  <c r="D895" i="16"/>
  <c r="J986" i="16"/>
  <c r="K986" i="16" s="1"/>
  <c r="D377" i="16"/>
  <c r="F377" i="16" s="1"/>
  <c r="J468" i="16"/>
  <c r="K468" i="16" s="1"/>
  <c r="J207" i="16"/>
  <c r="K207" i="16" s="1"/>
  <c r="D116" i="16"/>
  <c r="J258" i="16"/>
  <c r="K258" i="16" s="1"/>
  <c r="D958" i="16"/>
  <c r="F958" i="16" s="1"/>
  <c r="J1049" i="16"/>
  <c r="K1049" i="16" s="1"/>
  <c r="D1301" i="16"/>
  <c r="J1392" i="16"/>
  <c r="K1392" i="16" s="1"/>
  <c r="J1288" i="16"/>
  <c r="K1288" i="16" s="1"/>
  <c r="J1463" i="16"/>
  <c r="K1463" i="16" s="1"/>
  <c r="J1280" i="16"/>
  <c r="K1280" i="16" s="1"/>
  <c r="J384" i="16"/>
  <c r="K384" i="16" s="1"/>
  <c r="D293" i="16"/>
  <c r="J1358" i="16"/>
  <c r="K1358" i="16" s="1"/>
  <c r="J455" i="16"/>
  <c r="K455" i="16" s="1"/>
  <c r="J259" i="16"/>
  <c r="K259" i="16" s="1"/>
  <c r="J1637" i="16"/>
  <c r="K1637" i="16" s="1"/>
  <c r="D1546" i="16"/>
  <c r="F1546" i="16" s="1"/>
  <c r="G1546" i="16" s="1"/>
  <c r="M1638" i="16" s="1"/>
  <c r="D573" i="16"/>
  <c r="J664" i="16"/>
  <c r="K664" i="16" s="1"/>
  <c r="J195" i="16"/>
  <c r="K195" i="16" s="1"/>
  <c r="D104" i="16"/>
  <c r="F104" i="16" s="1"/>
  <c r="D90" i="16"/>
  <c r="J181" i="16"/>
  <c r="K181" i="16" s="1"/>
  <c r="D455" i="16"/>
  <c r="F455" i="16" s="1"/>
  <c r="J546" i="16"/>
  <c r="K546" i="16" s="1"/>
  <c r="J442" i="16"/>
  <c r="K442" i="16" s="1"/>
  <c r="D1315" i="16"/>
  <c r="F1315" i="16" s="1"/>
  <c r="J1406" i="16"/>
  <c r="K1406" i="16" s="1"/>
  <c r="D979" i="16"/>
  <c r="J1070" i="16"/>
  <c r="K1070" i="16" s="1"/>
  <c r="J896" i="16"/>
  <c r="K896" i="16" s="1"/>
  <c r="J1575" i="16"/>
  <c r="K1575" i="16" s="1"/>
  <c r="J1569" i="16"/>
  <c r="K1569" i="16" s="1"/>
  <c r="J1330" i="16"/>
  <c r="K1330" i="16" s="1"/>
  <c r="J1253" i="16"/>
  <c r="K1253" i="16" s="1"/>
  <c r="J1176" i="16"/>
  <c r="K1176" i="16" s="1"/>
  <c r="J1246" i="16"/>
  <c r="K1246" i="16" s="1"/>
  <c r="J966" i="16"/>
  <c r="K966" i="16" s="1"/>
  <c r="J553" i="16"/>
  <c r="K553" i="16" s="1"/>
  <c r="J1260" i="16"/>
  <c r="K1260" i="16" s="1"/>
  <c r="D1007" i="16"/>
  <c r="F1007" i="16" s="1"/>
  <c r="J1098" i="16"/>
  <c r="K1098" i="16" s="1"/>
  <c r="J328" i="16"/>
  <c r="K328" i="16" s="1"/>
  <c r="D237" i="16"/>
  <c r="J1386" i="16"/>
  <c r="K1386" i="16" s="1"/>
  <c r="J952" i="16"/>
  <c r="K952" i="16" s="1"/>
  <c r="D1308" i="16"/>
  <c r="J466" i="16"/>
  <c r="K466" i="16" s="1"/>
  <c r="J427" i="16"/>
  <c r="K427" i="16" s="1"/>
  <c r="J319" i="16"/>
  <c r="K319" i="16" s="1"/>
  <c r="J728" i="16"/>
  <c r="K728" i="16" s="1"/>
  <c r="J175" i="16"/>
  <c r="K175" i="16" s="1"/>
  <c r="J785" i="16"/>
  <c r="K785" i="16" s="1"/>
  <c r="J1588" i="16"/>
  <c r="K1588" i="16" s="1"/>
  <c r="D1497" i="16"/>
  <c r="F1497" i="16" s="1"/>
  <c r="G1497" i="16" s="1"/>
  <c r="M1589" i="16" s="1"/>
  <c r="D1434" i="16"/>
  <c r="F1434" i="16" s="1"/>
  <c r="G1434" i="16" s="1"/>
  <c r="M1526" i="16" s="1"/>
  <c r="O1526" i="16" s="1"/>
  <c r="Q1526" i="16" s="1"/>
  <c r="J1525" i="16"/>
  <c r="K1525" i="16" s="1"/>
  <c r="D1183" i="16"/>
  <c r="J1274" i="16"/>
  <c r="K1274" i="16" s="1"/>
  <c r="J1266" i="16"/>
  <c r="K1266" i="16" s="1"/>
  <c r="D1175" i="16"/>
  <c r="J1182" i="16"/>
  <c r="K1182" i="16" s="1"/>
  <c r="D1091" i="16"/>
  <c r="D706" i="16"/>
  <c r="J797" i="16"/>
  <c r="K797" i="16" s="1"/>
  <c r="D482" i="16"/>
  <c r="J573" i="16"/>
  <c r="K573" i="16" s="1"/>
  <c r="D161" i="16"/>
  <c r="J1553" i="16"/>
  <c r="K1553" i="16" s="1"/>
  <c r="D1462" i="16"/>
  <c r="F1462" i="16" s="1"/>
  <c r="G1462" i="16" s="1"/>
  <c r="M1554" i="16" s="1"/>
  <c r="O1554" i="16" s="1"/>
  <c r="Q1554" i="16" s="1"/>
  <c r="J1204" i="16"/>
  <c r="K1204" i="16" s="1"/>
  <c r="D1113" i="16"/>
  <c r="J1084" i="16"/>
  <c r="K1084" i="16" s="1"/>
  <c r="D993" i="16"/>
  <c r="J630" i="16"/>
  <c r="K630" i="16" s="1"/>
  <c r="D539" i="16"/>
  <c r="D328" i="16"/>
  <c r="J419" i="16"/>
  <c r="K419" i="16" s="1"/>
  <c r="J244" i="16"/>
  <c r="K244" i="16" s="1"/>
  <c r="D153" i="16"/>
  <c r="D244" i="16"/>
  <c r="J335" i="16"/>
  <c r="K335" i="16" s="1"/>
  <c r="D1588" i="16"/>
  <c r="F1588" i="16" s="1"/>
  <c r="G1588" i="16" s="1"/>
  <c r="D868" i="16"/>
  <c r="D466" i="16"/>
  <c r="J557" i="16"/>
  <c r="K557" i="16" s="1"/>
  <c r="D1624" i="16"/>
  <c r="F1624" i="16" s="1"/>
  <c r="G1624" i="16" s="1"/>
  <c r="D1203" i="16"/>
  <c r="J1294" i="16"/>
  <c r="K1294" i="16" s="1"/>
  <c r="J1056" i="16"/>
  <c r="K1056" i="16" s="1"/>
  <c r="D965" i="16"/>
  <c r="D1029" i="16"/>
  <c r="J831" i="16"/>
  <c r="K831" i="16" s="1"/>
  <c r="D740" i="16"/>
  <c r="J910" i="16"/>
  <c r="K910" i="16" s="1"/>
  <c r="D819" i="16"/>
  <c r="J307" i="16"/>
  <c r="K307" i="16" s="1"/>
  <c r="D216" i="16"/>
  <c r="J1623" i="16"/>
  <c r="K1623" i="16" s="1"/>
  <c r="D1532" i="16"/>
  <c r="F1532" i="16" s="1"/>
  <c r="G1532" i="16" s="1"/>
  <c r="M1624" i="16" s="1"/>
  <c r="O1624" i="16" s="1"/>
  <c r="Q1624" i="16" s="1"/>
  <c r="J1581" i="16"/>
  <c r="K1581" i="16" s="1"/>
  <c r="D1490" i="16"/>
  <c r="F1490" i="16" s="1"/>
  <c r="G1490" i="16" s="1"/>
  <c r="M1582" i="16" s="1"/>
  <c r="O1582" i="16" s="1"/>
  <c r="Q1582" i="16" s="1"/>
  <c r="D1105" i="16"/>
  <c r="J1168" i="16"/>
  <c r="K1168" i="16" s="1"/>
  <c r="D1077" i="16"/>
  <c r="J602" i="16"/>
  <c r="K602" i="16" s="1"/>
  <c r="D511" i="16"/>
  <c r="D384" i="16"/>
  <c r="J475" i="16"/>
  <c r="K475" i="16" s="1"/>
  <c r="D300" i="16"/>
  <c r="J391" i="16"/>
  <c r="K391" i="16" s="1"/>
  <c r="D1581" i="16"/>
  <c r="F1581" i="16" s="1"/>
  <c r="G1581" i="16" s="1"/>
  <c r="D1616" i="16"/>
  <c r="F1616" i="16" s="1"/>
  <c r="G1616" i="16" s="1"/>
  <c r="D1560" i="16"/>
  <c r="F1560" i="16" s="1"/>
  <c r="G1560" i="16" s="1"/>
  <c r="J1428" i="16"/>
  <c r="K1428" i="16" s="1"/>
  <c r="D1337" i="16"/>
  <c r="F1337" i="16" s="1"/>
  <c r="G1337" i="16" s="1"/>
  <c r="M1429" i="16" s="1"/>
  <c r="D1259" i="16"/>
  <c r="J1350" i="16"/>
  <c r="K1350" i="16" s="1"/>
  <c r="D1210" i="16"/>
  <c r="D1147" i="16"/>
  <c r="J1238" i="16"/>
  <c r="K1238" i="16" s="1"/>
  <c r="J300" i="16"/>
  <c r="K300" i="16" s="1"/>
  <c r="D209" i="16"/>
  <c r="J280" i="16"/>
  <c r="K280" i="16" s="1"/>
  <c r="D189" i="16"/>
  <c r="J1559" i="16"/>
  <c r="K1559" i="16" s="1"/>
  <c r="D1468" i="16"/>
  <c r="F1468" i="16" s="1"/>
  <c r="G1468" i="16" s="1"/>
  <c r="M1560" i="16" s="1"/>
  <c r="O1560" i="16" s="1"/>
  <c r="Q1560" i="16" s="1"/>
  <c r="D679" i="16"/>
  <c r="J770" i="16"/>
  <c r="K770" i="16" s="1"/>
  <c r="D734" i="16"/>
  <c r="J825" i="16"/>
  <c r="K825" i="16" s="1"/>
  <c r="J915" i="16"/>
  <c r="K915" i="16" s="1"/>
  <c r="D824" i="16"/>
  <c r="D272" i="16"/>
  <c r="J363" i="16"/>
  <c r="K363" i="16" s="1"/>
  <c r="J216" i="16"/>
  <c r="K216" i="16" s="1"/>
  <c r="D125" i="16"/>
  <c r="J105" i="16"/>
  <c r="K105" i="16" s="1"/>
  <c r="D14" i="16"/>
  <c r="F14" i="16" s="1"/>
  <c r="J1484" i="16"/>
  <c r="K1484" i="16" s="1"/>
  <c r="D1393" i="16"/>
  <c r="F1393" i="16" s="1"/>
  <c r="G1393" i="16" s="1"/>
  <c r="M1485" i="16" s="1"/>
  <c r="O1485" i="16" s="1"/>
  <c r="Q1485" i="16" s="1"/>
  <c r="D1231" i="16"/>
  <c r="J1322" i="16"/>
  <c r="K1322" i="16" s="1"/>
  <c r="J1224" i="16"/>
  <c r="K1224" i="16" s="1"/>
  <c r="D1133" i="16"/>
  <c r="J1112" i="16"/>
  <c r="K1112" i="16" s="1"/>
  <c r="D1021" i="16"/>
  <c r="J1210" i="16"/>
  <c r="K1210" i="16" s="1"/>
  <c r="D1119" i="16"/>
  <c r="D356" i="16"/>
  <c r="J447" i="16"/>
  <c r="K447" i="16" s="1"/>
  <c r="J623" i="16"/>
  <c r="K623" i="16" s="1"/>
  <c r="D532" i="16"/>
  <c r="J202" i="16"/>
  <c r="K202" i="16" s="1"/>
  <c r="D111" i="16"/>
  <c r="F61" i="14"/>
  <c r="G61" i="14" s="1"/>
  <c r="H153" i="14" s="1"/>
  <c r="D62" i="14"/>
  <c r="F62" i="14" s="1"/>
  <c r="G62" i="14" s="1"/>
  <c r="H154" i="14" s="1"/>
  <c r="D34" i="14"/>
  <c r="F34" i="14" s="1"/>
  <c r="G34" i="14" s="1"/>
  <c r="H126" i="14" s="1"/>
  <c r="F33" i="14"/>
  <c r="G33" i="14" s="1"/>
  <c r="H125" i="14" s="1"/>
  <c r="D14" i="14"/>
  <c r="F14" i="14" s="1"/>
  <c r="G14" i="14" s="1"/>
  <c r="H106" i="14" s="1"/>
  <c r="F13" i="14"/>
  <c r="G13" i="14" s="1"/>
  <c r="H105" i="14" s="1"/>
  <c r="D943" i="14"/>
  <c r="D1153" i="14"/>
  <c r="D1154" i="14" s="1"/>
  <c r="F1154" i="14" s="1"/>
  <c r="G1154" i="14" s="1"/>
  <c r="H1246" i="14" s="1"/>
  <c r="D1305" i="14"/>
  <c r="F1305" i="14" s="1"/>
  <c r="G1305" i="14" s="1"/>
  <c r="H1397" i="14" s="1"/>
  <c r="D1370" i="14"/>
  <c r="F1370" i="14" s="1"/>
  <c r="G1370" i="14" s="1"/>
  <c r="H1462" i="14" s="1"/>
  <c r="D1467" i="14"/>
  <c r="D1468" i="14" s="1"/>
  <c r="D373" i="14"/>
  <c r="F373" i="14" s="1"/>
  <c r="G373" i="14" s="1"/>
  <c r="H465" i="14" s="1"/>
  <c r="D715" i="14"/>
  <c r="F715" i="14" s="1"/>
  <c r="G715" i="14" s="1"/>
  <c r="H807" i="14" s="1"/>
  <c r="D719" i="14"/>
  <c r="F719" i="14" s="1"/>
  <c r="G719" i="14" s="1"/>
  <c r="H811" i="14" s="1"/>
  <c r="D732" i="14"/>
  <c r="D733" i="14" s="1"/>
  <c r="F935" i="14"/>
  <c r="G935" i="14" s="1"/>
  <c r="H1027" i="14" s="1"/>
  <c r="F970" i="14"/>
  <c r="G970" i="14" s="1"/>
  <c r="H1062" i="14" s="1"/>
  <c r="F991" i="14"/>
  <c r="G991" i="14" s="1"/>
  <c r="H1083" i="14" s="1"/>
  <c r="D369" i="14"/>
  <c r="F369" i="14" s="1"/>
  <c r="G369" i="14" s="1"/>
  <c r="H461" i="14" s="1"/>
  <c r="D383" i="14"/>
  <c r="D384" i="14" s="1"/>
  <c r="D621" i="14"/>
  <c r="D622" i="14" s="1"/>
  <c r="F622" i="14" s="1"/>
  <c r="G622" i="14" s="1"/>
  <c r="H714" i="14" s="1"/>
  <c r="D677" i="14"/>
  <c r="D678" i="14" s="1"/>
  <c r="D1601" i="14"/>
  <c r="F1601" i="14" s="1"/>
  <c r="G1601" i="14" s="1"/>
  <c r="F1589" i="14"/>
  <c r="G1589" i="14" s="1"/>
  <c r="D82" i="14"/>
  <c r="D83" i="14" s="1"/>
  <c r="F83" i="14" s="1"/>
  <c r="G83" i="14" s="1"/>
  <c r="H175" i="14" s="1"/>
  <c r="D96" i="14"/>
  <c r="D97" i="14" s="1"/>
  <c r="F97" i="14" s="1"/>
  <c r="G97" i="14" s="1"/>
  <c r="H189" i="14" s="1"/>
  <c r="F214" i="14"/>
  <c r="G214" i="14" s="1"/>
  <c r="H306" i="14" s="1"/>
  <c r="D362" i="14"/>
  <c r="F362" i="14" s="1"/>
  <c r="G362" i="14" s="1"/>
  <c r="H454" i="14" s="1"/>
  <c r="D523" i="14"/>
  <c r="D524" i="14" s="1"/>
  <c r="F524" i="14" s="1"/>
  <c r="G524" i="14" s="1"/>
  <c r="H616" i="14" s="1"/>
  <c r="D768" i="14"/>
  <c r="D769" i="14" s="1"/>
  <c r="F769" i="14" s="1"/>
  <c r="G769" i="14" s="1"/>
  <c r="H861" i="14" s="1"/>
  <c r="D831" i="14"/>
  <c r="F1222" i="14"/>
  <c r="G1222" i="14" s="1"/>
  <c r="H1314" i="14" s="1"/>
  <c r="F1243" i="14"/>
  <c r="G1243" i="14" s="1"/>
  <c r="H1335" i="14" s="1"/>
  <c r="F1264" i="14"/>
  <c r="G1264" i="14" s="1"/>
  <c r="H1356" i="14" s="1"/>
  <c r="F1313" i="14"/>
  <c r="G1313" i="14" s="1"/>
  <c r="H1405" i="14" s="1"/>
  <c r="D1266" i="14"/>
  <c r="F1266" i="14" s="1"/>
  <c r="G1266" i="14" s="1"/>
  <c r="H1358" i="14" s="1"/>
  <c r="F1265" i="14"/>
  <c r="G1265" i="14" s="1"/>
  <c r="H1357" i="14" s="1"/>
  <c r="F859" i="14"/>
  <c r="G859" i="14" s="1"/>
  <c r="H951" i="14" s="1"/>
  <c r="D860" i="14"/>
  <c r="F860" i="14" s="1"/>
  <c r="G860" i="14" s="1"/>
  <c r="H952" i="14" s="1"/>
  <c r="D1294" i="14"/>
  <c r="F1294" i="14" s="1"/>
  <c r="G1294" i="14" s="1"/>
  <c r="H1386" i="14" s="1"/>
  <c r="F1293" i="14"/>
  <c r="G1293" i="14" s="1"/>
  <c r="H1385" i="14" s="1"/>
  <c r="D1447" i="14"/>
  <c r="F1447" i="14" s="1"/>
  <c r="G1447" i="14" s="1"/>
  <c r="H1539" i="14" s="1"/>
  <c r="F1446" i="14"/>
  <c r="G1446" i="14" s="1"/>
  <c r="H1538" i="14" s="1"/>
  <c r="F242" i="14"/>
  <c r="G242" i="14" s="1"/>
  <c r="H334" i="14" s="1"/>
  <c r="F221" i="14"/>
  <c r="G221" i="14" s="1"/>
  <c r="H313" i="14" s="1"/>
  <c r="D334" i="14"/>
  <c r="F334" i="14" s="1"/>
  <c r="G334" i="14" s="1"/>
  <c r="H426" i="14" s="1"/>
  <c r="D341" i="14"/>
  <c r="D425" i="14"/>
  <c r="F425" i="14" s="1"/>
  <c r="G425" i="14" s="1"/>
  <c r="H517" i="14" s="1"/>
  <c r="F746" i="14"/>
  <c r="G746" i="14" s="1"/>
  <c r="H838" i="14" s="1"/>
  <c r="F774" i="14"/>
  <c r="G774" i="14" s="1"/>
  <c r="H866" i="14" s="1"/>
  <c r="D796" i="14"/>
  <c r="D797" i="14" s="1"/>
  <c r="F797" i="14" s="1"/>
  <c r="G797" i="14" s="1"/>
  <c r="H889" i="14" s="1"/>
  <c r="D880" i="14"/>
  <c r="D937" i="14"/>
  <c r="F937" i="14" s="1"/>
  <c r="G937" i="14" s="1"/>
  <c r="H1029" i="14" s="1"/>
  <c r="F1306" i="14"/>
  <c r="G1306" i="14" s="1"/>
  <c r="H1398" i="14" s="1"/>
  <c r="F1348" i="14"/>
  <c r="G1348" i="14" s="1"/>
  <c r="H1440" i="14" s="1"/>
  <c r="F1425" i="14"/>
  <c r="G1425" i="14" s="1"/>
  <c r="H1517" i="14" s="1"/>
  <c r="F1445" i="14"/>
  <c r="G1445" i="14" s="1"/>
  <c r="H1537" i="14" s="1"/>
  <c r="F1537" i="14"/>
  <c r="G1537" i="14" s="1"/>
  <c r="H1629" i="14" s="1"/>
  <c r="D1630" i="14"/>
  <c r="D1631" i="14" s="1"/>
  <c r="F1631" i="14" s="1"/>
  <c r="G1631" i="14" s="1"/>
  <c r="F403" i="14"/>
  <c r="G403" i="14" s="1"/>
  <c r="H495" i="14" s="1"/>
  <c r="D159" i="14"/>
  <c r="D187" i="14"/>
  <c r="D271" i="14"/>
  <c r="D272" i="14" s="1"/>
  <c r="F272" i="14" s="1"/>
  <c r="G272" i="14" s="1"/>
  <c r="H364" i="14" s="1"/>
  <c r="F459" i="14"/>
  <c r="G459" i="14" s="1"/>
  <c r="H551" i="14" s="1"/>
  <c r="D509" i="14"/>
  <c r="F509" i="14" s="1"/>
  <c r="G509" i="14" s="1"/>
  <c r="H601" i="14" s="1"/>
  <c r="D852" i="14"/>
  <c r="D853" i="14" s="1"/>
  <c r="F853" i="14" s="1"/>
  <c r="G853" i="14" s="1"/>
  <c r="H945" i="14" s="1"/>
  <c r="D972" i="14"/>
  <c r="F972" i="14" s="1"/>
  <c r="G972" i="14" s="1"/>
  <c r="H1064" i="14" s="1"/>
  <c r="D999" i="14"/>
  <c r="D1000" i="14" s="1"/>
  <c r="F1000" i="14" s="1"/>
  <c r="G1000" i="14" s="1"/>
  <c r="H1092" i="14" s="1"/>
  <c r="D1217" i="14"/>
  <c r="F1217" i="14" s="1"/>
  <c r="G1217" i="14" s="1"/>
  <c r="H1309" i="14" s="1"/>
  <c r="F1397" i="14"/>
  <c r="G1397" i="14" s="1"/>
  <c r="H1489" i="14" s="1"/>
  <c r="F1481" i="14"/>
  <c r="G1481" i="14" s="1"/>
  <c r="H1573" i="14" s="1"/>
  <c r="D738" i="14"/>
  <c r="F738" i="14" s="1"/>
  <c r="G738" i="14" s="1"/>
  <c r="H830" i="14" s="1"/>
  <c r="D1573" i="14"/>
  <c r="F984" i="14"/>
  <c r="G984" i="14" s="1"/>
  <c r="H1076" i="14" s="1"/>
  <c r="F1012" i="14"/>
  <c r="G1012" i="14" s="1"/>
  <c r="H1104" i="14" s="1"/>
  <c r="F1250" i="14"/>
  <c r="G1250" i="14" s="1"/>
  <c r="H1342" i="14" s="1"/>
  <c r="F1292" i="14"/>
  <c r="G1292" i="14" s="1"/>
  <c r="H1384" i="14" s="1"/>
  <c r="F1419" i="14"/>
  <c r="G1419" i="14" s="1"/>
  <c r="H1511" i="14" s="1"/>
  <c r="F1474" i="14"/>
  <c r="G1474" i="14" s="1"/>
  <c r="H1566" i="14" s="1"/>
  <c r="D236" i="14"/>
  <c r="D237" i="14" s="1"/>
  <c r="F256" i="14"/>
  <c r="G256" i="14" s="1"/>
  <c r="H348" i="14" s="1"/>
  <c r="D299" i="14"/>
  <c r="D300" i="14" s="1"/>
  <c r="F300" i="14" s="1"/>
  <c r="G300" i="14" s="1"/>
  <c r="H392" i="14" s="1"/>
  <c r="D306" i="14"/>
  <c r="D439" i="14"/>
  <c r="D440" i="14" s="1"/>
  <c r="F440" i="14" s="1"/>
  <c r="G440" i="14" s="1"/>
  <c r="H532" i="14" s="1"/>
  <c r="D465" i="14"/>
  <c r="F465" i="14" s="1"/>
  <c r="G465" i="14" s="1"/>
  <c r="H557" i="14" s="1"/>
  <c r="F515" i="14"/>
  <c r="G515" i="14" s="1"/>
  <c r="H607" i="14" s="1"/>
  <c r="D607" i="14"/>
  <c r="F607" i="14" s="1"/>
  <c r="G607" i="14" s="1"/>
  <c r="H699" i="14" s="1"/>
  <c r="D1041" i="14"/>
  <c r="F1041" i="14" s="1"/>
  <c r="G1041" i="14" s="1"/>
  <c r="H1133" i="14" s="1"/>
  <c r="D115" i="14"/>
  <c r="D116" i="14" s="1"/>
  <c r="D691" i="14"/>
  <c r="F691" i="14" s="1"/>
  <c r="G691" i="14" s="1"/>
  <c r="H783" i="14" s="1"/>
  <c r="D705" i="14"/>
  <c r="D706" i="14" s="1"/>
  <c r="F706" i="14" s="1"/>
  <c r="G706" i="14" s="1"/>
  <c r="H798" i="14" s="1"/>
  <c r="D1371" i="14"/>
  <c r="F1371" i="14" s="1"/>
  <c r="G1371" i="14" s="1"/>
  <c r="H1463" i="14" s="1"/>
  <c r="D1510" i="14"/>
  <c r="F1557" i="14"/>
  <c r="G1557" i="14" s="1"/>
  <c r="H101" i="14"/>
  <c r="K99" i="14" s="1"/>
  <c r="F963" i="14"/>
  <c r="G963" i="14" s="1"/>
  <c r="H1055" i="14" s="1"/>
  <c r="D964" i="14"/>
  <c r="F1223" i="14"/>
  <c r="G1223" i="14" s="1"/>
  <c r="H1315" i="14" s="1"/>
  <c r="D1224" i="14"/>
  <c r="D397" i="14"/>
  <c r="D649" i="14"/>
  <c r="D650" i="14" s="1"/>
  <c r="F650" i="14" s="1"/>
  <c r="G650" i="14" s="1"/>
  <c r="H742" i="14" s="1"/>
  <c r="D663" i="14"/>
  <c r="F663" i="14" s="1"/>
  <c r="G663" i="14" s="1"/>
  <c r="H755" i="14" s="1"/>
  <c r="D761" i="14"/>
  <c r="F761" i="14" s="1"/>
  <c r="G761" i="14" s="1"/>
  <c r="H853" i="14" s="1"/>
  <c r="D887" i="14"/>
  <c r="F886" i="14"/>
  <c r="G886" i="14" s="1"/>
  <c r="H978" i="14" s="1"/>
  <c r="F226" i="14"/>
  <c r="G226" i="14" s="1"/>
  <c r="H318" i="14" s="1"/>
  <c r="D370" i="14"/>
  <c r="F370" i="14" s="1"/>
  <c r="G370" i="14" s="1"/>
  <c r="H462" i="14" s="1"/>
  <c r="D390" i="14"/>
  <c r="D391" i="14" s="1"/>
  <c r="F391" i="14" s="1"/>
  <c r="G391" i="14" s="1"/>
  <c r="H483" i="14" s="1"/>
  <c r="D739" i="14"/>
  <c r="D754" i="14"/>
  <c r="D901" i="14"/>
  <c r="F900" i="14"/>
  <c r="G900" i="14" s="1"/>
  <c r="H992" i="14" s="1"/>
  <c r="D1546" i="14"/>
  <c r="D1547" i="14" s="1"/>
  <c r="F1547" i="14" s="1"/>
  <c r="G1547" i="14" s="1"/>
  <c r="H1639" i="14" s="1"/>
  <c r="F1545" i="14"/>
  <c r="G1545" i="14" s="1"/>
  <c r="H1637" i="14" s="1"/>
  <c r="D208" i="14"/>
  <c r="D209" i="14" s="1"/>
  <c r="F209" i="14" s="1"/>
  <c r="G209" i="14" s="1"/>
  <c r="H301" i="14" s="1"/>
  <c r="F831" i="14"/>
  <c r="G831" i="14" s="1"/>
  <c r="H923" i="14" s="1"/>
  <c r="D832" i="14"/>
  <c r="F832" i="14" s="1"/>
  <c r="G832" i="14" s="1"/>
  <c r="H924" i="14" s="1"/>
  <c r="F943" i="14"/>
  <c r="G943" i="14" s="1"/>
  <c r="H1035" i="14" s="1"/>
  <c r="D944" i="14"/>
  <c r="F944" i="14" s="1"/>
  <c r="G944" i="14" s="1"/>
  <c r="H1036" i="14" s="1"/>
  <c r="D1069" i="14"/>
  <c r="F1068" i="14"/>
  <c r="G1068" i="14" s="1"/>
  <c r="H1160" i="14" s="1"/>
  <c r="D1196" i="14"/>
  <c r="F1196" i="14" s="1"/>
  <c r="G1196" i="14" s="1"/>
  <c r="H1288" i="14" s="1"/>
  <c r="F1208" i="14"/>
  <c r="G1208" i="14" s="1"/>
  <c r="H1300" i="14" s="1"/>
  <c r="D1209" i="14"/>
  <c r="D1210" i="14" s="1"/>
  <c r="F1210" i="14" s="1"/>
  <c r="G1210" i="14" s="1"/>
  <c r="H1302" i="14" s="1"/>
  <c r="D1350" i="14"/>
  <c r="F1350" i="14" s="1"/>
  <c r="G1350" i="14" s="1"/>
  <c r="H1442" i="14" s="1"/>
  <c r="F1349" i="14"/>
  <c r="G1349" i="14" s="1"/>
  <c r="H1441" i="14" s="1"/>
  <c r="D103" i="14"/>
  <c r="D881" i="14"/>
  <c r="F881" i="14" s="1"/>
  <c r="G881" i="14" s="1"/>
  <c r="H973" i="14" s="1"/>
  <c r="F880" i="14"/>
  <c r="G880" i="14" s="1"/>
  <c r="H972" i="14" s="1"/>
  <c r="D1399" i="14"/>
  <c r="F1399" i="14" s="1"/>
  <c r="G1399" i="14" s="1"/>
  <c r="H1491" i="14" s="1"/>
  <c r="F1398" i="14"/>
  <c r="G1398" i="14" s="1"/>
  <c r="H1490" i="14" s="1"/>
  <c r="D1483" i="14"/>
  <c r="F1483" i="14" s="1"/>
  <c r="G1483" i="14" s="1"/>
  <c r="H1575" i="14" s="1"/>
  <c r="F1482" i="14"/>
  <c r="G1482" i="14" s="1"/>
  <c r="H1574" i="14" s="1"/>
  <c r="F1608" i="14"/>
  <c r="G1608" i="14" s="1"/>
  <c r="D1609" i="14"/>
  <c r="F1609" i="14" s="1"/>
  <c r="G1609" i="14" s="1"/>
  <c r="D180" i="14"/>
  <c r="D181" i="14" s="1"/>
  <c r="F181" i="14" s="1"/>
  <c r="G181" i="14" s="1"/>
  <c r="H273" i="14" s="1"/>
  <c r="D131" i="14"/>
  <c r="F131" i="14" s="1"/>
  <c r="G131" i="14" s="1"/>
  <c r="H223" i="14" s="1"/>
  <c r="D313" i="14"/>
  <c r="F375" i="14"/>
  <c r="G375" i="14" s="1"/>
  <c r="H467" i="14" s="1"/>
  <c r="F383" i="14"/>
  <c r="G383" i="14" s="1"/>
  <c r="H475" i="14" s="1"/>
  <c r="D418" i="14"/>
  <c r="D419" i="14" s="1"/>
  <c r="F419" i="14" s="1"/>
  <c r="G419" i="14" s="1"/>
  <c r="H511" i="14" s="1"/>
  <c r="F487" i="14"/>
  <c r="G487" i="14" s="1"/>
  <c r="H579" i="14" s="1"/>
  <c r="F523" i="14"/>
  <c r="G523" i="14" s="1"/>
  <c r="H615" i="14" s="1"/>
  <c r="D1378" i="14"/>
  <c r="F1378" i="14" s="1"/>
  <c r="G1378" i="14" s="1"/>
  <c r="H1470" i="14" s="1"/>
  <c r="F1377" i="14"/>
  <c r="G1377" i="14" s="1"/>
  <c r="H1469" i="14" s="1"/>
  <c r="D355" i="14"/>
  <c r="D356" i="14" s="1"/>
  <c r="F356" i="14" s="1"/>
  <c r="G356" i="14" s="1"/>
  <c r="H448" i="14" s="1"/>
  <c r="D411" i="14"/>
  <c r="D579" i="14"/>
  <c r="F579" i="14" s="1"/>
  <c r="G579" i="14" s="1"/>
  <c r="H671" i="14" s="1"/>
  <c r="F788" i="14"/>
  <c r="G788" i="14" s="1"/>
  <c r="H880" i="14" s="1"/>
  <c r="D789" i="14"/>
  <c r="F789" i="14" s="1"/>
  <c r="G789" i="14" s="1"/>
  <c r="H881" i="14" s="1"/>
  <c r="F872" i="14"/>
  <c r="G872" i="14" s="1"/>
  <c r="H964" i="14" s="1"/>
  <c r="D873" i="14"/>
  <c r="F873" i="14" s="1"/>
  <c r="G873" i="14" s="1"/>
  <c r="H965" i="14" s="1"/>
  <c r="F1167" i="14"/>
  <c r="G1167" i="14" s="1"/>
  <c r="H1259" i="14" s="1"/>
  <c r="D1168" i="14"/>
  <c r="F1168" i="14" s="1"/>
  <c r="G1168" i="14" s="1"/>
  <c r="H1260" i="14" s="1"/>
  <c r="D1322" i="14"/>
  <c r="F1321" i="14"/>
  <c r="G1321" i="14" s="1"/>
  <c r="H1413" i="14" s="1"/>
  <c r="F634" i="14"/>
  <c r="G634" i="14" s="1"/>
  <c r="H726" i="14" s="1"/>
  <c r="D635" i="14"/>
  <c r="F635" i="14" s="1"/>
  <c r="G635" i="14" s="1"/>
  <c r="H727" i="14" s="1"/>
  <c r="F802" i="14"/>
  <c r="G802" i="14" s="1"/>
  <c r="H894" i="14" s="1"/>
  <c r="D803" i="14"/>
  <c r="D804" i="14" s="1"/>
  <c r="F804" i="14" s="1"/>
  <c r="G804" i="14" s="1"/>
  <c r="H896" i="14" s="1"/>
  <c r="D1006" i="14"/>
  <c r="F1006" i="14" s="1"/>
  <c r="G1006" i="14" s="1"/>
  <c r="H1098" i="14" s="1"/>
  <c r="D1062" i="14"/>
  <c r="D1090" i="14"/>
  <c r="F1090" i="14" s="1"/>
  <c r="G1090" i="14" s="1"/>
  <c r="H1182" i="14" s="1"/>
  <c r="D1097" i="14"/>
  <c r="D1125" i="14"/>
  <c r="D1126" i="14" s="1"/>
  <c r="F1126" i="14" s="1"/>
  <c r="G1126" i="14" s="1"/>
  <c r="H1218" i="14" s="1"/>
  <c r="D1132" i="14"/>
  <c r="F1207" i="14"/>
  <c r="G1207" i="14" s="1"/>
  <c r="H1299" i="14" s="1"/>
  <c r="D1237" i="14"/>
  <c r="D1238" i="14" s="1"/>
  <c r="F1238" i="14" s="1"/>
  <c r="G1238" i="14" s="1"/>
  <c r="H1330" i="14" s="1"/>
  <c r="F1320" i="14"/>
  <c r="G1320" i="14" s="1"/>
  <c r="H1412" i="14" s="1"/>
  <c r="D1343" i="14"/>
  <c r="F1343" i="14" s="1"/>
  <c r="G1343" i="14" s="1"/>
  <c r="H1435" i="14" s="1"/>
  <c r="F1405" i="14"/>
  <c r="G1405" i="14" s="1"/>
  <c r="H1497" i="14" s="1"/>
  <c r="F1426" i="14"/>
  <c r="G1426" i="14" s="1"/>
  <c r="H1518" i="14" s="1"/>
  <c r="F1467" i="14"/>
  <c r="G1467" i="14" s="1"/>
  <c r="H1559" i="14" s="1"/>
  <c r="F1551" i="14"/>
  <c r="G1551" i="14" s="1"/>
  <c r="F1579" i="14"/>
  <c r="G1579" i="14" s="1"/>
  <c r="D1602" i="14"/>
  <c r="D1622" i="14"/>
  <c r="F1622" i="14" s="1"/>
  <c r="G1622" i="14" s="1"/>
  <c r="D1637" i="14"/>
  <c r="F1637" i="14" s="1"/>
  <c r="G1637" i="14" s="1"/>
  <c r="D1641" i="14"/>
  <c r="F1641" i="14" s="1"/>
  <c r="G1641" i="14" s="1"/>
  <c r="F907" i="14"/>
  <c r="G907" i="14" s="1"/>
  <c r="H999" i="14" s="1"/>
  <c r="F1080" i="14"/>
  <c r="G1080" i="14" s="1"/>
  <c r="H1172" i="14" s="1"/>
  <c r="F1138" i="14"/>
  <c r="G1138" i="14" s="1"/>
  <c r="H1230" i="14" s="1"/>
  <c r="F1194" i="14"/>
  <c r="G1194" i="14" s="1"/>
  <c r="H1286" i="14" s="1"/>
  <c r="D1245" i="14"/>
  <c r="F1245" i="14" s="1"/>
  <c r="G1245" i="14" s="1"/>
  <c r="H1337" i="14" s="1"/>
  <c r="D1259" i="14"/>
  <c r="F1259" i="14" s="1"/>
  <c r="G1259" i="14" s="1"/>
  <c r="H1351" i="14" s="1"/>
  <c r="F1454" i="14"/>
  <c r="G1454" i="14" s="1"/>
  <c r="H1546" i="14" s="1"/>
  <c r="F1475" i="14"/>
  <c r="G1475" i="14" s="1"/>
  <c r="H1567" i="14" s="1"/>
  <c r="F1517" i="14"/>
  <c r="G1517" i="14" s="1"/>
  <c r="H1609" i="14" s="1"/>
  <c r="F1523" i="14"/>
  <c r="G1523" i="14" s="1"/>
  <c r="H1615" i="14" s="1"/>
  <c r="F1565" i="14"/>
  <c r="G1565" i="14" s="1"/>
  <c r="F1607" i="14"/>
  <c r="G1607" i="14" s="1"/>
  <c r="D993" i="14"/>
  <c r="F993" i="14" s="1"/>
  <c r="G993" i="14" s="1"/>
  <c r="H1085" i="14" s="1"/>
  <c r="D1188" i="14"/>
  <c r="F1285" i="14"/>
  <c r="G1285" i="14" s="1"/>
  <c r="H1377" i="14" s="1"/>
  <c r="F1411" i="14"/>
  <c r="G1411" i="14" s="1"/>
  <c r="H1503" i="14" s="1"/>
  <c r="F1530" i="14"/>
  <c r="G1530" i="14" s="1"/>
  <c r="H1622" i="14" s="1"/>
  <c r="F1593" i="14"/>
  <c r="G1593" i="14" s="1"/>
  <c r="D915" i="14"/>
  <c r="F939" i="14"/>
  <c r="G939" i="14" s="1"/>
  <c r="H1031" i="14" s="1"/>
  <c r="F956" i="14"/>
  <c r="G956" i="14" s="1"/>
  <c r="H1048" i="14" s="1"/>
  <c r="D1014" i="14"/>
  <c r="F1014" i="14" s="1"/>
  <c r="G1014" i="14" s="1"/>
  <c r="H1106" i="14" s="1"/>
  <c r="D1160" i="14"/>
  <c r="F237" i="14"/>
  <c r="G237" i="14" s="1"/>
  <c r="H329" i="14" s="1"/>
  <c r="D238" i="14"/>
  <c r="F238" i="14" s="1"/>
  <c r="G238" i="14" s="1"/>
  <c r="H330" i="14" s="1"/>
  <c r="F145" i="14"/>
  <c r="G145" i="14" s="1"/>
  <c r="H237" i="14" s="1"/>
  <c r="D146" i="14"/>
  <c r="F146" i="14" s="1"/>
  <c r="G146" i="14" s="1"/>
  <c r="H238" i="14" s="1"/>
  <c r="F222" i="14"/>
  <c r="G222" i="14" s="1"/>
  <c r="H314" i="14" s="1"/>
  <c r="D223" i="14"/>
  <c r="F223" i="14" s="1"/>
  <c r="G223" i="14" s="1"/>
  <c r="H315" i="14" s="1"/>
  <c r="F320" i="14"/>
  <c r="G320" i="14" s="1"/>
  <c r="H412" i="14" s="1"/>
  <c r="D321" i="14"/>
  <c r="F321" i="14" s="1"/>
  <c r="G321" i="14" s="1"/>
  <c r="H413" i="14" s="1"/>
  <c r="F173" i="14"/>
  <c r="G173" i="14" s="1"/>
  <c r="H265" i="14" s="1"/>
  <c r="D174" i="14"/>
  <c r="F174" i="14" s="1"/>
  <c r="G174" i="14" s="1"/>
  <c r="H266" i="14" s="1"/>
  <c r="F229" i="14"/>
  <c r="G229" i="14" s="1"/>
  <c r="H321" i="14" s="1"/>
  <c r="D230" i="14"/>
  <c r="F230" i="14" s="1"/>
  <c r="G230" i="14" s="1"/>
  <c r="H322" i="14" s="1"/>
  <c r="F278" i="14"/>
  <c r="G278" i="14" s="1"/>
  <c r="H370" i="14" s="1"/>
  <c r="D279" i="14"/>
  <c r="F279" i="14" s="1"/>
  <c r="G279" i="14" s="1"/>
  <c r="H371" i="14" s="1"/>
  <c r="F75" i="14"/>
  <c r="G75" i="14" s="1"/>
  <c r="H167" i="14" s="1"/>
  <c r="D76" i="14"/>
  <c r="F76" i="14" s="1"/>
  <c r="G76" i="14" s="1"/>
  <c r="H168" i="14" s="1"/>
  <c r="F250" i="14"/>
  <c r="G250" i="14" s="1"/>
  <c r="H342" i="14" s="1"/>
  <c r="D251" i="14"/>
  <c r="F251" i="14" s="1"/>
  <c r="G251" i="14" s="1"/>
  <c r="H343" i="14" s="1"/>
  <c r="F292" i="14"/>
  <c r="G292" i="14" s="1"/>
  <c r="H384" i="14" s="1"/>
  <c r="D293" i="14"/>
  <c r="F201" i="14"/>
  <c r="G201" i="14" s="1"/>
  <c r="H293" i="14" s="1"/>
  <c r="D202" i="14"/>
  <c r="F202" i="14" s="1"/>
  <c r="G202" i="14" s="1"/>
  <c r="H294" i="14" s="1"/>
  <c r="D117" i="14"/>
  <c r="F116" i="14"/>
  <c r="G116" i="14" s="1"/>
  <c r="H208" i="14" s="1"/>
  <c r="F257" i="14"/>
  <c r="G257" i="14" s="1"/>
  <c r="H349" i="14" s="1"/>
  <c r="D258" i="14"/>
  <c r="F258" i="14" s="1"/>
  <c r="G258" i="14" s="1"/>
  <c r="H350" i="14" s="1"/>
  <c r="F89" i="14"/>
  <c r="G89" i="14" s="1"/>
  <c r="H181" i="14" s="1"/>
  <c r="D90" i="14"/>
  <c r="D182" i="14"/>
  <c r="F182" i="14" s="1"/>
  <c r="G182" i="14" s="1"/>
  <c r="H274" i="14" s="1"/>
  <c r="F124" i="14"/>
  <c r="G124" i="14" s="1"/>
  <c r="H216" i="14" s="1"/>
  <c r="F128" i="14"/>
  <c r="G128" i="14" s="1"/>
  <c r="H220" i="14" s="1"/>
  <c r="F144" i="14"/>
  <c r="G144" i="14" s="1"/>
  <c r="H236" i="14" s="1"/>
  <c r="F152" i="14"/>
  <c r="G152" i="14" s="1"/>
  <c r="H244" i="14" s="1"/>
  <c r="F172" i="14"/>
  <c r="G172" i="14" s="1"/>
  <c r="H264" i="14" s="1"/>
  <c r="F180" i="14"/>
  <c r="G180" i="14" s="1"/>
  <c r="H272" i="14" s="1"/>
  <c r="F200" i="14"/>
  <c r="G200" i="14" s="1"/>
  <c r="H292" i="14" s="1"/>
  <c r="F208" i="14"/>
  <c r="G208" i="14" s="1"/>
  <c r="H300" i="14" s="1"/>
  <c r="F228" i="14"/>
  <c r="G228" i="14" s="1"/>
  <c r="H320" i="14" s="1"/>
  <c r="F236" i="14"/>
  <c r="G236" i="14" s="1"/>
  <c r="H328" i="14" s="1"/>
  <c r="D265" i="14"/>
  <c r="F265" i="14" s="1"/>
  <c r="G265" i="14" s="1"/>
  <c r="H357" i="14" s="1"/>
  <c r="F291" i="14"/>
  <c r="G291" i="14" s="1"/>
  <c r="H383" i="14" s="1"/>
  <c r="F299" i="14"/>
  <c r="G299" i="14" s="1"/>
  <c r="H391" i="14" s="1"/>
  <c r="D363" i="14"/>
  <c r="F363" i="14" s="1"/>
  <c r="G363" i="14" s="1"/>
  <c r="H455" i="14" s="1"/>
  <c r="D367" i="14"/>
  <c r="F367" i="14" s="1"/>
  <c r="G367" i="14" s="1"/>
  <c r="H459" i="14" s="1"/>
  <c r="F74" i="14"/>
  <c r="G74" i="14" s="1"/>
  <c r="H166" i="14" s="1"/>
  <c r="F82" i="14"/>
  <c r="G82" i="14" s="1"/>
  <c r="H174" i="14" s="1"/>
  <c r="F88" i="14"/>
  <c r="G88" i="14" s="1"/>
  <c r="H180" i="14" s="1"/>
  <c r="F96" i="14"/>
  <c r="G96" i="14" s="1"/>
  <c r="H188" i="14" s="1"/>
  <c r="F115" i="14"/>
  <c r="G115" i="14" s="1"/>
  <c r="H207" i="14" s="1"/>
  <c r="F215" i="14"/>
  <c r="G215" i="14" s="1"/>
  <c r="H307" i="14" s="1"/>
  <c r="F243" i="14"/>
  <c r="G243" i="14" s="1"/>
  <c r="H335" i="14" s="1"/>
  <c r="F271" i="14"/>
  <c r="G271" i="14" s="1"/>
  <c r="H363" i="14" s="1"/>
  <c r="F277" i="14"/>
  <c r="G277" i="14" s="1"/>
  <c r="H369" i="14" s="1"/>
  <c r="F285" i="14"/>
  <c r="G285" i="14" s="1"/>
  <c r="H377" i="14" s="1"/>
  <c r="F319" i="14"/>
  <c r="G319" i="14" s="1"/>
  <c r="H411" i="14" s="1"/>
  <c r="D335" i="14"/>
  <c r="F335" i="14" s="1"/>
  <c r="G335" i="14" s="1"/>
  <c r="H427" i="14" s="1"/>
  <c r="F355" i="14"/>
  <c r="G355" i="14" s="1"/>
  <c r="H447" i="14" s="1"/>
  <c r="F516" i="14"/>
  <c r="G516" i="14" s="1"/>
  <c r="H608" i="14" s="1"/>
  <c r="D517" i="14"/>
  <c r="F517" i="14" s="1"/>
  <c r="G517" i="14" s="1"/>
  <c r="H609" i="14" s="1"/>
  <c r="D110" i="14"/>
  <c r="D138" i="14"/>
  <c r="D166" i="14"/>
  <c r="D194" i="14"/>
  <c r="D327" i="14"/>
  <c r="F347" i="14"/>
  <c r="G347" i="14" s="1"/>
  <c r="H439" i="14" s="1"/>
  <c r="D349" i="14"/>
  <c r="F488" i="14"/>
  <c r="G488" i="14" s="1"/>
  <c r="H580" i="14" s="1"/>
  <c r="D489" i="14"/>
  <c r="F489" i="14" s="1"/>
  <c r="G489" i="14" s="1"/>
  <c r="H581" i="14" s="1"/>
  <c r="F376" i="14"/>
  <c r="G376" i="14" s="1"/>
  <c r="H468" i="14" s="1"/>
  <c r="D377" i="14"/>
  <c r="F377" i="14" s="1"/>
  <c r="G377" i="14" s="1"/>
  <c r="H469" i="14" s="1"/>
  <c r="F404" i="14"/>
  <c r="G404" i="14" s="1"/>
  <c r="H496" i="14" s="1"/>
  <c r="D405" i="14"/>
  <c r="F405" i="14" s="1"/>
  <c r="G405" i="14" s="1"/>
  <c r="H497" i="14" s="1"/>
  <c r="F460" i="14"/>
  <c r="G460" i="14" s="1"/>
  <c r="H552" i="14" s="1"/>
  <c r="D461" i="14"/>
  <c r="F461" i="14" s="1"/>
  <c r="G461" i="14" s="1"/>
  <c r="H553" i="14" s="1"/>
  <c r="F384" i="14"/>
  <c r="G384" i="14" s="1"/>
  <c r="H476" i="14" s="1"/>
  <c r="D385" i="14"/>
  <c r="F385" i="14" s="1"/>
  <c r="G385" i="14" s="1"/>
  <c r="H477" i="14" s="1"/>
  <c r="F432" i="14"/>
  <c r="G432" i="14" s="1"/>
  <c r="H524" i="14" s="1"/>
  <c r="D433" i="14"/>
  <c r="F433" i="14" s="1"/>
  <c r="G433" i="14" s="1"/>
  <c r="H525" i="14" s="1"/>
  <c r="F552" i="14"/>
  <c r="G552" i="14" s="1"/>
  <c r="H644" i="14" s="1"/>
  <c r="D553" i="14"/>
  <c r="F553" i="14" s="1"/>
  <c r="G553" i="14" s="1"/>
  <c r="H645" i="14" s="1"/>
  <c r="D374" i="14"/>
  <c r="F374" i="14" s="1"/>
  <c r="G374" i="14" s="1"/>
  <c r="H466" i="14" s="1"/>
  <c r="D426" i="14"/>
  <c r="F426" i="14" s="1"/>
  <c r="G426" i="14" s="1"/>
  <c r="H518" i="14" s="1"/>
  <c r="D446" i="14"/>
  <c r="D454" i="14"/>
  <c r="D466" i="14"/>
  <c r="D474" i="14"/>
  <c r="D482" i="14"/>
  <c r="F482" i="14" s="1"/>
  <c r="G482" i="14" s="1"/>
  <c r="H574" i="14" s="1"/>
  <c r="D494" i="14"/>
  <c r="D502" i="14"/>
  <c r="D510" i="14"/>
  <c r="D530" i="14"/>
  <c r="D538" i="14"/>
  <c r="D544" i="14"/>
  <c r="F551" i="14"/>
  <c r="G551" i="14" s="1"/>
  <c r="H643" i="14" s="1"/>
  <c r="D572" i="14"/>
  <c r="D679" i="14"/>
  <c r="F679" i="14" s="1"/>
  <c r="G679" i="14" s="1"/>
  <c r="H771" i="14" s="1"/>
  <c r="F678" i="14"/>
  <c r="G678" i="14" s="1"/>
  <c r="H770" i="14" s="1"/>
  <c r="F390" i="14"/>
  <c r="G390" i="14" s="1"/>
  <c r="H482" i="14" s="1"/>
  <c r="F418" i="14"/>
  <c r="G418" i="14" s="1"/>
  <c r="H510" i="14" s="1"/>
  <c r="D643" i="14"/>
  <c r="F643" i="14" s="1"/>
  <c r="G643" i="14" s="1"/>
  <c r="H735" i="14" s="1"/>
  <c r="F642" i="14"/>
  <c r="G642" i="14" s="1"/>
  <c r="H734" i="14" s="1"/>
  <c r="F599" i="14"/>
  <c r="G599" i="14" s="1"/>
  <c r="H691" i="14" s="1"/>
  <c r="D600" i="14"/>
  <c r="D671" i="14"/>
  <c r="F671" i="14" s="1"/>
  <c r="G671" i="14" s="1"/>
  <c r="H763" i="14" s="1"/>
  <c r="F670" i="14"/>
  <c r="G670" i="14" s="1"/>
  <c r="H762" i="14" s="1"/>
  <c r="D699" i="14"/>
  <c r="F699" i="14" s="1"/>
  <c r="G699" i="14" s="1"/>
  <c r="H791" i="14" s="1"/>
  <c r="F698" i="14"/>
  <c r="G698" i="14" s="1"/>
  <c r="H790" i="14" s="1"/>
  <c r="D580" i="14"/>
  <c r="F580" i="14" s="1"/>
  <c r="G580" i="14" s="1"/>
  <c r="H672" i="14" s="1"/>
  <c r="D586" i="14"/>
  <c r="F733" i="14"/>
  <c r="G733" i="14" s="1"/>
  <c r="H825" i="14" s="1"/>
  <c r="D734" i="14"/>
  <c r="F734" i="14" s="1"/>
  <c r="G734" i="14" s="1"/>
  <c r="H826" i="14" s="1"/>
  <c r="F591" i="14"/>
  <c r="G591" i="14" s="1"/>
  <c r="H683" i="14" s="1"/>
  <c r="D592" i="14"/>
  <c r="D615" i="14"/>
  <c r="F615" i="14" s="1"/>
  <c r="G615" i="14" s="1"/>
  <c r="H707" i="14" s="1"/>
  <c r="F614" i="14"/>
  <c r="G614" i="14" s="1"/>
  <c r="H706" i="14" s="1"/>
  <c r="D727" i="14"/>
  <c r="F727" i="14" s="1"/>
  <c r="G727" i="14" s="1"/>
  <c r="H819" i="14" s="1"/>
  <c r="F726" i="14"/>
  <c r="G726" i="14" s="1"/>
  <c r="H818" i="14" s="1"/>
  <c r="F613" i="14"/>
  <c r="G613" i="14" s="1"/>
  <c r="H705" i="14" s="1"/>
  <c r="F621" i="14"/>
  <c r="G621" i="14" s="1"/>
  <c r="H713" i="14" s="1"/>
  <c r="F641" i="14"/>
  <c r="G641" i="14" s="1"/>
  <c r="H733" i="14" s="1"/>
  <c r="F649" i="14"/>
  <c r="G649" i="14" s="1"/>
  <c r="H741" i="14" s="1"/>
  <c r="F669" i="14"/>
  <c r="G669" i="14" s="1"/>
  <c r="H761" i="14" s="1"/>
  <c r="F677" i="14"/>
  <c r="G677" i="14" s="1"/>
  <c r="H769" i="14" s="1"/>
  <c r="F697" i="14"/>
  <c r="G697" i="14" s="1"/>
  <c r="H789" i="14" s="1"/>
  <c r="F725" i="14"/>
  <c r="G725" i="14" s="1"/>
  <c r="H817" i="14" s="1"/>
  <c r="F732" i="14"/>
  <c r="G732" i="14" s="1"/>
  <c r="H824" i="14" s="1"/>
  <c r="D608" i="14"/>
  <c r="F608" i="14" s="1"/>
  <c r="G608" i="14" s="1"/>
  <c r="H700" i="14" s="1"/>
  <c r="D628" i="14"/>
  <c r="D636" i="14"/>
  <c r="F636" i="14" s="1"/>
  <c r="G636" i="14" s="1"/>
  <c r="H728" i="14" s="1"/>
  <c r="D656" i="14"/>
  <c r="D664" i="14"/>
  <c r="F664" i="14" s="1"/>
  <c r="G664" i="14" s="1"/>
  <c r="H756" i="14" s="1"/>
  <c r="D684" i="14"/>
  <c r="D692" i="14"/>
  <c r="D712" i="14"/>
  <c r="D720" i="14"/>
  <c r="F720" i="14" s="1"/>
  <c r="G720" i="14" s="1"/>
  <c r="H812" i="14" s="1"/>
  <c r="D748" i="14"/>
  <c r="F747" i="14"/>
  <c r="G747" i="14" s="1"/>
  <c r="H839" i="14" s="1"/>
  <c r="F768" i="14"/>
  <c r="G768" i="14" s="1"/>
  <c r="H860" i="14" s="1"/>
  <c r="F796" i="14"/>
  <c r="G796" i="14" s="1"/>
  <c r="H888" i="14" s="1"/>
  <c r="F852" i="14"/>
  <c r="G852" i="14" s="1"/>
  <c r="H944" i="14" s="1"/>
  <c r="F775" i="14"/>
  <c r="G775" i="14" s="1"/>
  <c r="H867" i="14" s="1"/>
  <c r="F803" i="14"/>
  <c r="G803" i="14" s="1"/>
  <c r="H895" i="14" s="1"/>
  <c r="D762" i="14"/>
  <c r="F762" i="14" s="1"/>
  <c r="G762" i="14" s="1"/>
  <c r="H854" i="14" s="1"/>
  <c r="D782" i="14"/>
  <c r="D790" i="14"/>
  <c r="F790" i="14" s="1"/>
  <c r="G790" i="14" s="1"/>
  <c r="H882" i="14" s="1"/>
  <c r="D810" i="14"/>
  <c r="D818" i="14"/>
  <c r="D822" i="14"/>
  <c r="D838" i="14"/>
  <c r="D846" i="14"/>
  <c r="F846" i="14" s="1"/>
  <c r="G846" i="14" s="1"/>
  <c r="H938" i="14" s="1"/>
  <c r="D866" i="14"/>
  <c r="D874" i="14"/>
  <c r="F874" i="14" s="1"/>
  <c r="G874" i="14" s="1"/>
  <c r="H966" i="14" s="1"/>
  <c r="F901" i="14"/>
  <c r="G901" i="14" s="1"/>
  <c r="H993" i="14" s="1"/>
  <c r="D902" i="14"/>
  <c r="F902" i="14" s="1"/>
  <c r="G902" i="14" s="1"/>
  <c r="H994" i="14" s="1"/>
  <c r="F893" i="14"/>
  <c r="G893" i="14" s="1"/>
  <c r="H985" i="14" s="1"/>
  <c r="D894" i="14"/>
  <c r="D1042" i="14"/>
  <c r="F1042" i="14" s="1"/>
  <c r="G1042" i="14" s="1"/>
  <c r="H1134" i="14" s="1"/>
  <c r="F1054" i="14"/>
  <c r="G1054" i="14" s="1"/>
  <c r="H1146" i="14" s="1"/>
  <c r="D1055" i="14"/>
  <c r="D922" i="14"/>
  <c r="D930" i="14"/>
  <c r="F930" i="14" s="1"/>
  <c r="G930" i="14" s="1"/>
  <c r="H1022" i="14" s="1"/>
  <c r="D950" i="14"/>
  <c r="D958" i="14"/>
  <c r="F958" i="14" s="1"/>
  <c r="G958" i="14" s="1"/>
  <c r="H1050" i="14" s="1"/>
  <c r="D978" i="14"/>
  <c r="D986" i="14"/>
  <c r="F986" i="14" s="1"/>
  <c r="G986" i="14" s="1"/>
  <c r="H1078" i="14" s="1"/>
  <c r="F1019" i="14"/>
  <c r="G1019" i="14" s="1"/>
  <c r="H1111" i="14" s="1"/>
  <c r="D1021" i="14"/>
  <c r="F1021" i="14" s="1"/>
  <c r="G1021" i="14" s="1"/>
  <c r="H1113" i="14" s="1"/>
  <c r="F1034" i="14"/>
  <c r="G1034" i="14" s="1"/>
  <c r="H1126" i="14" s="1"/>
  <c r="D1035" i="14"/>
  <c r="F1035" i="14" s="1"/>
  <c r="G1035" i="14" s="1"/>
  <c r="H1127" i="14" s="1"/>
  <c r="D909" i="14"/>
  <c r="F909" i="14" s="1"/>
  <c r="G909" i="14" s="1"/>
  <c r="H1001" i="14" s="1"/>
  <c r="F1026" i="14"/>
  <c r="G1026" i="14" s="1"/>
  <c r="H1118" i="14" s="1"/>
  <c r="D1027" i="14"/>
  <c r="D1049" i="14"/>
  <c r="F1048" i="14"/>
  <c r="G1048" i="14" s="1"/>
  <c r="H1140" i="14" s="1"/>
  <c r="F1062" i="14"/>
  <c r="G1062" i="14" s="1"/>
  <c r="H1154" i="14" s="1"/>
  <c r="D1063" i="14"/>
  <c r="F1063" i="14" s="1"/>
  <c r="G1063" i="14" s="1"/>
  <c r="H1155" i="14" s="1"/>
  <c r="F999" i="14"/>
  <c r="G999" i="14" s="1"/>
  <c r="H1091" i="14" s="1"/>
  <c r="D1077" i="14"/>
  <c r="F1077" i="14" s="1"/>
  <c r="G1077" i="14" s="1"/>
  <c r="H1169" i="14" s="1"/>
  <c r="F1076" i="14"/>
  <c r="G1076" i="14" s="1"/>
  <c r="H1168" i="14" s="1"/>
  <c r="D1140" i="14"/>
  <c r="F1140" i="14" s="1"/>
  <c r="G1140" i="14" s="1"/>
  <c r="H1232" i="14" s="1"/>
  <c r="D1083" i="14"/>
  <c r="D1091" i="14"/>
  <c r="F1091" i="14" s="1"/>
  <c r="G1091" i="14" s="1"/>
  <c r="H1183" i="14" s="1"/>
  <c r="D1103" i="14"/>
  <c r="D1111" i="14"/>
  <c r="F1118" i="14"/>
  <c r="G1118" i="14" s="1"/>
  <c r="H1210" i="14" s="1"/>
  <c r="F1202" i="14"/>
  <c r="G1202" i="14" s="1"/>
  <c r="H1294" i="14" s="1"/>
  <c r="D1203" i="14"/>
  <c r="F1203" i="14" s="1"/>
  <c r="G1203" i="14" s="1"/>
  <c r="H1295" i="14" s="1"/>
  <c r="F1047" i="14"/>
  <c r="G1047" i="14" s="1"/>
  <c r="H1139" i="14" s="1"/>
  <c r="F1075" i="14"/>
  <c r="G1075" i="14" s="1"/>
  <c r="H1167" i="14" s="1"/>
  <c r="F1174" i="14"/>
  <c r="G1174" i="14" s="1"/>
  <c r="H1266" i="14" s="1"/>
  <c r="D1175" i="14"/>
  <c r="F1175" i="14" s="1"/>
  <c r="G1175" i="14" s="1"/>
  <c r="H1267" i="14" s="1"/>
  <c r="F1182" i="14"/>
  <c r="G1182" i="14" s="1"/>
  <c r="H1274" i="14" s="1"/>
  <c r="D1183" i="14"/>
  <c r="F1183" i="14" s="1"/>
  <c r="G1183" i="14" s="1"/>
  <c r="H1275" i="14" s="1"/>
  <c r="F1117" i="14"/>
  <c r="G1117" i="14" s="1"/>
  <c r="H1209" i="14" s="1"/>
  <c r="F1153" i="14"/>
  <c r="G1153" i="14" s="1"/>
  <c r="H1245" i="14" s="1"/>
  <c r="F1230" i="14"/>
  <c r="G1230" i="14" s="1"/>
  <c r="H1322" i="14" s="1"/>
  <c r="D1231" i="14"/>
  <c r="F1231" i="14" s="1"/>
  <c r="G1231" i="14" s="1"/>
  <c r="H1323" i="14" s="1"/>
  <c r="F1125" i="14"/>
  <c r="G1125" i="14" s="1"/>
  <c r="H1217" i="14" s="1"/>
  <c r="F1145" i="14"/>
  <c r="G1145" i="14" s="1"/>
  <c r="H1237" i="14" s="1"/>
  <c r="F1173" i="14"/>
  <c r="G1173" i="14" s="1"/>
  <c r="H1265" i="14" s="1"/>
  <c r="F1181" i="14"/>
  <c r="G1181" i="14" s="1"/>
  <c r="H1273" i="14" s="1"/>
  <c r="F1201" i="14"/>
  <c r="G1201" i="14" s="1"/>
  <c r="H1293" i="14" s="1"/>
  <c r="F1209" i="14"/>
  <c r="G1209" i="14" s="1"/>
  <c r="H1301" i="14" s="1"/>
  <c r="F1229" i="14"/>
  <c r="G1229" i="14" s="1"/>
  <c r="H1321" i="14" s="1"/>
  <c r="F1237" i="14"/>
  <c r="G1237" i="14" s="1"/>
  <c r="H1329" i="14" s="1"/>
  <c r="F1279" i="14"/>
  <c r="G1279" i="14" s="1"/>
  <c r="H1371" i="14" s="1"/>
  <c r="D1280" i="14"/>
  <c r="D1323" i="14"/>
  <c r="F1323" i="14" s="1"/>
  <c r="G1323" i="14" s="1"/>
  <c r="H1415" i="14" s="1"/>
  <c r="F1322" i="14"/>
  <c r="G1322" i="14" s="1"/>
  <c r="H1414" i="14" s="1"/>
  <c r="D1315" i="14"/>
  <c r="F1315" i="14" s="1"/>
  <c r="G1315" i="14" s="1"/>
  <c r="H1407" i="14" s="1"/>
  <c r="F1314" i="14"/>
  <c r="G1314" i="14" s="1"/>
  <c r="H1406" i="14" s="1"/>
  <c r="F1251" i="14"/>
  <c r="G1251" i="14" s="1"/>
  <c r="H1343" i="14" s="1"/>
  <c r="D1252" i="14"/>
  <c r="F1271" i="14"/>
  <c r="G1271" i="14" s="1"/>
  <c r="H1363" i="14" s="1"/>
  <c r="D1272" i="14"/>
  <c r="D1287" i="14"/>
  <c r="F1286" i="14"/>
  <c r="G1286" i="14" s="1"/>
  <c r="H1378" i="14" s="1"/>
  <c r="F1420" i="14"/>
  <c r="G1420" i="14" s="1"/>
  <c r="H1512" i="14" s="1"/>
  <c r="D1421" i="14"/>
  <c r="F1421" i="14" s="1"/>
  <c r="G1421" i="14" s="1"/>
  <c r="H1513" i="14" s="1"/>
  <c r="F1468" i="14"/>
  <c r="G1468" i="14" s="1"/>
  <c r="H1560" i="14" s="1"/>
  <c r="D1469" i="14"/>
  <c r="F1392" i="14"/>
  <c r="G1392" i="14" s="1"/>
  <c r="H1484" i="14" s="1"/>
  <c r="D1393" i="14"/>
  <c r="F1393" i="14" s="1"/>
  <c r="G1393" i="14" s="1"/>
  <c r="H1485" i="14" s="1"/>
  <c r="F1412" i="14"/>
  <c r="G1412" i="14" s="1"/>
  <c r="H1504" i="14" s="1"/>
  <c r="D1413" i="14"/>
  <c r="D1300" i="14"/>
  <c r="D1308" i="14"/>
  <c r="F1308" i="14" s="1"/>
  <c r="G1308" i="14" s="1"/>
  <c r="H1400" i="14" s="1"/>
  <c r="D1328" i="14"/>
  <c r="D1336" i="14"/>
  <c r="D1356" i="14"/>
  <c r="F1391" i="14"/>
  <c r="G1391" i="14" s="1"/>
  <c r="H1483" i="14" s="1"/>
  <c r="F1384" i="14"/>
  <c r="G1384" i="14" s="1"/>
  <c r="H1476" i="14" s="1"/>
  <c r="D1385" i="14"/>
  <c r="F1385" i="14" s="1"/>
  <c r="G1385" i="14" s="1"/>
  <c r="H1477" i="14" s="1"/>
  <c r="F1476" i="14"/>
  <c r="G1476" i="14" s="1"/>
  <c r="H1568" i="14" s="1"/>
  <c r="D1477" i="14"/>
  <c r="F1477" i="14" s="1"/>
  <c r="G1477" i="14" s="1"/>
  <c r="H1569" i="14" s="1"/>
  <c r="D1511" i="14"/>
  <c r="F1511" i="14" s="1"/>
  <c r="G1511" i="14" s="1"/>
  <c r="H1603" i="14" s="1"/>
  <c r="F1510" i="14"/>
  <c r="G1510" i="14" s="1"/>
  <c r="H1602" i="14" s="1"/>
  <c r="F1363" i="14"/>
  <c r="G1363" i="14" s="1"/>
  <c r="H1455" i="14" s="1"/>
  <c r="F1502" i="14"/>
  <c r="G1502" i="14" s="1"/>
  <c r="H1594" i="14" s="1"/>
  <c r="D1559" i="14"/>
  <c r="F1558" i="14"/>
  <c r="G1558" i="14" s="1"/>
  <c r="D1595" i="14"/>
  <c r="F1595" i="14" s="1"/>
  <c r="G1595" i="14" s="1"/>
  <c r="F1594" i="14"/>
  <c r="G1594" i="14" s="1"/>
  <c r="D1433" i="14"/>
  <c r="D1461" i="14"/>
  <c r="D1489" i="14"/>
  <c r="F1496" i="14"/>
  <c r="G1496" i="14" s="1"/>
  <c r="H1588" i="14" s="1"/>
  <c r="F1524" i="14"/>
  <c r="G1524" i="14" s="1"/>
  <c r="H1616" i="14" s="1"/>
  <c r="D1525" i="14"/>
  <c r="F1525" i="14" s="1"/>
  <c r="G1525" i="14" s="1"/>
  <c r="H1617" i="14" s="1"/>
  <c r="D1587" i="14"/>
  <c r="F1586" i="14"/>
  <c r="G1586" i="14" s="1"/>
  <c r="F1503" i="14"/>
  <c r="G1503" i="14" s="1"/>
  <c r="H1595" i="14" s="1"/>
  <c r="D1440" i="14"/>
  <c r="D1448" i="14"/>
  <c r="F1448" i="14" s="1"/>
  <c r="G1448" i="14" s="1"/>
  <c r="H1540" i="14" s="1"/>
  <c r="F1552" i="14"/>
  <c r="G1552" i="14" s="1"/>
  <c r="D1553" i="14"/>
  <c r="F1553" i="14" s="1"/>
  <c r="G1553" i="14" s="1"/>
  <c r="D1615" i="14"/>
  <c r="F1614" i="14"/>
  <c r="G1614" i="14" s="1"/>
  <c r="F1495" i="14"/>
  <c r="G1495" i="14" s="1"/>
  <c r="H1587" i="14" s="1"/>
  <c r="F1531" i="14"/>
  <c r="G1531" i="14" s="1"/>
  <c r="H1623" i="14" s="1"/>
  <c r="D1532" i="14"/>
  <c r="F1532" i="14" s="1"/>
  <c r="G1532" i="14" s="1"/>
  <c r="H1624" i="14" s="1"/>
  <c r="F1580" i="14"/>
  <c r="G1580" i="14" s="1"/>
  <c r="D1581" i="14"/>
  <c r="F1581" i="14" s="1"/>
  <c r="G1581" i="14" s="1"/>
  <c r="D1567" i="14"/>
  <c r="F1567" i="14" s="1"/>
  <c r="G1567" i="14" s="1"/>
  <c r="F1566" i="14"/>
  <c r="G1566" i="14" s="1"/>
  <c r="D1603" i="14"/>
  <c r="F1603" i="14" s="1"/>
  <c r="G1603" i="14" s="1"/>
  <c r="F1602" i="14"/>
  <c r="G1602" i="14" s="1"/>
  <c r="D1539" i="14"/>
  <c r="F1539" i="14" s="1"/>
  <c r="G1539" i="14" s="1"/>
  <c r="H1631" i="14" s="1"/>
  <c r="F1538" i="14"/>
  <c r="G1538" i="14" s="1"/>
  <c r="H1630" i="14" s="1"/>
  <c r="D1623" i="14"/>
  <c r="D52" i="13"/>
  <c r="D53" i="13"/>
  <c r="D54" i="13"/>
  <c r="D55" i="13"/>
  <c r="F55" i="13" s="1"/>
  <c r="G55" i="13" s="1"/>
  <c r="H119" i="13" s="1"/>
  <c r="I119" i="13" s="1"/>
  <c r="D56" i="13"/>
  <c r="D57" i="13"/>
  <c r="D58" i="13"/>
  <c r="D59" i="13"/>
  <c r="D60" i="13"/>
  <c r="D61" i="13"/>
  <c r="D62" i="13"/>
  <c r="D63" i="13"/>
  <c r="D64" i="13" s="1"/>
  <c r="F64" i="13" s="1"/>
  <c r="G64" i="13" s="1"/>
  <c r="H128" i="13" s="1"/>
  <c r="I128" i="13" s="1"/>
  <c r="D65" i="13"/>
  <c r="D66" i="13"/>
  <c r="D67" i="13"/>
  <c r="D68" i="13"/>
  <c r="D69" i="13"/>
  <c r="D70" i="13"/>
  <c r="D71" i="13"/>
  <c r="D72" i="13"/>
  <c r="F72" i="13" s="1"/>
  <c r="G72" i="13" s="1"/>
  <c r="D73" i="13"/>
  <c r="D74" i="13"/>
  <c r="D75" i="13"/>
  <c r="D76" i="13"/>
  <c r="D77" i="13"/>
  <c r="D78" i="13"/>
  <c r="D79" i="13"/>
  <c r="D80" i="13"/>
  <c r="D81" i="13"/>
  <c r="D82" i="13" s="1"/>
  <c r="D83" i="13"/>
  <c r="D84" i="13"/>
  <c r="D85" i="13"/>
  <c r="D86" i="13"/>
  <c r="D87" i="13"/>
  <c r="D88" i="13"/>
  <c r="D89" i="13"/>
  <c r="D90" i="13"/>
  <c r="D91" i="13" s="1"/>
  <c r="D92" i="13"/>
  <c r="D93" i="13"/>
  <c r="D94" i="13"/>
  <c r="D95" i="13"/>
  <c r="D96" i="13"/>
  <c r="D97" i="13"/>
  <c r="D98" i="13"/>
  <c r="F98" i="13" s="1"/>
  <c r="G98" i="13" s="1"/>
  <c r="H162" i="13" s="1"/>
  <c r="I162" i="13" s="1"/>
  <c r="D99" i="13"/>
  <c r="D100" i="13"/>
  <c r="D101" i="13"/>
  <c r="D102" i="13"/>
  <c r="D103" i="13"/>
  <c r="D104" i="13"/>
  <c r="D105" i="13"/>
  <c r="D106" i="13"/>
  <c r="F106" i="13" s="1"/>
  <c r="G106" i="13" s="1"/>
  <c r="H170" i="13" s="1"/>
  <c r="I170" i="13" s="1"/>
  <c r="D107" i="13"/>
  <c r="H171" i="13" s="1"/>
  <c r="I171" i="13" s="1"/>
  <c r="D108" i="13"/>
  <c r="D109" i="13"/>
  <c r="D110" i="13"/>
  <c r="D111" i="13"/>
  <c r="D113" i="13"/>
  <c r="D114" i="13"/>
  <c r="D115" i="13"/>
  <c r="F115" i="13" s="1"/>
  <c r="G115" i="13" s="1"/>
  <c r="H179" i="13" s="1"/>
  <c r="I179" i="13" s="1"/>
  <c r="D116" i="13"/>
  <c r="D117" i="13"/>
  <c r="D118" i="13"/>
  <c r="D119" i="13"/>
  <c r="D120" i="13"/>
  <c r="D121" i="13"/>
  <c r="D122" i="13"/>
  <c r="D123" i="13"/>
  <c r="F123" i="13" s="1"/>
  <c r="G123" i="13" s="1"/>
  <c r="H187" i="13" s="1"/>
  <c r="I187" i="13" s="1"/>
  <c r="D124" i="13"/>
  <c r="D125" i="13"/>
  <c r="D126" i="13"/>
  <c r="D127" i="13" s="1"/>
  <c r="D128" i="13"/>
  <c r="D129" i="13"/>
  <c r="D130" i="13"/>
  <c r="D131" i="13"/>
  <c r="D132" i="13" s="1"/>
  <c r="F132" i="13" s="1"/>
  <c r="G132" i="13" s="1"/>
  <c r="H196" i="13" s="1"/>
  <c r="I196" i="13" s="1"/>
  <c r="D133" i="13"/>
  <c r="F133" i="13" s="1"/>
  <c r="G133" i="13" s="1"/>
  <c r="H197" i="13" s="1"/>
  <c r="I197" i="13" s="1"/>
  <c r="D134" i="13"/>
  <c r="D135" i="13"/>
  <c r="D136" i="13"/>
  <c r="D137" i="13"/>
  <c r="D138" i="13"/>
  <c r="D139" i="13"/>
  <c r="D140" i="13"/>
  <c r="D141" i="13"/>
  <c r="F141" i="13" s="1"/>
  <c r="G141" i="13" s="1"/>
  <c r="H206" i="13" s="1"/>
  <c r="I206" i="13" s="1"/>
  <c r="D142" i="13"/>
  <c r="D143" i="13"/>
  <c r="D144" i="13"/>
  <c r="D145" i="13"/>
  <c r="D146" i="13"/>
  <c r="D147" i="13"/>
  <c r="D148" i="13"/>
  <c r="D149" i="13"/>
  <c r="F149" i="13" s="1"/>
  <c r="G149" i="13" s="1"/>
  <c r="H214" i="13" s="1"/>
  <c r="I214" i="13" s="1"/>
  <c r="D150" i="13"/>
  <c r="D151" i="13"/>
  <c r="D152" i="13"/>
  <c r="D153" i="13"/>
  <c r="D154" i="13"/>
  <c r="D155" i="13"/>
  <c r="D156" i="13"/>
  <c r="D157" i="13"/>
  <c r="F157" i="13" s="1"/>
  <c r="G157" i="13" s="1"/>
  <c r="H222" i="13" s="1"/>
  <c r="I222" i="13" s="1"/>
  <c r="D158" i="13"/>
  <c r="D159" i="13" s="1"/>
  <c r="F159" i="13" s="1"/>
  <c r="G159" i="13" s="1"/>
  <c r="H224" i="13" s="1"/>
  <c r="I224" i="13" s="1"/>
  <c r="D160" i="13"/>
  <c r="H225" i="13" s="1"/>
  <c r="I225" i="13" s="1"/>
  <c r="D161" i="13"/>
  <c r="D162" i="13"/>
  <c r="D163" i="13"/>
  <c r="D164" i="13"/>
  <c r="D165" i="13"/>
  <c r="D166" i="13" s="1"/>
  <c r="D167" i="13"/>
  <c r="D168" i="13"/>
  <c r="D169" i="13"/>
  <c r="D170" i="13"/>
  <c r="H235" i="13" s="1"/>
  <c r="I235" i="13" s="1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F183" i="13" s="1"/>
  <c r="G183" i="13" s="1"/>
  <c r="H248" i="13" s="1"/>
  <c r="I248" i="13" s="1"/>
  <c r="D184" i="13"/>
  <c r="D185" i="13"/>
  <c r="D186" i="13"/>
  <c r="D187" i="13"/>
  <c r="D188" i="13"/>
  <c r="D189" i="13"/>
  <c r="D190" i="13"/>
  <c r="D191" i="13"/>
  <c r="F191" i="13" s="1"/>
  <c r="G191" i="13" s="1"/>
  <c r="H256" i="13" s="1"/>
  <c r="I256" i="13" s="1"/>
  <c r="D192" i="13"/>
  <c r="D193" i="13"/>
  <c r="D194" i="13"/>
  <c r="D195" i="13"/>
  <c r="D196" i="13"/>
  <c r="D197" i="13"/>
  <c r="D198" i="13"/>
  <c r="D199" i="13"/>
  <c r="F199" i="13" s="1"/>
  <c r="G199" i="13" s="1"/>
  <c r="D200" i="13"/>
  <c r="D201" i="13"/>
  <c r="D202" i="13"/>
  <c r="D203" i="13"/>
  <c r="D204" i="13"/>
  <c r="D205" i="13" s="1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 s="1"/>
  <c r="D221" i="13"/>
  <c r="D222" i="13"/>
  <c r="D223" i="13"/>
  <c r="D224" i="13"/>
  <c r="D225" i="13"/>
  <c r="F225" i="13" s="1"/>
  <c r="G225" i="13" s="1"/>
  <c r="H287" i="13" s="1"/>
  <c r="I287" i="13" s="1"/>
  <c r="D226" i="13"/>
  <c r="D227" i="13"/>
  <c r="D228" i="13"/>
  <c r="D229" i="13"/>
  <c r="D230" i="13" s="1"/>
  <c r="D231" i="13"/>
  <c r="D232" i="13"/>
  <c r="D233" i="13"/>
  <c r="D234" i="13"/>
  <c r="F234" i="13" s="1"/>
  <c r="G234" i="13" s="1"/>
  <c r="D235" i="13"/>
  <c r="D236" i="13"/>
  <c r="D237" i="13"/>
  <c r="D238" i="13"/>
  <c r="D239" i="13"/>
  <c r="D240" i="13"/>
  <c r="D241" i="13"/>
  <c r="D242" i="13"/>
  <c r="F242" i="13" s="1"/>
  <c r="G242" i="13" s="1"/>
  <c r="H304" i="13" s="1"/>
  <c r="I304" i="13" s="1"/>
  <c r="D243" i="13"/>
  <c r="D244" i="13" s="1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 s="1"/>
  <c r="F260" i="13" s="1"/>
  <c r="G260" i="13" s="1"/>
  <c r="H323" i="13" s="1"/>
  <c r="I323" i="13" s="1"/>
  <c r="D261" i="13"/>
  <c r="D262" i="13"/>
  <c r="D263" i="13"/>
  <c r="D264" i="13"/>
  <c r="D265" i="13"/>
  <c r="D266" i="13"/>
  <c r="D267" i="13" s="1"/>
  <c r="D268" i="13"/>
  <c r="D269" i="13"/>
  <c r="F269" i="13" s="1"/>
  <c r="G269" i="13" s="1"/>
  <c r="H332" i="13" s="1"/>
  <c r="I332" i="13" s="1"/>
  <c r="D270" i="13"/>
  <c r="D271" i="13"/>
  <c r="D272" i="13"/>
  <c r="D273" i="13"/>
  <c r="D274" i="13"/>
  <c r="D275" i="13"/>
  <c r="D276" i="13"/>
  <c r="D277" i="13"/>
  <c r="F277" i="13" s="1"/>
  <c r="G277" i="13" s="1"/>
  <c r="H341" i="13" s="1"/>
  <c r="I341" i="13" s="1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F293" i="13" s="1"/>
  <c r="G293" i="13" s="1"/>
  <c r="H358" i="13" s="1"/>
  <c r="I358" i="13" s="1"/>
  <c r="D294" i="13"/>
  <c r="D295" i="13"/>
  <c r="D296" i="13"/>
  <c r="D297" i="13"/>
  <c r="D298" i="13"/>
  <c r="D299" i="13"/>
  <c r="H363" i="13" s="1"/>
  <c r="I363" i="13" s="1"/>
  <c r="D300" i="13"/>
  <c r="D301" i="13"/>
  <c r="F301" i="13" s="1"/>
  <c r="G301" i="13" s="1"/>
  <c r="H365" i="13" s="1"/>
  <c r="I365" i="13" s="1"/>
  <c r="D302" i="13"/>
  <c r="D303" i="13"/>
  <c r="D304" i="13"/>
  <c r="D305" i="13"/>
  <c r="D306" i="13"/>
  <c r="D307" i="13"/>
  <c r="D308" i="13"/>
  <c r="D309" i="13"/>
  <c r="F309" i="13" s="1"/>
  <c r="G309" i="13" s="1"/>
  <c r="D310" i="13"/>
  <c r="D311" i="13"/>
  <c r="D312" i="13"/>
  <c r="D313" i="13"/>
  <c r="D314" i="13"/>
  <c r="D315" i="13" s="1"/>
  <c r="D316" i="13"/>
  <c r="D317" i="13"/>
  <c r="D318" i="13"/>
  <c r="D319" i="13"/>
  <c r="D320" i="13"/>
  <c r="D321" i="13"/>
  <c r="D322" i="13"/>
  <c r="D323" i="13" s="1"/>
  <c r="D324" i="13"/>
  <c r="D325" i="13"/>
  <c r="D326" i="13"/>
  <c r="D327" i="13"/>
  <c r="F327" i="13" s="1"/>
  <c r="G327" i="13" s="1"/>
  <c r="H391" i="13" s="1"/>
  <c r="I391" i="13" s="1"/>
  <c r="D328" i="13"/>
  <c r="D329" i="13"/>
  <c r="D330" i="13"/>
  <c r="D331" i="13"/>
  <c r="D332" i="13"/>
  <c r="D333" i="13"/>
  <c r="D334" i="13"/>
  <c r="D335" i="13"/>
  <c r="F335" i="13" s="1"/>
  <c r="G335" i="13" s="1"/>
  <c r="H399" i="13" s="1"/>
  <c r="I399" i="13" s="1"/>
  <c r="D336" i="13"/>
  <c r="D337" i="13"/>
  <c r="D338" i="13"/>
  <c r="D339" i="13"/>
  <c r="D340" i="13"/>
  <c r="D341" i="13"/>
  <c r="D342" i="13"/>
  <c r="D343" i="13" s="1"/>
  <c r="D344" i="13"/>
  <c r="F344" i="13" s="1"/>
  <c r="G344" i="13" s="1"/>
  <c r="H408" i="13" s="1"/>
  <c r="I408" i="13" s="1"/>
  <c r="D345" i="13"/>
  <c r="D346" i="13"/>
  <c r="D347" i="13"/>
  <c r="D348" i="13"/>
  <c r="D349" i="13"/>
  <c r="D350" i="13"/>
  <c r="D351" i="13"/>
  <c r="D352" i="13"/>
  <c r="F352" i="13" s="1"/>
  <c r="G352" i="13" s="1"/>
  <c r="H416" i="13" s="1"/>
  <c r="I416" i="13" s="1"/>
  <c r="D353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 s="1"/>
  <c r="D369" i="13"/>
  <c r="D370" i="13"/>
  <c r="D371" i="13"/>
  <c r="D372" i="13"/>
  <c r="D373" i="13" s="1"/>
  <c r="D374" i="13"/>
  <c r="D375" i="13"/>
  <c r="D376" i="13"/>
  <c r="D377" i="13"/>
  <c r="D378" i="13"/>
  <c r="D379" i="13"/>
  <c r="F379" i="13" s="1"/>
  <c r="G379" i="13" s="1"/>
  <c r="H443" i="13" s="1"/>
  <c r="I443" i="13" s="1"/>
  <c r="D380" i="13"/>
  <c r="D381" i="13"/>
  <c r="D382" i="13"/>
  <c r="D383" i="13" s="1"/>
  <c r="D384" i="13"/>
  <c r="D385" i="13"/>
  <c r="D386" i="13"/>
  <c r="D387" i="13"/>
  <c r="D388" i="13"/>
  <c r="F388" i="13" s="1"/>
  <c r="G388" i="13" s="1"/>
  <c r="H453" i="13" s="1"/>
  <c r="I453" i="13" s="1"/>
  <c r="D389" i="13"/>
  <c r="D390" i="13"/>
  <c r="D391" i="13"/>
  <c r="D392" i="13"/>
  <c r="D393" i="13"/>
  <c r="D394" i="13"/>
  <c r="D395" i="13"/>
  <c r="D396" i="13"/>
  <c r="D397" i="13" s="1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 s="1"/>
  <c r="D412" i="13"/>
  <c r="D413" i="13"/>
  <c r="D414" i="13"/>
  <c r="F414" i="13" s="1"/>
  <c r="G414" i="13" s="1"/>
  <c r="H479" i="13" s="1"/>
  <c r="I479" i="13" s="1"/>
  <c r="D415" i="13"/>
  <c r="D416" i="13"/>
  <c r="D418" i="13"/>
  <c r="D419" i="13"/>
  <c r="D420" i="13"/>
  <c r="D421" i="13"/>
  <c r="D422" i="13"/>
  <c r="D423" i="13"/>
  <c r="F423" i="13" s="1"/>
  <c r="G423" i="13" s="1"/>
  <c r="H488" i="13" s="1"/>
  <c r="I488" i="13" s="1"/>
  <c r="D424" i="13"/>
  <c r="D425" i="13"/>
  <c r="D426" i="13"/>
  <c r="D427" i="13"/>
  <c r="D428" i="13"/>
  <c r="D429" i="13"/>
  <c r="D430" i="13"/>
  <c r="D431" i="13"/>
  <c r="F431" i="13" s="1"/>
  <c r="G431" i="13" s="1"/>
  <c r="D432" i="13"/>
  <c r="D433" i="13"/>
  <c r="D434" i="13"/>
  <c r="D435" i="13"/>
  <c r="D436" i="13"/>
  <c r="D437" i="13"/>
  <c r="D438" i="13"/>
  <c r="D439" i="13"/>
  <c r="F439" i="13" s="1"/>
  <c r="G439" i="13" s="1"/>
  <c r="H504" i="13" s="1"/>
  <c r="I504" i="13" s="1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 s="1"/>
  <c r="D472" i="13"/>
  <c r="D473" i="13"/>
  <c r="F473" i="13" s="1"/>
  <c r="G473" i="13" s="1"/>
  <c r="H535" i="13" s="1"/>
  <c r="I535" i="13" s="1"/>
  <c r="D474" i="13"/>
  <c r="D475" i="13"/>
  <c r="D476" i="13"/>
  <c r="D477" i="13"/>
  <c r="D478" i="13"/>
  <c r="D479" i="13"/>
  <c r="D480" i="13"/>
  <c r="D481" i="13" s="1"/>
  <c r="D482" i="13"/>
  <c r="F482" i="13" s="1"/>
  <c r="G482" i="13" s="1"/>
  <c r="H543" i="13" s="1"/>
  <c r="I543" i="13" s="1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 s="1"/>
  <c r="D497" i="13"/>
  <c r="D498" i="13"/>
  <c r="D499" i="13"/>
  <c r="F499" i="13" s="1"/>
  <c r="G499" i="13" s="1"/>
  <c r="D500" i="13"/>
  <c r="D501" i="13"/>
  <c r="D502" i="13"/>
  <c r="D503" i="13"/>
  <c r="D504" i="13"/>
  <c r="H566" i="13" s="1"/>
  <c r="I566" i="13" s="1"/>
  <c r="D505" i="13"/>
  <c r="D506" i="13"/>
  <c r="D507" i="13"/>
  <c r="F507" i="13" s="1"/>
  <c r="G507" i="13" s="1"/>
  <c r="H569" i="13" s="1"/>
  <c r="I569" i="13" s="1"/>
  <c r="D508" i="13"/>
  <c r="D509" i="13"/>
  <c r="D510" i="13"/>
  <c r="D511" i="13"/>
  <c r="D512" i="13" s="1"/>
  <c r="D513" i="13"/>
  <c r="D514" i="13"/>
  <c r="D515" i="13"/>
  <c r="D516" i="13"/>
  <c r="F516" i="13" s="1"/>
  <c r="G516" i="13" s="1"/>
  <c r="H579" i="13" s="1"/>
  <c r="I579" i="13" s="1"/>
  <c r="D517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F533" i="13" s="1"/>
  <c r="G533" i="13" s="1"/>
  <c r="H597" i="13" s="1"/>
  <c r="I597" i="13" s="1"/>
  <c r="D534" i="13"/>
  <c r="D535" i="13"/>
  <c r="D536" i="13"/>
  <c r="D537" i="13"/>
  <c r="D538" i="13"/>
  <c r="D539" i="13"/>
  <c r="D540" i="13"/>
  <c r="D541" i="13"/>
  <c r="H605" i="13" s="1"/>
  <c r="I605" i="13" s="1"/>
  <c r="D542" i="13"/>
  <c r="D543" i="13"/>
  <c r="D544" i="13"/>
  <c r="D545" i="13"/>
  <c r="D546" i="13"/>
  <c r="D547" i="13"/>
  <c r="D548" i="13"/>
  <c r="D549" i="13"/>
  <c r="F549" i="13" s="1"/>
  <c r="G549" i="13" s="1"/>
  <c r="H614" i="13" s="1"/>
  <c r="I614" i="13" s="1"/>
  <c r="D550" i="13"/>
  <c r="D551" i="13"/>
  <c r="D552" i="13"/>
  <c r="D553" i="13"/>
  <c r="D554" i="13"/>
  <c r="D555" i="13"/>
  <c r="D556" i="13"/>
  <c r="D557" i="13"/>
  <c r="F557" i="13" s="1"/>
  <c r="G557" i="13" s="1"/>
  <c r="H621" i="13" s="1"/>
  <c r="I621" i="13" s="1"/>
  <c r="D558" i="13"/>
  <c r="D559" i="13"/>
  <c r="F559" i="13" s="1"/>
  <c r="G559" i="13" s="1"/>
  <c r="H623" i="13" s="1"/>
  <c r="I623" i="13" s="1"/>
  <c r="D560" i="13"/>
  <c r="H624" i="13" s="1"/>
  <c r="I624" i="13" s="1"/>
  <c r="D561" i="13"/>
  <c r="D562" i="13"/>
  <c r="D563" i="13"/>
  <c r="D564" i="13"/>
  <c r="D565" i="13"/>
  <c r="D566" i="13" s="1"/>
  <c r="F566" i="13" s="1"/>
  <c r="G566" i="13" s="1"/>
  <c r="H630" i="13" s="1"/>
  <c r="I630" i="13" s="1"/>
  <c r="D567" i="13"/>
  <c r="D568" i="13"/>
  <c r="D569" i="13" s="1"/>
  <c r="D570" i="13"/>
  <c r="D571" i="13"/>
  <c r="D572" i="13"/>
  <c r="D573" i="13"/>
  <c r="D574" i="13"/>
  <c r="D575" i="13"/>
  <c r="F575" i="13" s="1"/>
  <c r="G575" i="13" s="1"/>
  <c r="H639" i="13" s="1"/>
  <c r="I639" i="13" s="1"/>
  <c r="D576" i="13"/>
  <c r="D577" i="13"/>
  <c r="D578" i="13"/>
  <c r="D579" i="13"/>
  <c r="H643" i="13" s="1"/>
  <c r="I643" i="13" s="1"/>
  <c r="D580" i="13"/>
  <c r="D581" i="13"/>
  <c r="D582" i="13"/>
  <c r="F582" i="13" s="1"/>
  <c r="G582" i="13" s="1"/>
  <c r="H646" i="13" s="1"/>
  <c r="I646" i="13" s="1"/>
  <c r="D583" i="13"/>
  <c r="F583" i="13" s="1"/>
  <c r="G583" i="13" s="1"/>
  <c r="H647" i="13" s="1"/>
  <c r="I647" i="13" s="1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F595" i="13" s="1"/>
  <c r="G595" i="13" s="1"/>
  <c r="H659" i="13" s="1"/>
  <c r="I659" i="13" s="1"/>
  <c r="D596" i="13"/>
  <c r="D597" i="13"/>
  <c r="D598" i="13"/>
  <c r="D599" i="13"/>
  <c r="D600" i="13" s="1"/>
  <c r="F600" i="13" s="1"/>
  <c r="G600" i="13" s="1"/>
  <c r="H664" i="13" s="1"/>
  <c r="I664" i="13" s="1"/>
  <c r="D601" i="13"/>
  <c r="D602" i="13"/>
  <c r="D603" i="13"/>
  <c r="D604" i="13"/>
  <c r="D605" i="13"/>
  <c r="D606" i="13"/>
  <c r="D607" i="13"/>
  <c r="D608" i="13"/>
  <c r="F608" i="13" s="1"/>
  <c r="G608" i="13" s="1"/>
  <c r="H672" i="13" s="1"/>
  <c r="I672" i="13" s="1"/>
  <c r="D609" i="13"/>
  <c r="D610" i="13"/>
  <c r="D611" i="13"/>
  <c r="F611" i="13" s="1"/>
  <c r="G611" i="13" s="1"/>
  <c r="H675" i="13" s="1"/>
  <c r="I675" i="13" s="1"/>
  <c r="D612" i="13"/>
  <c r="D613" i="13"/>
  <c r="D614" i="13"/>
  <c r="D615" i="13"/>
  <c r="D616" i="13"/>
  <c r="F616" i="13" s="1"/>
  <c r="G616" i="13" s="1"/>
  <c r="H681" i="13" s="1"/>
  <c r="I681" i="13" s="1"/>
  <c r="D617" i="13"/>
  <c r="D618" i="13"/>
  <c r="D620" i="13"/>
  <c r="D621" i="13"/>
  <c r="D622" i="13"/>
  <c r="D623" i="13"/>
  <c r="D624" i="13"/>
  <c r="D625" i="13"/>
  <c r="F625" i="13" s="1"/>
  <c r="G625" i="13" s="1"/>
  <c r="H689" i="13" s="1"/>
  <c r="I689" i="13" s="1"/>
  <c r="D626" i="13"/>
  <c r="F626" i="13" s="1"/>
  <c r="G626" i="13" s="1"/>
  <c r="H690" i="13" s="1"/>
  <c r="I690" i="13" s="1"/>
  <c r="D627" i="13"/>
  <c r="D628" i="13"/>
  <c r="D629" i="13"/>
  <c r="D630" i="13"/>
  <c r="D631" i="13"/>
  <c r="D632" i="13"/>
  <c r="D633" i="13"/>
  <c r="F633" i="13" s="1"/>
  <c r="G633" i="13" s="1"/>
  <c r="D634" i="13"/>
  <c r="D635" i="13"/>
  <c r="D636" i="13"/>
  <c r="D637" i="13"/>
  <c r="D638" i="13"/>
  <c r="D639" i="13"/>
  <c r="D640" i="13"/>
  <c r="D641" i="13"/>
  <c r="F641" i="13" s="1"/>
  <c r="G641" i="13" s="1"/>
  <c r="H706" i="13" s="1"/>
  <c r="I706" i="13" s="1"/>
  <c r="D642" i="13"/>
  <c r="H707" i="13" s="1"/>
  <c r="I707" i="13" s="1"/>
  <c r="D643" i="13"/>
  <c r="D644" i="13"/>
  <c r="D645" i="13"/>
  <c r="D646" i="13"/>
  <c r="D647" i="13"/>
  <c r="D648" i="13"/>
  <c r="F648" i="13" s="1"/>
  <c r="G648" i="13" s="1"/>
  <c r="H713" i="13" s="1"/>
  <c r="I713" i="13" s="1"/>
  <c r="D649" i="13"/>
  <c r="D650" i="13" s="1"/>
  <c r="F650" i="13" s="1"/>
  <c r="G650" i="13" s="1"/>
  <c r="H715" i="13" s="1"/>
  <c r="I715" i="13" s="1"/>
  <c r="D651" i="13"/>
  <c r="D652" i="13"/>
  <c r="H717" i="13" s="1"/>
  <c r="I717" i="13" s="1"/>
  <c r="D653" i="13"/>
  <c r="D654" i="13"/>
  <c r="D655" i="13"/>
  <c r="D656" i="13"/>
  <c r="D657" i="13"/>
  <c r="D658" i="13"/>
  <c r="F658" i="13" s="1"/>
  <c r="G658" i="13" s="1"/>
  <c r="H723" i="13" s="1"/>
  <c r="I723" i="13" s="1"/>
  <c r="D659" i="13"/>
  <c r="D660" i="13"/>
  <c r="D661" i="13"/>
  <c r="D662" i="13"/>
  <c r="D663" i="13"/>
  <c r="D664" i="13"/>
  <c r="F664" i="13" s="1"/>
  <c r="G664" i="13" s="1"/>
  <c r="H729" i="13" s="1"/>
  <c r="I729" i="13" s="1"/>
  <c r="D665" i="13"/>
  <c r="D666" i="13"/>
  <c r="F666" i="13" s="1"/>
  <c r="G666" i="13" s="1"/>
  <c r="H731" i="13" s="1"/>
  <c r="I731" i="13" s="1"/>
  <c r="D667" i="13"/>
  <c r="D668" i="13" s="1"/>
  <c r="D669" i="13"/>
  <c r="D670" i="13"/>
  <c r="D671" i="13"/>
  <c r="D672" i="13"/>
  <c r="D673" i="13"/>
  <c r="D674" i="13"/>
  <c r="D675" i="13"/>
  <c r="F675" i="13" s="1"/>
  <c r="G675" i="13" s="1"/>
  <c r="D676" i="13"/>
  <c r="D677" i="13"/>
  <c r="D678" i="13"/>
  <c r="D679" i="13"/>
  <c r="D680" i="13"/>
  <c r="D681" i="13"/>
  <c r="D682" i="13"/>
  <c r="D683" i="13"/>
  <c r="F683" i="13" s="1"/>
  <c r="G683" i="13" s="1"/>
  <c r="H748" i="13" s="1"/>
  <c r="I748" i="13" s="1"/>
  <c r="D684" i="13"/>
  <c r="D685" i="13"/>
  <c r="D686" i="13"/>
  <c r="D687" i="13"/>
  <c r="D688" i="13"/>
  <c r="D689" i="13"/>
  <c r="D690" i="13"/>
  <c r="D691" i="13"/>
  <c r="F691" i="13" s="1"/>
  <c r="G691" i="13" s="1"/>
  <c r="D692" i="13"/>
  <c r="D693" i="13"/>
  <c r="D694" i="13"/>
  <c r="D695" i="13"/>
  <c r="D696" i="13"/>
  <c r="D697" i="13"/>
  <c r="D698" i="13"/>
  <c r="D699" i="13"/>
  <c r="F699" i="13" s="1"/>
  <c r="G699" i="13" s="1"/>
  <c r="H763" i="13" s="1"/>
  <c r="I763" i="13" s="1"/>
  <c r="D700" i="13"/>
  <c r="D701" i="13"/>
  <c r="D702" i="13"/>
  <c r="D703" i="13"/>
  <c r="D704" i="13"/>
  <c r="D705" i="13"/>
  <c r="D706" i="13"/>
  <c r="D707" i="13"/>
  <c r="F707" i="13" s="1"/>
  <c r="G707" i="13" s="1"/>
  <c r="H770" i="13" s="1"/>
  <c r="I770" i="13" s="1"/>
  <c r="D708" i="13"/>
  <c r="D709" i="13"/>
  <c r="D710" i="13"/>
  <c r="D711" i="13"/>
  <c r="D713" i="13"/>
  <c r="D714" i="13"/>
  <c r="D715" i="13"/>
  <c r="D716" i="13"/>
  <c r="H778" i="13" s="1"/>
  <c r="I778" i="13" s="1"/>
  <c r="D717" i="13"/>
  <c r="D718" i="13"/>
  <c r="D719" i="13"/>
  <c r="D720" i="13"/>
  <c r="D721" i="13"/>
  <c r="D722" i="13"/>
  <c r="D723" i="13"/>
  <c r="D724" i="13"/>
  <c r="F724" i="13" s="1"/>
  <c r="G724" i="13" s="1"/>
  <c r="H786" i="13" s="1"/>
  <c r="I786" i="13" s="1"/>
  <c r="D725" i="13"/>
  <c r="D726" i="13"/>
  <c r="D728" i="13"/>
  <c r="D729" i="13"/>
  <c r="D730" i="13"/>
  <c r="D731" i="13"/>
  <c r="D733" i="13"/>
  <c r="D734" i="13"/>
  <c r="F734" i="13" s="1"/>
  <c r="G734" i="13" s="1"/>
  <c r="H796" i="13" s="1"/>
  <c r="I796" i="13" s="1"/>
  <c r="D735" i="13"/>
  <c r="D736" i="13"/>
  <c r="D737" i="13"/>
  <c r="D738" i="13"/>
  <c r="D739" i="13"/>
  <c r="D740" i="13"/>
  <c r="D741" i="13"/>
  <c r="D742" i="13"/>
  <c r="F742" i="13" s="1"/>
  <c r="G742" i="13" s="1"/>
  <c r="H804" i="13" s="1"/>
  <c r="I804" i="13" s="1"/>
  <c r="D743" i="13"/>
  <c r="D744" i="13"/>
  <c r="D745" i="13"/>
  <c r="H807" i="13" s="1"/>
  <c r="I807" i="13" s="1"/>
  <c r="D746" i="13"/>
  <c r="D747" i="13"/>
  <c r="D748" i="13"/>
  <c r="D749" i="13" s="1"/>
  <c r="D750" i="13"/>
  <c r="D751" i="13"/>
  <c r="D752" i="13"/>
  <c r="D753" i="13"/>
  <c r="D754" i="13"/>
  <c r="D755" i="13"/>
  <c r="D756" i="13"/>
  <c r="D757" i="13"/>
  <c r="D758" i="13"/>
  <c r="D759" i="13"/>
  <c r="F759" i="13" s="1"/>
  <c r="G759" i="13" s="1"/>
  <c r="H821" i="13" s="1"/>
  <c r="I821" i="13" s="1"/>
  <c r="D760" i="13"/>
  <c r="D761" i="13"/>
  <c r="F761" i="13" s="1"/>
  <c r="G761" i="13" s="1"/>
  <c r="H824" i="13" s="1"/>
  <c r="I824" i="13" s="1"/>
  <c r="D762" i="13"/>
  <c r="D763" i="13"/>
  <c r="D764" i="13" s="1"/>
  <c r="D765" i="13"/>
  <c r="D766" i="13"/>
  <c r="D767" i="13"/>
  <c r="D768" i="13"/>
  <c r="F768" i="13" s="1"/>
  <c r="G768" i="13" s="1"/>
  <c r="D770" i="13"/>
  <c r="D771" i="13"/>
  <c r="D772" i="13"/>
  <c r="D773" i="13"/>
  <c r="D774" i="13"/>
  <c r="D775" i="13"/>
  <c r="D776" i="13"/>
  <c r="D777" i="13"/>
  <c r="F777" i="13" s="1"/>
  <c r="G777" i="13" s="1"/>
  <c r="D778" i="13"/>
  <c r="D779" i="13"/>
  <c r="D780" i="13"/>
  <c r="D781" i="13"/>
  <c r="D782" i="13"/>
  <c r="H846" i="13" s="1"/>
  <c r="I846" i="13" s="1"/>
  <c r="D783" i="13"/>
  <c r="D784" i="13"/>
  <c r="D785" i="13"/>
  <c r="D786" i="13"/>
  <c r="D787" i="13"/>
  <c r="D788" i="13"/>
  <c r="D789" i="13"/>
  <c r="D790" i="13"/>
  <c r="D791" i="13"/>
  <c r="F791" i="13" s="1"/>
  <c r="G791" i="13" s="1"/>
  <c r="H855" i="13" s="1"/>
  <c r="I855" i="13" s="1"/>
  <c r="D792" i="13"/>
  <c r="D793" i="13"/>
  <c r="D794" i="13"/>
  <c r="D795" i="13"/>
  <c r="D796" i="13"/>
  <c r="D797" i="13"/>
  <c r="H861" i="13" s="1"/>
  <c r="I861" i="13" s="1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F809" i="13" s="1"/>
  <c r="G809" i="13" s="1"/>
  <c r="H873" i="13" s="1"/>
  <c r="I873" i="13" s="1"/>
  <c r="D810" i="13"/>
  <c r="D811" i="13"/>
  <c r="D812" i="13"/>
  <c r="D813" i="13"/>
  <c r="D814" i="13"/>
  <c r="D815" i="13"/>
  <c r="D816" i="13"/>
  <c r="D817" i="13" s="1"/>
  <c r="F817" i="13" s="1"/>
  <c r="G817" i="13" s="1"/>
  <c r="H881" i="13" s="1"/>
  <c r="I881" i="13" s="1"/>
  <c r="D818" i="13"/>
  <c r="F818" i="13" s="1"/>
  <c r="G818" i="13" s="1"/>
  <c r="H882" i="13" s="1"/>
  <c r="I882" i="13" s="1"/>
  <c r="D819" i="13"/>
  <c r="D820" i="13"/>
  <c r="D821" i="13"/>
  <c r="D822" i="13"/>
  <c r="D823" i="13"/>
  <c r="D824" i="13"/>
  <c r="D825" i="13"/>
  <c r="D826" i="13"/>
  <c r="F826" i="13" s="1"/>
  <c r="G826" i="13" s="1"/>
  <c r="D827" i="13"/>
  <c r="F827" i="13" s="1"/>
  <c r="G827" i="13" s="1"/>
  <c r="D828" i="13"/>
  <c r="D829" i="13"/>
  <c r="D830" i="13"/>
  <c r="D831" i="13"/>
  <c r="H893" i="13" s="1"/>
  <c r="I893" i="13" s="1"/>
  <c r="D832" i="13"/>
  <c r="D833" i="13"/>
  <c r="D834" i="13"/>
  <c r="D835" i="13" s="1"/>
  <c r="F835" i="13" s="1"/>
  <c r="G835" i="13" s="1"/>
  <c r="H897" i="13" s="1"/>
  <c r="I897" i="13" s="1"/>
  <c r="D836" i="13"/>
  <c r="D837" i="13"/>
  <c r="D838" i="13"/>
  <c r="D839" i="13"/>
  <c r="D840" i="13"/>
  <c r="H903" i="13" s="1"/>
  <c r="I903" i="13" s="1"/>
  <c r="D841" i="13"/>
  <c r="D842" i="13"/>
  <c r="D843" i="13"/>
  <c r="F843" i="13" s="1"/>
  <c r="G843" i="13" s="1"/>
  <c r="H906" i="13" s="1"/>
  <c r="I906" i="13" s="1"/>
  <c r="D844" i="13"/>
  <c r="D845" i="13"/>
  <c r="D847" i="13"/>
  <c r="D848" i="13"/>
  <c r="D849" i="13"/>
  <c r="F849" i="13" s="1"/>
  <c r="G849" i="13" s="1"/>
  <c r="H912" i="13" s="1"/>
  <c r="I912" i="13" s="1"/>
  <c r="D850" i="13"/>
  <c r="D851" i="13"/>
  <c r="D852" i="13"/>
  <c r="F852" i="13" s="1"/>
  <c r="G852" i="13" s="1"/>
  <c r="H915" i="13" s="1"/>
  <c r="I915" i="13" s="1"/>
  <c r="D853" i="13"/>
  <c r="D854" i="13"/>
  <c r="D855" i="13"/>
  <c r="D856" i="13"/>
  <c r="D857" i="13"/>
  <c r="D858" i="13"/>
  <c r="D859" i="13"/>
  <c r="D860" i="13"/>
  <c r="H923" i="13" s="1"/>
  <c r="I923" i="13" s="1"/>
  <c r="D861" i="13"/>
  <c r="D862" i="13"/>
  <c r="D863" i="13"/>
  <c r="F863" i="13" s="1"/>
  <c r="G863" i="13" s="1"/>
  <c r="H926" i="13" s="1"/>
  <c r="I926" i="13" s="1"/>
  <c r="D864" i="13"/>
  <c r="D865" i="13"/>
  <c r="D866" i="13"/>
  <c r="D867" i="13"/>
  <c r="D868" i="13"/>
  <c r="F868" i="13" s="1"/>
  <c r="G868" i="13" s="1"/>
  <c r="H932" i="13" s="1"/>
  <c r="I932" i="13" s="1"/>
  <c r="D869" i="13"/>
  <c r="D870" i="13"/>
  <c r="D871" i="13"/>
  <c r="D872" i="13"/>
  <c r="D873" i="13"/>
  <c r="D874" i="13"/>
  <c r="H937" i="13" s="1"/>
  <c r="I937" i="13" s="1"/>
  <c r="D875" i="13"/>
  <c r="D876" i="13"/>
  <c r="D877" i="13"/>
  <c r="D878" i="13"/>
  <c r="D879" i="13"/>
  <c r="D880" i="13" s="1"/>
  <c r="F880" i="13" s="1"/>
  <c r="G880" i="13" s="1"/>
  <c r="H943" i="13" s="1"/>
  <c r="I943" i="13" s="1"/>
  <c r="D881" i="13"/>
  <c r="D882" i="13"/>
  <c r="D883" i="13"/>
  <c r="D884" i="13"/>
  <c r="D886" i="13"/>
  <c r="D887" i="13"/>
  <c r="D888" i="13"/>
  <c r="D889" i="13"/>
  <c r="D890" i="13"/>
  <c r="D891" i="13"/>
  <c r="D892" i="13"/>
  <c r="D893" i="13"/>
  <c r="D894" i="13"/>
  <c r="F894" i="13" s="1"/>
  <c r="G894" i="13" s="1"/>
  <c r="H959" i="13" s="1"/>
  <c r="I959" i="13" s="1"/>
  <c r="D895" i="13"/>
  <c r="D896" i="13"/>
  <c r="D897" i="13"/>
  <c r="D898" i="13"/>
  <c r="D899" i="13"/>
  <c r="D900" i="13"/>
  <c r="D901" i="13" s="1"/>
  <c r="D902" i="13"/>
  <c r="H967" i="13" s="1"/>
  <c r="I967" i="13" s="1"/>
  <c r="D903" i="13"/>
  <c r="F903" i="13" s="1"/>
  <c r="G903" i="13" s="1"/>
  <c r="H968" i="13" s="1"/>
  <c r="I968" i="13" s="1"/>
  <c r="D904" i="13"/>
  <c r="D905" i="13"/>
  <c r="D906" i="13"/>
  <c r="D907" i="13"/>
  <c r="D908" i="13"/>
  <c r="D909" i="13"/>
  <c r="D910" i="13"/>
  <c r="D911" i="13"/>
  <c r="F911" i="13" s="1"/>
  <c r="G911" i="13" s="1"/>
  <c r="H976" i="13" s="1"/>
  <c r="I976" i="13" s="1"/>
  <c r="D912" i="13"/>
  <c r="D913" i="13" s="1"/>
  <c r="D914" i="13"/>
  <c r="F914" i="13" s="1"/>
  <c r="G914" i="13" s="1"/>
  <c r="H979" i="13" s="1"/>
  <c r="I979" i="13" s="1"/>
  <c r="D915" i="13"/>
  <c r="D916" i="13"/>
  <c r="D917" i="13"/>
  <c r="D918" i="13"/>
  <c r="D919" i="13"/>
  <c r="D920" i="13"/>
  <c r="F920" i="13" s="1"/>
  <c r="G920" i="13" s="1"/>
  <c r="H985" i="13" s="1"/>
  <c r="I985" i="13" s="1"/>
  <c r="D921" i="13"/>
  <c r="F921" i="13" s="1"/>
  <c r="G921" i="13" s="1"/>
  <c r="H986" i="13" s="1"/>
  <c r="I986" i="13" s="1"/>
  <c r="D922" i="13"/>
  <c r="D923" i="13" s="1"/>
  <c r="D924" i="13"/>
  <c r="D925" i="13"/>
  <c r="D926" i="13"/>
  <c r="D927" i="13"/>
  <c r="D928" i="13"/>
  <c r="D929" i="13"/>
  <c r="F929" i="13" s="1"/>
  <c r="G929" i="13" s="1"/>
  <c r="H993" i="13" s="1"/>
  <c r="I993" i="13" s="1"/>
  <c r="D930" i="13"/>
  <c r="D931" i="13"/>
  <c r="D932" i="13"/>
  <c r="H996" i="13" s="1"/>
  <c r="I996" i="13" s="1"/>
  <c r="D933" i="13"/>
  <c r="F933" i="13" s="1"/>
  <c r="G933" i="13" s="1"/>
  <c r="H998" i="13" s="1"/>
  <c r="I998" i="13" s="1"/>
  <c r="D934" i="13"/>
  <c r="D935" i="13"/>
  <c r="D936" i="13"/>
  <c r="D937" i="13"/>
  <c r="D938" i="13"/>
  <c r="D939" i="13"/>
  <c r="F939" i="13" s="1"/>
  <c r="G939" i="13" s="1"/>
  <c r="H1004" i="13" s="1"/>
  <c r="I1004" i="13" s="1"/>
  <c r="D940" i="13"/>
  <c r="D941" i="13"/>
  <c r="H1006" i="13" s="1"/>
  <c r="I1006" i="13" s="1"/>
  <c r="D942" i="13"/>
  <c r="D943" i="13"/>
  <c r="D944" i="13"/>
  <c r="D945" i="13"/>
  <c r="F945" i="13" s="1"/>
  <c r="G945" i="13" s="1"/>
  <c r="H1010" i="13" s="1"/>
  <c r="I1010" i="13" s="1"/>
  <c r="D946" i="13"/>
  <c r="D947" i="13"/>
  <c r="D948" i="13"/>
  <c r="D949" i="13"/>
  <c r="D950" i="13"/>
  <c r="D951" i="13"/>
  <c r="D952" i="13"/>
  <c r="D953" i="13"/>
  <c r="F953" i="13" s="1"/>
  <c r="G953" i="13" s="1"/>
  <c r="H1016" i="13" s="1"/>
  <c r="I1016" i="13" s="1"/>
  <c r="D954" i="13"/>
  <c r="D955" i="13"/>
  <c r="D956" i="13"/>
  <c r="H1019" i="13" s="1"/>
  <c r="I1019" i="13" s="1"/>
  <c r="D957" i="13"/>
  <c r="D958" i="13"/>
  <c r="D959" i="13"/>
  <c r="D960" i="13"/>
  <c r="D961" i="13"/>
  <c r="F961" i="13" s="1"/>
  <c r="G961" i="13" s="1"/>
  <c r="D963" i="13"/>
  <c r="D964" i="13"/>
  <c r="D965" i="13"/>
  <c r="D966" i="13"/>
  <c r="D967" i="13"/>
  <c r="D968" i="13"/>
  <c r="F968" i="13" s="1"/>
  <c r="G968" i="13" s="1"/>
  <c r="H1030" i="13" s="1"/>
  <c r="I1030" i="13" s="1"/>
  <c r="D969" i="13"/>
  <c r="D970" i="13"/>
  <c r="F970" i="13" s="1"/>
  <c r="G970" i="13" s="1"/>
  <c r="H1032" i="13" s="1"/>
  <c r="I1032" i="13" s="1"/>
  <c r="D971" i="13"/>
  <c r="D972" i="13"/>
  <c r="D973" i="13"/>
  <c r="D974" i="13"/>
  <c r="D975" i="13"/>
  <c r="D976" i="13"/>
  <c r="D978" i="13"/>
  <c r="D979" i="13"/>
  <c r="F979" i="13" s="1"/>
  <c r="G979" i="13" s="1"/>
  <c r="H1041" i="13" s="1"/>
  <c r="I1041" i="13" s="1"/>
  <c r="D980" i="13"/>
  <c r="D981" i="13"/>
  <c r="D983" i="13"/>
  <c r="D984" i="13"/>
  <c r="D985" i="13"/>
  <c r="F985" i="13" s="1"/>
  <c r="G985" i="13" s="1"/>
  <c r="H1047" i="13" s="1"/>
  <c r="I1047" i="13" s="1"/>
  <c r="D986" i="13"/>
  <c r="D987" i="13"/>
  <c r="D988" i="13"/>
  <c r="F988" i="13" s="1"/>
  <c r="G988" i="13" s="1"/>
  <c r="H1049" i="13" s="1"/>
  <c r="I1049" i="13" s="1"/>
  <c r="D989" i="13"/>
  <c r="D990" i="13"/>
  <c r="H1052" i="13" s="1"/>
  <c r="I1052" i="13" s="1"/>
  <c r="D991" i="13"/>
  <c r="D992" i="13"/>
  <c r="F992" i="13" s="1"/>
  <c r="G992" i="13" s="1"/>
  <c r="H1054" i="13" s="1"/>
  <c r="I1054" i="13" s="1"/>
  <c r="D993" i="13"/>
  <c r="D994" i="13"/>
  <c r="D995" i="13"/>
  <c r="D996" i="13"/>
  <c r="F996" i="13" s="1"/>
  <c r="G996" i="13" s="1"/>
  <c r="H1058" i="13" s="1"/>
  <c r="I1058" i="13" s="1"/>
  <c r="D997" i="13"/>
  <c r="D998" i="13"/>
  <c r="D999" i="13"/>
  <c r="D1000" i="13" s="1"/>
  <c r="H1062" i="13" s="1"/>
  <c r="I1062" i="13" s="1"/>
  <c r="D1001" i="13"/>
  <c r="D1002" i="13"/>
  <c r="D1003" i="13"/>
  <c r="D1004" i="13"/>
  <c r="D1005" i="13"/>
  <c r="F1005" i="13" s="1"/>
  <c r="G1005" i="13" s="1"/>
  <c r="D1006" i="13"/>
  <c r="D1007" i="13"/>
  <c r="D1008" i="13"/>
  <c r="D1009" i="13"/>
  <c r="D1010" i="13"/>
  <c r="D1011" i="13"/>
  <c r="D1012" i="13"/>
  <c r="D1013" i="13" s="1"/>
  <c r="D1014" i="13" s="1"/>
  <c r="H1077" i="13" s="1"/>
  <c r="I1077" i="13" s="1"/>
  <c r="D1015" i="13"/>
  <c r="F1015" i="13" s="1"/>
  <c r="G1015" i="13" s="1"/>
  <c r="H1078" i="13" s="1"/>
  <c r="I1078" i="13" s="1"/>
  <c r="D1016" i="13"/>
  <c r="D1017" i="13"/>
  <c r="F1017" i="13" s="1"/>
  <c r="G1017" i="13" s="1"/>
  <c r="H1080" i="13" s="1"/>
  <c r="I1080" i="13" s="1"/>
  <c r="D1018" i="13"/>
  <c r="D1020" i="13"/>
  <c r="F1020" i="13" s="1"/>
  <c r="G1020" i="13" s="1"/>
  <c r="H1083" i="13" s="1"/>
  <c r="I1083" i="13" s="1"/>
  <c r="D1021" i="13"/>
  <c r="D1022" i="13"/>
  <c r="D1023" i="13"/>
  <c r="H1086" i="13" s="1"/>
  <c r="I1086" i="13" s="1"/>
  <c r="D1024" i="13"/>
  <c r="F1024" i="13" s="1"/>
  <c r="G1024" i="13" s="1"/>
  <c r="H1088" i="13" s="1"/>
  <c r="I1088" i="13" s="1"/>
  <c r="D1025" i="13"/>
  <c r="D1026" i="13"/>
  <c r="D1027" i="13"/>
  <c r="D1028" i="13"/>
  <c r="D1029" i="13"/>
  <c r="D1030" i="13"/>
  <c r="D1031" i="13"/>
  <c r="D1032" i="13"/>
  <c r="F1032" i="13" s="1"/>
  <c r="G1032" i="13" s="1"/>
  <c r="D1033" i="13"/>
  <c r="F1033" i="13" s="1"/>
  <c r="G1033" i="13" s="1"/>
  <c r="H1097" i="13" s="1"/>
  <c r="I1097" i="13" s="1"/>
  <c r="D1034" i="13"/>
  <c r="D1035" i="13"/>
  <c r="D1036" i="13"/>
  <c r="D1037" i="13"/>
  <c r="D1038" i="13"/>
  <c r="D1039" i="13"/>
  <c r="D1040" i="13"/>
  <c r="F1040" i="13" s="1"/>
  <c r="G1040" i="13" s="1"/>
  <c r="H1104" i="13" s="1"/>
  <c r="I1104" i="13" s="1"/>
  <c r="D1041" i="13"/>
  <c r="D1042" i="13"/>
  <c r="H1106" i="13" s="1"/>
  <c r="I1106" i="13" s="1"/>
  <c r="D1043" i="13"/>
  <c r="D1044" i="13"/>
  <c r="F1044" i="13" s="1"/>
  <c r="G1044" i="13" s="1"/>
  <c r="H1108" i="13" s="1"/>
  <c r="I1108" i="13" s="1"/>
  <c r="D1045" i="13"/>
  <c r="D1046" i="13"/>
  <c r="D1047" i="13"/>
  <c r="D1048" i="13"/>
  <c r="F1048" i="13" s="1"/>
  <c r="G1048" i="13" s="1"/>
  <c r="H1113" i="13" s="1"/>
  <c r="I1113" i="13" s="1"/>
  <c r="D1049" i="13"/>
  <c r="F1049" i="13" s="1"/>
  <c r="G1049" i="13" s="1"/>
  <c r="H1114" i="13" s="1"/>
  <c r="I1114" i="13" s="1"/>
  <c r="D1050" i="13"/>
  <c r="D1051" i="13"/>
  <c r="D1052" i="13"/>
  <c r="F1052" i="13" s="1"/>
  <c r="G1052" i="13" s="1"/>
  <c r="H1116" i="13" s="1"/>
  <c r="I1116" i="13" s="1"/>
  <c r="D1053" i="13"/>
  <c r="D1054" i="13"/>
  <c r="D1055" i="13"/>
  <c r="F1055" i="13" s="1"/>
  <c r="G1055" i="13" s="1"/>
  <c r="H1119" i="13" s="1"/>
  <c r="I1119" i="13" s="1"/>
  <c r="D1056" i="13"/>
  <c r="D1057" i="13"/>
  <c r="D1058" i="13"/>
  <c r="D1059" i="13"/>
  <c r="D1060" i="13"/>
  <c r="D1061" i="13"/>
  <c r="D1062" i="13"/>
  <c r="D1063" i="13"/>
  <c r="D1064" i="13"/>
  <c r="D1065" i="13"/>
  <c r="D1066" i="13"/>
  <c r="F1066" i="13" s="1"/>
  <c r="G1066" i="13" s="1"/>
  <c r="D1068" i="13"/>
  <c r="D1069" i="13"/>
  <c r="D1070" i="13"/>
  <c r="D1071" i="13"/>
  <c r="D1072" i="13"/>
  <c r="D1073" i="13"/>
  <c r="D1074" i="13"/>
  <c r="D1075" i="13" s="1"/>
  <c r="D1076" i="13"/>
  <c r="F1076" i="13" s="1"/>
  <c r="G1076" i="13" s="1"/>
  <c r="D1077" i="13"/>
  <c r="D1078" i="13"/>
  <c r="D1079" i="13"/>
  <c r="D1080" i="13"/>
  <c r="D1081" i="13"/>
  <c r="F1081" i="13" s="1"/>
  <c r="G1081" i="13" s="1"/>
  <c r="D1082" i="13"/>
  <c r="F1082" i="13" s="1"/>
  <c r="G1082" i="13" s="1"/>
  <c r="D1083" i="13"/>
  <c r="D1084" i="13"/>
  <c r="D1085" i="13"/>
  <c r="D1086" i="13"/>
  <c r="D1087" i="13"/>
  <c r="F1087" i="13" s="1"/>
  <c r="G1087" i="13" s="1"/>
  <c r="D1088" i="13"/>
  <c r="F1088" i="13" s="1"/>
  <c r="G1088" i="13" s="1"/>
  <c r="D1089" i="13"/>
  <c r="D1090" i="13"/>
  <c r="F1090" i="13" s="1"/>
  <c r="G1090" i="13" s="1"/>
  <c r="D1091" i="13"/>
  <c r="F1091" i="13" s="1"/>
  <c r="G1091" i="13" s="1"/>
  <c r="D1092" i="13"/>
  <c r="D1093" i="13"/>
  <c r="D1094" i="13"/>
  <c r="F1094" i="13" s="1"/>
  <c r="G1094" i="13" s="1"/>
  <c r="D1095" i="13"/>
  <c r="D1096" i="13"/>
  <c r="F1096" i="13" s="1"/>
  <c r="G1096" i="13" s="1"/>
  <c r="D1098" i="13"/>
  <c r="D1099" i="13"/>
  <c r="D1100" i="13"/>
  <c r="D1101" i="13"/>
  <c r="D1102" i="13"/>
  <c r="F1102" i="13" s="1"/>
  <c r="G1102" i="13" s="1"/>
  <c r="D1103" i="13"/>
  <c r="F1103" i="13" s="1"/>
  <c r="G1103" i="13" s="1"/>
  <c r="D1104" i="13"/>
  <c r="D1105" i="13"/>
  <c r="D1107" i="13"/>
  <c r="D1108" i="13"/>
  <c r="F1108" i="13" s="1"/>
  <c r="G1108" i="13" s="1"/>
  <c r="D1109" i="13"/>
  <c r="F1109" i="13" s="1"/>
  <c r="G1109" i="13" s="1"/>
  <c r="D1110" i="13"/>
  <c r="D1111" i="13"/>
  <c r="D1112" i="13"/>
  <c r="D1113" i="13"/>
  <c r="D1114" i="13"/>
  <c r="F1114" i="13" s="1"/>
  <c r="G1114" i="13" s="1"/>
  <c r="D1115" i="13"/>
  <c r="D1116" i="13"/>
  <c r="D1117" i="13"/>
  <c r="D1118" i="13"/>
  <c r="D1119" i="13"/>
  <c r="F1119" i="13" s="1"/>
  <c r="G1119" i="13" s="1"/>
  <c r="D1121" i="13"/>
  <c r="F1121" i="13" s="1"/>
  <c r="G1121" i="13" s="1"/>
  <c r="D1122" i="13"/>
  <c r="D1123" i="13"/>
  <c r="D1124" i="13"/>
  <c r="D1126" i="13"/>
  <c r="F1126" i="13" s="1"/>
  <c r="G1126" i="13" s="1"/>
  <c r="D1127" i="13"/>
  <c r="F1127" i="13" s="1"/>
  <c r="G1127" i="13" s="1"/>
  <c r="D1128" i="13"/>
  <c r="D1129" i="13"/>
  <c r="D1130" i="13"/>
  <c r="F1130" i="13" s="1"/>
  <c r="G1130" i="13" s="1"/>
  <c r="D51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F1129" i="13"/>
  <c r="G1129" i="13" s="1"/>
  <c r="F1128" i="13"/>
  <c r="G1128" i="13" s="1"/>
  <c r="F1124" i="13"/>
  <c r="G1124" i="13" s="1"/>
  <c r="F1123" i="13"/>
  <c r="G1123" i="13" s="1"/>
  <c r="F1122" i="13"/>
  <c r="G1122" i="13" s="1"/>
  <c r="F1118" i="13"/>
  <c r="G1118" i="13" s="1"/>
  <c r="F1117" i="13"/>
  <c r="G1117" i="13" s="1"/>
  <c r="F1116" i="13"/>
  <c r="G1116" i="13" s="1"/>
  <c r="F1113" i="13"/>
  <c r="G1113" i="13" s="1"/>
  <c r="F1112" i="13"/>
  <c r="G1112" i="13" s="1"/>
  <c r="F1111" i="13"/>
  <c r="G1111" i="13" s="1"/>
  <c r="F1110" i="13"/>
  <c r="G1110" i="13" s="1"/>
  <c r="F1107" i="13"/>
  <c r="G1107" i="13" s="1"/>
  <c r="F1104" i="13"/>
  <c r="G1104" i="13" s="1"/>
  <c r="F1101" i="13"/>
  <c r="G1101" i="13" s="1"/>
  <c r="F1099" i="13"/>
  <c r="G1099" i="13" s="1"/>
  <c r="F1098" i="13"/>
  <c r="G1098" i="13" s="1"/>
  <c r="F1095" i="13"/>
  <c r="G1095" i="13" s="1"/>
  <c r="F1093" i="13"/>
  <c r="G1093" i="13" s="1"/>
  <c r="F1092" i="13"/>
  <c r="G1092" i="13" s="1"/>
  <c r="F1089" i="13"/>
  <c r="G1089" i="13" s="1"/>
  <c r="F1086" i="13"/>
  <c r="G1086" i="13" s="1"/>
  <c r="F1085" i="13"/>
  <c r="G1085" i="13" s="1"/>
  <c r="F1084" i="13"/>
  <c r="G1084" i="13" s="1"/>
  <c r="F1083" i="13"/>
  <c r="G1083" i="13" s="1"/>
  <c r="F1080" i="13"/>
  <c r="G1080" i="13" s="1"/>
  <c r="F1079" i="13"/>
  <c r="G1079" i="13" s="1"/>
  <c r="F1078" i="13"/>
  <c r="G1078" i="13" s="1"/>
  <c r="F1077" i="13"/>
  <c r="G1077" i="13" s="1"/>
  <c r="F1074" i="13"/>
  <c r="G1074" i="13" s="1"/>
  <c r="F1073" i="13"/>
  <c r="G1073" i="13" s="1"/>
  <c r="F1072" i="13"/>
  <c r="G1072" i="13" s="1"/>
  <c r="F1071" i="13"/>
  <c r="G1071" i="13" s="1"/>
  <c r="F1070" i="13"/>
  <c r="G1070" i="13" s="1"/>
  <c r="F1069" i="13"/>
  <c r="G1069" i="13" s="1"/>
  <c r="F1068" i="13"/>
  <c r="G1068" i="13" s="1"/>
  <c r="F1065" i="13"/>
  <c r="G1065" i="13" s="1"/>
  <c r="H1129" i="13" s="1"/>
  <c r="I1129" i="13" s="1"/>
  <c r="F1064" i="13"/>
  <c r="G1064" i="13" s="1"/>
  <c r="H1128" i="13" s="1"/>
  <c r="I1128" i="13" s="1"/>
  <c r="F1063" i="13"/>
  <c r="G1063" i="13" s="1"/>
  <c r="H1127" i="13" s="1"/>
  <c r="I1127" i="13" s="1"/>
  <c r="F1062" i="13"/>
  <c r="G1062" i="13" s="1"/>
  <c r="H1126" i="13" s="1"/>
  <c r="I1126" i="13" s="1"/>
  <c r="F1060" i="13"/>
  <c r="G1060" i="13" s="1"/>
  <c r="H1124" i="13" s="1"/>
  <c r="I1124" i="13" s="1"/>
  <c r="F1059" i="13"/>
  <c r="G1059" i="13" s="1"/>
  <c r="H1123" i="13" s="1"/>
  <c r="I1123" i="13" s="1"/>
  <c r="F1058" i="13"/>
  <c r="G1058" i="13" s="1"/>
  <c r="H1122" i="13" s="1"/>
  <c r="I1122" i="13" s="1"/>
  <c r="F1057" i="13"/>
  <c r="G1057" i="13" s="1"/>
  <c r="H1121" i="13" s="1"/>
  <c r="I1121" i="13" s="1"/>
  <c r="H1120" i="13"/>
  <c r="I1120" i="13" s="1"/>
  <c r="F1056" i="13"/>
  <c r="G1056" i="13" s="1"/>
  <c r="F1054" i="13"/>
  <c r="G1054" i="13" s="1"/>
  <c r="H1118" i="13" s="1"/>
  <c r="I1118" i="13" s="1"/>
  <c r="F1053" i="13"/>
  <c r="G1053" i="13" s="1"/>
  <c r="H1117" i="13" s="1"/>
  <c r="I1117" i="13" s="1"/>
  <c r="F1051" i="13"/>
  <c r="G1051" i="13" s="1"/>
  <c r="F1050" i="13"/>
  <c r="G1050" i="13" s="1"/>
  <c r="H1115" i="13" s="1"/>
  <c r="I1115" i="13" s="1"/>
  <c r="H1112" i="13"/>
  <c r="I1112" i="13" s="1"/>
  <c r="F1046" i="13"/>
  <c r="G1046" i="13" s="1"/>
  <c r="H1110" i="13" s="1"/>
  <c r="I1110" i="13" s="1"/>
  <c r="F1045" i="13"/>
  <c r="G1045" i="13" s="1"/>
  <c r="H1109" i="13" s="1"/>
  <c r="I1109" i="13" s="1"/>
  <c r="F1043" i="13"/>
  <c r="G1043" i="13" s="1"/>
  <c r="H1107" i="13" s="1"/>
  <c r="I1107" i="13" s="1"/>
  <c r="F1042" i="13"/>
  <c r="G1042" i="13" s="1"/>
  <c r="F1041" i="13"/>
  <c r="G1041" i="13" s="1"/>
  <c r="H1105" i="13" s="1"/>
  <c r="I1105" i="13" s="1"/>
  <c r="F1039" i="13"/>
  <c r="G1039" i="13" s="1"/>
  <c r="H1103" i="13" s="1"/>
  <c r="I1103" i="13" s="1"/>
  <c r="F1038" i="13"/>
  <c r="G1038" i="13" s="1"/>
  <c r="H1102" i="13" s="1"/>
  <c r="I1102" i="13" s="1"/>
  <c r="F1037" i="13"/>
  <c r="G1037" i="13" s="1"/>
  <c r="F1036" i="13"/>
  <c r="G1036" i="13" s="1"/>
  <c r="H1100" i="13" s="1"/>
  <c r="I1100" i="13" s="1"/>
  <c r="F1035" i="13"/>
  <c r="G1035" i="13" s="1"/>
  <c r="H1099" i="13" s="1"/>
  <c r="I1099" i="13" s="1"/>
  <c r="F1034" i="13"/>
  <c r="G1034" i="13" s="1"/>
  <c r="H1098" i="13" s="1"/>
  <c r="I1098" i="13" s="1"/>
  <c r="F1031" i="13"/>
  <c r="G1031" i="13" s="1"/>
  <c r="H1095" i="13" s="1"/>
  <c r="I1095" i="13" s="1"/>
  <c r="F1030" i="13"/>
  <c r="G1030" i="13" s="1"/>
  <c r="H1094" i="13" s="1"/>
  <c r="I1094" i="13" s="1"/>
  <c r="F1029" i="13"/>
  <c r="G1029" i="13" s="1"/>
  <c r="H1093" i="13" s="1"/>
  <c r="I1093" i="13" s="1"/>
  <c r="F1028" i="13"/>
  <c r="G1028" i="13" s="1"/>
  <c r="H1092" i="13" s="1"/>
  <c r="I1092" i="13" s="1"/>
  <c r="F1027" i="13"/>
  <c r="G1027" i="13" s="1"/>
  <c r="F1026" i="13"/>
  <c r="G1026" i="13" s="1"/>
  <c r="H1090" i="13" s="1"/>
  <c r="I1090" i="13" s="1"/>
  <c r="F1025" i="13"/>
  <c r="G1025" i="13" s="1"/>
  <c r="H1089" i="13" s="1"/>
  <c r="I1089" i="13" s="1"/>
  <c r="H1087" i="13"/>
  <c r="I1087" i="13" s="1"/>
  <c r="F1023" i="13"/>
  <c r="G1023" i="13" s="1"/>
  <c r="F1022" i="13"/>
  <c r="G1022" i="13" s="1"/>
  <c r="H1085" i="13" s="1"/>
  <c r="I1085" i="13" s="1"/>
  <c r="F1021" i="13"/>
  <c r="G1021" i="13" s="1"/>
  <c r="H1084" i="13" s="1"/>
  <c r="I1084" i="13" s="1"/>
  <c r="F1018" i="13"/>
  <c r="G1018" i="13" s="1"/>
  <c r="F1016" i="13"/>
  <c r="G1016" i="13" s="1"/>
  <c r="H1079" i="13" s="1"/>
  <c r="I1079" i="13" s="1"/>
  <c r="H1076" i="13"/>
  <c r="I1076" i="13" s="1"/>
  <c r="F1013" i="13"/>
  <c r="G1013" i="13" s="1"/>
  <c r="F1012" i="13"/>
  <c r="G1012" i="13" s="1"/>
  <c r="H1075" i="13" s="1"/>
  <c r="I1075" i="13" s="1"/>
  <c r="F1011" i="13"/>
  <c r="G1011" i="13" s="1"/>
  <c r="H1074" i="13" s="1"/>
  <c r="I1074" i="13" s="1"/>
  <c r="F1010" i="13"/>
  <c r="G1010" i="13" s="1"/>
  <c r="F1009" i="13"/>
  <c r="G1009" i="13" s="1"/>
  <c r="H1071" i="13" s="1"/>
  <c r="I1071" i="13" s="1"/>
  <c r="F1008" i="13"/>
  <c r="G1008" i="13" s="1"/>
  <c r="H1070" i="13" s="1"/>
  <c r="I1070" i="13" s="1"/>
  <c r="F1007" i="13"/>
  <c r="G1007" i="13" s="1"/>
  <c r="H1069" i="13" s="1"/>
  <c r="I1069" i="13" s="1"/>
  <c r="F1006" i="13"/>
  <c r="G1006" i="13" s="1"/>
  <c r="H1068" i="13" s="1"/>
  <c r="I1068" i="13" s="1"/>
  <c r="H1067" i="13"/>
  <c r="I1067" i="13" s="1"/>
  <c r="F1004" i="13"/>
  <c r="G1004" i="13" s="1"/>
  <c r="H1066" i="13" s="1"/>
  <c r="I1066" i="13" s="1"/>
  <c r="F1003" i="13"/>
  <c r="G1003" i="13" s="1"/>
  <c r="H1065" i="13" s="1"/>
  <c r="I1065" i="13" s="1"/>
  <c r="F1002" i="13"/>
  <c r="G1002" i="13" s="1"/>
  <c r="H1064" i="13" s="1"/>
  <c r="I1064" i="13" s="1"/>
  <c r="F1001" i="13"/>
  <c r="G1001" i="13" s="1"/>
  <c r="H1063" i="13" s="1"/>
  <c r="I1063" i="13" s="1"/>
  <c r="F999" i="13"/>
  <c r="G999" i="13" s="1"/>
  <c r="H1061" i="13" s="1"/>
  <c r="I1061" i="13" s="1"/>
  <c r="F998" i="13"/>
  <c r="G998" i="13" s="1"/>
  <c r="H1060" i="13" s="1"/>
  <c r="I1060" i="13" s="1"/>
  <c r="F997" i="13"/>
  <c r="G997" i="13" s="1"/>
  <c r="H1059" i="13" s="1"/>
  <c r="I1059" i="13" s="1"/>
  <c r="F995" i="13"/>
  <c r="G995" i="13" s="1"/>
  <c r="F994" i="13"/>
  <c r="G994" i="13" s="1"/>
  <c r="H1056" i="13" s="1"/>
  <c r="I1056" i="13" s="1"/>
  <c r="F993" i="13"/>
  <c r="G993" i="13" s="1"/>
  <c r="H1055" i="13" s="1"/>
  <c r="I1055" i="13" s="1"/>
  <c r="F991" i="13"/>
  <c r="G991" i="13" s="1"/>
  <c r="H1053" i="13" s="1"/>
  <c r="I1053" i="13" s="1"/>
  <c r="H1051" i="13"/>
  <c r="I1051" i="13" s="1"/>
  <c r="F989" i="13"/>
  <c r="G989" i="13" s="1"/>
  <c r="H1050" i="13" s="1"/>
  <c r="I1050" i="13" s="1"/>
  <c r="F987" i="13"/>
  <c r="G987" i="13" s="1"/>
  <c r="H1048" i="13" s="1"/>
  <c r="I1048" i="13" s="1"/>
  <c r="F986" i="13"/>
  <c r="G986" i="13" s="1"/>
  <c r="F984" i="13"/>
  <c r="G984" i="13" s="1"/>
  <c r="H1046" i="13" s="1"/>
  <c r="I1046" i="13" s="1"/>
  <c r="F983" i="13"/>
  <c r="G983" i="13" s="1"/>
  <c r="H1045" i="13" s="1"/>
  <c r="I1045" i="13" s="1"/>
  <c r="F981" i="13"/>
  <c r="G981" i="13" s="1"/>
  <c r="F980" i="13"/>
  <c r="G980" i="13" s="1"/>
  <c r="H1042" i="13" s="1"/>
  <c r="I1042" i="13" s="1"/>
  <c r="F978" i="13"/>
  <c r="G978" i="13" s="1"/>
  <c r="H1040" i="13" s="1"/>
  <c r="I1040" i="13" s="1"/>
  <c r="F975" i="13"/>
  <c r="G975" i="13" s="1"/>
  <c r="H1037" i="13" s="1"/>
  <c r="I1037" i="13" s="1"/>
  <c r="F974" i="13"/>
  <c r="G974" i="13" s="1"/>
  <c r="H1036" i="13" s="1"/>
  <c r="I1036" i="13" s="1"/>
  <c r="F973" i="13"/>
  <c r="G973" i="13" s="1"/>
  <c r="H1035" i="13" s="1"/>
  <c r="I1035" i="13" s="1"/>
  <c r="F972" i="13"/>
  <c r="G972" i="13" s="1"/>
  <c r="H1034" i="13" s="1"/>
  <c r="I1034" i="13" s="1"/>
  <c r="H1033" i="13"/>
  <c r="I1033" i="13" s="1"/>
  <c r="F971" i="13"/>
  <c r="G971" i="13" s="1"/>
  <c r="F969" i="13"/>
  <c r="G969" i="13" s="1"/>
  <c r="H1031" i="13" s="1"/>
  <c r="I1031" i="13" s="1"/>
  <c r="F967" i="13"/>
  <c r="G967" i="13" s="1"/>
  <c r="H1029" i="13" s="1"/>
  <c r="I1029" i="13" s="1"/>
  <c r="H1028" i="13"/>
  <c r="I1028" i="13" s="1"/>
  <c r="F966" i="13"/>
  <c r="G966" i="13" s="1"/>
  <c r="F965" i="13"/>
  <c r="G965" i="13" s="1"/>
  <c r="H1027" i="13" s="1"/>
  <c r="I1027" i="13" s="1"/>
  <c r="F964" i="13"/>
  <c r="G964" i="13" s="1"/>
  <c r="H1026" i="13" s="1"/>
  <c r="I1026" i="13" s="1"/>
  <c r="F963" i="13"/>
  <c r="G963" i="13" s="1"/>
  <c r="H1025" i="13" s="1"/>
  <c r="I1025" i="13" s="1"/>
  <c r="F960" i="13"/>
  <c r="G960" i="13" s="1"/>
  <c r="H1023" i="13" s="1"/>
  <c r="I1023" i="13" s="1"/>
  <c r="F959" i="13"/>
  <c r="G959" i="13" s="1"/>
  <c r="H1022" i="13" s="1"/>
  <c r="I1022" i="13" s="1"/>
  <c r="F958" i="13"/>
  <c r="G958" i="13" s="1"/>
  <c r="H1021" i="13" s="1"/>
  <c r="I1021" i="13" s="1"/>
  <c r="F957" i="13"/>
  <c r="G957" i="13" s="1"/>
  <c r="H1020" i="13" s="1"/>
  <c r="I1020" i="13" s="1"/>
  <c r="F956" i="13"/>
  <c r="G956" i="13" s="1"/>
  <c r="F955" i="13"/>
  <c r="G955" i="13" s="1"/>
  <c r="H1018" i="13" s="1"/>
  <c r="I1018" i="13" s="1"/>
  <c r="F954" i="13"/>
  <c r="G954" i="13" s="1"/>
  <c r="H1017" i="13" s="1"/>
  <c r="I1017" i="13" s="1"/>
  <c r="F952" i="13"/>
  <c r="G952" i="13" s="1"/>
  <c r="H1015" i="13" s="1"/>
  <c r="I1015" i="13" s="1"/>
  <c r="F951" i="13"/>
  <c r="G951" i="13" s="1"/>
  <c r="F950" i="13"/>
  <c r="G950" i="13" s="1"/>
  <c r="H1014" i="13" s="1"/>
  <c r="I1014" i="13" s="1"/>
  <c r="F949" i="13"/>
  <c r="G949" i="13" s="1"/>
  <c r="H1013" i="13" s="1"/>
  <c r="I1013" i="13" s="1"/>
  <c r="F948" i="13"/>
  <c r="G948" i="13" s="1"/>
  <c r="H1012" i="13" s="1"/>
  <c r="I1012" i="13" s="1"/>
  <c r="F947" i="13"/>
  <c r="G947" i="13" s="1"/>
  <c r="H1011" i="13" s="1"/>
  <c r="I1011" i="13" s="1"/>
  <c r="F946" i="13"/>
  <c r="G946" i="13" s="1"/>
  <c r="F944" i="13"/>
  <c r="G944" i="13" s="1"/>
  <c r="H1009" i="13" s="1"/>
  <c r="I1009" i="13" s="1"/>
  <c r="F943" i="13"/>
  <c r="G943" i="13" s="1"/>
  <c r="H1008" i="13" s="1"/>
  <c r="I1008" i="13" s="1"/>
  <c r="F942" i="13"/>
  <c r="G942" i="13" s="1"/>
  <c r="H1007" i="13" s="1"/>
  <c r="I1007" i="13" s="1"/>
  <c r="F940" i="13"/>
  <c r="G940" i="13" s="1"/>
  <c r="H1005" i="13" s="1"/>
  <c r="I1005" i="13" s="1"/>
  <c r="F938" i="13"/>
  <c r="G938" i="13" s="1"/>
  <c r="H1003" i="13" s="1"/>
  <c r="I1003" i="13" s="1"/>
  <c r="F937" i="13"/>
  <c r="G937" i="13" s="1"/>
  <c r="H1002" i="13" s="1"/>
  <c r="I1002" i="13" s="1"/>
  <c r="H1001" i="13"/>
  <c r="I1001" i="13" s="1"/>
  <c r="F936" i="13"/>
  <c r="G936" i="13" s="1"/>
  <c r="F935" i="13"/>
  <c r="G935" i="13" s="1"/>
  <c r="H1000" i="13" s="1"/>
  <c r="I1000" i="13" s="1"/>
  <c r="F934" i="13"/>
  <c r="G934" i="13" s="1"/>
  <c r="H999" i="13" s="1"/>
  <c r="I999" i="13" s="1"/>
  <c r="H997" i="13"/>
  <c r="I997" i="13" s="1"/>
  <c r="F932" i="13"/>
  <c r="G932" i="13" s="1"/>
  <c r="F931" i="13"/>
  <c r="G931" i="13" s="1"/>
  <c r="H995" i="13" s="1"/>
  <c r="I995" i="13" s="1"/>
  <c r="F930" i="13"/>
  <c r="G930" i="13" s="1"/>
  <c r="H994" i="13" s="1"/>
  <c r="I994" i="13" s="1"/>
  <c r="F928" i="13"/>
  <c r="G928" i="13" s="1"/>
  <c r="H992" i="13" s="1"/>
  <c r="I992" i="13" s="1"/>
  <c r="F927" i="13"/>
  <c r="G927" i="13" s="1"/>
  <c r="F926" i="13"/>
  <c r="G926" i="13" s="1"/>
  <c r="H990" i="13" s="1"/>
  <c r="I990" i="13" s="1"/>
  <c r="F925" i="13"/>
  <c r="G925" i="13" s="1"/>
  <c r="F924" i="13"/>
  <c r="G924" i="13" s="1"/>
  <c r="H989" i="13" s="1"/>
  <c r="I989" i="13" s="1"/>
  <c r="F923" i="13"/>
  <c r="G923" i="13" s="1"/>
  <c r="H988" i="13" s="1"/>
  <c r="I988" i="13" s="1"/>
  <c r="H987" i="13"/>
  <c r="I987" i="13" s="1"/>
  <c r="F922" i="13"/>
  <c r="G922" i="13" s="1"/>
  <c r="F919" i="13"/>
  <c r="G919" i="13" s="1"/>
  <c r="H984" i="13" s="1"/>
  <c r="I984" i="13" s="1"/>
  <c r="F918" i="13"/>
  <c r="G918" i="13" s="1"/>
  <c r="H983" i="13" s="1"/>
  <c r="I983" i="13" s="1"/>
  <c r="H982" i="13"/>
  <c r="I982" i="13" s="1"/>
  <c r="F917" i="13"/>
  <c r="G917" i="13" s="1"/>
  <c r="F916" i="13"/>
  <c r="G916" i="13" s="1"/>
  <c r="H981" i="13" s="1"/>
  <c r="I981" i="13" s="1"/>
  <c r="F915" i="13"/>
  <c r="G915" i="13" s="1"/>
  <c r="H980" i="13" s="1"/>
  <c r="I980" i="13" s="1"/>
  <c r="F913" i="13"/>
  <c r="G913" i="13" s="1"/>
  <c r="H978" i="13" s="1"/>
  <c r="I978" i="13" s="1"/>
  <c r="H977" i="13"/>
  <c r="I977" i="13" s="1"/>
  <c r="F912" i="13"/>
  <c r="G912" i="13" s="1"/>
  <c r="F910" i="13"/>
  <c r="G910" i="13" s="1"/>
  <c r="H975" i="13" s="1"/>
  <c r="I975" i="13" s="1"/>
  <c r="F909" i="13"/>
  <c r="G909" i="13" s="1"/>
  <c r="H974" i="13" s="1"/>
  <c r="I974" i="13" s="1"/>
  <c r="F908" i="13"/>
  <c r="G908" i="13" s="1"/>
  <c r="H973" i="13" s="1"/>
  <c r="I973" i="13" s="1"/>
  <c r="H972" i="13"/>
  <c r="I972" i="13" s="1"/>
  <c r="F907" i="13"/>
  <c r="G907" i="13" s="1"/>
  <c r="F906" i="13"/>
  <c r="G906" i="13" s="1"/>
  <c r="H971" i="13" s="1"/>
  <c r="I971" i="13" s="1"/>
  <c r="F905" i="13"/>
  <c r="G905" i="13" s="1"/>
  <c r="H970" i="13" s="1"/>
  <c r="I970" i="13" s="1"/>
  <c r="F904" i="13"/>
  <c r="G904" i="13" s="1"/>
  <c r="H969" i="13" s="1"/>
  <c r="I969" i="13" s="1"/>
  <c r="F902" i="13"/>
  <c r="G902" i="13" s="1"/>
  <c r="F901" i="13"/>
  <c r="G901" i="13" s="1"/>
  <c r="H966" i="13" s="1"/>
  <c r="I966" i="13" s="1"/>
  <c r="F900" i="13"/>
  <c r="G900" i="13" s="1"/>
  <c r="H965" i="13" s="1"/>
  <c r="I965" i="13" s="1"/>
  <c r="F899" i="13"/>
  <c r="G899" i="13" s="1"/>
  <c r="H964" i="13" s="1"/>
  <c r="I964" i="13" s="1"/>
  <c r="F898" i="13"/>
  <c r="G898" i="13" s="1"/>
  <c r="H963" i="13" s="1"/>
  <c r="I963" i="13" s="1"/>
  <c r="F897" i="13"/>
  <c r="G897" i="13" s="1"/>
  <c r="F896" i="13"/>
  <c r="G896" i="13" s="1"/>
  <c r="H961" i="13" s="1"/>
  <c r="I961" i="13" s="1"/>
  <c r="F895" i="13"/>
  <c r="G895" i="13" s="1"/>
  <c r="H960" i="13" s="1"/>
  <c r="I960" i="13" s="1"/>
  <c r="F893" i="13"/>
  <c r="G893" i="13" s="1"/>
  <c r="H958" i="13" s="1"/>
  <c r="I958" i="13" s="1"/>
  <c r="H957" i="13"/>
  <c r="I957" i="13" s="1"/>
  <c r="F892" i="13"/>
  <c r="G892" i="13" s="1"/>
  <c r="F891" i="13"/>
  <c r="G891" i="13" s="1"/>
  <c r="H956" i="13" s="1"/>
  <c r="I956" i="13" s="1"/>
  <c r="F890" i="13"/>
  <c r="G890" i="13" s="1"/>
  <c r="H955" i="13" s="1"/>
  <c r="I955" i="13" s="1"/>
  <c r="H954" i="13"/>
  <c r="I954" i="13" s="1"/>
  <c r="F889" i="13"/>
  <c r="G889" i="13" s="1"/>
  <c r="F888" i="13"/>
  <c r="G888" i="13" s="1"/>
  <c r="H951" i="13" s="1"/>
  <c r="I951" i="13" s="1"/>
  <c r="F887" i="13"/>
  <c r="G887" i="13" s="1"/>
  <c r="H950" i="13" s="1"/>
  <c r="I950" i="13" s="1"/>
  <c r="F886" i="13"/>
  <c r="G886" i="13" s="1"/>
  <c r="H949" i="13" s="1"/>
  <c r="I949" i="13" s="1"/>
  <c r="F884" i="13"/>
  <c r="G884" i="13" s="1"/>
  <c r="F883" i="13"/>
  <c r="G883" i="13" s="1"/>
  <c r="H946" i="13" s="1"/>
  <c r="I946" i="13" s="1"/>
  <c r="F882" i="13"/>
  <c r="G882" i="13" s="1"/>
  <c r="H945" i="13" s="1"/>
  <c r="I945" i="13" s="1"/>
  <c r="F881" i="13"/>
  <c r="G881" i="13" s="1"/>
  <c r="H944" i="13" s="1"/>
  <c r="I944" i="13" s="1"/>
  <c r="F879" i="13"/>
  <c r="G879" i="13" s="1"/>
  <c r="F878" i="13"/>
  <c r="G878" i="13" s="1"/>
  <c r="H941" i="13" s="1"/>
  <c r="I941" i="13" s="1"/>
  <c r="F877" i="13"/>
  <c r="G877" i="13" s="1"/>
  <c r="H940" i="13" s="1"/>
  <c r="I940" i="13" s="1"/>
  <c r="F876" i="13"/>
  <c r="G876" i="13" s="1"/>
  <c r="H939" i="13" s="1"/>
  <c r="I939" i="13" s="1"/>
  <c r="F875" i="13"/>
  <c r="G875" i="13" s="1"/>
  <c r="H938" i="13" s="1"/>
  <c r="I938" i="13" s="1"/>
  <c r="F874" i="13"/>
  <c r="G874" i="13" s="1"/>
  <c r="F873" i="13"/>
  <c r="G873" i="13" s="1"/>
  <c r="H936" i="13" s="1"/>
  <c r="I936" i="13" s="1"/>
  <c r="F872" i="13"/>
  <c r="G872" i="13" s="1"/>
  <c r="H935" i="13" s="1"/>
  <c r="I935" i="13" s="1"/>
  <c r="F871" i="13"/>
  <c r="G871" i="13" s="1"/>
  <c r="H934" i="13" s="1"/>
  <c r="I934" i="13" s="1"/>
  <c r="F870" i="13"/>
  <c r="G870" i="13" s="1"/>
  <c r="H933" i="13" s="1"/>
  <c r="I933" i="13" s="1"/>
  <c r="F869" i="13"/>
  <c r="G869" i="13" s="1"/>
  <c r="F867" i="13"/>
  <c r="G867" i="13" s="1"/>
  <c r="H931" i="13" s="1"/>
  <c r="I931" i="13" s="1"/>
  <c r="F866" i="13"/>
  <c r="G866" i="13" s="1"/>
  <c r="H930" i="13" s="1"/>
  <c r="I930" i="13" s="1"/>
  <c r="F865" i="13"/>
  <c r="G865" i="13" s="1"/>
  <c r="F864" i="13"/>
  <c r="G864" i="13" s="1"/>
  <c r="H927" i="13" s="1"/>
  <c r="I927" i="13" s="1"/>
  <c r="F862" i="13"/>
  <c r="G862" i="13" s="1"/>
  <c r="H925" i="13" s="1"/>
  <c r="I925" i="13" s="1"/>
  <c r="F861" i="13"/>
  <c r="G861" i="13" s="1"/>
  <c r="H924" i="13" s="1"/>
  <c r="I924" i="13" s="1"/>
  <c r="F859" i="13"/>
  <c r="G859" i="13" s="1"/>
  <c r="H922" i="13" s="1"/>
  <c r="I922" i="13" s="1"/>
  <c r="F858" i="13"/>
  <c r="G858" i="13" s="1"/>
  <c r="H921" i="13" s="1"/>
  <c r="I921" i="13" s="1"/>
  <c r="F857" i="13"/>
  <c r="G857" i="13" s="1"/>
  <c r="H920" i="13" s="1"/>
  <c r="I920" i="13" s="1"/>
  <c r="F856" i="13"/>
  <c r="G856" i="13" s="1"/>
  <c r="H919" i="13" s="1"/>
  <c r="I919" i="13" s="1"/>
  <c r="F855" i="13"/>
  <c r="G855" i="13" s="1"/>
  <c r="F854" i="13"/>
  <c r="G854" i="13" s="1"/>
  <c r="H917" i="13" s="1"/>
  <c r="I917" i="13" s="1"/>
  <c r="F853" i="13"/>
  <c r="G853" i="13" s="1"/>
  <c r="H916" i="13" s="1"/>
  <c r="I916" i="13" s="1"/>
  <c r="F851" i="13"/>
  <c r="G851" i="13" s="1"/>
  <c r="H914" i="13" s="1"/>
  <c r="I914" i="13" s="1"/>
  <c r="H913" i="13"/>
  <c r="I913" i="13" s="1"/>
  <c r="F850" i="13"/>
  <c r="G850" i="13" s="1"/>
  <c r="F848" i="13"/>
  <c r="G848" i="13" s="1"/>
  <c r="H911" i="13" s="1"/>
  <c r="I911" i="13" s="1"/>
  <c r="F847" i="13"/>
  <c r="G847" i="13" s="1"/>
  <c r="H910" i="13" s="1"/>
  <c r="I910" i="13" s="1"/>
  <c r="F845" i="13"/>
  <c r="G845" i="13" s="1"/>
  <c r="F844" i="13"/>
  <c r="G844" i="13" s="1"/>
  <c r="H907" i="13" s="1"/>
  <c r="I907" i="13" s="1"/>
  <c r="F842" i="13"/>
  <c r="G842" i="13" s="1"/>
  <c r="H905" i="13" s="1"/>
  <c r="I905" i="13" s="1"/>
  <c r="F841" i="13"/>
  <c r="G841" i="13" s="1"/>
  <c r="H904" i="13" s="1"/>
  <c r="I904" i="13" s="1"/>
  <c r="F840" i="13"/>
  <c r="G840" i="13" s="1"/>
  <c r="F839" i="13"/>
  <c r="G839" i="13" s="1"/>
  <c r="H902" i="13" s="1"/>
  <c r="I902" i="13" s="1"/>
  <c r="F838" i="13"/>
  <c r="G838" i="13" s="1"/>
  <c r="H901" i="13" s="1"/>
  <c r="I901" i="13" s="1"/>
  <c r="F837" i="13"/>
  <c r="G837" i="13" s="1"/>
  <c r="H900" i="13" s="1"/>
  <c r="I900" i="13" s="1"/>
  <c r="F836" i="13"/>
  <c r="G836" i="13" s="1"/>
  <c r="H899" i="13" s="1"/>
  <c r="I899" i="13" s="1"/>
  <c r="F834" i="13"/>
  <c r="G834" i="13" s="1"/>
  <c r="H896" i="13" s="1"/>
  <c r="I896" i="13" s="1"/>
  <c r="F833" i="13"/>
  <c r="G833" i="13" s="1"/>
  <c r="H895" i="13" s="1"/>
  <c r="I895" i="13" s="1"/>
  <c r="F832" i="13"/>
  <c r="G832" i="13" s="1"/>
  <c r="H894" i="13" s="1"/>
  <c r="I894" i="13" s="1"/>
  <c r="F831" i="13"/>
  <c r="G831" i="13" s="1"/>
  <c r="F830" i="13"/>
  <c r="G830" i="13" s="1"/>
  <c r="H892" i="13" s="1"/>
  <c r="I892" i="13" s="1"/>
  <c r="F829" i="13"/>
  <c r="G829" i="13" s="1"/>
  <c r="H891" i="13" s="1"/>
  <c r="I891" i="13" s="1"/>
  <c r="F828" i="13"/>
  <c r="G828" i="13" s="1"/>
  <c r="H890" i="13" s="1"/>
  <c r="I890" i="13" s="1"/>
  <c r="F825" i="13"/>
  <c r="G825" i="13" s="1"/>
  <c r="H889" i="13" s="1"/>
  <c r="I889" i="13" s="1"/>
  <c r="F824" i="13"/>
  <c r="G824" i="13" s="1"/>
  <c r="H888" i="13" s="1"/>
  <c r="I888" i="13" s="1"/>
  <c r="F823" i="13"/>
  <c r="G823" i="13" s="1"/>
  <c r="H887" i="13" s="1"/>
  <c r="I887" i="13" s="1"/>
  <c r="F822" i="13"/>
  <c r="G822" i="13" s="1"/>
  <c r="H886" i="13" s="1"/>
  <c r="I886" i="13" s="1"/>
  <c r="H885" i="13"/>
  <c r="I885" i="13" s="1"/>
  <c r="F821" i="13"/>
  <c r="G821" i="13" s="1"/>
  <c r="F820" i="13"/>
  <c r="G820" i="13" s="1"/>
  <c r="H884" i="13" s="1"/>
  <c r="I884" i="13" s="1"/>
  <c r="F819" i="13"/>
  <c r="G819" i="13" s="1"/>
  <c r="H883" i="13" s="1"/>
  <c r="I883" i="13" s="1"/>
  <c r="F816" i="13"/>
  <c r="G816" i="13" s="1"/>
  <c r="F815" i="13"/>
  <c r="G815" i="13" s="1"/>
  <c r="H879" i="13" s="1"/>
  <c r="I879" i="13" s="1"/>
  <c r="F814" i="13"/>
  <c r="G814" i="13" s="1"/>
  <c r="H878" i="13" s="1"/>
  <c r="I878" i="13" s="1"/>
  <c r="F813" i="13"/>
  <c r="G813" i="13" s="1"/>
  <c r="H877" i="13" s="1"/>
  <c r="I877" i="13" s="1"/>
  <c r="F812" i="13"/>
  <c r="G812" i="13" s="1"/>
  <c r="H876" i="13" s="1"/>
  <c r="I876" i="13" s="1"/>
  <c r="F811" i="13"/>
  <c r="G811" i="13" s="1"/>
  <c r="F810" i="13"/>
  <c r="G810" i="13" s="1"/>
  <c r="H874" i="13" s="1"/>
  <c r="I874" i="13" s="1"/>
  <c r="F808" i="13"/>
  <c r="G808" i="13" s="1"/>
  <c r="H872" i="13" s="1"/>
  <c r="I872" i="13" s="1"/>
  <c r="F807" i="13"/>
  <c r="G807" i="13" s="1"/>
  <c r="H871" i="13" s="1"/>
  <c r="I871" i="13" s="1"/>
  <c r="H870" i="13"/>
  <c r="I870" i="13" s="1"/>
  <c r="F806" i="13"/>
  <c r="G806" i="13" s="1"/>
  <c r="F805" i="13"/>
  <c r="G805" i="13" s="1"/>
  <c r="H869" i="13" s="1"/>
  <c r="I869" i="13" s="1"/>
  <c r="F804" i="13"/>
  <c r="G804" i="13" s="1"/>
  <c r="H868" i="13" s="1"/>
  <c r="I868" i="13" s="1"/>
  <c r="F803" i="13"/>
  <c r="G803" i="13" s="1"/>
  <c r="H867" i="13" s="1"/>
  <c r="I867" i="13" s="1"/>
  <c r="F802" i="13"/>
  <c r="G802" i="13" s="1"/>
  <c r="H866" i="13" s="1"/>
  <c r="I866" i="13" s="1"/>
  <c r="F801" i="13"/>
  <c r="G801" i="13" s="1"/>
  <c r="F800" i="13"/>
  <c r="G800" i="13" s="1"/>
  <c r="H865" i="13" s="1"/>
  <c r="I865" i="13" s="1"/>
  <c r="F799" i="13"/>
  <c r="G799" i="13" s="1"/>
  <c r="H864" i="13" s="1"/>
  <c r="I864" i="13" s="1"/>
  <c r="F798" i="13"/>
  <c r="G798" i="13" s="1"/>
  <c r="H863" i="13" s="1"/>
  <c r="I863" i="13" s="1"/>
  <c r="H862" i="13"/>
  <c r="I862" i="13" s="1"/>
  <c r="F796" i="13"/>
  <c r="G796" i="13" s="1"/>
  <c r="H860" i="13" s="1"/>
  <c r="I860" i="13" s="1"/>
  <c r="F795" i="13"/>
  <c r="G795" i="13" s="1"/>
  <c r="H859" i="13" s="1"/>
  <c r="I859" i="13" s="1"/>
  <c r="F794" i="13"/>
  <c r="G794" i="13" s="1"/>
  <c r="H858" i="13" s="1"/>
  <c r="I858" i="13" s="1"/>
  <c r="F793" i="13"/>
  <c r="G793" i="13" s="1"/>
  <c r="H857" i="13" s="1"/>
  <c r="I857" i="13" s="1"/>
  <c r="H856" i="13"/>
  <c r="I856" i="13" s="1"/>
  <c r="F792" i="13"/>
  <c r="G792" i="13" s="1"/>
  <c r="F790" i="13"/>
  <c r="G790" i="13" s="1"/>
  <c r="H854" i="13" s="1"/>
  <c r="I854" i="13" s="1"/>
  <c r="F789" i="13"/>
  <c r="G789" i="13" s="1"/>
  <c r="H853" i="13" s="1"/>
  <c r="I853" i="13" s="1"/>
  <c r="F788" i="13"/>
  <c r="G788" i="13" s="1"/>
  <c r="H852" i="13" s="1"/>
  <c r="I852" i="13" s="1"/>
  <c r="H851" i="13"/>
  <c r="I851" i="13" s="1"/>
  <c r="F787" i="13"/>
  <c r="G787" i="13" s="1"/>
  <c r="F786" i="13"/>
  <c r="G786" i="13" s="1"/>
  <c r="H850" i="13" s="1"/>
  <c r="I850" i="13" s="1"/>
  <c r="F785" i="13"/>
  <c r="G785" i="13" s="1"/>
  <c r="H849" i="13" s="1"/>
  <c r="I849" i="13" s="1"/>
  <c r="F784" i="13"/>
  <c r="G784" i="13" s="1"/>
  <c r="H848" i="13" s="1"/>
  <c r="I848" i="13" s="1"/>
  <c r="F783" i="13"/>
  <c r="G783" i="13" s="1"/>
  <c r="H847" i="13" s="1"/>
  <c r="I847" i="13" s="1"/>
  <c r="F782" i="13"/>
  <c r="G782" i="13" s="1"/>
  <c r="F781" i="13"/>
  <c r="G781" i="13" s="1"/>
  <c r="H845" i="13" s="1"/>
  <c r="I845" i="13" s="1"/>
  <c r="F780" i="13"/>
  <c r="G780" i="13" s="1"/>
  <c r="H844" i="13" s="1"/>
  <c r="I844" i="13" s="1"/>
  <c r="F779" i="13"/>
  <c r="G779" i="13" s="1"/>
  <c r="H843" i="13" s="1"/>
  <c r="I843" i="13" s="1"/>
  <c r="F778" i="13"/>
  <c r="G778" i="13" s="1"/>
  <c r="H842" i="13" s="1"/>
  <c r="I842" i="13" s="1"/>
  <c r="H841" i="13"/>
  <c r="I841" i="13" s="1"/>
  <c r="F776" i="13"/>
  <c r="G776" i="13" s="1"/>
  <c r="H840" i="13" s="1"/>
  <c r="I840" i="13" s="1"/>
  <c r="F775" i="13"/>
  <c r="G775" i="13" s="1"/>
  <c r="H839" i="13" s="1"/>
  <c r="I839" i="13" s="1"/>
  <c r="F774" i="13"/>
  <c r="G774" i="13" s="1"/>
  <c r="H838" i="13" s="1"/>
  <c r="I838" i="13" s="1"/>
  <c r="H837" i="13"/>
  <c r="I837" i="13" s="1"/>
  <c r="H836" i="13"/>
  <c r="I836" i="13" s="1"/>
  <c r="F773" i="13"/>
  <c r="G773" i="13" s="1"/>
  <c r="F772" i="13"/>
  <c r="G772" i="13" s="1"/>
  <c r="F771" i="13"/>
  <c r="G771" i="13" s="1"/>
  <c r="H835" i="13" s="1"/>
  <c r="I835" i="13" s="1"/>
  <c r="F770" i="13"/>
  <c r="G770" i="13" s="1"/>
  <c r="H834" i="13" s="1"/>
  <c r="I834" i="13" s="1"/>
  <c r="F767" i="13"/>
  <c r="G767" i="13" s="1"/>
  <c r="H831" i="13" s="1"/>
  <c r="I831" i="13" s="1"/>
  <c r="F766" i="13"/>
  <c r="G766" i="13" s="1"/>
  <c r="H830" i="13" s="1"/>
  <c r="I830" i="13" s="1"/>
  <c r="F765" i="13"/>
  <c r="G765" i="13" s="1"/>
  <c r="H829" i="13" s="1"/>
  <c r="I829" i="13" s="1"/>
  <c r="H828" i="13"/>
  <c r="I828" i="13" s="1"/>
  <c r="F764" i="13"/>
  <c r="G764" i="13" s="1"/>
  <c r="F763" i="13"/>
  <c r="G763" i="13" s="1"/>
  <c r="H826" i="13" s="1"/>
  <c r="I826" i="13" s="1"/>
  <c r="F762" i="13"/>
  <c r="G762" i="13" s="1"/>
  <c r="H825" i="13" s="1"/>
  <c r="I825" i="13" s="1"/>
  <c r="H823" i="13"/>
  <c r="I823" i="13" s="1"/>
  <c r="H822" i="13"/>
  <c r="I822" i="13" s="1"/>
  <c r="F760" i="13"/>
  <c r="G760" i="13" s="1"/>
  <c r="F758" i="13"/>
  <c r="G758" i="13" s="1"/>
  <c r="H820" i="13" s="1"/>
  <c r="I820" i="13" s="1"/>
  <c r="F757" i="13"/>
  <c r="G757" i="13" s="1"/>
  <c r="H819" i="13" s="1"/>
  <c r="I819" i="13" s="1"/>
  <c r="F756" i="13"/>
  <c r="G756" i="13" s="1"/>
  <c r="H818" i="13" s="1"/>
  <c r="I818" i="13" s="1"/>
  <c r="H817" i="13"/>
  <c r="I817" i="13" s="1"/>
  <c r="F755" i="13"/>
  <c r="G755" i="13" s="1"/>
  <c r="F754" i="13"/>
  <c r="G754" i="13" s="1"/>
  <c r="H816" i="13" s="1"/>
  <c r="I816" i="13" s="1"/>
  <c r="F753" i="13"/>
  <c r="G753" i="13" s="1"/>
  <c r="H815" i="13" s="1"/>
  <c r="I815" i="13" s="1"/>
  <c r="F752" i="13"/>
  <c r="G752" i="13" s="1"/>
  <c r="H814" i="13" s="1"/>
  <c r="I814" i="13" s="1"/>
  <c r="F751" i="13"/>
  <c r="G751" i="13" s="1"/>
  <c r="H813" i="13" s="1"/>
  <c r="I813" i="13" s="1"/>
  <c r="H812" i="13"/>
  <c r="I812" i="13" s="1"/>
  <c r="F750" i="13"/>
  <c r="G750" i="13" s="1"/>
  <c r="F749" i="13"/>
  <c r="G749" i="13" s="1"/>
  <c r="H811" i="13" s="1"/>
  <c r="I811" i="13" s="1"/>
  <c r="F748" i="13"/>
  <c r="G748" i="13" s="1"/>
  <c r="H810" i="13" s="1"/>
  <c r="I810" i="13" s="1"/>
  <c r="F747" i="13"/>
  <c r="G747" i="13" s="1"/>
  <c r="H809" i="13" s="1"/>
  <c r="I809" i="13" s="1"/>
  <c r="F746" i="13"/>
  <c r="G746" i="13" s="1"/>
  <c r="H808" i="13" s="1"/>
  <c r="I808" i="13" s="1"/>
  <c r="F745" i="13"/>
  <c r="G745" i="13" s="1"/>
  <c r="F744" i="13"/>
  <c r="G744" i="13" s="1"/>
  <c r="H806" i="13" s="1"/>
  <c r="I806" i="13" s="1"/>
  <c r="F743" i="13"/>
  <c r="G743" i="13" s="1"/>
  <c r="H805" i="13" s="1"/>
  <c r="I805" i="13" s="1"/>
  <c r="F741" i="13"/>
  <c r="G741" i="13" s="1"/>
  <c r="H803" i="13" s="1"/>
  <c r="I803" i="13" s="1"/>
  <c r="H802" i="13"/>
  <c r="I802" i="13" s="1"/>
  <c r="F740" i="13"/>
  <c r="G740" i="13" s="1"/>
  <c r="H801" i="13"/>
  <c r="I801" i="13" s="1"/>
  <c r="F739" i="13"/>
  <c r="G739" i="13" s="1"/>
  <c r="H800" i="13" s="1"/>
  <c r="I800" i="13" s="1"/>
  <c r="F738" i="13"/>
  <c r="G738" i="13" s="1"/>
  <c r="H799" i="13" s="1"/>
  <c r="I799" i="13" s="1"/>
  <c r="F737" i="13"/>
  <c r="G737" i="13" s="1"/>
  <c r="H798" i="13" s="1"/>
  <c r="I798" i="13" s="1"/>
  <c r="F736" i="13"/>
  <c r="G736" i="13" s="1"/>
  <c r="F735" i="13"/>
  <c r="G735" i="13" s="1"/>
  <c r="H797" i="13" s="1"/>
  <c r="I797" i="13" s="1"/>
  <c r="F733" i="13"/>
  <c r="G733" i="13" s="1"/>
  <c r="H795" i="13" s="1"/>
  <c r="I795" i="13" s="1"/>
  <c r="F731" i="13"/>
  <c r="G731" i="13" s="1"/>
  <c r="F730" i="13"/>
  <c r="G730" i="13" s="1"/>
  <c r="H792" i="13" s="1"/>
  <c r="I792" i="13" s="1"/>
  <c r="F729" i="13"/>
  <c r="G729" i="13" s="1"/>
  <c r="H791" i="13" s="1"/>
  <c r="I791" i="13" s="1"/>
  <c r="F728" i="13"/>
  <c r="G728" i="13" s="1"/>
  <c r="H790" i="13" s="1"/>
  <c r="I790" i="13" s="1"/>
  <c r="F726" i="13"/>
  <c r="G726" i="13" s="1"/>
  <c r="F725" i="13"/>
  <c r="G725" i="13" s="1"/>
  <c r="H787" i="13" s="1"/>
  <c r="I787" i="13" s="1"/>
  <c r="F723" i="13"/>
  <c r="G723" i="13" s="1"/>
  <c r="H785" i="13" s="1"/>
  <c r="I785" i="13" s="1"/>
  <c r="F722" i="13"/>
  <c r="G722" i="13" s="1"/>
  <c r="H784" i="13" s="1"/>
  <c r="I784" i="13" s="1"/>
  <c r="H783" i="13"/>
  <c r="I783" i="13" s="1"/>
  <c r="F721" i="13"/>
  <c r="G721" i="13" s="1"/>
  <c r="F720" i="13"/>
  <c r="G720" i="13" s="1"/>
  <c r="H782" i="13" s="1"/>
  <c r="I782" i="13" s="1"/>
  <c r="F719" i="13"/>
  <c r="G719" i="13" s="1"/>
  <c r="H781" i="13" s="1"/>
  <c r="I781" i="13" s="1"/>
  <c r="F718" i="13"/>
  <c r="G718" i="13" s="1"/>
  <c r="H780" i="13" s="1"/>
  <c r="I780" i="13" s="1"/>
  <c r="F717" i="13"/>
  <c r="G717" i="13" s="1"/>
  <c r="H779" i="13" s="1"/>
  <c r="I779" i="13" s="1"/>
  <c r="F715" i="13"/>
  <c r="G715" i="13" s="1"/>
  <c r="H777" i="13" s="1"/>
  <c r="I777" i="13" s="1"/>
  <c r="F714" i="13"/>
  <c r="G714" i="13" s="1"/>
  <c r="H776" i="13" s="1"/>
  <c r="I776" i="13" s="1"/>
  <c r="F713" i="13"/>
  <c r="G713" i="13" s="1"/>
  <c r="H775" i="13" s="1"/>
  <c r="I775" i="13" s="1"/>
  <c r="F711" i="13"/>
  <c r="G711" i="13" s="1"/>
  <c r="F710" i="13"/>
  <c r="G710" i="13" s="1"/>
  <c r="H773" i="13" s="1"/>
  <c r="I773" i="13" s="1"/>
  <c r="F709" i="13"/>
  <c r="G709" i="13" s="1"/>
  <c r="H772" i="13" s="1"/>
  <c r="I772" i="13" s="1"/>
  <c r="F708" i="13"/>
  <c r="G708" i="13" s="1"/>
  <c r="H771" i="13" s="1"/>
  <c r="I771" i="13" s="1"/>
  <c r="H769" i="13"/>
  <c r="I769" i="13" s="1"/>
  <c r="F706" i="13"/>
  <c r="G706" i="13" s="1"/>
  <c r="F705" i="13"/>
  <c r="G705" i="13" s="1"/>
  <c r="H768" i="13" s="1"/>
  <c r="I768" i="13" s="1"/>
  <c r="F704" i="13"/>
  <c r="G704" i="13" s="1"/>
  <c r="H767" i="13" s="1"/>
  <c r="I767" i="13" s="1"/>
  <c r="F703" i="13"/>
  <c r="G703" i="13" s="1"/>
  <c r="H766" i="13" s="1"/>
  <c r="I766" i="13" s="1"/>
  <c r="F702" i="13"/>
  <c r="G702" i="13" s="1"/>
  <c r="H765" i="13" s="1"/>
  <c r="I765" i="13" s="1"/>
  <c r="F701" i="13"/>
  <c r="G701" i="13" s="1"/>
  <c r="F700" i="13"/>
  <c r="G700" i="13" s="1"/>
  <c r="H764" i="13" s="1"/>
  <c r="I764" i="13" s="1"/>
  <c r="F698" i="13"/>
  <c r="G698" i="13" s="1"/>
  <c r="H762" i="13" s="1"/>
  <c r="I762" i="13" s="1"/>
  <c r="F697" i="13"/>
  <c r="G697" i="13" s="1"/>
  <c r="H761" i="13" s="1"/>
  <c r="I761" i="13" s="1"/>
  <c r="F696" i="13"/>
  <c r="G696" i="13" s="1"/>
  <c r="F695" i="13"/>
  <c r="G695" i="13" s="1"/>
  <c r="H760" i="13" s="1"/>
  <c r="I760" i="13" s="1"/>
  <c r="F694" i="13"/>
  <c r="G694" i="13" s="1"/>
  <c r="H759" i="13" s="1"/>
  <c r="I759" i="13" s="1"/>
  <c r="F693" i="13"/>
  <c r="G693" i="13" s="1"/>
  <c r="H758" i="13" s="1"/>
  <c r="I758" i="13" s="1"/>
  <c r="F692" i="13"/>
  <c r="G692" i="13" s="1"/>
  <c r="H757" i="13" s="1"/>
  <c r="I757" i="13" s="1"/>
  <c r="H756" i="13"/>
  <c r="I756" i="13" s="1"/>
  <c r="F690" i="13"/>
  <c r="G690" i="13" s="1"/>
  <c r="H755" i="13" s="1"/>
  <c r="I755" i="13" s="1"/>
  <c r="F689" i="13"/>
  <c r="G689" i="13" s="1"/>
  <c r="H754" i="13" s="1"/>
  <c r="I754" i="13" s="1"/>
  <c r="F688" i="13"/>
  <c r="G688" i="13" s="1"/>
  <c r="H753" i="13" s="1"/>
  <c r="I753" i="13" s="1"/>
  <c r="F687" i="13"/>
  <c r="G687" i="13" s="1"/>
  <c r="H752" i="13" s="1"/>
  <c r="I752" i="13" s="1"/>
  <c r="F686" i="13"/>
  <c r="G686" i="13" s="1"/>
  <c r="F685" i="13"/>
  <c r="G685" i="13" s="1"/>
  <c r="H750" i="13" s="1"/>
  <c r="I750" i="13" s="1"/>
  <c r="F684" i="13"/>
  <c r="G684" i="13" s="1"/>
  <c r="H749" i="13" s="1"/>
  <c r="I749" i="13" s="1"/>
  <c r="H747" i="13"/>
  <c r="I747" i="13" s="1"/>
  <c r="H746" i="13"/>
  <c r="I746" i="13" s="1"/>
  <c r="F682" i="13"/>
  <c r="G682" i="13" s="1"/>
  <c r="F681" i="13"/>
  <c r="G681" i="13" s="1"/>
  <c r="H745" i="13" s="1"/>
  <c r="I745" i="13" s="1"/>
  <c r="F680" i="13"/>
  <c r="G680" i="13" s="1"/>
  <c r="H744" i="13" s="1"/>
  <c r="I744" i="13" s="1"/>
  <c r="F679" i="13"/>
  <c r="G679" i="13" s="1"/>
  <c r="H743" i="13" s="1"/>
  <c r="I743" i="13" s="1"/>
  <c r="F678" i="13"/>
  <c r="G678" i="13" s="1"/>
  <c r="H742" i="13" s="1"/>
  <c r="I742" i="13" s="1"/>
  <c r="H741" i="13"/>
  <c r="I741" i="13" s="1"/>
  <c r="F677" i="13"/>
  <c r="G677" i="13" s="1"/>
  <c r="F676" i="13"/>
  <c r="G676" i="13" s="1"/>
  <c r="H740" i="13" s="1"/>
  <c r="I740" i="13" s="1"/>
  <c r="F674" i="13"/>
  <c r="G674" i="13" s="1"/>
  <c r="H739" i="13" s="1"/>
  <c r="I739" i="13" s="1"/>
  <c r="F673" i="13"/>
  <c r="G673" i="13" s="1"/>
  <c r="H738" i="13" s="1"/>
  <c r="I738" i="13" s="1"/>
  <c r="F672" i="13"/>
  <c r="G672" i="13" s="1"/>
  <c r="F671" i="13"/>
  <c r="G671" i="13" s="1"/>
  <c r="H736" i="13" s="1"/>
  <c r="I736" i="13" s="1"/>
  <c r="F670" i="13"/>
  <c r="G670" i="13" s="1"/>
  <c r="H735" i="13" s="1"/>
  <c r="I735" i="13" s="1"/>
  <c r="F669" i="13"/>
  <c r="G669" i="13" s="1"/>
  <c r="H734" i="13" s="1"/>
  <c r="I734" i="13" s="1"/>
  <c r="F668" i="13"/>
  <c r="G668" i="13" s="1"/>
  <c r="H733" i="13" s="1"/>
  <c r="I733" i="13" s="1"/>
  <c r="H732" i="13"/>
  <c r="I732" i="13" s="1"/>
  <c r="F667" i="13"/>
  <c r="G667" i="13" s="1"/>
  <c r="F665" i="13"/>
  <c r="G665" i="13" s="1"/>
  <c r="H730" i="13" s="1"/>
  <c r="I730" i="13" s="1"/>
  <c r="F663" i="13"/>
  <c r="G663" i="13" s="1"/>
  <c r="H728" i="13" s="1"/>
  <c r="I728" i="13" s="1"/>
  <c r="H727" i="13"/>
  <c r="I727" i="13" s="1"/>
  <c r="F662" i="13"/>
  <c r="G662" i="13" s="1"/>
  <c r="F661" i="13"/>
  <c r="G661" i="13" s="1"/>
  <c r="H726" i="13" s="1"/>
  <c r="I726" i="13" s="1"/>
  <c r="F660" i="13"/>
  <c r="G660" i="13" s="1"/>
  <c r="H725" i="13" s="1"/>
  <c r="I725" i="13" s="1"/>
  <c r="F659" i="13"/>
  <c r="G659" i="13" s="1"/>
  <c r="H724" i="13" s="1"/>
  <c r="I724" i="13" s="1"/>
  <c r="H722" i="13"/>
  <c r="I722" i="13" s="1"/>
  <c r="F657" i="13"/>
  <c r="G657" i="13" s="1"/>
  <c r="F656" i="13"/>
  <c r="G656" i="13" s="1"/>
  <c r="H721" i="13" s="1"/>
  <c r="I721" i="13" s="1"/>
  <c r="F655" i="13"/>
  <c r="G655" i="13" s="1"/>
  <c r="H720" i="13" s="1"/>
  <c r="I720" i="13" s="1"/>
  <c r="F654" i="13"/>
  <c r="G654" i="13" s="1"/>
  <c r="H719" i="13" s="1"/>
  <c r="I719" i="13" s="1"/>
  <c r="F653" i="13"/>
  <c r="G653" i="13" s="1"/>
  <c r="H718" i="13" s="1"/>
  <c r="I718" i="13" s="1"/>
  <c r="F652" i="13"/>
  <c r="G652" i="13" s="1"/>
  <c r="F651" i="13"/>
  <c r="G651" i="13" s="1"/>
  <c r="H716" i="13" s="1"/>
  <c r="I716" i="13" s="1"/>
  <c r="F647" i="13"/>
  <c r="G647" i="13" s="1"/>
  <c r="F646" i="13"/>
  <c r="G646" i="13" s="1"/>
  <c r="H711" i="13" s="1"/>
  <c r="I711" i="13" s="1"/>
  <c r="F645" i="13"/>
  <c r="G645" i="13" s="1"/>
  <c r="H710" i="13" s="1"/>
  <c r="I710" i="13" s="1"/>
  <c r="F644" i="13"/>
  <c r="G644" i="13" s="1"/>
  <c r="H709" i="13" s="1"/>
  <c r="I709" i="13" s="1"/>
  <c r="F643" i="13"/>
  <c r="G643" i="13" s="1"/>
  <c r="H708" i="13" s="1"/>
  <c r="I708" i="13" s="1"/>
  <c r="F642" i="13"/>
  <c r="G642" i="13" s="1"/>
  <c r="F640" i="13"/>
  <c r="G640" i="13" s="1"/>
  <c r="H705" i="13" s="1"/>
  <c r="I705" i="13" s="1"/>
  <c r="F639" i="13"/>
  <c r="G639" i="13" s="1"/>
  <c r="H704" i="13" s="1"/>
  <c r="I704" i="13" s="1"/>
  <c r="H703" i="13"/>
  <c r="I703" i="13" s="1"/>
  <c r="H702" i="13"/>
  <c r="I702" i="13" s="1"/>
  <c r="F638" i="13"/>
  <c r="G638" i="13" s="1"/>
  <c r="F637" i="13"/>
  <c r="G637" i="13" s="1"/>
  <c r="H701" i="13" s="1"/>
  <c r="I701" i="13" s="1"/>
  <c r="F636" i="13"/>
  <c r="G636" i="13" s="1"/>
  <c r="H700" i="13" s="1"/>
  <c r="I700" i="13" s="1"/>
  <c r="F635" i="13"/>
  <c r="G635" i="13" s="1"/>
  <c r="H699" i="13" s="1"/>
  <c r="I699" i="13" s="1"/>
  <c r="F634" i="13"/>
  <c r="G634" i="13" s="1"/>
  <c r="H698" i="13" s="1"/>
  <c r="I698" i="13" s="1"/>
  <c r="F632" i="13"/>
  <c r="G632" i="13" s="1"/>
  <c r="H696" i="13" s="1"/>
  <c r="I696" i="13" s="1"/>
  <c r="F631" i="13"/>
  <c r="G631" i="13" s="1"/>
  <c r="H695" i="13" s="1"/>
  <c r="I695" i="13" s="1"/>
  <c r="F630" i="13"/>
  <c r="G630" i="13" s="1"/>
  <c r="H694" i="13" s="1"/>
  <c r="I694" i="13" s="1"/>
  <c r="F629" i="13"/>
  <c r="G629" i="13" s="1"/>
  <c r="H693" i="13" s="1"/>
  <c r="I693" i="13" s="1"/>
  <c r="H692" i="13"/>
  <c r="I692" i="13" s="1"/>
  <c r="F628" i="13"/>
  <c r="G628" i="13" s="1"/>
  <c r="F627" i="13"/>
  <c r="G627" i="13" s="1"/>
  <c r="H691" i="13" s="1"/>
  <c r="I691" i="13" s="1"/>
  <c r="F624" i="13"/>
  <c r="G624" i="13" s="1"/>
  <c r="H688" i="13" s="1"/>
  <c r="I688" i="13" s="1"/>
  <c r="H687" i="13"/>
  <c r="I687" i="13" s="1"/>
  <c r="F623" i="13"/>
  <c r="G623" i="13" s="1"/>
  <c r="F622" i="13"/>
  <c r="G622" i="13" s="1"/>
  <c r="H686" i="13" s="1"/>
  <c r="I686" i="13" s="1"/>
  <c r="F621" i="13"/>
  <c r="G621" i="13" s="1"/>
  <c r="H685" i="13" s="1"/>
  <c r="I685" i="13" s="1"/>
  <c r="F620" i="13"/>
  <c r="G620" i="13" s="1"/>
  <c r="H684" i="13" s="1"/>
  <c r="I684" i="13" s="1"/>
  <c r="F617" i="13"/>
  <c r="G617" i="13" s="1"/>
  <c r="H682" i="13" s="1"/>
  <c r="I682" i="13" s="1"/>
  <c r="F615" i="13"/>
  <c r="G615" i="13" s="1"/>
  <c r="H680" i="13" s="1"/>
  <c r="I680" i="13" s="1"/>
  <c r="H679" i="13"/>
  <c r="I679" i="13" s="1"/>
  <c r="H678" i="13"/>
  <c r="I678" i="13" s="1"/>
  <c r="F614" i="13"/>
  <c r="G614" i="13" s="1"/>
  <c r="F613" i="13"/>
  <c r="G613" i="13" s="1"/>
  <c r="H677" i="13" s="1"/>
  <c r="I677" i="13" s="1"/>
  <c r="F612" i="13"/>
  <c r="G612" i="13" s="1"/>
  <c r="H676" i="13" s="1"/>
  <c r="I676" i="13" s="1"/>
  <c r="F610" i="13"/>
  <c r="G610" i="13" s="1"/>
  <c r="H674" i="13" s="1"/>
  <c r="I674" i="13" s="1"/>
  <c r="F609" i="13"/>
  <c r="G609" i="13" s="1"/>
  <c r="F607" i="13"/>
  <c r="G607" i="13" s="1"/>
  <c r="H671" i="13" s="1"/>
  <c r="I671" i="13" s="1"/>
  <c r="F606" i="13"/>
  <c r="G606" i="13" s="1"/>
  <c r="H670" i="13" s="1"/>
  <c r="I670" i="13" s="1"/>
  <c r="F605" i="13"/>
  <c r="G605" i="13" s="1"/>
  <c r="H669" i="13" s="1"/>
  <c r="I669" i="13" s="1"/>
  <c r="F604" i="13"/>
  <c r="G604" i="13" s="1"/>
  <c r="F603" i="13"/>
  <c r="G603" i="13" s="1"/>
  <c r="H667" i="13" s="1"/>
  <c r="I667" i="13" s="1"/>
  <c r="F602" i="13"/>
  <c r="G602" i="13" s="1"/>
  <c r="H666" i="13" s="1"/>
  <c r="I666" i="13" s="1"/>
  <c r="F601" i="13"/>
  <c r="G601" i="13" s="1"/>
  <c r="H665" i="13" s="1"/>
  <c r="I665" i="13" s="1"/>
  <c r="H663" i="13"/>
  <c r="I663" i="13" s="1"/>
  <c r="F599" i="13"/>
  <c r="G599" i="13" s="1"/>
  <c r="F598" i="13"/>
  <c r="G598" i="13" s="1"/>
  <c r="H662" i="13" s="1"/>
  <c r="I662" i="13" s="1"/>
  <c r="F597" i="13"/>
  <c r="G597" i="13" s="1"/>
  <c r="H661" i="13" s="1"/>
  <c r="I661" i="13" s="1"/>
  <c r="F596" i="13"/>
  <c r="G596" i="13" s="1"/>
  <c r="H660" i="13" s="1"/>
  <c r="I660" i="13" s="1"/>
  <c r="H658" i="13"/>
  <c r="I658" i="13" s="1"/>
  <c r="F594" i="13"/>
  <c r="G594" i="13" s="1"/>
  <c r="F593" i="13"/>
  <c r="G593" i="13" s="1"/>
  <c r="H657" i="13" s="1"/>
  <c r="I657" i="13" s="1"/>
  <c r="F592" i="13"/>
  <c r="G592" i="13" s="1"/>
  <c r="H656" i="13" s="1"/>
  <c r="I656" i="13" s="1"/>
  <c r="F591" i="13"/>
  <c r="G591" i="13" s="1"/>
  <c r="H655" i="13" s="1"/>
  <c r="I655" i="13" s="1"/>
  <c r="F590" i="13"/>
  <c r="G590" i="13" s="1"/>
  <c r="H654" i="13" s="1"/>
  <c r="I654" i="13" s="1"/>
  <c r="H653" i="13"/>
  <c r="I653" i="13" s="1"/>
  <c r="F589" i="13"/>
  <c r="G589" i="13" s="1"/>
  <c r="F588" i="13"/>
  <c r="G588" i="13" s="1"/>
  <c r="H652" i="13" s="1"/>
  <c r="I652" i="13" s="1"/>
  <c r="F587" i="13"/>
  <c r="G587" i="13" s="1"/>
  <c r="H651" i="13" s="1"/>
  <c r="I651" i="13" s="1"/>
  <c r="F586" i="13"/>
  <c r="G586" i="13" s="1"/>
  <c r="H650" i="13" s="1"/>
  <c r="I650" i="13" s="1"/>
  <c r="F585" i="13"/>
  <c r="G585" i="13" s="1"/>
  <c r="H649" i="13" s="1"/>
  <c r="I649" i="13" s="1"/>
  <c r="H648" i="13"/>
  <c r="I648" i="13" s="1"/>
  <c r="F584" i="13"/>
  <c r="G584" i="13" s="1"/>
  <c r="F581" i="13"/>
  <c r="G581" i="13" s="1"/>
  <c r="H645" i="13" s="1"/>
  <c r="I645" i="13" s="1"/>
  <c r="F580" i="13"/>
  <c r="G580" i="13" s="1"/>
  <c r="H644" i="13" s="1"/>
  <c r="I644" i="13" s="1"/>
  <c r="F579" i="13"/>
  <c r="G579" i="13" s="1"/>
  <c r="F578" i="13"/>
  <c r="G578" i="13" s="1"/>
  <c r="H642" i="13" s="1"/>
  <c r="I642" i="13" s="1"/>
  <c r="F577" i="13"/>
  <c r="G577" i="13" s="1"/>
  <c r="H641" i="13" s="1"/>
  <c r="I641" i="13" s="1"/>
  <c r="F576" i="13"/>
  <c r="G576" i="13" s="1"/>
  <c r="H640" i="13" s="1"/>
  <c r="I640" i="13" s="1"/>
  <c r="F574" i="13"/>
  <c r="G574" i="13" s="1"/>
  <c r="F573" i="13"/>
  <c r="G573" i="13" s="1"/>
  <c r="H638" i="13" s="1"/>
  <c r="I638" i="13" s="1"/>
  <c r="F572" i="13"/>
  <c r="G572" i="13" s="1"/>
  <c r="H637" i="13" s="1"/>
  <c r="I637" i="13" s="1"/>
  <c r="F571" i="13"/>
  <c r="G571" i="13" s="1"/>
  <c r="H636" i="13" s="1"/>
  <c r="I636" i="13" s="1"/>
  <c r="F570" i="13"/>
  <c r="G570" i="13" s="1"/>
  <c r="H635" i="13" s="1"/>
  <c r="I635" i="13" s="1"/>
  <c r="F569" i="13"/>
  <c r="G569" i="13" s="1"/>
  <c r="H633" i="13" s="1"/>
  <c r="I633" i="13" s="1"/>
  <c r="F568" i="13"/>
  <c r="G568" i="13" s="1"/>
  <c r="H632" i="13" s="1"/>
  <c r="I632" i="13" s="1"/>
  <c r="F567" i="13"/>
  <c r="G567" i="13" s="1"/>
  <c r="H631" i="13" s="1"/>
  <c r="I631" i="13" s="1"/>
  <c r="H629" i="13"/>
  <c r="I629" i="13" s="1"/>
  <c r="F564" i="13"/>
  <c r="G564" i="13" s="1"/>
  <c r="H628" i="13" s="1"/>
  <c r="I628" i="13" s="1"/>
  <c r="F563" i="13"/>
  <c r="G563" i="13" s="1"/>
  <c r="H627" i="13" s="1"/>
  <c r="I627" i="13" s="1"/>
  <c r="F562" i="13"/>
  <c r="G562" i="13" s="1"/>
  <c r="H626" i="13" s="1"/>
  <c r="I626" i="13" s="1"/>
  <c r="F561" i="13"/>
  <c r="G561" i="13" s="1"/>
  <c r="H625" i="13" s="1"/>
  <c r="I625" i="13" s="1"/>
  <c r="F560" i="13"/>
  <c r="G560" i="13" s="1"/>
  <c r="F558" i="13"/>
  <c r="G558" i="13" s="1"/>
  <c r="H622" i="13" s="1"/>
  <c r="I622" i="13" s="1"/>
  <c r="F556" i="13"/>
  <c r="G556" i="13" s="1"/>
  <c r="H620" i="13" s="1"/>
  <c r="I620" i="13" s="1"/>
  <c r="H619" i="13"/>
  <c r="I619" i="13" s="1"/>
  <c r="F555" i="13"/>
  <c r="G555" i="13" s="1"/>
  <c r="F554" i="13"/>
  <c r="G554" i="13" s="1"/>
  <c r="H618" i="13" s="1"/>
  <c r="I618" i="13" s="1"/>
  <c r="F553" i="13"/>
  <c r="G553" i="13" s="1"/>
  <c r="H617" i="13" s="1"/>
  <c r="I617" i="13" s="1"/>
  <c r="F552" i="13"/>
  <c r="G552" i="13" s="1"/>
  <c r="H616" i="13" s="1"/>
  <c r="I616" i="13" s="1"/>
  <c r="F551" i="13"/>
  <c r="G551" i="13" s="1"/>
  <c r="H615" i="13" s="1"/>
  <c r="I615" i="13" s="1"/>
  <c r="F550" i="13"/>
  <c r="G550" i="13" s="1"/>
  <c r="F548" i="13"/>
  <c r="G548" i="13" s="1"/>
  <c r="H613" i="13" s="1"/>
  <c r="I613" i="13" s="1"/>
  <c r="F547" i="13"/>
  <c r="G547" i="13" s="1"/>
  <c r="H612" i="13" s="1"/>
  <c r="I612" i="13" s="1"/>
  <c r="F546" i="13"/>
  <c r="G546" i="13" s="1"/>
  <c r="H611" i="13" s="1"/>
  <c r="I611" i="13" s="1"/>
  <c r="F545" i="13"/>
  <c r="G545" i="13" s="1"/>
  <c r="F544" i="13"/>
  <c r="G544" i="13" s="1"/>
  <c r="H609" i="13" s="1"/>
  <c r="I609" i="13" s="1"/>
  <c r="F543" i="13"/>
  <c r="G543" i="13" s="1"/>
  <c r="H608" i="13" s="1"/>
  <c r="I608" i="13" s="1"/>
  <c r="F542" i="13"/>
  <c r="G542" i="13" s="1"/>
  <c r="H607" i="13" s="1"/>
  <c r="I607" i="13" s="1"/>
  <c r="H606" i="13"/>
  <c r="I606" i="13" s="1"/>
  <c r="F540" i="13"/>
  <c r="G540" i="13" s="1"/>
  <c r="H604" i="13" s="1"/>
  <c r="I604" i="13" s="1"/>
  <c r="F539" i="13"/>
  <c r="G539" i="13" s="1"/>
  <c r="H603" i="13" s="1"/>
  <c r="I603" i="13" s="1"/>
  <c r="F538" i="13"/>
  <c r="G538" i="13" s="1"/>
  <c r="H602" i="13" s="1"/>
  <c r="I602" i="13" s="1"/>
  <c r="F537" i="13"/>
  <c r="G537" i="13" s="1"/>
  <c r="H601" i="13" s="1"/>
  <c r="I601" i="13" s="1"/>
  <c r="H600" i="13"/>
  <c r="I600" i="13" s="1"/>
  <c r="F536" i="13"/>
  <c r="G536" i="13" s="1"/>
  <c r="F535" i="13"/>
  <c r="G535" i="13" s="1"/>
  <c r="H599" i="13" s="1"/>
  <c r="I599" i="13" s="1"/>
  <c r="F534" i="13"/>
  <c r="G534" i="13" s="1"/>
  <c r="H598" i="13" s="1"/>
  <c r="I598" i="13" s="1"/>
  <c r="F532" i="13"/>
  <c r="G532" i="13" s="1"/>
  <c r="H596" i="13" s="1"/>
  <c r="I596" i="13" s="1"/>
  <c r="F531" i="13"/>
  <c r="G531" i="13" s="1"/>
  <c r="F530" i="13"/>
  <c r="G530" i="13" s="1"/>
  <c r="H594" i="13" s="1"/>
  <c r="I594" i="13" s="1"/>
  <c r="F529" i="13"/>
  <c r="G529" i="13" s="1"/>
  <c r="H593" i="13" s="1"/>
  <c r="I593" i="13" s="1"/>
  <c r="F528" i="13"/>
  <c r="G528" i="13" s="1"/>
  <c r="H592" i="13" s="1"/>
  <c r="I592" i="13" s="1"/>
  <c r="F527" i="13"/>
  <c r="G527" i="13" s="1"/>
  <c r="H591" i="13" s="1"/>
  <c r="I591" i="13" s="1"/>
  <c r="H590" i="13"/>
  <c r="I590" i="13" s="1"/>
  <c r="F526" i="13"/>
  <c r="G526" i="13" s="1"/>
  <c r="F525" i="13"/>
  <c r="G525" i="13" s="1"/>
  <c r="H589" i="13" s="1"/>
  <c r="I589" i="13" s="1"/>
  <c r="F524" i="13"/>
  <c r="G524" i="13" s="1"/>
  <c r="H588" i="13" s="1"/>
  <c r="I588" i="13" s="1"/>
  <c r="F523" i="13"/>
  <c r="G523" i="13" s="1"/>
  <c r="H587" i="13" s="1"/>
  <c r="I587" i="13" s="1"/>
  <c r="H586" i="13"/>
  <c r="I586" i="13" s="1"/>
  <c r="H585" i="13"/>
  <c r="I585" i="13" s="1"/>
  <c r="F522" i="13"/>
  <c r="G522" i="13" s="1"/>
  <c r="F521" i="13"/>
  <c r="G521" i="13" s="1"/>
  <c r="H584" i="13" s="1"/>
  <c r="I584" i="13" s="1"/>
  <c r="F520" i="13"/>
  <c r="G520" i="13" s="1"/>
  <c r="H583" i="13" s="1"/>
  <c r="I583" i="13" s="1"/>
  <c r="F519" i="13"/>
  <c r="G519" i="13" s="1"/>
  <c r="H582" i="13" s="1"/>
  <c r="I582" i="13" s="1"/>
  <c r="F517" i="13"/>
  <c r="G517" i="13" s="1"/>
  <c r="F515" i="13"/>
  <c r="G515" i="13" s="1"/>
  <c r="H578" i="13" s="1"/>
  <c r="I578" i="13" s="1"/>
  <c r="F514" i="13"/>
  <c r="G514" i="13" s="1"/>
  <c r="H577" i="13" s="1"/>
  <c r="I577" i="13" s="1"/>
  <c r="F513" i="13"/>
  <c r="G513" i="13" s="1"/>
  <c r="H576" i="13" s="1"/>
  <c r="I576" i="13" s="1"/>
  <c r="H575" i="13"/>
  <c r="I575" i="13" s="1"/>
  <c r="F512" i="13"/>
  <c r="G512" i="13" s="1"/>
  <c r="H574" i="13" s="1"/>
  <c r="I574" i="13" s="1"/>
  <c r="F511" i="13"/>
  <c r="G511" i="13" s="1"/>
  <c r="H573" i="13" s="1"/>
  <c r="I573" i="13" s="1"/>
  <c r="F510" i="13"/>
  <c r="G510" i="13" s="1"/>
  <c r="H572" i="13" s="1"/>
  <c r="I572" i="13" s="1"/>
  <c r="F509" i="13"/>
  <c r="G509" i="13" s="1"/>
  <c r="H571" i="13" s="1"/>
  <c r="I571" i="13" s="1"/>
  <c r="H570" i="13"/>
  <c r="I570" i="13" s="1"/>
  <c r="F508" i="13"/>
  <c r="G508" i="13" s="1"/>
  <c r="F506" i="13"/>
  <c r="G506" i="13" s="1"/>
  <c r="H568" i="13" s="1"/>
  <c r="I568" i="13" s="1"/>
  <c r="F505" i="13"/>
  <c r="G505" i="13" s="1"/>
  <c r="H567" i="13" s="1"/>
  <c r="I567" i="13" s="1"/>
  <c r="F504" i="13"/>
  <c r="G504" i="13" s="1"/>
  <c r="F503" i="13"/>
  <c r="G503" i="13" s="1"/>
  <c r="H565" i="13" s="1"/>
  <c r="I565" i="13" s="1"/>
  <c r="F502" i="13"/>
  <c r="G502" i="13" s="1"/>
  <c r="H564" i="13" s="1"/>
  <c r="I564" i="13" s="1"/>
  <c r="F501" i="13"/>
  <c r="G501" i="13" s="1"/>
  <c r="H563" i="13" s="1"/>
  <c r="I563" i="13" s="1"/>
  <c r="F500" i="13"/>
  <c r="G500" i="13" s="1"/>
  <c r="H562" i="13" s="1"/>
  <c r="I562" i="13" s="1"/>
  <c r="H561" i="13"/>
  <c r="I561" i="13" s="1"/>
  <c r="F498" i="13"/>
  <c r="G498" i="13" s="1"/>
  <c r="H560" i="13" s="1"/>
  <c r="I560" i="13" s="1"/>
  <c r="F497" i="13"/>
  <c r="G497" i="13" s="1"/>
  <c r="H559" i="13" s="1"/>
  <c r="I559" i="13" s="1"/>
  <c r="F496" i="13"/>
  <c r="G496" i="13" s="1"/>
  <c r="H558" i="13" s="1"/>
  <c r="I558" i="13" s="1"/>
  <c r="F495" i="13"/>
  <c r="G495" i="13" s="1"/>
  <c r="H557" i="13" s="1"/>
  <c r="I557" i="13" s="1"/>
  <c r="H556" i="13"/>
  <c r="I556" i="13" s="1"/>
  <c r="F494" i="13"/>
  <c r="G494" i="13" s="1"/>
  <c r="F493" i="13"/>
  <c r="G493" i="13" s="1"/>
  <c r="H555" i="13" s="1"/>
  <c r="I555" i="13" s="1"/>
  <c r="F492" i="13"/>
  <c r="G492" i="13" s="1"/>
  <c r="H554" i="13" s="1"/>
  <c r="I554" i="13" s="1"/>
  <c r="F491" i="13"/>
  <c r="G491" i="13" s="1"/>
  <c r="H553" i="13" s="1"/>
  <c r="I553" i="13" s="1"/>
  <c r="F490" i="13"/>
  <c r="G490" i="13" s="1"/>
  <c r="H552" i="13" s="1"/>
  <c r="I552" i="13" s="1"/>
  <c r="H551" i="13"/>
  <c r="I551" i="13" s="1"/>
  <c r="F489" i="13"/>
  <c r="G489" i="13" s="1"/>
  <c r="H550" i="13"/>
  <c r="I550" i="13" s="1"/>
  <c r="F488" i="13"/>
  <c r="G488" i="13" s="1"/>
  <c r="H549" i="13" s="1"/>
  <c r="I549" i="13" s="1"/>
  <c r="F487" i="13"/>
  <c r="G487" i="13" s="1"/>
  <c r="H548" i="13" s="1"/>
  <c r="I548" i="13" s="1"/>
  <c r="F486" i="13"/>
  <c r="G486" i="13" s="1"/>
  <c r="H547" i="13" s="1"/>
  <c r="I547" i="13" s="1"/>
  <c r="H546" i="13"/>
  <c r="I546" i="13" s="1"/>
  <c r="F485" i="13"/>
  <c r="G485" i="13" s="1"/>
  <c r="F484" i="13"/>
  <c r="G484" i="13" s="1"/>
  <c r="H545" i="13" s="1"/>
  <c r="I545" i="13" s="1"/>
  <c r="F483" i="13"/>
  <c r="G483" i="13" s="1"/>
  <c r="H544" i="13" s="1"/>
  <c r="I544" i="13" s="1"/>
  <c r="F481" i="13"/>
  <c r="G481" i="13" s="1"/>
  <c r="H542" i="13" s="1"/>
  <c r="I542" i="13" s="1"/>
  <c r="F480" i="13"/>
  <c r="G480" i="13" s="1"/>
  <c r="F479" i="13"/>
  <c r="G479" i="13" s="1"/>
  <c r="H541" i="13" s="1"/>
  <c r="I541" i="13" s="1"/>
  <c r="F478" i="13"/>
  <c r="G478" i="13" s="1"/>
  <c r="H540" i="13" s="1"/>
  <c r="I540" i="13" s="1"/>
  <c r="F477" i="13"/>
  <c r="G477" i="13" s="1"/>
  <c r="H539" i="13" s="1"/>
  <c r="I539" i="13" s="1"/>
  <c r="F476" i="13"/>
  <c r="G476" i="13" s="1"/>
  <c r="H538" i="13" s="1"/>
  <c r="I538" i="13" s="1"/>
  <c r="H537" i="13"/>
  <c r="I537" i="13" s="1"/>
  <c r="F475" i="13"/>
  <c r="G475" i="13" s="1"/>
  <c r="F474" i="13"/>
  <c r="G474" i="13" s="1"/>
  <c r="H536" i="13" s="1"/>
  <c r="I536" i="13" s="1"/>
  <c r="F472" i="13"/>
  <c r="G472" i="13" s="1"/>
  <c r="H534" i="13" s="1"/>
  <c r="I534" i="13" s="1"/>
  <c r="F471" i="13"/>
  <c r="G471" i="13" s="1"/>
  <c r="H533" i="13" s="1"/>
  <c r="I533" i="13" s="1"/>
  <c r="H532" i="13"/>
  <c r="I532" i="13" s="1"/>
  <c r="F470" i="13"/>
  <c r="G470" i="13" s="1"/>
  <c r="F469" i="13"/>
  <c r="G469" i="13" s="1"/>
  <c r="H531" i="13" s="1"/>
  <c r="I531" i="13" s="1"/>
  <c r="F468" i="13"/>
  <c r="G468" i="13" s="1"/>
  <c r="H530" i="13" s="1"/>
  <c r="I530" i="13" s="1"/>
  <c r="F467" i="13"/>
  <c r="G467" i="13" s="1"/>
  <c r="H529" i="13" s="1"/>
  <c r="I529" i="13" s="1"/>
  <c r="F466" i="13"/>
  <c r="G466" i="13" s="1"/>
  <c r="H528" i="13" s="1"/>
  <c r="I528" i="13" s="1"/>
  <c r="H527" i="13"/>
  <c r="I527" i="13" s="1"/>
  <c r="F465" i="13"/>
  <c r="G465" i="13" s="1"/>
  <c r="F464" i="13"/>
  <c r="G464" i="13" s="1"/>
  <c r="H526" i="13" s="1"/>
  <c r="I526" i="13" s="1"/>
  <c r="F463" i="13"/>
  <c r="G463" i="13" s="1"/>
  <c r="H525" i="13" s="1"/>
  <c r="I525" i="13" s="1"/>
  <c r="F462" i="13"/>
  <c r="G462" i="13" s="1"/>
  <c r="H524" i="13" s="1"/>
  <c r="I524" i="13" s="1"/>
  <c r="F461" i="13"/>
  <c r="G461" i="13" s="1"/>
  <c r="H523" i="13" s="1"/>
  <c r="I523" i="13" s="1"/>
  <c r="F460" i="13"/>
  <c r="G460" i="13" s="1"/>
  <c r="F459" i="13"/>
  <c r="G459" i="13" s="1"/>
  <c r="H522" i="13" s="1"/>
  <c r="I522" i="13" s="1"/>
  <c r="F458" i="13"/>
  <c r="G458" i="13" s="1"/>
  <c r="H521" i="13" s="1"/>
  <c r="I521" i="13" s="1"/>
  <c r="F457" i="13"/>
  <c r="G457" i="13" s="1"/>
  <c r="H520" i="13" s="1"/>
  <c r="I520" i="13" s="1"/>
  <c r="F455" i="13"/>
  <c r="G455" i="13" s="1"/>
  <c r="F454" i="13"/>
  <c r="G454" i="13" s="1"/>
  <c r="H517" i="13" s="1"/>
  <c r="I517" i="13" s="1"/>
  <c r="F453" i="13"/>
  <c r="G453" i="13" s="1"/>
  <c r="H516" i="13" s="1"/>
  <c r="I516" i="13" s="1"/>
  <c r="F452" i="13"/>
  <c r="G452" i="13" s="1"/>
  <c r="H515" i="13" s="1"/>
  <c r="I515" i="13" s="1"/>
  <c r="F451" i="13"/>
  <c r="G451" i="13" s="1"/>
  <c r="H514" i="13" s="1"/>
  <c r="I514" i="13" s="1"/>
  <c r="H513" i="13"/>
  <c r="I513" i="13" s="1"/>
  <c r="F450" i="13"/>
  <c r="G450" i="13" s="1"/>
  <c r="F449" i="13"/>
  <c r="G449" i="13" s="1"/>
  <c r="F448" i="13"/>
  <c r="G448" i="13" s="1"/>
  <c r="H512" i="13" s="1"/>
  <c r="I512" i="13" s="1"/>
  <c r="F447" i="13"/>
  <c r="G447" i="13" s="1"/>
  <c r="H511" i="13" s="1"/>
  <c r="I511" i="13" s="1"/>
  <c r="F446" i="13"/>
  <c r="G446" i="13" s="1"/>
  <c r="H510" i="13" s="1"/>
  <c r="I510" i="13" s="1"/>
  <c r="H509" i="13"/>
  <c r="I509" i="13" s="1"/>
  <c r="F445" i="13"/>
  <c r="G445" i="13" s="1"/>
  <c r="F444" i="13"/>
  <c r="G444" i="13" s="1"/>
  <c r="F443" i="13"/>
  <c r="G443" i="13" s="1"/>
  <c r="H508" i="13" s="1"/>
  <c r="I508" i="13" s="1"/>
  <c r="F442" i="13"/>
  <c r="G442" i="13" s="1"/>
  <c r="H507" i="13" s="1"/>
  <c r="I507" i="13" s="1"/>
  <c r="F441" i="13"/>
  <c r="G441" i="13" s="1"/>
  <c r="H506" i="13" s="1"/>
  <c r="I506" i="13" s="1"/>
  <c r="F440" i="13"/>
  <c r="G440" i="13" s="1"/>
  <c r="F438" i="13"/>
  <c r="G438" i="13" s="1"/>
  <c r="H503" i="13" s="1"/>
  <c r="I503" i="13" s="1"/>
  <c r="F437" i="13"/>
  <c r="G437" i="13" s="1"/>
  <c r="H502" i="13" s="1"/>
  <c r="I502" i="13" s="1"/>
  <c r="F436" i="13"/>
  <c r="G436" i="13" s="1"/>
  <c r="H501" i="13" s="1"/>
  <c r="I501" i="13" s="1"/>
  <c r="H500" i="13"/>
  <c r="I500" i="13" s="1"/>
  <c r="F435" i="13"/>
  <c r="G435" i="13" s="1"/>
  <c r="F434" i="13"/>
  <c r="G434" i="13" s="1"/>
  <c r="H499" i="13" s="1"/>
  <c r="I499" i="13" s="1"/>
  <c r="F433" i="13"/>
  <c r="G433" i="13" s="1"/>
  <c r="H498" i="13" s="1"/>
  <c r="I498" i="13" s="1"/>
  <c r="F432" i="13"/>
  <c r="G432" i="13" s="1"/>
  <c r="H497" i="13" s="1"/>
  <c r="I497" i="13" s="1"/>
  <c r="H496" i="13"/>
  <c r="I496" i="13" s="1"/>
  <c r="H495" i="13"/>
  <c r="I495" i="13" s="1"/>
  <c r="F430" i="13"/>
  <c r="G430" i="13" s="1"/>
  <c r="H494" i="13" s="1"/>
  <c r="I494" i="13" s="1"/>
  <c r="F429" i="13"/>
  <c r="G429" i="13" s="1"/>
  <c r="H493" i="13" s="1"/>
  <c r="I493" i="13" s="1"/>
  <c r="F428" i="13"/>
  <c r="G428" i="13" s="1"/>
  <c r="H492" i="13" s="1"/>
  <c r="I492" i="13" s="1"/>
  <c r="F427" i="13"/>
  <c r="G427" i="13" s="1"/>
  <c r="H491" i="13" s="1"/>
  <c r="I491" i="13" s="1"/>
  <c r="F426" i="13"/>
  <c r="G426" i="13" s="1"/>
  <c r="F425" i="13"/>
  <c r="G425" i="13" s="1"/>
  <c r="H489" i="13" s="1"/>
  <c r="I489" i="13" s="1"/>
  <c r="F424" i="13"/>
  <c r="G424" i="13" s="1"/>
  <c r="F422" i="13"/>
  <c r="G422" i="13" s="1"/>
  <c r="H487" i="13" s="1"/>
  <c r="I487" i="13" s="1"/>
  <c r="H486" i="13"/>
  <c r="I486" i="13" s="1"/>
  <c r="F421" i="13"/>
  <c r="G421" i="13" s="1"/>
  <c r="F420" i="13"/>
  <c r="G420" i="13" s="1"/>
  <c r="H485" i="13" s="1"/>
  <c r="I485" i="13" s="1"/>
  <c r="F419" i="13"/>
  <c r="G419" i="13" s="1"/>
  <c r="H484" i="13" s="1"/>
  <c r="I484" i="13" s="1"/>
  <c r="F418" i="13"/>
  <c r="G418" i="13" s="1"/>
  <c r="H483" i="13" s="1"/>
  <c r="I483" i="13" s="1"/>
  <c r="F416" i="13"/>
  <c r="G416" i="13" s="1"/>
  <c r="F415" i="13"/>
  <c r="G415" i="13" s="1"/>
  <c r="H480" i="13" s="1"/>
  <c r="I480" i="13" s="1"/>
  <c r="F413" i="13"/>
  <c r="G413" i="13" s="1"/>
  <c r="H478" i="13" s="1"/>
  <c r="I478" i="13" s="1"/>
  <c r="F412" i="13"/>
  <c r="G412" i="13" s="1"/>
  <c r="H477" i="13" s="1"/>
  <c r="I477" i="13" s="1"/>
  <c r="F410" i="13"/>
  <c r="G410" i="13" s="1"/>
  <c r="H475" i="13" s="1"/>
  <c r="I475" i="13" s="1"/>
  <c r="F409" i="13"/>
  <c r="G409" i="13" s="1"/>
  <c r="H474" i="13" s="1"/>
  <c r="I474" i="13" s="1"/>
  <c r="F408" i="13"/>
  <c r="G408" i="13" s="1"/>
  <c r="H473" i="13" s="1"/>
  <c r="I473" i="13" s="1"/>
  <c r="F407" i="13"/>
  <c r="G407" i="13" s="1"/>
  <c r="H472" i="13" s="1"/>
  <c r="I472" i="13" s="1"/>
  <c r="H471" i="13"/>
  <c r="I471" i="13" s="1"/>
  <c r="F406" i="13"/>
  <c r="G406" i="13" s="1"/>
  <c r="F405" i="13"/>
  <c r="G405" i="13" s="1"/>
  <c r="H470" i="13" s="1"/>
  <c r="I470" i="13" s="1"/>
  <c r="F404" i="13"/>
  <c r="G404" i="13" s="1"/>
  <c r="H469" i="13" s="1"/>
  <c r="I469" i="13" s="1"/>
  <c r="F403" i="13"/>
  <c r="G403" i="13" s="1"/>
  <c r="H468" i="13" s="1"/>
  <c r="I468" i="13" s="1"/>
  <c r="F402" i="13"/>
  <c r="G402" i="13" s="1"/>
  <c r="H467" i="13" s="1"/>
  <c r="I467" i="13" s="1"/>
  <c r="F401" i="13"/>
  <c r="G401" i="13" s="1"/>
  <c r="F400" i="13"/>
  <c r="G400" i="13" s="1"/>
  <c r="H465" i="13" s="1"/>
  <c r="I465" i="13" s="1"/>
  <c r="F399" i="13"/>
  <c r="G399" i="13" s="1"/>
  <c r="H464" i="13" s="1"/>
  <c r="I464" i="13" s="1"/>
  <c r="F398" i="13"/>
  <c r="G398" i="13" s="1"/>
  <c r="H463" i="13" s="1"/>
  <c r="I463" i="13" s="1"/>
  <c r="F397" i="13"/>
  <c r="G397" i="13" s="1"/>
  <c r="H462" i="13" s="1"/>
  <c r="I462" i="13" s="1"/>
  <c r="H461" i="13"/>
  <c r="I461" i="13" s="1"/>
  <c r="F395" i="13"/>
  <c r="G395" i="13" s="1"/>
  <c r="H460" i="13" s="1"/>
  <c r="I460" i="13" s="1"/>
  <c r="F394" i="13"/>
  <c r="G394" i="13" s="1"/>
  <c r="H459" i="13" s="1"/>
  <c r="I459" i="13" s="1"/>
  <c r="F393" i="13"/>
  <c r="G393" i="13" s="1"/>
  <c r="H458" i="13" s="1"/>
  <c r="I458" i="13" s="1"/>
  <c r="F392" i="13"/>
  <c r="G392" i="13" s="1"/>
  <c r="H457" i="13" s="1"/>
  <c r="I457" i="13" s="1"/>
  <c r="H456" i="13"/>
  <c r="I456" i="13" s="1"/>
  <c r="F391" i="13"/>
  <c r="G391" i="13" s="1"/>
  <c r="F390" i="13"/>
  <c r="G390" i="13" s="1"/>
  <c r="H455" i="13" s="1"/>
  <c r="I455" i="13" s="1"/>
  <c r="F389" i="13"/>
  <c r="G389" i="13" s="1"/>
  <c r="H454" i="13" s="1"/>
  <c r="I454" i="13" s="1"/>
  <c r="F387" i="13"/>
  <c r="G387" i="13" s="1"/>
  <c r="H452" i="13" s="1"/>
  <c r="I452" i="13" s="1"/>
  <c r="F386" i="13"/>
  <c r="G386" i="13" s="1"/>
  <c r="H450" i="13" s="1"/>
  <c r="I450" i="13" s="1"/>
  <c r="F385" i="13"/>
  <c r="G385" i="13" s="1"/>
  <c r="H449" i="13" s="1"/>
  <c r="I449" i="13" s="1"/>
  <c r="F384" i="13"/>
  <c r="G384" i="13" s="1"/>
  <c r="H448" i="13" s="1"/>
  <c r="I448" i="13" s="1"/>
  <c r="F383" i="13"/>
  <c r="G383" i="13" s="1"/>
  <c r="H447" i="13" s="1"/>
  <c r="I447" i="13" s="1"/>
  <c r="H446" i="13"/>
  <c r="I446" i="13" s="1"/>
  <c r="F382" i="13"/>
  <c r="G382" i="13" s="1"/>
  <c r="F381" i="13"/>
  <c r="G381" i="13" s="1"/>
  <c r="H445" i="13" s="1"/>
  <c r="I445" i="13" s="1"/>
  <c r="F380" i="13"/>
  <c r="G380" i="13" s="1"/>
  <c r="H444" i="13" s="1"/>
  <c r="I444" i="13" s="1"/>
  <c r="F378" i="13"/>
  <c r="G378" i="13" s="1"/>
  <c r="H442" i="13" s="1"/>
  <c r="I442" i="13" s="1"/>
  <c r="H441" i="13"/>
  <c r="I441" i="13" s="1"/>
  <c r="F377" i="13"/>
  <c r="G377" i="13" s="1"/>
  <c r="F376" i="13"/>
  <c r="G376" i="13" s="1"/>
  <c r="H440" i="13" s="1"/>
  <c r="I440" i="13" s="1"/>
  <c r="F375" i="13"/>
  <c r="G375" i="13" s="1"/>
  <c r="H439" i="13" s="1"/>
  <c r="I439" i="13" s="1"/>
  <c r="F374" i="13"/>
  <c r="G374" i="13" s="1"/>
  <c r="H438" i="13" s="1"/>
  <c r="I438" i="13" s="1"/>
  <c r="F373" i="13"/>
  <c r="G373" i="13" s="1"/>
  <c r="H437" i="13" s="1"/>
  <c r="I437" i="13" s="1"/>
  <c r="H436" i="13"/>
  <c r="I436" i="13" s="1"/>
  <c r="F372" i="13"/>
  <c r="G372" i="13" s="1"/>
  <c r="F371" i="13"/>
  <c r="G371" i="13" s="1"/>
  <c r="H435" i="13" s="1"/>
  <c r="I435" i="13" s="1"/>
  <c r="F370" i="13"/>
  <c r="G370" i="13" s="1"/>
  <c r="H434" i="13" s="1"/>
  <c r="I434" i="13" s="1"/>
  <c r="F369" i="13"/>
  <c r="G369" i="13" s="1"/>
  <c r="H433" i="13" s="1"/>
  <c r="I433" i="13" s="1"/>
  <c r="F368" i="13"/>
  <c r="G368" i="13" s="1"/>
  <c r="H432" i="13" s="1"/>
  <c r="I432" i="13" s="1"/>
  <c r="F367" i="13"/>
  <c r="G367" i="13" s="1"/>
  <c r="F366" i="13"/>
  <c r="G366" i="13" s="1"/>
  <c r="H431" i="13" s="1"/>
  <c r="I431" i="13" s="1"/>
  <c r="F365" i="13"/>
  <c r="G365" i="13" s="1"/>
  <c r="H430" i="13" s="1"/>
  <c r="I430" i="13" s="1"/>
  <c r="F364" i="13"/>
  <c r="G364" i="13" s="1"/>
  <c r="H429" i="13" s="1"/>
  <c r="I429" i="13" s="1"/>
  <c r="F363" i="13"/>
  <c r="G363" i="13" s="1"/>
  <c r="H428" i="13" s="1"/>
  <c r="I428" i="13" s="1"/>
  <c r="F362" i="13"/>
  <c r="G362" i="13" s="1"/>
  <c r="F361" i="13"/>
  <c r="G361" i="13" s="1"/>
  <c r="H426" i="13" s="1"/>
  <c r="I426" i="13" s="1"/>
  <c r="F360" i="13"/>
  <c r="G360" i="13" s="1"/>
  <c r="H425" i="13" s="1"/>
  <c r="I425" i="13" s="1"/>
  <c r="F359" i="13"/>
  <c r="G359" i="13" s="1"/>
  <c r="H424" i="13" s="1"/>
  <c r="I424" i="13" s="1"/>
  <c r="H423" i="13"/>
  <c r="I423" i="13" s="1"/>
  <c r="H422" i="13"/>
  <c r="I422" i="13" s="1"/>
  <c r="F358" i="13"/>
  <c r="G358" i="13" s="1"/>
  <c r="F357" i="13"/>
  <c r="G357" i="13" s="1"/>
  <c r="H421" i="13" s="1"/>
  <c r="I421" i="13" s="1"/>
  <c r="F356" i="13"/>
  <c r="G356" i="13" s="1"/>
  <c r="H420" i="13" s="1"/>
  <c r="I420" i="13" s="1"/>
  <c r="F355" i="13"/>
  <c r="G355" i="13" s="1"/>
  <c r="H419" i="13" s="1"/>
  <c r="I419" i="13" s="1"/>
  <c r="F353" i="13"/>
  <c r="G353" i="13" s="1"/>
  <c r="F351" i="13"/>
  <c r="G351" i="13" s="1"/>
  <c r="H415" i="13" s="1"/>
  <c r="I415" i="13" s="1"/>
  <c r="F350" i="13"/>
  <c r="G350" i="13" s="1"/>
  <c r="H414" i="13" s="1"/>
  <c r="I414" i="13" s="1"/>
  <c r="F349" i="13"/>
  <c r="G349" i="13" s="1"/>
  <c r="H413" i="13" s="1"/>
  <c r="I413" i="13" s="1"/>
  <c r="F348" i="13"/>
  <c r="G348" i="13" s="1"/>
  <c r="F347" i="13"/>
  <c r="G347" i="13" s="1"/>
  <c r="H411" i="13" s="1"/>
  <c r="I411" i="13" s="1"/>
  <c r="F346" i="13"/>
  <c r="G346" i="13" s="1"/>
  <c r="H410" i="13" s="1"/>
  <c r="I410" i="13" s="1"/>
  <c r="F345" i="13"/>
  <c r="G345" i="13" s="1"/>
  <c r="H409" i="13" s="1"/>
  <c r="I409" i="13" s="1"/>
  <c r="F342" i="13"/>
  <c r="G342" i="13" s="1"/>
  <c r="H406" i="13" s="1"/>
  <c r="I406" i="13" s="1"/>
  <c r="F341" i="13"/>
  <c r="G341" i="13" s="1"/>
  <c r="H405" i="13" s="1"/>
  <c r="I405" i="13" s="1"/>
  <c r="F340" i="13"/>
  <c r="G340" i="13" s="1"/>
  <c r="H404" i="13" s="1"/>
  <c r="I404" i="13" s="1"/>
  <c r="F339" i="13"/>
  <c r="G339" i="13" s="1"/>
  <c r="H403" i="13" s="1"/>
  <c r="I403" i="13" s="1"/>
  <c r="H402" i="13"/>
  <c r="I402" i="13" s="1"/>
  <c r="F338" i="13"/>
  <c r="G338" i="13" s="1"/>
  <c r="F337" i="13"/>
  <c r="G337" i="13" s="1"/>
  <c r="H401" i="13" s="1"/>
  <c r="I401" i="13" s="1"/>
  <c r="F336" i="13"/>
  <c r="G336" i="13" s="1"/>
  <c r="H400" i="13" s="1"/>
  <c r="I400" i="13" s="1"/>
  <c r="F334" i="13"/>
  <c r="G334" i="13" s="1"/>
  <c r="H398" i="13" s="1"/>
  <c r="I398" i="13" s="1"/>
  <c r="H397" i="13"/>
  <c r="I397" i="13" s="1"/>
  <c r="F333" i="13"/>
  <c r="G333" i="13" s="1"/>
  <c r="F332" i="13"/>
  <c r="G332" i="13" s="1"/>
  <c r="H396" i="13" s="1"/>
  <c r="I396" i="13" s="1"/>
  <c r="F331" i="13"/>
  <c r="G331" i="13" s="1"/>
  <c r="H395" i="13" s="1"/>
  <c r="I395" i="13" s="1"/>
  <c r="F330" i="13"/>
  <c r="G330" i="13" s="1"/>
  <c r="H394" i="13" s="1"/>
  <c r="I394" i="13" s="1"/>
  <c r="F329" i="13"/>
  <c r="G329" i="13" s="1"/>
  <c r="H393" i="13" s="1"/>
  <c r="I393" i="13" s="1"/>
  <c r="H392" i="13"/>
  <c r="I392" i="13" s="1"/>
  <c r="F328" i="13"/>
  <c r="G328" i="13" s="1"/>
  <c r="F326" i="13"/>
  <c r="G326" i="13" s="1"/>
  <c r="H390" i="13" s="1"/>
  <c r="I390" i="13" s="1"/>
  <c r="F325" i="13"/>
  <c r="G325" i="13" s="1"/>
  <c r="H389" i="13" s="1"/>
  <c r="I389" i="13" s="1"/>
  <c r="F324" i="13"/>
  <c r="G324" i="13" s="1"/>
  <c r="H388" i="13" s="1"/>
  <c r="I388" i="13" s="1"/>
  <c r="H387" i="13"/>
  <c r="I387" i="13" s="1"/>
  <c r="F323" i="13"/>
  <c r="G323" i="13" s="1"/>
  <c r="F322" i="13"/>
  <c r="G322" i="13" s="1"/>
  <c r="H386" i="13" s="1"/>
  <c r="I386" i="13" s="1"/>
  <c r="F321" i="13"/>
  <c r="G321" i="13" s="1"/>
  <c r="H385" i="13" s="1"/>
  <c r="I385" i="13" s="1"/>
  <c r="F320" i="13"/>
  <c r="G320" i="13" s="1"/>
  <c r="H384" i="13" s="1"/>
  <c r="I384" i="13" s="1"/>
  <c r="H383" i="13"/>
  <c r="I383" i="13" s="1"/>
  <c r="F319" i="13"/>
  <c r="G319" i="13" s="1"/>
  <c r="F318" i="13"/>
  <c r="G318" i="13" s="1"/>
  <c r="H382" i="13" s="1"/>
  <c r="I382" i="13" s="1"/>
  <c r="F317" i="13"/>
  <c r="G317" i="13" s="1"/>
  <c r="H381" i="13" s="1"/>
  <c r="I381" i="13" s="1"/>
  <c r="F316" i="13"/>
  <c r="G316" i="13" s="1"/>
  <c r="H380" i="13" s="1"/>
  <c r="I380" i="13" s="1"/>
  <c r="F315" i="13"/>
  <c r="G315" i="13" s="1"/>
  <c r="H379" i="13" s="1"/>
  <c r="I379" i="13" s="1"/>
  <c r="H378" i="13"/>
  <c r="I378" i="13" s="1"/>
  <c r="F314" i="13"/>
  <c r="G314" i="13" s="1"/>
  <c r="F313" i="13"/>
  <c r="G313" i="13" s="1"/>
  <c r="H377" i="13" s="1"/>
  <c r="I377" i="13" s="1"/>
  <c r="F312" i="13"/>
  <c r="G312" i="13" s="1"/>
  <c r="H376" i="13" s="1"/>
  <c r="I376" i="13" s="1"/>
  <c r="F311" i="13"/>
  <c r="G311" i="13" s="1"/>
  <c r="H375" i="13" s="1"/>
  <c r="I375" i="13" s="1"/>
  <c r="F310" i="13"/>
  <c r="G310" i="13" s="1"/>
  <c r="H374" i="13" s="1"/>
  <c r="I374" i="13" s="1"/>
  <c r="H373" i="13"/>
  <c r="I373" i="13" s="1"/>
  <c r="F308" i="13"/>
  <c r="G308" i="13" s="1"/>
  <c r="H372" i="13" s="1"/>
  <c r="I372" i="13" s="1"/>
  <c r="F307" i="13"/>
  <c r="G307" i="13" s="1"/>
  <c r="H371" i="13" s="1"/>
  <c r="I371" i="13" s="1"/>
  <c r="F306" i="13"/>
  <c r="G306" i="13" s="1"/>
  <c r="H370" i="13" s="1"/>
  <c r="I370" i="13" s="1"/>
  <c r="F305" i="13"/>
  <c r="G305" i="13" s="1"/>
  <c r="H369" i="13" s="1"/>
  <c r="I369" i="13" s="1"/>
  <c r="H368" i="13"/>
  <c r="I368" i="13" s="1"/>
  <c r="F304" i="13"/>
  <c r="G304" i="13" s="1"/>
  <c r="F303" i="13"/>
  <c r="G303" i="13" s="1"/>
  <c r="H367" i="13" s="1"/>
  <c r="I367" i="13" s="1"/>
  <c r="F302" i="13"/>
  <c r="G302" i="13" s="1"/>
  <c r="H366" i="13" s="1"/>
  <c r="I366" i="13" s="1"/>
  <c r="F300" i="13"/>
  <c r="G300" i="13" s="1"/>
  <c r="H364" i="13" s="1"/>
  <c r="I364" i="13" s="1"/>
  <c r="F299" i="13"/>
  <c r="G299" i="13" s="1"/>
  <c r="F298" i="13"/>
  <c r="G298" i="13" s="1"/>
  <c r="H362" i="13" s="1"/>
  <c r="I362" i="13" s="1"/>
  <c r="F297" i="13"/>
  <c r="G297" i="13" s="1"/>
  <c r="H361" i="13" s="1"/>
  <c r="I361" i="13" s="1"/>
  <c r="F296" i="13"/>
  <c r="G296" i="13" s="1"/>
  <c r="H360" i="13" s="1"/>
  <c r="I360" i="13" s="1"/>
  <c r="F295" i="13"/>
  <c r="G295" i="13" s="1"/>
  <c r="H359" i="13" s="1"/>
  <c r="I359" i="13" s="1"/>
  <c r="F294" i="13"/>
  <c r="G294" i="13" s="1"/>
  <c r="F292" i="13"/>
  <c r="G292" i="13" s="1"/>
  <c r="H357" i="13" s="1"/>
  <c r="I357" i="13" s="1"/>
  <c r="F291" i="13"/>
  <c r="G291" i="13" s="1"/>
  <c r="H356" i="13" s="1"/>
  <c r="I356" i="13" s="1"/>
  <c r="H355" i="13"/>
  <c r="I355" i="13" s="1"/>
  <c r="H354" i="13"/>
  <c r="I354" i="13" s="1"/>
  <c r="F290" i="13"/>
  <c r="G290" i="13" s="1"/>
  <c r="F289" i="13"/>
  <c r="G289" i="13" s="1"/>
  <c r="H353" i="13" s="1"/>
  <c r="I353" i="13" s="1"/>
  <c r="F288" i="13"/>
  <c r="G288" i="13" s="1"/>
  <c r="H352" i="13" s="1"/>
  <c r="I352" i="13" s="1"/>
  <c r="F287" i="13"/>
  <c r="G287" i="13" s="1"/>
  <c r="H351" i="13" s="1"/>
  <c r="I351" i="13" s="1"/>
  <c r="F286" i="13"/>
  <c r="G286" i="13" s="1"/>
  <c r="H350" i="13" s="1"/>
  <c r="I350" i="13" s="1"/>
  <c r="F285" i="13"/>
  <c r="G285" i="13" s="1"/>
  <c r="F284" i="13"/>
  <c r="G284" i="13" s="1"/>
  <c r="H348" i="13" s="1"/>
  <c r="I348" i="13" s="1"/>
  <c r="F283" i="13"/>
  <c r="G283" i="13" s="1"/>
  <c r="H347" i="13" s="1"/>
  <c r="I347" i="13" s="1"/>
  <c r="F282" i="13"/>
  <c r="G282" i="13" s="1"/>
  <c r="H346" i="13" s="1"/>
  <c r="I346" i="13" s="1"/>
  <c r="F281" i="13"/>
  <c r="G281" i="13" s="1"/>
  <c r="H345" i="13" s="1"/>
  <c r="I345" i="13" s="1"/>
  <c r="H344" i="13"/>
  <c r="I344" i="13" s="1"/>
  <c r="F280" i="13"/>
  <c r="G280" i="13" s="1"/>
  <c r="F279" i="13"/>
  <c r="G279" i="13" s="1"/>
  <c r="H343" i="13" s="1"/>
  <c r="I343" i="13" s="1"/>
  <c r="F278" i="13"/>
  <c r="G278" i="13" s="1"/>
  <c r="H342" i="13" s="1"/>
  <c r="I342" i="13" s="1"/>
  <c r="F276" i="13"/>
  <c r="G276" i="13" s="1"/>
  <c r="H340" i="13" s="1"/>
  <c r="I340" i="13" s="1"/>
  <c r="F275" i="13"/>
  <c r="G275" i="13" s="1"/>
  <c r="F274" i="13"/>
  <c r="G274" i="13" s="1"/>
  <c r="H338" i="13" s="1"/>
  <c r="I338" i="13" s="1"/>
  <c r="F273" i="13"/>
  <c r="G273" i="13" s="1"/>
  <c r="H337" i="13" s="1"/>
  <c r="I337" i="13" s="1"/>
  <c r="F272" i="13"/>
  <c r="G272" i="13" s="1"/>
  <c r="H336" i="13" s="1"/>
  <c r="I336" i="13" s="1"/>
  <c r="H335" i="13"/>
  <c r="I335" i="13" s="1"/>
  <c r="F271" i="13"/>
  <c r="G271" i="13" s="1"/>
  <c r="F270" i="13"/>
  <c r="G270" i="13" s="1"/>
  <c r="H333" i="13" s="1"/>
  <c r="I333" i="13" s="1"/>
  <c r="F268" i="13"/>
  <c r="G268" i="13" s="1"/>
  <c r="H331" i="13" s="1"/>
  <c r="I331" i="13" s="1"/>
  <c r="F267" i="13"/>
  <c r="G267" i="13" s="1"/>
  <c r="H330" i="13" s="1"/>
  <c r="I330" i="13" s="1"/>
  <c r="H329" i="13"/>
  <c r="I329" i="13" s="1"/>
  <c r="F266" i="13"/>
  <c r="G266" i="13" s="1"/>
  <c r="F265" i="13"/>
  <c r="G265" i="13" s="1"/>
  <c r="H328" i="13" s="1"/>
  <c r="I328" i="13" s="1"/>
  <c r="F264" i="13"/>
  <c r="G264" i="13" s="1"/>
  <c r="H327" i="13" s="1"/>
  <c r="I327" i="13" s="1"/>
  <c r="F263" i="13"/>
  <c r="G263" i="13" s="1"/>
  <c r="H326" i="13" s="1"/>
  <c r="I326" i="13" s="1"/>
  <c r="F262" i="13"/>
  <c r="G262" i="13" s="1"/>
  <c r="H325" i="13" s="1"/>
  <c r="I325" i="13" s="1"/>
  <c r="F261" i="13"/>
  <c r="G261" i="13" s="1"/>
  <c r="F258" i="13"/>
  <c r="G258" i="13" s="1"/>
  <c r="H321" i="13" s="1"/>
  <c r="I321" i="13" s="1"/>
  <c r="H320" i="13"/>
  <c r="I320" i="13" s="1"/>
  <c r="F257" i="13"/>
  <c r="G257" i="13" s="1"/>
  <c r="H319" i="13"/>
  <c r="I319" i="13" s="1"/>
  <c r="F256" i="13"/>
  <c r="G256" i="13" s="1"/>
  <c r="H318" i="13" s="1"/>
  <c r="I318" i="13" s="1"/>
  <c r="F255" i="13"/>
  <c r="G255" i="13" s="1"/>
  <c r="H317" i="13" s="1"/>
  <c r="I317" i="13" s="1"/>
  <c r="F254" i="13"/>
  <c r="G254" i="13" s="1"/>
  <c r="H316" i="13" s="1"/>
  <c r="I316" i="13" s="1"/>
  <c r="H315" i="13"/>
  <c r="I315" i="13" s="1"/>
  <c r="F253" i="13"/>
  <c r="G253" i="13" s="1"/>
  <c r="F252" i="13"/>
  <c r="G252" i="13" s="1"/>
  <c r="H314" i="13" s="1"/>
  <c r="I314" i="13" s="1"/>
  <c r="F251" i="13"/>
  <c r="G251" i="13" s="1"/>
  <c r="H313" i="13" s="1"/>
  <c r="I313" i="13" s="1"/>
  <c r="F250" i="13"/>
  <c r="G250" i="13" s="1"/>
  <c r="H312" i="13" s="1"/>
  <c r="I312" i="13" s="1"/>
  <c r="F249" i="13"/>
  <c r="G249" i="13" s="1"/>
  <c r="H311" i="13" s="1"/>
  <c r="I311" i="13" s="1"/>
  <c r="F248" i="13"/>
  <c r="G248" i="13" s="1"/>
  <c r="F247" i="13"/>
  <c r="G247" i="13" s="1"/>
  <c r="H309" i="13" s="1"/>
  <c r="I309" i="13" s="1"/>
  <c r="F246" i="13"/>
  <c r="G246" i="13" s="1"/>
  <c r="H308" i="13" s="1"/>
  <c r="I308" i="13" s="1"/>
  <c r="F245" i="13"/>
  <c r="G245" i="13" s="1"/>
  <c r="H307" i="13" s="1"/>
  <c r="I307" i="13" s="1"/>
  <c r="F244" i="13"/>
  <c r="G244" i="13" s="1"/>
  <c r="H306" i="13" s="1"/>
  <c r="I306" i="13" s="1"/>
  <c r="H305" i="13"/>
  <c r="I305" i="13" s="1"/>
  <c r="F243" i="13"/>
  <c r="G243" i="13" s="1"/>
  <c r="F241" i="13"/>
  <c r="G241" i="13" s="1"/>
  <c r="H303" i="13" s="1"/>
  <c r="I303" i="13" s="1"/>
  <c r="F240" i="13"/>
  <c r="G240" i="13" s="1"/>
  <c r="H302" i="13" s="1"/>
  <c r="I302" i="13" s="1"/>
  <c r="F239" i="13"/>
  <c r="G239" i="13" s="1"/>
  <c r="H301" i="13" s="1"/>
  <c r="I301" i="13" s="1"/>
  <c r="F238" i="13"/>
  <c r="G238" i="13" s="1"/>
  <c r="H299" i="13"/>
  <c r="I299" i="13" s="1"/>
  <c r="F237" i="13"/>
  <c r="G237" i="13" s="1"/>
  <c r="H298" i="13" s="1"/>
  <c r="I298" i="13" s="1"/>
  <c r="F236" i="13"/>
  <c r="G236" i="13" s="1"/>
  <c r="H297" i="13" s="1"/>
  <c r="I297" i="13" s="1"/>
  <c r="F235" i="13"/>
  <c r="G235" i="13" s="1"/>
  <c r="H296" i="13" s="1"/>
  <c r="I296" i="13" s="1"/>
  <c r="F233" i="13"/>
  <c r="G233" i="13" s="1"/>
  <c r="H294" i="13" s="1"/>
  <c r="I294" i="13" s="1"/>
  <c r="F232" i="13"/>
  <c r="G232" i="13" s="1"/>
  <c r="H293" i="13" s="1"/>
  <c r="I293" i="13" s="1"/>
  <c r="F231" i="13"/>
  <c r="G231" i="13" s="1"/>
  <c r="H292" i="13" s="1"/>
  <c r="I292" i="13" s="1"/>
  <c r="F230" i="13"/>
  <c r="G230" i="13" s="1"/>
  <c r="H291" i="13" s="1"/>
  <c r="I291" i="13" s="1"/>
  <c r="F229" i="13"/>
  <c r="G229" i="13" s="1"/>
  <c r="F228" i="13"/>
  <c r="G228" i="13" s="1"/>
  <c r="H290" i="13" s="1"/>
  <c r="I290" i="13" s="1"/>
  <c r="F227" i="13"/>
  <c r="G227" i="13" s="1"/>
  <c r="H289" i="13" s="1"/>
  <c r="I289" i="13" s="1"/>
  <c r="F226" i="13"/>
  <c r="G226" i="13" s="1"/>
  <c r="H288" i="13" s="1"/>
  <c r="I288" i="13" s="1"/>
  <c r="H286" i="13"/>
  <c r="I286" i="13" s="1"/>
  <c r="F224" i="13"/>
  <c r="G224" i="13" s="1"/>
  <c r="F223" i="13"/>
  <c r="G223" i="13" s="1"/>
  <c r="H285" i="13" s="1"/>
  <c r="I285" i="13" s="1"/>
  <c r="F222" i="13"/>
  <c r="G222" i="13" s="1"/>
  <c r="H284" i="13" s="1"/>
  <c r="I284" i="13" s="1"/>
  <c r="F221" i="13"/>
  <c r="G221" i="13" s="1"/>
  <c r="H283" i="13" s="1"/>
  <c r="I283" i="13" s="1"/>
  <c r="F220" i="13"/>
  <c r="G220" i="13" s="1"/>
  <c r="H282" i="13" s="1"/>
  <c r="I282" i="13" s="1"/>
  <c r="H281" i="13"/>
  <c r="I281" i="13" s="1"/>
  <c r="F219" i="13"/>
  <c r="G219" i="13" s="1"/>
  <c r="F218" i="13"/>
  <c r="G218" i="13" s="1"/>
  <c r="H280" i="13" s="1"/>
  <c r="I280" i="13" s="1"/>
  <c r="F217" i="13"/>
  <c r="G217" i="13" s="1"/>
  <c r="H279" i="13" s="1"/>
  <c r="I279" i="13" s="1"/>
  <c r="F216" i="13"/>
  <c r="G216" i="13" s="1"/>
  <c r="H278" i="13" s="1"/>
  <c r="I278" i="13" s="1"/>
  <c r="F215" i="13"/>
  <c r="G215" i="13" s="1"/>
  <c r="H277" i="13" s="1"/>
  <c r="I277" i="13" s="1"/>
  <c r="H276" i="13"/>
  <c r="I276" i="13" s="1"/>
  <c r="F214" i="13"/>
  <c r="G214" i="13" s="1"/>
  <c r="F213" i="13"/>
  <c r="G213" i="13" s="1"/>
  <c r="H275" i="13" s="1"/>
  <c r="I275" i="13" s="1"/>
  <c r="F212" i="13"/>
  <c r="G212" i="13" s="1"/>
  <c r="H274" i="13" s="1"/>
  <c r="I274" i="13" s="1"/>
  <c r="F211" i="13"/>
  <c r="G211" i="13" s="1"/>
  <c r="H273" i="13" s="1"/>
  <c r="I273" i="13" s="1"/>
  <c r="F210" i="13"/>
  <c r="G210" i="13" s="1"/>
  <c r="H272" i="13" s="1"/>
  <c r="I272" i="13" s="1"/>
  <c r="F209" i="13"/>
  <c r="G209" i="13" s="1"/>
  <c r="F208" i="13"/>
  <c r="G208" i="13" s="1"/>
  <c r="H271" i="13" s="1"/>
  <c r="I271" i="13" s="1"/>
  <c r="F207" i="13"/>
  <c r="G207" i="13" s="1"/>
  <c r="H270" i="13" s="1"/>
  <c r="I270" i="13" s="1"/>
  <c r="F206" i="13"/>
  <c r="G206" i="13" s="1"/>
  <c r="H269" i="13" s="1"/>
  <c r="I269" i="13" s="1"/>
  <c r="F205" i="13"/>
  <c r="G205" i="13" s="1"/>
  <c r="H268" i="13" s="1"/>
  <c r="I268" i="13" s="1"/>
  <c r="H267" i="13"/>
  <c r="I267" i="13" s="1"/>
  <c r="F204" i="13"/>
  <c r="G204" i="13" s="1"/>
  <c r="F203" i="13"/>
  <c r="G203" i="13" s="1"/>
  <c r="H266" i="13" s="1"/>
  <c r="I266" i="13" s="1"/>
  <c r="F202" i="13"/>
  <c r="G202" i="13" s="1"/>
  <c r="H265" i="13" s="1"/>
  <c r="I265" i="13" s="1"/>
  <c r="F201" i="13"/>
  <c r="G201" i="13" s="1"/>
  <c r="H264" i="13" s="1"/>
  <c r="I264" i="13" s="1"/>
  <c r="F200" i="13"/>
  <c r="G200" i="13" s="1"/>
  <c r="H263" i="13" s="1"/>
  <c r="I263" i="13" s="1"/>
  <c r="H262" i="13"/>
  <c r="I262" i="13" s="1"/>
  <c r="F198" i="13"/>
  <c r="G198" i="13" s="1"/>
  <c r="H261" i="13" s="1"/>
  <c r="I261" i="13" s="1"/>
  <c r="F197" i="13"/>
  <c r="G197" i="13" s="1"/>
  <c r="F196" i="13"/>
  <c r="G196" i="13" s="1"/>
  <c r="H260" i="13" s="1"/>
  <c r="I260" i="13" s="1"/>
  <c r="F195" i="13"/>
  <c r="G195" i="13" s="1"/>
  <c r="H259" i="13" s="1"/>
  <c r="I259" i="13" s="1"/>
  <c r="F194" i="13"/>
  <c r="G194" i="13" s="1"/>
  <c r="F193" i="13"/>
  <c r="G193" i="13" s="1"/>
  <c r="H257" i="13" s="1"/>
  <c r="I257" i="13" s="1"/>
  <c r="F192" i="13"/>
  <c r="G192" i="13" s="1"/>
  <c r="F190" i="13"/>
  <c r="G190" i="13" s="1"/>
  <c r="H255" i="13" s="1"/>
  <c r="I255" i="13" s="1"/>
  <c r="H254" i="13"/>
  <c r="I254" i="13" s="1"/>
  <c r="F189" i="13"/>
  <c r="G189" i="13" s="1"/>
  <c r="F188" i="13"/>
  <c r="G188" i="13" s="1"/>
  <c r="H253" i="13" s="1"/>
  <c r="I253" i="13" s="1"/>
  <c r="F187" i="13"/>
  <c r="G187" i="13" s="1"/>
  <c r="H252" i="13" s="1"/>
  <c r="I252" i="13" s="1"/>
  <c r="F186" i="13"/>
  <c r="G186" i="13" s="1"/>
  <c r="H251" i="13" s="1"/>
  <c r="I251" i="13" s="1"/>
  <c r="F185" i="13"/>
  <c r="G185" i="13" s="1"/>
  <c r="H250" i="13" s="1"/>
  <c r="I250" i="13" s="1"/>
  <c r="H249" i="13"/>
  <c r="I249" i="13" s="1"/>
  <c r="F184" i="13"/>
  <c r="G184" i="13" s="1"/>
  <c r="F182" i="13"/>
  <c r="G182" i="13" s="1"/>
  <c r="H247" i="13" s="1"/>
  <c r="I247" i="13" s="1"/>
  <c r="F181" i="13"/>
  <c r="G181" i="13" s="1"/>
  <c r="H246" i="13" s="1"/>
  <c r="I246" i="13" s="1"/>
  <c r="F180" i="13"/>
  <c r="G180" i="13" s="1"/>
  <c r="H245" i="13" s="1"/>
  <c r="I245" i="13" s="1"/>
  <c r="H244" i="13"/>
  <c r="I244" i="13" s="1"/>
  <c r="F179" i="13"/>
  <c r="G179" i="13" s="1"/>
  <c r="F178" i="13"/>
  <c r="G178" i="13" s="1"/>
  <c r="H243" i="13" s="1"/>
  <c r="I243" i="13" s="1"/>
  <c r="F177" i="13"/>
  <c r="G177" i="13" s="1"/>
  <c r="H242" i="13" s="1"/>
  <c r="I242" i="13" s="1"/>
  <c r="F176" i="13"/>
  <c r="G176" i="13" s="1"/>
  <c r="H241" i="13" s="1"/>
  <c r="I241" i="13" s="1"/>
  <c r="H240" i="13"/>
  <c r="I240" i="13" s="1"/>
  <c r="H239" i="13"/>
  <c r="I239" i="13" s="1"/>
  <c r="F175" i="13"/>
  <c r="G175" i="13" s="1"/>
  <c r="F174" i="13"/>
  <c r="G174" i="13" s="1"/>
  <c r="H238" i="13" s="1"/>
  <c r="I238" i="13" s="1"/>
  <c r="F173" i="13"/>
  <c r="G173" i="13" s="1"/>
  <c r="F172" i="13"/>
  <c r="G172" i="13" s="1"/>
  <c r="H237" i="13" s="1"/>
  <c r="I237" i="13" s="1"/>
  <c r="F171" i="13"/>
  <c r="G171" i="13" s="1"/>
  <c r="H236" i="13" s="1"/>
  <c r="I236" i="13" s="1"/>
  <c r="F170" i="13"/>
  <c r="G170" i="13" s="1"/>
  <c r="F169" i="13"/>
  <c r="G169" i="13" s="1"/>
  <c r="H234" i="13" s="1"/>
  <c r="I234" i="13" s="1"/>
  <c r="F168" i="13"/>
  <c r="G168" i="13" s="1"/>
  <c r="H233" i="13" s="1"/>
  <c r="I233" i="13" s="1"/>
  <c r="F167" i="13"/>
  <c r="G167" i="13" s="1"/>
  <c r="H232" i="13" s="1"/>
  <c r="I232" i="13" s="1"/>
  <c r="F166" i="13"/>
  <c r="G166" i="13" s="1"/>
  <c r="H231" i="13" s="1"/>
  <c r="I231" i="13" s="1"/>
  <c r="H230" i="13"/>
  <c r="I230" i="13" s="1"/>
  <c r="F165" i="13"/>
  <c r="G165" i="13" s="1"/>
  <c r="F164" i="13"/>
  <c r="G164" i="13" s="1"/>
  <c r="H229" i="13" s="1"/>
  <c r="I229" i="13" s="1"/>
  <c r="F163" i="13"/>
  <c r="G163" i="13" s="1"/>
  <c r="H228" i="13" s="1"/>
  <c r="I228" i="13" s="1"/>
  <c r="F162" i="13"/>
  <c r="G162" i="13" s="1"/>
  <c r="H227" i="13" s="1"/>
  <c r="I227" i="13" s="1"/>
  <c r="F161" i="13"/>
  <c r="G161" i="13" s="1"/>
  <c r="H226" i="13" s="1"/>
  <c r="I226" i="13" s="1"/>
  <c r="F160" i="13"/>
  <c r="G160" i="13" s="1"/>
  <c r="F158" i="13"/>
  <c r="G158" i="13" s="1"/>
  <c r="H223" i="13" s="1"/>
  <c r="I223" i="13" s="1"/>
  <c r="F156" i="13"/>
  <c r="G156" i="13" s="1"/>
  <c r="H221" i="13" s="1"/>
  <c r="I221" i="13" s="1"/>
  <c r="F155" i="13"/>
  <c r="G155" i="13" s="1"/>
  <c r="F154" i="13"/>
  <c r="G154" i="13" s="1"/>
  <c r="H219" i="13" s="1"/>
  <c r="I219" i="13" s="1"/>
  <c r="F153" i="13"/>
  <c r="G153" i="13" s="1"/>
  <c r="H218" i="13" s="1"/>
  <c r="I218" i="13" s="1"/>
  <c r="F152" i="13"/>
  <c r="G152" i="13" s="1"/>
  <c r="H217" i="13" s="1"/>
  <c r="I217" i="13" s="1"/>
  <c r="F151" i="13"/>
  <c r="G151" i="13" s="1"/>
  <c r="H216" i="13" s="1"/>
  <c r="I216" i="13" s="1"/>
  <c r="H215" i="13"/>
  <c r="I215" i="13" s="1"/>
  <c r="F150" i="13"/>
  <c r="G150" i="13" s="1"/>
  <c r="F148" i="13"/>
  <c r="G148" i="13" s="1"/>
  <c r="H213" i="13" s="1"/>
  <c r="I213" i="13" s="1"/>
  <c r="F147" i="13"/>
  <c r="G147" i="13" s="1"/>
  <c r="H212" i="13" s="1"/>
  <c r="I212" i="13" s="1"/>
  <c r="F146" i="13"/>
  <c r="G146" i="13" s="1"/>
  <c r="H211" i="13" s="1"/>
  <c r="I211" i="13" s="1"/>
  <c r="H210" i="13"/>
  <c r="I210" i="13" s="1"/>
  <c r="F145" i="13"/>
  <c r="G145" i="13" s="1"/>
  <c r="F144" i="13"/>
  <c r="G144" i="13" s="1"/>
  <c r="H209" i="13" s="1"/>
  <c r="I209" i="13" s="1"/>
  <c r="F143" i="13"/>
  <c r="G143" i="13" s="1"/>
  <c r="H208" i="13" s="1"/>
  <c r="I208" i="13" s="1"/>
  <c r="F142" i="13"/>
  <c r="G142" i="13" s="1"/>
  <c r="H207" i="13" s="1"/>
  <c r="I207" i="13" s="1"/>
  <c r="H205" i="13"/>
  <c r="I205" i="13" s="1"/>
  <c r="F140" i="13"/>
  <c r="G140" i="13" s="1"/>
  <c r="F139" i="13"/>
  <c r="G139" i="13" s="1"/>
  <c r="H204" i="13" s="1"/>
  <c r="I204" i="13" s="1"/>
  <c r="F138" i="13"/>
  <c r="G138" i="13" s="1"/>
  <c r="H203" i="13" s="1"/>
  <c r="I203" i="13" s="1"/>
  <c r="F137" i="13"/>
  <c r="G137" i="13" s="1"/>
  <c r="H202" i="13" s="1"/>
  <c r="I202" i="13" s="1"/>
  <c r="F136" i="13"/>
  <c r="G136" i="13" s="1"/>
  <c r="H201" i="13" s="1"/>
  <c r="I201" i="13" s="1"/>
  <c r="H200" i="13"/>
  <c r="I200" i="13" s="1"/>
  <c r="F135" i="13"/>
  <c r="G135" i="13" s="1"/>
  <c r="H199" i="13" s="1"/>
  <c r="I199" i="13" s="1"/>
  <c r="F134" i="13"/>
  <c r="G134" i="13" s="1"/>
  <c r="H198" i="13" s="1"/>
  <c r="I198" i="13" s="1"/>
  <c r="F131" i="13"/>
  <c r="G131" i="13" s="1"/>
  <c r="F130" i="13"/>
  <c r="G130" i="13" s="1"/>
  <c r="H194" i="13" s="1"/>
  <c r="I194" i="13" s="1"/>
  <c r="F129" i="13"/>
  <c r="G129" i="13" s="1"/>
  <c r="H193" i="13" s="1"/>
  <c r="I193" i="13" s="1"/>
  <c r="F128" i="13"/>
  <c r="G128" i="13" s="1"/>
  <c r="H192" i="13" s="1"/>
  <c r="I192" i="13" s="1"/>
  <c r="F127" i="13"/>
  <c r="G127" i="13" s="1"/>
  <c r="H191" i="13" s="1"/>
  <c r="I191" i="13" s="1"/>
  <c r="H190" i="13"/>
  <c r="I190" i="13" s="1"/>
  <c r="F126" i="13"/>
  <c r="G126" i="13" s="1"/>
  <c r="F125" i="13"/>
  <c r="G125" i="13" s="1"/>
  <c r="H189" i="13" s="1"/>
  <c r="I189" i="13" s="1"/>
  <c r="F124" i="13"/>
  <c r="G124" i="13" s="1"/>
  <c r="H188" i="13" s="1"/>
  <c r="I188" i="13" s="1"/>
  <c r="F122" i="13"/>
  <c r="G122" i="13" s="1"/>
  <c r="H186" i="13" s="1"/>
  <c r="I186" i="13" s="1"/>
  <c r="H185" i="13"/>
  <c r="I185" i="13" s="1"/>
  <c r="F121" i="13"/>
  <c r="G121" i="13" s="1"/>
  <c r="F120" i="13"/>
  <c r="G120" i="13" s="1"/>
  <c r="H184" i="13" s="1"/>
  <c r="I184" i="13" s="1"/>
  <c r="F119" i="13"/>
  <c r="G119" i="13" s="1"/>
  <c r="H183" i="13" s="1"/>
  <c r="I183" i="13" s="1"/>
  <c r="F118" i="13"/>
  <c r="G118" i="13" s="1"/>
  <c r="H182" i="13" s="1"/>
  <c r="I182" i="13" s="1"/>
  <c r="F117" i="13"/>
  <c r="G117" i="13" s="1"/>
  <c r="H181" i="13" s="1"/>
  <c r="I181" i="13" s="1"/>
  <c r="H180" i="13"/>
  <c r="I180" i="13" s="1"/>
  <c r="F116" i="13"/>
  <c r="G116" i="13" s="1"/>
  <c r="F114" i="13"/>
  <c r="G114" i="13" s="1"/>
  <c r="H178" i="13" s="1"/>
  <c r="I178" i="13" s="1"/>
  <c r="F113" i="13"/>
  <c r="G113" i="13" s="1"/>
  <c r="H177" i="13" s="1"/>
  <c r="I177" i="13" s="1"/>
  <c r="F111" i="13"/>
  <c r="G111" i="13" s="1"/>
  <c r="F110" i="13"/>
  <c r="G110" i="13" s="1"/>
  <c r="H175" i="13" s="1"/>
  <c r="I175" i="13" s="1"/>
  <c r="F109" i="13"/>
  <c r="G109" i="13" s="1"/>
  <c r="H174" i="13" s="1"/>
  <c r="I174" i="13" s="1"/>
  <c r="F108" i="13"/>
  <c r="G108" i="13" s="1"/>
  <c r="H173" i="13" s="1"/>
  <c r="I173" i="13" s="1"/>
  <c r="H172" i="13"/>
  <c r="I172" i="13" s="1"/>
  <c r="F107" i="13"/>
  <c r="G107" i="13" s="1"/>
  <c r="F105" i="13"/>
  <c r="G105" i="13" s="1"/>
  <c r="H169" i="13" s="1"/>
  <c r="I169" i="13" s="1"/>
  <c r="F104" i="13"/>
  <c r="G104" i="13" s="1"/>
  <c r="H168" i="13" s="1"/>
  <c r="I168" i="13" s="1"/>
  <c r="F103" i="13"/>
  <c r="G103" i="13" s="1"/>
  <c r="H167" i="13" s="1"/>
  <c r="I167" i="13" s="1"/>
  <c r="H166" i="13"/>
  <c r="I166" i="13" s="1"/>
  <c r="F102" i="13"/>
  <c r="G102" i="13" s="1"/>
  <c r="F101" i="13"/>
  <c r="G101" i="13" s="1"/>
  <c r="H165" i="13" s="1"/>
  <c r="I165" i="13" s="1"/>
  <c r="F100" i="13"/>
  <c r="G100" i="13" s="1"/>
  <c r="H164" i="13" s="1"/>
  <c r="I164" i="13" s="1"/>
  <c r="F99" i="13"/>
  <c r="G99" i="13" s="1"/>
  <c r="H163" i="13" s="1"/>
  <c r="I163" i="13" s="1"/>
  <c r="H161" i="13"/>
  <c r="I161" i="13" s="1"/>
  <c r="F97" i="13"/>
  <c r="G97" i="13" s="1"/>
  <c r="F96" i="13"/>
  <c r="G96" i="13" s="1"/>
  <c r="H160" i="13" s="1"/>
  <c r="I160" i="13" s="1"/>
  <c r="F95" i="13"/>
  <c r="G95" i="13" s="1"/>
  <c r="H159" i="13" s="1"/>
  <c r="I159" i="13" s="1"/>
  <c r="F94" i="13"/>
  <c r="G94" i="13" s="1"/>
  <c r="H158" i="13" s="1"/>
  <c r="I158" i="13" s="1"/>
  <c r="F93" i="13"/>
  <c r="G93" i="13" s="1"/>
  <c r="H157" i="13" s="1"/>
  <c r="I157" i="13" s="1"/>
  <c r="F92" i="13"/>
  <c r="G92" i="13" s="1"/>
  <c r="F91" i="13"/>
  <c r="G91" i="13" s="1"/>
  <c r="H155" i="13" s="1"/>
  <c r="I155" i="13" s="1"/>
  <c r="F90" i="13"/>
  <c r="G90" i="13" s="1"/>
  <c r="H154" i="13" s="1"/>
  <c r="I154" i="13" s="1"/>
  <c r="F89" i="13"/>
  <c r="G89" i="13" s="1"/>
  <c r="H153" i="13" s="1"/>
  <c r="I153" i="13" s="1"/>
  <c r="F88" i="13"/>
  <c r="G88" i="13" s="1"/>
  <c r="H152" i="13" s="1"/>
  <c r="I152" i="13" s="1"/>
  <c r="H151" i="13"/>
  <c r="I151" i="13" s="1"/>
  <c r="F87" i="13"/>
  <c r="G87" i="13" s="1"/>
  <c r="F86" i="13"/>
  <c r="G86" i="13" s="1"/>
  <c r="H150" i="13" s="1"/>
  <c r="I150" i="13" s="1"/>
  <c r="F85" i="13"/>
  <c r="G85" i="13" s="1"/>
  <c r="H149" i="13" s="1"/>
  <c r="I149" i="13" s="1"/>
  <c r="F84" i="13"/>
  <c r="G84" i="13" s="1"/>
  <c r="H148" i="13" s="1"/>
  <c r="I148" i="13" s="1"/>
  <c r="F83" i="13"/>
  <c r="G83" i="13" s="1"/>
  <c r="H147" i="13" s="1"/>
  <c r="I147" i="13" s="1"/>
  <c r="F81" i="13"/>
  <c r="G81" i="13" s="1"/>
  <c r="H144" i="13" s="1"/>
  <c r="I144" i="13" s="1"/>
  <c r="F80" i="13"/>
  <c r="G80" i="13" s="1"/>
  <c r="H143" i="13" s="1"/>
  <c r="I143" i="13" s="1"/>
  <c r="F79" i="13"/>
  <c r="G79" i="13" s="1"/>
  <c r="H142" i="13" s="1"/>
  <c r="I142" i="13" s="1"/>
  <c r="F78" i="13"/>
  <c r="G78" i="13" s="1"/>
  <c r="F77" i="13"/>
  <c r="G77" i="13" s="1"/>
  <c r="H140" i="13" s="1"/>
  <c r="I140" i="13" s="1"/>
  <c r="F76" i="13"/>
  <c r="G76" i="13" s="1"/>
  <c r="H139" i="13" s="1"/>
  <c r="I139" i="13" s="1"/>
  <c r="F75" i="13"/>
  <c r="G75" i="13" s="1"/>
  <c r="H138" i="13" s="1"/>
  <c r="I138" i="13" s="1"/>
  <c r="F74" i="13"/>
  <c r="G74" i="13" s="1"/>
  <c r="H137" i="13" s="1"/>
  <c r="I137" i="13" s="1"/>
  <c r="H136" i="13"/>
  <c r="I136" i="13" s="1"/>
  <c r="F73" i="13"/>
  <c r="G73" i="13" s="1"/>
  <c r="F71" i="13"/>
  <c r="G71" i="13" s="1"/>
  <c r="H135" i="13" s="1"/>
  <c r="I135" i="13" s="1"/>
  <c r="F70" i="13"/>
  <c r="G70" i="13" s="1"/>
  <c r="H134" i="13" s="1"/>
  <c r="I134" i="13" s="1"/>
  <c r="F69" i="13"/>
  <c r="G69" i="13" s="1"/>
  <c r="H133" i="13" s="1"/>
  <c r="I133" i="13" s="1"/>
  <c r="H132" i="13"/>
  <c r="I132" i="13" s="1"/>
  <c r="F68" i="13"/>
  <c r="G68" i="13" s="1"/>
  <c r="F67" i="13"/>
  <c r="G67" i="13" s="1"/>
  <c r="H131" i="13" s="1"/>
  <c r="I131" i="13" s="1"/>
  <c r="F66" i="13"/>
  <c r="G66" i="13" s="1"/>
  <c r="H130" i="13" s="1"/>
  <c r="I130" i="13" s="1"/>
  <c r="F65" i="13"/>
  <c r="G65" i="13" s="1"/>
  <c r="H129" i="13" s="1"/>
  <c r="I129" i="13" s="1"/>
  <c r="H127" i="13"/>
  <c r="I127" i="13" s="1"/>
  <c r="F62" i="13"/>
  <c r="G62" i="13" s="1"/>
  <c r="H126" i="13" s="1"/>
  <c r="I126" i="13" s="1"/>
  <c r="F61" i="13"/>
  <c r="G61" i="13" s="1"/>
  <c r="H125" i="13" s="1"/>
  <c r="I125" i="13" s="1"/>
  <c r="F60" i="13"/>
  <c r="G60" i="13" s="1"/>
  <c r="H124" i="13" s="1"/>
  <c r="I124" i="13" s="1"/>
  <c r="F59" i="13"/>
  <c r="G59" i="13" s="1"/>
  <c r="H123" i="13" s="1"/>
  <c r="I123" i="13" s="1"/>
  <c r="H122" i="13"/>
  <c r="I122" i="13" s="1"/>
  <c r="F58" i="13"/>
  <c r="G58" i="13" s="1"/>
  <c r="F57" i="13"/>
  <c r="G57" i="13" s="1"/>
  <c r="H121" i="13" s="1"/>
  <c r="I121" i="13" s="1"/>
  <c r="F56" i="13"/>
  <c r="G56" i="13" s="1"/>
  <c r="H120" i="13" s="1"/>
  <c r="I120" i="13" s="1"/>
  <c r="F54" i="13"/>
  <c r="G54" i="13" s="1"/>
  <c r="H118" i="13" s="1"/>
  <c r="I118" i="13" s="1"/>
  <c r="H117" i="13"/>
  <c r="I117" i="13" s="1"/>
  <c r="F53" i="13"/>
  <c r="G53" i="13" s="1"/>
  <c r="F52" i="13"/>
  <c r="G52" i="13" s="1"/>
  <c r="H116" i="13" s="1"/>
  <c r="I116" i="13" s="1"/>
  <c r="F51" i="13"/>
  <c r="G51" i="13" s="1"/>
  <c r="H115" i="13" s="1"/>
  <c r="I115" i="13" s="1"/>
  <c r="F50" i="13"/>
  <c r="G50" i="13" s="1"/>
  <c r="H114" i="13" s="1"/>
  <c r="I114" i="13" s="1"/>
  <c r="F49" i="13"/>
  <c r="G49" i="13" s="1"/>
  <c r="H113" i="13" s="1"/>
  <c r="I113" i="13" s="1"/>
  <c r="H112" i="13"/>
  <c r="I112" i="13" s="1"/>
  <c r="F48" i="13"/>
  <c r="G48" i="13" s="1"/>
  <c r="F47" i="13"/>
  <c r="G47" i="13" s="1"/>
  <c r="H111" i="13" s="1"/>
  <c r="I111" i="13" s="1"/>
  <c r="F46" i="13"/>
  <c r="G46" i="13" s="1"/>
  <c r="H110" i="13" s="1"/>
  <c r="I110" i="13" s="1"/>
  <c r="F45" i="13"/>
  <c r="G45" i="13" s="1"/>
  <c r="H109" i="13" s="1"/>
  <c r="I109" i="13" s="1"/>
  <c r="F44" i="13"/>
  <c r="G44" i="13" s="1"/>
  <c r="H108" i="13" s="1"/>
  <c r="I108" i="13" s="1"/>
  <c r="F43" i="13"/>
  <c r="G43" i="13" s="1"/>
  <c r="F42" i="13"/>
  <c r="G42" i="13" s="1"/>
  <c r="H107" i="13" s="1"/>
  <c r="I107" i="13" s="1"/>
  <c r="F41" i="13"/>
  <c r="G41" i="13" s="1"/>
  <c r="H106" i="13" s="1"/>
  <c r="I106" i="13" s="1"/>
  <c r="F40" i="13"/>
  <c r="G40" i="13" s="1"/>
  <c r="H105" i="13" s="1"/>
  <c r="I105" i="13" s="1"/>
  <c r="H104" i="13"/>
  <c r="I104" i="13" s="1"/>
  <c r="H103" i="13"/>
  <c r="I103" i="13" s="1"/>
  <c r="F39" i="13"/>
  <c r="G39" i="13" s="1"/>
  <c r="F38" i="13"/>
  <c r="G38" i="13" s="1"/>
  <c r="H102" i="13" s="1"/>
  <c r="I102" i="13" s="1"/>
  <c r="F37" i="13"/>
  <c r="G37" i="13" s="1"/>
  <c r="H101" i="13" s="1"/>
  <c r="I101" i="13" s="1"/>
  <c r="F36" i="13"/>
  <c r="G36" i="13" s="1"/>
  <c r="H100" i="13" s="1"/>
  <c r="I100" i="13" s="1"/>
  <c r="F35" i="13"/>
  <c r="G35" i="13" s="1"/>
  <c r="H99" i="13" s="1"/>
  <c r="I99" i="13" s="1"/>
  <c r="H98" i="13"/>
  <c r="I98" i="13" s="1"/>
  <c r="F34" i="13"/>
  <c r="G34" i="13" s="1"/>
  <c r="F33" i="13"/>
  <c r="G33" i="13" s="1"/>
  <c r="H97" i="13" s="1"/>
  <c r="I97" i="13" s="1"/>
  <c r="F32" i="13"/>
  <c r="G32" i="13" s="1"/>
  <c r="H96" i="13" s="1"/>
  <c r="I96" i="13" s="1"/>
  <c r="F31" i="13"/>
  <c r="G31" i="13" s="1"/>
  <c r="H95" i="13" s="1"/>
  <c r="I95" i="13" s="1"/>
  <c r="F30" i="13"/>
  <c r="G30" i="13" s="1"/>
  <c r="H94" i="13" s="1"/>
  <c r="I94" i="13" s="1"/>
  <c r="H93" i="13"/>
  <c r="I93" i="13" s="1"/>
  <c r="F29" i="13"/>
  <c r="G29" i="13" s="1"/>
  <c r="F28" i="13"/>
  <c r="G28" i="13" s="1"/>
  <c r="H92" i="13" s="1"/>
  <c r="I92" i="13" s="1"/>
  <c r="F27" i="13"/>
  <c r="G27" i="13" s="1"/>
  <c r="H91" i="13" s="1"/>
  <c r="I91" i="13" s="1"/>
  <c r="F26" i="13"/>
  <c r="G26" i="13" s="1"/>
  <c r="H90" i="13" s="1"/>
  <c r="I90" i="13" s="1"/>
  <c r="F25" i="13"/>
  <c r="G25" i="13" s="1"/>
  <c r="H89" i="13" s="1"/>
  <c r="I89" i="13" s="1"/>
  <c r="H88" i="13"/>
  <c r="I88" i="13" s="1"/>
  <c r="F24" i="13"/>
  <c r="G24" i="13" s="1"/>
  <c r="F23" i="13"/>
  <c r="G23" i="13" s="1"/>
  <c r="H87" i="13" s="1"/>
  <c r="I87" i="13" s="1"/>
  <c r="F22" i="13"/>
  <c r="G22" i="13" s="1"/>
  <c r="H86" i="13" s="1"/>
  <c r="I86" i="13" s="1"/>
  <c r="F21" i="13"/>
  <c r="G21" i="13" s="1"/>
  <c r="H85" i="13" s="1"/>
  <c r="I85" i="13" s="1"/>
  <c r="H84" i="13"/>
  <c r="I84" i="13" s="1"/>
  <c r="H83" i="13"/>
  <c r="I83" i="13" s="1"/>
  <c r="F20" i="13"/>
  <c r="G20" i="13" s="1"/>
  <c r="F19" i="13"/>
  <c r="G19" i="13" s="1"/>
  <c r="F18" i="13"/>
  <c r="G18" i="13" s="1"/>
  <c r="H82" i="13" s="1"/>
  <c r="I82" i="13" s="1"/>
  <c r="F17" i="13"/>
  <c r="G17" i="13" s="1"/>
  <c r="H81" i="13" s="1"/>
  <c r="I81" i="13" s="1"/>
  <c r="F16" i="13"/>
  <c r="G16" i="13" s="1"/>
  <c r="H80" i="13" s="1"/>
  <c r="I80" i="13" s="1"/>
  <c r="H79" i="13"/>
  <c r="I79" i="13" s="1"/>
  <c r="F15" i="13"/>
  <c r="G15" i="13" s="1"/>
  <c r="F14" i="13"/>
  <c r="G14" i="13" s="1"/>
  <c r="H78" i="13" s="1"/>
  <c r="I78" i="13" s="1"/>
  <c r="F13" i="13"/>
  <c r="G13" i="13" s="1"/>
  <c r="H77" i="13" s="1"/>
  <c r="I77" i="13" s="1"/>
  <c r="F12" i="13"/>
  <c r="G12" i="13" s="1"/>
  <c r="H76" i="13" s="1"/>
  <c r="I76" i="13" s="1"/>
  <c r="F11" i="13"/>
  <c r="G11" i="13" s="1"/>
  <c r="H75" i="13" s="1"/>
  <c r="I75" i="13" s="1"/>
  <c r="H74" i="13"/>
  <c r="I74" i="13" s="1"/>
  <c r="F10" i="13"/>
  <c r="G10" i="13" s="1"/>
  <c r="F9" i="13"/>
  <c r="G9" i="13" s="1"/>
  <c r="H73" i="13" s="1"/>
  <c r="I73" i="13" s="1"/>
  <c r="H72" i="13"/>
  <c r="I72" i="13" s="1"/>
  <c r="R728" i="16" l="1"/>
  <c r="R972" i="16"/>
  <c r="Q1072" i="16"/>
  <c r="O1056" i="16"/>
  <c r="R105" i="16"/>
  <c r="S105" i="16" s="1"/>
  <c r="R223" i="16"/>
  <c r="R1274" i="16"/>
  <c r="R1300" i="16"/>
  <c r="R1196" i="16"/>
  <c r="R1358" i="16"/>
  <c r="Q1119" i="16"/>
  <c r="R1378" i="16"/>
  <c r="R146" i="16"/>
  <c r="R238" i="16"/>
  <c r="Q693" i="16"/>
  <c r="O1091" i="16"/>
  <c r="R1091" i="16"/>
  <c r="R1119" i="16"/>
  <c r="R1309" i="16"/>
  <c r="R1056" i="16"/>
  <c r="R785" i="16"/>
  <c r="R923" i="16"/>
  <c r="Q728" i="16"/>
  <c r="R896" i="16"/>
  <c r="R1182" i="16"/>
  <c r="R693" i="16"/>
  <c r="R860" i="16"/>
  <c r="R1253" i="16"/>
  <c r="R1007" i="16"/>
  <c r="R1266" i="16"/>
  <c r="R216" i="16"/>
  <c r="R1281" i="16"/>
  <c r="R594" i="16"/>
  <c r="R328" i="16"/>
  <c r="R931" i="16"/>
  <c r="R1134" i="16"/>
  <c r="R1154" i="16"/>
  <c r="R1014" i="16"/>
  <c r="R903" i="16"/>
  <c r="R811" i="16"/>
  <c r="R909" i="16"/>
  <c r="R952" i="16"/>
  <c r="R195" i="16"/>
  <c r="R557" i="16"/>
  <c r="R825" i="16"/>
  <c r="R1204" i="16"/>
  <c r="O762" i="16"/>
  <c r="Q1322" i="16"/>
  <c r="O391" i="16"/>
  <c r="O349" i="16"/>
  <c r="Q763" i="16"/>
  <c r="Q518" i="16"/>
  <c r="Q466" i="16"/>
  <c r="O594" i="16"/>
  <c r="O602" i="16"/>
  <c r="Q468" i="16"/>
  <c r="R391" i="16"/>
  <c r="R1145" i="16"/>
  <c r="R1126" i="16"/>
  <c r="R405" i="16"/>
  <c r="R741" i="16"/>
  <c r="R707" i="16"/>
  <c r="R573" i="16"/>
  <c r="R763" i="16"/>
  <c r="Q573" i="16"/>
  <c r="R483" i="16"/>
  <c r="R251" i="16"/>
  <c r="R279" i="16"/>
  <c r="R356" i="16"/>
  <c r="R915" i="16"/>
  <c r="R1246" i="16"/>
  <c r="O1280" i="16"/>
  <c r="Q294" i="16"/>
  <c r="R468" i="16"/>
  <c r="R1112" i="16"/>
  <c r="R300" i="16"/>
  <c r="R1008" i="16"/>
  <c r="R1168" i="16"/>
  <c r="R412" i="16"/>
  <c r="R1190" i="16"/>
  <c r="R466" i="16"/>
  <c r="O1309" i="16"/>
  <c r="O1315" i="16"/>
  <c r="O300" i="16"/>
  <c r="O741" i="16"/>
  <c r="O1070" i="16"/>
  <c r="O1281" i="16"/>
  <c r="J1119" i="16"/>
  <c r="K1119" i="16" s="1"/>
  <c r="O1406" i="16"/>
  <c r="O1064" i="16"/>
  <c r="J594" i="16"/>
  <c r="K594" i="16" s="1"/>
  <c r="R181" i="16"/>
  <c r="F1105" i="16"/>
  <c r="G1105" i="16" s="1"/>
  <c r="F1183" i="16"/>
  <c r="G1183" i="16" s="1"/>
  <c r="G602" i="16"/>
  <c r="M694" i="16" s="1"/>
  <c r="Q694" i="16" s="1"/>
  <c r="F602" i="16"/>
  <c r="M824" i="16"/>
  <c r="J824" i="16"/>
  <c r="K824" i="16" s="1"/>
  <c r="Q595" i="16"/>
  <c r="O595" i="16"/>
  <c r="M1203" i="16"/>
  <c r="J1203" i="16"/>
  <c r="K1203" i="16" s="1"/>
  <c r="M1308" i="16"/>
  <c r="J1308" i="16"/>
  <c r="K1308" i="16" s="1"/>
  <c r="M189" i="16"/>
  <c r="J189" i="16"/>
  <c r="K189" i="16" s="1"/>
  <c r="R459" i="16"/>
  <c r="Q459" i="16"/>
  <c r="M914" i="16"/>
  <c r="J914" i="16"/>
  <c r="K914" i="16" s="1"/>
  <c r="M566" i="16"/>
  <c r="J566" i="16"/>
  <c r="K566" i="16" s="1"/>
  <c r="M706" i="16"/>
  <c r="J706" i="16"/>
  <c r="K706" i="16" s="1"/>
  <c r="M462" i="16"/>
  <c r="J462" i="16"/>
  <c r="K462" i="16" s="1"/>
  <c r="F1119" i="16"/>
  <c r="G1119" i="16" s="1"/>
  <c r="G824" i="16"/>
  <c r="M916" i="16" s="1"/>
  <c r="O916" i="16" s="1"/>
  <c r="Q916" i="16" s="1"/>
  <c r="F824" i="16"/>
  <c r="F189" i="16"/>
  <c r="G189" i="16" s="1"/>
  <c r="F300" i="16"/>
  <c r="G300" i="16" s="1"/>
  <c r="J1196" i="16"/>
  <c r="K1196" i="16" s="1"/>
  <c r="F1203" i="16"/>
  <c r="G1203" i="16" s="1"/>
  <c r="G153" i="16"/>
  <c r="M245" i="16" s="1"/>
  <c r="O245" i="16" s="1"/>
  <c r="F153" i="16"/>
  <c r="F1113" i="16"/>
  <c r="G1113" i="16" s="1"/>
  <c r="G237" i="16"/>
  <c r="M329" i="16" s="1"/>
  <c r="Q329" i="16" s="1"/>
  <c r="F237" i="16"/>
  <c r="F90" i="16"/>
  <c r="G90" i="16" s="1"/>
  <c r="G1287" i="16"/>
  <c r="M1379" i="16" s="1"/>
  <c r="O1379" i="16" s="1"/>
  <c r="Q1379" i="16" s="1"/>
  <c r="F1287" i="16"/>
  <c r="F909" i="16"/>
  <c r="G909" i="16" s="1"/>
  <c r="R1399" i="16"/>
  <c r="F797" i="16"/>
  <c r="G797" i="16" s="1"/>
  <c r="J586" i="16"/>
  <c r="K586" i="16" s="1"/>
  <c r="O459" i="16"/>
  <c r="M609" i="16"/>
  <c r="J609" i="16"/>
  <c r="K609" i="16" s="1"/>
  <c r="Q735" i="16"/>
  <c r="O735" i="16"/>
  <c r="M1175" i="16"/>
  <c r="J1175" i="16"/>
  <c r="K1175" i="16" s="1"/>
  <c r="M167" i="16"/>
  <c r="J167" i="16"/>
  <c r="K167" i="16" s="1"/>
  <c r="Q581" i="16"/>
  <c r="O581" i="16"/>
  <c r="Q525" i="16"/>
  <c r="O525" i="16"/>
  <c r="F1231" i="16"/>
  <c r="G1231" i="16" s="1"/>
  <c r="G244" i="16"/>
  <c r="M336" i="16" s="1"/>
  <c r="O336" i="16" s="1"/>
  <c r="F244" i="16"/>
  <c r="F293" i="16"/>
  <c r="G293" i="16" s="1"/>
  <c r="G902" i="16"/>
  <c r="M994" i="16" s="1"/>
  <c r="O994" i="16" s="1"/>
  <c r="Q994" i="16" s="1"/>
  <c r="F902" i="16"/>
  <c r="F314" i="16"/>
  <c r="G314" i="16" s="1"/>
  <c r="G1259" i="16"/>
  <c r="M1351" i="16" s="1"/>
  <c r="O1351" i="16" s="1"/>
  <c r="F1259" i="16"/>
  <c r="F740" i="16"/>
  <c r="G740" i="16" s="1"/>
  <c r="G706" i="16"/>
  <c r="M798" i="16" s="1"/>
  <c r="Q798" i="16" s="1"/>
  <c r="F706" i="16"/>
  <c r="J805" i="16"/>
  <c r="K805" i="16" s="1"/>
  <c r="G979" i="16"/>
  <c r="M1071" i="16" s="1"/>
  <c r="Q1071" i="16" s="1"/>
  <c r="F979" i="16"/>
  <c r="J882" i="16"/>
  <c r="K882" i="16" s="1"/>
  <c r="F116" i="16"/>
  <c r="G116" i="16" s="1"/>
  <c r="G748" i="16"/>
  <c r="M840" i="16" s="1"/>
  <c r="O840" i="16" s="1"/>
  <c r="Q840" i="16" s="1"/>
  <c r="F748" i="16"/>
  <c r="F419" i="16"/>
  <c r="G419" i="16" s="1"/>
  <c r="G1070" i="16"/>
  <c r="F1070" i="16"/>
  <c r="R586" i="16"/>
  <c r="R1042" i="16"/>
  <c r="F944" i="16"/>
  <c r="G944" i="16" s="1"/>
  <c r="Q1035" i="16"/>
  <c r="Q952" i="16"/>
  <c r="M1133" i="16"/>
  <c r="J1133" i="16"/>
  <c r="K1133" i="16" s="1"/>
  <c r="M1252" i="16"/>
  <c r="J1252" i="16"/>
  <c r="K1252" i="16" s="1"/>
  <c r="Q307" i="16"/>
  <c r="O307" i="16"/>
  <c r="Q1299" i="16"/>
  <c r="O1299" i="16"/>
  <c r="M580" i="16"/>
  <c r="J580" i="16"/>
  <c r="K580" i="16" s="1"/>
  <c r="M1287" i="16"/>
  <c r="J1287" i="16"/>
  <c r="K1287" i="16" s="1"/>
  <c r="Q244" i="16"/>
  <c r="O244" i="16"/>
  <c r="Q384" i="16"/>
  <c r="O384" i="16"/>
  <c r="M965" i="16"/>
  <c r="J965" i="16"/>
  <c r="K965" i="16" s="1"/>
  <c r="Q1318" i="16"/>
  <c r="O1318" i="16"/>
  <c r="F356" i="16"/>
  <c r="G356" i="16" s="1"/>
  <c r="G819" i="16"/>
  <c r="M911" i="16" s="1"/>
  <c r="O911" i="16" s="1"/>
  <c r="Q911" i="16" s="1"/>
  <c r="F819" i="16"/>
  <c r="F209" i="16"/>
  <c r="G209" i="16" s="1"/>
  <c r="G384" i="16"/>
  <c r="M476" i="16" s="1"/>
  <c r="Q476" i="16" s="1"/>
  <c r="F384" i="16"/>
  <c r="F1091" i="16"/>
  <c r="G1091" i="16" s="1"/>
  <c r="G769" i="16"/>
  <c r="M861" i="16" s="1"/>
  <c r="O861" i="16" s="1"/>
  <c r="Q861" i="16" s="1"/>
  <c r="F769" i="16"/>
  <c r="F1281" i="16"/>
  <c r="G1281" i="16" s="1"/>
  <c r="G181" i="16"/>
  <c r="M273" i="16" s="1"/>
  <c r="Q273" i="16" s="1"/>
  <c r="F181" i="16"/>
  <c r="G867" i="16"/>
  <c r="M959" i="16" s="1"/>
  <c r="O959" i="16" s="1"/>
  <c r="F867" i="16"/>
  <c r="F160" i="16"/>
  <c r="G160" i="16" s="1"/>
  <c r="G559" i="16"/>
  <c r="F559" i="16"/>
  <c r="R319" i="16"/>
  <c r="G342" i="16"/>
  <c r="F342" i="16"/>
  <c r="O356" i="16"/>
  <c r="M601" i="16"/>
  <c r="J601" i="16"/>
  <c r="K601" i="16" s="1"/>
  <c r="M188" i="16"/>
  <c r="J188" i="16"/>
  <c r="K188" i="16" s="1"/>
  <c r="Q280" i="16"/>
  <c r="O280" i="16"/>
  <c r="M321" i="16"/>
  <c r="J321" i="16"/>
  <c r="K321" i="16" s="1"/>
  <c r="Q272" i="16"/>
  <c r="O272" i="16"/>
  <c r="Q678" i="16"/>
  <c r="O678" i="16"/>
  <c r="Q259" i="16"/>
  <c r="O259" i="16"/>
  <c r="M1195" i="16"/>
  <c r="J1195" i="16"/>
  <c r="K1195" i="16" s="1"/>
  <c r="M748" i="16"/>
  <c r="J748" i="16"/>
  <c r="K748" i="16" s="1"/>
  <c r="G272" i="16"/>
  <c r="M364" i="16" s="1"/>
  <c r="Q364" i="16" s="1"/>
  <c r="F272" i="16"/>
  <c r="F482" i="16"/>
  <c r="G482" i="16" s="1"/>
  <c r="G1224" i="16"/>
  <c r="M1316" i="16" s="1"/>
  <c r="R1316" i="16" s="1"/>
  <c r="F1224" i="16"/>
  <c r="F111" i="16"/>
  <c r="G111" i="16" s="1"/>
  <c r="G1021" i="16"/>
  <c r="M1113" i="16" s="1"/>
  <c r="O1113" i="16" s="1"/>
  <c r="F1021" i="16"/>
  <c r="F734" i="16"/>
  <c r="G734" i="16" s="1"/>
  <c r="G511" i="16"/>
  <c r="M603" i="16" s="1"/>
  <c r="O603" i="16" s="1"/>
  <c r="F511" i="16"/>
  <c r="F466" i="16"/>
  <c r="G466" i="16" s="1"/>
  <c r="G328" i="16"/>
  <c r="M420" i="16" s="1"/>
  <c r="O420" i="16" s="1"/>
  <c r="F328" i="16"/>
  <c r="J1399" i="16"/>
  <c r="K1399" i="16" s="1"/>
  <c r="G1049" i="16"/>
  <c r="M1141" i="16" s="1"/>
  <c r="O1141" i="16" s="1"/>
  <c r="Q1141" i="16" s="1"/>
  <c r="F1049" i="16"/>
  <c r="J1042" i="16"/>
  <c r="K1042" i="16" s="1"/>
  <c r="F223" i="16"/>
  <c r="G223" i="16" s="1"/>
  <c r="F755" i="16"/>
  <c r="G755" i="16" s="1"/>
  <c r="M370" i="16"/>
  <c r="J370" i="16"/>
  <c r="K370" i="16" s="1"/>
  <c r="Q1063" i="16"/>
  <c r="O1063" i="16"/>
  <c r="M497" i="16"/>
  <c r="J497" i="16"/>
  <c r="K497" i="16" s="1"/>
  <c r="M1231" i="16"/>
  <c r="J1231" i="16"/>
  <c r="K1231" i="16" s="1"/>
  <c r="M629" i="16"/>
  <c r="J629" i="16"/>
  <c r="K629" i="16" s="1"/>
  <c r="M441" i="16"/>
  <c r="J441" i="16"/>
  <c r="K441" i="16" s="1"/>
  <c r="Q958" i="16"/>
  <c r="O958" i="16"/>
  <c r="M650" i="16"/>
  <c r="J650" i="16"/>
  <c r="K650" i="16" s="1"/>
  <c r="M1217" i="16"/>
  <c r="J1217" i="16"/>
  <c r="K1217" i="16" s="1"/>
  <c r="F532" i="16"/>
  <c r="G532" i="16" s="1"/>
  <c r="G1133" i="16"/>
  <c r="M1225" i="16" s="1"/>
  <c r="Q1225" i="16" s="1"/>
  <c r="F1133" i="16"/>
  <c r="F125" i="16"/>
  <c r="G125" i="16" s="1"/>
  <c r="G1029" i="16"/>
  <c r="M1121" i="16" s="1"/>
  <c r="O1121" i="16" s="1"/>
  <c r="F1029" i="16"/>
  <c r="F868" i="16"/>
  <c r="G868" i="16" s="1"/>
  <c r="G539" i="16"/>
  <c r="M631" i="16" s="1"/>
  <c r="Q631" i="16" s="1"/>
  <c r="F539" i="16"/>
  <c r="F161" i="16"/>
  <c r="G161" i="16" s="1"/>
  <c r="G1175" i="16"/>
  <c r="M1267" i="16" s="1"/>
  <c r="O1267" i="16" s="1"/>
  <c r="Q1267" i="16" s="1"/>
  <c r="F1175" i="16"/>
  <c r="F1308" i="16"/>
  <c r="G1308" i="16" s="1"/>
  <c r="G573" i="16"/>
  <c r="M665" i="16" s="1"/>
  <c r="O665" i="16" s="1"/>
  <c r="F573" i="16"/>
  <c r="F1014" i="16"/>
  <c r="G1014" i="16" s="1"/>
  <c r="J459" i="16"/>
  <c r="K459" i="16" s="1"/>
  <c r="G552" i="16"/>
  <c r="M644" i="16" s="1"/>
  <c r="R644" i="16" s="1"/>
  <c r="F552" i="16"/>
  <c r="F923" i="16"/>
  <c r="G923" i="16" s="1"/>
  <c r="F622" i="16"/>
  <c r="G622" i="16" s="1"/>
  <c r="G937" i="16"/>
  <c r="F937" i="16"/>
  <c r="G251" i="16"/>
  <c r="F251" i="16"/>
  <c r="F1209" i="16"/>
  <c r="G1209" i="16" s="1"/>
  <c r="M552" i="16"/>
  <c r="J552" i="16"/>
  <c r="K552" i="16" s="1"/>
  <c r="M1343" i="16"/>
  <c r="J1343" i="16"/>
  <c r="K1343" i="16" s="1"/>
  <c r="Q797" i="16"/>
  <c r="O797" i="16"/>
  <c r="Q720" i="16"/>
  <c r="O720" i="16"/>
  <c r="M1161" i="16"/>
  <c r="J1161" i="16"/>
  <c r="K1161" i="16" s="1"/>
  <c r="Q342" i="16"/>
  <c r="O342" i="16"/>
  <c r="M636" i="16"/>
  <c r="J636" i="16"/>
  <c r="K636" i="16" s="1"/>
  <c r="Q1232" i="16"/>
  <c r="O1232" i="16"/>
  <c r="M398" i="16"/>
  <c r="J398" i="16"/>
  <c r="K398" i="16" s="1"/>
  <c r="Q266" i="16"/>
  <c r="O266" i="16"/>
  <c r="G1301" i="16"/>
  <c r="M1393" i="16" s="1"/>
  <c r="O1393" i="16" s="1"/>
  <c r="Q1393" i="16" s="1"/>
  <c r="F1301" i="16"/>
  <c r="J595" i="16"/>
  <c r="K595" i="16" s="1"/>
  <c r="J1477" i="16"/>
  <c r="K1477" i="16" s="1"/>
  <c r="F524" i="16"/>
  <c r="G524" i="16" s="1"/>
  <c r="G195" i="16"/>
  <c r="M287" i="16" s="1"/>
  <c r="O287" i="16" s="1"/>
  <c r="F195" i="16"/>
  <c r="R595" i="16"/>
  <c r="R1386" i="16"/>
  <c r="R882" i="16"/>
  <c r="M784" i="16"/>
  <c r="J784" i="16"/>
  <c r="K784" i="16" s="1"/>
  <c r="M749" i="16"/>
  <c r="J749" i="16"/>
  <c r="K749" i="16" s="1"/>
  <c r="Q482" i="16"/>
  <c r="O482" i="16"/>
  <c r="M804" i="16"/>
  <c r="J804" i="16"/>
  <c r="K804" i="16" s="1"/>
  <c r="Q945" i="16"/>
  <c r="O945" i="16"/>
  <c r="M545" i="16"/>
  <c r="J545" i="16"/>
  <c r="K545" i="16" s="1"/>
  <c r="Q419" i="16"/>
  <c r="O419" i="16"/>
  <c r="F679" i="16"/>
  <c r="G679" i="16" s="1"/>
  <c r="F1147" i="16"/>
  <c r="G1147" i="16" s="1"/>
  <c r="G1077" i="16"/>
  <c r="M1169" i="16" s="1"/>
  <c r="O1169" i="16" s="1"/>
  <c r="Q1169" i="16" s="1"/>
  <c r="F1077" i="16"/>
  <c r="G216" i="16"/>
  <c r="M308" i="16" s="1"/>
  <c r="Q308" i="16" s="1"/>
  <c r="F216" i="16"/>
  <c r="F965" i="16"/>
  <c r="G965" i="16" s="1"/>
  <c r="F1210" i="16"/>
  <c r="G1210" i="16" s="1"/>
  <c r="G993" i="16"/>
  <c r="M1085" i="16" s="1"/>
  <c r="O1085" i="16" s="1"/>
  <c r="F993" i="16"/>
  <c r="G895" i="16"/>
  <c r="M987" i="16" s="1"/>
  <c r="O987" i="16" s="1"/>
  <c r="Q987" i="16" s="1"/>
  <c r="F895" i="16"/>
  <c r="F1056" i="16"/>
  <c r="G1056" i="16" s="1"/>
  <c r="F1273" i="16"/>
  <c r="G1273" i="16" s="1"/>
  <c r="G776" i="16"/>
  <c r="M868" i="16" s="1"/>
  <c r="O868" i="16" s="1"/>
  <c r="Q868" i="16" s="1"/>
  <c r="F776" i="16"/>
  <c r="G888" i="16"/>
  <c r="M980" i="16" s="1"/>
  <c r="O980" i="16" s="1"/>
  <c r="Q980" i="16" s="1"/>
  <c r="F888" i="16"/>
  <c r="F832" i="16"/>
  <c r="G832" i="16" s="1"/>
  <c r="F447" i="16"/>
  <c r="G447" i="16" s="1"/>
  <c r="Q104" i="16"/>
  <c r="G762" i="16"/>
  <c r="M854" i="16" s="1"/>
  <c r="O854" i="16" s="1"/>
  <c r="Q854" i="16" s="1"/>
  <c r="F762" i="16"/>
  <c r="R805" i="16"/>
  <c r="R294" i="16"/>
  <c r="F699" i="16"/>
  <c r="G699" i="16" s="1"/>
  <c r="O319" i="16"/>
  <c r="Q586" i="16"/>
  <c r="Q630" i="16"/>
  <c r="O630" i="16"/>
  <c r="M622" i="16"/>
  <c r="J622" i="16"/>
  <c r="K622" i="16" s="1"/>
  <c r="Q442" i="16"/>
  <c r="O442" i="16"/>
  <c r="M769" i="16"/>
  <c r="J769" i="16"/>
  <c r="K769" i="16" s="1"/>
  <c r="M684" i="16"/>
  <c r="J684" i="16"/>
  <c r="K684" i="16" s="1"/>
  <c r="Q587" i="16"/>
  <c r="O587" i="16"/>
  <c r="M496" i="16"/>
  <c r="J496" i="16"/>
  <c r="K496" i="16" s="1"/>
  <c r="M1028" i="16"/>
  <c r="J1028" i="16"/>
  <c r="K1028" i="16" s="1"/>
  <c r="Q713" i="16"/>
  <c r="O713" i="16"/>
  <c r="F440" i="16"/>
  <c r="G440" i="16" s="1"/>
  <c r="F881" i="16"/>
  <c r="G881" i="16" s="1"/>
  <c r="O447" i="16"/>
  <c r="O1300" i="16"/>
  <c r="O363" i="16"/>
  <c r="O1084" i="16"/>
  <c r="J104" i="16"/>
  <c r="K104" i="16" s="1"/>
  <c r="O1360" i="16"/>
  <c r="Q1360" i="16" s="1"/>
  <c r="R1360" i="16"/>
  <c r="Q773" i="16"/>
  <c r="O773" i="16"/>
  <c r="R773" i="16"/>
  <c r="Q690" i="16"/>
  <c r="O690" i="16"/>
  <c r="R690" i="16"/>
  <c r="O842" i="16"/>
  <c r="Q842" i="16" s="1"/>
  <c r="R842" i="16"/>
  <c r="Q488" i="16"/>
  <c r="O488" i="16"/>
  <c r="R488" i="16"/>
  <c r="Q782" i="16"/>
  <c r="R782" i="16"/>
  <c r="O782" i="16"/>
  <c r="O1170" i="16"/>
  <c r="Q1170" i="16" s="1"/>
  <c r="R1170" i="16"/>
  <c r="R949" i="16"/>
  <c r="Q949" i="16"/>
  <c r="O949" i="16"/>
  <c r="R305" i="16"/>
  <c r="Q305" i="16"/>
  <c r="O305" i="16"/>
  <c r="R1023" i="16"/>
  <c r="O1023" i="16"/>
  <c r="Q1023" i="16" s="1"/>
  <c r="O1199" i="16"/>
  <c r="Q1199" i="16" s="1"/>
  <c r="R1199" i="16"/>
  <c r="Q957" i="16"/>
  <c r="O957" i="16"/>
  <c r="R957" i="16"/>
  <c r="O540" i="16"/>
  <c r="Q540" i="16" s="1"/>
  <c r="R540" i="16"/>
  <c r="R1297" i="16"/>
  <c r="Q1297" i="16"/>
  <c r="O1297" i="16"/>
  <c r="O1245" i="16"/>
  <c r="Q1245" i="16" s="1"/>
  <c r="R1245" i="16"/>
  <c r="Q654" i="16"/>
  <c r="O654" i="16"/>
  <c r="R654" i="16"/>
  <c r="F1000" i="16"/>
  <c r="G1000" i="16" s="1"/>
  <c r="G587" i="16"/>
  <c r="F587" i="16"/>
  <c r="J426" i="16"/>
  <c r="K426" i="16" s="1"/>
  <c r="M1385" i="16"/>
  <c r="J1385" i="16"/>
  <c r="K1385" i="16" s="1"/>
  <c r="M237" i="16"/>
  <c r="J237" i="16"/>
  <c r="K237" i="16" s="1"/>
  <c r="M174" i="16"/>
  <c r="J174" i="16"/>
  <c r="K174" i="16" s="1"/>
  <c r="M608" i="16"/>
  <c r="J608" i="16"/>
  <c r="K608" i="16" s="1"/>
  <c r="M433" i="16"/>
  <c r="J433" i="16"/>
  <c r="K433" i="16" s="1"/>
  <c r="M517" i="16"/>
  <c r="J517" i="16"/>
  <c r="K517" i="16" s="1"/>
  <c r="M944" i="16"/>
  <c r="J944" i="16"/>
  <c r="K944" i="16" s="1"/>
  <c r="M1189" i="16"/>
  <c r="J1189" i="16"/>
  <c r="K1189" i="16" s="1"/>
  <c r="M692" i="16"/>
  <c r="J692" i="16"/>
  <c r="K692" i="16" s="1"/>
  <c r="M168" i="16"/>
  <c r="J168" i="16"/>
  <c r="K168" i="16" s="1"/>
  <c r="M377" i="16"/>
  <c r="J377" i="16"/>
  <c r="K377" i="16" s="1"/>
  <c r="M874" i="16"/>
  <c r="J874" i="16"/>
  <c r="K874" i="16" s="1"/>
  <c r="M1077" i="16"/>
  <c r="J1077" i="16"/>
  <c r="K1077" i="16" s="1"/>
  <c r="M454" i="16"/>
  <c r="J454" i="16"/>
  <c r="K454" i="16" s="1"/>
  <c r="O701" i="16"/>
  <c r="Q701" i="16" s="1"/>
  <c r="R701" i="16"/>
  <c r="O884" i="16"/>
  <c r="Q884" i="16" s="1"/>
  <c r="R884" i="16"/>
  <c r="O1207" i="16"/>
  <c r="Q1207" i="16" s="1"/>
  <c r="R1207" i="16"/>
  <c r="O806" i="16"/>
  <c r="Q806" i="16" s="1"/>
  <c r="R806" i="16"/>
  <c r="Q646" i="16"/>
  <c r="R646" i="16"/>
  <c r="O646" i="16"/>
  <c r="O1331" i="16"/>
  <c r="R1331" i="16"/>
  <c r="Q1331" i="16"/>
  <c r="R752" i="16"/>
  <c r="Q752" i="16"/>
  <c r="O752" i="16"/>
  <c r="O1383" i="16"/>
  <c r="Q1383" i="16" s="1"/>
  <c r="R1383" i="16"/>
  <c r="R599" i="16"/>
  <c r="Q599" i="16"/>
  <c r="O599" i="16"/>
  <c r="R521" i="16"/>
  <c r="Q521" i="16"/>
  <c r="O521" i="16"/>
  <c r="R1165" i="16"/>
  <c r="O1165" i="16"/>
  <c r="Q1165" i="16" s="1"/>
  <c r="R648" i="16"/>
  <c r="Q648" i="16"/>
  <c r="O648" i="16"/>
  <c r="R670" i="16"/>
  <c r="Q670" i="16"/>
  <c r="O670" i="16"/>
  <c r="R729" i="16"/>
  <c r="Q729" i="16"/>
  <c r="O729" i="16"/>
  <c r="O1382" i="16"/>
  <c r="Q1382" i="16" s="1"/>
  <c r="R1382" i="16"/>
  <c r="Q1116" i="16"/>
  <c r="O1116" i="16"/>
  <c r="R1116" i="16"/>
  <c r="O682" i="16"/>
  <c r="Q682" i="16" s="1"/>
  <c r="R682" i="16"/>
  <c r="O1037" i="16"/>
  <c r="Q1037" i="16" s="1"/>
  <c r="R1037" i="16"/>
  <c r="M1259" i="16"/>
  <c r="J1259" i="16"/>
  <c r="K1259" i="16" s="1"/>
  <c r="M830" i="16"/>
  <c r="J830" i="16"/>
  <c r="K830" i="16" s="1"/>
  <c r="M524" i="16"/>
  <c r="J524" i="16"/>
  <c r="K524" i="16" s="1"/>
  <c r="F1028" i="16"/>
  <c r="G1028" i="16" s="1"/>
  <c r="M930" i="16"/>
  <c r="J930" i="16"/>
  <c r="K930" i="16" s="1"/>
  <c r="M1273" i="16"/>
  <c r="J1273" i="16"/>
  <c r="K1273" i="16" s="1"/>
  <c r="M776" i="16"/>
  <c r="J776" i="16"/>
  <c r="K776" i="16" s="1"/>
  <c r="M1329" i="16"/>
  <c r="J1329" i="16"/>
  <c r="K1329" i="16" s="1"/>
  <c r="M755" i="16"/>
  <c r="J755" i="16"/>
  <c r="K755" i="16" s="1"/>
  <c r="M937" i="16"/>
  <c r="J937" i="16"/>
  <c r="K937" i="16" s="1"/>
  <c r="M531" i="16"/>
  <c r="J531" i="16"/>
  <c r="K531" i="16" s="1"/>
  <c r="M440" i="16"/>
  <c r="J440" i="16"/>
  <c r="K440" i="16" s="1"/>
  <c r="M322" i="16"/>
  <c r="J322" i="16"/>
  <c r="K322" i="16" s="1"/>
  <c r="F566" i="16"/>
  <c r="G566" i="16" s="1"/>
  <c r="Q367" i="16"/>
  <c r="O367" i="16"/>
  <c r="R367" i="16"/>
  <c r="R738" i="16"/>
  <c r="Q738" i="16"/>
  <c r="O738" i="16"/>
  <c r="O1391" i="16"/>
  <c r="Q1391" i="16" s="1"/>
  <c r="R1391" i="16"/>
  <c r="O1390" i="16"/>
  <c r="Q1390" i="16" s="1"/>
  <c r="R1390" i="16"/>
  <c r="Q1354" i="16"/>
  <c r="O1354" i="16"/>
  <c r="R1354" i="16"/>
  <c r="O963" i="16"/>
  <c r="Q963" i="16" s="1"/>
  <c r="R963" i="16"/>
  <c r="O810" i="16"/>
  <c r="Q810" i="16" s="1"/>
  <c r="R810" i="16"/>
  <c r="Q1069" i="16"/>
  <c r="O1069" i="16"/>
  <c r="R1069" i="16"/>
  <c r="O1052" i="16"/>
  <c r="Q1052" i="16" s="1"/>
  <c r="R1052" i="16"/>
  <c r="Q1290" i="16"/>
  <c r="O1290" i="16"/>
  <c r="R1290" i="16"/>
  <c r="Q598" i="16"/>
  <c r="O598" i="16"/>
  <c r="R598" i="16"/>
  <c r="O829" i="16"/>
  <c r="Q829" i="16" s="1"/>
  <c r="R829" i="16"/>
  <c r="O828" i="16"/>
  <c r="Q828" i="16" s="1"/>
  <c r="R828" i="16"/>
  <c r="O262" i="16"/>
  <c r="Q262" i="16"/>
  <c r="R262" i="16"/>
  <c r="R936" i="16"/>
  <c r="O936" i="16"/>
  <c r="Q936" i="16" s="1"/>
  <c r="R1255" i="16"/>
  <c r="Q1255" i="16"/>
  <c r="O1255" i="16"/>
  <c r="O1152" i="16"/>
  <c r="Q1152" i="16" s="1"/>
  <c r="R1152" i="16"/>
  <c r="R1138" i="16"/>
  <c r="O1138" i="16"/>
  <c r="Q1138" i="16" s="1"/>
  <c r="G727" i="16"/>
  <c r="F727" i="16"/>
  <c r="O1253" i="16"/>
  <c r="O378" i="16"/>
  <c r="F650" i="16"/>
  <c r="G650" i="16" s="1"/>
  <c r="R479" i="16"/>
  <c r="Q479" i="16"/>
  <c r="O479" i="16"/>
  <c r="Q1103" i="16"/>
  <c r="O1103" i="16"/>
  <c r="R1103" i="16"/>
  <c r="Q1410" i="16"/>
  <c r="R1410" i="16"/>
  <c r="O1410" i="16"/>
  <c r="O1137" i="16"/>
  <c r="Q1137" i="16" s="1"/>
  <c r="R1137" i="16"/>
  <c r="R444" i="16"/>
  <c r="Q444" i="16"/>
  <c r="O444" i="16"/>
  <c r="R836" i="16"/>
  <c r="O836" i="16"/>
  <c r="Q836" i="16" s="1"/>
  <c r="O892" i="16"/>
  <c r="Q892" i="16" s="1"/>
  <c r="R892" i="16"/>
  <c r="Q1333" i="16"/>
  <c r="R1333" i="16"/>
  <c r="O1333" i="16"/>
  <c r="O214" i="16"/>
  <c r="Q214" i="16" s="1"/>
  <c r="R214" i="16"/>
  <c r="R1305" i="16"/>
  <c r="Q1305" i="16"/>
  <c r="O1305" i="16"/>
  <c r="R1265" i="16"/>
  <c r="O1265" i="16"/>
  <c r="Q1265" i="16" s="1"/>
  <c r="R358" i="16"/>
  <c r="Q358" i="16"/>
  <c r="O358" i="16"/>
  <c r="O918" i="16"/>
  <c r="Q918" i="16" s="1"/>
  <c r="R918" i="16"/>
  <c r="Q796" i="16"/>
  <c r="R796" i="16"/>
  <c r="O796" i="16"/>
  <c r="Q1065" i="16"/>
  <c r="O1065" i="16"/>
  <c r="R1065" i="16"/>
  <c r="Q716" i="16"/>
  <c r="R716" i="16"/>
  <c r="O716" i="16"/>
  <c r="J1631" i="16"/>
  <c r="K1631" i="16" s="1"/>
  <c r="J854" i="16"/>
  <c r="K854" i="16" s="1"/>
  <c r="O1439" i="16"/>
  <c r="Q1439" i="16"/>
  <c r="O1437" i="16"/>
  <c r="Q1437" i="16"/>
  <c r="R1575" i="16"/>
  <c r="O1430" i="16"/>
  <c r="Q1430" i="16"/>
  <c r="O1638" i="16"/>
  <c r="Q1638" i="16"/>
  <c r="O1421" i="16"/>
  <c r="Q1421" i="16"/>
  <c r="O1621" i="16"/>
  <c r="Q1621" i="16"/>
  <c r="O1460" i="16"/>
  <c r="Q1460" i="16"/>
  <c r="O1433" i="16"/>
  <c r="Q1433" i="16"/>
  <c r="O1416" i="16"/>
  <c r="Q1416" i="16"/>
  <c r="O1445" i="16"/>
  <c r="Q1445" i="16"/>
  <c r="O1414" i="16"/>
  <c r="Q1414" i="16"/>
  <c r="O1457" i="16"/>
  <c r="Q1457" i="16"/>
  <c r="O1620" i="16"/>
  <c r="Q1620" i="16"/>
  <c r="O1429" i="16"/>
  <c r="Q1429" i="16"/>
  <c r="O1589" i="16"/>
  <c r="Q1589" i="16"/>
  <c r="Q1610" i="16"/>
  <c r="O1610" i="16"/>
  <c r="O1440" i="16"/>
  <c r="Q1440" i="16"/>
  <c r="O1453" i="16"/>
  <c r="Q1453" i="16"/>
  <c r="O1464" i="16"/>
  <c r="Q1464" i="16"/>
  <c r="O1469" i="16"/>
  <c r="Q1469" i="16"/>
  <c r="Q102" i="16"/>
  <c r="O102" i="16"/>
  <c r="O108" i="16"/>
  <c r="Q336" i="16"/>
  <c r="J287" i="16"/>
  <c r="K287" i="16" s="1"/>
  <c r="Q314" i="16"/>
  <c r="O314" i="16"/>
  <c r="Q711" i="16"/>
  <c r="O711" i="16"/>
  <c r="Q489" i="16"/>
  <c r="O489" i="16"/>
  <c r="Q519" i="16"/>
  <c r="O519" i="16"/>
  <c r="Q767" i="16"/>
  <c r="O767" i="16"/>
  <c r="Q1276" i="16"/>
  <c r="O1276" i="16"/>
  <c r="Q1286" i="16"/>
  <c r="O1286" i="16"/>
  <c r="Q1344" i="16"/>
  <c r="O1344" i="16"/>
  <c r="Q1006" i="16"/>
  <c r="O1006" i="16"/>
  <c r="Q1034" i="16"/>
  <c r="O1034" i="16"/>
  <c r="Q759" i="16"/>
  <c r="O759" i="16"/>
  <c r="Q245" i="16"/>
  <c r="Q1102" i="16"/>
  <c r="O1102" i="16"/>
  <c r="Q1408" i="16"/>
  <c r="O1408" i="16"/>
  <c r="Q950" i="16"/>
  <c r="O950" i="16"/>
  <c r="Q775" i="16"/>
  <c r="O775" i="16"/>
  <c r="O476" i="16"/>
  <c r="Q1316" i="16"/>
  <c r="Q1254" i="16"/>
  <c r="O1254" i="16"/>
  <c r="Q1340" i="16"/>
  <c r="O1340" i="16"/>
  <c r="Q959" i="16"/>
  <c r="Q1412" i="16"/>
  <c r="O1412" i="16"/>
  <c r="Q603" i="16"/>
  <c r="Q1256" i="16"/>
  <c r="O1256" i="16"/>
  <c r="Q1296" i="16"/>
  <c r="O1296" i="16"/>
  <c r="Q1060" i="16"/>
  <c r="O1060" i="16"/>
  <c r="Q637" i="16"/>
  <c r="O637" i="16"/>
  <c r="Q1054" i="16"/>
  <c r="O1054" i="16"/>
  <c r="Q1236" i="16"/>
  <c r="O1236" i="16"/>
  <c r="Q1284" i="16"/>
  <c r="O1284" i="16"/>
  <c r="O947" i="16"/>
  <c r="Q947" i="16"/>
  <c r="Q1352" i="16"/>
  <c r="O1352" i="16"/>
  <c r="Q1121" i="16"/>
  <c r="Q1222" i="16"/>
  <c r="O1222" i="16"/>
  <c r="Q286" i="16"/>
  <c r="O286" i="16"/>
  <c r="Q719" i="16"/>
  <c r="O719" i="16"/>
  <c r="Q655" i="16"/>
  <c r="O655" i="16"/>
  <c r="Q1248" i="16"/>
  <c r="O1248" i="16"/>
  <c r="Q1324" i="16"/>
  <c r="O1324" i="16"/>
  <c r="Q743" i="16"/>
  <c r="O743" i="16"/>
  <c r="Q647" i="16"/>
  <c r="O647" i="16"/>
  <c r="Q461" i="16"/>
  <c r="O461" i="16"/>
  <c r="Q287" i="16"/>
  <c r="Q1312" i="16"/>
  <c r="O1312" i="16"/>
  <c r="Q1096" i="16"/>
  <c r="O1096" i="16"/>
  <c r="Q1062" i="16"/>
  <c r="O1062" i="16"/>
  <c r="O308" i="16"/>
  <c r="J959" i="16"/>
  <c r="K959" i="16" s="1"/>
  <c r="O631" i="16"/>
  <c r="Q644" i="16"/>
  <c r="Q1076" i="16"/>
  <c r="O1076" i="16"/>
  <c r="Q1319" i="16"/>
  <c r="O1319" i="16"/>
  <c r="Q787" i="16"/>
  <c r="O787" i="16"/>
  <c r="Q1100" i="16"/>
  <c r="O1100" i="16"/>
  <c r="Q943" i="16"/>
  <c r="O943" i="16"/>
  <c r="Q672" i="16"/>
  <c r="O672" i="16"/>
  <c r="O273" i="16"/>
  <c r="Q527" i="16"/>
  <c r="O527" i="16"/>
  <c r="Q1332" i="16"/>
  <c r="O1332" i="16"/>
  <c r="Q734" i="16"/>
  <c r="O734" i="16"/>
  <c r="Q663" i="16"/>
  <c r="O663" i="16"/>
  <c r="Q510" i="16"/>
  <c r="O510" i="16"/>
  <c r="Q942" i="16"/>
  <c r="O942" i="16"/>
  <c r="Q695" i="16"/>
  <c r="O695" i="16"/>
  <c r="Q1336" i="16"/>
  <c r="O1336" i="16"/>
  <c r="O364" i="16"/>
  <c r="Q751" i="16"/>
  <c r="O751" i="16"/>
  <c r="Q1311" i="16"/>
  <c r="O1311" i="16"/>
  <c r="Q1328" i="16"/>
  <c r="O1328" i="16"/>
  <c r="Q1405" i="16"/>
  <c r="O1405" i="16"/>
  <c r="Q1327" i="16"/>
  <c r="O1327" i="16"/>
  <c r="Q1104" i="16"/>
  <c r="O1104" i="16"/>
  <c r="Q1278" i="16"/>
  <c r="O1278" i="16"/>
  <c r="R1484" i="16"/>
  <c r="R308" i="16"/>
  <c r="R631" i="16"/>
  <c r="R1267" i="16"/>
  <c r="R1110" i="16"/>
  <c r="R926" i="16"/>
  <c r="R1222" i="16"/>
  <c r="R286" i="16"/>
  <c r="R719" i="16"/>
  <c r="R655" i="16"/>
  <c r="R1248" i="16"/>
  <c r="R1457" i="16"/>
  <c r="R1324" i="16"/>
  <c r="R162" i="16"/>
  <c r="R1620" i="16"/>
  <c r="R743" i="16"/>
  <c r="R878" i="16"/>
  <c r="R647" i="16"/>
  <c r="R927" i="16"/>
  <c r="R461" i="16"/>
  <c r="R287" i="16"/>
  <c r="R1312" i="16"/>
  <c r="R835" i="16"/>
  <c r="R1597" i="16"/>
  <c r="R1096" i="16"/>
  <c r="R1062" i="16"/>
  <c r="R1188" i="16"/>
  <c r="R685" i="16"/>
  <c r="R994" i="16"/>
  <c r="R687" i="16"/>
  <c r="R1384" i="16"/>
  <c r="R1472" i="16"/>
  <c r="R1076" i="16"/>
  <c r="R1440" i="16"/>
  <c r="R1494" i="16"/>
  <c r="R1319" i="16"/>
  <c r="R787" i="16"/>
  <c r="R1631" i="16"/>
  <c r="R1039" i="16"/>
  <c r="R1100" i="16"/>
  <c r="R1501" i="16"/>
  <c r="R221" i="16"/>
  <c r="R1495" i="16"/>
  <c r="R943" i="16"/>
  <c r="R1496" i="16"/>
  <c r="R1212" i="16"/>
  <c r="R838" i="16"/>
  <c r="R672" i="16"/>
  <c r="R364" i="16"/>
  <c r="R911" i="16"/>
  <c r="R1379" i="16"/>
  <c r="R527" i="16"/>
  <c r="R1030" i="16"/>
  <c r="R1516" i="16"/>
  <c r="R1502" i="16"/>
  <c r="R128" i="16"/>
  <c r="R1158" i="16"/>
  <c r="R1332" i="16"/>
  <c r="R998" i="16"/>
  <c r="R1439" i="16"/>
  <c r="R734" i="16"/>
  <c r="R538" i="16"/>
  <c r="R663" i="16"/>
  <c r="R1214" i="16"/>
  <c r="R1437" i="16"/>
  <c r="R1012" i="16"/>
  <c r="R1376" i="16"/>
  <c r="R510" i="16"/>
  <c r="R846" i="16"/>
  <c r="R1125" i="16"/>
  <c r="R1481" i="16"/>
  <c r="R1486" i="16"/>
  <c r="R942" i="16"/>
  <c r="R1509" i="16"/>
  <c r="R1453" i="16"/>
  <c r="R1464" i="16"/>
  <c r="R695" i="16"/>
  <c r="R1469" i="16"/>
  <c r="R1336" i="16"/>
  <c r="R1560" i="16"/>
  <c r="R1485" i="16"/>
  <c r="R336" i="16"/>
  <c r="R1629" i="16"/>
  <c r="R823" i="16"/>
  <c r="R887" i="16"/>
  <c r="R751" i="16"/>
  <c r="R1311" i="16"/>
  <c r="R1220" i="16"/>
  <c r="R1367" i="16"/>
  <c r="R1577" i="16"/>
  <c r="R108" i="16"/>
  <c r="R1328" i="16"/>
  <c r="R1405" i="16"/>
  <c r="R1567" i="16"/>
  <c r="R991" i="16"/>
  <c r="R1327" i="16"/>
  <c r="R703" i="16"/>
  <c r="R1104" i="16"/>
  <c r="R1278" i="16"/>
  <c r="R902" i="16"/>
  <c r="R1351" i="16"/>
  <c r="R1582" i="16"/>
  <c r="R245" i="16"/>
  <c r="R1638" i="16"/>
  <c r="R861" i="16"/>
  <c r="R1610" i="16"/>
  <c r="R1506" i="16"/>
  <c r="R1487" i="16"/>
  <c r="R982" i="16"/>
  <c r="R974" i="16"/>
  <c r="R871" i="16"/>
  <c r="R314" i="16"/>
  <c r="R711" i="16"/>
  <c r="R1381" i="16"/>
  <c r="R1565" i="16"/>
  <c r="R990" i="16"/>
  <c r="R1491" i="16"/>
  <c r="R489" i="16"/>
  <c r="R519" i="16"/>
  <c r="R767" i="16"/>
  <c r="R1276" i="16"/>
  <c r="R1286" i="16"/>
  <c r="R1046" i="16"/>
  <c r="R1344" i="16"/>
  <c r="R1574" i="16"/>
  <c r="R1136" i="16"/>
  <c r="R1006" i="16"/>
  <c r="R1135" i="16"/>
  <c r="R1034" i="16"/>
  <c r="R1020" i="16"/>
  <c r="R759" i="16"/>
  <c r="R1143" i="16"/>
  <c r="R134" i="16"/>
  <c r="R1113" i="16"/>
  <c r="R1429" i="16"/>
  <c r="R476" i="16"/>
  <c r="R1526" i="16"/>
  <c r="R980" i="16"/>
  <c r="R1088" i="16"/>
  <c r="R1264" i="16"/>
  <c r="R1621" i="16"/>
  <c r="R1040" i="16"/>
  <c r="R1102" i="16"/>
  <c r="R124" i="16"/>
  <c r="R1408" i="16"/>
  <c r="R950" i="16"/>
  <c r="R934" i="16"/>
  <c r="R870" i="16"/>
  <c r="R775" i="16"/>
  <c r="R109" i="16"/>
  <c r="R863" i="16"/>
  <c r="R1534" i="16"/>
  <c r="R1174" i="16"/>
  <c r="R1430" i="16"/>
  <c r="R1480" i="16"/>
  <c r="R603" i="16"/>
  <c r="R1624" i="16"/>
  <c r="R1554" i="16"/>
  <c r="R1589" i="16"/>
  <c r="R987" i="16"/>
  <c r="R1512" i="16"/>
  <c r="R1421" i="16"/>
  <c r="R891" i="16"/>
  <c r="R1433" i="16"/>
  <c r="R1198" i="16"/>
  <c r="R1396" i="16"/>
  <c r="R543" i="16"/>
  <c r="R1150" i="16"/>
  <c r="R935" i="16"/>
  <c r="R1254" i="16"/>
  <c r="R1416" i="16"/>
  <c r="R102" i="16"/>
  <c r="S102" i="16" s="1"/>
  <c r="R535" i="16"/>
  <c r="R1340" i="16"/>
  <c r="R1445" i="16"/>
  <c r="R983" i="16"/>
  <c r="R1493" i="16"/>
  <c r="R1262" i="16"/>
  <c r="R919" i="16"/>
  <c r="R1206" i="16"/>
  <c r="R959" i="16"/>
  <c r="R976" i="16"/>
  <c r="R886" i="16"/>
  <c r="R1412" i="16"/>
  <c r="R1460" i="16"/>
  <c r="R1121" i="16"/>
  <c r="R1414" i="16"/>
  <c r="R1141" i="16"/>
  <c r="R1047" i="16"/>
  <c r="R815" i="16"/>
  <c r="R1256" i="16"/>
  <c r="R1296" i="16"/>
  <c r="R1060" i="16"/>
  <c r="R637" i="16"/>
  <c r="R1054" i="16"/>
  <c r="R504" i="16"/>
  <c r="R1520" i="16"/>
  <c r="R1388" i="16"/>
  <c r="R1236" i="16"/>
  <c r="R156" i="16"/>
  <c r="R1284" i="16"/>
  <c r="R947" i="16"/>
  <c r="R1044" i="16"/>
  <c r="R1352" i="16"/>
  <c r="R1566" i="16"/>
  <c r="R113" i="16"/>
  <c r="R862" i="16"/>
  <c r="R1477" i="16"/>
  <c r="J1078" i="16"/>
  <c r="K1078" i="16" s="1"/>
  <c r="M1078" i="16"/>
  <c r="J951" i="16"/>
  <c r="K951" i="16" s="1"/>
  <c r="M951" i="16"/>
  <c r="J293" i="16"/>
  <c r="K293" i="16" s="1"/>
  <c r="M293" i="16"/>
  <c r="J143" i="16"/>
  <c r="K143" i="16" s="1"/>
  <c r="M143" i="16"/>
  <c r="O143" i="16" s="1"/>
  <c r="J141" i="16"/>
  <c r="K141" i="16" s="1"/>
  <c r="J159" i="16"/>
  <c r="K159" i="16" s="1"/>
  <c r="M159" i="16"/>
  <c r="O159" i="16" s="1"/>
  <c r="J121" i="16"/>
  <c r="K121" i="16" s="1"/>
  <c r="M121" i="16"/>
  <c r="O121" i="16" s="1"/>
  <c r="J114" i="16"/>
  <c r="K114" i="16" s="1"/>
  <c r="M114" i="16"/>
  <c r="J140" i="16"/>
  <c r="K140" i="16" s="1"/>
  <c r="M140" i="16"/>
  <c r="O140" i="16" s="1"/>
  <c r="J807" i="16"/>
  <c r="K807" i="16" s="1"/>
  <c r="M807" i="16"/>
  <c r="O807" i="16" s="1"/>
  <c r="Q807" i="16" s="1"/>
  <c r="J727" i="16"/>
  <c r="K727" i="16" s="1"/>
  <c r="M727" i="16"/>
  <c r="J1435" i="16"/>
  <c r="K1435" i="16" s="1"/>
  <c r="M1435" i="16"/>
  <c r="J160" i="16"/>
  <c r="K160" i="16" s="1"/>
  <c r="M160" i="16"/>
  <c r="O160" i="16" s="1"/>
  <c r="J138" i="16"/>
  <c r="K138" i="16" s="1"/>
  <c r="M138" i="16"/>
  <c r="O138" i="16" s="1"/>
  <c r="J127" i="16"/>
  <c r="K127" i="16" s="1"/>
  <c r="M127" i="16"/>
  <c r="O127" i="16" s="1"/>
  <c r="J152" i="16"/>
  <c r="K152" i="16" s="1"/>
  <c r="M152" i="16"/>
  <c r="O152" i="16" s="1"/>
  <c r="J157" i="16"/>
  <c r="K157" i="16" s="1"/>
  <c r="M157" i="16"/>
  <c r="O157" i="16" s="1"/>
  <c r="J154" i="16"/>
  <c r="K154" i="16" s="1"/>
  <c r="M154" i="16"/>
  <c r="O154" i="16" s="1"/>
  <c r="J1596" i="16"/>
  <c r="K1596" i="16" s="1"/>
  <c r="M1596" i="16"/>
  <c r="J895" i="16"/>
  <c r="K895" i="16" s="1"/>
  <c r="M895" i="16"/>
  <c r="O895" i="16" s="1"/>
  <c r="Q895" i="16" s="1"/>
  <c r="J107" i="16"/>
  <c r="K107" i="16" s="1"/>
  <c r="M107" i="16"/>
  <c r="O107" i="16" s="1"/>
  <c r="Q107" i="16" s="1"/>
  <c r="J123" i="16"/>
  <c r="K123" i="16" s="1"/>
  <c r="M123" i="16"/>
  <c r="O123" i="16" s="1"/>
  <c r="J148" i="16"/>
  <c r="K148" i="16" s="1"/>
  <c r="M148" i="16"/>
  <c r="O148" i="16" s="1"/>
  <c r="J132" i="16"/>
  <c r="K132" i="16" s="1"/>
  <c r="M132" i="16"/>
  <c r="O132" i="16" s="1"/>
  <c r="J137" i="16"/>
  <c r="K137" i="16" s="1"/>
  <c r="M137" i="16"/>
  <c r="O137" i="16" s="1"/>
  <c r="M651" i="16"/>
  <c r="J651" i="16"/>
  <c r="K651" i="16" s="1"/>
  <c r="J1397" i="16"/>
  <c r="K1397" i="16" s="1"/>
  <c r="M1397" i="16"/>
  <c r="O1397" i="16" s="1"/>
  <c r="Q1397" i="16" s="1"/>
  <c r="J120" i="16"/>
  <c r="K120" i="16" s="1"/>
  <c r="M120" i="16"/>
  <c r="O120" i="16" s="1"/>
  <c r="J145" i="16"/>
  <c r="K145" i="16" s="1"/>
  <c r="M145" i="16"/>
  <c r="O145" i="16" s="1"/>
  <c r="J117" i="16"/>
  <c r="K117" i="16" s="1"/>
  <c r="M117" i="16"/>
  <c r="J129" i="16"/>
  <c r="K129" i="16" s="1"/>
  <c r="M129" i="16"/>
  <c r="O129" i="16" s="1"/>
  <c r="J783" i="16"/>
  <c r="K783" i="16" s="1"/>
  <c r="M783" i="16"/>
  <c r="J615" i="16"/>
  <c r="K615" i="16" s="1"/>
  <c r="M615" i="16"/>
  <c r="J1616" i="16"/>
  <c r="K1616" i="16" s="1"/>
  <c r="M1616" i="16"/>
  <c r="J116" i="16"/>
  <c r="K116" i="16" s="1"/>
  <c r="M116" i="16"/>
  <c r="O116" i="16" s="1"/>
  <c r="J155" i="16"/>
  <c r="K155" i="16" s="1"/>
  <c r="M155" i="16"/>
  <c r="O155" i="16" s="1"/>
  <c r="J153" i="16"/>
  <c r="K153" i="16" s="1"/>
  <c r="M153" i="16"/>
  <c r="O153" i="16" s="1"/>
  <c r="J135" i="16"/>
  <c r="K135" i="16" s="1"/>
  <c r="M135" i="16"/>
  <c r="O135" i="16" s="1"/>
  <c r="J1470" i="16"/>
  <c r="K1470" i="16" s="1"/>
  <c r="M1470" i="16"/>
  <c r="J1497" i="16"/>
  <c r="K1497" i="16" s="1"/>
  <c r="M1497" i="16"/>
  <c r="O1497" i="16" s="1"/>
  <c r="Q1497" i="16" s="1"/>
  <c r="J1617" i="16"/>
  <c r="K1617" i="16" s="1"/>
  <c r="M1617" i="16"/>
  <c r="J671" i="16"/>
  <c r="K671" i="16" s="1"/>
  <c r="M671" i="16"/>
  <c r="J158" i="16"/>
  <c r="K158" i="16" s="1"/>
  <c r="M158" i="16"/>
  <c r="O158" i="16" s="1"/>
  <c r="J144" i="16"/>
  <c r="K144" i="16" s="1"/>
  <c r="M144" i="16"/>
  <c r="O144" i="16" s="1"/>
  <c r="J163" i="16"/>
  <c r="K163" i="16" s="1"/>
  <c r="M163" i="16"/>
  <c r="O163" i="16" s="1"/>
  <c r="J142" i="16"/>
  <c r="K142" i="16" s="1"/>
  <c r="M142" i="16"/>
  <c r="O142" i="16" s="1"/>
  <c r="J657" i="16"/>
  <c r="K657" i="16" s="1"/>
  <c r="M657" i="16"/>
  <c r="J1602" i="16"/>
  <c r="K1602" i="16" s="1"/>
  <c r="M1602" i="16"/>
  <c r="O1602" i="16" s="1"/>
  <c r="Q1602" i="16" s="1"/>
  <c r="J265" i="16"/>
  <c r="K265" i="16" s="1"/>
  <c r="M265" i="16"/>
  <c r="J1442" i="16"/>
  <c r="K1442" i="16" s="1"/>
  <c r="M1442" i="16"/>
  <c r="J147" i="16"/>
  <c r="K147" i="16" s="1"/>
  <c r="M147" i="16"/>
  <c r="O147" i="16" s="1"/>
  <c r="J149" i="16"/>
  <c r="K149" i="16" s="1"/>
  <c r="M149" i="16"/>
  <c r="O149" i="16" s="1"/>
  <c r="J122" i="16"/>
  <c r="K122" i="16" s="1"/>
  <c r="M122" i="16"/>
  <c r="O122" i="16" s="1"/>
  <c r="J136" i="16"/>
  <c r="K136" i="16" s="1"/>
  <c r="M136" i="16"/>
  <c r="O136" i="16" s="1"/>
  <c r="J1498" i="16"/>
  <c r="K1498" i="16" s="1"/>
  <c r="M1498" i="16"/>
  <c r="O1498" i="16" s="1"/>
  <c r="Q1498" i="16" s="1"/>
  <c r="J1603" i="16"/>
  <c r="K1603" i="16" s="1"/>
  <c r="M1603" i="16"/>
  <c r="O1603" i="16" s="1"/>
  <c r="Q1603" i="16" s="1"/>
  <c r="J1441" i="16"/>
  <c r="K1441" i="16" s="1"/>
  <c r="M1441" i="16"/>
  <c r="J115" i="16"/>
  <c r="K115" i="16" s="1"/>
  <c r="M115" i="16"/>
  <c r="O115" i="16" s="1"/>
  <c r="J150" i="16"/>
  <c r="K150" i="16" s="1"/>
  <c r="M150" i="16"/>
  <c r="O150" i="16" s="1"/>
  <c r="J131" i="16"/>
  <c r="K131" i="16" s="1"/>
  <c r="M131" i="16"/>
  <c r="O131" i="16" s="1"/>
  <c r="J130" i="16"/>
  <c r="K130" i="16" s="1"/>
  <c r="M130" i="16"/>
  <c r="O130" i="16" s="1"/>
  <c r="P108" i="16"/>
  <c r="Q108" i="16" s="1"/>
  <c r="P106" i="16"/>
  <c r="G41" i="16"/>
  <c r="G20" i="16"/>
  <c r="G26" i="16"/>
  <c r="G34" i="16"/>
  <c r="G47" i="16"/>
  <c r="G69" i="16"/>
  <c r="G104" i="16"/>
  <c r="G608" i="16"/>
  <c r="G258" i="16"/>
  <c r="G1007" i="16"/>
  <c r="G139" i="16"/>
  <c r="G1315" i="16"/>
  <c r="G720" i="16"/>
  <c r="G398" i="16"/>
  <c r="F1602" i="16"/>
  <c r="G1602" i="16" s="1"/>
  <c r="D1603" i="16"/>
  <c r="F1603" i="16" s="1"/>
  <c r="G1603" i="16" s="1"/>
  <c r="G951" i="16"/>
  <c r="F1427" i="16"/>
  <c r="G1427" i="16" s="1"/>
  <c r="G377" i="16"/>
  <c r="G496" i="16"/>
  <c r="G455" i="16"/>
  <c r="G930" i="16"/>
  <c r="G265" i="16"/>
  <c r="F1448" i="16"/>
  <c r="G1448" i="16" s="1"/>
  <c r="G132" i="16"/>
  <c r="G958" i="16"/>
  <c r="G629" i="16"/>
  <c r="G321" i="16"/>
  <c r="D315" i="16"/>
  <c r="F315" i="16" s="1"/>
  <c r="J1071" i="16"/>
  <c r="K1071" i="16" s="1"/>
  <c r="D91" i="16"/>
  <c r="J1141" i="16"/>
  <c r="K1141" i="16" s="1"/>
  <c r="D1050" i="16"/>
  <c r="J1610" i="16"/>
  <c r="K1610" i="16" s="1"/>
  <c r="J980" i="16"/>
  <c r="K980" i="16" s="1"/>
  <c r="D889" i="16"/>
  <c r="J364" i="16"/>
  <c r="K364" i="16" s="1"/>
  <c r="J911" i="16"/>
  <c r="K911" i="16" s="1"/>
  <c r="J1085" i="16"/>
  <c r="K1085" i="16" s="1"/>
  <c r="J329" i="16"/>
  <c r="K329" i="16" s="1"/>
  <c r="D238" i="16"/>
  <c r="D294" i="16"/>
  <c r="J1379" i="16"/>
  <c r="K1379" i="16" s="1"/>
  <c r="D1288" i="16"/>
  <c r="D553" i="16"/>
  <c r="F553" i="16" s="1"/>
  <c r="J336" i="16"/>
  <c r="K336" i="16" s="1"/>
  <c r="J1393" i="16"/>
  <c r="K1393" i="16" s="1"/>
  <c r="J1506" i="16"/>
  <c r="K1506" i="16" s="1"/>
  <c r="J1485" i="16"/>
  <c r="K1485" i="16" s="1"/>
  <c r="J1351" i="16"/>
  <c r="K1351" i="16" s="1"/>
  <c r="J1582" i="16"/>
  <c r="K1582" i="16" s="1"/>
  <c r="J245" i="16"/>
  <c r="K245" i="16" s="1"/>
  <c r="J861" i="16"/>
  <c r="K861" i="16" s="1"/>
  <c r="J840" i="16"/>
  <c r="K840" i="16" s="1"/>
  <c r="D749" i="16"/>
  <c r="J868" i="16"/>
  <c r="K868" i="16" s="1"/>
  <c r="J1113" i="16"/>
  <c r="K1113" i="16" s="1"/>
  <c r="J1429" i="16"/>
  <c r="K1429" i="16" s="1"/>
  <c r="J798" i="16"/>
  <c r="K798" i="16" s="1"/>
  <c r="J1526" i="16"/>
  <c r="K1526" i="16" s="1"/>
  <c r="D574" i="16"/>
  <c r="D896" i="16"/>
  <c r="F896" i="16" s="1"/>
  <c r="J987" i="16"/>
  <c r="K987" i="16" s="1"/>
  <c r="D924" i="16"/>
  <c r="J603" i="16"/>
  <c r="K603" i="16" s="1"/>
  <c r="J1624" i="16"/>
  <c r="K1624" i="16" s="1"/>
  <c r="J1589" i="16"/>
  <c r="K1589" i="16" s="1"/>
  <c r="J1638" i="16"/>
  <c r="K1638" i="16" s="1"/>
  <c r="D1547" i="16"/>
  <c r="F1547" i="16" s="1"/>
  <c r="G1547" i="16" s="1"/>
  <c r="M1639" i="16" s="1"/>
  <c r="D1323" i="16"/>
  <c r="F1323" i="16" s="1"/>
  <c r="G1323" i="16" s="1"/>
  <c r="M1415" i="16" s="1"/>
  <c r="J1414" i="16"/>
  <c r="K1414" i="16" s="1"/>
  <c r="J1512" i="16"/>
  <c r="K1512" i="16" s="1"/>
  <c r="D1421" i="16"/>
  <c r="F1421" i="16" s="1"/>
  <c r="G1421" i="16" s="1"/>
  <c r="M1513" i="16" s="1"/>
  <c r="O1513" i="16" s="1"/>
  <c r="Q1513" i="16" s="1"/>
  <c r="J1421" i="16"/>
  <c r="K1421" i="16" s="1"/>
  <c r="J1225" i="16"/>
  <c r="K1225" i="16" s="1"/>
  <c r="J1121" i="16"/>
  <c r="K1121" i="16" s="1"/>
  <c r="D1274" i="16"/>
  <c r="J1316" i="16"/>
  <c r="K1316" i="16" s="1"/>
  <c r="D1225" i="16"/>
  <c r="J273" i="16"/>
  <c r="K273" i="16" s="1"/>
  <c r="D182" i="16"/>
  <c r="J1169" i="16"/>
  <c r="K1169" i="16" s="1"/>
  <c r="J308" i="16"/>
  <c r="K308" i="16" s="1"/>
  <c r="J631" i="16"/>
  <c r="K631" i="16" s="1"/>
  <c r="J1267" i="16"/>
  <c r="K1267" i="16" s="1"/>
  <c r="D117" i="16"/>
  <c r="J994" i="16"/>
  <c r="K994" i="16" s="1"/>
  <c r="D1057" i="16"/>
  <c r="D385" i="16"/>
  <c r="J476" i="16"/>
  <c r="K476" i="16" s="1"/>
  <c r="D741" i="16"/>
  <c r="D1469" i="16"/>
  <c r="F1469" i="16" s="1"/>
  <c r="G1469" i="16" s="1"/>
  <c r="M1561" i="16" s="1"/>
  <c r="O1561" i="16" s="1"/>
  <c r="Q1561" i="16" s="1"/>
  <c r="J1560" i="16"/>
  <c r="K1560" i="16" s="1"/>
  <c r="D467" i="16"/>
  <c r="D825" i="16"/>
  <c r="J916" i="16"/>
  <c r="K916" i="16" s="1"/>
  <c r="D966" i="16"/>
  <c r="J1554" i="16"/>
  <c r="K1554" i="16" s="1"/>
  <c r="D1463" i="16"/>
  <c r="F1463" i="16" s="1"/>
  <c r="G1463" i="16" s="1"/>
  <c r="M1555" i="16" s="1"/>
  <c r="O1555" i="16" s="1"/>
  <c r="Q1555" i="16" s="1"/>
  <c r="D329" i="16"/>
  <c r="J420" i="16"/>
  <c r="K420" i="16" s="1"/>
  <c r="D132" i="14"/>
  <c r="F132" i="14" s="1"/>
  <c r="G132" i="14" s="1"/>
  <c r="H224" i="14" s="1"/>
  <c r="F1546" i="14"/>
  <c r="G1546" i="14" s="1"/>
  <c r="H1638" i="14" s="1"/>
  <c r="D1574" i="14"/>
  <c r="F1574" i="14" s="1"/>
  <c r="G1574" i="14" s="1"/>
  <c r="F1573" i="14"/>
  <c r="G1573" i="14" s="1"/>
  <c r="F306" i="14"/>
  <c r="G306" i="14" s="1"/>
  <c r="H398" i="14" s="1"/>
  <c r="D307" i="14"/>
  <c r="F307" i="14" s="1"/>
  <c r="G307" i="14" s="1"/>
  <c r="H399" i="14" s="1"/>
  <c r="F1630" i="14"/>
  <c r="G1630" i="14" s="1"/>
  <c r="F341" i="14"/>
  <c r="G341" i="14" s="1"/>
  <c r="H433" i="14" s="1"/>
  <c r="D342" i="14"/>
  <c r="F342" i="14" s="1"/>
  <c r="G342" i="14" s="1"/>
  <c r="H434" i="14" s="1"/>
  <c r="D1007" i="14"/>
  <c r="F1007" i="14" s="1"/>
  <c r="G1007" i="14" s="1"/>
  <c r="H1099" i="14" s="1"/>
  <c r="F439" i="14"/>
  <c r="G439" i="14" s="1"/>
  <c r="H531" i="14" s="1"/>
  <c r="F187" i="14"/>
  <c r="G187" i="14" s="1"/>
  <c r="H279" i="14" s="1"/>
  <c r="D188" i="14"/>
  <c r="F159" i="14"/>
  <c r="G159" i="14" s="1"/>
  <c r="H251" i="14" s="1"/>
  <c r="D160" i="14"/>
  <c r="F705" i="14"/>
  <c r="G705" i="14" s="1"/>
  <c r="H797" i="14" s="1"/>
  <c r="D1098" i="14"/>
  <c r="F1098" i="14" s="1"/>
  <c r="G1098" i="14" s="1"/>
  <c r="H1190" i="14" s="1"/>
  <c r="F1097" i="14"/>
  <c r="G1097" i="14" s="1"/>
  <c r="H1189" i="14" s="1"/>
  <c r="D412" i="14"/>
  <c r="F412" i="14" s="1"/>
  <c r="G412" i="14" s="1"/>
  <c r="H504" i="14" s="1"/>
  <c r="F411" i="14"/>
  <c r="G411" i="14" s="1"/>
  <c r="H503" i="14" s="1"/>
  <c r="F397" i="14"/>
  <c r="G397" i="14" s="1"/>
  <c r="H489" i="14" s="1"/>
  <c r="D398" i="14"/>
  <c r="F398" i="14" s="1"/>
  <c r="G398" i="14" s="1"/>
  <c r="H490" i="14" s="1"/>
  <c r="F1160" i="14"/>
  <c r="G1160" i="14" s="1"/>
  <c r="H1252" i="14" s="1"/>
  <c r="D1161" i="14"/>
  <c r="F1161" i="14" s="1"/>
  <c r="G1161" i="14" s="1"/>
  <c r="H1253" i="14" s="1"/>
  <c r="F313" i="14"/>
  <c r="G313" i="14" s="1"/>
  <c r="H405" i="14" s="1"/>
  <c r="D314" i="14"/>
  <c r="F1224" i="14"/>
  <c r="G1224" i="14" s="1"/>
  <c r="H1316" i="14" s="1"/>
  <c r="D1225" i="14"/>
  <c r="F1225" i="14" s="1"/>
  <c r="G1225" i="14" s="1"/>
  <c r="H1317" i="14" s="1"/>
  <c r="F1188" i="14"/>
  <c r="G1188" i="14" s="1"/>
  <c r="H1280" i="14" s="1"/>
  <c r="D1189" i="14"/>
  <c r="F1189" i="14" s="1"/>
  <c r="G1189" i="14" s="1"/>
  <c r="H1281" i="14" s="1"/>
  <c r="D1070" i="14"/>
  <c r="F1070" i="14" s="1"/>
  <c r="G1070" i="14" s="1"/>
  <c r="H1162" i="14" s="1"/>
  <c r="F1069" i="14"/>
  <c r="G1069" i="14" s="1"/>
  <c r="H1161" i="14" s="1"/>
  <c r="D888" i="14"/>
  <c r="F887" i="14"/>
  <c r="G887" i="14" s="1"/>
  <c r="H979" i="14" s="1"/>
  <c r="D965" i="14"/>
  <c r="F964" i="14"/>
  <c r="G964" i="14" s="1"/>
  <c r="H1056" i="14" s="1"/>
  <c r="F103" i="14"/>
  <c r="G103" i="14" s="1"/>
  <c r="H195" i="14" s="1"/>
  <c r="D104" i="14"/>
  <c r="F104" i="14" s="1"/>
  <c r="G104" i="14" s="1"/>
  <c r="H196" i="14" s="1"/>
  <c r="D916" i="14"/>
  <c r="F916" i="14" s="1"/>
  <c r="G916" i="14" s="1"/>
  <c r="H1008" i="14" s="1"/>
  <c r="F915" i="14"/>
  <c r="G915" i="14" s="1"/>
  <c r="H1007" i="14" s="1"/>
  <c r="F1132" i="14"/>
  <c r="G1132" i="14" s="1"/>
  <c r="H1224" i="14" s="1"/>
  <c r="D1133" i="14"/>
  <c r="F1133" i="14" s="1"/>
  <c r="G1133" i="14" s="1"/>
  <c r="H1225" i="14" s="1"/>
  <c r="F754" i="14"/>
  <c r="G754" i="14" s="1"/>
  <c r="H846" i="14" s="1"/>
  <c r="D755" i="14"/>
  <c r="F755" i="14" s="1"/>
  <c r="G755" i="14" s="1"/>
  <c r="H847" i="14" s="1"/>
  <c r="F739" i="14"/>
  <c r="G739" i="14" s="1"/>
  <c r="H831" i="14" s="1"/>
  <c r="D740" i="14"/>
  <c r="C6" i="13"/>
  <c r="F259" i="13"/>
  <c r="G259" i="13" s="1"/>
  <c r="H322" i="13" s="1"/>
  <c r="I322" i="13" s="1"/>
  <c r="F649" i="13"/>
  <c r="G649" i="13" s="1"/>
  <c r="H714" i="13" s="1"/>
  <c r="I714" i="13" s="1"/>
  <c r="F541" i="13"/>
  <c r="G541" i="13" s="1"/>
  <c r="F63" i="13"/>
  <c r="G63" i="13" s="1"/>
  <c r="F716" i="13"/>
  <c r="G716" i="13" s="1"/>
  <c r="F565" i="13"/>
  <c r="G565" i="13" s="1"/>
  <c r="F860" i="13"/>
  <c r="G860" i="13" s="1"/>
  <c r="F396" i="13"/>
  <c r="G396" i="13" s="1"/>
  <c r="H1057" i="13"/>
  <c r="I1057" i="13" s="1"/>
  <c r="H1096" i="13"/>
  <c r="I1096" i="13" s="1"/>
  <c r="H697" i="13"/>
  <c r="I697" i="13" s="1"/>
  <c r="H300" i="13"/>
  <c r="I300" i="13" s="1"/>
  <c r="H466" i="13"/>
  <c r="I466" i="13" s="1"/>
  <c r="F343" i="13"/>
  <c r="G343" i="13" s="1"/>
  <c r="D1097" i="13"/>
  <c r="F1097" i="13" s="1"/>
  <c r="G1097" i="13" s="1"/>
  <c r="F411" i="13"/>
  <c r="G411" i="13" s="1"/>
  <c r="H451" i="13"/>
  <c r="I451" i="13" s="1"/>
  <c r="H310" i="13"/>
  <c r="I310" i="13" s="1"/>
  <c r="H490" i="13"/>
  <c r="I490" i="13" s="1"/>
  <c r="H595" i="13"/>
  <c r="I595" i="13" s="1"/>
  <c r="H505" i="13"/>
  <c r="I505" i="13" s="1"/>
  <c r="H673" i="13"/>
  <c r="I673" i="13" s="1"/>
  <c r="H610" i="13"/>
  <c r="I610" i="13" s="1"/>
  <c r="H334" i="13"/>
  <c r="I334" i="13" s="1"/>
  <c r="H220" i="13"/>
  <c r="I220" i="13" s="1"/>
  <c r="F82" i="13"/>
  <c r="G82" i="13" s="1"/>
  <c r="H145" i="13" s="1"/>
  <c r="I145" i="13" s="1"/>
  <c r="H898" i="13"/>
  <c r="I898" i="13" s="1"/>
  <c r="H712" i="13"/>
  <c r="I712" i="13" s="1"/>
  <c r="H324" i="13"/>
  <c r="I324" i="13" s="1"/>
  <c r="H875" i="13"/>
  <c r="I875" i="13" s="1"/>
  <c r="H737" i="13"/>
  <c r="I737" i="13" s="1"/>
  <c r="H412" i="13"/>
  <c r="I412" i="13" s="1"/>
  <c r="H258" i="13"/>
  <c r="I258" i="13" s="1"/>
  <c r="H751" i="13"/>
  <c r="I751" i="13" s="1"/>
  <c r="H427" i="13"/>
  <c r="I427" i="13" s="1"/>
  <c r="H339" i="13"/>
  <c r="I339" i="13" s="1"/>
  <c r="H141" i="13"/>
  <c r="I141" i="13" s="1"/>
  <c r="D962" i="13"/>
  <c r="F962" i="13" s="1"/>
  <c r="G962" i="13" s="1"/>
  <c r="H1024" i="13" s="1"/>
  <c r="I1024" i="13" s="1"/>
  <c r="H295" i="13"/>
  <c r="I295" i="13" s="1"/>
  <c r="H929" i="13"/>
  <c r="I929" i="13" s="1"/>
  <c r="H928" i="13"/>
  <c r="I928" i="13" s="1"/>
  <c r="H991" i="13"/>
  <c r="I991" i="13" s="1"/>
  <c r="H918" i="13"/>
  <c r="I918" i="13" s="1"/>
  <c r="D727" i="13"/>
  <c r="F727" i="13" s="1"/>
  <c r="G727" i="13" s="1"/>
  <c r="H789" i="13" s="1"/>
  <c r="I789" i="13" s="1"/>
  <c r="H788" i="13"/>
  <c r="I788" i="13" s="1"/>
  <c r="H668" i="13"/>
  <c r="I668" i="13" s="1"/>
  <c r="D354" i="13"/>
  <c r="F354" i="13" s="1"/>
  <c r="G354" i="13" s="1"/>
  <c r="H418" i="13" s="1"/>
  <c r="I418" i="13" s="1"/>
  <c r="H417" i="13"/>
  <c r="I417" i="13" s="1"/>
  <c r="H952" i="13"/>
  <c r="I952" i="13" s="1"/>
  <c r="H953" i="13"/>
  <c r="I953" i="13" s="1"/>
  <c r="F1000" i="13"/>
  <c r="G1000" i="13" s="1"/>
  <c r="H942" i="13"/>
  <c r="I942" i="13" s="1"/>
  <c r="H195" i="13"/>
  <c r="I195" i="13" s="1"/>
  <c r="F941" i="13"/>
  <c r="G941" i="13" s="1"/>
  <c r="F1075" i="13"/>
  <c r="G1075" i="13" s="1"/>
  <c r="D732" i="13"/>
  <c r="F732" i="13" s="1"/>
  <c r="G732" i="13" s="1"/>
  <c r="H794" i="13" s="1"/>
  <c r="I794" i="13" s="1"/>
  <c r="H793" i="13"/>
  <c r="I793" i="13" s="1"/>
  <c r="H349" i="13"/>
  <c r="I349" i="13" s="1"/>
  <c r="F1047" i="13"/>
  <c r="G1047" i="13" s="1"/>
  <c r="H634" i="13"/>
  <c r="I634" i="13" s="1"/>
  <c r="F618" i="13"/>
  <c r="G618" i="13" s="1"/>
  <c r="F976" i="13"/>
  <c r="G976" i="13" s="1"/>
  <c r="H962" i="13"/>
  <c r="I962" i="13" s="1"/>
  <c r="H156" i="13"/>
  <c r="I156" i="13" s="1"/>
  <c r="H1101" i="13"/>
  <c r="I1101" i="13" s="1"/>
  <c r="F1489" i="14"/>
  <c r="G1489" i="14" s="1"/>
  <c r="H1581" i="14" s="1"/>
  <c r="D1490" i="14"/>
  <c r="F1490" i="14" s="1"/>
  <c r="G1490" i="14" s="1"/>
  <c r="H1582" i="14" s="1"/>
  <c r="F1356" i="14"/>
  <c r="G1356" i="14" s="1"/>
  <c r="H1448" i="14" s="1"/>
  <c r="D1357" i="14"/>
  <c r="F1357" i="14" s="1"/>
  <c r="G1357" i="14" s="1"/>
  <c r="H1449" i="14" s="1"/>
  <c r="D923" i="14"/>
  <c r="F922" i="14"/>
  <c r="G922" i="14" s="1"/>
  <c r="H1014" i="14" s="1"/>
  <c r="F782" i="14"/>
  <c r="G782" i="14" s="1"/>
  <c r="H874" i="14" s="1"/>
  <c r="D783" i="14"/>
  <c r="F783" i="14" s="1"/>
  <c r="G783" i="14" s="1"/>
  <c r="H875" i="14" s="1"/>
  <c r="D531" i="14"/>
  <c r="F530" i="14"/>
  <c r="G530" i="14" s="1"/>
  <c r="H622" i="14" s="1"/>
  <c r="D447" i="14"/>
  <c r="F447" i="14" s="1"/>
  <c r="G447" i="14" s="1"/>
  <c r="H539" i="14" s="1"/>
  <c r="F446" i="14"/>
  <c r="G446" i="14" s="1"/>
  <c r="H538" i="14" s="1"/>
  <c r="F117" i="14"/>
  <c r="G117" i="14" s="1"/>
  <c r="H209" i="14" s="1"/>
  <c r="D118" i="14"/>
  <c r="F118" i="14" s="1"/>
  <c r="G118" i="14" s="1"/>
  <c r="H210" i="14" s="1"/>
  <c r="F1336" i="14"/>
  <c r="G1336" i="14" s="1"/>
  <c r="H1428" i="14" s="1"/>
  <c r="D1337" i="14"/>
  <c r="F1337" i="14" s="1"/>
  <c r="G1337" i="14" s="1"/>
  <c r="H1429" i="14" s="1"/>
  <c r="D1050" i="14"/>
  <c r="F1050" i="14" s="1"/>
  <c r="G1050" i="14" s="1"/>
  <c r="H1142" i="14" s="1"/>
  <c r="F1049" i="14"/>
  <c r="G1049" i="14" s="1"/>
  <c r="H1141" i="14" s="1"/>
  <c r="D1056" i="14"/>
  <c r="F1055" i="14"/>
  <c r="G1055" i="14" s="1"/>
  <c r="H1147" i="14" s="1"/>
  <c r="F866" i="14"/>
  <c r="G866" i="14" s="1"/>
  <c r="H958" i="14" s="1"/>
  <c r="D867" i="14"/>
  <c r="D749" i="14"/>
  <c r="F749" i="14" s="1"/>
  <c r="G749" i="14" s="1"/>
  <c r="H841" i="14" s="1"/>
  <c r="F748" i="14"/>
  <c r="G748" i="14" s="1"/>
  <c r="H840" i="14" s="1"/>
  <c r="F628" i="14"/>
  <c r="G628" i="14" s="1"/>
  <c r="H720" i="14" s="1"/>
  <c r="D629" i="14"/>
  <c r="F629" i="14" s="1"/>
  <c r="G629" i="14" s="1"/>
  <c r="H721" i="14" s="1"/>
  <c r="D511" i="14"/>
  <c r="F511" i="14" s="1"/>
  <c r="G511" i="14" s="1"/>
  <c r="H603" i="14" s="1"/>
  <c r="F510" i="14"/>
  <c r="G510" i="14" s="1"/>
  <c r="H602" i="14" s="1"/>
  <c r="F349" i="14"/>
  <c r="G349" i="14" s="1"/>
  <c r="H441" i="14" s="1"/>
  <c r="D350" i="14"/>
  <c r="F350" i="14" s="1"/>
  <c r="G350" i="14" s="1"/>
  <c r="H442" i="14" s="1"/>
  <c r="F1469" i="14"/>
  <c r="G1469" i="14" s="1"/>
  <c r="H1561" i="14" s="1"/>
  <c r="D1470" i="14"/>
  <c r="F1470" i="14" s="1"/>
  <c r="G1470" i="14" s="1"/>
  <c r="H1562" i="14" s="1"/>
  <c r="D1253" i="14"/>
  <c r="F1253" i="14" s="1"/>
  <c r="G1253" i="14" s="1"/>
  <c r="H1345" i="14" s="1"/>
  <c r="F1252" i="14"/>
  <c r="G1252" i="14" s="1"/>
  <c r="H1344" i="14" s="1"/>
  <c r="D1084" i="14"/>
  <c r="F1084" i="14" s="1"/>
  <c r="G1084" i="14" s="1"/>
  <c r="H1176" i="14" s="1"/>
  <c r="F1083" i="14"/>
  <c r="G1083" i="14" s="1"/>
  <c r="H1175" i="14" s="1"/>
  <c r="F1433" i="14"/>
  <c r="G1433" i="14" s="1"/>
  <c r="H1525" i="14" s="1"/>
  <c r="D1434" i="14"/>
  <c r="F1434" i="14" s="1"/>
  <c r="G1434" i="14" s="1"/>
  <c r="H1526" i="14" s="1"/>
  <c r="F1328" i="14"/>
  <c r="G1328" i="14" s="1"/>
  <c r="H1420" i="14" s="1"/>
  <c r="D1329" i="14"/>
  <c r="F1329" i="14" s="1"/>
  <c r="G1329" i="14" s="1"/>
  <c r="H1421" i="14" s="1"/>
  <c r="D1028" i="14"/>
  <c r="F1027" i="14"/>
  <c r="G1027" i="14" s="1"/>
  <c r="H1119" i="14" s="1"/>
  <c r="F592" i="14"/>
  <c r="G592" i="14" s="1"/>
  <c r="H684" i="14" s="1"/>
  <c r="D593" i="14"/>
  <c r="D503" i="14"/>
  <c r="F503" i="14" s="1"/>
  <c r="G503" i="14" s="1"/>
  <c r="H595" i="14" s="1"/>
  <c r="F502" i="14"/>
  <c r="G502" i="14" s="1"/>
  <c r="H594" i="14" s="1"/>
  <c r="F1615" i="14"/>
  <c r="G1615" i="14" s="1"/>
  <c r="D1616" i="14"/>
  <c r="F1616" i="14" s="1"/>
  <c r="G1616" i="14" s="1"/>
  <c r="D979" i="14"/>
  <c r="F979" i="14" s="1"/>
  <c r="G979" i="14" s="1"/>
  <c r="H1071" i="14" s="1"/>
  <c r="F978" i="14"/>
  <c r="G978" i="14" s="1"/>
  <c r="H1070" i="14" s="1"/>
  <c r="F838" i="14"/>
  <c r="G838" i="14" s="1"/>
  <c r="H930" i="14" s="1"/>
  <c r="D839" i="14"/>
  <c r="F839" i="14" s="1"/>
  <c r="G839" i="14" s="1"/>
  <c r="H931" i="14" s="1"/>
  <c r="F712" i="14"/>
  <c r="G712" i="14" s="1"/>
  <c r="H804" i="14" s="1"/>
  <c r="D713" i="14"/>
  <c r="F713" i="14" s="1"/>
  <c r="G713" i="14" s="1"/>
  <c r="H805" i="14" s="1"/>
  <c r="D495" i="14"/>
  <c r="F494" i="14"/>
  <c r="G494" i="14" s="1"/>
  <c r="H586" i="14" s="1"/>
  <c r="D328" i="14"/>
  <c r="F327" i="14"/>
  <c r="G327" i="14" s="1"/>
  <c r="H419" i="14" s="1"/>
  <c r="D91" i="14"/>
  <c r="F91" i="14" s="1"/>
  <c r="G91" i="14" s="1"/>
  <c r="H183" i="14" s="1"/>
  <c r="F90" i="14"/>
  <c r="G90" i="14" s="1"/>
  <c r="H182" i="14" s="1"/>
  <c r="D294" i="14"/>
  <c r="F294" i="14" s="1"/>
  <c r="G294" i="14" s="1"/>
  <c r="H386" i="14" s="1"/>
  <c r="F293" i="14"/>
  <c r="G293" i="14" s="1"/>
  <c r="H385" i="14" s="1"/>
  <c r="F1461" i="14"/>
  <c r="G1461" i="14" s="1"/>
  <c r="H1553" i="14" s="1"/>
  <c r="D1462" i="14"/>
  <c r="F1587" i="14"/>
  <c r="G1587" i="14" s="1"/>
  <c r="D1588" i="14"/>
  <c r="F1588" i="14" s="1"/>
  <c r="G1588" i="14" s="1"/>
  <c r="F1300" i="14"/>
  <c r="G1300" i="14" s="1"/>
  <c r="H1392" i="14" s="1"/>
  <c r="D1301" i="14"/>
  <c r="F1301" i="14" s="1"/>
  <c r="G1301" i="14" s="1"/>
  <c r="H1393" i="14" s="1"/>
  <c r="D895" i="14"/>
  <c r="F894" i="14"/>
  <c r="G894" i="14" s="1"/>
  <c r="H986" i="14" s="1"/>
  <c r="F822" i="14"/>
  <c r="G822" i="14" s="1"/>
  <c r="H914" i="14" s="1"/>
  <c r="D823" i="14"/>
  <c r="F692" i="14"/>
  <c r="G692" i="14" s="1"/>
  <c r="H784" i="14" s="1"/>
  <c r="D693" i="14"/>
  <c r="F693" i="14" s="1"/>
  <c r="G693" i="14" s="1"/>
  <c r="H785" i="14" s="1"/>
  <c r="F600" i="14"/>
  <c r="G600" i="14" s="1"/>
  <c r="H692" i="14" s="1"/>
  <c r="D601" i="14"/>
  <c r="D573" i="14"/>
  <c r="F572" i="14"/>
  <c r="G572" i="14" s="1"/>
  <c r="H664" i="14" s="1"/>
  <c r="F194" i="14"/>
  <c r="G194" i="14" s="1"/>
  <c r="H286" i="14" s="1"/>
  <c r="D195" i="14"/>
  <c r="F195" i="14" s="1"/>
  <c r="G195" i="14" s="1"/>
  <c r="H287" i="14" s="1"/>
  <c r="F1623" i="14"/>
  <c r="G1623" i="14" s="1"/>
  <c r="D1624" i="14"/>
  <c r="F1624" i="14" s="1"/>
  <c r="G1624" i="14" s="1"/>
  <c r="F1413" i="14"/>
  <c r="G1413" i="14" s="1"/>
  <c r="H1505" i="14" s="1"/>
  <c r="D1414" i="14"/>
  <c r="F1414" i="14" s="1"/>
  <c r="G1414" i="14" s="1"/>
  <c r="H1506" i="14" s="1"/>
  <c r="F818" i="14"/>
  <c r="G818" i="14" s="1"/>
  <c r="H910" i="14" s="1"/>
  <c r="D819" i="14"/>
  <c r="F819" i="14" s="1"/>
  <c r="G819" i="14" s="1"/>
  <c r="H911" i="14" s="1"/>
  <c r="F684" i="14"/>
  <c r="G684" i="14" s="1"/>
  <c r="H776" i="14" s="1"/>
  <c r="D685" i="14"/>
  <c r="F685" i="14" s="1"/>
  <c r="G685" i="14" s="1"/>
  <c r="H777" i="14" s="1"/>
  <c r="D475" i="14"/>
  <c r="F475" i="14" s="1"/>
  <c r="G475" i="14" s="1"/>
  <c r="H567" i="14" s="1"/>
  <c r="F474" i="14"/>
  <c r="G474" i="14" s="1"/>
  <c r="H566" i="14" s="1"/>
  <c r="F166" i="14"/>
  <c r="G166" i="14" s="1"/>
  <c r="H258" i="14" s="1"/>
  <c r="D167" i="14"/>
  <c r="F167" i="14" s="1"/>
  <c r="G167" i="14" s="1"/>
  <c r="H259" i="14" s="1"/>
  <c r="F1559" i="14"/>
  <c r="G1559" i="14" s="1"/>
  <c r="D1560" i="14"/>
  <c r="F1560" i="14" s="1"/>
  <c r="G1560" i="14" s="1"/>
  <c r="F1287" i="14"/>
  <c r="G1287" i="14" s="1"/>
  <c r="H1379" i="14" s="1"/>
  <c r="D1288" i="14"/>
  <c r="F1288" i="14" s="1"/>
  <c r="G1288" i="14" s="1"/>
  <c r="H1380" i="14" s="1"/>
  <c r="D1112" i="14"/>
  <c r="F1111" i="14"/>
  <c r="G1111" i="14" s="1"/>
  <c r="H1203" i="14" s="1"/>
  <c r="D951" i="14"/>
  <c r="F951" i="14" s="1"/>
  <c r="G951" i="14" s="1"/>
  <c r="H1043" i="14" s="1"/>
  <c r="F950" i="14"/>
  <c r="G950" i="14" s="1"/>
  <c r="H1042" i="14" s="1"/>
  <c r="F810" i="14"/>
  <c r="G810" i="14" s="1"/>
  <c r="H902" i="14" s="1"/>
  <c r="D811" i="14"/>
  <c r="F811" i="14" s="1"/>
  <c r="G811" i="14" s="1"/>
  <c r="H903" i="14" s="1"/>
  <c r="F586" i="14"/>
  <c r="G586" i="14" s="1"/>
  <c r="H678" i="14" s="1"/>
  <c r="D587" i="14"/>
  <c r="F587" i="14" s="1"/>
  <c r="G587" i="14" s="1"/>
  <c r="H679" i="14" s="1"/>
  <c r="D545" i="14"/>
  <c r="F545" i="14" s="1"/>
  <c r="G545" i="14" s="1"/>
  <c r="H637" i="14" s="1"/>
  <c r="F544" i="14"/>
  <c r="G544" i="14" s="1"/>
  <c r="H636" i="14" s="1"/>
  <c r="D467" i="14"/>
  <c r="F466" i="14"/>
  <c r="G466" i="14" s="1"/>
  <c r="H558" i="14" s="1"/>
  <c r="F138" i="14"/>
  <c r="G138" i="14" s="1"/>
  <c r="H230" i="14" s="1"/>
  <c r="D139" i="14"/>
  <c r="F139" i="14" s="1"/>
  <c r="G139" i="14" s="1"/>
  <c r="H231" i="14" s="1"/>
  <c r="F1440" i="14"/>
  <c r="G1440" i="14" s="1"/>
  <c r="H1532" i="14" s="1"/>
  <c r="D1441" i="14"/>
  <c r="F1441" i="14" s="1"/>
  <c r="G1441" i="14" s="1"/>
  <c r="H1533" i="14" s="1"/>
  <c r="F1272" i="14"/>
  <c r="G1272" i="14" s="1"/>
  <c r="H1364" i="14" s="1"/>
  <c r="D1273" i="14"/>
  <c r="F1280" i="14"/>
  <c r="G1280" i="14" s="1"/>
  <c r="H1372" i="14" s="1"/>
  <c r="D1281" i="14"/>
  <c r="F1281" i="14" s="1"/>
  <c r="G1281" i="14" s="1"/>
  <c r="H1373" i="14" s="1"/>
  <c r="D1104" i="14"/>
  <c r="F1103" i="14"/>
  <c r="G1103" i="14" s="1"/>
  <c r="H1195" i="14" s="1"/>
  <c r="F656" i="14"/>
  <c r="G656" i="14" s="1"/>
  <c r="H748" i="14" s="1"/>
  <c r="D657" i="14"/>
  <c r="F538" i="14"/>
  <c r="G538" i="14" s="1"/>
  <c r="H630" i="14" s="1"/>
  <c r="D539" i="14"/>
  <c r="F539" i="14" s="1"/>
  <c r="G539" i="14" s="1"/>
  <c r="H631" i="14" s="1"/>
  <c r="D455" i="14"/>
  <c r="F455" i="14" s="1"/>
  <c r="G455" i="14" s="1"/>
  <c r="H547" i="14" s="1"/>
  <c r="F454" i="14"/>
  <c r="G454" i="14" s="1"/>
  <c r="H546" i="14" s="1"/>
  <c r="F110" i="14"/>
  <c r="G110" i="14" s="1"/>
  <c r="H202" i="14" s="1"/>
  <c r="D111" i="14"/>
  <c r="F111" i="14" s="1"/>
  <c r="G111" i="14" s="1"/>
  <c r="H203" i="14" s="1"/>
  <c r="H827" i="13"/>
  <c r="I827" i="13" s="1"/>
  <c r="H1091" i="13"/>
  <c r="I1091" i="13" s="1"/>
  <c r="D769" i="13"/>
  <c r="F769" i="13" s="1"/>
  <c r="G769" i="13" s="1"/>
  <c r="H833" i="13" s="1"/>
  <c r="I833" i="13" s="1"/>
  <c r="H832" i="13"/>
  <c r="I832" i="13" s="1"/>
  <c r="D619" i="13"/>
  <c r="F619" i="13" s="1"/>
  <c r="G619" i="13" s="1"/>
  <c r="H683" i="13" s="1"/>
  <c r="I683" i="13" s="1"/>
  <c r="F797" i="13"/>
  <c r="G797" i="13" s="1"/>
  <c r="F1061" i="13"/>
  <c r="G1061" i="13" s="1"/>
  <c r="F1100" i="13"/>
  <c r="G1100" i="13" s="1"/>
  <c r="H880" i="13"/>
  <c r="I880" i="13" s="1"/>
  <c r="F1105" i="13"/>
  <c r="G1105" i="13" s="1"/>
  <c r="F1115" i="13"/>
  <c r="G1115" i="13" s="1"/>
  <c r="F990" i="13"/>
  <c r="G990" i="13" s="1"/>
  <c r="F1014" i="13"/>
  <c r="G1014" i="13" s="1"/>
  <c r="R1225" i="16" l="1"/>
  <c r="Q1113" i="16"/>
  <c r="R1071" i="16"/>
  <c r="Q1351" i="16"/>
  <c r="R1169" i="16"/>
  <c r="R694" i="16"/>
  <c r="O694" i="16"/>
  <c r="R1393" i="16"/>
  <c r="Q1085" i="16"/>
  <c r="R329" i="16"/>
  <c r="R798" i="16"/>
  <c r="O329" i="16"/>
  <c r="R1085" i="16"/>
  <c r="O798" i="16"/>
  <c r="R420" i="16"/>
  <c r="Q420" i="16"/>
  <c r="R840" i="16"/>
  <c r="O644" i="16"/>
  <c r="J665" i="16"/>
  <c r="K665" i="16" s="1"/>
  <c r="J644" i="16"/>
  <c r="K644" i="16" s="1"/>
  <c r="R916" i="16"/>
  <c r="R854" i="16"/>
  <c r="O1071" i="16"/>
  <c r="O1316" i="16"/>
  <c r="Q665" i="16"/>
  <c r="M742" i="16"/>
  <c r="J742" i="16"/>
  <c r="K742" i="16" s="1"/>
  <c r="M1365" i="16"/>
  <c r="J1365" i="16"/>
  <c r="K1365" i="16" s="1"/>
  <c r="M1015" i="16"/>
  <c r="J1015" i="16"/>
  <c r="K1015" i="16" s="1"/>
  <c r="M217" i="16"/>
  <c r="J217" i="16"/>
  <c r="K217" i="16" s="1"/>
  <c r="M448" i="16"/>
  <c r="J448" i="16"/>
  <c r="K448" i="16" s="1"/>
  <c r="M1001" i="16"/>
  <c r="J1001" i="16"/>
  <c r="K1001" i="16" s="1"/>
  <c r="M1036" i="16"/>
  <c r="O1036" i="16" s="1"/>
  <c r="J1036" i="16"/>
  <c r="K1036" i="16" s="1"/>
  <c r="M658" i="16"/>
  <c r="J658" i="16"/>
  <c r="K658" i="16" s="1"/>
  <c r="M1148" i="16"/>
  <c r="J1148" i="16"/>
  <c r="K1148" i="16" s="1"/>
  <c r="J616" i="16"/>
  <c r="K616" i="16" s="1"/>
  <c r="M616" i="16"/>
  <c r="R616" i="16" s="1"/>
  <c r="M826" i="16"/>
  <c r="J826" i="16"/>
  <c r="K826" i="16" s="1"/>
  <c r="M406" i="16"/>
  <c r="J406" i="16"/>
  <c r="K406" i="16" s="1"/>
  <c r="M1295" i="16"/>
  <c r="J1295" i="16"/>
  <c r="K1295" i="16" s="1"/>
  <c r="M1301" i="16"/>
  <c r="J1301" i="16"/>
  <c r="K1301" i="16" s="1"/>
  <c r="M253" i="16"/>
  <c r="J253" i="16"/>
  <c r="K253" i="16" s="1"/>
  <c r="M252" i="16"/>
  <c r="J252" i="16"/>
  <c r="K252" i="16" s="1"/>
  <c r="M1183" i="16"/>
  <c r="J1183" i="16"/>
  <c r="K1183" i="16" s="1"/>
  <c r="J539" i="16"/>
  <c r="K539" i="16" s="1"/>
  <c r="M539" i="16"/>
  <c r="O539" i="16" s="1"/>
  <c r="Q539" i="16" s="1"/>
  <c r="M924" i="16"/>
  <c r="J924" i="16"/>
  <c r="K924" i="16" s="1"/>
  <c r="M624" i="16"/>
  <c r="J624" i="16"/>
  <c r="K624" i="16" s="1"/>
  <c r="M182" i="16"/>
  <c r="J182" i="16"/>
  <c r="K182" i="16" s="1"/>
  <c r="M392" i="16"/>
  <c r="J392" i="16"/>
  <c r="K392" i="16" s="1"/>
  <c r="M1120" i="16"/>
  <c r="J1120" i="16"/>
  <c r="K1120" i="16" s="1"/>
  <c r="M791" i="16"/>
  <c r="J791" i="16"/>
  <c r="K791" i="16" s="1"/>
  <c r="M1239" i="16"/>
  <c r="J1239" i="16"/>
  <c r="K1239" i="16" s="1"/>
  <c r="M1106" i="16"/>
  <c r="J1106" i="16"/>
  <c r="K1106" i="16" s="1"/>
  <c r="M203" i="16"/>
  <c r="J203" i="16"/>
  <c r="K203" i="16" s="1"/>
  <c r="M511" i="16"/>
  <c r="J511" i="16"/>
  <c r="K511" i="16" s="1"/>
  <c r="M385" i="16"/>
  <c r="J385" i="16"/>
  <c r="K385" i="16" s="1"/>
  <c r="M281" i="16"/>
  <c r="J281" i="16"/>
  <c r="K281" i="16" s="1"/>
  <c r="M771" i="16"/>
  <c r="J771" i="16"/>
  <c r="K771" i="16" s="1"/>
  <c r="M960" i="16"/>
  <c r="J960" i="16"/>
  <c r="K960" i="16" s="1"/>
  <c r="M301" i="16"/>
  <c r="J301" i="16"/>
  <c r="K301" i="16" s="1"/>
  <c r="M973" i="16"/>
  <c r="J973" i="16"/>
  <c r="K973" i="16" s="1"/>
  <c r="M1302" i="16"/>
  <c r="J1302" i="16"/>
  <c r="K1302" i="16" s="1"/>
  <c r="M847" i="16"/>
  <c r="J847" i="16"/>
  <c r="K847" i="16" s="1"/>
  <c r="M558" i="16"/>
  <c r="J558" i="16"/>
  <c r="K558" i="16" s="1"/>
  <c r="M832" i="16"/>
  <c r="J832" i="16"/>
  <c r="K832" i="16" s="1"/>
  <c r="M889" i="16"/>
  <c r="J889" i="16"/>
  <c r="K889" i="16" s="1"/>
  <c r="M1205" i="16"/>
  <c r="J1205" i="16"/>
  <c r="K1205" i="16" s="1"/>
  <c r="M1275" i="16"/>
  <c r="J1275" i="16"/>
  <c r="K1275" i="16" s="1"/>
  <c r="M1092" i="16"/>
  <c r="J1092" i="16"/>
  <c r="K1092" i="16" s="1"/>
  <c r="M532" i="16"/>
  <c r="J532" i="16"/>
  <c r="K532" i="16" s="1"/>
  <c r="M1057" i="16"/>
  <c r="J1057" i="16"/>
  <c r="K1057" i="16" s="1"/>
  <c r="M714" i="16"/>
  <c r="J714" i="16"/>
  <c r="K714" i="16" s="1"/>
  <c r="M1400" i="16"/>
  <c r="J1400" i="16"/>
  <c r="K1400" i="16" s="1"/>
  <c r="M315" i="16"/>
  <c r="J315" i="16"/>
  <c r="K315" i="16" s="1"/>
  <c r="M574" i="16"/>
  <c r="J574" i="16"/>
  <c r="K574" i="16" s="1"/>
  <c r="M1373" i="16"/>
  <c r="J1373" i="16"/>
  <c r="K1373" i="16" s="1"/>
  <c r="M208" i="16"/>
  <c r="J208" i="16"/>
  <c r="K208" i="16" s="1"/>
  <c r="M1323" i="16"/>
  <c r="J1323" i="16"/>
  <c r="K1323" i="16" s="1"/>
  <c r="M1211" i="16"/>
  <c r="J1211" i="16"/>
  <c r="K1211" i="16" s="1"/>
  <c r="M1197" i="16"/>
  <c r="J1197" i="16"/>
  <c r="K1197" i="16" s="1"/>
  <c r="G1050" i="16"/>
  <c r="M1142" i="16" s="1"/>
  <c r="O1142" i="16" s="1"/>
  <c r="Q1142" i="16" s="1"/>
  <c r="F1050" i="16"/>
  <c r="R665" i="16"/>
  <c r="R868" i="16"/>
  <c r="R273" i="16"/>
  <c r="O1225" i="16"/>
  <c r="O440" i="16"/>
  <c r="Q440" i="16"/>
  <c r="R440" i="16"/>
  <c r="R1329" i="16"/>
  <c r="O1329" i="16"/>
  <c r="Q1329" i="16"/>
  <c r="Q441" i="16"/>
  <c r="O441" i="16"/>
  <c r="R441" i="16"/>
  <c r="Q748" i="16"/>
  <c r="R748" i="16"/>
  <c r="O748" i="16"/>
  <c r="Q601" i="16"/>
  <c r="O601" i="16"/>
  <c r="R601" i="16"/>
  <c r="O609" i="16"/>
  <c r="R609" i="16"/>
  <c r="Q609" i="16"/>
  <c r="F182" i="16"/>
  <c r="G182" i="16" s="1"/>
  <c r="F966" i="16"/>
  <c r="G966" i="16" s="1"/>
  <c r="G741" i="16"/>
  <c r="M833" i="16" s="1"/>
  <c r="O833" i="16" s="1"/>
  <c r="Q833" i="16" s="1"/>
  <c r="F741" i="16"/>
  <c r="G1288" i="16"/>
  <c r="M1380" i="16" s="1"/>
  <c r="O1380" i="16" s="1"/>
  <c r="Q1380" i="16" s="1"/>
  <c r="F1288" i="16"/>
  <c r="O874" i="16"/>
  <c r="Q874" i="16" s="1"/>
  <c r="R874" i="16"/>
  <c r="O1189" i="16"/>
  <c r="Q1189" i="16" s="1"/>
  <c r="R1189" i="16"/>
  <c r="Q608" i="16"/>
  <c r="O608" i="16"/>
  <c r="R608" i="16"/>
  <c r="O684" i="16"/>
  <c r="Q684" i="16" s="1"/>
  <c r="R684" i="16"/>
  <c r="Q636" i="16"/>
  <c r="R636" i="16"/>
  <c r="O636" i="16"/>
  <c r="M343" i="16"/>
  <c r="J343" i="16"/>
  <c r="K343" i="16" s="1"/>
  <c r="O965" i="16"/>
  <c r="Q965" i="16" s="1"/>
  <c r="R965" i="16"/>
  <c r="Q580" i="16"/>
  <c r="O580" i="16"/>
  <c r="R580" i="16"/>
  <c r="O1133" i="16"/>
  <c r="Q1133" i="16" s="1"/>
  <c r="R1133" i="16"/>
  <c r="M1162" i="16"/>
  <c r="J1162" i="16"/>
  <c r="K1162" i="16" s="1"/>
  <c r="O706" i="16"/>
  <c r="Q706" i="16" s="1"/>
  <c r="R706" i="16"/>
  <c r="O189" i="16"/>
  <c r="Q189" i="16" s="1"/>
  <c r="R189" i="16"/>
  <c r="O824" i="16"/>
  <c r="Q824" i="16" s="1"/>
  <c r="R824" i="16"/>
  <c r="F117" i="16"/>
  <c r="G117" i="16" s="1"/>
  <c r="G924" i="16"/>
  <c r="M1016" i="16" s="1"/>
  <c r="Q1016" i="16" s="1"/>
  <c r="F924" i="16"/>
  <c r="G1225" i="16"/>
  <c r="M1317" i="16" s="1"/>
  <c r="Q1317" i="16" s="1"/>
  <c r="F1225" i="16"/>
  <c r="F91" i="16"/>
  <c r="G91" i="16" s="1"/>
  <c r="Q531" i="16"/>
  <c r="R531" i="16"/>
  <c r="O531" i="16"/>
  <c r="Q776" i="16"/>
  <c r="O776" i="16"/>
  <c r="R776" i="16"/>
  <c r="Q524" i="16"/>
  <c r="O524" i="16"/>
  <c r="R524" i="16"/>
  <c r="O1217" i="16"/>
  <c r="Q1217" i="16" s="1"/>
  <c r="R1217" i="16"/>
  <c r="O629" i="16"/>
  <c r="Q629" i="16"/>
  <c r="R629" i="16"/>
  <c r="R370" i="16"/>
  <c r="Q370" i="16"/>
  <c r="O370" i="16"/>
  <c r="O1195" i="16"/>
  <c r="Q1195" i="16" s="1"/>
  <c r="R1195" i="16"/>
  <c r="Q321" i="16"/>
  <c r="O321" i="16"/>
  <c r="R321" i="16"/>
  <c r="O167" i="16"/>
  <c r="Q167" i="16" s="1"/>
  <c r="R167" i="16"/>
  <c r="G825" i="16"/>
  <c r="M917" i="16" s="1"/>
  <c r="O917" i="16" s="1"/>
  <c r="Q917" i="16" s="1"/>
  <c r="F825" i="16"/>
  <c r="F385" i="16"/>
  <c r="G385" i="16" s="1"/>
  <c r="F294" i="16"/>
  <c r="G294" i="16" s="1"/>
  <c r="Q377" i="16"/>
  <c r="O377" i="16"/>
  <c r="R377" i="16"/>
  <c r="R944" i="16"/>
  <c r="Q944" i="16"/>
  <c r="O944" i="16"/>
  <c r="O174" i="16"/>
  <c r="Q174" i="16" s="1"/>
  <c r="R174" i="16"/>
  <c r="M679" i="16"/>
  <c r="J679" i="16"/>
  <c r="K679" i="16" s="1"/>
  <c r="O1028" i="16"/>
  <c r="Q1028" i="16" s="1"/>
  <c r="R1028" i="16"/>
  <c r="Q769" i="16"/>
  <c r="O769" i="16"/>
  <c r="R769" i="16"/>
  <c r="O545" i="16"/>
  <c r="Q545" i="16" s="1"/>
  <c r="R545" i="16"/>
  <c r="Q749" i="16"/>
  <c r="R749" i="16"/>
  <c r="O749" i="16"/>
  <c r="Q1343" i="16"/>
  <c r="O1343" i="16"/>
  <c r="R1343" i="16"/>
  <c r="M1029" i="16"/>
  <c r="J1029" i="16"/>
  <c r="K1029" i="16" s="1"/>
  <c r="M434" i="16"/>
  <c r="J434" i="16"/>
  <c r="K434" i="16" s="1"/>
  <c r="Q566" i="16"/>
  <c r="O566" i="16"/>
  <c r="R566" i="16"/>
  <c r="Q1308" i="16"/>
  <c r="O1308" i="16"/>
  <c r="R1308" i="16"/>
  <c r="F467" i="16"/>
  <c r="G467" i="16" s="1"/>
  <c r="G1057" i="16"/>
  <c r="M1149" i="16" s="1"/>
  <c r="O1149" i="16" s="1"/>
  <c r="Q1149" i="16" s="1"/>
  <c r="F1057" i="16"/>
  <c r="O937" i="16"/>
  <c r="Q937" i="16" s="1"/>
  <c r="R937" i="16"/>
  <c r="O1273" i="16"/>
  <c r="R1273" i="16"/>
  <c r="Q1273" i="16"/>
  <c r="O830" i="16"/>
  <c r="Q830" i="16" s="1"/>
  <c r="R830" i="16"/>
  <c r="O650" i="16"/>
  <c r="Q650" i="16"/>
  <c r="R650" i="16"/>
  <c r="O1231" i="16"/>
  <c r="R1231" i="16"/>
  <c r="Q1231" i="16"/>
  <c r="O1175" i="16"/>
  <c r="Q1175" i="16" s="1"/>
  <c r="R1175" i="16"/>
  <c r="G329" i="16"/>
  <c r="M421" i="16" s="1"/>
  <c r="O421" i="16" s="1"/>
  <c r="F329" i="16"/>
  <c r="F749" i="16"/>
  <c r="G749" i="16" s="1"/>
  <c r="F238" i="16"/>
  <c r="G238" i="16" s="1"/>
  <c r="G889" i="16"/>
  <c r="M981" i="16" s="1"/>
  <c r="O981" i="16" s="1"/>
  <c r="Q981" i="16" s="1"/>
  <c r="F889" i="16"/>
  <c r="J694" i="16"/>
  <c r="K694" i="16" s="1"/>
  <c r="Q454" i="16"/>
  <c r="O454" i="16"/>
  <c r="R454" i="16"/>
  <c r="O168" i="16"/>
  <c r="Q168" i="16" s="1"/>
  <c r="R168" i="16"/>
  <c r="O517" i="16"/>
  <c r="Q517" i="16"/>
  <c r="R517" i="16"/>
  <c r="O237" i="16"/>
  <c r="Q237" i="16" s="1"/>
  <c r="R237" i="16"/>
  <c r="O496" i="16"/>
  <c r="Q496" i="16" s="1"/>
  <c r="R496" i="16"/>
  <c r="Q784" i="16"/>
  <c r="O784" i="16"/>
  <c r="R784" i="16"/>
  <c r="Q398" i="16"/>
  <c r="O398" i="16"/>
  <c r="R398" i="16"/>
  <c r="O1161" i="16"/>
  <c r="Q1161" i="16" s="1"/>
  <c r="R1161" i="16"/>
  <c r="Q552" i="16"/>
  <c r="O552" i="16"/>
  <c r="R552" i="16"/>
  <c r="O914" i="16"/>
  <c r="Q914" i="16" s="1"/>
  <c r="R914" i="16"/>
  <c r="O1203" i="16"/>
  <c r="Q1203" i="16" s="1"/>
  <c r="R1203" i="16"/>
  <c r="F574" i="16"/>
  <c r="G574" i="16" s="1"/>
  <c r="F1274" i="16"/>
  <c r="G1274" i="16" s="1"/>
  <c r="M819" i="16"/>
  <c r="J819" i="16"/>
  <c r="K819" i="16" s="1"/>
  <c r="O322" i="16"/>
  <c r="Q322" i="16"/>
  <c r="R322" i="16"/>
  <c r="Q755" i="16"/>
  <c r="O755" i="16"/>
  <c r="R755" i="16"/>
  <c r="O930" i="16"/>
  <c r="Q930" i="16" s="1"/>
  <c r="R930" i="16"/>
  <c r="O1259" i="16"/>
  <c r="Q1259" i="16" s="1"/>
  <c r="R1259" i="16"/>
  <c r="O497" i="16"/>
  <c r="Q497" i="16" s="1"/>
  <c r="R497" i="16"/>
  <c r="O188" i="16"/>
  <c r="Q188" i="16" s="1"/>
  <c r="R188" i="16"/>
  <c r="Q1077" i="16"/>
  <c r="O1077" i="16"/>
  <c r="R1077" i="16"/>
  <c r="Q692" i="16"/>
  <c r="R692" i="16"/>
  <c r="O692" i="16"/>
  <c r="O433" i="16"/>
  <c r="Q433" i="16"/>
  <c r="R433" i="16"/>
  <c r="O1385" i="16"/>
  <c r="Q1385" i="16" s="1"/>
  <c r="R1385" i="16"/>
  <c r="Q622" i="16"/>
  <c r="O622" i="16"/>
  <c r="R622" i="16"/>
  <c r="O804" i="16"/>
  <c r="Q804" i="16" s="1"/>
  <c r="R804" i="16"/>
  <c r="Q1287" i="16"/>
  <c r="O1287" i="16"/>
  <c r="R1287" i="16"/>
  <c r="Q1252" i="16"/>
  <c r="O1252" i="16"/>
  <c r="R1252" i="16"/>
  <c r="Q462" i="16"/>
  <c r="O462" i="16"/>
  <c r="R462" i="16"/>
  <c r="Q1442" i="16"/>
  <c r="O1442" i="16"/>
  <c r="Q1435" i="16"/>
  <c r="O1435" i="16"/>
  <c r="O1415" i="16"/>
  <c r="Q1415" i="16"/>
  <c r="O1639" i="16"/>
  <c r="Q1639" i="16"/>
  <c r="O1441" i="16"/>
  <c r="Q1441" i="16"/>
  <c r="O1617" i="16"/>
  <c r="Q1617" i="16"/>
  <c r="O1616" i="16"/>
  <c r="Q1616" i="16"/>
  <c r="R117" i="16"/>
  <c r="O117" i="16"/>
  <c r="Q117" i="16" s="1"/>
  <c r="O1596" i="16"/>
  <c r="Q1596" i="16"/>
  <c r="O1470" i="16"/>
  <c r="Q1470" i="16"/>
  <c r="O114" i="16"/>
  <c r="O1317" i="16"/>
  <c r="Q615" i="16"/>
  <c r="O615" i="16"/>
  <c r="Q651" i="16"/>
  <c r="O651" i="16"/>
  <c r="Q1078" i="16"/>
  <c r="O1078" i="16"/>
  <c r="Q421" i="16"/>
  <c r="Q657" i="16"/>
  <c r="O657" i="16"/>
  <c r="Q783" i="16"/>
  <c r="O783" i="16"/>
  <c r="Q671" i="16"/>
  <c r="O671" i="16"/>
  <c r="Q293" i="16"/>
  <c r="O293" i="16"/>
  <c r="O1016" i="16"/>
  <c r="Q265" i="16"/>
  <c r="O265" i="16"/>
  <c r="Q616" i="16"/>
  <c r="Q727" i="16"/>
  <c r="O727" i="16"/>
  <c r="Q951" i="16"/>
  <c r="O951" i="16"/>
  <c r="Q1036" i="16"/>
  <c r="R1036" i="16"/>
  <c r="R1149" i="16"/>
  <c r="R1555" i="16"/>
  <c r="R131" i="16"/>
  <c r="R1603" i="16"/>
  <c r="R149" i="16"/>
  <c r="R1602" i="16"/>
  <c r="R144" i="16"/>
  <c r="R1497" i="16"/>
  <c r="R155" i="16"/>
  <c r="R615" i="16"/>
  <c r="R145" i="16"/>
  <c r="R123" i="16"/>
  <c r="R154" i="16"/>
  <c r="R138" i="16"/>
  <c r="R807" i="16"/>
  <c r="R159" i="16"/>
  <c r="R951" i="16"/>
  <c r="R651" i="16"/>
  <c r="R1415" i="16"/>
  <c r="R150" i="16"/>
  <c r="R1498" i="16"/>
  <c r="R147" i="16"/>
  <c r="R657" i="16"/>
  <c r="R158" i="16"/>
  <c r="R1470" i="16"/>
  <c r="R116" i="16"/>
  <c r="R783" i="16"/>
  <c r="R120" i="16"/>
  <c r="R137" i="16"/>
  <c r="R107" i="16"/>
  <c r="S107" i="16" s="1"/>
  <c r="R157" i="16"/>
  <c r="R160" i="16"/>
  <c r="R140" i="16"/>
  <c r="R141" i="16"/>
  <c r="R1078" i="16"/>
  <c r="R1639" i="16"/>
  <c r="R1016" i="16"/>
  <c r="R1142" i="16"/>
  <c r="R115" i="16"/>
  <c r="R136" i="16"/>
  <c r="R1442" i="16"/>
  <c r="R142" i="16"/>
  <c r="R671" i="16"/>
  <c r="R135" i="16"/>
  <c r="R539" i="16"/>
  <c r="R129" i="16"/>
  <c r="R1397" i="16"/>
  <c r="R132" i="16"/>
  <c r="R895" i="16"/>
  <c r="R152" i="16"/>
  <c r="R1435" i="16"/>
  <c r="R114" i="16"/>
  <c r="R143" i="16"/>
  <c r="R1317" i="16"/>
  <c r="R130" i="16"/>
  <c r="R1441" i="16"/>
  <c r="R122" i="16"/>
  <c r="R265" i="16"/>
  <c r="R163" i="16"/>
  <c r="R1617" i="16"/>
  <c r="R153" i="16"/>
  <c r="R1616" i="16"/>
  <c r="R148" i="16"/>
  <c r="R1596" i="16"/>
  <c r="R127" i="16"/>
  <c r="R727" i="16"/>
  <c r="R121" i="16"/>
  <c r="R293" i="16"/>
  <c r="R1561" i="16"/>
  <c r="R421" i="16"/>
  <c r="R1513" i="16"/>
  <c r="J1022" i="16"/>
  <c r="K1022" i="16" s="1"/>
  <c r="M1022" i="16"/>
  <c r="O1022" i="16" s="1"/>
  <c r="Q1022" i="16" s="1"/>
  <c r="J490" i="16"/>
  <c r="K490" i="16" s="1"/>
  <c r="M490" i="16"/>
  <c r="J161" i="16"/>
  <c r="K161" i="16" s="1"/>
  <c r="M161" i="16"/>
  <c r="O161" i="16" s="1"/>
  <c r="J547" i="16"/>
  <c r="K547" i="16" s="1"/>
  <c r="M547" i="16"/>
  <c r="O547" i="16" s="1"/>
  <c r="Q547" i="16" s="1"/>
  <c r="J812" i="16"/>
  <c r="K812" i="16" s="1"/>
  <c r="M812" i="16"/>
  <c r="O812" i="16" s="1"/>
  <c r="Q812" i="16" s="1"/>
  <c r="J139" i="16"/>
  <c r="K139" i="16" s="1"/>
  <c r="M139" i="16"/>
  <c r="O139" i="16" s="1"/>
  <c r="J413" i="16"/>
  <c r="K413" i="16" s="1"/>
  <c r="M413" i="16"/>
  <c r="J588" i="16"/>
  <c r="K588" i="16" s="1"/>
  <c r="M588" i="16"/>
  <c r="J1407" i="16"/>
  <c r="K1407" i="16" s="1"/>
  <c r="M1407" i="16"/>
  <c r="J126" i="16"/>
  <c r="K126" i="16" s="1"/>
  <c r="M126" i="16"/>
  <c r="O126" i="16" s="1"/>
  <c r="J721" i="16"/>
  <c r="K721" i="16" s="1"/>
  <c r="M721" i="16"/>
  <c r="J469" i="16"/>
  <c r="K469" i="16" s="1"/>
  <c r="M469" i="16"/>
  <c r="J231" i="16"/>
  <c r="K231" i="16" s="1"/>
  <c r="M231" i="16"/>
  <c r="O231" i="16" s="1"/>
  <c r="Q231" i="16" s="1"/>
  <c r="J118" i="16"/>
  <c r="K118" i="16" s="1"/>
  <c r="M118" i="16"/>
  <c r="O118" i="16" s="1"/>
  <c r="J1050" i="16"/>
  <c r="K1050" i="16" s="1"/>
  <c r="M1050" i="16"/>
  <c r="J1519" i="16"/>
  <c r="K1519" i="16" s="1"/>
  <c r="M1519" i="16"/>
  <c r="O1519" i="16" s="1"/>
  <c r="Q1519" i="16" s="1"/>
  <c r="J1099" i="16"/>
  <c r="K1099" i="16" s="1"/>
  <c r="M1099" i="16"/>
  <c r="J112" i="16"/>
  <c r="K112" i="16" s="1"/>
  <c r="M112" i="16"/>
  <c r="J224" i="16"/>
  <c r="K224" i="16" s="1"/>
  <c r="M224" i="16"/>
  <c r="O224" i="16" s="1"/>
  <c r="Q224" i="16" s="1"/>
  <c r="J1043" i="16"/>
  <c r="K1043" i="16" s="1"/>
  <c r="M1043" i="16"/>
  <c r="O1043" i="16" s="1"/>
  <c r="Q1043" i="16" s="1"/>
  <c r="J350" i="16"/>
  <c r="K350" i="16" s="1"/>
  <c r="M350" i="16"/>
  <c r="J133" i="16"/>
  <c r="K133" i="16" s="1"/>
  <c r="M133" i="16"/>
  <c r="O133" i="16" s="1"/>
  <c r="J1540" i="16"/>
  <c r="K1540" i="16" s="1"/>
  <c r="M1540" i="16"/>
  <c r="O1540" i="16" s="1"/>
  <c r="Q1540" i="16" s="1"/>
  <c r="J700" i="16"/>
  <c r="K700" i="16" s="1"/>
  <c r="M700" i="16"/>
  <c r="O700" i="16" s="1"/>
  <c r="Q700" i="16" s="1"/>
  <c r="J357" i="16"/>
  <c r="K357" i="16" s="1"/>
  <c r="M357" i="16"/>
  <c r="J196" i="16"/>
  <c r="K196" i="16" s="1"/>
  <c r="M196" i="16"/>
  <c r="O196" i="16" s="1"/>
  <c r="Q196" i="16" s="1"/>
  <c r="P110" i="16"/>
  <c r="Q110" i="16" s="1"/>
  <c r="S108" i="16"/>
  <c r="P109" i="16"/>
  <c r="Q109" i="16" s="1"/>
  <c r="S109" i="16"/>
  <c r="G27" i="16"/>
  <c r="G14" i="16"/>
  <c r="G896" i="16"/>
  <c r="G553" i="16"/>
  <c r="G315" i="16"/>
  <c r="J981" i="16"/>
  <c r="K981" i="16" s="1"/>
  <c r="J1639" i="16"/>
  <c r="K1639" i="16" s="1"/>
  <c r="D118" i="16"/>
  <c r="J1513" i="16"/>
  <c r="K1513" i="16" s="1"/>
  <c r="J1317" i="16"/>
  <c r="K1317" i="16" s="1"/>
  <c r="J1149" i="16"/>
  <c r="K1149" i="16" s="1"/>
  <c r="J1142" i="16"/>
  <c r="K1142" i="16" s="1"/>
  <c r="J1555" i="16"/>
  <c r="K1555" i="16" s="1"/>
  <c r="J1415" i="16"/>
  <c r="K1415" i="16" s="1"/>
  <c r="J1016" i="16"/>
  <c r="K1016" i="16" s="1"/>
  <c r="J1380" i="16"/>
  <c r="K1380" i="16" s="1"/>
  <c r="J1561" i="16"/>
  <c r="K1561" i="16" s="1"/>
  <c r="D1470" i="16"/>
  <c r="F1470" i="16" s="1"/>
  <c r="G1470" i="16" s="1"/>
  <c r="M1562" i="16" s="1"/>
  <c r="O1562" i="16" s="1"/>
  <c r="Q1562" i="16" s="1"/>
  <c r="D468" i="16"/>
  <c r="D161" i="14"/>
  <c r="F161" i="14" s="1"/>
  <c r="G161" i="14" s="1"/>
  <c r="H253" i="14" s="1"/>
  <c r="F160" i="14"/>
  <c r="G160" i="14" s="1"/>
  <c r="H252" i="14" s="1"/>
  <c r="D189" i="14"/>
  <c r="F189" i="14" s="1"/>
  <c r="G189" i="14" s="1"/>
  <c r="H281" i="14" s="1"/>
  <c r="F188" i="14"/>
  <c r="G188" i="14" s="1"/>
  <c r="H280" i="14" s="1"/>
  <c r="D741" i="14"/>
  <c r="F741" i="14" s="1"/>
  <c r="G741" i="14" s="1"/>
  <c r="H833" i="14" s="1"/>
  <c r="F740" i="14"/>
  <c r="G740" i="14" s="1"/>
  <c r="H832" i="14" s="1"/>
  <c r="F965" i="14"/>
  <c r="G965" i="14" s="1"/>
  <c r="H1057" i="14" s="1"/>
  <c r="D966" i="14"/>
  <c r="F966" i="14" s="1"/>
  <c r="G966" i="14" s="1"/>
  <c r="H1058" i="14" s="1"/>
  <c r="F314" i="14"/>
  <c r="G314" i="14" s="1"/>
  <c r="H406" i="14" s="1"/>
  <c r="D315" i="14"/>
  <c r="F315" i="14" s="1"/>
  <c r="G315" i="14" s="1"/>
  <c r="H407" i="14" s="1"/>
  <c r="D889" i="14"/>
  <c r="F889" i="14" s="1"/>
  <c r="G889" i="14" s="1"/>
  <c r="H981" i="14" s="1"/>
  <c r="F888" i="14"/>
  <c r="G888" i="14" s="1"/>
  <c r="H980" i="14" s="1"/>
  <c r="D417" i="13"/>
  <c r="F417" i="13" s="1"/>
  <c r="G417" i="13" s="1"/>
  <c r="H482" i="13" s="1"/>
  <c r="I482" i="13" s="1"/>
  <c r="H481" i="13"/>
  <c r="I481" i="13" s="1"/>
  <c r="D112" i="13"/>
  <c r="F112" i="13" s="1"/>
  <c r="G112" i="13" s="1"/>
  <c r="H176" i="13" s="1"/>
  <c r="I176" i="13" s="1"/>
  <c r="D712" i="13"/>
  <c r="F712" i="13" s="1"/>
  <c r="G712" i="13" s="1"/>
  <c r="H774" i="13" s="1"/>
  <c r="I774" i="13" s="1"/>
  <c r="H407" i="13"/>
  <c r="I407" i="13" s="1"/>
  <c r="D1019" i="13"/>
  <c r="F1019" i="13" s="1"/>
  <c r="G1019" i="13" s="1"/>
  <c r="H1082" i="13" s="1"/>
  <c r="I1082" i="13" s="1"/>
  <c r="H1081" i="13"/>
  <c r="I1081" i="13" s="1"/>
  <c r="D885" i="13"/>
  <c r="F885" i="13" s="1"/>
  <c r="G885" i="13" s="1"/>
  <c r="H948" i="13" s="1"/>
  <c r="I948" i="13" s="1"/>
  <c r="H947" i="13"/>
  <c r="I947" i="13" s="1"/>
  <c r="D456" i="13"/>
  <c r="F456" i="13" s="1"/>
  <c r="G456" i="13" s="1"/>
  <c r="H519" i="13" s="1"/>
  <c r="I519" i="13" s="1"/>
  <c r="H518" i="13"/>
  <c r="I518" i="13" s="1"/>
  <c r="H476" i="13"/>
  <c r="I476" i="13" s="1"/>
  <c r="D1120" i="13"/>
  <c r="F1120" i="13" s="1"/>
  <c r="G1120" i="13" s="1"/>
  <c r="H1073" i="13"/>
  <c r="I1073" i="13" s="1"/>
  <c r="H1072" i="13"/>
  <c r="I1072" i="13" s="1"/>
  <c r="D846" i="13"/>
  <c r="F846" i="13" s="1"/>
  <c r="G846" i="13" s="1"/>
  <c r="H909" i="13" s="1"/>
  <c r="I909" i="13" s="1"/>
  <c r="H908" i="13"/>
  <c r="I908" i="13" s="1"/>
  <c r="D518" i="13"/>
  <c r="F518" i="13" s="1"/>
  <c r="G518" i="13" s="1"/>
  <c r="H581" i="13" s="1"/>
  <c r="I581" i="13" s="1"/>
  <c r="H580" i="13"/>
  <c r="I580" i="13" s="1"/>
  <c r="D982" i="13"/>
  <c r="F982" i="13" s="1"/>
  <c r="G982" i="13" s="1"/>
  <c r="H1044" i="13" s="1"/>
  <c r="I1044" i="13" s="1"/>
  <c r="H1043" i="13"/>
  <c r="I1043" i="13" s="1"/>
  <c r="D1125" i="13"/>
  <c r="F1125" i="13" s="1"/>
  <c r="G1125" i="13" s="1"/>
  <c r="H1111" i="13"/>
  <c r="I1111" i="13" s="1"/>
  <c r="D1463" i="14"/>
  <c r="F1463" i="14" s="1"/>
  <c r="G1463" i="14" s="1"/>
  <c r="H1555" i="14" s="1"/>
  <c r="F1462" i="14"/>
  <c r="G1462" i="14" s="1"/>
  <c r="H1554" i="14" s="1"/>
  <c r="D496" i="14"/>
  <c r="F496" i="14" s="1"/>
  <c r="G496" i="14" s="1"/>
  <c r="H588" i="14" s="1"/>
  <c r="F495" i="14"/>
  <c r="G495" i="14" s="1"/>
  <c r="H587" i="14" s="1"/>
  <c r="D658" i="14"/>
  <c r="F658" i="14" s="1"/>
  <c r="G658" i="14" s="1"/>
  <c r="H750" i="14" s="1"/>
  <c r="F657" i="14"/>
  <c r="G657" i="14" s="1"/>
  <c r="H749" i="14" s="1"/>
  <c r="D868" i="14"/>
  <c r="F868" i="14" s="1"/>
  <c r="G868" i="14" s="1"/>
  <c r="H960" i="14" s="1"/>
  <c r="F867" i="14"/>
  <c r="G867" i="14" s="1"/>
  <c r="H959" i="14" s="1"/>
  <c r="D1105" i="14"/>
  <c r="F1105" i="14" s="1"/>
  <c r="G1105" i="14" s="1"/>
  <c r="H1197" i="14" s="1"/>
  <c r="F1104" i="14"/>
  <c r="G1104" i="14" s="1"/>
  <c r="H1196" i="14" s="1"/>
  <c r="F573" i="14"/>
  <c r="G573" i="14" s="1"/>
  <c r="H665" i="14" s="1"/>
  <c r="D574" i="14"/>
  <c r="F574" i="14" s="1"/>
  <c r="G574" i="14" s="1"/>
  <c r="H666" i="14" s="1"/>
  <c r="F895" i="14"/>
  <c r="G895" i="14" s="1"/>
  <c r="H987" i="14" s="1"/>
  <c r="D896" i="14"/>
  <c r="F896" i="14" s="1"/>
  <c r="G896" i="14" s="1"/>
  <c r="H988" i="14" s="1"/>
  <c r="D924" i="14"/>
  <c r="F924" i="14" s="1"/>
  <c r="G924" i="14" s="1"/>
  <c r="H1016" i="14" s="1"/>
  <c r="F923" i="14"/>
  <c r="G923" i="14" s="1"/>
  <c r="H1015" i="14" s="1"/>
  <c r="D602" i="14"/>
  <c r="F602" i="14" s="1"/>
  <c r="G602" i="14" s="1"/>
  <c r="H694" i="14" s="1"/>
  <c r="F601" i="14"/>
  <c r="G601" i="14" s="1"/>
  <c r="H693" i="14" s="1"/>
  <c r="F593" i="14"/>
  <c r="G593" i="14" s="1"/>
  <c r="H685" i="14" s="1"/>
  <c r="D594" i="14"/>
  <c r="F594" i="14" s="1"/>
  <c r="G594" i="14" s="1"/>
  <c r="H686" i="14" s="1"/>
  <c r="D468" i="14"/>
  <c r="F468" i="14" s="1"/>
  <c r="G468" i="14" s="1"/>
  <c r="H560" i="14" s="1"/>
  <c r="F467" i="14"/>
  <c r="G467" i="14" s="1"/>
  <c r="H559" i="14" s="1"/>
  <c r="D1057" i="14"/>
  <c r="F1057" i="14" s="1"/>
  <c r="G1057" i="14" s="1"/>
  <c r="H1149" i="14" s="1"/>
  <c r="F1056" i="14"/>
  <c r="G1056" i="14" s="1"/>
  <c r="H1148" i="14" s="1"/>
  <c r="D1274" i="14"/>
  <c r="F1274" i="14" s="1"/>
  <c r="G1274" i="14" s="1"/>
  <c r="H1366" i="14" s="1"/>
  <c r="F1273" i="14"/>
  <c r="G1273" i="14" s="1"/>
  <c r="H1365" i="14" s="1"/>
  <c r="D1113" i="14"/>
  <c r="F1113" i="14" s="1"/>
  <c r="G1113" i="14" s="1"/>
  <c r="H1205" i="14" s="1"/>
  <c r="F1112" i="14"/>
  <c r="G1112" i="14" s="1"/>
  <c r="H1204" i="14" s="1"/>
  <c r="F328" i="14"/>
  <c r="G328" i="14" s="1"/>
  <c r="H420" i="14" s="1"/>
  <c r="D329" i="14"/>
  <c r="F329" i="14" s="1"/>
  <c r="G329" i="14" s="1"/>
  <c r="H421" i="14" s="1"/>
  <c r="D1029" i="14"/>
  <c r="F1029" i="14" s="1"/>
  <c r="G1029" i="14" s="1"/>
  <c r="H1121" i="14" s="1"/>
  <c r="F1028" i="14"/>
  <c r="G1028" i="14" s="1"/>
  <c r="H1120" i="14" s="1"/>
  <c r="D532" i="14"/>
  <c r="F532" i="14" s="1"/>
  <c r="G532" i="14" s="1"/>
  <c r="H624" i="14" s="1"/>
  <c r="F531" i="14"/>
  <c r="G531" i="14" s="1"/>
  <c r="H623" i="14" s="1"/>
  <c r="D824" i="14"/>
  <c r="F823" i="14"/>
  <c r="G823" i="14" s="1"/>
  <c r="H915" i="14" s="1"/>
  <c r="D1106" i="13"/>
  <c r="F1106" i="13" s="1"/>
  <c r="G1106" i="13" s="1"/>
  <c r="H1125" i="13"/>
  <c r="I1125" i="13" s="1"/>
  <c r="O616" i="16" l="1"/>
  <c r="R917" i="16"/>
  <c r="M559" i="16"/>
  <c r="J559" i="16"/>
  <c r="K559" i="16" s="1"/>
  <c r="M386" i="16"/>
  <c r="J386" i="16"/>
  <c r="K386" i="16" s="1"/>
  <c r="M1366" i="16"/>
  <c r="J1366" i="16"/>
  <c r="K1366" i="16" s="1"/>
  <c r="M330" i="16"/>
  <c r="J330" i="16"/>
  <c r="K330" i="16" s="1"/>
  <c r="M477" i="16"/>
  <c r="J477" i="16"/>
  <c r="K477" i="16" s="1"/>
  <c r="M209" i="16"/>
  <c r="J209" i="16"/>
  <c r="K209" i="16" s="1"/>
  <c r="M666" i="16"/>
  <c r="J666" i="16"/>
  <c r="K666" i="16" s="1"/>
  <c r="M841" i="16"/>
  <c r="J841" i="16"/>
  <c r="K841" i="16" s="1"/>
  <c r="M1058" i="16"/>
  <c r="J1058" i="16"/>
  <c r="K1058" i="16" s="1"/>
  <c r="M183" i="16"/>
  <c r="J183" i="16"/>
  <c r="K183" i="16" s="1"/>
  <c r="M274" i="16"/>
  <c r="J274" i="16"/>
  <c r="K274" i="16" s="1"/>
  <c r="J421" i="16"/>
  <c r="K421" i="16" s="1"/>
  <c r="J917" i="16"/>
  <c r="K917" i="16" s="1"/>
  <c r="R1380" i="16"/>
  <c r="R833" i="16"/>
  <c r="R434" i="16"/>
  <c r="Q434" i="16"/>
  <c r="O434" i="16"/>
  <c r="O1162" i="16"/>
  <c r="Q1162" i="16" s="1"/>
  <c r="R1162" i="16"/>
  <c r="O1211" i="16"/>
  <c r="Q1211" i="16" s="1"/>
  <c r="R1211" i="16"/>
  <c r="O574" i="16"/>
  <c r="R574" i="16"/>
  <c r="Q574" i="16"/>
  <c r="Q1057" i="16"/>
  <c r="O1057" i="16"/>
  <c r="R1057" i="16"/>
  <c r="O1205" i="16"/>
  <c r="Q1205" i="16" s="1"/>
  <c r="R1205" i="16"/>
  <c r="R847" i="16"/>
  <c r="O847" i="16"/>
  <c r="Q847" i="16" s="1"/>
  <c r="Q960" i="16"/>
  <c r="O960" i="16"/>
  <c r="R960" i="16"/>
  <c r="R511" i="16"/>
  <c r="Q511" i="16"/>
  <c r="O511" i="16"/>
  <c r="R791" i="16"/>
  <c r="Q791" i="16"/>
  <c r="O791" i="16"/>
  <c r="Q624" i="16"/>
  <c r="R624" i="16"/>
  <c r="O624" i="16"/>
  <c r="O252" i="16"/>
  <c r="Q252" i="16"/>
  <c r="R252" i="16"/>
  <c r="R406" i="16"/>
  <c r="Q406" i="16"/>
  <c r="O406" i="16"/>
  <c r="Q658" i="16"/>
  <c r="O658" i="16"/>
  <c r="R658" i="16"/>
  <c r="O217" i="16"/>
  <c r="Q217" i="16" s="1"/>
  <c r="R217" i="16"/>
  <c r="O1029" i="16"/>
  <c r="Q1029" i="16" s="1"/>
  <c r="R1029" i="16"/>
  <c r="Q1323" i="16"/>
  <c r="R1323" i="16"/>
  <c r="O1323" i="16"/>
  <c r="Q315" i="16"/>
  <c r="R315" i="16"/>
  <c r="O315" i="16"/>
  <c r="R532" i="16"/>
  <c r="Q532" i="16"/>
  <c r="O532" i="16"/>
  <c r="R889" i="16"/>
  <c r="O889" i="16"/>
  <c r="Q889" i="16" s="1"/>
  <c r="Q1302" i="16"/>
  <c r="O1302" i="16"/>
  <c r="R1302" i="16"/>
  <c r="Q771" i="16"/>
  <c r="O771" i="16"/>
  <c r="R771" i="16"/>
  <c r="O203" i="16"/>
  <c r="Q203" i="16" s="1"/>
  <c r="R203" i="16"/>
  <c r="R1120" i="16"/>
  <c r="Q1120" i="16"/>
  <c r="O1120" i="16"/>
  <c r="O924" i="16"/>
  <c r="Q924" i="16" s="1"/>
  <c r="R924" i="16"/>
  <c r="Q253" i="16"/>
  <c r="R253" i="16"/>
  <c r="O253" i="16"/>
  <c r="O826" i="16"/>
  <c r="Q826" i="16" s="1"/>
  <c r="R826" i="16"/>
  <c r="R981" i="16"/>
  <c r="O1015" i="16"/>
  <c r="Q1015" i="16" s="1"/>
  <c r="R1015" i="16"/>
  <c r="F468" i="16"/>
  <c r="G468" i="16" s="1"/>
  <c r="O819" i="16"/>
  <c r="Q819" i="16" s="1"/>
  <c r="R819" i="16"/>
  <c r="O208" i="16"/>
  <c r="Q208" i="16" s="1"/>
  <c r="R208" i="16"/>
  <c r="O1400" i="16"/>
  <c r="Q1400" i="16" s="1"/>
  <c r="R1400" i="16"/>
  <c r="R1092" i="16"/>
  <c r="Q1092" i="16"/>
  <c r="O1092" i="16"/>
  <c r="O832" i="16"/>
  <c r="Q832" i="16" s="1"/>
  <c r="R832" i="16"/>
  <c r="O973" i="16"/>
  <c r="Q973" i="16" s="1"/>
  <c r="R973" i="16"/>
  <c r="O281" i="16"/>
  <c r="R281" i="16"/>
  <c r="Q281" i="16"/>
  <c r="R1106" i="16"/>
  <c r="Q1106" i="16"/>
  <c r="O1106" i="16"/>
  <c r="Q392" i="16"/>
  <c r="O392" i="16"/>
  <c r="R392" i="16"/>
  <c r="R1301" i="16"/>
  <c r="Q1301" i="16"/>
  <c r="O1301" i="16"/>
  <c r="G118" i="16"/>
  <c r="M210" i="16" s="1"/>
  <c r="O210" i="16" s="1"/>
  <c r="Q210" i="16" s="1"/>
  <c r="F118" i="16"/>
  <c r="O1001" i="16"/>
  <c r="Q1001" i="16" s="1"/>
  <c r="R1001" i="16"/>
  <c r="O1365" i="16"/>
  <c r="Q1365" i="16" s="1"/>
  <c r="R1365" i="16"/>
  <c r="R679" i="16"/>
  <c r="Q679" i="16"/>
  <c r="O679" i="16"/>
  <c r="O1197" i="16"/>
  <c r="Q1197" i="16" s="1"/>
  <c r="R1197" i="16"/>
  <c r="O1373" i="16"/>
  <c r="Q1373" i="16" s="1"/>
  <c r="R1373" i="16"/>
  <c r="R714" i="16"/>
  <c r="Q714" i="16"/>
  <c r="O714" i="16"/>
  <c r="O1275" i="16"/>
  <c r="Q1275" i="16"/>
  <c r="R1275" i="16"/>
  <c r="Q558" i="16"/>
  <c r="O558" i="16"/>
  <c r="R558" i="16"/>
  <c r="R301" i="16"/>
  <c r="Q301" i="16"/>
  <c r="O301" i="16"/>
  <c r="R385" i="16"/>
  <c r="Q385" i="16"/>
  <c r="O385" i="16"/>
  <c r="Q1239" i="16"/>
  <c r="O1239" i="16"/>
  <c r="R1239" i="16"/>
  <c r="O182" i="16"/>
  <c r="Q182" i="16" s="1"/>
  <c r="R182" i="16"/>
  <c r="O1183" i="16"/>
  <c r="Q1183" i="16" s="1"/>
  <c r="R1183" i="16"/>
  <c r="Q1295" i="16"/>
  <c r="R1295" i="16"/>
  <c r="O1295" i="16"/>
  <c r="O1148" i="16"/>
  <c r="Q1148" i="16" s="1"/>
  <c r="R1148" i="16"/>
  <c r="Q343" i="16"/>
  <c r="R343" i="16"/>
  <c r="O343" i="16"/>
  <c r="J833" i="16"/>
  <c r="K833" i="16" s="1"/>
  <c r="Q448" i="16"/>
  <c r="O448" i="16"/>
  <c r="R448" i="16"/>
  <c r="R742" i="16"/>
  <c r="Q742" i="16"/>
  <c r="O742" i="16"/>
  <c r="O112" i="16"/>
  <c r="Q357" i="16"/>
  <c r="O357" i="16"/>
  <c r="Q350" i="16"/>
  <c r="O350" i="16"/>
  <c r="Q1099" i="16"/>
  <c r="O1099" i="16"/>
  <c r="Q1407" i="16"/>
  <c r="O1407" i="16"/>
  <c r="Q490" i="16"/>
  <c r="O490" i="16"/>
  <c r="Q469" i="16"/>
  <c r="O469" i="16"/>
  <c r="Q588" i="16"/>
  <c r="O588" i="16"/>
  <c r="Q1050" i="16"/>
  <c r="O1050" i="16"/>
  <c r="Q721" i="16"/>
  <c r="O721" i="16"/>
  <c r="Q413" i="16"/>
  <c r="O413" i="16"/>
  <c r="R357" i="16"/>
  <c r="R1099" i="16"/>
  <c r="R231" i="16"/>
  <c r="R812" i="16"/>
  <c r="R1022" i="16"/>
  <c r="R700" i="16"/>
  <c r="R1043" i="16"/>
  <c r="R1519" i="16"/>
  <c r="R469" i="16"/>
  <c r="R588" i="16"/>
  <c r="R547" i="16"/>
  <c r="R1562" i="16"/>
  <c r="R721" i="16"/>
  <c r="R1540" i="16"/>
  <c r="R1050" i="16"/>
  <c r="R413" i="16"/>
  <c r="R196" i="16"/>
  <c r="R133" i="16"/>
  <c r="R112" i="16"/>
  <c r="R118" i="16"/>
  <c r="R126" i="16"/>
  <c r="R139" i="16"/>
  <c r="R490" i="16"/>
  <c r="R224" i="16"/>
  <c r="R161" i="16"/>
  <c r="R350" i="16"/>
  <c r="R1407" i="16"/>
  <c r="J119" i="16"/>
  <c r="K119" i="16" s="1"/>
  <c r="M119" i="16"/>
  <c r="O119" i="16" s="1"/>
  <c r="J407" i="16"/>
  <c r="K407" i="16" s="1"/>
  <c r="M407" i="16"/>
  <c r="J645" i="16"/>
  <c r="K645" i="16" s="1"/>
  <c r="M645" i="16"/>
  <c r="J988" i="16"/>
  <c r="K988" i="16" s="1"/>
  <c r="M988" i="16"/>
  <c r="O988" i="16" s="1"/>
  <c r="Q988" i="16" s="1"/>
  <c r="J106" i="16"/>
  <c r="K106" i="16" s="1"/>
  <c r="M106" i="16"/>
  <c r="S111" i="16"/>
  <c r="P111" i="16"/>
  <c r="Q111" i="16" s="1"/>
  <c r="S110" i="16"/>
  <c r="J1562" i="16"/>
  <c r="K1562" i="16" s="1"/>
  <c r="J210" i="16"/>
  <c r="K210" i="16" s="1"/>
  <c r="H146" i="13"/>
  <c r="I146" i="13" s="1"/>
  <c r="D977" i="13"/>
  <c r="F977" i="13" s="1"/>
  <c r="G977" i="13" s="1"/>
  <c r="H1039" i="13" s="1"/>
  <c r="I1039" i="13" s="1"/>
  <c r="H1038" i="13"/>
  <c r="I1038" i="13" s="1"/>
  <c r="D825" i="14"/>
  <c r="F825" i="14" s="1"/>
  <c r="G825" i="14" s="1"/>
  <c r="H917" i="14" s="1"/>
  <c r="F824" i="14"/>
  <c r="G824" i="14" s="1"/>
  <c r="H916" i="14" s="1"/>
  <c r="D1067" i="13"/>
  <c r="F1067" i="13" s="1"/>
  <c r="G1067" i="13" s="1"/>
  <c r="H1130" i="13"/>
  <c r="I1130" i="13" s="1"/>
  <c r="M560" i="16" l="1"/>
  <c r="J560" i="16"/>
  <c r="K560" i="16" s="1"/>
  <c r="O841" i="16"/>
  <c r="Q841" i="16" s="1"/>
  <c r="R841" i="16"/>
  <c r="O330" i="16"/>
  <c r="R330" i="16"/>
  <c r="Q330" i="16"/>
  <c r="Q274" i="16"/>
  <c r="R274" i="16"/>
  <c r="O274" i="16"/>
  <c r="R666" i="16"/>
  <c r="Q666" i="16"/>
  <c r="O666" i="16"/>
  <c r="O1366" i="16"/>
  <c r="Q1366" i="16" s="1"/>
  <c r="R1366" i="16"/>
  <c r="R210" i="16"/>
  <c r="O183" i="16"/>
  <c r="Q183" i="16" s="1"/>
  <c r="R183" i="16"/>
  <c r="O209" i="16"/>
  <c r="Q209" i="16" s="1"/>
  <c r="R209" i="16"/>
  <c r="O386" i="16"/>
  <c r="R386" i="16"/>
  <c r="Q386" i="16"/>
  <c r="Q1058" i="16"/>
  <c r="O1058" i="16"/>
  <c r="R1058" i="16"/>
  <c r="R477" i="16"/>
  <c r="O477" i="16"/>
  <c r="Q477" i="16"/>
  <c r="R559" i="16"/>
  <c r="Q559" i="16"/>
  <c r="O559" i="16"/>
  <c r="K1642" i="16"/>
  <c r="O106" i="16"/>
  <c r="Q106" i="16"/>
  <c r="Q407" i="16"/>
  <c r="O407" i="16"/>
  <c r="Q645" i="16"/>
  <c r="O645" i="16"/>
  <c r="R988" i="16"/>
  <c r="R645" i="16"/>
  <c r="R407" i="16"/>
  <c r="R106" i="16"/>
  <c r="R119" i="16"/>
  <c r="P112" i="16"/>
  <c r="Q112" i="16" s="1"/>
  <c r="S113" i="16"/>
  <c r="S112" i="16"/>
  <c r="P113" i="16"/>
  <c r="Q113" i="16" s="1"/>
  <c r="I1642" i="14"/>
  <c r="I1131" i="13"/>
  <c r="Q560" i="16" l="1"/>
  <c r="R560" i="16"/>
  <c r="O560" i="16"/>
  <c r="S106" i="16"/>
  <c r="R1642" i="16"/>
  <c r="S115" i="16"/>
  <c r="P116" i="16"/>
  <c r="Q116" i="16" s="1"/>
  <c r="S114" i="16"/>
  <c r="P114" i="16"/>
  <c r="Q114" i="16" s="1"/>
  <c r="P115" i="16"/>
  <c r="Q115" i="16" s="1"/>
  <c r="P119" i="16" l="1"/>
  <c r="Q119" i="16" s="1"/>
  <c r="S117" i="16"/>
  <c r="S116" i="16"/>
  <c r="S118" i="16" l="1"/>
  <c r="P118" i="16"/>
  <c r="Q118" i="16" s="1"/>
  <c r="S119" i="16"/>
  <c r="S120" i="16" l="1"/>
  <c r="P121" i="16"/>
  <c r="Q121" i="16" s="1"/>
  <c r="P123" i="16"/>
  <c r="Q123" i="16" s="1"/>
  <c r="S121" i="16"/>
  <c r="P120" i="16"/>
  <c r="Q120" i="16" s="1"/>
  <c r="P124" i="16" l="1"/>
  <c r="Q124" i="16" s="1"/>
  <c r="S122" i="16"/>
  <c r="P122" i="16"/>
  <c r="Q122" i="16" s="1"/>
  <c r="S123" i="16"/>
  <c r="P126" i="16" l="1"/>
  <c r="Q126" i="16" s="1"/>
  <c r="S124" i="16"/>
  <c r="P125" i="16"/>
  <c r="Q125" i="16" s="1"/>
  <c r="S125" i="16"/>
  <c r="P129" i="16" l="1"/>
  <c r="Q129" i="16" s="1"/>
  <c r="S127" i="16"/>
  <c r="P127" i="16"/>
  <c r="Q127" i="16" s="1"/>
  <c r="S126" i="16"/>
  <c r="P128" i="16"/>
  <c r="Q128" i="16" s="1"/>
  <c r="S128" i="16" l="1"/>
  <c r="P131" i="16"/>
  <c r="Q131" i="16" s="1"/>
  <c r="S129" i="16"/>
  <c r="P133" i="16" l="1"/>
  <c r="Q133" i="16" s="1"/>
  <c r="S131" i="16"/>
  <c r="P132" i="16"/>
  <c r="Q132" i="16" s="1"/>
  <c r="S130" i="16"/>
  <c r="P130" i="16"/>
  <c r="Q130" i="16" s="1"/>
  <c r="S132" i="16" l="1"/>
  <c r="S133" i="16"/>
  <c r="S135" i="16" l="1"/>
  <c r="P135" i="16"/>
  <c r="Q135" i="16" s="1"/>
  <c r="S134" i="16"/>
  <c r="P136" i="16"/>
  <c r="Q136" i="16" s="1"/>
  <c r="P134" i="16"/>
  <c r="Q134" i="16" s="1"/>
  <c r="P138" i="16" l="1"/>
  <c r="Q138" i="16" s="1"/>
  <c r="S136" i="16"/>
  <c r="P137" i="16"/>
  <c r="Q137" i="16" s="1"/>
  <c r="P139" i="16"/>
  <c r="Q139" i="16" s="1"/>
  <c r="S137" i="16"/>
  <c r="S139" i="16" l="1"/>
  <c r="P140" i="16"/>
  <c r="Q140" i="16" s="1"/>
  <c r="S138" i="16"/>
  <c r="P141" i="16" l="1"/>
  <c r="Q141" i="16" s="1"/>
  <c r="S140" i="16"/>
  <c r="S141" i="16"/>
  <c r="S143" i="16" l="1"/>
  <c r="P143" i="16"/>
  <c r="Q143" i="16" s="1"/>
  <c r="S142" i="16"/>
  <c r="P144" i="16"/>
  <c r="Q144" i="16" s="1"/>
  <c r="P142" i="16"/>
  <c r="Q142" i="16" s="1"/>
  <c r="P145" i="16" l="1"/>
  <c r="Q145" i="16" s="1"/>
  <c r="S144" i="16"/>
  <c r="P147" i="16"/>
  <c r="Q147" i="16" s="1"/>
  <c r="S145" i="16"/>
  <c r="P149" i="16" l="1"/>
  <c r="Q149" i="16" s="1"/>
  <c r="S147" i="16"/>
  <c r="P148" i="16"/>
  <c r="Q148" i="16" s="1"/>
  <c r="S146" i="16"/>
  <c r="P146" i="16"/>
  <c r="Q146" i="16" s="1"/>
  <c r="S148" i="16" l="1"/>
  <c r="S149" i="16"/>
  <c r="P151" i="16" l="1"/>
  <c r="Q151" i="16" s="1"/>
  <c r="S151" i="16"/>
  <c r="S150" i="16"/>
  <c r="P152" i="16"/>
  <c r="Q152" i="16" s="1"/>
  <c r="P150" i="16"/>
  <c r="Q150" i="16" s="1"/>
  <c r="S152" i="16" l="1"/>
  <c r="P155" i="16"/>
  <c r="Q155" i="16" s="1"/>
  <c r="S153" i="16"/>
  <c r="P153" i="16"/>
  <c r="Q153" i="16" s="1"/>
  <c r="P157" i="16" l="1"/>
  <c r="Q157" i="16" s="1"/>
  <c r="S155" i="16"/>
  <c r="P156" i="16"/>
  <c r="Q156" i="16" s="1"/>
  <c r="S154" i="16"/>
  <c r="P154" i="16"/>
  <c r="Q154" i="16" s="1"/>
  <c r="S156" i="16" l="1"/>
  <c r="S157" i="16"/>
  <c r="S159" i="16" l="1"/>
  <c r="P159" i="16"/>
  <c r="Q159" i="16" s="1"/>
  <c r="P160" i="16"/>
  <c r="Q160" i="16" s="1"/>
  <c r="S158" i="16"/>
  <c r="P158" i="16"/>
  <c r="Q158" i="16" s="1"/>
  <c r="P163" i="16" l="1"/>
  <c r="Q163" i="16" s="1"/>
  <c r="S161" i="16"/>
  <c r="S160" i="16"/>
  <c r="P161" i="16"/>
  <c r="Q161" i="16" s="1"/>
  <c r="S162" i="16" l="1"/>
  <c r="P162" i="16"/>
  <c r="Q162" i="16" s="1"/>
  <c r="P165" i="16"/>
  <c r="S163" i="16"/>
  <c r="Q165" i="16" l="1"/>
  <c r="Q1642" i="16" s="1"/>
  <c r="P1642" i="16"/>
  <c r="S165" i="16"/>
  <c r="S164" i="16"/>
  <c r="P166" i="16" l="1"/>
  <c r="S166" i="16"/>
  <c r="P168" i="16"/>
  <c r="P169" i="16"/>
  <c r="S167" i="16"/>
  <c r="P167" i="16"/>
  <c r="P171" i="16" l="1"/>
  <c r="S169" i="16"/>
  <c r="S168" i="16"/>
  <c r="P172" i="16" l="1"/>
  <c r="S170" i="16"/>
  <c r="P170" i="16"/>
  <c r="P173" i="16"/>
  <c r="S171" i="16"/>
  <c r="S173" i="16" l="1"/>
  <c r="S172" i="16"/>
  <c r="P177" i="16" l="1"/>
  <c r="S175" i="16"/>
  <c r="S174" i="16"/>
  <c r="P176" i="16"/>
  <c r="P174" i="16"/>
  <c r="P175" i="16"/>
  <c r="S176" i="16" l="1"/>
  <c r="P179" i="16"/>
  <c r="S177" i="16"/>
  <c r="P181" i="16" l="1"/>
  <c r="S179" i="16"/>
  <c r="S178" i="16"/>
  <c r="P178" i="16"/>
  <c r="S180" i="16" l="1"/>
  <c r="P180" i="16"/>
  <c r="S181" i="16"/>
  <c r="S183" i="16" l="1"/>
  <c r="P184" i="16"/>
  <c r="S182" i="16"/>
  <c r="P183" i="16"/>
  <c r="P182" i="16"/>
  <c r="S184" i="16" l="1"/>
  <c r="P187" i="16"/>
  <c r="S185" i="16"/>
  <c r="P185" i="16"/>
  <c r="P189" i="16" l="1"/>
  <c r="S187" i="16"/>
  <c r="P188" i="16"/>
  <c r="S186" i="16"/>
  <c r="P186" i="16"/>
  <c r="S188" i="16" l="1"/>
  <c r="S189" i="16"/>
  <c r="P191" i="16" l="1"/>
  <c r="S191" i="16"/>
  <c r="S190" i="16"/>
  <c r="P190" i="16"/>
  <c r="P194" i="16" l="1"/>
  <c r="S192" i="16"/>
  <c r="P192" i="16"/>
  <c r="P195" i="16"/>
  <c r="S193" i="16"/>
  <c r="P193" i="16"/>
  <c r="P197" i="16" l="1"/>
  <c r="S195" i="16"/>
  <c r="P196" i="16"/>
  <c r="S194" i="16"/>
  <c r="S196" i="16" l="1"/>
  <c r="S197" i="16"/>
  <c r="P199" i="16" l="1"/>
  <c r="S199" i="16"/>
  <c r="P200" i="16"/>
  <c r="S198" i="16"/>
  <c r="P198" i="16"/>
  <c r="P201" i="16" l="1"/>
  <c r="P202" i="16"/>
  <c r="S200" i="16"/>
  <c r="S201" i="16"/>
  <c r="P205" i="16" l="1"/>
  <c r="S203" i="16"/>
  <c r="P203" i="16"/>
  <c r="P204" i="16"/>
  <c r="S202" i="16"/>
  <c r="P206" i="16" l="1"/>
  <c r="S204" i="16"/>
  <c r="S205" i="16"/>
  <c r="P209" i="16" l="1"/>
  <c r="S207" i="16"/>
  <c r="P207" i="16"/>
  <c r="S206" i="16"/>
  <c r="P208" i="16"/>
  <c r="P210" i="16" l="1"/>
  <c r="S208" i="16"/>
  <c r="P211" i="16"/>
  <c r="S209" i="16"/>
  <c r="P213" i="16" l="1"/>
  <c r="S211" i="16"/>
  <c r="P212" i="16"/>
  <c r="S210" i="16"/>
  <c r="S212" i="16" l="1"/>
  <c r="P214" i="16"/>
  <c r="S213" i="16"/>
  <c r="S215" i="16" l="1"/>
  <c r="P215" i="16"/>
  <c r="S214" i="16"/>
  <c r="P216" i="16"/>
  <c r="S216" i="16" l="1"/>
  <c r="P219" i="16"/>
  <c r="S217" i="16"/>
  <c r="P217" i="16"/>
  <c r="S219" i="16" l="1"/>
  <c r="P221" i="16"/>
  <c r="P220" i="16"/>
  <c r="S218" i="16"/>
  <c r="P218" i="16"/>
  <c r="S220" i="16" l="1"/>
  <c r="S221" i="16"/>
  <c r="P225" i="16" l="1"/>
  <c r="S223" i="16"/>
  <c r="P223" i="16"/>
  <c r="P224" i="16"/>
  <c r="S222" i="16"/>
  <c r="P222" i="16"/>
  <c r="S224" i="16" l="1"/>
  <c r="S225" i="16"/>
  <c r="P229" i="16" l="1"/>
  <c r="S227" i="16"/>
  <c r="P227" i="16"/>
  <c r="P228" i="16"/>
  <c r="S226" i="16"/>
  <c r="P226" i="16"/>
  <c r="S228" i="16" l="1"/>
  <c r="S229" i="16"/>
  <c r="S231" i="16" l="1"/>
  <c r="P231" i="16"/>
  <c r="S230" i="16"/>
  <c r="P232" i="16"/>
  <c r="P230" i="16"/>
  <c r="S232" i="16" l="1"/>
  <c r="P235" i="16"/>
  <c r="S233" i="16"/>
  <c r="P233" i="16"/>
  <c r="S235" i="16" l="1"/>
  <c r="P237" i="16"/>
  <c r="S234" i="16"/>
  <c r="P234" i="16"/>
  <c r="S236" i="16" l="1"/>
  <c r="P236" i="16"/>
  <c r="S237" i="16"/>
  <c r="P241" i="16" l="1"/>
  <c r="S239" i="16"/>
  <c r="P239" i="16"/>
  <c r="P240" i="16"/>
  <c r="S238" i="16"/>
  <c r="P238" i="16"/>
  <c r="S240" i="16" l="1"/>
  <c r="S241" i="16"/>
  <c r="P245" i="16" l="1"/>
  <c r="S243" i="16"/>
  <c r="S242" i="16"/>
  <c r="P243" i="16"/>
  <c r="P242" i="16"/>
  <c r="S244" i="16" l="1"/>
  <c r="P244" i="16"/>
  <c r="S245" i="16"/>
  <c r="S247" i="16" l="1"/>
  <c r="P247" i="16"/>
  <c r="P248" i="16"/>
  <c r="S246" i="16"/>
  <c r="P246" i="16"/>
  <c r="S248" i="16" l="1"/>
  <c r="P251" i="16"/>
  <c r="S249" i="16"/>
  <c r="P249" i="16"/>
  <c r="P253" i="16" l="1"/>
  <c r="S251" i="16"/>
  <c r="P252" i="16"/>
  <c r="S250" i="16"/>
  <c r="P250" i="16"/>
  <c r="S252" i="16" l="1"/>
  <c r="S253" i="16"/>
  <c r="S255" i="16" l="1"/>
  <c r="P257" i="16"/>
  <c r="P255" i="16"/>
  <c r="P256" i="16"/>
  <c r="S254" i="16"/>
  <c r="P254" i="16"/>
  <c r="S256" i="16" l="1"/>
  <c r="S257" i="16"/>
  <c r="P261" i="16" l="1"/>
  <c r="S259" i="16"/>
  <c r="P259" i="16"/>
  <c r="P260" i="16"/>
  <c r="S258" i="16"/>
  <c r="P258" i="16"/>
  <c r="S260" i="16" l="1"/>
  <c r="S261" i="16"/>
  <c r="S263" i="16" l="1"/>
  <c r="P263" i="16"/>
  <c r="S262" i="16"/>
  <c r="P264" i="16"/>
  <c r="P262" i="16"/>
  <c r="S264" i="16" l="1"/>
  <c r="P267" i="16"/>
  <c r="S265" i="16"/>
  <c r="P265" i="16"/>
  <c r="P269" i="16" l="1"/>
  <c r="S267" i="16"/>
  <c r="P268" i="16"/>
  <c r="S266" i="16"/>
  <c r="P266" i="16"/>
  <c r="S268" i="16" l="1"/>
  <c r="S269" i="16"/>
  <c r="S271" i="16" l="1"/>
  <c r="P271" i="16"/>
  <c r="S270" i="16"/>
  <c r="P270" i="16"/>
  <c r="S272" i="16" l="1"/>
  <c r="P272" i="16"/>
  <c r="S273" i="16"/>
  <c r="P273" i="16"/>
  <c r="S275" i="16" l="1"/>
  <c r="P275" i="16"/>
  <c r="P276" i="16"/>
  <c r="S274" i="16"/>
  <c r="P274" i="16"/>
  <c r="P278" i="16" l="1"/>
  <c r="S276" i="16"/>
  <c r="P279" i="16"/>
  <c r="S277" i="16"/>
  <c r="P277" i="16"/>
  <c r="P281" i="16" l="1"/>
  <c r="S279" i="16"/>
  <c r="S278" i="16"/>
  <c r="P280" i="16" l="1"/>
  <c r="P282" i="16"/>
  <c r="S280" i="16"/>
  <c r="P283" i="16"/>
  <c r="S281" i="16"/>
  <c r="S283" i="16" l="1"/>
  <c r="S282" i="16"/>
  <c r="P287" i="16" l="1"/>
  <c r="S285" i="16"/>
  <c r="S284" i="16"/>
  <c r="P286" i="16"/>
  <c r="P284" i="16"/>
  <c r="P285" i="16"/>
  <c r="P288" i="16" l="1"/>
  <c r="S286" i="16"/>
  <c r="S287" i="16"/>
  <c r="P289" i="16" l="1"/>
  <c r="P291" i="16"/>
  <c r="S289" i="16"/>
  <c r="P290" i="16"/>
  <c r="S288" i="16"/>
  <c r="S290" i="16" l="1"/>
  <c r="S291" i="16"/>
  <c r="P295" i="16" l="1"/>
  <c r="S293" i="16"/>
  <c r="P293" i="16"/>
  <c r="P294" i="16"/>
  <c r="S292" i="16"/>
  <c r="P292" i="16"/>
  <c r="S294" i="16" l="1"/>
  <c r="S295" i="16"/>
  <c r="P299" i="16" l="1"/>
  <c r="S297" i="16"/>
  <c r="P297" i="16"/>
  <c r="P298" i="16"/>
  <c r="S296" i="16"/>
  <c r="P296" i="16"/>
  <c r="S298" i="16" l="1"/>
  <c r="S299" i="16"/>
  <c r="S301" i="16" l="1"/>
  <c r="P301" i="16"/>
  <c r="P302" i="16"/>
  <c r="S300" i="16"/>
  <c r="P300" i="16"/>
  <c r="S302" i="16" l="1"/>
  <c r="S303" i="16"/>
  <c r="P303" i="16"/>
  <c r="P305" i="16" l="1"/>
  <c r="S305" i="16"/>
  <c r="P306" i="16"/>
  <c r="S304" i="16"/>
  <c r="P304" i="16"/>
  <c r="S306" i="16" l="1"/>
  <c r="S307" i="16"/>
  <c r="P307" i="16"/>
  <c r="S309" i="16" l="1"/>
  <c r="P309" i="16"/>
  <c r="P310" i="16"/>
  <c r="S308" i="16"/>
  <c r="P308" i="16"/>
  <c r="P313" i="16" l="1"/>
  <c r="S311" i="16"/>
  <c r="S310" i="16"/>
  <c r="P311" i="16"/>
  <c r="P314" i="16" l="1"/>
  <c r="S312" i="16"/>
  <c r="P312" i="16"/>
  <c r="P315" i="16"/>
  <c r="S313" i="16"/>
  <c r="S315" i="16" l="1"/>
  <c r="S314" i="16"/>
  <c r="P318" i="16" l="1"/>
  <c r="S316" i="16"/>
  <c r="S317" i="16"/>
  <c r="P319" i="16"/>
  <c r="P316" i="16"/>
  <c r="P317" i="16"/>
  <c r="P321" i="16" l="1"/>
  <c r="S319" i="16"/>
  <c r="S318" i="16"/>
  <c r="P322" i="16" l="1"/>
  <c r="S320" i="16"/>
  <c r="P320" i="16"/>
  <c r="S321" i="16"/>
  <c r="P325" i="16" l="1"/>
  <c r="S323" i="16"/>
  <c r="P323" i="16"/>
  <c r="S322" i="16"/>
  <c r="P324" i="16"/>
  <c r="S324" i="16" l="1"/>
  <c r="P326" i="16"/>
  <c r="S325" i="16"/>
  <c r="P327" i="16" l="1"/>
  <c r="P329" i="16"/>
  <c r="S327" i="16"/>
  <c r="S326" i="16"/>
  <c r="P330" i="16" l="1"/>
  <c r="S328" i="16"/>
  <c r="P328" i="16"/>
  <c r="S329" i="16"/>
  <c r="P333" i="16" l="1"/>
  <c r="S331" i="16"/>
  <c r="P331" i="16"/>
  <c r="S330" i="16"/>
  <c r="P332" i="16"/>
  <c r="P334" i="16" l="1"/>
  <c r="S332" i="16"/>
  <c r="S333" i="16"/>
  <c r="P335" i="16" l="1"/>
  <c r="P337" i="16"/>
  <c r="S335" i="16"/>
  <c r="S334" i="16"/>
  <c r="P338" i="16" l="1"/>
  <c r="S336" i="16"/>
  <c r="P336" i="16"/>
  <c r="S337" i="16"/>
  <c r="P341" i="16" l="1"/>
  <c r="S339" i="16"/>
  <c r="P339" i="16"/>
  <c r="S338" i="16"/>
  <c r="P340" i="16"/>
  <c r="S340" i="16" l="1"/>
  <c r="S341" i="16"/>
  <c r="S342" i="16" l="1"/>
  <c r="P345" i="16"/>
  <c r="S343" i="16"/>
  <c r="P343" i="16"/>
  <c r="P342" i="16"/>
  <c r="S345" i="16" l="1"/>
  <c r="S344" i="16"/>
  <c r="P344" i="16"/>
  <c r="P346" i="16" l="1"/>
  <c r="S346" i="16"/>
  <c r="P348" i="16"/>
  <c r="P349" i="16"/>
  <c r="S347" i="16"/>
  <c r="P347" i="16"/>
  <c r="S349" i="16" l="1"/>
  <c r="P350" i="16"/>
  <c r="S348" i="16"/>
  <c r="S350" i="16" l="1"/>
  <c r="S351" i="16"/>
  <c r="P353" i="16"/>
  <c r="P351" i="16"/>
  <c r="S353" i="16" l="1"/>
  <c r="S352" i="16"/>
  <c r="P352" i="16"/>
  <c r="P354" i="16" l="1"/>
  <c r="P357" i="16"/>
  <c r="S355" i="16"/>
  <c r="S354" i="16"/>
  <c r="P355" i="16"/>
  <c r="P358" i="16" l="1"/>
  <c r="S356" i="16"/>
  <c r="P356" i="16"/>
  <c r="S357" i="16"/>
  <c r="P361" i="16" l="1"/>
  <c r="S359" i="16"/>
  <c r="P359" i="16"/>
  <c r="S358" i="16"/>
  <c r="S360" i="16" l="1"/>
  <c r="P362" i="16"/>
  <c r="P360" i="16"/>
  <c r="S361" i="16"/>
  <c r="P363" i="16" l="1"/>
  <c r="P365" i="16"/>
  <c r="S363" i="16"/>
  <c r="S362" i="16"/>
  <c r="P366" i="16" l="1"/>
  <c r="S364" i="16"/>
  <c r="P364" i="16"/>
  <c r="P367" i="16"/>
  <c r="S365" i="16"/>
  <c r="S367" i="16" l="1"/>
  <c r="S366" i="16"/>
  <c r="P368" i="16" l="1"/>
  <c r="P370" i="16"/>
  <c r="S368" i="16"/>
  <c r="S369" i="16"/>
  <c r="P369" i="16"/>
  <c r="P371" i="16" l="1"/>
  <c r="S371" i="16"/>
  <c r="P373" i="16"/>
  <c r="P372" i="16"/>
  <c r="S370" i="16"/>
  <c r="P374" i="16" l="1"/>
  <c r="S372" i="16"/>
  <c r="S373" i="16"/>
  <c r="S375" i="16" l="1"/>
  <c r="P375" i="16"/>
  <c r="S374" i="16"/>
  <c r="S376" i="16" l="1"/>
  <c r="P378" i="16"/>
  <c r="P376" i="16"/>
  <c r="P379" i="16"/>
  <c r="S377" i="16"/>
  <c r="P377" i="16"/>
  <c r="S379" i="16" l="1"/>
  <c r="P381" i="16"/>
  <c r="S378" i="16"/>
  <c r="P382" i="16" l="1"/>
  <c r="S380" i="16"/>
  <c r="P380" i="16"/>
  <c r="P383" i="16"/>
  <c r="S381" i="16"/>
  <c r="S383" i="16" l="1"/>
  <c r="S382" i="16"/>
  <c r="P384" i="16" l="1"/>
  <c r="P387" i="16"/>
  <c r="S385" i="16"/>
  <c r="S384" i="16"/>
  <c r="P386" i="16"/>
  <c r="P385" i="16"/>
  <c r="S386" i="16" l="1"/>
  <c r="S387" i="16"/>
  <c r="P391" i="16" l="1"/>
  <c r="S389" i="16"/>
  <c r="P389" i="16"/>
  <c r="S388" i="16"/>
  <c r="P388" i="16"/>
  <c r="S390" i="16" l="1"/>
  <c r="P390" i="16"/>
  <c r="S391" i="16"/>
  <c r="P395" i="16" l="1"/>
  <c r="S393" i="16"/>
  <c r="P393" i="16"/>
  <c r="P394" i="16"/>
  <c r="S392" i="16"/>
  <c r="P392" i="16"/>
  <c r="S394" i="16" l="1"/>
  <c r="S395" i="16"/>
  <c r="P399" i="16" l="1"/>
  <c r="S397" i="16"/>
  <c r="P398" i="16"/>
  <c r="S396" i="16"/>
  <c r="P397" i="16"/>
  <c r="P396" i="16"/>
  <c r="S398" i="16" l="1"/>
  <c r="S399" i="16"/>
  <c r="S401" i="16" l="1"/>
  <c r="P401" i="16"/>
  <c r="S400" i="16"/>
  <c r="P402" i="16"/>
  <c r="P400" i="16"/>
  <c r="S402" i="16" l="1"/>
  <c r="S403" i="16"/>
  <c r="P405" i="16"/>
  <c r="P403" i="16"/>
  <c r="P406" i="16" l="1"/>
  <c r="S404" i="16"/>
  <c r="P407" i="16"/>
  <c r="S405" i="16"/>
  <c r="P404" i="16"/>
  <c r="S407" i="16" l="1"/>
  <c r="S406" i="16"/>
  <c r="P410" i="16" l="1"/>
  <c r="S408" i="16"/>
  <c r="S409" i="16"/>
  <c r="P408" i="16"/>
  <c r="P409" i="16"/>
  <c r="P411" i="16" l="1"/>
  <c r="S411" i="16"/>
  <c r="P413" i="16"/>
  <c r="P412" i="16"/>
  <c r="S410" i="16"/>
  <c r="P414" i="16" l="1"/>
  <c r="S412" i="16"/>
  <c r="P415" i="16"/>
  <c r="S413" i="16"/>
  <c r="S415" i="16" l="1"/>
  <c r="P416" i="16"/>
  <c r="S414" i="16"/>
  <c r="P419" i="16" l="1"/>
  <c r="S417" i="16"/>
  <c r="P418" i="16"/>
  <c r="S416" i="16"/>
  <c r="P417" i="16"/>
  <c r="S418" i="16" l="1"/>
  <c r="S419" i="16"/>
  <c r="P421" i="16" l="1"/>
  <c r="P422" i="16"/>
  <c r="S420" i="16"/>
  <c r="S421" i="16"/>
  <c r="P423" i="16"/>
  <c r="P420" i="16"/>
  <c r="S423" i="16" l="1"/>
  <c r="S422" i="16"/>
  <c r="P426" i="16" l="1"/>
  <c r="S424" i="16"/>
  <c r="P424" i="16"/>
  <c r="P427" i="16"/>
  <c r="S425" i="16"/>
  <c r="P425" i="16"/>
  <c r="P429" i="16" l="1"/>
  <c r="S427" i="16"/>
  <c r="P428" i="16"/>
  <c r="S426" i="16"/>
  <c r="P430" i="16" l="1"/>
  <c r="S428" i="16"/>
  <c r="S429" i="16"/>
  <c r="S431" i="16" l="1"/>
  <c r="P431" i="16"/>
  <c r="S430" i="16"/>
  <c r="S432" i="16" l="1"/>
  <c r="P434" i="16"/>
  <c r="S433" i="16"/>
  <c r="P432" i="16"/>
  <c r="P433" i="16"/>
  <c r="S435" i="16" l="1"/>
  <c r="P435" i="16"/>
  <c r="P436" i="16"/>
  <c r="S434" i="16"/>
  <c r="P438" i="16" l="1"/>
  <c r="S436" i="16"/>
  <c r="P439" i="16"/>
  <c r="S437" i="16"/>
  <c r="P437" i="16"/>
  <c r="S439" i="16" l="1"/>
  <c r="S438" i="16"/>
  <c r="P443" i="16" l="1"/>
  <c r="S441" i="16"/>
  <c r="P442" i="16"/>
  <c r="S440" i="16"/>
  <c r="P440" i="16"/>
  <c r="P441" i="16"/>
  <c r="S442" i="16" l="1"/>
  <c r="S443" i="16"/>
  <c r="P447" i="16" l="1"/>
  <c r="S445" i="16"/>
  <c r="P445" i="16"/>
  <c r="P446" i="16"/>
  <c r="S444" i="16"/>
  <c r="P444" i="16"/>
  <c r="S446" i="16" l="1"/>
  <c r="S447" i="16"/>
  <c r="S449" i="16" l="1"/>
  <c r="P449" i="16"/>
  <c r="S448" i="16"/>
  <c r="P450" i="16"/>
  <c r="P448" i="16"/>
  <c r="P451" i="16" l="1"/>
  <c r="S450" i="16"/>
  <c r="S451" i="16"/>
  <c r="P453" i="16" l="1"/>
  <c r="S453" i="16"/>
  <c r="P455" i="16"/>
  <c r="P454" i="16"/>
  <c r="S452" i="16"/>
  <c r="P452" i="16"/>
  <c r="S454" i="16" l="1"/>
  <c r="S455" i="16"/>
  <c r="P459" i="16" l="1"/>
  <c r="S457" i="16"/>
  <c r="P457" i="16"/>
  <c r="P458" i="16"/>
  <c r="S456" i="16"/>
  <c r="P456" i="16"/>
  <c r="S458" i="16" l="1"/>
  <c r="S459" i="16"/>
  <c r="P463" i="16" l="1"/>
  <c r="S461" i="16"/>
  <c r="P461" i="16"/>
  <c r="P462" i="16"/>
  <c r="S460" i="16"/>
  <c r="P460" i="16"/>
  <c r="S462" i="16" l="1"/>
  <c r="S463" i="16"/>
  <c r="S465" i="16" l="1"/>
  <c r="P465" i="16"/>
  <c r="S464" i="16"/>
  <c r="P466" i="16"/>
  <c r="P464" i="16"/>
  <c r="S466" i="16" l="1"/>
  <c r="S467" i="16"/>
  <c r="P467" i="16"/>
  <c r="P471" i="16" l="1"/>
  <c r="S469" i="16"/>
  <c r="P469" i="16"/>
  <c r="P470" i="16"/>
  <c r="S468" i="16"/>
  <c r="P468" i="16"/>
  <c r="S470" i="16" l="1"/>
  <c r="S471" i="16"/>
  <c r="S473" i="16" l="1"/>
  <c r="P475" i="16"/>
  <c r="P474" i="16"/>
  <c r="S472" i="16"/>
  <c r="P473" i="16"/>
  <c r="P472" i="16"/>
  <c r="S474" i="16" l="1"/>
  <c r="P477" i="16"/>
  <c r="S475" i="16"/>
  <c r="P479" i="16" l="1"/>
  <c r="S477" i="16"/>
  <c r="P478" i="16"/>
  <c r="S476" i="16"/>
  <c r="P476" i="16"/>
  <c r="S478" i="16" l="1"/>
  <c r="S479" i="16"/>
  <c r="S481" i="16" l="1"/>
  <c r="P481" i="16"/>
  <c r="P482" i="16"/>
  <c r="S480" i="16"/>
  <c r="P480" i="16"/>
  <c r="S482" i="16" l="1"/>
  <c r="S483" i="16"/>
  <c r="P483" i="16"/>
  <c r="P487" i="16" l="1"/>
  <c r="S485" i="16"/>
  <c r="P485" i="16"/>
  <c r="S484" i="16"/>
  <c r="P484" i="16"/>
  <c r="S486" i="16" l="1"/>
  <c r="P486" i="16"/>
  <c r="S487" i="16"/>
  <c r="P489" i="16" l="1"/>
  <c r="S489" i="16"/>
  <c r="P490" i="16"/>
  <c r="S488" i="16"/>
  <c r="P488" i="16"/>
  <c r="P493" i="16" l="1"/>
  <c r="S491" i="16"/>
  <c r="S490" i="16"/>
  <c r="P491" i="16"/>
  <c r="P494" i="16" l="1"/>
  <c r="S492" i="16"/>
  <c r="P492" i="16"/>
  <c r="P495" i="16"/>
  <c r="S493" i="16"/>
  <c r="S495" i="16" l="1"/>
  <c r="S494" i="16"/>
  <c r="P497" i="16" l="1"/>
  <c r="S496" i="16"/>
  <c r="P498" i="16"/>
  <c r="P496" i="16"/>
  <c r="P499" i="16"/>
  <c r="S497" i="16"/>
  <c r="S499" i="16" l="1"/>
  <c r="S498" i="16"/>
  <c r="P502" i="16" l="1"/>
  <c r="S500" i="16"/>
  <c r="P500" i="16"/>
  <c r="P503" i="16"/>
  <c r="S501" i="16"/>
  <c r="P501" i="16"/>
  <c r="S503" i="16" l="1"/>
  <c r="S502" i="16"/>
  <c r="P507" i="16" l="1"/>
  <c r="S505" i="16"/>
  <c r="P506" i="16"/>
  <c r="S504" i="16"/>
  <c r="P504" i="16"/>
  <c r="P505" i="16"/>
  <c r="S506" i="16" l="1"/>
  <c r="P509" i="16"/>
  <c r="S507" i="16"/>
  <c r="P511" i="16" l="1"/>
  <c r="S509" i="16"/>
  <c r="P510" i="16"/>
  <c r="S508" i="16"/>
  <c r="P508" i="16"/>
  <c r="S510" i="16" l="1"/>
  <c r="S511" i="16"/>
  <c r="P513" i="16" l="1"/>
  <c r="S513" i="16"/>
  <c r="S512" i="16"/>
  <c r="P514" i="16"/>
  <c r="P512" i="16"/>
  <c r="P516" i="16" l="1"/>
  <c r="S514" i="16"/>
  <c r="P517" i="16"/>
  <c r="S515" i="16"/>
  <c r="P515" i="16"/>
  <c r="P519" i="16" l="1"/>
  <c r="S517" i="16"/>
  <c r="P518" i="16"/>
  <c r="S516" i="16"/>
  <c r="S518" i="16" l="1"/>
  <c r="S519" i="16"/>
  <c r="P521" i="16" l="1"/>
  <c r="P522" i="16"/>
  <c r="S520" i="16"/>
  <c r="S521" i="16"/>
  <c r="P520" i="16"/>
  <c r="S523" i="16" l="1"/>
  <c r="P523" i="16"/>
  <c r="S522" i="16"/>
  <c r="P526" i="16" l="1"/>
  <c r="S524" i="16"/>
  <c r="P527" i="16"/>
  <c r="S525" i="16"/>
  <c r="P524" i="16"/>
  <c r="P525" i="16"/>
  <c r="P529" i="16" l="1"/>
  <c r="S527" i="16"/>
  <c r="S526" i="16"/>
  <c r="P530" i="16" l="1"/>
  <c r="S528" i="16"/>
  <c r="P528" i="16"/>
  <c r="S529" i="16"/>
  <c r="S531" i="16" l="1"/>
  <c r="P531" i="16"/>
  <c r="S530" i="16"/>
  <c r="P532" i="16" l="1"/>
  <c r="P534" i="16"/>
  <c r="S532" i="16"/>
  <c r="S533" i="16"/>
  <c r="P533" i="16"/>
  <c r="S535" i="16" l="1"/>
  <c r="P535" i="16"/>
  <c r="P536" i="16"/>
  <c r="S534" i="16"/>
  <c r="P538" i="16" l="1"/>
  <c r="S536" i="16"/>
  <c r="P539" i="16"/>
  <c r="S537" i="16"/>
  <c r="P537" i="16"/>
  <c r="S539" i="16" l="1"/>
  <c r="S538" i="16"/>
  <c r="P543" i="16" l="1"/>
  <c r="S541" i="16"/>
  <c r="S540" i="16"/>
  <c r="P540" i="16"/>
  <c r="P541" i="16"/>
  <c r="S542" i="16" l="1"/>
  <c r="P542" i="16"/>
  <c r="P545" i="16"/>
  <c r="S543" i="16"/>
  <c r="P547" i="16" l="1"/>
  <c r="S545" i="16"/>
  <c r="P546" i="16"/>
  <c r="S544" i="16"/>
  <c r="P544" i="16"/>
  <c r="S546" i="16" l="1"/>
  <c r="S547" i="16"/>
  <c r="P549" i="16" l="1"/>
  <c r="S549" i="16"/>
  <c r="P550" i="16"/>
  <c r="S548" i="16"/>
  <c r="P548" i="16"/>
  <c r="P552" i="16" l="1"/>
  <c r="S550" i="16"/>
  <c r="S551" i="16"/>
  <c r="P551" i="16"/>
  <c r="P553" i="16" l="1"/>
  <c r="P555" i="16"/>
  <c r="S553" i="16"/>
  <c r="P554" i="16"/>
  <c r="S552" i="16"/>
  <c r="S554" i="16" l="1"/>
  <c r="S555" i="16"/>
  <c r="P557" i="16"/>
  <c r="P559" i="16" l="1"/>
  <c r="S557" i="16"/>
  <c r="S556" i="16"/>
  <c r="P556" i="16"/>
  <c r="S558" i="16" l="1"/>
  <c r="P558" i="16"/>
  <c r="P561" i="16"/>
  <c r="S559" i="16"/>
  <c r="S561" i="16" l="1"/>
  <c r="P562" i="16"/>
  <c r="S560" i="16"/>
  <c r="P560" i="16"/>
  <c r="S563" i="16" l="1"/>
  <c r="S562" i="16"/>
  <c r="P563" i="16"/>
  <c r="S565" i="16" l="1"/>
  <c r="P566" i="16"/>
  <c r="S564" i="16"/>
  <c r="P564" i="16"/>
  <c r="P565" i="16"/>
  <c r="S567" i="16" l="1"/>
  <c r="P568" i="16"/>
  <c r="S566" i="16"/>
  <c r="P567" i="16"/>
  <c r="P570" i="16" l="1"/>
  <c r="S568" i="16"/>
  <c r="S569" i="16"/>
  <c r="P569" i="16"/>
  <c r="S571" i="16" l="1"/>
  <c r="P571" i="16"/>
  <c r="P572" i="16"/>
  <c r="S570" i="16"/>
  <c r="P575" i="16" l="1"/>
  <c r="S573" i="16"/>
  <c r="S572" i="16"/>
  <c r="P573" i="16"/>
  <c r="P574" i="16" l="1"/>
  <c r="P576" i="16"/>
  <c r="S574" i="16"/>
  <c r="P577" i="16"/>
  <c r="S575" i="16"/>
  <c r="S577" i="16" l="1"/>
  <c r="S576" i="16"/>
  <c r="P580" i="16" l="1"/>
  <c r="S578" i="16"/>
  <c r="P578" i="16"/>
  <c r="S579" i="16"/>
  <c r="P581" i="16"/>
  <c r="P579" i="16"/>
  <c r="S581" i="16" l="1"/>
  <c r="S580" i="16"/>
  <c r="P584" i="16" l="1"/>
  <c r="S582" i="16"/>
  <c r="P582" i="16"/>
  <c r="P585" i="16"/>
  <c r="S583" i="16"/>
  <c r="P583" i="16"/>
  <c r="S585" i="16" l="1"/>
  <c r="S584" i="16"/>
  <c r="P586" i="16" l="1"/>
  <c r="P589" i="16"/>
  <c r="S587" i="16"/>
  <c r="P588" i="16"/>
  <c r="S586" i="16"/>
  <c r="P587" i="16"/>
  <c r="S589" i="16" l="1"/>
  <c r="S588" i="16"/>
  <c r="P591" i="16" l="1"/>
  <c r="P592" i="16"/>
  <c r="S590" i="16"/>
  <c r="P590" i="16"/>
  <c r="P593" i="16"/>
  <c r="S591" i="16"/>
  <c r="S593" i="16" l="1"/>
  <c r="S592" i="16"/>
  <c r="P594" i="16" l="1"/>
  <c r="P597" i="16"/>
  <c r="S595" i="16"/>
  <c r="P596" i="16"/>
  <c r="S594" i="16"/>
  <c r="P595" i="16"/>
  <c r="S596" i="16" l="1"/>
  <c r="P599" i="16"/>
  <c r="S597" i="16"/>
  <c r="P601" i="16" l="1"/>
  <c r="S599" i="16"/>
  <c r="P600" i="16"/>
  <c r="S598" i="16"/>
  <c r="P598" i="16"/>
  <c r="S600" i="16" l="1"/>
  <c r="S601" i="16"/>
  <c r="S603" i="16" l="1"/>
  <c r="P605" i="16"/>
  <c r="P603" i="16"/>
  <c r="S602" i="16"/>
  <c r="P604" i="16"/>
  <c r="P602" i="16"/>
  <c r="S604" i="16" l="1"/>
  <c r="P607" i="16"/>
  <c r="S605" i="16"/>
  <c r="P608" i="16" l="1"/>
  <c r="S606" i="16"/>
  <c r="S607" i="16"/>
  <c r="P609" i="16"/>
  <c r="P606" i="16"/>
  <c r="S609" i="16" l="1"/>
  <c r="S608" i="16"/>
  <c r="P610" i="16" l="1"/>
  <c r="P612" i="16"/>
  <c r="S610" i="16"/>
  <c r="P613" i="16"/>
  <c r="S611" i="16"/>
  <c r="P611" i="16"/>
  <c r="P615" i="16" l="1"/>
  <c r="S613" i="16"/>
  <c r="S612" i="16"/>
  <c r="P616" i="16" l="1"/>
  <c r="S614" i="16"/>
  <c r="P614" i="16"/>
  <c r="P617" i="16"/>
  <c r="S615" i="16"/>
  <c r="S617" i="16" l="1"/>
  <c r="S616" i="16"/>
  <c r="P620" i="16" l="1"/>
  <c r="S618" i="16"/>
  <c r="S619" i="16"/>
  <c r="P618" i="16"/>
  <c r="P619" i="16"/>
  <c r="P621" i="16" l="1"/>
  <c r="S621" i="16"/>
  <c r="P622" i="16"/>
  <c r="S620" i="16"/>
  <c r="P624" i="16" l="1"/>
  <c r="S622" i="16"/>
  <c r="P625" i="16"/>
  <c r="S623" i="16"/>
  <c r="P623" i="16"/>
  <c r="S625" i="16" l="1"/>
  <c r="S624" i="16"/>
  <c r="S626" i="16" l="1"/>
  <c r="P628" i="16"/>
  <c r="P626" i="16"/>
  <c r="P629" i="16"/>
  <c r="S627" i="16"/>
  <c r="P627" i="16"/>
  <c r="P631" i="16" l="1"/>
  <c r="S629" i="16"/>
  <c r="S628" i="16"/>
  <c r="P632" i="16" l="1"/>
  <c r="S630" i="16"/>
  <c r="P630" i="16"/>
  <c r="P633" i="16"/>
  <c r="S631" i="16"/>
  <c r="S633" i="16" l="1"/>
  <c r="P634" i="16"/>
  <c r="S632" i="16"/>
  <c r="P636" i="16" l="1"/>
  <c r="S634" i="16"/>
  <c r="P637" i="16"/>
  <c r="S635" i="16"/>
  <c r="P635" i="16"/>
  <c r="P639" i="16" l="1"/>
  <c r="S637" i="16"/>
  <c r="S636" i="16"/>
  <c r="P640" i="16" l="1"/>
  <c r="S638" i="16"/>
  <c r="P638" i="16"/>
  <c r="S639" i="16"/>
  <c r="P641" i="16" l="1"/>
  <c r="S641" i="16"/>
  <c r="S640" i="16"/>
  <c r="P644" i="16" l="1"/>
  <c r="S642" i="16"/>
  <c r="P645" i="16"/>
  <c r="S643" i="16"/>
  <c r="P642" i="16"/>
  <c r="P643" i="16"/>
  <c r="P647" i="16" l="1"/>
  <c r="S645" i="16"/>
  <c r="S644" i="16"/>
  <c r="P648" i="16" l="1"/>
  <c r="S646" i="16"/>
  <c r="P646" i="16"/>
  <c r="S647" i="16"/>
  <c r="S649" i="16" l="1"/>
  <c r="P649" i="16"/>
  <c r="S648" i="16"/>
  <c r="P652" i="16" l="1"/>
  <c r="S650" i="16"/>
  <c r="P650" i="16"/>
  <c r="S651" i="16"/>
  <c r="P653" i="16"/>
  <c r="P651" i="16"/>
  <c r="S653" i="16" l="1"/>
  <c r="S652" i="16"/>
  <c r="P654" i="16" l="1"/>
  <c r="S655" i="16"/>
  <c r="P656" i="16"/>
  <c r="S654" i="16"/>
  <c r="P655" i="16"/>
  <c r="S656" i="16" l="1"/>
  <c r="S657" i="16"/>
  <c r="P659" i="16"/>
  <c r="P657" i="16"/>
  <c r="P661" i="16" l="1"/>
  <c r="S659" i="16"/>
  <c r="P660" i="16"/>
  <c r="S658" i="16"/>
  <c r="P658" i="16"/>
  <c r="S660" i="16" l="1"/>
  <c r="P663" i="16"/>
  <c r="S661" i="16"/>
  <c r="S663" i="16" l="1"/>
  <c r="P664" i="16"/>
  <c r="S662" i="16"/>
  <c r="P662" i="16"/>
  <c r="S665" i="16" l="1"/>
  <c r="S664" i="16"/>
  <c r="P665" i="16"/>
  <c r="P668" i="16" l="1"/>
  <c r="S666" i="16"/>
  <c r="P669" i="16"/>
  <c r="S667" i="16"/>
  <c r="P666" i="16"/>
  <c r="P667" i="16"/>
  <c r="P671" i="16" l="1"/>
  <c r="S669" i="16"/>
  <c r="S668" i="16"/>
  <c r="P672" i="16" l="1"/>
  <c r="S670" i="16"/>
  <c r="P670" i="16"/>
  <c r="S671" i="16"/>
  <c r="S673" i="16" l="1"/>
  <c r="P675" i="16"/>
  <c r="P673" i="16"/>
  <c r="S672" i="16"/>
  <c r="P674" i="16" l="1"/>
  <c r="P677" i="16"/>
  <c r="S675" i="16"/>
  <c r="P676" i="16"/>
  <c r="S674" i="16"/>
  <c r="S676" i="16" l="1"/>
  <c r="P679" i="16"/>
  <c r="S677" i="16"/>
  <c r="P681" i="16" l="1"/>
  <c r="S679" i="16"/>
  <c r="P680" i="16"/>
  <c r="S678" i="16"/>
  <c r="P678" i="16"/>
  <c r="S680" i="16" l="1"/>
  <c r="S681" i="16"/>
  <c r="P683" i="16" l="1"/>
  <c r="P685" i="16"/>
  <c r="S683" i="16"/>
  <c r="P684" i="16"/>
  <c r="S682" i="16"/>
  <c r="P682" i="16"/>
  <c r="S684" i="16" l="1"/>
  <c r="S685" i="16"/>
  <c r="P689" i="16" l="1"/>
  <c r="S687" i="16"/>
  <c r="P687" i="16"/>
  <c r="P688" i="16"/>
  <c r="S686" i="16"/>
  <c r="P686" i="16"/>
  <c r="S688" i="16" l="1"/>
  <c r="S689" i="16"/>
  <c r="S691" i="16" l="1"/>
  <c r="P693" i="16"/>
  <c r="P691" i="16"/>
  <c r="P692" i="16"/>
  <c r="S690" i="16"/>
  <c r="P690" i="16"/>
  <c r="S692" i="16" l="1"/>
  <c r="S693" i="16"/>
  <c r="P697" i="16" l="1"/>
  <c r="S695" i="16"/>
  <c r="P695" i="16"/>
  <c r="S694" i="16"/>
  <c r="P696" i="16"/>
  <c r="P694" i="16"/>
  <c r="S696" i="16" l="1"/>
  <c r="P699" i="16"/>
  <c r="S697" i="16"/>
  <c r="P700" i="16" l="1"/>
  <c r="S698" i="16"/>
  <c r="P701" i="16"/>
  <c r="S699" i="16"/>
  <c r="P698" i="16"/>
  <c r="S701" i="16" l="1"/>
  <c r="S700" i="16"/>
  <c r="P702" i="16" l="1"/>
  <c r="P703" i="16"/>
  <c r="S702" i="16"/>
  <c r="P704" i="16"/>
  <c r="S703" i="16"/>
  <c r="S705" i="16" l="1"/>
  <c r="S704" i="16"/>
  <c r="P705" i="16"/>
  <c r="P708" i="16" l="1"/>
  <c r="S706" i="16"/>
  <c r="P706" i="16"/>
  <c r="P709" i="16"/>
  <c r="S707" i="16"/>
  <c r="P707" i="16"/>
  <c r="S709" i="16" l="1"/>
  <c r="S708" i="16"/>
  <c r="P711" i="16" l="1"/>
  <c r="P712" i="16"/>
  <c r="S710" i="16"/>
  <c r="P710" i="16"/>
  <c r="S711" i="16"/>
  <c r="P713" i="16"/>
  <c r="S713" i="16" l="1"/>
  <c r="S712" i="16"/>
  <c r="P714" i="16" l="1"/>
  <c r="P717" i="16"/>
  <c r="S715" i="16"/>
  <c r="P716" i="16"/>
  <c r="S714" i="16"/>
  <c r="P715" i="16"/>
  <c r="P718" i="16" l="1"/>
  <c r="S716" i="16"/>
  <c r="S717" i="16"/>
  <c r="P721" i="16" l="1"/>
  <c r="S719" i="16"/>
  <c r="P719" i="16"/>
  <c r="S718" i="16"/>
  <c r="P720" i="16"/>
  <c r="S720" i="16" l="1"/>
  <c r="P723" i="16"/>
  <c r="S721" i="16"/>
  <c r="P725" i="16" l="1"/>
  <c r="S723" i="16"/>
  <c r="P724" i="16"/>
  <c r="S722" i="16"/>
  <c r="P722" i="16"/>
  <c r="S724" i="16" l="1"/>
  <c r="S725" i="16"/>
  <c r="P729" i="16" l="1"/>
  <c r="S727" i="16"/>
  <c r="P727" i="16"/>
  <c r="S726" i="16"/>
  <c r="P728" i="16"/>
  <c r="P726" i="16"/>
  <c r="S728" i="16" l="1"/>
  <c r="S729" i="16"/>
  <c r="P733" i="16" l="1"/>
  <c r="S731" i="16"/>
  <c r="P731" i="16"/>
  <c r="P732" i="16"/>
  <c r="S730" i="16"/>
  <c r="P730" i="16"/>
  <c r="S732" i="16" l="1"/>
  <c r="S733" i="16"/>
  <c r="S735" i="16" l="1"/>
  <c r="P735" i="16"/>
  <c r="S734" i="16"/>
  <c r="P736" i="16"/>
  <c r="P734" i="16"/>
  <c r="S737" i="16" l="1"/>
  <c r="P738" i="16"/>
  <c r="S736" i="16"/>
  <c r="P737" i="16"/>
  <c r="P740" i="16" l="1"/>
  <c r="S738" i="16"/>
  <c r="P741" i="16"/>
  <c r="S739" i="16"/>
  <c r="P739" i="16"/>
  <c r="S741" i="16" l="1"/>
  <c r="S740" i="16"/>
  <c r="S743" i="16" l="1"/>
  <c r="P745" i="16"/>
  <c r="P744" i="16"/>
  <c r="S742" i="16"/>
  <c r="P742" i="16"/>
  <c r="P743" i="16"/>
  <c r="S744" i="16" l="1"/>
  <c r="S745" i="16"/>
  <c r="P747" i="16" l="1"/>
  <c r="P749" i="16"/>
  <c r="S747" i="16"/>
  <c r="P748" i="16"/>
  <c r="S746" i="16"/>
  <c r="P746" i="16"/>
  <c r="S748" i="16" l="1"/>
  <c r="S749" i="16"/>
  <c r="P753" i="16" l="1"/>
  <c r="S751" i="16"/>
  <c r="P751" i="16"/>
  <c r="S750" i="16"/>
  <c r="P752" i="16"/>
  <c r="P750" i="16"/>
  <c r="S752" i="16" l="1"/>
  <c r="P755" i="16"/>
  <c r="S753" i="16"/>
  <c r="P756" i="16" l="1"/>
  <c r="S754" i="16"/>
  <c r="P757" i="16"/>
  <c r="S755" i="16"/>
  <c r="P754" i="16"/>
  <c r="S757" i="16" l="1"/>
  <c r="P758" i="16"/>
  <c r="S756" i="16"/>
  <c r="S758" i="16" l="1"/>
  <c r="P760" i="16"/>
  <c r="S759" i="16"/>
  <c r="P759" i="16"/>
  <c r="P763" i="16" l="1"/>
  <c r="S761" i="16"/>
  <c r="P761" i="16"/>
  <c r="S760" i="16"/>
  <c r="P764" i="16" l="1"/>
  <c r="S762" i="16"/>
  <c r="P762" i="16"/>
  <c r="P765" i="16"/>
  <c r="S763" i="16"/>
  <c r="S765" i="16" l="1"/>
  <c r="S764" i="16"/>
  <c r="P767" i="16" l="1"/>
  <c r="S766" i="16"/>
  <c r="P768" i="16"/>
  <c r="P766" i="16"/>
  <c r="S767" i="16"/>
  <c r="P771" i="16" l="1"/>
  <c r="S769" i="16"/>
  <c r="P769" i="16"/>
  <c r="P770" i="16"/>
  <c r="S768" i="16"/>
  <c r="P772" i="16" l="1"/>
  <c r="S770" i="16"/>
  <c r="S771" i="16"/>
  <c r="P773" i="16"/>
  <c r="S773" i="16" l="1"/>
  <c r="S772" i="16"/>
  <c r="S774" i="16" l="1"/>
  <c r="P774" i="16"/>
  <c r="S775" i="16"/>
  <c r="P775" i="16"/>
  <c r="P777" i="16" l="1"/>
  <c r="P779" i="16"/>
  <c r="S777" i="16"/>
  <c r="P778" i="16"/>
  <c r="S776" i="16"/>
  <c r="P776" i="16"/>
  <c r="P780" i="16" l="1"/>
  <c r="S778" i="16"/>
  <c r="P781" i="16"/>
  <c r="S779" i="16"/>
  <c r="S781" i="16" l="1"/>
  <c r="S780" i="16"/>
  <c r="P784" i="16" l="1"/>
  <c r="S782" i="16"/>
  <c r="S783" i="16"/>
  <c r="P782" i="16"/>
  <c r="P783" i="16"/>
  <c r="P787" i="16" l="1"/>
  <c r="S785" i="16"/>
  <c r="P785" i="16"/>
  <c r="P786" i="16"/>
  <c r="S784" i="16"/>
  <c r="P788" i="16" l="1"/>
  <c r="S786" i="16"/>
  <c r="S787" i="16"/>
  <c r="P789" i="16"/>
  <c r="S789" i="16" l="1"/>
  <c r="P791" i="16"/>
  <c r="S788" i="16"/>
  <c r="P790" i="16"/>
  <c r="S790" i="16" l="1"/>
  <c r="P792" i="16"/>
  <c r="P793" i="16"/>
  <c r="S791" i="16"/>
  <c r="S793" i="16" l="1"/>
  <c r="S792" i="16"/>
  <c r="P796" i="16" l="1"/>
  <c r="S794" i="16"/>
  <c r="P794" i="16"/>
  <c r="P797" i="16"/>
  <c r="S795" i="16"/>
  <c r="P795" i="16"/>
  <c r="P799" i="16" l="1"/>
  <c r="S797" i="16"/>
  <c r="S796" i="16"/>
  <c r="S798" i="16" l="1"/>
  <c r="P800" i="16"/>
  <c r="P798" i="16"/>
  <c r="P801" i="16"/>
  <c r="S799" i="16"/>
  <c r="S801" i="16" l="1"/>
  <c r="S800" i="16"/>
  <c r="S802" i="16" l="1"/>
  <c r="P802" i="16"/>
  <c r="P805" i="16"/>
  <c r="S803" i="16"/>
  <c r="P803" i="16"/>
  <c r="P807" i="16" l="1"/>
  <c r="S805" i="16"/>
  <c r="S804" i="16"/>
  <c r="P804" i="16"/>
  <c r="P808" i="16" l="1"/>
  <c r="S806" i="16"/>
  <c r="P806" i="16"/>
  <c r="S807" i="16"/>
  <c r="P809" i="16" l="1"/>
  <c r="P811" i="16"/>
  <c r="S809" i="16"/>
  <c r="S808" i="16"/>
  <c r="S810" i="16" l="1"/>
  <c r="P810" i="16"/>
  <c r="P813" i="16"/>
  <c r="S811" i="16"/>
  <c r="S813" i="16" l="1"/>
  <c r="S812" i="16"/>
  <c r="P812" i="16"/>
  <c r="P815" i="16" l="1"/>
  <c r="P816" i="16"/>
  <c r="S814" i="16"/>
  <c r="P814" i="16"/>
  <c r="S815" i="16"/>
  <c r="P817" i="16" l="1"/>
  <c r="P819" i="16"/>
  <c r="S817" i="16"/>
  <c r="S816" i="16"/>
  <c r="S818" i="16" l="1"/>
  <c r="P818" i="16"/>
  <c r="P821" i="16"/>
  <c r="S819" i="16"/>
  <c r="P823" i="16" l="1"/>
  <c r="S821" i="16"/>
  <c r="S820" i="16"/>
  <c r="P820" i="16"/>
  <c r="P824" i="16" l="1"/>
  <c r="S822" i="16"/>
  <c r="P822" i="16"/>
  <c r="S823" i="16"/>
  <c r="S825" i="16" l="1"/>
  <c r="P827" i="16"/>
  <c r="P825" i="16"/>
  <c r="S824" i="16"/>
  <c r="P826" i="16"/>
  <c r="S826" i="16" l="1"/>
  <c r="P829" i="16"/>
  <c r="S827" i="16"/>
  <c r="S829" i="16" l="1"/>
  <c r="S828" i="16"/>
  <c r="P828" i="16"/>
  <c r="S830" i="16" l="1"/>
  <c r="P830" i="16"/>
  <c r="P833" i="16"/>
  <c r="S831" i="16"/>
  <c r="P831" i="16"/>
  <c r="S832" i="16" l="1"/>
  <c r="P834" i="16"/>
  <c r="S833" i="16"/>
  <c r="P832" i="16"/>
  <c r="P835" i="16" l="1"/>
  <c r="S835" i="16"/>
  <c r="P837" i="16"/>
  <c r="S834" i="16"/>
  <c r="P838" i="16" l="1"/>
  <c r="S836" i="16"/>
  <c r="P836" i="16"/>
  <c r="S837" i="16"/>
  <c r="P841" i="16" l="1"/>
  <c r="S839" i="16"/>
  <c r="P839" i="16"/>
  <c r="S838" i="16"/>
  <c r="P840" i="16" l="1"/>
  <c r="P842" i="16"/>
  <c r="S840" i="16"/>
  <c r="S841" i="16"/>
  <c r="P843" i="16" l="1"/>
  <c r="S843" i="16"/>
  <c r="S842" i="16"/>
  <c r="P846" i="16" l="1"/>
  <c r="S844" i="16"/>
  <c r="S845" i="16"/>
  <c r="P844" i="16"/>
  <c r="P845" i="16"/>
  <c r="P849" i="16" l="1"/>
  <c r="S847" i="16"/>
  <c r="P847" i="16"/>
  <c r="S846" i="16"/>
  <c r="P850" i="16" l="1"/>
  <c r="S848" i="16"/>
  <c r="P848" i="16"/>
  <c r="S849" i="16"/>
  <c r="P851" i="16" l="1"/>
  <c r="S851" i="16"/>
  <c r="P853" i="16"/>
  <c r="S850" i="16"/>
  <c r="P852" i="16" l="1"/>
  <c r="S853" i="16"/>
  <c r="P854" i="16"/>
  <c r="S852" i="16"/>
  <c r="S854" i="16" l="1"/>
  <c r="P857" i="16"/>
  <c r="S855" i="16"/>
  <c r="P855" i="16"/>
  <c r="P858" i="16" l="1"/>
  <c r="S856" i="16"/>
  <c r="S857" i="16"/>
  <c r="P856" i="16"/>
  <c r="P859" i="16" l="1"/>
  <c r="S859" i="16"/>
  <c r="P861" i="16"/>
  <c r="S858" i="16"/>
  <c r="P862" i="16" l="1"/>
  <c r="S860" i="16"/>
  <c r="P860" i="16"/>
  <c r="S861" i="16"/>
  <c r="P863" i="16" l="1"/>
  <c r="P865" i="16"/>
  <c r="S863" i="16"/>
  <c r="S862" i="16"/>
  <c r="P866" i="16" l="1"/>
  <c r="S864" i="16"/>
  <c r="P864" i="16"/>
  <c r="S865" i="16"/>
  <c r="P867" i="16" l="1"/>
  <c r="S867" i="16"/>
  <c r="P869" i="16"/>
  <c r="S866" i="16"/>
  <c r="P870" i="16" l="1"/>
  <c r="S868" i="16"/>
  <c r="P868" i="16"/>
  <c r="S869" i="16"/>
  <c r="P871" i="16" l="1"/>
  <c r="P873" i="16"/>
  <c r="S871" i="16"/>
  <c r="S870" i="16"/>
  <c r="P874" i="16" l="1"/>
  <c r="S872" i="16"/>
  <c r="P872" i="16"/>
  <c r="S873" i="16"/>
  <c r="S875" i="16" l="1"/>
  <c r="P877" i="16"/>
  <c r="P875" i="16"/>
  <c r="P876" i="16"/>
  <c r="S874" i="16"/>
  <c r="S876" i="16" l="1"/>
  <c r="P878" i="16"/>
  <c r="S877" i="16"/>
  <c r="P881" i="16" l="1"/>
  <c r="S879" i="16"/>
  <c r="P879" i="16"/>
  <c r="S878" i="16"/>
  <c r="S880" i="16" l="1"/>
  <c r="P882" i="16"/>
  <c r="P880" i="16"/>
  <c r="S881" i="16"/>
  <c r="S883" i="16" l="1"/>
  <c r="P885" i="16"/>
  <c r="P883" i="16"/>
  <c r="S882" i="16"/>
  <c r="P886" i="16" l="1"/>
  <c r="S884" i="16"/>
  <c r="P884" i="16"/>
  <c r="S885" i="16"/>
  <c r="P887" i="16" l="1"/>
  <c r="P889" i="16"/>
  <c r="S887" i="16"/>
  <c r="S886" i="16"/>
  <c r="P890" i="16" l="1"/>
  <c r="S888" i="16"/>
  <c r="P888" i="16"/>
  <c r="S889" i="16"/>
  <c r="S891" i="16" l="1"/>
  <c r="P891" i="16"/>
  <c r="S890" i="16"/>
  <c r="P894" i="16" l="1"/>
  <c r="S892" i="16"/>
  <c r="S893" i="16"/>
  <c r="P892" i="16"/>
  <c r="P893" i="16"/>
  <c r="P895" i="16" l="1"/>
  <c r="P897" i="16"/>
  <c r="S895" i="16"/>
  <c r="S894" i="16"/>
  <c r="P898" i="16" l="1"/>
  <c r="S896" i="16"/>
  <c r="P896" i="16"/>
  <c r="S897" i="16"/>
  <c r="S899" i="16" l="1"/>
  <c r="P901" i="16"/>
  <c r="P899" i="16"/>
  <c r="S898" i="16"/>
  <c r="P900" i="16" l="1"/>
  <c r="S901" i="16"/>
  <c r="P902" i="16"/>
  <c r="S900" i="16"/>
  <c r="S902" i="16" l="1"/>
  <c r="P905" i="16"/>
  <c r="S903" i="16"/>
  <c r="P903" i="16"/>
  <c r="P906" i="16" l="1"/>
  <c r="S904" i="16"/>
  <c r="S905" i="16"/>
  <c r="P904" i="16"/>
  <c r="P907" i="16" l="1"/>
  <c r="S907" i="16"/>
  <c r="P909" i="16"/>
  <c r="S906" i="16"/>
  <c r="P910" i="16" l="1"/>
  <c r="S908" i="16"/>
  <c r="P908" i="16"/>
  <c r="S909" i="16"/>
  <c r="P911" i="16" l="1"/>
  <c r="P913" i="16"/>
  <c r="S911" i="16"/>
  <c r="S910" i="16"/>
  <c r="P912" i="16" l="1"/>
  <c r="P914" i="16"/>
  <c r="S912" i="16"/>
  <c r="S913" i="16"/>
  <c r="S915" i="16" l="1"/>
  <c r="P917" i="16"/>
  <c r="P915" i="16"/>
  <c r="S914" i="16"/>
  <c r="P918" i="16" l="1"/>
  <c r="S916" i="16"/>
  <c r="P916" i="16"/>
  <c r="S917" i="16"/>
  <c r="P921" i="16" l="1"/>
  <c r="S919" i="16"/>
  <c r="P919" i="16"/>
  <c r="S918" i="16"/>
  <c r="P922" i="16" l="1"/>
  <c r="S920" i="16"/>
  <c r="P920" i="16"/>
  <c r="S921" i="16"/>
  <c r="P923" i="16" l="1"/>
  <c r="S923" i="16"/>
  <c r="P925" i="16"/>
  <c r="S922" i="16"/>
  <c r="P926" i="16" l="1"/>
  <c r="S924" i="16"/>
  <c r="P924" i="16"/>
  <c r="S925" i="16"/>
  <c r="P927" i="16" l="1"/>
  <c r="P929" i="16"/>
  <c r="S927" i="16"/>
  <c r="S926" i="16"/>
  <c r="P930" i="16" l="1"/>
  <c r="S928" i="16"/>
  <c r="P928" i="16"/>
  <c r="S929" i="16"/>
  <c r="P931" i="16" l="1"/>
  <c r="S931" i="16"/>
  <c r="P933" i="16"/>
  <c r="S930" i="16"/>
  <c r="P932" i="16" l="1"/>
  <c r="P934" i="16"/>
  <c r="S932" i="16"/>
  <c r="S933" i="16"/>
  <c r="P935" i="16" l="1"/>
  <c r="P937" i="16"/>
  <c r="S935" i="16"/>
  <c r="P936" i="16"/>
  <c r="S934" i="16"/>
  <c r="P938" i="16" l="1"/>
  <c r="S936" i="16"/>
  <c r="S937" i="16"/>
  <c r="P939" i="16" l="1"/>
  <c r="S939" i="16"/>
  <c r="P941" i="16"/>
  <c r="S938" i="16"/>
  <c r="P940" i="16" l="1"/>
  <c r="S941" i="16"/>
  <c r="P942" i="16"/>
  <c r="S940" i="16"/>
  <c r="S942" i="16" l="1"/>
  <c r="P945" i="16"/>
  <c r="S943" i="16"/>
  <c r="P943" i="16"/>
  <c r="S945" i="16" l="1"/>
  <c r="P946" i="16"/>
  <c r="S944" i="16"/>
  <c r="P944" i="16"/>
  <c r="S946" i="16" l="1"/>
  <c r="S947" i="16"/>
  <c r="P949" i="16"/>
  <c r="P947" i="16"/>
  <c r="S949" i="16" l="1"/>
  <c r="P950" i="16"/>
  <c r="S948" i="16"/>
  <c r="P948" i="16"/>
  <c r="S950" i="16" l="1"/>
  <c r="P953" i="16"/>
  <c r="S951" i="16"/>
  <c r="P951" i="16"/>
  <c r="P954" i="16" l="1"/>
  <c r="S952" i="16"/>
  <c r="S953" i="16"/>
  <c r="P952" i="16"/>
  <c r="P955" i="16" l="1"/>
  <c r="S955" i="16"/>
  <c r="S954" i="16"/>
  <c r="P958" i="16" l="1"/>
  <c r="S956" i="16"/>
  <c r="S957" i="16"/>
  <c r="P956" i="16"/>
  <c r="P957" i="16"/>
  <c r="P959" i="16" l="1"/>
  <c r="P961" i="16"/>
  <c r="S959" i="16"/>
  <c r="S958" i="16"/>
  <c r="P962" i="16" l="1"/>
  <c r="S960" i="16"/>
  <c r="P960" i="16"/>
  <c r="S961" i="16"/>
  <c r="S963" i="16" l="1"/>
  <c r="P965" i="16"/>
  <c r="P963" i="16"/>
  <c r="P964" i="16"/>
  <c r="S962" i="16"/>
  <c r="S965" i="16" l="1"/>
  <c r="P966" i="16"/>
  <c r="S964" i="16"/>
  <c r="S966" i="16" l="1"/>
  <c r="P969" i="16"/>
  <c r="S967" i="16"/>
  <c r="P967" i="16"/>
  <c r="P970" i="16" l="1"/>
  <c r="S968" i="16"/>
  <c r="S969" i="16"/>
  <c r="P968" i="16"/>
  <c r="P971" i="16" l="1"/>
  <c r="S971" i="16"/>
  <c r="P973" i="16"/>
  <c r="S970" i="16"/>
  <c r="P974" i="16" l="1"/>
  <c r="S972" i="16"/>
  <c r="P972" i="16"/>
  <c r="S973" i="16"/>
  <c r="P977" i="16" l="1"/>
  <c r="S975" i="16"/>
  <c r="P975" i="16"/>
  <c r="S974" i="16"/>
  <c r="P978" i="16" l="1"/>
  <c r="S976" i="16"/>
  <c r="P976" i="16"/>
  <c r="S977" i="16"/>
  <c r="P979" i="16" l="1"/>
  <c r="S979" i="16"/>
  <c r="P981" i="16"/>
  <c r="S978" i="16"/>
  <c r="P982" i="16" l="1"/>
  <c r="S980" i="16"/>
  <c r="P980" i="16"/>
  <c r="S981" i="16"/>
  <c r="P983" i="16" l="1"/>
  <c r="P985" i="16"/>
  <c r="S983" i="16"/>
  <c r="S982" i="16"/>
  <c r="P984" i="16"/>
  <c r="P986" i="16" l="1"/>
  <c r="S984" i="16"/>
  <c r="S985" i="16"/>
  <c r="P989" i="16" l="1"/>
  <c r="S987" i="16"/>
  <c r="P987" i="16"/>
  <c r="S986" i="16"/>
  <c r="P990" i="16" l="1"/>
  <c r="S988" i="16"/>
  <c r="P988" i="16"/>
  <c r="S989" i="16"/>
  <c r="P993" i="16" l="1"/>
  <c r="S991" i="16"/>
  <c r="P991" i="16"/>
  <c r="S990" i="16"/>
  <c r="P992" i="16"/>
  <c r="P994" i="16" l="1"/>
  <c r="S992" i="16"/>
  <c r="S993" i="16"/>
  <c r="P995" i="16" l="1"/>
  <c r="P997" i="16"/>
  <c r="S995" i="16"/>
  <c r="S994" i="16"/>
  <c r="S996" i="16" l="1"/>
  <c r="P996" i="16"/>
  <c r="S997" i="16"/>
  <c r="P1001" i="16" l="1"/>
  <c r="S999" i="16"/>
  <c r="P999" i="16"/>
  <c r="S998" i="16"/>
  <c r="P1000" i="16"/>
  <c r="P998" i="16"/>
  <c r="P1002" i="16" l="1"/>
  <c r="S1000" i="16"/>
  <c r="S1001" i="16"/>
  <c r="P1003" i="16" l="1"/>
  <c r="P1005" i="16"/>
  <c r="S1003" i="16"/>
  <c r="P1004" i="16"/>
  <c r="S1002" i="16"/>
  <c r="P1006" i="16" l="1"/>
  <c r="S1004" i="16"/>
  <c r="S1005" i="16"/>
  <c r="P1007" i="16" l="1"/>
  <c r="P1009" i="16"/>
  <c r="S1007" i="16"/>
  <c r="S1006" i="16"/>
  <c r="P1010" i="16" l="1"/>
  <c r="S1008" i="16"/>
  <c r="P1008" i="16"/>
  <c r="P1011" i="16"/>
  <c r="S1009" i="16"/>
  <c r="S1011" i="16" l="1"/>
  <c r="P1012" i="16"/>
  <c r="S1010" i="16"/>
  <c r="P1014" i="16" l="1"/>
  <c r="S1012" i="16"/>
  <c r="S1013" i="16"/>
  <c r="P1013" i="16"/>
  <c r="P1015" i="16" l="1"/>
  <c r="S1015" i="16"/>
  <c r="P1016" i="16"/>
  <c r="S1014" i="16"/>
  <c r="P1018" i="16" l="1"/>
  <c r="S1016" i="16"/>
  <c r="S1017" i="16"/>
  <c r="P1017" i="16"/>
  <c r="S1019" i="16" l="1"/>
  <c r="P1021" i="16"/>
  <c r="P1019" i="16"/>
  <c r="S1018" i="16"/>
  <c r="S1020" i="16" l="1"/>
  <c r="P1020" i="16"/>
  <c r="P1023" i="16"/>
  <c r="S1021" i="16"/>
  <c r="P1025" i="16" l="1"/>
  <c r="S1023" i="16"/>
  <c r="S1022" i="16"/>
  <c r="P1022" i="16"/>
  <c r="P1026" i="16" l="1"/>
  <c r="S1024" i="16"/>
  <c r="P1024" i="16"/>
  <c r="P1027" i="16"/>
  <c r="S1025" i="16"/>
  <c r="S1027" i="16" l="1"/>
  <c r="S1026" i="16"/>
  <c r="P1028" i="16" l="1"/>
  <c r="P1030" i="16"/>
  <c r="S1028" i="16"/>
  <c r="S1029" i="16"/>
  <c r="P1029" i="16"/>
  <c r="S1031" i="16" l="1"/>
  <c r="P1031" i="16"/>
  <c r="S1030" i="16"/>
  <c r="P1034" i="16" l="1"/>
  <c r="S1032" i="16"/>
  <c r="P1032" i="16"/>
  <c r="P1035" i="16"/>
  <c r="S1033" i="16"/>
  <c r="P1033" i="16"/>
  <c r="S1035" i="16" l="1"/>
  <c r="S1034" i="16"/>
  <c r="S1036" i="16" l="1"/>
  <c r="P1038" i="16"/>
  <c r="P1036" i="16"/>
  <c r="P1039" i="16"/>
  <c r="S1037" i="16"/>
  <c r="P1037" i="16"/>
  <c r="S1038" i="16" l="1"/>
  <c r="S1039" i="16"/>
  <c r="P1041" i="16" l="1"/>
  <c r="P1043" i="16"/>
  <c r="S1041" i="16"/>
  <c r="P1042" i="16"/>
  <c r="S1040" i="16"/>
  <c r="P1040" i="16"/>
  <c r="S1042" i="16" l="1"/>
  <c r="S1043" i="16"/>
  <c r="P1045" i="16" l="1"/>
  <c r="P1047" i="16"/>
  <c r="S1045" i="16"/>
  <c r="P1046" i="16"/>
  <c r="S1044" i="16"/>
  <c r="P1044" i="16"/>
  <c r="S1046" i="16" l="1"/>
  <c r="S1047" i="16"/>
  <c r="P1049" i="16" l="1"/>
  <c r="P1051" i="16"/>
  <c r="S1049" i="16"/>
  <c r="P1050" i="16"/>
  <c r="S1048" i="16"/>
  <c r="P1048" i="16"/>
  <c r="S1050" i="16" l="1"/>
  <c r="S1051" i="16"/>
  <c r="P1053" i="16" l="1"/>
  <c r="P1055" i="16"/>
  <c r="S1053" i="16"/>
  <c r="S1052" i="16"/>
  <c r="P1054" i="16"/>
  <c r="P1052" i="16"/>
  <c r="S1054" i="16" l="1"/>
  <c r="S1055" i="16"/>
  <c r="P1059" i="16" l="1"/>
  <c r="S1057" i="16"/>
  <c r="P1057" i="16"/>
  <c r="P1058" i="16"/>
  <c r="S1056" i="16"/>
  <c r="P1056" i="16"/>
  <c r="S1058" i="16" l="1"/>
  <c r="S1059" i="16"/>
  <c r="P1063" i="16" l="1"/>
  <c r="S1061" i="16"/>
  <c r="P1061" i="16"/>
  <c r="S1060" i="16"/>
  <c r="P1060" i="16"/>
  <c r="S1062" i="16" l="1"/>
  <c r="P1062" i="16"/>
  <c r="S1063" i="16"/>
  <c r="P1067" i="16" l="1"/>
  <c r="S1065" i="16"/>
  <c r="P1065" i="16"/>
  <c r="P1066" i="16"/>
  <c r="S1064" i="16"/>
  <c r="P1064" i="16"/>
  <c r="S1066" i="16" l="1"/>
  <c r="S1067" i="16"/>
  <c r="P1069" i="16" l="1"/>
  <c r="P1071" i="16"/>
  <c r="S1069" i="16"/>
  <c r="S1068" i="16"/>
  <c r="P1070" i="16"/>
  <c r="P1068" i="16"/>
  <c r="S1070" i="16" l="1"/>
  <c r="S1071" i="16"/>
  <c r="P1075" i="16" l="1"/>
  <c r="S1073" i="16"/>
  <c r="P1073" i="16"/>
  <c r="P1074" i="16"/>
  <c r="S1072" i="16"/>
  <c r="P1072" i="16"/>
  <c r="S1074" i="16" l="1"/>
  <c r="S1075" i="16"/>
  <c r="P1079" i="16" l="1"/>
  <c r="S1077" i="16"/>
  <c r="P1077" i="16"/>
  <c r="S1076" i="16"/>
  <c r="P1076" i="16"/>
  <c r="S1078" i="16" l="1"/>
  <c r="P1078" i="16"/>
  <c r="S1079" i="16"/>
  <c r="P1083" i="16" l="1"/>
  <c r="S1081" i="16"/>
  <c r="P1081" i="16"/>
  <c r="P1082" i="16"/>
  <c r="S1080" i="16"/>
  <c r="P1080" i="16"/>
  <c r="S1082" i="16" l="1"/>
  <c r="S1083" i="16"/>
  <c r="P1087" i="16" l="1"/>
  <c r="S1085" i="16"/>
  <c r="P1085" i="16"/>
  <c r="P1086" i="16"/>
  <c r="S1084" i="16"/>
  <c r="P1084" i="16"/>
  <c r="S1086" i="16" l="1"/>
  <c r="S1087" i="16"/>
  <c r="P1091" i="16" l="1"/>
  <c r="S1089" i="16"/>
  <c r="P1089" i="16"/>
  <c r="S1088" i="16"/>
  <c r="P1090" i="16"/>
  <c r="P1088" i="16"/>
  <c r="P1092" i="16" l="1"/>
  <c r="S1090" i="16"/>
  <c r="S1091" i="16"/>
  <c r="P1095" i="16" l="1"/>
  <c r="S1093" i="16"/>
  <c r="P1093" i="16"/>
  <c r="P1094" i="16"/>
  <c r="S1092" i="16"/>
  <c r="S1094" i="16" l="1"/>
  <c r="S1095" i="16"/>
  <c r="P1099" i="16" l="1"/>
  <c r="S1097" i="16"/>
  <c r="P1097" i="16"/>
  <c r="S1096" i="16"/>
  <c r="P1098" i="16"/>
  <c r="P1096" i="16"/>
  <c r="S1098" i="16" l="1"/>
  <c r="S1099" i="16"/>
  <c r="P1101" i="16" l="1"/>
  <c r="P1103" i="16"/>
  <c r="S1101" i="16"/>
  <c r="P1102" i="16"/>
  <c r="S1100" i="16"/>
  <c r="P1100" i="16"/>
  <c r="P1104" i="16" l="1"/>
  <c r="S1102" i="16"/>
  <c r="S1103" i="16"/>
  <c r="P1105" i="16" l="1"/>
  <c r="S1105" i="16"/>
  <c r="P1107" i="16"/>
  <c r="S1104" i="16"/>
  <c r="P1106" i="16"/>
  <c r="S1106" i="16" l="1"/>
  <c r="S1107" i="16"/>
  <c r="P1109" i="16" l="1"/>
  <c r="P1111" i="16"/>
  <c r="S1109" i="16"/>
  <c r="P1110" i="16"/>
  <c r="S1108" i="16"/>
  <c r="P1108" i="16"/>
  <c r="P1112" i="16" l="1"/>
  <c r="S1110" i="16"/>
  <c r="S1111" i="16"/>
  <c r="P1113" i="16" l="1"/>
  <c r="P1115" i="16"/>
  <c r="S1113" i="16"/>
  <c r="S1112" i="16"/>
  <c r="P1114" i="16"/>
  <c r="S1114" i="16" l="1"/>
  <c r="S1115" i="16"/>
  <c r="P1117" i="16" l="1"/>
  <c r="P1119" i="16"/>
  <c r="S1117" i="16"/>
  <c r="P1118" i="16"/>
  <c r="S1116" i="16"/>
  <c r="P1116" i="16"/>
  <c r="P1120" i="16" l="1"/>
  <c r="S1118" i="16"/>
  <c r="S1119" i="16"/>
  <c r="P1121" i="16" l="1"/>
  <c r="P1123" i="16"/>
  <c r="S1121" i="16"/>
  <c r="S1120" i="16"/>
  <c r="P1122" i="16"/>
  <c r="S1122" i="16" l="1"/>
  <c r="P1125" i="16"/>
  <c r="S1123" i="16"/>
  <c r="S1125" i="16" l="1"/>
  <c r="P1126" i="16"/>
  <c r="S1124" i="16"/>
  <c r="P1124" i="16"/>
  <c r="S1126" i="16" l="1"/>
  <c r="P1129" i="16"/>
  <c r="S1127" i="16"/>
  <c r="P1127" i="16"/>
  <c r="S1128" i="16" l="1"/>
  <c r="P1130" i="16"/>
  <c r="P1131" i="16"/>
  <c r="S1129" i="16"/>
  <c r="P1128" i="16"/>
  <c r="P1133" i="16" l="1"/>
  <c r="S1131" i="16"/>
  <c r="S1130" i="16"/>
  <c r="P1134" i="16" l="1"/>
  <c r="S1132" i="16"/>
  <c r="P1132" i="16"/>
  <c r="S1133" i="16"/>
  <c r="P1137" i="16" l="1"/>
  <c r="S1135" i="16"/>
  <c r="P1135" i="16"/>
  <c r="S1134" i="16"/>
  <c r="S1136" i="16" l="1"/>
  <c r="P1138" i="16"/>
  <c r="P1136" i="16"/>
  <c r="S1137" i="16"/>
  <c r="P1141" i="16" l="1"/>
  <c r="S1139" i="16"/>
  <c r="P1139" i="16"/>
  <c r="S1138" i="16"/>
  <c r="P1142" i="16" l="1"/>
  <c r="S1140" i="16"/>
  <c r="P1140" i="16"/>
  <c r="S1141" i="16"/>
  <c r="P1145" i="16" l="1"/>
  <c r="S1143" i="16"/>
  <c r="P1143" i="16"/>
  <c r="S1142" i="16"/>
  <c r="S1144" i="16" l="1"/>
  <c r="P1146" i="16"/>
  <c r="P1144" i="16"/>
  <c r="P1147" i="16"/>
  <c r="S1145" i="16"/>
  <c r="S1147" i="16" l="1"/>
  <c r="S1146" i="16"/>
  <c r="P1150" i="16" l="1"/>
  <c r="S1148" i="16"/>
  <c r="S1149" i="16"/>
  <c r="P1151" i="16"/>
  <c r="P1148" i="16"/>
  <c r="P1149" i="16"/>
  <c r="S1151" i="16" l="1"/>
  <c r="S1150" i="16"/>
  <c r="S1152" i="16" l="1"/>
  <c r="P1154" i="16"/>
  <c r="P1152" i="16"/>
  <c r="P1155" i="16"/>
  <c r="S1153" i="16"/>
  <c r="P1153" i="16"/>
  <c r="S1155" i="16" l="1"/>
  <c r="S1154" i="16"/>
  <c r="P1158" i="16" l="1"/>
  <c r="S1156" i="16"/>
  <c r="S1157" i="16"/>
  <c r="P1156" i="16"/>
  <c r="P1157" i="16"/>
  <c r="S1159" i="16" l="1"/>
  <c r="P1159" i="16"/>
  <c r="S1158" i="16"/>
  <c r="S1160" i="16" l="1"/>
  <c r="P1162" i="16"/>
  <c r="P1160" i="16"/>
  <c r="P1163" i="16"/>
  <c r="S1161" i="16"/>
  <c r="P1161" i="16"/>
  <c r="S1163" i="16" l="1"/>
  <c r="S1162" i="16"/>
  <c r="P1166" i="16" l="1"/>
  <c r="S1164" i="16"/>
  <c r="P1167" i="16"/>
  <c r="S1165" i="16"/>
  <c r="P1164" i="16"/>
  <c r="P1165" i="16"/>
  <c r="S1167" i="16" l="1"/>
  <c r="S1166" i="16"/>
  <c r="P1170" i="16" l="1"/>
  <c r="S1168" i="16"/>
  <c r="P1168" i="16"/>
  <c r="P1171" i="16"/>
  <c r="S1169" i="16"/>
  <c r="P1169" i="16"/>
  <c r="S1171" i="16" l="1"/>
  <c r="S1170" i="16"/>
  <c r="P1174" i="16" l="1"/>
  <c r="S1172" i="16"/>
  <c r="P1175" i="16"/>
  <c r="S1173" i="16"/>
  <c r="P1172" i="16"/>
  <c r="P1173" i="16"/>
  <c r="S1175" i="16" l="1"/>
  <c r="S1174" i="16"/>
  <c r="S1176" i="16" l="1"/>
  <c r="P1178" i="16"/>
  <c r="P1176" i="16"/>
  <c r="P1179" i="16"/>
  <c r="S1177" i="16"/>
  <c r="P1177" i="16"/>
  <c r="S1179" i="16" l="1"/>
  <c r="S1178" i="16"/>
  <c r="P1183" i="16" l="1"/>
  <c r="S1181" i="16"/>
  <c r="P1182" i="16"/>
  <c r="S1180" i="16"/>
  <c r="P1180" i="16"/>
  <c r="P1181" i="16"/>
  <c r="S1182" i="16" l="1"/>
  <c r="S1183" i="16"/>
  <c r="S1184" i="16" l="1"/>
  <c r="P1186" i="16"/>
  <c r="P1187" i="16"/>
  <c r="S1185" i="16"/>
  <c r="P1185" i="16"/>
  <c r="P1184" i="16"/>
  <c r="S1187" i="16" l="1"/>
  <c r="S1186" i="16"/>
  <c r="P1190" i="16" l="1"/>
  <c r="S1188" i="16"/>
  <c r="P1188" i="16"/>
  <c r="P1191" i="16"/>
  <c r="S1189" i="16"/>
  <c r="P1189" i="16"/>
  <c r="S1191" i="16" l="1"/>
  <c r="S1190" i="16"/>
  <c r="P1194" i="16" l="1"/>
  <c r="S1192" i="16"/>
  <c r="P1192" i="16"/>
  <c r="P1195" i="16"/>
  <c r="S1193" i="16"/>
  <c r="P1193" i="16"/>
  <c r="S1195" i="16" l="1"/>
  <c r="S1194" i="16"/>
  <c r="S1196" i="16" l="1"/>
  <c r="P1198" i="16"/>
  <c r="P1196" i="16"/>
  <c r="P1199" i="16"/>
  <c r="S1197" i="16"/>
  <c r="P1197" i="16"/>
  <c r="S1199" i="16" l="1"/>
  <c r="S1198" i="16"/>
  <c r="P1202" i="16" l="1"/>
  <c r="S1200" i="16"/>
  <c r="P1200" i="16"/>
  <c r="P1203" i="16"/>
  <c r="S1201" i="16"/>
  <c r="P1201" i="16"/>
  <c r="S1203" i="16" l="1"/>
  <c r="S1202" i="16"/>
  <c r="P1204" i="16" l="1"/>
  <c r="P1206" i="16"/>
  <c r="S1204" i="16"/>
  <c r="P1207" i="16"/>
  <c r="S1205" i="16"/>
  <c r="P1205" i="16"/>
  <c r="S1207" i="16" l="1"/>
  <c r="S1206" i="16"/>
  <c r="S1208" i="16" l="1"/>
  <c r="P1210" i="16"/>
  <c r="P1208" i="16"/>
  <c r="P1209" i="16"/>
  <c r="P1211" i="16"/>
  <c r="S1209" i="16"/>
  <c r="S1211" i="16" l="1"/>
  <c r="S1210" i="16"/>
  <c r="P1214" i="16" l="1"/>
  <c r="S1212" i="16"/>
  <c r="P1212" i="16"/>
  <c r="P1215" i="16"/>
  <c r="S1213" i="16"/>
  <c r="P1213" i="16"/>
  <c r="S1215" i="16" l="1"/>
  <c r="S1214" i="16"/>
  <c r="S1216" i="16" l="1"/>
  <c r="P1218" i="16"/>
  <c r="P1216" i="16"/>
  <c r="P1219" i="16"/>
  <c r="S1217" i="16"/>
  <c r="P1217" i="16"/>
  <c r="S1219" i="16" l="1"/>
  <c r="P1220" i="16"/>
  <c r="S1218" i="16"/>
  <c r="S1220" i="16" l="1"/>
  <c r="P1222" i="16"/>
  <c r="P1223" i="16"/>
  <c r="S1221" i="16"/>
  <c r="P1221" i="16"/>
  <c r="S1223" i="16" l="1"/>
  <c r="P1224" i="16"/>
  <c r="S1222" i="16"/>
  <c r="P1225" i="16" l="1"/>
  <c r="P1226" i="16"/>
  <c r="S1224" i="16"/>
  <c r="P1227" i="16"/>
  <c r="S1225" i="16"/>
  <c r="S1227" i="16" l="1"/>
  <c r="S1226" i="16"/>
  <c r="P1230" i="16" l="1"/>
  <c r="S1228" i="16"/>
  <c r="P1228" i="16"/>
  <c r="P1231" i="16"/>
  <c r="S1229" i="16"/>
  <c r="P1229" i="16"/>
  <c r="S1231" i="16" l="1"/>
  <c r="S1230" i="16"/>
  <c r="S1232" i="16" l="1"/>
  <c r="P1234" i="16"/>
  <c r="P1232" i="16"/>
  <c r="P1235" i="16"/>
  <c r="S1233" i="16"/>
  <c r="P1233" i="16"/>
  <c r="S1235" i="16" l="1"/>
  <c r="S1234" i="16"/>
  <c r="S1236" i="16" l="1"/>
  <c r="P1238" i="16"/>
  <c r="P1239" i="16"/>
  <c r="S1237" i="16"/>
  <c r="P1236" i="16"/>
  <c r="P1237" i="16"/>
  <c r="S1239" i="16" l="1"/>
  <c r="S1238" i="16"/>
  <c r="S1240" i="16" l="1"/>
  <c r="P1242" i="16"/>
  <c r="P1240" i="16"/>
  <c r="S1241" i="16"/>
  <c r="P1243" i="16"/>
  <c r="P1241" i="16"/>
  <c r="S1243" i="16" l="1"/>
  <c r="P1244" i="16"/>
  <c r="S1242" i="16"/>
  <c r="P1247" i="16" l="1"/>
  <c r="S1245" i="16"/>
  <c r="P1245" i="16"/>
  <c r="S1244" i="16"/>
  <c r="P1246" i="16"/>
  <c r="S1246" i="16" l="1"/>
  <c r="P1249" i="16"/>
  <c r="S1247" i="16"/>
  <c r="S1249" i="16" l="1"/>
  <c r="S1248" i="16"/>
  <c r="P1250" i="16"/>
  <c r="P1248" i="16"/>
  <c r="S1250" i="16" l="1"/>
  <c r="P1252" i="16"/>
  <c r="P1253" i="16"/>
  <c r="S1251" i="16"/>
  <c r="P1251" i="16"/>
  <c r="P1255" i="16" l="1"/>
  <c r="S1253" i="16"/>
  <c r="S1252" i="16"/>
  <c r="S1254" i="16" l="1"/>
  <c r="P1256" i="16"/>
  <c r="P1254" i="16"/>
  <c r="P1257" i="16"/>
  <c r="S1255" i="16"/>
  <c r="S1257" i="16" l="1"/>
  <c r="S1256" i="16"/>
  <c r="P1258" i="16"/>
  <c r="P1260" i="16" l="1"/>
  <c r="S1258" i="16"/>
  <c r="P1261" i="16"/>
  <c r="S1259" i="16"/>
  <c r="P1259" i="16"/>
  <c r="P1263" i="16" l="1"/>
  <c r="S1261" i="16"/>
  <c r="P1262" i="16"/>
  <c r="S1260" i="16"/>
  <c r="P1264" i="16" l="1"/>
  <c r="S1262" i="16"/>
  <c r="P1265" i="16"/>
  <c r="S1263" i="16"/>
  <c r="S1265" i="16" l="1"/>
  <c r="S1264" i="16"/>
  <c r="P1266" i="16"/>
  <c r="P1268" i="16" l="1"/>
  <c r="S1266" i="16"/>
  <c r="P1269" i="16"/>
  <c r="S1267" i="16"/>
  <c r="P1267" i="16"/>
  <c r="P1271" i="16" l="1"/>
  <c r="S1269" i="16"/>
  <c r="S1268" i="16"/>
  <c r="P1272" i="16" l="1"/>
  <c r="S1270" i="16"/>
  <c r="P1270" i="16"/>
  <c r="P1273" i="16"/>
  <c r="S1271" i="16"/>
  <c r="S1273" i="16" l="1"/>
  <c r="S1272" i="16"/>
  <c r="P1274" i="16"/>
  <c r="P1277" i="16" l="1"/>
  <c r="S1275" i="16"/>
  <c r="P1276" i="16"/>
  <c r="S1274" i="16"/>
  <c r="P1275" i="16"/>
  <c r="S1276" i="16" l="1"/>
  <c r="S1277" i="16"/>
  <c r="P1281" i="16" l="1"/>
  <c r="S1279" i="16"/>
  <c r="P1279" i="16"/>
  <c r="P1280" i="16"/>
  <c r="S1278" i="16"/>
  <c r="P1278" i="16"/>
  <c r="S1280" i="16" l="1"/>
  <c r="P1282" i="16"/>
  <c r="S1281" i="16"/>
  <c r="P1283" i="16" l="1"/>
  <c r="P1285" i="16"/>
  <c r="S1283" i="16"/>
  <c r="S1282" i="16"/>
  <c r="P1284" i="16"/>
  <c r="S1284" i="16" l="1"/>
  <c r="P1287" i="16"/>
  <c r="S1285" i="16"/>
  <c r="P1289" i="16" l="1"/>
  <c r="S1287" i="16"/>
  <c r="P1288" i="16"/>
  <c r="S1286" i="16"/>
  <c r="P1286" i="16"/>
  <c r="S1288" i="16" l="1"/>
  <c r="P1290" i="16"/>
  <c r="S1289" i="16"/>
  <c r="P1293" i="16" l="1"/>
  <c r="S1291" i="16"/>
  <c r="P1291" i="16"/>
  <c r="S1290" i="16"/>
  <c r="P1292" i="16"/>
  <c r="S1292" i="16" l="1"/>
  <c r="P1295" i="16"/>
  <c r="S1293" i="16"/>
  <c r="P1297" i="16" l="1"/>
  <c r="S1295" i="16"/>
  <c r="P1296" i="16"/>
  <c r="S1294" i="16"/>
  <c r="P1294" i="16"/>
  <c r="S1296" i="16" l="1"/>
  <c r="P1298" i="16"/>
  <c r="S1297" i="16"/>
  <c r="P1299" i="16" l="1"/>
  <c r="P1300" i="16"/>
  <c r="S1298" i="16"/>
  <c r="P1301" i="16"/>
  <c r="S1299" i="16"/>
  <c r="P1303" i="16" l="1"/>
  <c r="S1301" i="16"/>
  <c r="S1300" i="16"/>
  <c r="P1304" i="16" l="1"/>
  <c r="S1302" i="16"/>
  <c r="P1302" i="16"/>
  <c r="P1305" i="16"/>
  <c r="S1303" i="16"/>
  <c r="S1305" i="16" l="1"/>
  <c r="S1304" i="16"/>
  <c r="P1306" i="16"/>
  <c r="P1309" i="16" l="1"/>
  <c r="S1307" i="16"/>
  <c r="S1306" i="16"/>
  <c r="P1308" i="16"/>
  <c r="P1307" i="16"/>
  <c r="S1308" i="16" l="1"/>
  <c r="P1311" i="16"/>
  <c r="S1309" i="16"/>
  <c r="P1313" i="16" l="1"/>
  <c r="S1311" i="16"/>
  <c r="S1310" i="16"/>
  <c r="P1312" i="16"/>
  <c r="P1310" i="16"/>
  <c r="S1312" i="16" l="1"/>
  <c r="S1313" i="16"/>
  <c r="P1317" i="16" l="1"/>
  <c r="S1315" i="16"/>
  <c r="P1315" i="16"/>
  <c r="P1316" i="16"/>
  <c r="S1314" i="16"/>
  <c r="P1314" i="16"/>
  <c r="S1316" i="16" l="1"/>
  <c r="P1319" i="16"/>
  <c r="S1317" i="16"/>
  <c r="P1321" i="16" l="1"/>
  <c r="S1319" i="16"/>
  <c r="S1318" i="16"/>
  <c r="P1318" i="16"/>
  <c r="S1320" i="16" l="1"/>
  <c r="P1320" i="16"/>
  <c r="S1321" i="16"/>
  <c r="P1323" i="16" l="1"/>
  <c r="P1325" i="16"/>
  <c r="S1323" i="16"/>
  <c r="S1322" i="16"/>
  <c r="P1324" i="16"/>
  <c r="P1322" i="16"/>
  <c r="S1324" i="16" l="1"/>
  <c r="P1327" i="16"/>
  <c r="S1325" i="16"/>
  <c r="P1329" i="16" l="1"/>
  <c r="S1327" i="16"/>
  <c r="S1326" i="16"/>
  <c r="P1326" i="16"/>
  <c r="S1328" i="16" l="1"/>
  <c r="P1330" i="16"/>
  <c r="P1328" i="16"/>
  <c r="S1329" i="16"/>
  <c r="P1331" i="16" l="1"/>
  <c r="S1331" i="16"/>
  <c r="P1332" i="16"/>
  <c r="S1330" i="16"/>
  <c r="P1333" i="16" l="1"/>
  <c r="S1332" i="16"/>
  <c r="P1335" i="16"/>
  <c r="S1333" i="16"/>
  <c r="P1337" i="16" l="1"/>
  <c r="S1335" i="16"/>
  <c r="P1336" i="16"/>
  <c r="S1334" i="16"/>
  <c r="P1334" i="16"/>
  <c r="S1336" i="16" l="1"/>
  <c r="P1338" i="16"/>
  <c r="S1337" i="16"/>
  <c r="P1341" i="16" l="1"/>
  <c r="S1339" i="16"/>
  <c r="P1339" i="16"/>
  <c r="P1340" i="16"/>
  <c r="S1338" i="16"/>
  <c r="S1340" i="16" l="1"/>
  <c r="P1343" i="16"/>
  <c r="S1341" i="16"/>
  <c r="P1345" i="16" l="1"/>
  <c r="S1343" i="16"/>
  <c r="S1342" i="16"/>
  <c r="P1342" i="16"/>
  <c r="S1344" i="16" l="1"/>
  <c r="P1346" i="16"/>
  <c r="P1344" i="16"/>
  <c r="S1345" i="16"/>
  <c r="P1347" i="16" l="1"/>
  <c r="S1346" i="16"/>
  <c r="P1348" i="16"/>
  <c r="P1349" i="16"/>
  <c r="S1347" i="16"/>
  <c r="S1348" i="16" l="1"/>
  <c r="P1351" i="16"/>
  <c r="S1349" i="16"/>
  <c r="P1353" i="16" l="1"/>
  <c r="S1351" i="16"/>
  <c r="P1352" i="16"/>
  <c r="S1350" i="16"/>
  <c r="P1350" i="16"/>
  <c r="S1352" i="16" l="1"/>
  <c r="P1354" i="16"/>
  <c r="S1353" i="16"/>
  <c r="P1355" i="16" l="1"/>
  <c r="S1354" i="16"/>
  <c r="P1356" i="16"/>
  <c r="P1357" i="16"/>
  <c r="S1355" i="16"/>
  <c r="P1359" i="16" l="1"/>
  <c r="S1357" i="16"/>
  <c r="S1356" i="16"/>
  <c r="S1358" i="16" l="1"/>
  <c r="P1360" i="16"/>
  <c r="P1358" i="16"/>
  <c r="P1361" i="16"/>
  <c r="S1359" i="16"/>
  <c r="S1361" i="16" l="1"/>
  <c r="S1360" i="16"/>
  <c r="P1362" i="16"/>
  <c r="P1363" i="16" l="1"/>
  <c r="S1362" i="16"/>
  <c r="P1364" i="16"/>
  <c r="P1365" i="16"/>
  <c r="S1363" i="16"/>
  <c r="P1367" i="16" l="1"/>
  <c r="S1365" i="16"/>
  <c r="S1364" i="16"/>
  <c r="P1366" i="16" l="1"/>
  <c r="S1366" i="16"/>
  <c r="P1368" i="16"/>
  <c r="P1369" i="16"/>
  <c r="S1367" i="16"/>
  <c r="S1369" i="16" l="1"/>
  <c r="P1370" i="16"/>
  <c r="S1368" i="16"/>
  <c r="S1370" i="16" l="1"/>
  <c r="P1372" i="16"/>
  <c r="P1373" i="16"/>
  <c r="S1371" i="16"/>
  <c r="P1371" i="16"/>
  <c r="P1375" i="16" l="1"/>
  <c r="S1373" i="16"/>
  <c r="S1372" i="16"/>
  <c r="S1374" i="16" l="1"/>
  <c r="P1376" i="16"/>
  <c r="P1374" i="16"/>
  <c r="P1377" i="16"/>
  <c r="S1375" i="16"/>
  <c r="S1377" i="16" l="1"/>
  <c r="S1376" i="16"/>
  <c r="P1378" i="16" l="1"/>
  <c r="S1379" i="16"/>
  <c r="P1381" i="16"/>
  <c r="S1378" i="16"/>
  <c r="P1379" i="16"/>
  <c r="S1380" i="16" l="1"/>
  <c r="P1380" i="16"/>
  <c r="P1383" i="16"/>
  <c r="S1381" i="16"/>
  <c r="P1385" i="16" l="1"/>
  <c r="S1383" i="16"/>
  <c r="P1384" i="16"/>
  <c r="S1382" i="16"/>
  <c r="P1382" i="16"/>
  <c r="S1384" i="16" l="1"/>
  <c r="P1386" i="16"/>
  <c r="S1385" i="16"/>
  <c r="P1389" i="16" l="1"/>
  <c r="S1387" i="16"/>
  <c r="P1387" i="16"/>
  <c r="S1386" i="16"/>
  <c r="P1388" i="16"/>
  <c r="S1388" i="16" l="1"/>
  <c r="P1391" i="16"/>
  <c r="S1389" i="16"/>
  <c r="P1393" i="16" l="1"/>
  <c r="S1391" i="16"/>
  <c r="P1392" i="16"/>
  <c r="S1390" i="16"/>
  <c r="P1390" i="16"/>
  <c r="P1394" i="16" l="1"/>
  <c r="S1392" i="16"/>
  <c r="S1393" i="16"/>
  <c r="P1395" i="16" l="1"/>
  <c r="P1397" i="16"/>
  <c r="S1395" i="16"/>
  <c r="S1394" i="16"/>
  <c r="S1396" i="16" l="1"/>
  <c r="P1398" i="16"/>
  <c r="P1396" i="16"/>
  <c r="S1397" i="16"/>
  <c r="P1399" i="16" l="1"/>
  <c r="P1400" i="16"/>
  <c r="S1398" i="16"/>
  <c r="P1401" i="16"/>
  <c r="S1399" i="16"/>
  <c r="P1402" i="16" l="1"/>
  <c r="S1400" i="16"/>
  <c r="S1401" i="16"/>
  <c r="S1403" i="16" l="1"/>
  <c r="P1403" i="16"/>
  <c r="P1404" i="16"/>
  <c r="S1402" i="16"/>
  <c r="S1404" i="16" l="1"/>
  <c r="P1406" i="16"/>
  <c r="P1405" i="16"/>
  <c r="S1405" i="16"/>
  <c r="P1407" i="16"/>
  <c r="P1409" i="16" l="1"/>
  <c r="S1407" i="16"/>
  <c r="S1406" i="16"/>
  <c r="S1408" i="16" l="1"/>
  <c r="P1410" i="16"/>
  <c r="P1408" i="16"/>
  <c r="S1409" i="16"/>
  <c r="P1411" i="16" l="1"/>
  <c r="S1411" i="16"/>
  <c r="P1412" i="16"/>
  <c r="S1410" i="16"/>
  <c r="P1414" i="16" l="1"/>
  <c r="S1412" i="16"/>
  <c r="P1413" i="16"/>
  <c r="S1413" i="16"/>
  <c r="P1415" i="16"/>
  <c r="P1417" i="16" l="1"/>
  <c r="S1415" i="16"/>
  <c r="S1414" i="16"/>
  <c r="S1416" i="16" l="1"/>
  <c r="P1418" i="16"/>
  <c r="P1416" i="16"/>
  <c r="S1417" i="16"/>
  <c r="P1419" i="16" l="1"/>
  <c r="S1419" i="16"/>
  <c r="P1420" i="16"/>
  <c r="S1418" i="16"/>
  <c r="P1421" i="16" l="1"/>
  <c r="P1422" i="16"/>
  <c r="S1420" i="16"/>
  <c r="S1421" i="16"/>
  <c r="P1423" i="16"/>
  <c r="P1425" i="16" l="1"/>
  <c r="S1423" i="16"/>
  <c r="S1422" i="16"/>
  <c r="S1424" i="16" l="1"/>
  <c r="P1426" i="16"/>
  <c r="P1424" i="16"/>
  <c r="S1425" i="16"/>
  <c r="S1427" i="16" l="1"/>
  <c r="P1428" i="16"/>
  <c r="S1426" i="16"/>
  <c r="P1427" i="16"/>
  <c r="P1429" i="16" l="1"/>
  <c r="S1428" i="16"/>
  <c r="P1430" i="16"/>
  <c r="P1431" i="16"/>
  <c r="S1429" i="16"/>
  <c r="P1433" i="16" l="1"/>
  <c r="S1431" i="16"/>
  <c r="S1430" i="16"/>
  <c r="P1434" i="16" l="1"/>
  <c r="S1432" i="16"/>
  <c r="P1432" i="16"/>
  <c r="S1433" i="16"/>
  <c r="S1435" i="16" l="1"/>
  <c r="P1435" i="16"/>
  <c r="P1436" i="16"/>
  <c r="S1434" i="16"/>
  <c r="S1436" i="16" l="1"/>
  <c r="P1438" i="16"/>
  <c r="S1437" i="16"/>
  <c r="P1437" i="16"/>
  <c r="P1441" i="16" l="1"/>
  <c r="S1439" i="16"/>
  <c r="P1439" i="16"/>
  <c r="S1438" i="16"/>
  <c r="P1442" i="16" l="1"/>
  <c r="S1440" i="16"/>
  <c r="P1440" i="16"/>
  <c r="P1443" i="16"/>
  <c r="S1441" i="16"/>
  <c r="S1443" i="16" l="1"/>
  <c r="P1444" i="16"/>
  <c r="S1442" i="16"/>
  <c r="S1444" i="16" l="1"/>
  <c r="P1446" i="16"/>
  <c r="P1447" i="16"/>
  <c r="S1445" i="16"/>
  <c r="P1445" i="16"/>
  <c r="S1447" i="16" l="1"/>
  <c r="S1446" i="16"/>
  <c r="P1448" i="16" l="1"/>
  <c r="P1450" i="16"/>
  <c r="S1448" i="16"/>
  <c r="P1451" i="16"/>
  <c r="S1449" i="16"/>
  <c r="P1449" i="16"/>
  <c r="S1451" i="16" l="1"/>
  <c r="P1452" i="16"/>
  <c r="S1450" i="16"/>
  <c r="S1452" i="16" l="1"/>
  <c r="P1455" i="16"/>
  <c r="S1453" i="16"/>
  <c r="P1453" i="16"/>
  <c r="S1455" i="16" l="1"/>
  <c r="S1454" i="16"/>
  <c r="P1454" i="16"/>
  <c r="P1458" i="16" l="1"/>
  <c r="S1456" i="16"/>
  <c r="P1459" i="16"/>
  <c r="S1457" i="16"/>
  <c r="P1456" i="16"/>
  <c r="P1457" i="16"/>
  <c r="S1459" i="16" l="1"/>
  <c r="P1460" i="16"/>
  <c r="S1458" i="16"/>
  <c r="S1460" i="16" l="1"/>
  <c r="P1463" i="16"/>
  <c r="S1461" i="16"/>
  <c r="P1461" i="16"/>
  <c r="S1462" i="16" l="1"/>
  <c r="S1463" i="16"/>
  <c r="P1462" i="16"/>
  <c r="P1465" i="16" l="1"/>
  <c r="P1467" i="16"/>
  <c r="S1465" i="16"/>
  <c r="P1466" i="16"/>
  <c r="S1464" i="16"/>
  <c r="P1464" i="16"/>
  <c r="P1468" i="16" l="1"/>
  <c r="S1466" i="16"/>
  <c r="S1467" i="16"/>
  <c r="P1469" i="16" l="1"/>
  <c r="P1471" i="16"/>
  <c r="S1469" i="16"/>
  <c r="S1468" i="16"/>
  <c r="S1470" i="16" l="1"/>
  <c r="P1470" i="16"/>
  <c r="S1471" i="16"/>
  <c r="P1475" i="16" l="1"/>
  <c r="S1473" i="16"/>
  <c r="P1473" i="16"/>
  <c r="P1474" i="16"/>
  <c r="S1472" i="16"/>
  <c r="P1472" i="16"/>
  <c r="P1476" i="16" l="1"/>
  <c r="S1474" i="16"/>
  <c r="S1475" i="16"/>
  <c r="P1477" i="16" l="1"/>
  <c r="S1477" i="16"/>
  <c r="P1479" i="16"/>
  <c r="S1476" i="16"/>
  <c r="P1480" i="16" l="1"/>
  <c r="S1478" i="16"/>
  <c r="P1478" i="16"/>
  <c r="S1479" i="16"/>
  <c r="P1483" i="16" l="1"/>
  <c r="S1481" i="16"/>
  <c r="P1481" i="16"/>
  <c r="S1480" i="16"/>
  <c r="P1482" i="16"/>
  <c r="P1484" i="16" l="1"/>
  <c r="S1482" i="16"/>
  <c r="S1483" i="16"/>
  <c r="S1485" i="16" l="1"/>
  <c r="P1487" i="16"/>
  <c r="P1485" i="16"/>
  <c r="S1484" i="16"/>
  <c r="P1488" i="16" l="1"/>
  <c r="S1486" i="16"/>
  <c r="P1486" i="16"/>
  <c r="S1487" i="16"/>
  <c r="P1489" i="16" l="1"/>
  <c r="P1491" i="16"/>
  <c r="S1489" i="16"/>
  <c r="S1488" i="16"/>
  <c r="P1490" i="16"/>
  <c r="P1492" i="16" l="1"/>
  <c r="S1490" i="16"/>
  <c r="S1491" i="16"/>
  <c r="P1493" i="16" l="1"/>
  <c r="P1495" i="16"/>
  <c r="S1493" i="16"/>
  <c r="S1492" i="16"/>
  <c r="P1494" i="16"/>
  <c r="P1496" i="16" l="1"/>
  <c r="S1494" i="16"/>
  <c r="S1495" i="16"/>
  <c r="P1497" i="16" l="1"/>
  <c r="P1499" i="16"/>
  <c r="S1497" i="16"/>
  <c r="P1498" i="16"/>
  <c r="S1496" i="16"/>
  <c r="P1500" i="16" l="1"/>
  <c r="S1498" i="16"/>
  <c r="S1499" i="16"/>
  <c r="P1501" i="16" l="1"/>
  <c r="P1503" i="16"/>
  <c r="S1501" i="16"/>
  <c r="S1500" i="16"/>
  <c r="S1502" i="16" l="1"/>
  <c r="P1504" i="16"/>
  <c r="P1502" i="16"/>
  <c r="P1505" i="16"/>
  <c r="S1503" i="16"/>
  <c r="S1505" i="16" l="1"/>
  <c r="P1507" i="16"/>
  <c r="S1504" i="16"/>
  <c r="P1506" i="16"/>
  <c r="P1508" i="16" l="1"/>
  <c r="S1506" i="16"/>
  <c r="P1509" i="16"/>
  <c r="S1507" i="16"/>
  <c r="S1509" i="16" l="1"/>
  <c r="S1508" i="16"/>
  <c r="S1511" i="16" l="1"/>
  <c r="P1513" i="16"/>
  <c r="S1510" i="16"/>
  <c r="P1512" i="16"/>
  <c r="P1510" i="16"/>
  <c r="P1511" i="16"/>
  <c r="P1514" i="16" l="1"/>
  <c r="S1512" i="16"/>
  <c r="S1513" i="16"/>
  <c r="P1515" i="16"/>
  <c r="P1517" i="16" l="1"/>
  <c r="S1515" i="16"/>
  <c r="P1516" i="16"/>
  <c r="S1514" i="16"/>
  <c r="S1516" i="16" l="1"/>
  <c r="S1517" i="16"/>
  <c r="S1519" i="16" l="1"/>
  <c r="S1518" i="16"/>
  <c r="P1520" i="16"/>
  <c r="P1519" i="16"/>
  <c r="P1518" i="16"/>
  <c r="P1522" i="16" l="1"/>
  <c r="S1520" i="16"/>
  <c r="S1521" i="16"/>
  <c r="P1523" i="16"/>
  <c r="P1521" i="16"/>
  <c r="P1525" i="16" l="1"/>
  <c r="S1523" i="16"/>
  <c r="P1524" i="16"/>
  <c r="S1522" i="16"/>
  <c r="S1524" i="16" l="1"/>
  <c r="S1525" i="16"/>
  <c r="S1527" i="16" l="1"/>
  <c r="S1526" i="16"/>
  <c r="P1528" i="16"/>
  <c r="P1527" i="16"/>
  <c r="P1526" i="16"/>
  <c r="S1529" i="16" l="1"/>
  <c r="P1530" i="16"/>
  <c r="S1528" i="16"/>
  <c r="P1529" i="16"/>
  <c r="P1533" i="16" l="1"/>
  <c r="S1531" i="16"/>
  <c r="P1532" i="16"/>
  <c r="S1530" i="16"/>
  <c r="P1531" i="16"/>
  <c r="S1532" i="16" l="1"/>
  <c r="S1533" i="16"/>
  <c r="S1535" i="16" l="1"/>
  <c r="P1537" i="16"/>
  <c r="P1535" i="16"/>
  <c r="S1534" i="16"/>
  <c r="P1536" i="16"/>
  <c r="P1534" i="16"/>
  <c r="P1538" i="16" l="1"/>
  <c r="S1536" i="16"/>
  <c r="S1537" i="16"/>
  <c r="P1539" i="16"/>
  <c r="P1541" i="16" l="1"/>
  <c r="S1539" i="16"/>
  <c r="P1540" i="16"/>
  <c r="S1538" i="16"/>
  <c r="S1540" i="16" l="1"/>
  <c r="S1541" i="16"/>
  <c r="P1543" i="16" l="1"/>
  <c r="S1543" i="16"/>
  <c r="S1542" i="16"/>
  <c r="P1544" i="16"/>
  <c r="P1542" i="16"/>
  <c r="P1546" i="16" l="1"/>
  <c r="S1544" i="16"/>
  <c r="S1545" i="16"/>
  <c r="P1547" i="16"/>
  <c r="P1545" i="16"/>
  <c r="S1547" i="16" l="1"/>
  <c r="P1548" i="16"/>
  <c r="S1546" i="16"/>
  <c r="P1549" i="16" l="1"/>
  <c r="S1548" i="16"/>
  <c r="S1549" i="16"/>
  <c r="P1551" i="16" l="1"/>
  <c r="S1550" i="16"/>
  <c r="P1552" i="16"/>
  <c r="S1551" i="16"/>
  <c r="P1553" i="16"/>
  <c r="P1550" i="16"/>
  <c r="S1553" i="16" l="1"/>
  <c r="P1554" i="16"/>
  <c r="S1552" i="16"/>
  <c r="P1557" i="16" l="1"/>
  <c r="S1555" i="16"/>
  <c r="P1556" i="16"/>
  <c r="S1554" i="16"/>
  <c r="P1555" i="16"/>
  <c r="S1556" i="16" l="1"/>
  <c r="S1557" i="16"/>
  <c r="P1559" i="16" l="1"/>
  <c r="S1559" i="16"/>
  <c r="S1558" i="16"/>
  <c r="P1560" i="16"/>
  <c r="P1558" i="16"/>
  <c r="P1562" i="16" l="1"/>
  <c r="S1560" i="16"/>
  <c r="S1561" i="16"/>
  <c r="P1561" i="16"/>
  <c r="P1565" i="16" l="1"/>
  <c r="S1563" i="16"/>
  <c r="P1563" i="16"/>
  <c r="P1564" i="16"/>
  <c r="S1562" i="16"/>
  <c r="S1564" i="16" l="1"/>
  <c r="S1565" i="16"/>
  <c r="P1567" i="16" l="1"/>
  <c r="S1567" i="16"/>
  <c r="P1569" i="16"/>
  <c r="S1566" i="16"/>
  <c r="P1568" i="16"/>
  <c r="P1566" i="16"/>
  <c r="S1569" i="16" l="1"/>
  <c r="P1571" i="16"/>
  <c r="P1570" i="16"/>
  <c r="S1568" i="16"/>
  <c r="P1572" i="16" l="1"/>
  <c r="S1570" i="16"/>
  <c r="P1573" i="16"/>
  <c r="S1571" i="16"/>
  <c r="S1573" i="16" l="1"/>
  <c r="S1572" i="16"/>
  <c r="S1574" i="16" l="1"/>
  <c r="S1575" i="16"/>
  <c r="P1577" i="16"/>
  <c r="P1574" i="16"/>
  <c r="P1575" i="16"/>
  <c r="S1577" i="16" l="1"/>
  <c r="P1578" i="16"/>
  <c r="S1576" i="16"/>
  <c r="P1576" i="16"/>
  <c r="P1581" i="16" l="1"/>
  <c r="S1579" i="16"/>
  <c r="P1580" i="16"/>
  <c r="S1578" i="16"/>
  <c r="P1579" i="16"/>
  <c r="S1580" i="16" l="1"/>
  <c r="S1581" i="16"/>
  <c r="S1583" i="16" l="1"/>
  <c r="P1585" i="16"/>
  <c r="S1582" i="16"/>
  <c r="P1584" i="16"/>
  <c r="P1583" i="16"/>
  <c r="P1582" i="16"/>
  <c r="S1585" i="16" l="1"/>
  <c r="P1586" i="16"/>
  <c r="S1584" i="16"/>
  <c r="P1589" i="16" l="1"/>
  <c r="S1587" i="16"/>
  <c r="P1588" i="16"/>
  <c r="S1586" i="16"/>
  <c r="P1587" i="16"/>
  <c r="S1588" i="16" l="1"/>
  <c r="S1589" i="16"/>
  <c r="P1591" i="16" l="1"/>
  <c r="S1591" i="16"/>
  <c r="P1593" i="16"/>
  <c r="S1590" i="16"/>
  <c r="P1590" i="16"/>
  <c r="P1594" i="16" l="1"/>
  <c r="S1592" i="16"/>
  <c r="P1592" i="16"/>
  <c r="S1593" i="16"/>
  <c r="P1595" i="16"/>
  <c r="P1597" i="16" l="1"/>
  <c r="S1595" i="16"/>
  <c r="P1596" i="16"/>
  <c r="S1594" i="16"/>
  <c r="S1596" i="16" l="1"/>
  <c r="S1597" i="16"/>
  <c r="P1599" i="16" l="1"/>
  <c r="S1599" i="16"/>
  <c r="P1601" i="16"/>
  <c r="S1598" i="16"/>
  <c r="P1600" i="16"/>
  <c r="P1598" i="16"/>
  <c r="P1602" i="16" l="1"/>
  <c r="S1600" i="16"/>
  <c r="S1601" i="16"/>
  <c r="P1603" i="16"/>
  <c r="P1605" i="16" l="1"/>
  <c r="S1603" i="16"/>
  <c r="P1604" i="16"/>
  <c r="S1602" i="16"/>
  <c r="S1604" i="16" l="1"/>
  <c r="S1605" i="16"/>
  <c r="S1607" i="16" l="1"/>
  <c r="P1609" i="16"/>
  <c r="P1607" i="16"/>
  <c r="S1606" i="16"/>
  <c r="P1608" i="16"/>
  <c r="P1606" i="16"/>
  <c r="P1610" i="16" l="1"/>
  <c r="S1608" i="16"/>
  <c r="S1609" i="16"/>
  <c r="P1611" i="16"/>
  <c r="P1613" i="16" l="1"/>
  <c r="S1611" i="16"/>
  <c r="P1612" i="16"/>
  <c r="S1610" i="16"/>
  <c r="S1612" i="16" l="1"/>
  <c r="S1613" i="16"/>
  <c r="S1614" i="16" l="1"/>
  <c r="P1616" i="16"/>
  <c r="S1615" i="16"/>
  <c r="P1617" i="16"/>
  <c r="P1615" i="16"/>
  <c r="P1614" i="16"/>
  <c r="S1617" i="16" l="1"/>
  <c r="P1619" i="16"/>
  <c r="P1618" i="16"/>
  <c r="S1616" i="16"/>
  <c r="P1620" i="16" l="1"/>
  <c r="S1618" i="16"/>
  <c r="P1621" i="16"/>
  <c r="S1619" i="16"/>
  <c r="S1621" i="16" l="1"/>
  <c r="S1620" i="16"/>
  <c r="S1622" i="16" l="1"/>
  <c r="S1623" i="16"/>
  <c r="P1625" i="16"/>
  <c r="P1622" i="16"/>
  <c r="P1623" i="16"/>
  <c r="P1626" i="16" l="1"/>
  <c r="S1624" i="16"/>
  <c r="S1625" i="16"/>
  <c r="P1627" i="16"/>
  <c r="P1624" i="16"/>
  <c r="P1629" i="16" l="1"/>
  <c r="S1627" i="16"/>
  <c r="P1628" i="16"/>
  <c r="S1626" i="16"/>
  <c r="S1628" i="16" l="1"/>
  <c r="S1629" i="16"/>
  <c r="P1631" i="16" l="1"/>
  <c r="S1631" i="16"/>
  <c r="P1633" i="16"/>
  <c r="S1630" i="16"/>
  <c r="P1632" i="16"/>
  <c r="P1630" i="16"/>
  <c r="P1634" i="16" l="1"/>
  <c r="S1632" i="16"/>
  <c r="S1633" i="16"/>
  <c r="P1635" i="16"/>
  <c r="P1637" i="16" l="1"/>
  <c r="S1635" i="16"/>
  <c r="P1636" i="16"/>
  <c r="S1634" i="16"/>
  <c r="S1636" i="16" l="1"/>
  <c r="S1637" i="16"/>
  <c r="S1638" i="16" l="1"/>
  <c r="S1640" i="16"/>
  <c r="S1639" i="16"/>
  <c r="S1641" i="16"/>
  <c r="S1642" i="16" s="1"/>
  <c r="P1641" i="16"/>
  <c r="P1639" i="16"/>
  <c r="P1638" i="16"/>
  <c r="P1640" i="16" l="1"/>
</calcChain>
</file>

<file path=xl/sharedStrings.xml><?xml version="1.0" encoding="utf-8"?>
<sst xmlns="http://schemas.openxmlformats.org/spreadsheetml/2006/main" count="74" uniqueCount="46">
  <si>
    <t>Tasa de cambio representativa del mercado (TRM)</t>
  </si>
  <si>
    <t>1.1.1. Serie histórica_periodicidad diaria</t>
  </si>
  <si>
    <t/>
  </si>
  <si>
    <t>Información disponible desde el 27 de noviembre de 1991.</t>
  </si>
  <si>
    <r>
      <rPr>
        <sz val="9"/>
        <color theme="1"/>
        <rFont val="Helvetica"/>
      </rPr>
      <t xml:space="preserve"> </t>
    </r>
    <r>
      <rPr>
        <i/>
        <sz val="9"/>
        <color theme="1"/>
        <rFont val="Helvetica"/>
      </rPr>
      <t>Banco de la República - Gerencia Técnica - información extraída de la bodega de datos -Serankua- el 21/06/2018 10:14:43</t>
    </r>
    <r>
      <rPr>
        <sz val="9"/>
        <color theme="1"/>
        <rFont val="Helvetica"/>
      </rPr>
      <t xml:space="preserve"> </t>
    </r>
  </si>
  <si>
    <t>Fecha (dd/mm/aaaa)</t>
  </si>
  <si>
    <t>Back to Contents</t>
  </si>
  <si>
    <t>Data 1: Cushing, OK WTI Spot Price FOB (Dollars per Barrel)</t>
  </si>
  <si>
    <t>Sourcekey</t>
  </si>
  <si>
    <t>RWTC</t>
  </si>
  <si>
    <t>Date</t>
  </si>
  <si>
    <t>Cushing, OK WTI Spot Price FOB (Dollars per Barrel)</t>
  </si>
  <si>
    <t>Workbook Contents</t>
  </si>
  <si>
    <t>Click worksheet name or tab at bottom for data</t>
  </si>
  <si>
    <t>Worksheet Name</t>
  </si>
  <si>
    <t>Description</t>
  </si>
  <si>
    <t># Of Series</t>
  </si>
  <si>
    <t>Frequency</t>
  </si>
  <si>
    <t>Latest Data for</t>
  </si>
  <si>
    <t>Data 1</t>
  </si>
  <si>
    <t>Daily</t>
  </si>
  <si>
    <t>6/18/2018</t>
  </si>
  <si>
    <t>Release Date:</t>
  </si>
  <si>
    <t>6/20/2018</t>
  </si>
  <si>
    <t>Next Release Date:</t>
  </si>
  <si>
    <t>6/27/2018</t>
  </si>
  <si>
    <t>Excel File Name:</t>
  </si>
  <si>
    <t>rwtcd.xls</t>
  </si>
  <si>
    <t>Available from Web Page:</t>
  </si>
  <si>
    <t>http://tonto.eia.gov/dnav/pet/hist/LeafHandler.ashx?n=PET&amp;s=RWTC&amp;f=D</t>
  </si>
  <si>
    <t>Source:</t>
  </si>
  <si>
    <t>For Help, Contact:</t>
  </si>
  <si>
    <t>infoctr@eia.doe.gov</t>
  </si>
  <si>
    <t>(202) 586-8800</t>
  </si>
  <si>
    <t>6/20/2018 11:18:29 AM</t>
  </si>
  <si>
    <t>wti</t>
  </si>
  <si>
    <t>Tasa intervención Colombia</t>
  </si>
  <si>
    <t>Tasa intervención US</t>
  </si>
  <si>
    <t>Tasa Adelantada</t>
  </si>
  <si>
    <t>Relación</t>
  </si>
  <si>
    <t xml:space="preserve">Tasa de intervención Banco de la República </t>
  </si>
  <si>
    <t>1.2. Serie histórica diaria_periodicidad diaria</t>
  </si>
  <si>
    <t xml:space="preserve">Información disponible a partir del 04 de enero de 1999. </t>
  </si>
  <si>
    <r>
      <rPr>
        <sz val="9"/>
        <color theme="1"/>
        <rFont val="Helvetica"/>
      </rPr>
      <t xml:space="preserve"> </t>
    </r>
    <r>
      <rPr>
        <i/>
        <sz val="9"/>
        <color theme="1"/>
        <rFont val="Helvetica"/>
      </rPr>
      <t>Banco de la República - Gerencia Técnica - información extraída de la bodega de datos -Serankua- el 21/06/2018 15:11:43</t>
    </r>
  </si>
  <si>
    <t>Tasa de intervención de política monetaria</t>
  </si>
  <si>
    <r>
      <rPr>
        <b/>
        <sz val="9"/>
        <color theme="1"/>
        <rFont val="Helvetica"/>
      </rPr>
      <t>Fuente</t>
    </r>
    <r>
      <rPr>
        <sz val="9"/>
        <color theme="1"/>
        <rFont val="Helvetica"/>
      </rPr>
      <t>: Banco de la República, Subgerencia Monetaria y de Inversiones Internacionales, Mesa de Dinero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</si>
</sst>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€_-;\-* #,##0.00\ _€_-;_-* &quot;-&quot;??\ _€_-;_-@_-"/>
    <numFmt numFmtId="165" formatCode="[$$]\ #,##0.00;\-[$$]\ #,##0.00"/>
    <numFmt numFmtId="166" formatCode="mmm\ dd\,\ yyyy"/>
    <numFmt numFmtId="167" formatCode="0.00000000000"/>
    <numFmt numFmtId="168" formatCode="_-* #,##0\ _€_-;\-* #,##0\ _€_-;_-* &quot;-&quot;??\ _€_-;_-@_-"/>
    <numFmt numFmtId="169" formatCode="[$$]#,##0.00;\-[$$]#,##0.00" x16r2:formatCode16="[$$-sn-Latn-ZW]#,##0.00;\-[$$-sn-Latn-ZW]#,##0.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33399"/>
      <name val="Calibri"/>
    </font>
    <font>
      <sz val="11"/>
      <color rgb="FF333399"/>
      <name val="Calibri"/>
    </font>
    <font>
      <sz val="9"/>
      <color theme="1"/>
      <name val="Helvetica"/>
    </font>
    <font>
      <i/>
      <sz val="9"/>
      <color theme="1"/>
      <name val="Helvetica"/>
    </font>
    <font>
      <b/>
      <sz val="11"/>
      <color theme="1"/>
      <name val="Calibri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b/>
      <sz val="12"/>
      <color indexed="1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8"/>
      <name val="Arial"/>
      <family val="2"/>
    </font>
    <font>
      <b/>
      <i/>
      <sz val="12"/>
      <color indexed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u/>
      <sz val="10"/>
      <color indexed="12"/>
      <name val="Arial"/>
      <family val="2"/>
    </font>
    <font>
      <sz val="10"/>
      <color indexed="63"/>
      <name val="Arial"/>
      <family val="2"/>
    </font>
    <font>
      <sz val="10"/>
      <color indexed="9"/>
      <name val="Arial"/>
      <family val="2"/>
    </font>
    <font>
      <b/>
      <sz val="11"/>
      <color theme="1"/>
      <name val="Calibri"/>
      <family val="2"/>
    </font>
    <font>
      <b/>
      <sz val="11"/>
      <color rgb="FF333399"/>
      <name val="Calibri"/>
      <family val="2"/>
    </font>
    <font>
      <sz val="11"/>
      <color rgb="FF333399"/>
      <name val="Calibri"/>
      <family val="2"/>
    </font>
    <font>
      <b/>
      <sz val="9"/>
      <color theme="1"/>
      <name val="Helvetica"/>
    </font>
  </fonts>
  <fills count="11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FE0F1"/>
      </patternFill>
    </fill>
    <fill>
      <patternFill patternType="solid">
        <fgColor rgb="FFF2F5F9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rgb="FFA3BED8"/>
      </bottom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4" fontId="0" fillId="3" borderId="4" xfId="0" applyNumberFormat="1" applyFill="1" applyBorder="1" applyAlignment="1">
      <alignment horizontal="right" vertical="center" wrapText="1"/>
    </xf>
    <xf numFmtId="165" fontId="0" fillId="2" borderId="3" xfId="0" applyNumberFormat="1" applyFill="1" applyBorder="1" applyAlignment="1">
      <alignment horizontal="right" vertical="center" wrapText="1"/>
    </xf>
    <xf numFmtId="165" fontId="0" fillId="4" borderId="3" xfId="0" applyNumberForma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6" fontId="0" fillId="0" borderId="0" xfId="0" applyNumberFormat="1"/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5" fillId="5" borderId="0" xfId="0" quotePrefix="1" applyFont="1" applyFill="1" applyAlignment="1">
      <alignment horizontal="left"/>
    </xf>
    <xf numFmtId="0" fontId="15" fillId="5" borderId="0" xfId="0" applyFont="1" applyFill="1"/>
    <xf numFmtId="0" fontId="15" fillId="5" borderId="0" xfId="0" applyFont="1" applyFill="1" applyAlignment="1">
      <alignment horizontal="center"/>
    </xf>
    <xf numFmtId="0" fontId="16" fillId="6" borderId="0" xfId="2" quotePrefix="1" applyFont="1" applyFill="1" applyAlignment="1" applyProtection="1">
      <alignment horizontal="left"/>
    </xf>
    <xf numFmtId="0" fontId="14" fillId="6" borderId="0" xfId="0" applyFont="1" applyFill="1" applyAlignment="1">
      <alignment horizontal="left"/>
    </xf>
    <xf numFmtId="0" fontId="14" fillId="6" borderId="0" xfId="0" applyFont="1" applyFill="1" applyAlignment="1">
      <alignment horizontal="center"/>
    </xf>
    <xf numFmtId="0" fontId="17" fillId="0" borderId="0" xfId="0" applyFont="1"/>
    <xf numFmtId="0" fontId="8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/>
    <xf numFmtId="0" fontId="18" fillId="0" borderId="0" xfId="0" applyFont="1"/>
    <xf numFmtId="0" fontId="19" fillId="2" borderId="3" xfId="0" applyFont="1" applyFill="1" applyBorder="1" applyAlignment="1">
      <alignment horizontal="center" vertical="center" wrapText="1"/>
    </xf>
    <xf numFmtId="167" fontId="0" fillId="7" borderId="5" xfId="0" applyNumberFormat="1" applyFill="1" applyBorder="1"/>
    <xf numFmtId="168" fontId="0" fillId="0" borderId="0" xfId="1" applyNumberFormat="1" applyFont="1"/>
    <xf numFmtId="165" fontId="0" fillId="0" borderId="0" xfId="0" applyNumberFormat="1"/>
    <xf numFmtId="169" fontId="0" fillId="0" borderId="0" xfId="0" applyNumberFormat="1"/>
    <xf numFmtId="14" fontId="0" fillId="0" borderId="0" xfId="0" applyNumberFormat="1"/>
    <xf numFmtId="10" fontId="0" fillId="8" borderId="0" xfId="0" applyNumberFormat="1" applyFill="1"/>
    <xf numFmtId="0" fontId="20" fillId="0" borderId="0" xfId="0" applyFont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19" fillId="2" borderId="2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right" vertical="center"/>
    </xf>
    <xf numFmtId="10" fontId="0" fillId="4" borderId="3" xfId="0" applyNumberFormat="1" applyFill="1" applyBorder="1" applyAlignment="1">
      <alignment horizontal="right" vertical="center" wrapText="1"/>
    </xf>
    <xf numFmtId="14" fontId="0" fillId="2" borderId="4" xfId="0" applyNumberFormat="1" applyFill="1" applyBorder="1" applyAlignment="1">
      <alignment horizontal="right" vertical="center"/>
    </xf>
    <xf numFmtId="10" fontId="0" fillId="2" borderId="3" xfId="0" applyNumberFormat="1" applyFill="1" applyBorder="1" applyAlignment="1">
      <alignment horizontal="right" vertical="center" wrapText="1"/>
    </xf>
    <xf numFmtId="0" fontId="0" fillId="0" borderId="0" xfId="0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/>
    <xf numFmtId="14" fontId="7" fillId="0" borderId="0" xfId="2" quotePrefix="1" applyNumberFormat="1" applyAlignment="1" applyProtection="1">
      <alignment horizontal="left"/>
    </xf>
    <xf numFmtId="14" fontId="10" fillId="0" borderId="0" xfId="0" applyNumberFormat="1" applyFont="1" applyAlignment="1">
      <alignment horizontal="center" wrapText="1"/>
    </xf>
    <xf numFmtId="14" fontId="11" fillId="0" borderId="0" xfId="0" applyNumberFormat="1" applyFont="1" applyAlignment="1">
      <alignment horizontal="center" wrapText="1"/>
    </xf>
    <xf numFmtId="10" fontId="0" fillId="9" borderId="0" xfId="0" applyNumberFormat="1" applyFill="1"/>
    <xf numFmtId="169" fontId="0" fillId="9" borderId="5" xfId="0" applyNumberFormat="1" applyFill="1" applyBorder="1"/>
    <xf numFmtId="14" fontId="0" fillId="10" borderId="4" xfId="0" applyNumberFormat="1" applyFill="1" applyBorder="1" applyAlignment="1">
      <alignment horizontal="right" vertical="center" wrapText="1"/>
    </xf>
    <xf numFmtId="165" fontId="0" fillId="10" borderId="3" xfId="0" applyNumberFormat="1" applyFill="1" applyBorder="1" applyAlignment="1">
      <alignment horizontal="right" vertical="center" wrapText="1"/>
    </xf>
    <xf numFmtId="0" fontId="0" fillId="10" borderId="0" xfId="0" applyFill="1"/>
    <xf numFmtId="10" fontId="0" fillId="10" borderId="0" xfId="0" applyNumberFormat="1" applyFill="1"/>
    <xf numFmtId="165" fontId="0" fillId="10" borderId="0" xfId="0" applyNumberFormat="1" applyFill="1"/>
    <xf numFmtId="169" fontId="0" fillId="10" borderId="0" xfId="0" applyNumberFormat="1" applyFill="1"/>
    <xf numFmtId="168" fontId="0" fillId="0" borderId="0" xfId="0" applyNumberFormat="1"/>
    <xf numFmtId="10" fontId="0" fillId="0" borderId="0" xfId="3" applyNumberFormat="1" applyFont="1"/>
    <xf numFmtId="164" fontId="0" fillId="0" borderId="0" xfId="0" applyNumberFormat="1"/>
  </cellXfs>
  <cellStyles count="4">
    <cellStyle name="Hipervínculo" xfId="2" builtinId="8"/>
    <cellStyle name="Millares" xfId="1" builtinId="3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chartsheet" Target="chartsheets/sheet3.xml"/><Relationship Id="rId7" Type="http://schemas.openxmlformats.org/officeDocument/2006/relationships/chartsheet" Target="chartsheets/sheet5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chartsheet" Target="chartsheets/sheet2.xml"/><Relationship Id="rId16" Type="http://schemas.openxmlformats.org/officeDocument/2006/relationships/customXml" Target="../customXml/item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6.xml"/><Relationship Id="rId5" Type="http://schemas.openxmlformats.org/officeDocument/2006/relationships/worksheet" Target="worksheets/sheet1.xml"/><Relationship Id="rId15" Type="http://schemas.openxmlformats.org/officeDocument/2006/relationships/calcChain" Target="calcChain.xml"/><Relationship Id="rId10" Type="http://schemas.openxmlformats.org/officeDocument/2006/relationships/worksheet" Target="worksheets/sheet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TRM!$B$8</c:f>
              <c:strCache>
                <c:ptCount val="1"/>
                <c:pt idx="0">
                  <c:v>Tasa de cambio representativa del mercado (TRM)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TRM!$A$9:$A$3102</c:f>
              <c:numCache>
                <c:formatCode>m/d/yyyy</c:formatCode>
                <c:ptCount val="16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</c:numCache>
            </c:numRef>
          </c:cat>
          <c:val>
            <c:numRef>
              <c:f>TRM!$B$9:$B$3102</c:f>
              <c:numCache>
                <c:formatCode>[$$]\ #,##0.00;\-[$$]\ #,##0.00</c:formatCode>
                <c:ptCount val="1633"/>
                <c:pt idx="0">
                  <c:v>1926.83</c:v>
                </c:pt>
                <c:pt idx="1">
                  <c:v>1926.83</c:v>
                </c:pt>
                <c:pt idx="2">
                  <c:v>1938.89</c:v>
                </c:pt>
                <c:pt idx="3">
                  <c:v>1936.92</c:v>
                </c:pt>
                <c:pt idx="4">
                  <c:v>1936.92</c:v>
                </c:pt>
                <c:pt idx="5">
                  <c:v>1936.92</c:v>
                </c:pt>
                <c:pt idx="6">
                  <c:v>1936.92</c:v>
                </c:pt>
                <c:pt idx="7">
                  <c:v>1930.45</c:v>
                </c:pt>
                <c:pt idx="8">
                  <c:v>1933.24</c:v>
                </c:pt>
                <c:pt idx="9">
                  <c:v>1934.88</c:v>
                </c:pt>
                <c:pt idx="10">
                  <c:v>1926.55</c:v>
                </c:pt>
                <c:pt idx="11">
                  <c:v>1926.55</c:v>
                </c:pt>
                <c:pt idx="12">
                  <c:v>1926.55</c:v>
                </c:pt>
                <c:pt idx="13">
                  <c:v>1924.79</c:v>
                </c:pt>
                <c:pt idx="14">
                  <c:v>1932.59</c:v>
                </c:pt>
                <c:pt idx="15">
                  <c:v>1941.45</c:v>
                </c:pt>
                <c:pt idx="16">
                  <c:v>1947.15</c:v>
                </c:pt>
                <c:pt idx="17">
                  <c:v>1957.86</c:v>
                </c:pt>
                <c:pt idx="18">
                  <c:v>1957.86</c:v>
                </c:pt>
                <c:pt idx="19">
                  <c:v>1957.86</c:v>
                </c:pt>
                <c:pt idx="20">
                  <c:v>1957.86</c:v>
                </c:pt>
                <c:pt idx="21">
                  <c:v>1981.98</c:v>
                </c:pt>
                <c:pt idx="22">
                  <c:v>1983.48</c:v>
                </c:pt>
                <c:pt idx="23">
                  <c:v>1993.23</c:v>
                </c:pt>
                <c:pt idx="24">
                  <c:v>2000.48</c:v>
                </c:pt>
                <c:pt idx="25">
                  <c:v>2000.48</c:v>
                </c:pt>
                <c:pt idx="26">
                  <c:v>2000.48</c:v>
                </c:pt>
                <c:pt idx="27">
                  <c:v>1997.91</c:v>
                </c:pt>
                <c:pt idx="28">
                  <c:v>2000.56</c:v>
                </c:pt>
                <c:pt idx="29">
                  <c:v>2013.17</c:v>
                </c:pt>
                <c:pt idx="30">
                  <c:v>2008.26</c:v>
                </c:pt>
                <c:pt idx="31">
                  <c:v>2021.1</c:v>
                </c:pt>
                <c:pt idx="32">
                  <c:v>2021.1</c:v>
                </c:pt>
                <c:pt idx="33">
                  <c:v>2021.1</c:v>
                </c:pt>
                <c:pt idx="34">
                  <c:v>2039.85</c:v>
                </c:pt>
                <c:pt idx="35">
                  <c:v>2041.34</c:v>
                </c:pt>
                <c:pt idx="36">
                  <c:v>2048.75</c:v>
                </c:pt>
                <c:pt idx="37">
                  <c:v>2049.52</c:v>
                </c:pt>
                <c:pt idx="38">
                  <c:v>2046.06</c:v>
                </c:pt>
                <c:pt idx="39">
                  <c:v>2046.06</c:v>
                </c:pt>
                <c:pt idx="40">
                  <c:v>2046.06</c:v>
                </c:pt>
                <c:pt idx="41">
                  <c:v>2048.5500000000002</c:v>
                </c:pt>
                <c:pt idx="42">
                  <c:v>2041.61</c:v>
                </c:pt>
                <c:pt idx="43">
                  <c:v>2031.75</c:v>
                </c:pt>
                <c:pt idx="44">
                  <c:v>2032.99</c:v>
                </c:pt>
                <c:pt idx="45">
                  <c:v>2022.68</c:v>
                </c:pt>
                <c:pt idx="46">
                  <c:v>2022.68</c:v>
                </c:pt>
                <c:pt idx="47">
                  <c:v>2022.68</c:v>
                </c:pt>
                <c:pt idx="48">
                  <c:v>2022.68</c:v>
                </c:pt>
                <c:pt idx="49">
                  <c:v>2028.54</c:v>
                </c:pt>
                <c:pt idx="50">
                  <c:v>2042.22</c:v>
                </c:pt>
                <c:pt idx="51">
                  <c:v>2052.46</c:v>
                </c:pt>
                <c:pt idx="52">
                  <c:v>2043.96</c:v>
                </c:pt>
                <c:pt idx="53">
                  <c:v>2043.96</c:v>
                </c:pt>
                <c:pt idx="54">
                  <c:v>2043.96</c:v>
                </c:pt>
                <c:pt idx="55">
                  <c:v>2042.67</c:v>
                </c:pt>
                <c:pt idx="56">
                  <c:v>2045.45</c:v>
                </c:pt>
                <c:pt idx="57">
                  <c:v>2053.11</c:v>
                </c:pt>
                <c:pt idx="58">
                  <c:v>2054.9</c:v>
                </c:pt>
                <c:pt idx="59">
                  <c:v>2046.75</c:v>
                </c:pt>
                <c:pt idx="60">
                  <c:v>2046.75</c:v>
                </c:pt>
                <c:pt idx="61">
                  <c:v>2046.75</c:v>
                </c:pt>
                <c:pt idx="62">
                  <c:v>2052.5100000000002</c:v>
                </c:pt>
                <c:pt idx="63">
                  <c:v>2047.75</c:v>
                </c:pt>
                <c:pt idx="64">
                  <c:v>2045.14</c:v>
                </c:pt>
                <c:pt idx="65">
                  <c:v>2030.02</c:v>
                </c:pt>
                <c:pt idx="66">
                  <c:v>2036.2</c:v>
                </c:pt>
                <c:pt idx="67">
                  <c:v>2036.2</c:v>
                </c:pt>
                <c:pt idx="68">
                  <c:v>2036.2</c:v>
                </c:pt>
                <c:pt idx="69">
                  <c:v>2042.78</c:v>
                </c:pt>
                <c:pt idx="70">
                  <c:v>2043.59</c:v>
                </c:pt>
                <c:pt idx="71">
                  <c:v>2047.59</c:v>
                </c:pt>
                <c:pt idx="72">
                  <c:v>2044.48</c:v>
                </c:pt>
                <c:pt idx="73">
                  <c:v>2044.58</c:v>
                </c:pt>
                <c:pt idx="74">
                  <c:v>2044.58</c:v>
                </c:pt>
                <c:pt idx="75">
                  <c:v>2044.58</c:v>
                </c:pt>
                <c:pt idx="76">
                  <c:v>2035.16</c:v>
                </c:pt>
                <c:pt idx="77">
                  <c:v>2034.86</c:v>
                </c:pt>
                <c:pt idx="78">
                  <c:v>2017.38</c:v>
                </c:pt>
                <c:pt idx="79">
                  <c:v>1998.6</c:v>
                </c:pt>
                <c:pt idx="80">
                  <c:v>1993.85</c:v>
                </c:pt>
                <c:pt idx="81">
                  <c:v>1993.85</c:v>
                </c:pt>
                <c:pt idx="82">
                  <c:v>1993.85</c:v>
                </c:pt>
                <c:pt idx="83">
                  <c:v>1993.85</c:v>
                </c:pt>
                <c:pt idx="84">
                  <c:v>1978.63</c:v>
                </c:pt>
                <c:pt idx="85">
                  <c:v>1973.03</c:v>
                </c:pt>
                <c:pt idx="86">
                  <c:v>1965.64</c:v>
                </c:pt>
                <c:pt idx="87">
                  <c:v>1965.32</c:v>
                </c:pt>
                <c:pt idx="88">
                  <c:v>1965.32</c:v>
                </c:pt>
                <c:pt idx="89">
                  <c:v>1965.32</c:v>
                </c:pt>
                <c:pt idx="90">
                  <c:v>1969.45</c:v>
                </c:pt>
                <c:pt idx="91">
                  <c:v>1966.02</c:v>
                </c:pt>
                <c:pt idx="92">
                  <c:v>1963.51</c:v>
                </c:pt>
                <c:pt idx="93">
                  <c:v>1966.4</c:v>
                </c:pt>
                <c:pt idx="94">
                  <c:v>1951.85</c:v>
                </c:pt>
                <c:pt idx="95">
                  <c:v>1951.85</c:v>
                </c:pt>
                <c:pt idx="96">
                  <c:v>1951.85</c:v>
                </c:pt>
                <c:pt idx="97">
                  <c:v>1937.59</c:v>
                </c:pt>
                <c:pt idx="98">
                  <c:v>1923.95</c:v>
                </c:pt>
                <c:pt idx="99">
                  <c:v>1931.09</c:v>
                </c:pt>
                <c:pt idx="100">
                  <c:v>1920.93</c:v>
                </c:pt>
                <c:pt idx="101">
                  <c:v>1927.28</c:v>
                </c:pt>
                <c:pt idx="102">
                  <c:v>1927.28</c:v>
                </c:pt>
                <c:pt idx="103">
                  <c:v>1927.28</c:v>
                </c:pt>
                <c:pt idx="104">
                  <c:v>1926.47</c:v>
                </c:pt>
                <c:pt idx="105">
                  <c:v>1932.42</c:v>
                </c:pt>
                <c:pt idx="106">
                  <c:v>1930.62</c:v>
                </c:pt>
                <c:pt idx="107">
                  <c:v>1930.62</c:v>
                </c:pt>
                <c:pt idx="108">
                  <c:v>1930.62</c:v>
                </c:pt>
                <c:pt idx="109">
                  <c:v>1930.62</c:v>
                </c:pt>
                <c:pt idx="110">
                  <c:v>1930.62</c:v>
                </c:pt>
                <c:pt idx="111">
                  <c:v>1921.75</c:v>
                </c:pt>
                <c:pt idx="112">
                  <c:v>1929.66</c:v>
                </c:pt>
                <c:pt idx="113">
                  <c:v>1936.63</c:v>
                </c:pt>
                <c:pt idx="114">
                  <c:v>1936.07</c:v>
                </c:pt>
                <c:pt idx="115">
                  <c:v>1942.37</c:v>
                </c:pt>
                <c:pt idx="116">
                  <c:v>1942.37</c:v>
                </c:pt>
                <c:pt idx="117">
                  <c:v>1942.37</c:v>
                </c:pt>
                <c:pt idx="118">
                  <c:v>1936.13</c:v>
                </c:pt>
                <c:pt idx="119">
                  <c:v>1935.14</c:v>
                </c:pt>
                <c:pt idx="120">
                  <c:v>1933.46</c:v>
                </c:pt>
                <c:pt idx="121">
                  <c:v>1933.46</c:v>
                </c:pt>
                <c:pt idx="122">
                  <c:v>1926.3</c:v>
                </c:pt>
                <c:pt idx="123">
                  <c:v>1926.3</c:v>
                </c:pt>
                <c:pt idx="124">
                  <c:v>1926.3</c:v>
                </c:pt>
                <c:pt idx="125">
                  <c:v>1923.07</c:v>
                </c:pt>
                <c:pt idx="126">
                  <c:v>1918.2</c:v>
                </c:pt>
                <c:pt idx="127">
                  <c:v>1912.97</c:v>
                </c:pt>
                <c:pt idx="128">
                  <c:v>1902.15</c:v>
                </c:pt>
                <c:pt idx="129">
                  <c:v>1901.51</c:v>
                </c:pt>
                <c:pt idx="130">
                  <c:v>1901.51</c:v>
                </c:pt>
                <c:pt idx="131">
                  <c:v>1901.51</c:v>
                </c:pt>
                <c:pt idx="132">
                  <c:v>1904.85</c:v>
                </c:pt>
                <c:pt idx="133">
                  <c:v>1919.7</c:v>
                </c:pt>
                <c:pt idx="134">
                  <c:v>1925.31</c:v>
                </c:pt>
                <c:pt idx="135">
                  <c:v>1927.8</c:v>
                </c:pt>
                <c:pt idx="136">
                  <c:v>1925.41</c:v>
                </c:pt>
                <c:pt idx="137">
                  <c:v>1925.41</c:v>
                </c:pt>
                <c:pt idx="138">
                  <c:v>1925.41</c:v>
                </c:pt>
                <c:pt idx="139">
                  <c:v>1921.16</c:v>
                </c:pt>
                <c:pt idx="140">
                  <c:v>1920.41</c:v>
                </c:pt>
                <c:pt idx="141">
                  <c:v>1911.33</c:v>
                </c:pt>
                <c:pt idx="142">
                  <c:v>1905.8</c:v>
                </c:pt>
                <c:pt idx="143">
                  <c:v>1905.53</c:v>
                </c:pt>
                <c:pt idx="144">
                  <c:v>1905.53</c:v>
                </c:pt>
                <c:pt idx="145">
                  <c:v>1905.53</c:v>
                </c:pt>
                <c:pt idx="146">
                  <c:v>1905.53</c:v>
                </c:pt>
                <c:pt idx="147">
                  <c:v>1917.34</c:v>
                </c:pt>
                <c:pt idx="148">
                  <c:v>1910.8</c:v>
                </c:pt>
                <c:pt idx="149">
                  <c:v>1905.96</c:v>
                </c:pt>
                <c:pt idx="150">
                  <c:v>1900.64</c:v>
                </c:pt>
                <c:pt idx="151">
                  <c:v>1900.64</c:v>
                </c:pt>
                <c:pt idx="152">
                  <c:v>1900.64</c:v>
                </c:pt>
                <c:pt idx="153">
                  <c:v>1900.64</c:v>
                </c:pt>
                <c:pt idx="154">
                  <c:v>1899.74</c:v>
                </c:pt>
                <c:pt idx="155">
                  <c:v>1897.7</c:v>
                </c:pt>
                <c:pt idx="156">
                  <c:v>1892.08</c:v>
                </c:pt>
                <c:pt idx="157">
                  <c:v>1886.09</c:v>
                </c:pt>
                <c:pt idx="158">
                  <c:v>1886.09</c:v>
                </c:pt>
                <c:pt idx="159">
                  <c:v>1886.09</c:v>
                </c:pt>
                <c:pt idx="160">
                  <c:v>1883.76</c:v>
                </c:pt>
                <c:pt idx="161">
                  <c:v>1884.97</c:v>
                </c:pt>
                <c:pt idx="162">
                  <c:v>1884.63</c:v>
                </c:pt>
                <c:pt idx="163">
                  <c:v>1877.18</c:v>
                </c:pt>
                <c:pt idx="164">
                  <c:v>1877.37</c:v>
                </c:pt>
                <c:pt idx="165">
                  <c:v>1877.37</c:v>
                </c:pt>
                <c:pt idx="166">
                  <c:v>1877.37</c:v>
                </c:pt>
                <c:pt idx="167">
                  <c:v>1886.62</c:v>
                </c:pt>
                <c:pt idx="168">
                  <c:v>1899.9</c:v>
                </c:pt>
                <c:pt idx="169">
                  <c:v>1895.92</c:v>
                </c:pt>
                <c:pt idx="170">
                  <c:v>1881.34</c:v>
                </c:pt>
                <c:pt idx="171">
                  <c:v>1884.56</c:v>
                </c:pt>
                <c:pt idx="172">
                  <c:v>1884.56</c:v>
                </c:pt>
                <c:pt idx="173">
                  <c:v>1884.56</c:v>
                </c:pt>
                <c:pt idx="174">
                  <c:v>1884.56</c:v>
                </c:pt>
                <c:pt idx="175">
                  <c:v>1886.85</c:v>
                </c:pt>
                <c:pt idx="176">
                  <c:v>1880.37</c:v>
                </c:pt>
                <c:pt idx="177">
                  <c:v>1886.01</c:v>
                </c:pt>
                <c:pt idx="178">
                  <c:v>1881.19</c:v>
                </c:pt>
                <c:pt idx="179">
                  <c:v>1881.19</c:v>
                </c:pt>
                <c:pt idx="180">
                  <c:v>1881.19</c:v>
                </c:pt>
                <c:pt idx="181">
                  <c:v>1881.19</c:v>
                </c:pt>
                <c:pt idx="182">
                  <c:v>1865.42</c:v>
                </c:pt>
                <c:pt idx="183">
                  <c:v>1856.73</c:v>
                </c:pt>
                <c:pt idx="184">
                  <c:v>1848.91</c:v>
                </c:pt>
                <c:pt idx="185">
                  <c:v>1848.91</c:v>
                </c:pt>
                <c:pt idx="186">
                  <c:v>1848.91</c:v>
                </c:pt>
                <c:pt idx="187">
                  <c:v>1848.91</c:v>
                </c:pt>
                <c:pt idx="188">
                  <c:v>1849.28</c:v>
                </c:pt>
                <c:pt idx="189">
                  <c:v>1854.24</c:v>
                </c:pt>
                <c:pt idx="190">
                  <c:v>1859.94</c:v>
                </c:pt>
                <c:pt idx="191">
                  <c:v>1858.47</c:v>
                </c:pt>
                <c:pt idx="192">
                  <c:v>1852.57</c:v>
                </c:pt>
                <c:pt idx="193">
                  <c:v>1852.57</c:v>
                </c:pt>
                <c:pt idx="194">
                  <c:v>1852.57</c:v>
                </c:pt>
                <c:pt idx="195">
                  <c:v>1857.93</c:v>
                </c:pt>
                <c:pt idx="196">
                  <c:v>1867.88</c:v>
                </c:pt>
                <c:pt idx="197">
                  <c:v>1868.41</c:v>
                </c:pt>
                <c:pt idx="198">
                  <c:v>1872.27</c:v>
                </c:pt>
                <c:pt idx="199">
                  <c:v>1871.87</c:v>
                </c:pt>
                <c:pt idx="200">
                  <c:v>1871.87</c:v>
                </c:pt>
                <c:pt idx="201">
                  <c:v>1871.87</c:v>
                </c:pt>
                <c:pt idx="202">
                  <c:v>1861.28</c:v>
                </c:pt>
                <c:pt idx="203">
                  <c:v>1848.98</c:v>
                </c:pt>
                <c:pt idx="204">
                  <c:v>1847.85</c:v>
                </c:pt>
                <c:pt idx="205">
                  <c:v>1846.12</c:v>
                </c:pt>
                <c:pt idx="206">
                  <c:v>1848.56</c:v>
                </c:pt>
                <c:pt idx="207">
                  <c:v>1848.56</c:v>
                </c:pt>
                <c:pt idx="208">
                  <c:v>1848.56</c:v>
                </c:pt>
                <c:pt idx="209">
                  <c:v>1850.61</c:v>
                </c:pt>
                <c:pt idx="210">
                  <c:v>1853.3</c:v>
                </c:pt>
                <c:pt idx="211">
                  <c:v>1872.43</c:v>
                </c:pt>
                <c:pt idx="212">
                  <c:v>1878.75</c:v>
                </c:pt>
                <c:pt idx="213">
                  <c:v>1873.65</c:v>
                </c:pt>
                <c:pt idx="214">
                  <c:v>1873.65</c:v>
                </c:pt>
                <c:pt idx="215">
                  <c:v>1873.65</c:v>
                </c:pt>
                <c:pt idx="216">
                  <c:v>1878.68</c:v>
                </c:pt>
                <c:pt idx="217">
                  <c:v>1892.35</c:v>
                </c:pt>
                <c:pt idx="218">
                  <c:v>1888.51</c:v>
                </c:pt>
                <c:pt idx="219">
                  <c:v>1888.51</c:v>
                </c:pt>
                <c:pt idx="220">
                  <c:v>1891.59</c:v>
                </c:pt>
                <c:pt idx="221">
                  <c:v>1891.59</c:v>
                </c:pt>
                <c:pt idx="222">
                  <c:v>1891.59</c:v>
                </c:pt>
                <c:pt idx="223">
                  <c:v>1881.62</c:v>
                </c:pt>
                <c:pt idx="224">
                  <c:v>1877.4</c:v>
                </c:pt>
                <c:pt idx="225">
                  <c:v>1883.33</c:v>
                </c:pt>
                <c:pt idx="226">
                  <c:v>1877.77</c:v>
                </c:pt>
                <c:pt idx="227">
                  <c:v>1884.81</c:v>
                </c:pt>
                <c:pt idx="228">
                  <c:v>1884.81</c:v>
                </c:pt>
                <c:pt idx="229">
                  <c:v>1884.81</c:v>
                </c:pt>
                <c:pt idx="230">
                  <c:v>1884.81</c:v>
                </c:pt>
                <c:pt idx="231">
                  <c:v>1894.27</c:v>
                </c:pt>
                <c:pt idx="232">
                  <c:v>1912.43</c:v>
                </c:pt>
                <c:pt idx="233">
                  <c:v>1919.84</c:v>
                </c:pt>
                <c:pt idx="234">
                  <c:v>1924.4</c:v>
                </c:pt>
                <c:pt idx="235">
                  <c:v>1924.4</c:v>
                </c:pt>
                <c:pt idx="236">
                  <c:v>1924.4</c:v>
                </c:pt>
                <c:pt idx="237">
                  <c:v>1932.39</c:v>
                </c:pt>
                <c:pt idx="238">
                  <c:v>1928.67</c:v>
                </c:pt>
                <c:pt idx="239">
                  <c:v>1926.92</c:v>
                </c:pt>
                <c:pt idx="240">
                  <c:v>1935.04</c:v>
                </c:pt>
                <c:pt idx="241">
                  <c:v>1918.62</c:v>
                </c:pt>
                <c:pt idx="242">
                  <c:v>1918.62</c:v>
                </c:pt>
                <c:pt idx="243">
                  <c:v>1918.62</c:v>
                </c:pt>
                <c:pt idx="244">
                  <c:v>1918.62</c:v>
                </c:pt>
                <c:pt idx="245">
                  <c:v>1931.49</c:v>
                </c:pt>
                <c:pt idx="246">
                  <c:v>1924.67</c:v>
                </c:pt>
                <c:pt idx="247">
                  <c:v>1931.45</c:v>
                </c:pt>
                <c:pt idx="248">
                  <c:v>1935.25</c:v>
                </c:pt>
                <c:pt idx="249">
                  <c:v>1935.25</c:v>
                </c:pt>
                <c:pt idx="250">
                  <c:v>1935.25</c:v>
                </c:pt>
                <c:pt idx="251">
                  <c:v>1942.03</c:v>
                </c:pt>
                <c:pt idx="252">
                  <c:v>1962.84</c:v>
                </c:pt>
                <c:pt idx="253">
                  <c:v>1975.82</c:v>
                </c:pt>
                <c:pt idx="254">
                  <c:v>1979.97</c:v>
                </c:pt>
                <c:pt idx="255">
                  <c:v>1994.97</c:v>
                </c:pt>
                <c:pt idx="256">
                  <c:v>1994.97</c:v>
                </c:pt>
                <c:pt idx="257">
                  <c:v>1994.97</c:v>
                </c:pt>
                <c:pt idx="258">
                  <c:v>1987.71</c:v>
                </c:pt>
                <c:pt idx="259">
                  <c:v>1978.08</c:v>
                </c:pt>
                <c:pt idx="260">
                  <c:v>1975.47</c:v>
                </c:pt>
                <c:pt idx="261">
                  <c:v>1975.42</c:v>
                </c:pt>
                <c:pt idx="262">
                  <c:v>1966.89</c:v>
                </c:pt>
                <c:pt idx="263">
                  <c:v>1966.89</c:v>
                </c:pt>
                <c:pt idx="264">
                  <c:v>1966.89</c:v>
                </c:pt>
                <c:pt idx="265">
                  <c:v>1992.68</c:v>
                </c:pt>
                <c:pt idx="266">
                  <c:v>1997.91</c:v>
                </c:pt>
                <c:pt idx="267">
                  <c:v>2007.48</c:v>
                </c:pt>
                <c:pt idx="268">
                  <c:v>2019.76</c:v>
                </c:pt>
                <c:pt idx="269">
                  <c:v>2023.89</c:v>
                </c:pt>
                <c:pt idx="270">
                  <c:v>2023.89</c:v>
                </c:pt>
                <c:pt idx="271">
                  <c:v>2023.89</c:v>
                </c:pt>
                <c:pt idx="272">
                  <c:v>2028.48</c:v>
                </c:pt>
                <c:pt idx="273">
                  <c:v>2022</c:v>
                </c:pt>
                <c:pt idx="274">
                  <c:v>2025.75</c:v>
                </c:pt>
                <c:pt idx="275">
                  <c:v>2021.49</c:v>
                </c:pt>
                <c:pt idx="276">
                  <c:v>2026.2</c:v>
                </c:pt>
                <c:pt idx="277">
                  <c:v>2026.2</c:v>
                </c:pt>
                <c:pt idx="278">
                  <c:v>2026.2</c:v>
                </c:pt>
                <c:pt idx="279">
                  <c:v>2028.03</c:v>
                </c:pt>
                <c:pt idx="280">
                  <c:v>2026.9</c:v>
                </c:pt>
                <c:pt idx="281">
                  <c:v>2040.31</c:v>
                </c:pt>
                <c:pt idx="282">
                  <c:v>2041.71</c:v>
                </c:pt>
                <c:pt idx="283">
                  <c:v>2052.96</c:v>
                </c:pt>
                <c:pt idx="284">
                  <c:v>2052.96</c:v>
                </c:pt>
                <c:pt idx="285">
                  <c:v>2052.96</c:v>
                </c:pt>
                <c:pt idx="286">
                  <c:v>2052.96</c:v>
                </c:pt>
                <c:pt idx="287">
                  <c:v>2049.66</c:v>
                </c:pt>
                <c:pt idx="288">
                  <c:v>2057.6999999999998</c:v>
                </c:pt>
                <c:pt idx="289">
                  <c:v>2074.4</c:v>
                </c:pt>
                <c:pt idx="290">
                  <c:v>2064.4299999999998</c:v>
                </c:pt>
                <c:pt idx="291">
                  <c:v>2064.4299999999998</c:v>
                </c:pt>
                <c:pt idx="292">
                  <c:v>2064.4299999999998</c:v>
                </c:pt>
                <c:pt idx="293">
                  <c:v>2065.8200000000002</c:v>
                </c:pt>
                <c:pt idx="294">
                  <c:v>2048.44</c:v>
                </c:pt>
                <c:pt idx="295">
                  <c:v>2049.9</c:v>
                </c:pt>
                <c:pt idx="296">
                  <c:v>2053.39</c:v>
                </c:pt>
                <c:pt idx="297">
                  <c:v>2065.38</c:v>
                </c:pt>
                <c:pt idx="298">
                  <c:v>2065.38</c:v>
                </c:pt>
                <c:pt idx="299">
                  <c:v>2065.38</c:v>
                </c:pt>
                <c:pt idx="300">
                  <c:v>2069.7199999999998</c:v>
                </c:pt>
                <c:pt idx="301">
                  <c:v>2055.4299999999998</c:v>
                </c:pt>
                <c:pt idx="302">
                  <c:v>2044.55</c:v>
                </c:pt>
                <c:pt idx="303">
                  <c:v>2050.52</c:v>
                </c:pt>
                <c:pt idx="304">
                  <c:v>2061.92</c:v>
                </c:pt>
                <c:pt idx="305">
                  <c:v>2061.92</c:v>
                </c:pt>
                <c:pt idx="306">
                  <c:v>2061.92</c:v>
                </c:pt>
                <c:pt idx="307">
                  <c:v>2061.92</c:v>
                </c:pt>
                <c:pt idx="308">
                  <c:v>2076.9899999999998</c:v>
                </c:pt>
                <c:pt idx="309">
                  <c:v>2081.2399999999998</c:v>
                </c:pt>
                <c:pt idx="310">
                  <c:v>2086.86</c:v>
                </c:pt>
                <c:pt idx="311">
                  <c:v>2103.25</c:v>
                </c:pt>
                <c:pt idx="312">
                  <c:v>2103.25</c:v>
                </c:pt>
                <c:pt idx="313">
                  <c:v>2103.25</c:v>
                </c:pt>
                <c:pt idx="314">
                  <c:v>2103.12</c:v>
                </c:pt>
                <c:pt idx="315">
                  <c:v>2103.12</c:v>
                </c:pt>
                <c:pt idx="316">
                  <c:v>2115.59</c:v>
                </c:pt>
                <c:pt idx="317">
                  <c:v>2133.0300000000002</c:v>
                </c:pt>
                <c:pt idx="318">
                  <c:v>2160.4699999999998</c:v>
                </c:pt>
                <c:pt idx="319">
                  <c:v>2160.4699999999998</c:v>
                </c:pt>
                <c:pt idx="320">
                  <c:v>2160.4699999999998</c:v>
                </c:pt>
                <c:pt idx="321">
                  <c:v>2160.4699999999998</c:v>
                </c:pt>
                <c:pt idx="322">
                  <c:v>2158.58</c:v>
                </c:pt>
                <c:pt idx="323">
                  <c:v>2156.73</c:v>
                </c:pt>
                <c:pt idx="324">
                  <c:v>2156.9299999999998</c:v>
                </c:pt>
                <c:pt idx="325">
                  <c:v>2142.02</c:v>
                </c:pt>
                <c:pt idx="326">
                  <c:v>2142.02</c:v>
                </c:pt>
                <c:pt idx="327">
                  <c:v>2142.02</c:v>
                </c:pt>
                <c:pt idx="328">
                  <c:v>2158.12</c:v>
                </c:pt>
                <c:pt idx="329">
                  <c:v>2162.15</c:v>
                </c:pt>
                <c:pt idx="330">
                  <c:v>2165.15</c:v>
                </c:pt>
                <c:pt idx="331">
                  <c:v>2165.15</c:v>
                </c:pt>
                <c:pt idx="332">
                  <c:v>2206.19</c:v>
                </c:pt>
                <c:pt idx="333">
                  <c:v>2206.19</c:v>
                </c:pt>
                <c:pt idx="334">
                  <c:v>2206.19</c:v>
                </c:pt>
                <c:pt idx="335">
                  <c:v>2252.36</c:v>
                </c:pt>
                <c:pt idx="336">
                  <c:v>2293.4699999999998</c:v>
                </c:pt>
                <c:pt idx="337">
                  <c:v>2286.0300000000002</c:v>
                </c:pt>
                <c:pt idx="338">
                  <c:v>2284.2399999999998</c:v>
                </c:pt>
                <c:pt idx="339">
                  <c:v>2304.12</c:v>
                </c:pt>
                <c:pt idx="340">
                  <c:v>2304.12</c:v>
                </c:pt>
                <c:pt idx="341">
                  <c:v>2304.12</c:v>
                </c:pt>
                <c:pt idx="342">
                  <c:v>2304.12</c:v>
                </c:pt>
                <c:pt idx="343">
                  <c:v>2350.0100000000002</c:v>
                </c:pt>
                <c:pt idx="344">
                  <c:v>2381.96</c:v>
                </c:pt>
                <c:pt idx="345">
                  <c:v>2423.56</c:v>
                </c:pt>
                <c:pt idx="346">
                  <c:v>2405.31</c:v>
                </c:pt>
                <c:pt idx="347">
                  <c:v>2405.31</c:v>
                </c:pt>
                <c:pt idx="348">
                  <c:v>2405.31</c:v>
                </c:pt>
                <c:pt idx="349">
                  <c:v>2414.39</c:v>
                </c:pt>
                <c:pt idx="350">
                  <c:v>2446.35</c:v>
                </c:pt>
                <c:pt idx="351">
                  <c:v>2412.79</c:v>
                </c:pt>
                <c:pt idx="352">
                  <c:v>2334.98</c:v>
                </c:pt>
                <c:pt idx="353">
                  <c:v>2297.14</c:v>
                </c:pt>
                <c:pt idx="354">
                  <c:v>2297.14</c:v>
                </c:pt>
                <c:pt idx="355">
                  <c:v>2297.14</c:v>
                </c:pt>
                <c:pt idx="356">
                  <c:v>2316.9299999999998</c:v>
                </c:pt>
                <c:pt idx="357">
                  <c:v>2342.5700000000002</c:v>
                </c:pt>
                <c:pt idx="358">
                  <c:v>2346.9</c:v>
                </c:pt>
                <c:pt idx="359">
                  <c:v>2346.9</c:v>
                </c:pt>
                <c:pt idx="360">
                  <c:v>2358.46</c:v>
                </c:pt>
                <c:pt idx="361">
                  <c:v>2358.46</c:v>
                </c:pt>
                <c:pt idx="362">
                  <c:v>2358.46</c:v>
                </c:pt>
                <c:pt idx="363">
                  <c:v>2378.56</c:v>
                </c:pt>
                <c:pt idx="364">
                  <c:v>2392.46</c:v>
                </c:pt>
                <c:pt idx="365">
                  <c:v>2392.46</c:v>
                </c:pt>
                <c:pt idx="366">
                  <c:v>2392.46</c:v>
                </c:pt>
                <c:pt idx="367">
                  <c:v>2383.37</c:v>
                </c:pt>
                <c:pt idx="368">
                  <c:v>2383.37</c:v>
                </c:pt>
                <c:pt idx="369">
                  <c:v>2383.37</c:v>
                </c:pt>
                <c:pt idx="370">
                  <c:v>2412.8200000000002</c:v>
                </c:pt>
                <c:pt idx="371">
                  <c:v>2452.11</c:v>
                </c:pt>
                <c:pt idx="372">
                  <c:v>2434.31</c:v>
                </c:pt>
                <c:pt idx="373">
                  <c:v>2405.0300000000002</c:v>
                </c:pt>
                <c:pt idx="374">
                  <c:v>2406.71</c:v>
                </c:pt>
                <c:pt idx="375">
                  <c:v>2406.71</c:v>
                </c:pt>
                <c:pt idx="376">
                  <c:v>2406.71</c:v>
                </c:pt>
                <c:pt idx="377">
                  <c:v>2406.71</c:v>
                </c:pt>
                <c:pt idx="378">
                  <c:v>2442.0300000000002</c:v>
                </c:pt>
                <c:pt idx="379">
                  <c:v>2438.79</c:v>
                </c:pt>
                <c:pt idx="380">
                  <c:v>2398.91</c:v>
                </c:pt>
                <c:pt idx="381">
                  <c:v>2383.91</c:v>
                </c:pt>
                <c:pt idx="382">
                  <c:v>2383.91</c:v>
                </c:pt>
                <c:pt idx="383">
                  <c:v>2383.91</c:v>
                </c:pt>
                <c:pt idx="384">
                  <c:v>2383.91</c:v>
                </c:pt>
                <c:pt idx="385">
                  <c:v>2373.44</c:v>
                </c:pt>
                <c:pt idx="386">
                  <c:v>2361.54</c:v>
                </c:pt>
                <c:pt idx="387">
                  <c:v>2370.75</c:v>
                </c:pt>
                <c:pt idx="388">
                  <c:v>2386.5</c:v>
                </c:pt>
                <c:pt idx="389">
                  <c:v>2386.5</c:v>
                </c:pt>
                <c:pt idx="390">
                  <c:v>2386.5</c:v>
                </c:pt>
                <c:pt idx="391">
                  <c:v>2386.2800000000002</c:v>
                </c:pt>
                <c:pt idx="392">
                  <c:v>2381.11</c:v>
                </c:pt>
                <c:pt idx="393">
                  <c:v>2362.42</c:v>
                </c:pt>
                <c:pt idx="394">
                  <c:v>2397.35</c:v>
                </c:pt>
                <c:pt idx="395">
                  <c:v>2441.1</c:v>
                </c:pt>
                <c:pt idx="396">
                  <c:v>2441.1</c:v>
                </c:pt>
                <c:pt idx="397">
                  <c:v>2441.1</c:v>
                </c:pt>
                <c:pt idx="398">
                  <c:v>2407.29</c:v>
                </c:pt>
                <c:pt idx="399">
                  <c:v>2374.7199999999998</c:v>
                </c:pt>
                <c:pt idx="400">
                  <c:v>2381.91</c:v>
                </c:pt>
                <c:pt idx="401">
                  <c:v>2384.5300000000002</c:v>
                </c:pt>
                <c:pt idx="402">
                  <c:v>2384.7600000000002</c:v>
                </c:pt>
                <c:pt idx="403">
                  <c:v>2384.7600000000002</c:v>
                </c:pt>
                <c:pt idx="404">
                  <c:v>2384.7600000000002</c:v>
                </c:pt>
                <c:pt idx="405">
                  <c:v>2371.31</c:v>
                </c:pt>
                <c:pt idx="406">
                  <c:v>2380.79</c:v>
                </c:pt>
                <c:pt idx="407">
                  <c:v>2416.61</c:v>
                </c:pt>
                <c:pt idx="408">
                  <c:v>2401.0300000000002</c:v>
                </c:pt>
                <c:pt idx="409">
                  <c:v>2376.23</c:v>
                </c:pt>
                <c:pt idx="410">
                  <c:v>2376.23</c:v>
                </c:pt>
                <c:pt idx="411">
                  <c:v>2376.23</c:v>
                </c:pt>
                <c:pt idx="412">
                  <c:v>2376.23</c:v>
                </c:pt>
                <c:pt idx="413">
                  <c:v>2416.37</c:v>
                </c:pt>
                <c:pt idx="414">
                  <c:v>2429.71</c:v>
                </c:pt>
                <c:pt idx="415">
                  <c:v>2445.16</c:v>
                </c:pt>
                <c:pt idx="416">
                  <c:v>2455.54</c:v>
                </c:pt>
                <c:pt idx="417">
                  <c:v>2455.54</c:v>
                </c:pt>
                <c:pt idx="418">
                  <c:v>2455.54</c:v>
                </c:pt>
                <c:pt idx="419">
                  <c:v>2489.81</c:v>
                </c:pt>
                <c:pt idx="420">
                  <c:v>2500.59</c:v>
                </c:pt>
                <c:pt idx="421">
                  <c:v>2489.41</c:v>
                </c:pt>
                <c:pt idx="422">
                  <c:v>2484.58</c:v>
                </c:pt>
                <c:pt idx="423">
                  <c:v>2496.9899999999998</c:v>
                </c:pt>
                <c:pt idx="424">
                  <c:v>2496.9899999999998</c:v>
                </c:pt>
                <c:pt idx="425">
                  <c:v>2496.9899999999998</c:v>
                </c:pt>
                <c:pt idx="426">
                  <c:v>2522.0300000000002</c:v>
                </c:pt>
                <c:pt idx="427">
                  <c:v>2555.08</c:v>
                </c:pt>
                <c:pt idx="428">
                  <c:v>2565.9</c:v>
                </c:pt>
                <c:pt idx="429">
                  <c:v>2543.4699999999998</c:v>
                </c:pt>
                <c:pt idx="430">
                  <c:v>2565.61</c:v>
                </c:pt>
                <c:pt idx="431">
                  <c:v>2565.61</c:v>
                </c:pt>
                <c:pt idx="432">
                  <c:v>2565.61</c:v>
                </c:pt>
                <c:pt idx="433">
                  <c:v>2592.86</c:v>
                </c:pt>
                <c:pt idx="434">
                  <c:v>2618.79</c:v>
                </c:pt>
                <c:pt idx="435">
                  <c:v>2633.65</c:v>
                </c:pt>
                <c:pt idx="436">
                  <c:v>2610.08</c:v>
                </c:pt>
                <c:pt idx="437">
                  <c:v>2661.52</c:v>
                </c:pt>
                <c:pt idx="438">
                  <c:v>2661.52</c:v>
                </c:pt>
                <c:pt idx="439">
                  <c:v>2661.52</c:v>
                </c:pt>
                <c:pt idx="440">
                  <c:v>2675.08</c:v>
                </c:pt>
                <c:pt idx="441">
                  <c:v>2677.97</c:v>
                </c:pt>
                <c:pt idx="442">
                  <c:v>2651.49</c:v>
                </c:pt>
                <c:pt idx="443">
                  <c:v>2613.38</c:v>
                </c:pt>
                <c:pt idx="444">
                  <c:v>2587.71</c:v>
                </c:pt>
                <c:pt idx="445">
                  <c:v>2587.71</c:v>
                </c:pt>
                <c:pt idx="446">
                  <c:v>2587.71</c:v>
                </c:pt>
                <c:pt idx="447">
                  <c:v>2587.71</c:v>
                </c:pt>
                <c:pt idx="448">
                  <c:v>2526.79</c:v>
                </c:pt>
                <c:pt idx="449">
                  <c:v>2535.5500000000002</c:v>
                </c:pt>
                <c:pt idx="450">
                  <c:v>2551.3000000000002</c:v>
                </c:pt>
                <c:pt idx="451">
                  <c:v>2556.85</c:v>
                </c:pt>
                <c:pt idx="452">
                  <c:v>2556.85</c:v>
                </c:pt>
                <c:pt idx="453">
                  <c:v>2556.85</c:v>
                </c:pt>
                <c:pt idx="454">
                  <c:v>2576.0500000000002</c:v>
                </c:pt>
                <c:pt idx="455">
                  <c:v>2598.36</c:v>
                </c:pt>
                <c:pt idx="456">
                  <c:v>2576.41</c:v>
                </c:pt>
                <c:pt idx="457">
                  <c:v>2576.41</c:v>
                </c:pt>
                <c:pt idx="458">
                  <c:v>2576.41</c:v>
                </c:pt>
                <c:pt idx="459">
                  <c:v>2576.41</c:v>
                </c:pt>
                <c:pt idx="460">
                  <c:v>2576.41</c:v>
                </c:pt>
                <c:pt idx="461">
                  <c:v>2522.71</c:v>
                </c:pt>
                <c:pt idx="462">
                  <c:v>2518.0500000000002</c:v>
                </c:pt>
                <c:pt idx="463">
                  <c:v>2490.9</c:v>
                </c:pt>
                <c:pt idx="464">
                  <c:v>2494.77</c:v>
                </c:pt>
                <c:pt idx="465">
                  <c:v>2516.08</c:v>
                </c:pt>
                <c:pt idx="466">
                  <c:v>2516.08</c:v>
                </c:pt>
                <c:pt idx="467">
                  <c:v>2516.08</c:v>
                </c:pt>
                <c:pt idx="468">
                  <c:v>2537.33</c:v>
                </c:pt>
                <c:pt idx="469">
                  <c:v>2550.83</c:v>
                </c:pt>
                <c:pt idx="470">
                  <c:v>2534.63</c:v>
                </c:pt>
                <c:pt idx="471">
                  <c:v>2493.9299999999998</c:v>
                </c:pt>
                <c:pt idx="472">
                  <c:v>2495.0100000000002</c:v>
                </c:pt>
                <c:pt idx="473">
                  <c:v>2495.0100000000002</c:v>
                </c:pt>
                <c:pt idx="474">
                  <c:v>2495.0100000000002</c:v>
                </c:pt>
                <c:pt idx="475">
                  <c:v>2487.0700000000002</c:v>
                </c:pt>
                <c:pt idx="476">
                  <c:v>2469.0300000000002</c:v>
                </c:pt>
                <c:pt idx="477">
                  <c:v>2488.5</c:v>
                </c:pt>
                <c:pt idx="478">
                  <c:v>2471.21</c:v>
                </c:pt>
                <c:pt idx="479">
                  <c:v>2461.17</c:v>
                </c:pt>
                <c:pt idx="480">
                  <c:v>2461.17</c:v>
                </c:pt>
                <c:pt idx="481">
                  <c:v>2461.17</c:v>
                </c:pt>
                <c:pt idx="482">
                  <c:v>2419.81</c:v>
                </c:pt>
                <c:pt idx="483">
                  <c:v>2393.42</c:v>
                </c:pt>
                <c:pt idx="484">
                  <c:v>2388.06</c:v>
                </c:pt>
                <c:pt idx="485">
                  <c:v>2393.58</c:v>
                </c:pt>
                <c:pt idx="486">
                  <c:v>2393.58</c:v>
                </c:pt>
                <c:pt idx="487">
                  <c:v>2393.58</c:v>
                </c:pt>
                <c:pt idx="488">
                  <c:v>2393.58</c:v>
                </c:pt>
                <c:pt idx="489">
                  <c:v>2408.17</c:v>
                </c:pt>
                <c:pt idx="490">
                  <c:v>2386.7199999999998</c:v>
                </c:pt>
                <c:pt idx="491">
                  <c:v>2362.41</c:v>
                </c:pt>
                <c:pt idx="492">
                  <c:v>2369.23</c:v>
                </c:pt>
                <c:pt idx="493">
                  <c:v>2360.58</c:v>
                </c:pt>
                <c:pt idx="494">
                  <c:v>2360.58</c:v>
                </c:pt>
                <c:pt idx="495">
                  <c:v>2360.58</c:v>
                </c:pt>
                <c:pt idx="496">
                  <c:v>2381.5300000000002</c:v>
                </c:pt>
                <c:pt idx="497">
                  <c:v>2386.77</c:v>
                </c:pt>
                <c:pt idx="498">
                  <c:v>2377.87</c:v>
                </c:pt>
                <c:pt idx="499">
                  <c:v>2389.4899999999998</c:v>
                </c:pt>
                <c:pt idx="500">
                  <c:v>2417.0100000000002</c:v>
                </c:pt>
                <c:pt idx="501">
                  <c:v>2417.0100000000002</c:v>
                </c:pt>
                <c:pt idx="502">
                  <c:v>2417.0100000000002</c:v>
                </c:pt>
                <c:pt idx="503">
                  <c:v>2417.0100000000002</c:v>
                </c:pt>
                <c:pt idx="504">
                  <c:v>2475.4499999999998</c:v>
                </c:pt>
                <c:pt idx="505">
                  <c:v>2503.37</c:v>
                </c:pt>
                <c:pt idx="506">
                  <c:v>2489.39</c:v>
                </c:pt>
                <c:pt idx="507">
                  <c:v>2500.2199999999998</c:v>
                </c:pt>
                <c:pt idx="508">
                  <c:v>2500.2199999999998</c:v>
                </c:pt>
                <c:pt idx="509">
                  <c:v>2500.2199999999998</c:v>
                </c:pt>
                <c:pt idx="510">
                  <c:v>2500.2199999999998</c:v>
                </c:pt>
                <c:pt idx="511">
                  <c:v>2542.5300000000002</c:v>
                </c:pt>
                <c:pt idx="512">
                  <c:v>2548.13</c:v>
                </c:pt>
                <c:pt idx="513">
                  <c:v>2549.9699999999998</c:v>
                </c:pt>
                <c:pt idx="514">
                  <c:v>2533.79</c:v>
                </c:pt>
                <c:pt idx="515">
                  <c:v>2533.79</c:v>
                </c:pt>
                <c:pt idx="516">
                  <c:v>2533.79</c:v>
                </c:pt>
                <c:pt idx="517">
                  <c:v>2549.29</c:v>
                </c:pt>
                <c:pt idx="518">
                  <c:v>2554.44</c:v>
                </c:pt>
                <c:pt idx="519">
                  <c:v>2571.92</c:v>
                </c:pt>
                <c:pt idx="520">
                  <c:v>2588.56</c:v>
                </c:pt>
                <c:pt idx="521">
                  <c:v>2623.66</c:v>
                </c:pt>
                <c:pt idx="522">
                  <c:v>2623.66</c:v>
                </c:pt>
                <c:pt idx="523">
                  <c:v>2623.66</c:v>
                </c:pt>
                <c:pt idx="524">
                  <c:v>2623.66</c:v>
                </c:pt>
                <c:pt idx="525">
                  <c:v>2569.17</c:v>
                </c:pt>
                <c:pt idx="526">
                  <c:v>2523</c:v>
                </c:pt>
                <c:pt idx="527">
                  <c:v>2538.5500000000002</c:v>
                </c:pt>
                <c:pt idx="528">
                  <c:v>2535.91</c:v>
                </c:pt>
                <c:pt idx="529">
                  <c:v>2535.91</c:v>
                </c:pt>
                <c:pt idx="530">
                  <c:v>2535.91</c:v>
                </c:pt>
                <c:pt idx="531">
                  <c:v>2535.91</c:v>
                </c:pt>
                <c:pt idx="532">
                  <c:v>2531.7199999999998</c:v>
                </c:pt>
                <c:pt idx="533">
                  <c:v>2550.4299999999998</c:v>
                </c:pt>
                <c:pt idx="534">
                  <c:v>2528.85</c:v>
                </c:pt>
                <c:pt idx="535">
                  <c:v>2548.1999999999998</c:v>
                </c:pt>
                <c:pt idx="536">
                  <c:v>2548.1999999999998</c:v>
                </c:pt>
                <c:pt idx="537">
                  <c:v>2548.1999999999998</c:v>
                </c:pt>
                <c:pt idx="538">
                  <c:v>2537.6799999999998</c:v>
                </c:pt>
                <c:pt idx="539">
                  <c:v>2550.7399999999998</c:v>
                </c:pt>
                <c:pt idx="540">
                  <c:v>2566.66</c:v>
                </c:pt>
                <c:pt idx="541">
                  <c:v>2556.21</c:v>
                </c:pt>
                <c:pt idx="542">
                  <c:v>2585.11</c:v>
                </c:pt>
                <c:pt idx="543">
                  <c:v>2585.11</c:v>
                </c:pt>
                <c:pt idx="544">
                  <c:v>2585.11</c:v>
                </c:pt>
                <c:pt idx="545">
                  <c:v>2585.11</c:v>
                </c:pt>
                <c:pt idx="546">
                  <c:v>2598.6799999999998</c:v>
                </c:pt>
                <c:pt idx="547">
                  <c:v>2626.8</c:v>
                </c:pt>
                <c:pt idx="548">
                  <c:v>2623.91</c:v>
                </c:pt>
                <c:pt idx="549">
                  <c:v>2642.97</c:v>
                </c:pt>
                <c:pt idx="550">
                  <c:v>2642.97</c:v>
                </c:pt>
                <c:pt idx="551">
                  <c:v>2642.97</c:v>
                </c:pt>
                <c:pt idx="552">
                  <c:v>2665.41</c:v>
                </c:pt>
                <c:pt idx="553">
                  <c:v>2690.15</c:v>
                </c:pt>
                <c:pt idx="554">
                  <c:v>2690.79</c:v>
                </c:pt>
                <c:pt idx="555">
                  <c:v>2670.79</c:v>
                </c:pt>
                <c:pt idx="556">
                  <c:v>2667.37</c:v>
                </c:pt>
                <c:pt idx="557">
                  <c:v>2667.37</c:v>
                </c:pt>
                <c:pt idx="558">
                  <c:v>2667.37</c:v>
                </c:pt>
                <c:pt idx="559">
                  <c:v>2693.54</c:v>
                </c:pt>
                <c:pt idx="560">
                  <c:v>2688.2</c:v>
                </c:pt>
                <c:pt idx="561">
                  <c:v>2713.04</c:v>
                </c:pt>
                <c:pt idx="562">
                  <c:v>2727.23</c:v>
                </c:pt>
                <c:pt idx="563">
                  <c:v>2751.88</c:v>
                </c:pt>
                <c:pt idx="564">
                  <c:v>2751.88</c:v>
                </c:pt>
                <c:pt idx="565">
                  <c:v>2751.88</c:v>
                </c:pt>
                <c:pt idx="566">
                  <c:v>2751.88</c:v>
                </c:pt>
                <c:pt idx="567">
                  <c:v>2765.1</c:v>
                </c:pt>
                <c:pt idx="568">
                  <c:v>2790.26</c:v>
                </c:pt>
                <c:pt idx="569">
                  <c:v>2807.36</c:v>
                </c:pt>
                <c:pt idx="570">
                  <c:v>2857.46</c:v>
                </c:pt>
                <c:pt idx="571">
                  <c:v>2857.46</c:v>
                </c:pt>
                <c:pt idx="572">
                  <c:v>2857.46</c:v>
                </c:pt>
                <c:pt idx="573">
                  <c:v>2854.13</c:v>
                </c:pt>
                <c:pt idx="574">
                  <c:v>2855.44</c:v>
                </c:pt>
                <c:pt idx="575">
                  <c:v>2855.32</c:v>
                </c:pt>
                <c:pt idx="576">
                  <c:v>2866.04</c:v>
                </c:pt>
                <c:pt idx="577">
                  <c:v>2862.51</c:v>
                </c:pt>
                <c:pt idx="578">
                  <c:v>2862.51</c:v>
                </c:pt>
                <c:pt idx="579">
                  <c:v>2862.51</c:v>
                </c:pt>
                <c:pt idx="580">
                  <c:v>2902.98</c:v>
                </c:pt>
                <c:pt idx="581">
                  <c:v>2906.95</c:v>
                </c:pt>
                <c:pt idx="582">
                  <c:v>2945.97</c:v>
                </c:pt>
                <c:pt idx="583">
                  <c:v>2955.31</c:v>
                </c:pt>
                <c:pt idx="584">
                  <c:v>2955.31</c:v>
                </c:pt>
                <c:pt idx="585">
                  <c:v>2955.31</c:v>
                </c:pt>
                <c:pt idx="586">
                  <c:v>2955.31</c:v>
                </c:pt>
                <c:pt idx="587">
                  <c:v>2913.45</c:v>
                </c:pt>
                <c:pt idx="588">
                  <c:v>2943.97</c:v>
                </c:pt>
                <c:pt idx="589">
                  <c:v>2937.63</c:v>
                </c:pt>
                <c:pt idx="590">
                  <c:v>2966.12</c:v>
                </c:pt>
                <c:pt idx="591">
                  <c:v>2983.12</c:v>
                </c:pt>
                <c:pt idx="592">
                  <c:v>2983.12</c:v>
                </c:pt>
                <c:pt idx="593">
                  <c:v>2983.12</c:v>
                </c:pt>
                <c:pt idx="594">
                  <c:v>2983.12</c:v>
                </c:pt>
                <c:pt idx="595">
                  <c:v>3003.35</c:v>
                </c:pt>
                <c:pt idx="596">
                  <c:v>3027.2</c:v>
                </c:pt>
                <c:pt idx="597">
                  <c:v>3053.65</c:v>
                </c:pt>
                <c:pt idx="598">
                  <c:v>3102.6</c:v>
                </c:pt>
                <c:pt idx="599">
                  <c:v>3102.6</c:v>
                </c:pt>
                <c:pt idx="600">
                  <c:v>3102.6</c:v>
                </c:pt>
                <c:pt idx="601">
                  <c:v>3208.37</c:v>
                </c:pt>
                <c:pt idx="602">
                  <c:v>3194.24</c:v>
                </c:pt>
                <c:pt idx="603">
                  <c:v>3238.51</c:v>
                </c:pt>
                <c:pt idx="604">
                  <c:v>3195.47</c:v>
                </c:pt>
                <c:pt idx="605">
                  <c:v>3101.1</c:v>
                </c:pt>
                <c:pt idx="606">
                  <c:v>3101.1</c:v>
                </c:pt>
                <c:pt idx="607">
                  <c:v>3101.1</c:v>
                </c:pt>
                <c:pt idx="608">
                  <c:v>3079.97</c:v>
                </c:pt>
                <c:pt idx="609">
                  <c:v>3093.64</c:v>
                </c:pt>
                <c:pt idx="610">
                  <c:v>3142.34</c:v>
                </c:pt>
                <c:pt idx="611">
                  <c:v>3119.93</c:v>
                </c:pt>
                <c:pt idx="612">
                  <c:v>3113.55</c:v>
                </c:pt>
                <c:pt idx="613">
                  <c:v>3113.55</c:v>
                </c:pt>
                <c:pt idx="614">
                  <c:v>3113.55</c:v>
                </c:pt>
                <c:pt idx="615">
                  <c:v>3113.55</c:v>
                </c:pt>
                <c:pt idx="616">
                  <c:v>3138.46</c:v>
                </c:pt>
                <c:pt idx="617">
                  <c:v>3105.4</c:v>
                </c:pt>
                <c:pt idx="618">
                  <c:v>3080.57</c:v>
                </c:pt>
                <c:pt idx="619">
                  <c:v>3012.96</c:v>
                </c:pt>
                <c:pt idx="620">
                  <c:v>3012.96</c:v>
                </c:pt>
                <c:pt idx="621">
                  <c:v>3012.96</c:v>
                </c:pt>
                <c:pt idx="622">
                  <c:v>3032.59</c:v>
                </c:pt>
                <c:pt idx="623">
                  <c:v>3025.28</c:v>
                </c:pt>
                <c:pt idx="624">
                  <c:v>2989.04</c:v>
                </c:pt>
                <c:pt idx="625">
                  <c:v>2975.13</c:v>
                </c:pt>
                <c:pt idx="626">
                  <c:v>2984.9</c:v>
                </c:pt>
                <c:pt idx="627">
                  <c:v>2984.9</c:v>
                </c:pt>
                <c:pt idx="628">
                  <c:v>2984.9</c:v>
                </c:pt>
                <c:pt idx="629">
                  <c:v>3001.68</c:v>
                </c:pt>
                <c:pt idx="630">
                  <c:v>3065.74</c:v>
                </c:pt>
                <c:pt idx="631">
                  <c:v>3099.28</c:v>
                </c:pt>
                <c:pt idx="632">
                  <c:v>3135.17</c:v>
                </c:pt>
                <c:pt idx="633">
                  <c:v>3080.44</c:v>
                </c:pt>
                <c:pt idx="634">
                  <c:v>3080.44</c:v>
                </c:pt>
                <c:pt idx="635">
                  <c:v>3080.44</c:v>
                </c:pt>
                <c:pt idx="636">
                  <c:v>3096.98</c:v>
                </c:pt>
                <c:pt idx="637">
                  <c:v>3121.94</c:v>
                </c:pt>
                <c:pt idx="638">
                  <c:v>3086.75</c:v>
                </c:pt>
                <c:pt idx="639">
                  <c:v>3061.85</c:v>
                </c:pt>
                <c:pt idx="640">
                  <c:v>3034.9</c:v>
                </c:pt>
                <c:pt idx="641">
                  <c:v>3034.9</c:v>
                </c:pt>
                <c:pt idx="642">
                  <c:v>3034.9</c:v>
                </c:pt>
                <c:pt idx="643">
                  <c:v>2971.15</c:v>
                </c:pt>
                <c:pt idx="644">
                  <c:v>2913.74</c:v>
                </c:pt>
                <c:pt idx="645">
                  <c:v>2891.91</c:v>
                </c:pt>
                <c:pt idx="646">
                  <c:v>2887.21</c:v>
                </c:pt>
                <c:pt idx="647">
                  <c:v>2855.74</c:v>
                </c:pt>
                <c:pt idx="648">
                  <c:v>2855.74</c:v>
                </c:pt>
                <c:pt idx="649">
                  <c:v>2855.74</c:v>
                </c:pt>
                <c:pt idx="650">
                  <c:v>2855.74</c:v>
                </c:pt>
                <c:pt idx="651">
                  <c:v>2910.7</c:v>
                </c:pt>
                <c:pt idx="652">
                  <c:v>2928.69</c:v>
                </c:pt>
                <c:pt idx="653">
                  <c:v>2908.87</c:v>
                </c:pt>
                <c:pt idx="654">
                  <c:v>2879.89</c:v>
                </c:pt>
                <c:pt idx="655">
                  <c:v>2879.89</c:v>
                </c:pt>
                <c:pt idx="656">
                  <c:v>2879.89</c:v>
                </c:pt>
                <c:pt idx="657">
                  <c:v>2912.99</c:v>
                </c:pt>
                <c:pt idx="658">
                  <c:v>2929.19</c:v>
                </c:pt>
                <c:pt idx="659">
                  <c:v>2966.68</c:v>
                </c:pt>
                <c:pt idx="660">
                  <c:v>2925.36</c:v>
                </c:pt>
                <c:pt idx="661">
                  <c:v>2912.08</c:v>
                </c:pt>
                <c:pt idx="662">
                  <c:v>2912.08</c:v>
                </c:pt>
                <c:pt idx="663">
                  <c:v>2912.08</c:v>
                </c:pt>
                <c:pt idx="664">
                  <c:v>2918.21</c:v>
                </c:pt>
                <c:pt idx="665">
                  <c:v>2950.87</c:v>
                </c:pt>
                <c:pt idx="666">
                  <c:v>2926.75</c:v>
                </c:pt>
                <c:pt idx="667">
                  <c:v>2921.32</c:v>
                </c:pt>
                <c:pt idx="668">
                  <c:v>2897.83</c:v>
                </c:pt>
                <c:pt idx="669">
                  <c:v>2897.83</c:v>
                </c:pt>
                <c:pt idx="670">
                  <c:v>2897.83</c:v>
                </c:pt>
                <c:pt idx="671">
                  <c:v>2897.83</c:v>
                </c:pt>
                <c:pt idx="672">
                  <c:v>2825.25</c:v>
                </c:pt>
                <c:pt idx="673">
                  <c:v>2819.63</c:v>
                </c:pt>
                <c:pt idx="674">
                  <c:v>2853.32</c:v>
                </c:pt>
                <c:pt idx="675">
                  <c:v>2896.19</c:v>
                </c:pt>
                <c:pt idx="676">
                  <c:v>2896.19</c:v>
                </c:pt>
                <c:pt idx="677">
                  <c:v>2896.19</c:v>
                </c:pt>
                <c:pt idx="678">
                  <c:v>2921.15</c:v>
                </c:pt>
                <c:pt idx="679">
                  <c:v>2935.86</c:v>
                </c:pt>
                <c:pt idx="680">
                  <c:v>2935.86</c:v>
                </c:pt>
                <c:pt idx="681">
                  <c:v>3009.36</c:v>
                </c:pt>
                <c:pt idx="682">
                  <c:v>3073.23</c:v>
                </c:pt>
                <c:pt idx="683">
                  <c:v>3073.23</c:v>
                </c:pt>
                <c:pt idx="684">
                  <c:v>3073.23</c:v>
                </c:pt>
                <c:pt idx="685">
                  <c:v>3073.23</c:v>
                </c:pt>
                <c:pt idx="686">
                  <c:v>3069.24</c:v>
                </c:pt>
                <c:pt idx="687">
                  <c:v>3108.7</c:v>
                </c:pt>
                <c:pt idx="688">
                  <c:v>3082.04</c:v>
                </c:pt>
                <c:pt idx="689">
                  <c:v>3047.31</c:v>
                </c:pt>
                <c:pt idx="690">
                  <c:v>3047.31</c:v>
                </c:pt>
                <c:pt idx="691">
                  <c:v>3047.31</c:v>
                </c:pt>
                <c:pt idx="692">
                  <c:v>3086.82</c:v>
                </c:pt>
                <c:pt idx="693">
                  <c:v>3074.35</c:v>
                </c:pt>
                <c:pt idx="694">
                  <c:v>3099.75</c:v>
                </c:pt>
                <c:pt idx="695">
                  <c:v>3099.75</c:v>
                </c:pt>
                <c:pt idx="696">
                  <c:v>3101.1</c:v>
                </c:pt>
                <c:pt idx="697">
                  <c:v>3101.1</c:v>
                </c:pt>
                <c:pt idx="698">
                  <c:v>3101.1</c:v>
                </c:pt>
                <c:pt idx="699">
                  <c:v>3142.11</c:v>
                </c:pt>
                <c:pt idx="700">
                  <c:v>3131.95</c:v>
                </c:pt>
                <c:pt idx="701">
                  <c:v>3166.67</c:v>
                </c:pt>
                <c:pt idx="702">
                  <c:v>3149.12</c:v>
                </c:pt>
                <c:pt idx="703">
                  <c:v>3179.22</c:v>
                </c:pt>
                <c:pt idx="704">
                  <c:v>3179.22</c:v>
                </c:pt>
                <c:pt idx="705">
                  <c:v>3179.22</c:v>
                </c:pt>
                <c:pt idx="706">
                  <c:v>3287.03</c:v>
                </c:pt>
                <c:pt idx="707">
                  <c:v>3287.03</c:v>
                </c:pt>
                <c:pt idx="708">
                  <c:v>3294.02</c:v>
                </c:pt>
                <c:pt idx="709">
                  <c:v>3259.56</c:v>
                </c:pt>
                <c:pt idx="710">
                  <c:v>3299.36</c:v>
                </c:pt>
                <c:pt idx="711">
                  <c:v>3299.36</c:v>
                </c:pt>
                <c:pt idx="712">
                  <c:v>3299.36</c:v>
                </c:pt>
                <c:pt idx="713">
                  <c:v>3356</c:v>
                </c:pt>
                <c:pt idx="714">
                  <c:v>3328.08</c:v>
                </c:pt>
                <c:pt idx="715">
                  <c:v>3317.72</c:v>
                </c:pt>
                <c:pt idx="716">
                  <c:v>3333.37</c:v>
                </c:pt>
                <c:pt idx="717">
                  <c:v>3337.68</c:v>
                </c:pt>
                <c:pt idx="718">
                  <c:v>3337.68</c:v>
                </c:pt>
                <c:pt idx="719">
                  <c:v>3337.68</c:v>
                </c:pt>
                <c:pt idx="720">
                  <c:v>3332.7</c:v>
                </c:pt>
                <c:pt idx="721">
                  <c:v>3307.24</c:v>
                </c:pt>
                <c:pt idx="722">
                  <c:v>3255.19</c:v>
                </c:pt>
                <c:pt idx="723">
                  <c:v>3172.03</c:v>
                </c:pt>
                <c:pt idx="724">
                  <c:v>3172.03</c:v>
                </c:pt>
                <c:pt idx="725">
                  <c:v>3172.03</c:v>
                </c:pt>
                <c:pt idx="726">
                  <c:v>3172.03</c:v>
                </c:pt>
                <c:pt idx="727">
                  <c:v>3180.87</c:v>
                </c:pt>
                <c:pt idx="728">
                  <c:v>3155.22</c:v>
                </c:pt>
                <c:pt idx="729">
                  <c:v>3149.47</c:v>
                </c:pt>
                <c:pt idx="730">
                  <c:v>3149.47</c:v>
                </c:pt>
                <c:pt idx="731">
                  <c:v>3149.47</c:v>
                </c:pt>
                <c:pt idx="732">
                  <c:v>3149.47</c:v>
                </c:pt>
                <c:pt idx="733">
                  <c:v>3149.47</c:v>
                </c:pt>
                <c:pt idx="734">
                  <c:v>3213.24</c:v>
                </c:pt>
                <c:pt idx="735">
                  <c:v>3203.86</c:v>
                </c:pt>
                <c:pt idx="736">
                  <c:v>3250.69</c:v>
                </c:pt>
                <c:pt idx="737">
                  <c:v>3287.28</c:v>
                </c:pt>
                <c:pt idx="738">
                  <c:v>3268.37</c:v>
                </c:pt>
                <c:pt idx="739">
                  <c:v>3268.37</c:v>
                </c:pt>
                <c:pt idx="740">
                  <c:v>3268.37</c:v>
                </c:pt>
                <c:pt idx="741">
                  <c:v>3268.37</c:v>
                </c:pt>
                <c:pt idx="742">
                  <c:v>3246.51</c:v>
                </c:pt>
                <c:pt idx="743">
                  <c:v>3235.45</c:v>
                </c:pt>
                <c:pt idx="744">
                  <c:v>3240.71</c:v>
                </c:pt>
                <c:pt idx="745">
                  <c:v>3293.94</c:v>
                </c:pt>
                <c:pt idx="746">
                  <c:v>3293.94</c:v>
                </c:pt>
                <c:pt idx="747">
                  <c:v>3293.94</c:v>
                </c:pt>
                <c:pt idx="748">
                  <c:v>3293.94</c:v>
                </c:pt>
                <c:pt idx="749">
                  <c:v>3297.46</c:v>
                </c:pt>
                <c:pt idx="750">
                  <c:v>3357.67</c:v>
                </c:pt>
                <c:pt idx="751">
                  <c:v>3368.49</c:v>
                </c:pt>
                <c:pt idx="752">
                  <c:v>3281.74</c:v>
                </c:pt>
                <c:pt idx="753">
                  <c:v>3281.74</c:v>
                </c:pt>
                <c:pt idx="754">
                  <c:v>3281.74</c:v>
                </c:pt>
                <c:pt idx="755">
                  <c:v>3362.38</c:v>
                </c:pt>
                <c:pt idx="756">
                  <c:v>3375.8</c:v>
                </c:pt>
                <c:pt idx="757">
                  <c:v>3366.63</c:v>
                </c:pt>
                <c:pt idx="758">
                  <c:v>3302.92</c:v>
                </c:pt>
                <c:pt idx="759">
                  <c:v>3287.31</c:v>
                </c:pt>
                <c:pt idx="760">
                  <c:v>3287.31</c:v>
                </c:pt>
                <c:pt idx="761">
                  <c:v>3287.31</c:v>
                </c:pt>
                <c:pt idx="762">
                  <c:v>3326.82</c:v>
                </c:pt>
                <c:pt idx="763">
                  <c:v>3387.69</c:v>
                </c:pt>
                <c:pt idx="764">
                  <c:v>3382.2</c:v>
                </c:pt>
                <c:pt idx="765">
                  <c:v>3315.75</c:v>
                </c:pt>
                <c:pt idx="766">
                  <c:v>3320.49</c:v>
                </c:pt>
                <c:pt idx="767">
                  <c:v>3320.49</c:v>
                </c:pt>
                <c:pt idx="768">
                  <c:v>3320.49</c:v>
                </c:pt>
                <c:pt idx="769">
                  <c:v>3367.02</c:v>
                </c:pt>
                <c:pt idx="770">
                  <c:v>3391.93</c:v>
                </c:pt>
                <c:pt idx="771">
                  <c:v>3385.65</c:v>
                </c:pt>
                <c:pt idx="772">
                  <c:v>3434.89</c:v>
                </c:pt>
                <c:pt idx="773">
                  <c:v>3409.82</c:v>
                </c:pt>
                <c:pt idx="774">
                  <c:v>3409.82</c:v>
                </c:pt>
                <c:pt idx="775">
                  <c:v>3409.82</c:v>
                </c:pt>
                <c:pt idx="776">
                  <c:v>3409.82</c:v>
                </c:pt>
                <c:pt idx="777">
                  <c:v>3406.87</c:v>
                </c:pt>
                <c:pt idx="778">
                  <c:v>3391.87</c:v>
                </c:pt>
                <c:pt idx="779">
                  <c:v>3338.03</c:v>
                </c:pt>
                <c:pt idx="780">
                  <c:v>3356.78</c:v>
                </c:pt>
                <c:pt idx="781">
                  <c:v>3356.78</c:v>
                </c:pt>
                <c:pt idx="782">
                  <c:v>3356.78</c:v>
                </c:pt>
                <c:pt idx="783">
                  <c:v>3314.24</c:v>
                </c:pt>
                <c:pt idx="784">
                  <c:v>3322.54</c:v>
                </c:pt>
                <c:pt idx="785">
                  <c:v>3341.69</c:v>
                </c:pt>
                <c:pt idx="786">
                  <c:v>3310.16</c:v>
                </c:pt>
                <c:pt idx="787">
                  <c:v>3306</c:v>
                </c:pt>
                <c:pt idx="788">
                  <c:v>3306</c:v>
                </c:pt>
                <c:pt idx="789">
                  <c:v>3306</c:v>
                </c:pt>
                <c:pt idx="790">
                  <c:v>3319.8</c:v>
                </c:pt>
                <c:pt idx="791">
                  <c:v>3268.86</c:v>
                </c:pt>
                <c:pt idx="792">
                  <c:v>3205.6</c:v>
                </c:pt>
                <c:pt idx="793">
                  <c:v>3203.03</c:v>
                </c:pt>
                <c:pt idx="794">
                  <c:v>3163.25</c:v>
                </c:pt>
                <c:pt idx="795">
                  <c:v>3163.25</c:v>
                </c:pt>
                <c:pt idx="796">
                  <c:v>3163.25</c:v>
                </c:pt>
                <c:pt idx="797">
                  <c:v>3135.28</c:v>
                </c:pt>
                <c:pt idx="798">
                  <c:v>3155.9</c:v>
                </c:pt>
                <c:pt idx="799">
                  <c:v>3192.49</c:v>
                </c:pt>
                <c:pt idx="800">
                  <c:v>3204.27</c:v>
                </c:pt>
                <c:pt idx="801">
                  <c:v>3164.12</c:v>
                </c:pt>
                <c:pt idx="802">
                  <c:v>3164.12</c:v>
                </c:pt>
                <c:pt idx="803">
                  <c:v>3164.12</c:v>
                </c:pt>
                <c:pt idx="804">
                  <c:v>3175.95</c:v>
                </c:pt>
                <c:pt idx="805">
                  <c:v>3175.88</c:v>
                </c:pt>
                <c:pt idx="806">
                  <c:v>3155.9</c:v>
                </c:pt>
                <c:pt idx="807">
                  <c:v>3087.39</c:v>
                </c:pt>
                <c:pt idx="808">
                  <c:v>3065.79</c:v>
                </c:pt>
                <c:pt idx="809">
                  <c:v>3065.79</c:v>
                </c:pt>
                <c:pt idx="810">
                  <c:v>3065.79</c:v>
                </c:pt>
                <c:pt idx="811">
                  <c:v>3065.79</c:v>
                </c:pt>
                <c:pt idx="812">
                  <c:v>3050.31</c:v>
                </c:pt>
                <c:pt idx="813">
                  <c:v>3058.8</c:v>
                </c:pt>
                <c:pt idx="814">
                  <c:v>3058.8</c:v>
                </c:pt>
                <c:pt idx="815">
                  <c:v>3058.8</c:v>
                </c:pt>
                <c:pt idx="816">
                  <c:v>3058.8</c:v>
                </c:pt>
                <c:pt idx="817">
                  <c:v>3058.8</c:v>
                </c:pt>
                <c:pt idx="818">
                  <c:v>3047.85</c:v>
                </c:pt>
                <c:pt idx="819">
                  <c:v>3052.33</c:v>
                </c:pt>
                <c:pt idx="820">
                  <c:v>3022.35</c:v>
                </c:pt>
                <c:pt idx="821">
                  <c:v>3000.63</c:v>
                </c:pt>
                <c:pt idx="822">
                  <c:v>3038.48</c:v>
                </c:pt>
                <c:pt idx="823">
                  <c:v>3038.48</c:v>
                </c:pt>
                <c:pt idx="824">
                  <c:v>3038.48</c:v>
                </c:pt>
                <c:pt idx="825">
                  <c:v>3066.94</c:v>
                </c:pt>
                <c:pt idx="826">
                  <c:v>3085.82</c:v>
                </c:pt>
                <c:pt idx="827">
                  <c:v>3081.39</c:v>
                </c:pt>
                <c:pt idx="828">
                  <c:v>3109.6</c:v>
                </c:pt>
                <c:pt idx="829">
                  <c:v>3076.29</c:v>
                </c:pt>
                <c:pt idx="830">
                  <c:v>3076.29</c:v>
                </c:pt>
                <c:pt idx="831">
                  <c:v>3076.29</c:v>
                </c:pt>
                <c:pt idx="832">
                  <c:v>3057.96</c:v>
                </c:pt>
                <c:pt idx="833">
                  <c:v>3036.57</c:v>
                </c:pt>
                <c:pt idx="834">
                  <c:v>3006.35</c:v>
                </c:pt>
                <c:pt idx="835">
                  <c:v>3000.78</c:v>
                </c:pt>
                <c:pt idx="836">
                  <c:v>2999.38</c:v>
                </c:pt>
                <c:pt idx="837">
                  <c:v>2999.38</c:v>
                </c:pt>
                <c:pt idx="838">
                  <c:v>2999.38</c:v>
                </c:pt>
                <c:pt idx="839">
                  <c:v>2995.86</c:v>
                </c:pt>
                <c:pt idx="840">
                  <c:v>2912.2</c:v>
                </c:pt>
                <c:pt idx="841">
                  <c:v>2899.92</c:v>
                </c:pt>
                <c:pt idx="842">
                  <c:v>2928.7</c:v>
                </c:pt>
                <c:pt idx="843">
                  <c:v>2939.7</c:v>
                </c:pt>
                <c:pt idx="844">
                  <c:v>2939.7</c:v>
                </c:pt>
                <c:pt idx="845">
                  <c:v>2939.7</c:v>
                </c:pt>
                <c:pt idx="846">
                  <c:v>2962.08</c:v>
                </c:pt>
                <c:pt idx="847">
                  <c:v>2945.37</c:v>
                </c:pt>
                <c:pt idx="848">
                  <c:v>2943.23</c:v>
                </c:pt>
                <c:pt idx="849">
                  <c:v>2885.72</c:v>
                </c:pt>
                <c:pt idx="850">
                  <c:v>2851.14</c:v>
                </c:pt>
                <c:pt idx="851">
                  <c:v>2851.14</c:v>
                </c:pt>
                <c:pt idx="852">
                  <c:v>2851.14</c:v>
                </c:pt>
                <c:pt idx="853">
                  <c:v>2833.78</c:v>
                </c:pt>
                <c:pt idx="854">
                  <c:v>2895.51</c:v>
                </c:pt>
                <c:pt idx="855">
                  <c:v>2942.16</c:v>
                </c:pt>
                <c:pt idx="856">
                  <c:v>2952.37</c:v>
                </c:pt>
                <c:pt idx="857">
                  <c:v>2969.62</c:v>
                </c:pt>
                <c:pt idx="858">
                  <c:v>2969.62</c:v>
                </c:pt>
                <c:pt idx="859">
                  <c:v>2969.62</c:v>
                </c:pt>
                <c:pt idx="860">
                  <c:v>2969.62</c:v>
                </c:pt>
                <c:pt idx="861">
                  <c:v>2979.54</c:v>
                </c:pt>
                <c:pt idx="862">
                  <c:v>2956.82</c:v>
                </c:pt>
                <c:pt idx="863">
                  <c:v>2934.88</c:v>
                </c:pt>
                <c:pt idx="864">
                  <c:v>2983.82</c:v>
                </c:pt>
                <c:pt idx="865">
                  <c:v>2983.82</c:v>
                </c:pt>
                <c:pt idx="866">
                  <c:v>2983.82</c:v>
                </c:pt>
                <c:pt idx="867">
                  <c:v>3007.74</c:v>
                </c:pt>
                <c:pt idx="868">
                  <c:v>3020.89</c:v>
                </c:pt>
                <c:pt idx="869">
                  <c:v>3031.48</c:v>
                </c:pt>
                <c:pt idx="870">
                  <c:v>3056.06</c:v>
                </c:pt>
                <c:pt idx="871">
                  <c:v>3047.99</c:v>
                </c:pt>
                <c:pt idx="872">
                  <c:v>3047.99</c:v>
                </c:pt>
                <c:pt idx="873">
                  <c:v>3047.99</c:v>
                </c:pt>
                <c:pt idx="874">
                  <c:v>3058.25</c:v>
                </c:pt>
                <c:pt idx="875">
                  <c:v>3059.92</c:v>
                </c:pt>
                <c:pt idx="876">
                  <c:v>3061.89</c:v>
                </c:pt>
                <c:pt idx="877">
                  <c:v>3054.6</c:v>
                </c:pt>
                <c:pt idx="878">
                  <c:v>3069.17</c:v>
                </c:pt>
                <c:pt idx="879">
                  <c:v>3069.17</c:v>
                </c:pt>
                <c:pt idx="880">
                  <c:v>3069.17</c:v>
                </c:pt>
                <c:pt idx="881">
                  <c:v>3069.17</c:v>
                </c:pt>
                <c:pt idx="882">
                  <c:v>3089.65</c:v>
                </c:pt>
                <c:pt idx="883">
                  <c:v>3117.83</c:v>
                </c:pt>
                <c:pt idx="884">
                  <c:v>3110.88</c:v>
                </c:pt>
                <c:pt idx="885">
                  <c:v>3017.71</c:v>
                </c:pt>
                <c:pt idx="886">
                  <c:v>3017.71</c:v>
                </c:pt>
                <c:pt idx="887">
                  <c:v>3017.71</c:v>
                </c:pt>
                <c:pt idx="888">
                  <c:v>3017.71</c:v>
                </c:pt>
                <c:pt idx="889">
                  <c:v>2950.95</c:v>
                </c:pt>
                <c:pt idx="890">
                  <c:v>2905.23</c:v>
                </c:pt>
                <c:pt idx="891">
                  <c:v>2942.13</c:v>
                </c:pt>
                <c:pt idx="892">
                  <c:v>2969.83</c:v>
                </c:pt>
                <c:pt idx="893">
                  <c:v>2969.83</c:v>
                </c:pt>
                <c:pt idx="894">
                  <c:v>2969.83</c:v>
                </c:pt>
                <c:pt idx="895">
                  <c:v>2990.35</c:v>
                </c:pt>
                <c:pt idx="896">
                  <c:v>3003.28</c:v>
                </c:pt>
                <c:pt idx="897">
                  <c:v>2989.56</c:v>
                </c:pt>
                <c:pt idx="898">
                  <c:v>3019.12</c:v>
                </c:pt>
                <c:pt idx="899">
                  <c:v>3010.91</c:v>
                </c:pt>
                <c:pt idx="900">
                  <c:v>3010.91</c:v>
                </c:pt>
                <c:pt idx="901">
                  <c:v>3010.91</c:v>
                </c:pt>
                <c:pt idx="902">
                  <c:v>2972.97</c:v>
                </c:pt>
                <c:pt idx="903">
                  <c:v>2976.29</c:v>
                </c:pt>
                <c:pt idx="904">
                  <c:v>2944.06</c:v>
                </c:pt>
                <c:pt idx="905">
                  <c:v>2897.53</c:v>
                </c:pt>
                <c:pt idx="906">
                  <c:v>2972.92</c:v>
                </c:pt>
                <c:pt idx="907">
                  <c:v>2972.92</c:v>
                </c:pt>
                <c:pt idx="908">
                  <c:v>2972.92</c:v>
                </c:pt>
                <c:pt idx="909">
                  <c:v>3022.78</c:v>
                </c:pt>
                <c:pt idx="910">
                  <c:v>3005.18</c:v>
                </c:pt>
                <c:pt idx="911">
                  <c:v>2916.15</c:v>
                </c:pt>
                <c:pt idx="912">
                  <c:v>2919.01</c:v>
                </c:pt>
                <c:pt idx="913">
                  <c:v>2914.38</c:v>
                </c:pt>
                <c:pt idx="914">
                  <c:v>2914.38</c:v>
                </c:pt>
                <c:pt idx="915">
                  <c:v>2914.38</c:v>
                </c:pt>
                <c:pt idx="916">
                  <c:v>2914.38</c:v>
                </c:pt>
                <c:pt idx="917">
                  <c:v>2966.87</c:v>
                </c:pt>
                <c:pt idx="918">
                  <c:v>3003.2</c:v>
                </c:pt>
                <c:pt idx="919">
                  <c:v>2986.49</c:v>
                </c:pt>
                <c:pt idx="920">
                  <c:v>2952.64</c:v>
                </c:pt>
                <c:pt idx="921">
                  <c:v>2952.64</c:v>
                </c:pt>
                <c:pt idx="922">
                  <c:v>2952.64</c:v>
                </c:pt>
                <c:pt idx="923">
                  <c:v>2929.81</c:v>
                </c:pt>
                <c:pt idx="924">
                  <c:v>2911.91</c:v>
                </c:pt>
                <c:pt idx="925">
                  <c:v>2936.53</c:v>
                </c:pt>
                <c:pt idx="926">
                  <c:v>2923.07</c:v>
                </c:pt>
                <c:pt idx="927">
                  <c:v>2923.46</c:v>
                </c:pt>
                <c:pt idx="928">
                  <c:v>2923.46</c:v>
                </c:pt>
                <c:pt idx="929">
                  <c:v>2923.46</c:v>
                </c:pt>
                <c:pt idx="930">
                  <c:v>2928.3</c:v>
                </c:pt>
                <c:pt idx="931">
                  <c:v>2931.08</c:v>
                </c:pt>
                <c:pt idx="932">
                  <c:v>2931.08</c:v>
                </c:pt>
                <c:pt idx="933">
                  <c:v>2928.67</c:v>
                </c:pt>
                <c:pt idx="934">
                  <c:v>2942.65</c:v>
                </c:pt>
                <c:pt idx="935">
                  <c:v>2942.65</c:v>
                </c:pt>
                <c:pt idx="936">
                  <c:v>2942.65</c:v>
                </c:pt>
                <c:pt idx="937">
                  <c:v>2997.25</c:v>
                </c:pt>
                <c:pt idx="938">
                  <c:v>3055.15</c:v>
                </c:pt>
                <c:pt idx="939">
                  <c:v>3073.52</c:v>
                </c:pt>
                <c:pt idx="940">
                  <c:v>3091.78</c:v>
                </c:pt>
                <c:pt idx="941">
                  <c:v>3081.75</c:v>
                </c:pt>
                <c:pt idx="942">
                  <c:v>3081.75</c:v>
                </c:pt>
                <c:pt idx="943">
                  <c:v>3081.75</c:v>
                </c:pt>
                <c:pt idx="944">
                  <c:v>3090.28</c:v>
                </c:pt>
                <c:pt idx="945">
                  <c:v>3084.81</c:v>
                </c:pt>
                <c:pt idx="946">
                  <c:v>3110.43</c:v>
                </c:pt>
                <c:pt idx="947">
                  <c:v>3079.83</c:v>
                </c:pt>
                <c:pt idx="948">
                  <c:v>3052.8</c:v>
                </c:pt>
                <c:pt idx="949">
                  <c:v>3052.8</c:v>
                </c:pt>
                <c:pt idx="950">
                  <c:v>3052.8</c:v>
                </c:pt>
                <c:pt idx="951">
                  <c:v>2992.5</c:v>
                </c:pt>
                <c:pt idx="952">
                  <c:v>2974.31</c:v>
                </c:pt>
                <c:pt idx="953">
                  <c:v>2954.9</c:v>
                </c:pt>
                <c:pt idx="954">
                  <c:v>2911.26</c:v>
                </c:pt>
                <c:pt idx="955">
                  <c:v>2908.67</c:v>
                </c:pt>
                <c:pt idx="956">
                  <c:v>2908.67</c:v>
                </c:pt>
                <c:pt idx="957">
                  <c:v>2908.67</c:v>
                </c:pt>
                <c:pt idx="958">
                  <c:v>2908.67</c:v>
                </c:pt>
                <c:pt idx="959">
                  <c:v>2905.3</c:v>
                </c:pt>
                <c:pt idx="960">
                  <c:v>2918.07</c:v>
                </c:pt>
                <c:pt idx="961">
                  <c:v>2884.02</c:v>
                </c:pt>
                <c:pt idx="962">
                  <c:v>2867.37</c:v>
                </c:pt>
                <c:pt idx="963">
                  <c:v>2867.37</c:v>
                </c:pt>
                <c:pt idx="964">
                  <c:v>2867.37</c:v>
                </c:pt>
                <c:pt idx="965">
                  <c:v>2883.89</c:v>
                </c:pt>
                <c:pt idx="966">
                  <c:v>2909.1</c:v>
                </c:pt>
                <c:pt idx="967">
                  <c:v>2938.28</c:v>
                </c:pt>
                <c:pt idx="968">
                  <c:v>2915.67</c:v>
                </c:pt>
                <c:pt idx="969">
                  <c:v>2882.69</c:v>
                </c:pt>
                <c:pt idx="970">
                  <c:v>2882.69</c:v>
                </c:pt>
                <c:pt idx="971">
                  <c:v>2882.69</c:v>
                </c:pt>
                <c:pt idx="972">
                  <c:v>2924.29</c:v>
                </c:pt>
                <c:pt idx="973">
                  <c:v>2933.82</c:v>
                </c:pt>
                <c:pt idx="974">
                  <c:v>2956.53</c:v>
                </c:pt>
                <c:pt idx="975">
                  <c:v>2986.36</c:v>
                </c:pt>
                <c:pt idx="976">
                  <c:v>2957.56</c:v>
                </c:pt>
                <c:pt idx="977">
                  <c:v>2957.56</c:v>
                </c:pt>
                <c:pt idx="978">
                  <c:v>2957.56</c:v>
                </c:pt>
                <c:pt idx="979">
                  <c:v>2957.56</c:v>
                </c:pt>
                <c:pt idx="980">
                  <c:v>2887.64</c:v>
                </c:pt>
                <c:pt idx="981">
                  <c:v>2840.38</c:v>
                </c:pt>
                <c:pt idx="982">
                  <c:v>2846.13</c:v>
                </c:pt>
                <c:pt idx="983">
                  <c:v>2899.29</c:v>
                </c:pt>
                <c:pt idx="984">
                  <c:v>2899.29</c:v>
                </c:pt>
                <c:pt idx="985">
                  <c:v>2899.29</c:v>
                </c:pt>
                <c:pt idx="986">
                  <c:v>2942.29</c:v>
                </c:pt>
                <c:pt idx="987">
                  <c:v>2976.19</c:v>
                </c:pt>
                <c:pt idx="988">
                  <c:v>2972.65</c:v>
                </c:pt>
                <c:pt idx="989">
                  <c:v>2938.5</c:v>
                </c:pt>
                <c:pt idx="990">
                  <c:v>2956.58</c:v>
                </c:pt>
                <c:pt idx="991">
                  <c:v>2956.58</c:v>
                </c:pt>
                <c:pt idx="992">
                  <c:v>2956.58</c:v>
                </c:pt>
                <c:pt idx="993">
                  <c:v>2928.18</c:v>
                </c:pt>
                <c:pt idx="994">
                  <c:v>2911.11</c:v>
                </c:pt>
                <c:pt idx="995">
                  <c:v>2894.15</c:v>
                </c:pt>
                <c:pt idx="996">
                  <c:v>2862.52</c:v>
                </c:pt>
                <c:pt idx="997">
                  <c:v>2917.95</c:v>
                </c:pt>
                <c:pt idx="998">
                  <c:v>2917.95</c:v>
                </c:pt>
                <c:pt idx="999">
                  <c:v>2917.95</c:v>
                </c:pt>
                <c:pt idx="1000">
                  <c:v>2917.58</c:v>
                </c:pt>
                <c:pt idx="1001">
                  <c:v>2921.99</c:v>
                </c:pt>
                <c:pt idx="1002">
                  <c:v>2914.11</c:v>
                </c:pt>
                <c:pt idx="1003">
                  <c:v>2879.95</c:v>
                </c:pt>
                <c:pt idx="1004">
                  <c:v>2880.08</c:v>
                </c:pt>
                <c:pt idx="1005">
                  <c:v>2880.08</c:v>
                </c:pt>
                <c:pt idx="1006">
                  <c:v>2880.08</c:v>
                </c:pt>
                <c:pt idx="1007">
                  <c:v>2937.23</c:v>
                </c:pt>
                <c:pt idx="1008">
                  <c:v>2963.06</c:v>
                </c:pt>
                <c:pt idx="1009">
                  <c:v>2964.93</c:v>
                </c:pt>
                <c:pt idx="1010">
                  <c:v>2924.8</c:v>
                </c:pt>
                <c:pt idx="1011">
                  <c:v>2913.96</c:v>
                </c:pt>
                <c:pt idx="1012">
                  <c:v>2913.96</c:v>
                </c:pt>
                <c:pt idx="1013">
                  <c:v>2913.96</c:v>
                </c:pt>
                <c:pt idx="1014">
                  <c:v>2913.96</c:v>
                </c:pt>
                <c:pt idx="1015">
                  <c:v>2919.51</c:v>
                </c:pt>
                <c:pt idx="1016">
                  <c:v>2919.18</c:v>
                </c:pt>
                <c:pt idx="1017">
                  <c:v>2930.78</c:v>
                </c:pt>
                <c:pt idx="1018">
                  <c:v>2915.67</c:v>
                </c:pt>
                <c:pt idx="1019">
                  <c:v>2915.67</c:v>
                </c:pt>
                <c:pt idx="1020">
                  <c:v>2915.67</c:v>
                </c:pt>
                <c:pt idx="1021">
                  <c:v>2915.67</c:v>
                </c:pt>
                <c:pt idx="1022">
                  <c:v>2905.93</c:v>
                </c:pt>
                <c:pt idx="1023">
                  <c:v>2914.15</c:v>
                </c:pt>
                <c:pt idx="1024">
                  <c:v>2934.03</c:v>
                </c:pt>
                <c:pt idx="1025">
                  <c:v>2944.25</c:v>
                </c:pt>
                <c:pt idx="1026">
                  <c:v>2944.25</c:v>
                </c:pt>
                <c:pt idx="1027">
                  <c:v>2944.25</c:v>
                </c:pt>
                <c:pt idx="1028">
                  <c:v>2929.83</c:v>
                </c:pt>
                <c:pt idx="1029">
                  <c:v>2941.34</c:v>
                </c:pt>
                <c:pt idx="1030">
                  <c:v>2965.18</c:v>
                </c:pt>
                <c:pt idx="1031">
                  <c:v>2966.61</c:v>
                </c:pt>
                <c:pt idx="1032">
                  <c:v>2967.66</c:v>
                </c:pt>
                <c:pt idx="1033">
                  <c:v>2967.66</c:v>
                </c:pt>
                <c:pt idx="1034">
                  <c:v>2967.66</c:v>
                </c:pt>
                <c:pt idx="1035">
                  <c:v>2998.55</c:v>
                </c:pt>
                <c:pt idx="1036">
                  <c:v>3026.68</c:v>
                </c:pt>
                <c:pt idx="1037">
                  <c:v>3070.54</c:v>
                </c:pt>
                <c:pt idx="1038">
                  <c:v>3071.12</c:v>
                </c:pt>
                <c:pt idx="1039">
                  <c:v>3070.4</c:v>
                </c:pt>
                <c:pt idx="1040">
                  <c:v>3070.4</c:v>
                </c:pt>
                <c:pt idx="1041">
                  <c:v>3070.4</c:v>
                </c:pt>
                <c:pt idx="1042">
                  <c:v>3070.4</c:v>
                </c:pt>
                <c:pt idx="1043">
                  <c:v>2984.78</c:v>
                </c:pt>
                <c:pt idx="1044">
                  <c:v>3012.12</c:v>
                </c:pt>
                <c:pt idx="1045">
                  <c:v>3100.12</c:v>
                </c:pt>
                <c:pt idx="1046">
                  <c:v>3100.12</c:v>
                </c:pt>
                <c:pt idx="1047">
                  <c:v>3100.12</c:v>
                </c:pt>
                <c:pt idx="1048">
                  <c:v>3100.12</c:v>
                </c:pt>
                <c:pt idx="1049">
                  <c:v>3100.12</c:v>
                </c:pt>
                <c:pt idx="1050">
                  <c:v>3124.91</c:v>
                </c:pt>
                <c:pt idx="1051">
                  <c:v>3131.11</c:v>
                </c:pt>
                <c:pt idx="1052">
                  <c:v>3135.65</c:v>
                </c:pt>
                <c:pt idx="1053">
                  <c:v>3163.49</c:v>
                </c:pt>
                <c:pt idx="1054">
                  <c:v>3163.49</c:v>
                </c:pt>
                <c:pt idx="1055">
                  <c:v>3163.49</c:v>
                </c:pt>
                <c:pt idx="1056">
                  <c:v>3144.72</c:v>
                </c:pt>
                <c:pt idx="1057">
                  <c:v>3139.76</c:v>
                </c:pt>
                <c:pt idx="1058">
                  <c:v>3187.97</c:v>
                </c:pt>
                <c:pt idx="1059">
                  <c:v>3187.97</c:v>
                </c:pt>
                <c:pt idx="1060">
                  <c:v>3170.64</c:v>
                </c:pt>
                <c:pt idx="1061">
                  <c:v>3170.64</c:v>
                </c:pt>
                <c:pt idx="1062">
                  <c:v>3170.64</c:v>
                </c:pt>
                <c:pt idx="1063">
                  <c:v>3142.2</c:v>
                </c:pt>
                <c:pt idx="1064">
                  <c:v>3165.09</c:v>
                </c:pt>
                <c:pt idx="1065">
                  <c:v>3085.6</c:v>
                </c:pt>
                <c:pt idx="1066">
                  <c:v>3068.34</c:v>
                </c:pt>
                <c:pt idx="1067">
                  <c:v>3061.04</c:v>
                </c:pt>
                <c:pt idx="1068">
                  <c:v>3061.04</c:v>
                </c:pt>
                <c:pt idx="1069">
                  <c:v>3061.04</c:v>
                </c:pt>
                <c:pt idx="1070">
                  <c:v>3049.47</c:v>
                </c:pt>
                <c:pt idx="1071">
                  <c:v>3015.47</c:v>
                </c:pt>
                <c:pt idx="1072">
                  <c:v>2989.71</c:v>
                </c:pt>
                <c:pt idx="1073">
                  <c:v>2989.71</c:v>
                </c:pt>
                <c:pt idx="1074">
                  <c:v>3002.8</c:v>
                </c:pt>
                <c:pt idx="1075">
                  <c:v>3002.8</c:v>
                </c:pt>
                <c:pt idx="1076">
                  <c:v>3002.8</c:v>
                </c:pt>
                <c:pt idx="1077">
                  <c:v>2984.02</c:v>
                </c:pt>
                <c:pt idx="1078">
                  <c:v>2982.29</c:v>
                </c:pt>
                <c:pt idx="1079">
                  <c:v>2964.56</c:v>
                </c:pt>
                <c:pt idx="1080">
                  <c:v>3000.47</c:v>
                </c:pt>
                <c:pt idx="1081">
                  <c:v>2997.2</c:v>
                </c:pt>
                <c:pt idx="1082">
                  <c:v>2997.2</c:v>
                </c:pt>
                <c:pt idx="1083">
                  <c:v>2997.2</c:v>
                </c:pt>
                <c:pt idx="1084">
                  <c:v>3019.44</c:v>
                </c:pt>
                <c:pt idx="1085">
                  <c:v>2988.06</c:v>
                </c:pt>
                <c:pt idx="1086">
                  <c:v>2989.14</c:v>
                </c:pt>
                <c:pt idx="1087">
                  <c:v>2996.03</c:v>
                </c:pt>
                <c:pt idx="1088">
                  <c:v>2996.6</c:v>
                </c:pt>
                <c:pt idx="1089">
                  <c:v>2996.6</c:v>
                </c:pt>
                <c:pt idx="1090">
                  <c:v>2996.6</c:v>
                </c:pt>
                <c:pt idx="1091">
                  <c:v>2996.6</c:v>
                </c:pt>
                <c:pt idx="1092">
                  <c:v>2992.81</c:v>
                </c:pt>
                <c:pt idx="1093">
                  <c:v>3019.72</c:v>
                </c:pt>
                <c:pt idx="1094">
                  <c:v>3000.71</c:v>
                </c:pt>
                <c:pt idx="1095">
                  <c:v>3000.71</c:v>
                </c:pt>
                <c:pt idx="1096">
                  <c:v>3000.71</c:v>
                </c:pt>
                <c:pt idx="1097">
                  <c:v>3000.71</c:v>
                </c:pt>
                <c:pt idx="1098">
                  <c:v>3000.71</c:v>
                </c:pt>
                <c:pt idx="1099">
                  <c:v>2981.06</c:v>
                </c:pt>
                <c:pt idx="1100">
                  <c:v>2965.36</c:v>
                </c:pt>
                <c:pt idx="1101">
                  <c:v>2941.08</c:v>
                </c:pt>
                <c:pt idx="1102">
                  <c:v>2919.01</c:v>
                </c:pt>
                <c:pt idx="1103">
                  <c:v>2919.01</c:v>
                </c:pt>
                <c:pt idx="1104">
                  <c:v>2919.01</c:v>
                </c:pt>
                <c:pt idx="1105">
                  <c:v>2919.01</c:v>
                </c:pt>
                <c:pt idx="1106">
                  <c:v>2949.6</c:v>
                </c:pt>
                <c:pt idx="1107">
                  <c:v>2980.8</c:v>
                </c:pt>
                <c:pt idx="1108">
                  <c:v>2930.19</c:v>
                </c:pt>
                <c:pt idx="1109">
                  <c:v>2935.96</c:v>
                </c:pt>
                <c:pt idx="1110">
                  <c:v>2935.96</c:v>
                </c:pt>
                <c:pt idx="1111">
                  <c:v>2935.96</c:v>
                </c:pt>
                <c:pt idx="1112">
                  <c:v>2935.96</c:v>
                </c:pt>
                <c:pt idx="1113">
                  <c:v>2924.77</c:v>
                </c:pt>
                <c:pt idx="1114">
                  <c:v>2934.58</c:v>
                </c:pt>
                <c:pt idx="1115">
                  <c:v>2938.24</c:v>
                </c:pt>
                <c:pt idx="1116">
                  <c:v>2927.91</c:v>
                </c:pt>
                <c:pt idx="1117">
                  <c:v>2927.91</c:v>
                </c:pt>
                <c:pt idx="1118">
                  <c:v>2927.91</c:v>
                </c:pt>
                <c:pt idx="1119">
                  <c:v>2908.53</c:v>
                </c:pt>
                <c:pt idx="1120">
                  <c:v>2932.01</c:v>
                </c:pt>
                <c:pt idx="1121">
                  <c:v>2927.53</c:v>
                </c:pt>
                <c:pt idx="1122">
                  <c:v>2936.72</c:v>
                </c:pt>
                <c:pt idx="1123">
                  <c:v>2930.17</c:v>
                </c:pt>
                <c:pt idx="1124">
                  <c:v>2930.17</c:v>
                </c:pt>
                <c:pt idx="1125">
                  <c:v>2930.17</c:v>
                </c:pt>
                <c:pt idx="1126">
                  <c:v>2936.66</c:v>
                </c:pt>
                <c:pt idx="1127">
                  <c:v>2921.9</c:v>
                </c:pt>
                <c:pt idx="1128">
                  <c:v>2906.78</c:v>
                </c:pt>
                <c:pt idx="1129">
                  <c:v>2882.2</c:v>
                </c:pt>
                <c:pt idx="1130">
                  <c:v>2855.8</c:v>
                </c:pt>
                <c:pt idx="1131">
                  <c:v>2855.8</c:v>
                </c:pt>
                <c:pt idx="1132">
                  <c:v>2855.8</c:v>
                </c:pt>
                <c:pt idx="1133">
                  <c:v>2853.99</c:v>
                </c:pt>
                <c:pt idx="1134">
                  <c:v>2867.76</c:v>
                </c:pt>
                <c:pt idx="1135">
                  <c:v>2879.49</c:v>
                </c:pt>
                <c:pt idx="1136">
                  <c:v>2862.63</c:v>
                </c:pt>
                <c:pt idx="1137">
                  <c:v>2851.98</c:v>
                </c:pt>
                <c:pt idx="1138">
                  <c:v>2851.98</c:v>
                </c:pt>
                <c:pt idx="1139">
                  <c:v>2851.98</c:v>
                </c:pt>
                <c:pt idx="1140">
                  <c:v>2875.46</c:v>
                </c:pt>
                <c:pt idx="1141">
                  <c:v>2867.64</c:v>
                </c:pt>
                <c:pt idx="1142">
                  <c:v>2876.03</c:v>
                </c:pt>
                <c:pt idx="1143">
                  <c:v>2875.68</c:v>
                </c:pt>
                <c:pt idx="1144">
                  <c:v>2902.81</c:v>
                </c:pt>
                <c:pt idx="1145">
                  <c:v>2902.81</c:v>
                </c:pt>
                <c:pt idx="1146">
                  <c:v>2902.81</c:v>
                </c:pt>
                <c:pt idx="1147">
                  <c:v>2902.81</c:v>
                </c:pt>
                <c:pt idx="1148">
                  <c:v>2902.68</c:v>
                </c:pt>
                <c:pt idx="1149">
                  <c:v>2893.55</c:v>
                </c:pt>
                <c:pt idx="1150">
                  <c:v>2871.67</c:v>
                </c:pt>
                <c:pt idx="1151">
                  <c:v>2886.52</c:v>
                </c:pt>
                <c:pt idx="1152">
                  <c:v>2886.52</c:v>
                </c:pt>
                <c:pt idx="1153">
                  <c:v>2886.52</c:v>
                </c:pt>
                <c:pt idx="1154">
                  <c:v>2896.27</c:v>
                </c:pt>
                <c:pt idx="1155">
                  <c:v>2919.17</c:v>
                </c:pt>
                <c:pt idx="1156">
                  <c:v>2935.75</c:v>
                </c:pt>
                <c:pt idx="1157">
                  <c:v>2960.91</c:v>
                </c:pt>
                <c:pt idx="1158">
                  <c:v>2977.43</c:v>
                </c:pt>
                <c:pt idx="1159">
                  <c:v>2977.43</c:v>
                </c:pt>
                <c:pt idx="1160">
                  <c:v>2977.43</c:v>
                </c:pt>
                <c:pt idx="1161">
                  <c:v>2966.67</c:v>
                </c:pt>
                <c:pt idx="1162">
                  <c:v>2972.44</c:v>
                </c:pt>
                <c:pt idx="1163">
                  <c:v>2987.88</c:v>
                </c:pt>
                <c:pt idx="1164">
                  <c:v>3004.43</c:v>
                </c:pt>
                <c:pt idx="1165">
                  <c:v>2980.83</c:v>
                </c:pt>
                <c:pt idx="1166">
                  <c:v>2980.83</c:v>
                </c:pt>
                <c:pt idx="1167">
                  <c:v>2980.83</c:v>
                </c:pt>
                <c:pt idx="1168">
                  <c:v>2987.93</c:v>
                </c:pt>
                <c:pt idx="1169">
                  <c:v>2997.73</c:v>
                </c:pt>
                <c:pt idx="1170">
                  <c:v>2972.61</c:v>
                </c:pt>
                <c:pt idx="1171">
                  <c:v>2923.96</c:v>
                </c:pt>
                <c:pt idx="1172">
                  <c:v>2912.53</c:v>
                </c:pt>
                <c:pt idx="1173">
                  <c:v>2912.53</c:v>
                </c:pt>
                <c:pt idx="1174">
                  <c:v>2912.53</c:v>
                </c:pt>
                <c:pt idx="1175">
                  <c:v>2912.53</c:v>
                </c:pt>
                <c:pt idx="1176">
                  <c:v>2904.87</c:v>
                </c:pt>
                <c:pt idx="1177">
                  <c:v>2936.82</c:v>
                </c:pt>
                <c:pt idx="1178">
                  <c:v>2921.25</c:v>
                </c:pt>
                <c:pt idx="1179">
                  <c:v>2899.94</c:v>
                </c:pt>
                <c:pt idx="1180">
                  <c:v>2899.94</c:v>
                </c:pt>
                <c:pt idx="1181">
                  <c:v>2899.94</c:v>
                </c:pt>
                <c:pt idx="1182">
                  <c:v>2913.48</c:v>
                </c:pt>
                <c:pt idx="1183">
                  <c:v>2911.99</c:v>
                </c:pt>
                <c:pt idx="1184">
                  <c:v>2888.02</c:v>
                </c:pt>
                <c:pt idx="1185">
                  <c:v>2880.24</c:v>
                </c:pt>
                <c:pt idx="1186">
                  <c:v>2885.57</c:v>
                </c:pt>
                <c:pt idx="1187">
                  <c:v>2885.57</c:v>
                </c:pt>
                <c:pt idx="1188">
                  <c:v>2885.57</c:v>
                </c:pt>
                <c:pt idx="1189">
                  <c:v>2866.87</c:v>
                </c:pt>
                <c:pt idx="1190">
                  <c:v>2869.32</c:v>
                </c:pt>
                <c:pt idx="1191">
                  <c:v>2857.65</c:v>
                </c:pt>
                <c:pt idx="1192">
                  <c:v>2853.1</c:v>
                </c:pt>
                <c:pt idx="1193">
                  <c:v>2858</c:v>
                </c:pt>
                <c:pt idx="1194">
                  <c:v>2858</c:v>
                </c:pt>
                <c:pt idx="1195">
                  <c:v>2858</c:v>
                </c:pt>
                <c:pt idx="1196">
                  <c:v>2867.13</c:v>
                </c:pt>
                <c:pt idx="1197">
                  <c:v>2868.6</c:v>
                </c:pt>
                <c:pt idx="1198">
                  <c:v>2872.55</c:v>
                </c:pt>
                <c:pt idx="1199">
                  <c:v>2872.55</c:v>
                </c:pt>
                <c:pt idx="1200">
                  <c:v>2872.55</c:v>
                </c:pt>
                <c:pt idx="1201">
                  <c:v>2872.55</c:v>
                </c:pt>
                <c:pt idx="1202">
                  <c:v>2872.55</c:v>
                </c:pt>
                <c:pt idx="1203">
                  <c:v>2854.89</c:v>
                </c:pt>
                <c:pt idx="1204">
                  <c:v>2837.9</c:v>
                </c:pt>
                <c:pt idx="1205">
                  <c:v>2856.48</c:v>
                </c:pt>
                <c:pt idx="1206">
                  <c:v>2863.39</c:v>
                </c:pt>
                <c:pt idx="1207">
                  <c:v>2868.89</c:v>
                </c:pt>
                <c:pt idx="1208">
                  <c:v>2868.89</c:v>
                </c:pt>
                <c:pt idx="1209">
                  <c:v>2868.89</c:v>
                </c:pt>
                <c:pt idx="1210">
                  <c:v>2871.98</c:v>
                </c:pt>
                <c:pt idx="1211">
                  <c:v>2899.13</c:v>
                </c:pt>
                <c:pt idx="1212">
                  <c:v>2928.07</c:v>
                </c:pt>
                <c:pt idx="1213">
                  <c:v>2944.31</c:v>
                </c:pt>
                <c:pt idx="1214">
                  <c:v>2947.85</c:v>
                </c:pt>
                <c:pt idx="1215">
                  <c:v>2947.85</c:v>
                </c:pt>
                <c:pt idx="1216">
                  <c:v>2947.85</c:v>
                </c:pt>
                <c:pt idx="1217">
                  <c:v>2947.85</c:v>
                </c:pt>
                <c:pt idx="1218">
                  <c:v>2945.53</c:v>
                </c:pt>
                <c:pt idx="1219">
                  <c:v>2930.17</c:v>
                </c:pt>
                <c:pt idx="1220">
                  <c:v>2967.44</c:v>
                </c:pt>
                <c:pt idx="1221">
                  <c:v>2961.78</c:v>
                </c:pt>
                <c:pt idx="1222">
                  <c:v>2961.78</c:v>
                </c:pt>
                <c:pt idx="1223">
                  <c:v>2961.78</c:v>
                </c:pt>
                <c:pt idx="1224">
                  <c:v>2959.26</c:v>
                </c:pt>
                <c:pt idx="1225">
                  <c:v>2967.24</c:v>
                </c:pt>
                <c:pt idx="1226">
                  <c:v>2949.35</c:v>
                </c:pt>
                <c:pt idx="1227">
                  <c:v>2933.92</c:v>
                </c:pt>
                <c:pt idx="1228">
                  <c:v>2918.69</c:v>
                </c:pt>
                <c:pt idx="1229">
                  <c:v>2918.69</c:v>
                </c:pt>
                <c:pt idx="1230">
                  <c:v>2918.69</c:v>
                </c:pt>
                <c:pt idx="1231">
                  <c:v>2883.87</c:v>
                </c:pt>
                <c:pt idx="1232">
                  <c:v>2873.22</c:v>
                </c:pt>
                <c:pt idx="1233">
                  <c:v>2893.4</c:v>
                </c:pt>
                <c:pt idx="1234">
                  <c:v>2932.16</c:v>
                </c:pt>
                <c:pt idx="1235">
                  <c:v>2889.45</c:v>
                </c:pt>
                <c:pt idx="1236">
                  <c:v>2889.45</c:v>
                </c:pt>
                <c:pt idx="1237">
                  <c:v>2889.45</c:v>
                </c:pt>
                <c:pt idx="1238">
                  <c:v>2895.12</c:v>
                </c:pt>
                <c:pt idx="1239">
                  <c:v>2904.61</c:v>
                </c:pt>
                <c:pt idx="1240">
                  <c:v>2905.29</c:v>
                </c:pt>
                <c:pt idx="1241">
                  <c:v>2911.66</c:v>
                </c:pt>
                <c:pt idx="1242">
                  <c:v>2913.47</c:v>
                </c:pt>
                <c:pt idx="1243">
                  <c:v>2913.47</c:v>
                </c:pt>
                <c:pt idx="1244">
                  <c:v>2913.47</c:v>
                </c:pt>
                <c:pt idx="1245">
                  <c:v>2913.47</c:v>
                </c:pt>
                <c:pt idx="1246">
                  <c:v>2920.42</c:v>
                </c:pt>
                <c:pt idx="1247">
                  <c:v>2921</c:v>
                </c:pt>
                <c:pt idx="1248">
                  <c:v>2895.73</c:v>
                </c:pt>
                <c:pt idx="1249">
                  <c:v>2894.72</c:v>
                </c:pt>
                <c:pt idx="1250">
                  <c:v>2894.72</c:v>
                </c:pt>
                <c:pt idx="1251">
                  <c:v>2894.72</c:v>
                </c:pt>
                <c:pt idx="1252">
                  <c:v>2895.85</c:v>
                </c:pt>
                <c:pt idx="1253">
                  <c:v>2893.76</c:v>
                </c:pt>
                <c:pt idx="1254">
                  <c:v>2907.1</c:v>
                </c:pt>
                <c:pt idx="1255">
                  <c:v>2919.82</c:v>
                </c:pt>
                <c:pt idx="1256">
                  <c:v>2919.58</c:v>
                </c:pt>
                <c:pt idx="1257">
                  <c:v>2919.58</c:v>
                </c:pt>
                <c:pt idx="1258">
                  <c:v>2919.58</c:v>
                </c:pt>
                <c:pt idx="1259">
                  <c:v>2929.2</c:v>
                </c:pt>
                <c:pt idx="1260">
                  <c:v>2933.13</c:v>
                </c:pt>
                <c:pt idx="1261">
                  <c:v>2924.75</c:v>
                </c:pt>
                <c:pt idx="1262">
                  <c:v>2953.83</c:v>
                </c:pt>
                <c:pt idx="1263">
                  <c:v>2961.68</c:v>
                </c:pt>
                <c:pt idx="1264">
                  <c:v>2961.68</c:v>
                </c:pt>
                <c:pt idx="1265">
                  <c:v>2961.68</c:v>
                </c:pt>
                <c:pt idx="1266">
                  <c:v>2961.68</c:v>
                </c:pt>
                <c:pt idx="1267">
                  <c:v>3029.53</c:v>
                </c:pt>
                <c:pt idx="1268">
                  <c:v>3053.9</c:v>
                </c:pt>
                <c:pt idx="1269">
                  <c:v>3035.83</c:v>
                </c:pt>
                <c:pt idx="1270">
                  <c:v>3010.68</c:v>
                </c:pt>
                <c:pt idx="1271">
                  <c:v>3010.68</c:v>
                </c:pt>
                <c:pt idx="1272">
                  <c:v>3010.68</c:v>
                </c:pt>
                <c:pt idx="1273">
                  <c:v>3010.68</c:v>
                </c:pt>
                <c:pt idx="1274">
                  <c:v>3025.28</c:v>
                </c:pt>
                <c:pt idx="1275">
                  <c:v>3023.64</c:v>
                </c:pt>
                <c:pt idx="1276">
                  <c:v>3038.26</c:v>
                </c:pt>
                <c:pt idx="1277">
                  <c:v>3050.43</c:v>
                </c:pt>
                <c:pt idx="1278">
                  <c:v>3050.43</c:v>
                </c:pt>
                <c:pt idx="1279">
                  <c:v>3050.43</c:v>
                </c:pt>
                <c:pt idx="1280">
                  <c:v>3050.43</c:v>
                </c:pt>
                <c:pt idx="1281">
                  <c:v>3050.43</c:v>
                </c:pt>
                <c:pt idx="1282">
                  <c:v>3068.93</c:v>
                </c:pt>
                <c:pt idx="1283">
                  <c:v>3084.19</c:v>
                </c:pt>
                <c:pt idx="1284">
                  <c:v>3092.65</c:v>
                </c:pt>
                <c:pt idx="1285">
                  <c:v>3092.65</c:v>
                </c:pt>
                <c:pt idx="1286">
                  <c:v>3092.65</c:v>
                </c:pt>
                <c:pt idx="1287">
                  <c:v>3067.33</c:v>
                </c:pt>
                <c:pt idx="1288">
                  <c:v>3067.73</c:v>
                </c:pt>
                <c:pt idx="1289">
                  <c:v>3052.3</c:v>
                </c:pt>
                <c:pt idx="1290">
                  <c:v>3043.6</c:v>
                </c:pt>
                <c:pt idx="1291">
                  <c:v>3019.56</c:v>
                </c:pt>
                <c:pt idx="1292">
                  <c:v>3019.56</c:v>
                </c:pt>
                <c:pt idx="1293">
                  <c:v>3019.56</c:v>
                </c:pt>
                <c:pt idx="1294">
                  <c:v>3030.6</c:v>
                </c:pt>
                <c:pt idx="1295">
                  <c:v>3013.26</c:v>
                </c:pt>
                <c:pt idx="1296">
                  <c:v>3010</c:v>
                </c:pt>
                <c:pt idx="1297">
                  <c:v>3010</c:v>
                </c:pt>
                <c:pt idx="1298">
                  <c:v>3010.77</c:v>
                </c:pt>
                <c:pt idx="1299">
                  <c:v>3010.77</c:v>
                </c:pt>
                <c:pt idx="1300">
                  <c:v>3010.77</c:v>
                </c:pt>
                <c:pt idx="1301">
                  <c:v>3023.67</c:v>
                </c:pt>
                <c:pt idx="1302">
                  <c:v>3026.55</c:v>
                </c:pt>
                <c:pt idx="1303">
                  <c:v>3026.22</c:v>
                </c:pt>
                <c:pt idx="1304">
                  <c:v>3002.94</c:v>
                </c:pt>
                <c:pt idx="1305">
                  <c:v>2995.23</c:v>
                </c:pt>
                <c:pt idx="1306">
                  <c:v>2995.23</c:v>
                </c:pt>
                <c:pt idx="1307">
                  <c:v>2995.23</c:v>
                </c:pt>
                <c:pt idx="1308">
                  <c:v>2997.59</c:v>
                </c:pt>
                <c:pt idx="1309">
                  <c:v>2973.03</c:v>
                </c:pt>
                <c:pt idx="1310">
                  <c:v>2964.66</c:v>
                </c:pt>
                <c:pt idx="1311">
                  <c:v>2954.54</c:v>
                </c:pt>
                <c:pt idx="1312">
                  <c:v>2974.39</c:v>
                </c:pt>
                <c:pt idx="1313">
                  <c:v>2974.39</c:v>
                </c:pt>
                <c:pt idx="1314">
                  <c:v>2974.39</c:v>
                </c:pt>
                <c:pt idx="1315">
                  <c:v>2974.39</c:v>
                </c:pt>
                <c:pt idx="1316">
                  <c:v>2994.62</c:v>
                </c:pt>
                <c:pt idx="1317">
                  <c:v>3011.14</c:v>
                </c:pt>
                <c:pt idx="1318">
                  <c:v>2994.85</c:v>
                </c:pt>
                <c:pt idx="1319">
                  <c:v>2984.99</c:v>
                </c:pt>
                <c:pt idx="1320">
                  <c:v>2984.99</c:v>
                </c:pt>
                <c:pt idx="1321">
                  <c:v>2984.99</c:v>
                </c:pt>
                <c:pt idx="1322">
                  <c:v>2966.54</c:v>
                </c:pt>
                <c:pt idx="1323">
                  <c:v>2974.7</c:v>
                </c:pt>
                <c:pt idx="1324">
                  <c:v>2967.32</c:v>
                </c:pt>
                <c:pt idx="1325">
                  <c:v>2980.03</c:v>
                </c:pt>
                <c:pt idx="1326">
                  <c:v>2994.39</c:v>
                </c:pt>
                <c:pt idx="1327">
                  <c:v>2994.39</c:v>
                </c:pt>
                <c:pt idx="1328">
                  <c:v>2994.39</c:v>
                </c:pt>
                <c:pt idx="1329">
                  <c:v>2994.39</c:v>
                </c:pt>
                <c:pt idx="1330">
                  <c:v>2986.83</c:v>
                </c:pt>
                <c:pt idx="1331">
                  <c:v>2986.88</c:v>
                </c:pt>
                <c:pt idx="1332">
                  <c:v>2972.98</c:v>
                </c:pt>
                <c:pt idx="1333">
                  <c:v>2933.96</c:v>
                </c:pt>
                <c:pt idx="1334">
                  <c:v>2933.96</c:v>
                </c:pt>
                <c:pt idx="1335">
                  <c:v>2933.96</c:v>
                </c:pt>
                <c:pt idx="1336">
                  <c:v>2934.23</c:v>
                </c:pt>
                <c:pt idx="1337">
                  <c:v>2940.35</c:v>
                </c:pt>
                <c:pt idx="1338">
                  <c:v>2937.09</c:v>
                </c:pt>
                <c:pt idx="1339">
                  <c:v>2948.09</c:v>
                </c:pt>
                <c:pt idx="1340">
                  <c:v>2936.07</c:v>
                </c:pt>
                <c:pt idx="1341">
                  <c:v>2936.07</c:v>
                </c:pt>
                <c:pt idx="1342">
                  <c:v>2936.07</c:v>
                </c:pt>
                <c:pt idx="1343">
                  <c:v>2936.07</c:v>
                </c:pt>
                <c:pt idx="1344">
                  <c:v>2923.49</c:v>
                </c:pt>
                <c:pt idx="1345">
                  <c:v>2919.5</c:v>
                </c:pt>
                <c:pt idx="1346">
                  <c:v>2907.96</c:v>
                </c:pt>
                <c:pt idx="1347">
                  <c:v>2909.15</c:v>
                </c:pt>
                <c:pt idx="1348">
                  <c:v>2909.15</c:v>
                </c:pt>
                <c:pt idx="1349">
                  <c:v>2909.15</c:v>
                </c:pt>
                <c:pt idx="1350">
                  <c:v>2916.1</c:v>
                </c:pt>
                <c:pt idx="1351">
                  <c:v>2923.03</c:v>
                </c:pt>
                <c:pt idx="1352">
                  <c:v>2909.52</c:v>
                </c:pt>
                <c:pt idx="1353">
                  <c:v>2905.98</c:v>
                </c:pt>
                <c:pt idx="1354">
                  <c:v>2897.83</c:v>
                </c:pt>
                <c:pt idx="1355">
                  <c:v>2897.83</c:v>
                </c:pt>
                <c:pt idx="1356">
                  <c:v>2897.83</c:v>
                </c:pt>
                <c:pt idx="1357">
                  <c:v>2906.06</c:v>
                </c:pt>
                <c:pt idx="1358">
                  <c:v>2904.6</c:v>
                </c:pt>
                <c:pt idx="1359">
                  <c:v>2893.18</c:v>
                </c:pt>
                <c:pt idx="1360">
                  <c:v>2913.96</c:v>
                </c:pt>
                <c:pt idx="1361">
                  <c:v>2900.73</c:v>
                </c:pt>
                <c:pt idx="1362">
                  <c:v>2900.73</c:v>
                </c:pt>
                <c:pt idx="1363">
                  <c:v>2900.73</c:v>
                </c:pt>
                <c:pt idx="1364">
                  <c:v>2924.57</c:v>
                </c:pt>
                <c:pt idx="1365">
                  <c:v>2930.7</c:v>
                </c:pt>
                <c:pt idx="1366">
                  <c:v>2940.66</c:v>
                </c:pt>
                <c:pt idx="1367">
                  <c:v>2941.07</c:v>
                </c:pt>
                <c:pt idx="1368">
                  <c:v>2936.67</c:v>
                </c:pt>
                <c:pt idx="1369">
                  <c:v>2936.67</c:v>
                </c:pt>
                <c:pt idx="1370">
                  <c:v>2936.67</c:v>
                </c:pt>
                <c:pt idx="1371">
                  <c:v>2949.33</c:v>
                </c:pt>
                <c:pt idx="1372">
                  <c:v>2953.81</c:v>
                </c:pt>
                <c:pt idx="1373">
                  <c:v>2945.59</c:v>
                </c:pt>
                <c:pt idx="1374">
                  <c:v>2926.82</c:v>
                </c:pt>
                <c:pt idx="1375">
                  <c:v>2942.19</c:v>
                </c:pt>
                <c:pt idx="1376">
                  <c:v>2942.19</c:v>
                </c:pt>
                <c:pt idx="1377">
                  <c:v>2942.19</c:v>
                </c:pt>
                <c:pt idx="1378">
                  <c:v>2942.19</c:v>
                </c:pt>
                <c:pt idx="1379">
                  <c:v>2947.06</c:v>
                </c:pt>
                <c:pt idx="1380">
                  <c:v>2953.77</c:v>
                </c:pt>
                <c:pt idx="1381">
                  <c:v>2949.69</c:v>
                </c:pt>
                <c:pt idx="1382">
                  <c:v>2932.05</c:v>
                </c:pt>
                <c:pt idx="1383">
                  <c:v>2932.05</c:v>
                </c:pt>
                <c:pt idx="1384">
                  <c:v>2932.05</c:v>
                </c:pt>
                <c:pt idx="1385">
                  <c:v>2932.05</c:v>
                </c:pt>
                <c:pt idx="1386">
                  <c:v>2944.27</c:v>
                </c:pt>
                <c:pt idx="1387">
                  <c:v>2935.66</c:v>
                </c:pt>
                <c:pt idx="1388">
                  <c:v>2921.92</c:v>
                </c:pt>
                <c:pt idx="1389">
                  <c:v>2936.66</c:v>
                </c:pt>
                <c:pt idx="1390">
                  <c:v>2936.66</c:v>
                </c:pt>
                <c:pt idx="1391">
                  <c:v>2936.66</c:v>
                </c:pt>
                <c:pt idx="1392">
                  <c:v>2947.69</c:v>
                </c:pt>
                <c:pt idx="1393">
                  <c:v>2971.36</c:v>
                </c:pt>
                <c:pt idx="1394">
                  <c:v>2989.39</c:v>
                </c:pt>
                <c:pt idx="1395">
                  <c:v>3008.8</c:v>
                </c:pt>
                <c:pt idx="1396">
                  <c:v>3009.85</c:v>
                </c:pt>
                <c:pt idx="1397">
                  <c:v>3009.85</c:v>
                </c:pt>
                <c:pt idx="1398">
                  <c:v>3009.85</c:v>
                </c:pt>
                <c:pt idx="1399">
                  <c:v>3011.44</c:v>
                </c:pt>
                <c:pt idx="1400">
                  <c:v>3039.19</c:v>
                </c:pt>
                <c:pt idx="1401">
                  <c:v>3038.56</c:v>
                </c:pt>
                <c:pt idx="1402">
                  <c:v>3054.38</c:v>
                </c:pt>
                <c:pt idx="1403">
                  <c:v>3055.57</c:v>
                </c:pt>
                <c:pt idx="1404">
                  <c:v>3055.57</c:v>
                </c:pt>
                <c:pt idx="1405">
                  <c:v>3055.57</c:v>
                </c:pt>
                <c:pt idx="1406">
                  <c:v>3055.57</c:v>
                </c:pt>
                <c:pt idx="1407">
                  <c:v>3026.94</c:v>
                </c:pt>
                <c:pt idx="1408">
                  <c:v>3017.78</c:v>
                </c:pt>
                <c:pt idx="1409">
                  <c:v>3015.52</c:v>
                </c:pt>
                <c:pt idx="1410">
                  <c:v>3004.88</c:v>
                </c:pt>
                <c:pt idx="1411">
                  <c:v>3004.88</c:v>
                </c:pt>
                <c:pt idx="1412">
                  <c:v>3004.88</c:v>
                </c:pt>
                <c:pt idx="1413">
                  <c:v>3004.88</c:v>
                </c:pt>
                <c:pt idx="1414">
                  <c:v>3016.7</c:v>
                </c:pt>
                <c:pt idx="1415">
                  <c:v>3023.88</c:v>
                </c:pt>
                <c:pt idx="1416">
                  <c:v>3015.79</c:v>
                </c:pt>
                <c:pt idx="1417">
                  <c:v>3003.19</c:v>
                </c:pt>
                <c:pt idx="1418">
                  <c:v>3003.19</c:v>
                </c:pt>
                <c:pt idx="1419">
                  <c:v>3003.19</c:v>
                </c:pt>
                <c:pt idx="1420">
                  <c:v>3011.32</c:v>
                </c:pt>
                <c:pt idx="1421">
                  <c:v>3001.07</c:v>
                </c:pt>
                <c:pt idx="1422">
                  <c:v>2982.73</c:v>
                </c:pt>
                <c:pt idx="1423">
                  <c:v>2982.73</c:v>
                </c:pt>
                <c:pt idx="1424">
                  <c:v>2976.39</c:v>
                </c:pt>
                <c:pt idx="1425">
                  <c:v>2976.39</c:v>
                </c:pt>
                <c:pt idx="1426">
                  <c:v>2976.39</c:v>
                </c:pt>
                <c:pt idx="1427">
                  <c:v>2986.84</c:v>
                </c:pt>
                <c:pt idx="1428">
                  <c:v>3003.94</c:v>
                </c:pt>
                <c:pt idx="1429">
                  <c:v>3006.09</c:v>
                </c:pt>
                <c:pt idx="1430">
                  <c:v>3006.04</c:v>
                </c:pt>
                <c:pt idx="1431">
                  <c:v>3005.76</c:v>
                </c:pt>
                <c:pt idx="1432">
                  <c:v>3005.76</c:v>
                </c:pt>
                <c:pt idx="1433">
                  <c:v>3005.76</c:v>
                </c:pt>
                <c:pt idx="1434">
                  <c:v>2993.49</c:v>
                </c:pt>
                <c:pt idx="1435">
                  <c:v>2996.53</c:v>
                </c:pt>
                <c:pt idx="1436">
                  <c:v>3007.07</c:v>
                </c:pt>
                <c:pt idx="1437">
                  <c:v>3016.18</c:v>
                </c:pt>
                <c:pt idx="1438">
                  <c:v>3016.18</c:v>
                </c:pt>
                <c:pt idx="1439">
                  <c:v>3016.18</c:v>
                </c:pt>
                <c:pt idx="1440">
                  <c:v>3016.18</c:v>
                </c:pt>
                <c:pt idx="1441">
                  <c:v>3013.99</c:v>
                </c:pt>
                <c:pt idx="1442">
                  <c:v>3029.75</c:v>
                </c:pt>
                <c:pt idx="1443">
                  <c:v>3015.41</c:v>
                </c:pt>
                <c:pt idx="1444">
                  <c:v>2999.07</c:v>
                </c:pt>
                <c:pt idx="1445">
                  <c:v>2996.61</c:v>
                </c:pt>
                <c:pt idx="1446">
                  <c:v>2996.61</c:v>
                </c:pt>
                <c:pt idx="1447">
                  <c:v>2996.61</c:v>
                </c:pt>
                <c:pt idx="1448">
                  <c:v>2975.59</c:v>
                </c:pt>
                <c:pt idx="1449">
                  <c:v>2972.05</c:v>
                </c:pt>
                <c:pt idx="1450">
                  <c:v>2965.77</c:v>
                </c:pt>
                <c:pt idx="1451">
                  <c:v>2963.58</c:v>
                </c:pt>
                <c:pt idx="1452">
                  <c:v>2962.14</c:v>
                </c:pt>
                <c:pt idx="1453">
                  <c:v>2962.14</c:v>
                </c:pt>
                <c:pt idx="1454">
                  <c:v>2962.14</c:v>
                </c:pt>
                <c:pt idx="1455">
                  <c:v>2962.14</c:v>
                </c:pt>
                <c:pt idx="1456">
                  <c:v>2962.26</c:v>
                </c:pt>
                <c:pt idx="1457">
                  <c:v>2971.63</c:v>
                </c:pt>
                <c:pt idx="1458">
                  <c:v>2984</c:v>
                </c:pt>
                <c:pt idx="1459">
                  <c:v>2984</c:v>
                </c:pt>
                <c:pt idx="1460">
                  <c:v>2984</c:v>
                </c:pt>
                <c:pt idx="1461">
                  <c:v>2984</c:v>
                </c:pt>
                <c:pt idx="1462">
                  <c:v>2984</c:v>
                </c:pt>
                <c:pt idx="1463">
                  <c:v>2940.94</c:v>
                </c:pt>
                <c:pt idx="1464">
                  <c:v>2908.68</c:v>
                </c:pt>
                <c:pt idx="1465">
                  <c:v>2885.76</c:v>
                </c:pt>
                <c:pt idx="1466">
                  <c:v>2898.32</c:v>
                </c:pt>
                <c:pt idx="1467">
                  <c:v>2898.32</c:v>
                </c:pt>
                <c:pt idx="1468">
                  <c:v>2898.32</c:v>
                </c:pt>
                <c:pt idx="1469">
                  <c:v>2898.32</c:v>
                </c:pt>
                <c:pt idx="1470">
                  <c:v>2914.37</c:v>
                </c:pt>
                <c:pt idx="1471">
                  <c:v>2895.69</c:v>
                </c:pt>
                <c:pt idx="1472">
                  <c:v>2865.79</c:v>
                </c:pt>
                <c:pt idx="1473">
                  <c:v>2855.86</c:v>
                </c:pt>
                <c:pt idx="1474">
                  <c:v>2855.86</c:v>
                </c:pt>
                <c:pt idx="1475">
                  <c:v>2855.86</c:v>
                </c:pt>
                <c:pt idx="1476">
                  <c:v>2855.86</c:v>
                </c:pt>
                <c:pt idx="1477">
                  <c:v>2868.03</c:v>
                </c:pt>
                <c:pt idx="1478">
                  <c:v>2851.13</c:v>
                </c:pt>
                <c:pt idx="1479">
                  <c:v>2836.85</c:v>
                </c:pt>
                <c:pt idx="1480">
                  <c:v>2851.75</c:v>
                </c:pt>
                <c:pt idx="1481">
                  <c:v>2851.75</c:v>
                </c:pt>
                <c:pt idx="1482">
                  <c:v>2851.75</c:v>
                </c:pt>
                <c:pt idx="1483">
                  <c:v>2854.2</c:v>
                </c:pt>
                <c:pt idx="1484">
                  <c:v>2858.5</c:v>
                </c:pt>
                <c:pt idx="1485">
                  <c:v>2820.53</c:v>
                </c:pt>
                <c:pt idx="1486">
                  <c:v>2783.13</c:v>
                </c:pt>
                <c:pt idx="1487">
                  <c:v>2805.12</c:v>
                </c:pt>
                <c:pt idx="1488">
                  <c:v>2805.12</c:v>
                </c:pt>
                <c:pt idx="1489">
                  <c:v>2805.12</c:v>
                </c:pt>
                <c:pt idx="1490">
                  <c:v>2842.67</c:v>
                </c:pt>
                <c:pt idx="1491">
                  <c:v>2844.14</c:v>
                </c:pt>
                <c:pt idx="1492">
                  <c:v>2835.05</c:v>
                </c:pt>
                <c:pt idx="1493">
                  <c:v>2806.67</c:v>
                </c:pt>
                <c:pt idx="1494">
                  <c:v>2832.13</c:v>
                </c:pt>
                <c:pt idx="1495">
                  <c:v>2832.13</c:v>
                </c:pt>
                <c:pt idx="1496">
                  <c:v>2832.13</c:v>
                </c:pt>
                <c:pt idx="1497">
                  <c:v>2843.6</c:v>
                </c:pt>
                <c:pt idx="1498">
                  <c:v>2844.83</c:v>
                </c:pt>
                <c:pt idx="1499">
                  <c:v>2830.89</c:v>
                </c:pt>
                <c:pt idx="1500">
                  <c:v>2862.78</c:v>
                </c:pt>
                <c:pt idx="1501">
                  <c:v>2908.7</c:v>
                </c:pt>
                <c:pt idx="1502">
                  <c:v>2908.7</c:v>
                </c:pt>
                <c:pt idx="1503">
                  <c:v>2908.7</c:v>
                </c:pt>
                <c:pt idx="1504">
                  <c:v>2904.29</c:v>
                </c:pt>
                <c:pt idx="1505">
                  <c:v>2904.71</c:v>
                </c:pt>
                <c:pt idx="1506">
                  <c:v>2895.79</c:v>
                </c:pt>
                <c:pt idx="1507">
                  <c:v>2851.74</c:v>
                </c:pt>
                <c:pt idx="1508">
                  <c:v>2853.16</c:v>
                </c:pt>
                <c:pt idx="1509">
                  <c:v>2853.16</c:v>
                </c:pt>
                <c:pt idx="1510">
                  <c:v>2853.16</c:v>
                </c:pt>
                <c:pt idx="1511">
                  <c:v>2853.16</c:v>
                </c:pt>
                <c:pt idx="1512">
                  <c:v>2862.01</c:v>
                </c:pt>
                <c:pt idx="1513">
                  <c:v>2877.94</c:v>
                </c:pt>
                <c:pt idx="1514">
                  <c:v>2877.04</c:v>
                </c:pt>
                <c:pt idx="1515">
                  <c:v>2849.59</c:v>
                </c:pt>
                <c:pt idx="1516">
                  <c:v>2849.59</c:v>
                </c:pt>
                <c:pt idx="1517">
                  <c:v>2849.59</c:v>
                </c:pt>
                <c:pt idx="1518">
                  <c:v>2849.91</c:v>
                </c:pt>
                <c:pt idx="1519">
                  <c:v>2855.93</c:v>
                </c:pt>
                <c:pt idx="1520">
                  <c:v>2867.94</c:v>
                </c:pt>
                <c:pt idx="1521">
                  <c:v>2879.05</c:v>
                </c:pt>
                <c:pt idx="1522">
                  <c:v>2879.15</c:v>
                </c:pt>
                <c:pt idx="1523">
                  <c:v>2879.15</c:v>
                </c:pt>
                <c:pt idx="1524">
                  <c:v>2879.15</c:v>
                </c:pt>
                <c:pt idx="1525">
                  <c:v>2859.09</c:v>
                </c:pt>
                <c:pt idx="1526">
                  <c:v>2845.05</c:v>
                </c:pt>
                <c:pt idx="1527">
                  <c:v>2858.88</c:v>
                </c:pt>
                <c:pt idx="1528">
                  <c:v>2871.36</c:v>
                </c:pt>
                <c:pt idx="1529">
                  <c:v>2866.93</c:v>
                </c:pt>
                <c:pt idx="1530">
                  <c:v>2866.93</c:v>
                </c:pt>
                <c:pt idx="1531">
                  <c:v>2866.93</c:v>
                </c:pt>
                <c:pt idx="1532">
                  <c:v>2851.84</c:v>
                </c:pt>
                <c:pt idx="1533">
                  <c:v>2848.38</c:v>
                </c:pt>
                <c:pt idx="1534">
                  <c:v>2845.76</c:v>
                </c:pt>
                <c:pt idx="1535">
                  <c:v>2850.04</c:v>
                </c:pt>
                <c:pt idx="1536">
                  <c:v>2852.48</c:v>
                </c:pt>
                <c:pt idx="1537">
                  <c:v>2852.48</c:v>
                </c:pt>
                <c:pt idx="1538">
                  <c:v>2852.48</c:v>
                </c:pt>
                <c:pt idx="1539">
                  <c:v>2852.48</c:v>
                </c:pt>
                <c:pt idx="1540">
                  <c:v>2866.92</c:v>
                </c:pt>
                <c:pt idx="1541">
                  <c:v>2850.69</c:v>
                </c:pt>
                <c:pt idx="1542">
                  <c:v>2857.88</c:v>
                </c:pt>
                <c:pt idx="1543">
                  <c:v>2849.01</c:v>
                </c:pt>
                <c:pt idx="1544">
                  <c:v>2849.01</c:v>
                </c:pt>
                <c:pt idx="1545">
                  <c:v>2849.01</c:v>
                </c:pt>
                <c:pt idx="1546">
                  <c:v>2816.33</c:v>
                </c:pt>
                <c:pt idx="1547">
                  <c:v>2780.04</c:v>
                </c:pt>
                <c:pt idx="1548">
                  <c:v>2780.47</c:v>
                </c:pt>
                <c:pt idx="1549">
                  <c:v>2780.47</c:v>
                </c:pt>
                <c:pt idx="1550">
                  <c:v>2780.47</c:v>
                </c:pt>
                <c:pt idx="1551">
                  <c:v>2780.47</c:v>
                </c:pt>
                <c:pt idx="1552">
                  <c:v>2780.47</c:v>
                </c:pt>
                <c:pt idx="1553">
                  <c:v>2792.96</c:v>
                </c:pt>
                <c:pt idx="1554">
                  <c:v>2778.27</c:v>
                </c:pt>
                <c:pt idx="1555">
                  <c:v>2791.57</c:v>
                </c:pt>
                <c:pt idx="1556">
                  <c:v>2787.36</c:v>
                </c:pt>
                <c:pt idx="1557">
                  <c:v>2791.88</c:v>
                </c:pt>
                <c:pt idx="1558">
                  <c:v>2791.88</c:v>
                </c:pt>
                <c:pt idx="1559">
                  <c:v>2791.88</c:v>
                </c:pt>
                <c:pt idx="1560">
                  <c:v>2781.95</c:v>
                </c:pt>
                <c:pt idx="1561">
                  <c:v>2767.82</c:v>
                </c:pt>
                <c:pt idx="1562">
                  <c:v>2733.24</c:v>
                </c:pt>
                <c:pt idx="1563">
                  <c:v>2710.03</c:v>
                </c:pt>
                <c:pt idx="1564">
                  <c:v>2705.34</c:v>
                </c:pt>
                <c:pt idx="1565">
                  <c:v>2705.34</c:v>
                </c:pt>
                <c:pt idx="1566">
                  <c:v>2705.34</c:v>
                </c:pt>
                <c:pt idx="1567">
                  <c:v>2726.47</c:v>
                </c:pt>
                <c:pt idx="1568">
                  <c:v>2725.66</c:v>
                </c:pt>
                <c:pt idx="1569">
                  <c:v>2705.64</c:v>
                </c:pt>
                <c:pt idx="1570">
                  <c:v>2724.47</c:v>
                </c:pt>
                <c:pt idx="1571">
                  <c:v>2757.96</c:v>
                </c:pt>
                <c:pt idx="1572">
                  <c:v>2757.96</c:v>
                </c:pt>
                <c:pt idx="1573">
                  <c:v>2757.96</c:v>
                </c:pt>
                <c:pt idx="1574">
                  <c:v>2799.45</c:v>
                </c:pt>
                <c:pt idx="1575">
                  <c:v>2785.22</c:v>
                </c:pt>
                <c:pt idx="1576">
                  <c:v>2820.29</c:v>
                </c:pt>
                <c:pt idx="1577">
                  <c:v>2812.83</c:v>
                </c:pt>
                <c:pt idx="1578">
                  <c:v>2806.28</c:v>
                </c:pt>
                <c:pt idx="1579">
                  <c:v>2806.28</c:v>
                </c:pt>
                <c:pt idx="1580">
                  <c:v>2806.28</c:v>
                </c:pt>
                <c:pt idx="1581">
                  <c:v>2809.92</c:v>
                </c:pt>
                <c:pt idx="1582">
                  <c:v>2809.92</c:v>
                </c:pt>
                <c:pt idx="1583">
                  <c:v>2831.99</c:v>
                </c:pt>
                <c:pt idx="1584">
                  <c:v>2857.85</c:v>
                </c:pt>
                <c:pt idx="1585">
                  <c:v>2843.41</c:v>
                </c:pt>
                <c:pt idx="1586">
                  <c:v>2843.41</c:v>
                </c:pt>
                <c:pt idx="1587">
                  <c:v>2843.41</c:v>
                </c:pt>
                <c:pt idx="1588">
                  <c:v>2817.2</c:v>
                </c:pt>
                <c:pt idx="1589">
                  <c:v>2866</c:v>
                </c:pt>
                <c:pt idx="1590">
                  <c:v>2859.51</c:v>
                </c:pt>
                <c:pt idx="1591">
                  <c:v>2822.37</c:v>
                </c:pt>
                <c:pt idx="1592">
                  <c:v>2824.05</c:v>
                </c:pt>
                <c:pt idx="1593">
                  <c:v>2824.05</c:v>
                </c:pt>
                <c:pt idx="1594">
                  <c:v>2824.05</c:v>
                </c:pt>
                <c:pt idx="1595">
                  <c:v>2824.05</c:v>
                </c:pt>
                <c:pt idx="1596">
                  <c:v>2889.87</c:v>
                </c:pt>
                <c:pt idx="1597">
                  <c:v>2865.37</c:v>
                </c:pt>
                <c:pt idx="1598">
                  <c:v>2886.23</c:v>
                </c:pt>
                <c:pt idx="1599">
                  <c:v>2925.67</c:v>
                </c:pt>
                <c:pt idx="1600">
                  <c:v>2925.67</c:v>
                </c:pt>
                <c:pt idx="1601">
                  <c:v>2925.67</c:v>
                </c:pt>
                <c:pt idx="1602">
                  <c:v>2897.37</c:v>
                </c:pt>
                <c:pt idx="1603">
                  <c:v>2851.42</c:v>
                </c:pt>
                <c:pt idx="1604">
                  <c:v>2863.24</c:v>
                </c:pt>
                <c:pt idx="1605">
                  <c:v>2863.12</c:v>
                </c:pt>
                <c:pt idx="1606">
                  <c:v>2887.16</c:v>
                </c:pt>
                <c:pt idx="1607">
                  <c:v>2887.16</c:v>
                </c:pt>
                <c:pt idx="1608">
                  <c:v>2887.16</c:v>
                </c:pt>
                <c:pt idx="1609">
                  <c:v>2887.16</c:v>
                </c:pt>
                <c:pt idx="1610">
                  <c:v>2893.82</c:v>
                </c:pt>
                <c:pt idx="1611">
                  <c:v>2879.32</c:v>
                </c:pt>
                <c:pt idx="1612">
                  <c:v>2889.32</c:v>
                </c:pt>
                <c:pt idx="1613">
                  <c:v>2868.22</c:v>
                </c:pt>
                <c:pt idx="1614">
                  <c:v>2868.22</c:v>
                </c:pt>
                <c:pt idx="1615">
                  <c:v>2868.22</c:v>
                </c:pt>
                <c:pt idx="1616">
                  <c:v>2868.22</c:v>
                </c:pt>
                <c:pt idx="1617">
                  <c:v>2865.37</c:v>
                </c:pt>
                <c:pt idx="1618">
                  <c:v>2828.42</c:v>
                </c:pt>
                <c:pt idx="1619">
                  <c:v>2835.78</c:v>
                </c:pt>
                <c:pt idx="1620">
                  <c:v>2855.8</c:v>
                </c:pt>
                <c:pt idx="1621">
                  <c:v>2855.8</c:v>
                </c:pt>
                <c:pt idx="1622">
                  <c:v>2855.8</c:v>
                </c:pt>
                <c:pt idx="1623">
                  <c:v>2855.8</c:v>
                </c:pt>
                <c:pt idx="1624">
                  <c:v>2857.11</c:v>
                </c:pt>
                <c:pt idx="1625">
                  <c:v>2859.17</c:v>
                </c:pt>
                <c:pt idx="1626">
                  <c:v>2859.78</c:v>
                </c:pt>
                <c:pt idx="1627">
                  <c:v>2890.06</c:v>
                </c:pt>
                <c:pt idx="1628">
                  <c:v>2890.06</c:v>
                </c:pt>
                <c:pt idx="1629">
                  <c:v>2890.06</c:v>
                </c:pt>
                <c:pt idx="1630">
                  <c:v>2919.14</c:v>
                </c:pt>
                <c:pt idx="1631">
                  <c:v>2931.78</c:v>
                </c:pt>
                <c:pt idx="1632">
                  <c:v>2916.49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4-4251-B2ED-7E70AD6B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811408"/>
        <c:axId val="558810096"/>
      </c:lineChart>
      <c:dateAx>
        <c:axId val="5588114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8810096"/>
        <c:crosses val="autoZero"/>
        <c:auto val="1"/>
        <c:lblOffset val="100"/>
        <c:baseTimeUnit val="days"/>
      </c:dateAx>
      <c:valAx>
        <c:axId val="55881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\ #,##0.00;\-[$$]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881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Gráfico</a:t>
            </a:r>
            <a:r>
              <a:rPr lang="es-ES" baseline="0"/>
              <a:t> de P/G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'COEF. CORRELACIÓN (3)'!$K$101:$K$1641</c:f>
              <c:numCache>
                <mc:AlternateContent xmlns:mc="http://schemas.openxmlformats.org/markup-compatibility/2006">
                  <mc:Choice Requires="c16r2">
                    <c16r2:formatcode2>[$$-sn-Latn-ZW]#,##0.00;\-[$$-sn-Latn-ZW]#,##0.00</c16r2:formatcode2>
                  </mc:Choice>
                  <mc:Fallback>
                    <c:formatCode>[$$]#,##0.00;\-[$$]#,##0.00</c:formatCode>
                  </mc:Fallback>
                </mc:AlternateContent>
                <c:ptCount val="1541"/>
                <c:pt idx="0">
                  <c:v>25.588069772692734</c:v>
                </c:pt>
                <c:pt idx="1">
                  <c:v>22.698069772692634</c:v>
                </c:pt>
                <c:pt idx="2">
                  <c:v>49.396072269226124</c:v>
                </c:pt>
                <c:pt idx="3">
                  <c:v>47.411697068714602</c:v>
                </c:pt>
                <c:pt idx="4">
                  <c:v>47.411697068714602</c:v>
                </c:pt>
                <c:pt idx="5">
                  <c:v>61.671697068714593</c:v>
                </c:pt>
                <c:pt idx="6">
                  <c:v>75.311697068714466</c:v>
                </c:pt>
                <c:pt idx="7">
                  <c:v>61.654485115765056</c:v>
                </c:pt>
                <c:pt idx="8">
                  <c:v>74.624843902276325</c:v>
                </c:pt>
                <c:pt idx="9">
                  <c:v>69.926811074275975</c:v>
                </c:pt>
                <c:pt idx="10">
                  <c:v>61.536026596985494</c:v>
                </c:pt>
                <c:pt idx="11">
                  <c:v>61.536026596985494</c:v>
                </c:pt>
                <c:pt idx="12">
                  <c:v>62.346026596985439</c:v>
                </c:pt>
                <c:pt idx="13">
                  <c:v>54.623183778254315</c:v>
                </c:pt>
                <c:pt idx="14">
                  <c:v>64.280100815813057</c:v>
                </c:pt>
                <c:pt idx="15">
                  <c:v>73.204752732835232</c:v>
                </c:pt>
                <c:pt idx="16">
                  <c:v>78.946345952589581</c:v>
                </c:pt>
                <c:pt idx="17">
                  <c:v>89.734497423391304</c:v>
                </c:pt>
                <c:pt idx="18">
                  <c:v>89.734497423391304</c:v>
                </c:pt>
                <c:pt idx="19">
                  <c:v>98.604497423391194</c:v>
                </c:pt>
                <c:pt idx="20">
                  <c:v>90.694497423391113</c:v>
                </c:pt>
                <c:pt idx="21">
                  <c:v>108.02050241645748</c:v>
                </c:pt>
                <c:pt idx="22">
                  <c:v>110.09144800060358</c:v>
                </c:pt>
                <c:pt idx="23">
                  <c:v>113.61259429755182</c:v>
                </c:pt>
                <c:pt idx="24">
                  <c:v>120.91549795425726</c:v>
                </c:pt>
                <c:pt idx="25">
                  <c:v>120.91549795425726</c:v>
                </c:pt>
                <c:pt idx="26">
                  <c:v>127.15549795425704</c:v>
                </c:pt>
                <c:pt idx="27">
                  <c:v>125.55674452008702</c:v>
                </c:pt>
                <c:pt idx="28">
                  <c:v>129.90608171874464</c:v>
                </c:pt>
                <c:pt idx="29">
                  <c:v>142.60809759613176</c:v>
                </c:pt>
                <c:pt idx="30">
                  <c:v>144.82226905069388</c:v>
                </c:pt>
                <c:pt idx="31">
                  <c:v>157.75596325098309</c:v>
                </c:pt>
                <c:pt idx="32">
                  <c:v>157.75596325098309</c:v>
                </c:pt>
                <c:pt idx="33">
                  <c:v>160.9859632509831</c:v>
                </c:pt>
                <c:pt idx="34">
                  <c:v>184.742783052807</c:v>
                </c:pt>
                <c:pt idx="35">
                  <c:v>191.47365566639178</c:v>
                </c:pt>
                <c:pt idx="36">
                  <c:v>209.75772685207266</c:v>
                </c:pt>
                <c:pt idx="37">
                  <c:v>211.17334558526795</c:v>
                </c:pt>
                <c:pt idx="38">
                  <c:v>207.68809777117099</c:v>
                </c:pt>
                <c:pt idx="39">
                  <c:v>207.68809777117099</c:v>
                </c:pt>
                <c:pt idx="40">
                  <c:v>204.34809777117107</c:v>
                </c:pt>
                <c:pt idx="41">
                  <c:v>192.00626744085343</c:v>
                </c:pt>
                <c:pt idx="42">
                  <c:v>179.40562587153818</c:v>
                </c:pt>
                <c:pt idx="43">
                  <c:v>166.98367689841893</c:v>
                </c:pt>
                <c:pt idx="44">
                  <c:v>170.62272524797959</c:v>
                </c:pt>
                <c:pt idx="45">
                  <c:v>160.23749259961664</c:v>
                </c:pt>
                <c:pt idx="46">
                  <c:v>160.23749259961664</c:v>
                </c:pt>
                <c:pt idx="47">
                  <c:v>164.48749259961664</c:v>
                </c:pt>
                <c:pt idx="48">
                  <c:v>165.23749259961664</c:v>
                </c:pt>
                <c:pt idx="49">
                  <c:v>180.22025334834689</c:v>
                </c:pt>
                <c:pt idx="50">
                  <c:v>199.53007707575784</c:v>
                </c:pt>
                <c:pt idx="51">
                  <c:v>210.11479893019373</c:v>
                </c:pt>
                <c:pt idx="52">
                  <c:v>201.55277395336702</c:v>
                </c:pt>
                <c:pt idx="53">
                  <c:v>201.55277395336702</c:v>
                </c:pt>
                <c:pt idx="54">
                  <c:v>201.55277395336702</c:v>
                </c:pt>
                <c:pt idx="55">
                  <c:v>188.44336075100159</c:v>
                </c:pt>
                <c:pt idx="56">
                  <c:v>197.7836465669518</c:v>
                </c:pt>
                <c:pt idx="57">
                  <c:v>210.33954201665711</c:v>
                </c:pt>
                <c:pt idx="58">
                  <c:v>217.46260374707094</c:v>
                </c:pt>
                <c:pt idx="59">
                  <c:v>209.25313273987808</c:v>
                </c:pt>
                <c:pt idx="60">
                  <c:v>209.25313273987808</c:v>
                </c:pt>
                <c:pt idx="61">
                  <c:v>209.25313273987808</c:v>
                </c:pt>
                <c:pt idx="62">
                  <c:v>215.95516378299885</c:v>
                </c:pt>
                <c:pt idx="63">
                  <c:v>213.20042979597542</c:v>
                </c:pt>
                <c:pt idx="64">
                  <c:v>216.19138447956175</c:v>
                </c:pt>
                <c:pt idx="65">
                  <c:v>206.95105299137072</c:v>
                </c:pt>
                <c:pt idx="66">
                  <c:v>213.17614879805228</c:v>
                </c:pt>
                <c:pt idx="67">
                  <c:v>213.17614879805228</c:v>
                </c:pt>
                <c:pt idx="68">
                  <c:v>215.50614879805221</c:v>
                </c:pt>
                <c:pt idx="69">
                  <c:v>220.92416342717229</c:v>
                </c:pt>
                <c:pt idx="70">
                  <c:v>222.0800740426107</c:v>
                </c:pt>
                <c:pt idx="71">
                  <c:v>233.55926226699989</c:v>
                </c:pt>
                <c:pt idx="72">
                  <c:v>230.2365684225374</c:v>
                </c:pt>
                <c:pt idx="73">
                  <c:v>230.33729812814727</c:v>
                </c:pt>
                <c:pt idx="74">
                  <c:v>230.33729812814727</c:v>
                </c:pt>
                <c:pt idx="75">
                  <c:v>221.08729812814727</c:v>
                </c:pt>
                <c:pt idx="76">
                  <c:v>198.31855985971106</c:v>
                </c:pt>
                <c:pt idx="77">
                  <c:v>201.99637074288148</c:v>
                </c:pt>
                <c:pt idx="78">
                  <c:v>198.96881820230124</c:v>
                </c:pt>
                <c:pt idx="79">
                  <c:v>176.83177948879438</c:v>
                </c:pt>
                <c:pt idx="80">
                  <c:v>172.04711847233239</c:v>
                </c:pt>
                <c:pt idx="81">
                  <c:v>172.04711847233239</c:v>
                </c:pt>
                <c:pt idx="82">
                  <c:v>172.04711847233239</c:v>
                </c:pt>
                <c:pt idx="83">
                  <c:v>170.33447897015867</c:v>
                </c:pt>
                <c:pt idx="84">
                  <c:v>162.06077803491144</c:v>
                </c:pt>
                <c:pt idx="85">
                  <c:v>151.35727454834614</c:v>
                </c:pt>
                <c:pt idx="86">
                  <c:v>149.31070910831272</c:v>
                </c:pt>
                <c:pt idx="87">
                  <c:v>149.56573363939356</c:v>
                </c:pt>
                <c:pt idx="88">
                  <c:v>150.14309302015613</c:v>
                </c:pt>
                <c:pt idx="89">
                  <c:v>150.72045219955339</c:v>
                </c:pt>
                <c:pt idx="90">
                  <c:v>171.22794802586986</c:v>
                </c:pt>
                <c:pt idx="91">
                  <c:v>176.46291912345578</c:v>
                </c:pt>
                <c:pt idx="92">
                  <c:v>181.75460351265178</c:v>
                </c:pt>
                <c:pt idx="93">
                  <c:v>184.66569200477284</c:v>
                </c:pt>
                <c:pt idx="94">
                  <c:v>170.00951983855725</c:v>
                </c:pt>
                <c:pt idx="95">
                  <c:v>170.00951983855725</c:v>
                </c:pt>
                <c:pt idx="96">
                  <c:v>169.63951983855736</c:v>
                </c:pt>
                <c:pt idx="97">
                  <c:v>150.3154638186104</c:v>
                </c:pt>
                <c:pt idx="98">
                  <c:v>130.87593197344358</c:v>
                </c:pt>
                <c:pt idx="99">
                  <c:v>139.53803295397779</c:v>
                </c:pt>
                <c:pt idx="100">
                  <c:v>135.20389486402996</c:v>
                </c:pt>
                <c:pt idx="101">
                  <c:v>141.60023117024753</c:v>
                </c:pt>
                <c:pt idx="102">
                  <c:v>141.60023117024753</c:v>
                </c:pt>
                <c:pt idx="103">
                  <c:v>136.2402311702474</c:v>
                </c:pt>
                <c:pt idx="104">
                  <c:v>125.4743205548084</c:v>
                </c:pt>
                <c:pt idx="105">
                  <c:v>130.93773803858744</c:v>
                </c:pt>
                <c:pt idx="106">
                  <c:v>125.26460333761224</c:v>
                </c:pt>
                <c:pt idx="107">
                  <c:v>125.66460333761233</c:v>
                </c:pt>
                <c:pt idx="108">
                  <c:v>125.66460333761233</c:v>
                </c:pt>
                <c:pt idx="109">
                  <c:v>125.66460333761233</c:v>
                </c:pt>
                <c:pt idx="110">
                  <c:v>136.25460333761225</c:v>
                </c:pt>
                <c:pt idx="111">
                  <c:v>139.61987845002932</c:v>
                </c:pt>
                <c:pt idx="112">
                  <c:v>148.71759816375925</c:v>
                </c:pt>
                <c:pt idx="113">
                  <c:v>157.46845864475745</c:v>
                </c:pt>
                <c:pt idx="114">
                  <c:v>154.46437229334242</c:v>
                </c:pt>
                <c:pt idx="115">
                  <c:v>160.81034374675528</c:v>
                </c:pt>
                <c:pt idx="116">
                  <c:v>160.81034374675528</c:v>
                </c:pt>
                <c:pt idx="117">
                  <c:v>159.92740422815655</c:v>
                </c:pt>
                <c:pt idx="118">
                  <c:v>150.94812133437313</c:v>
                </c:pt>
                <c:pt idx="119">
                  <c:v>130.8203024137249</c:v>
                </c:pt>
                <c:pt idx="120">
                  <c:v>122.8070339423216</c:v>
                </c:pt>
                <c:pt idx="121">
                  <c:v>127.9070339423215</c:v>
                </c:pt>
                <c:pt idx="122">
                  <c:v>120.69048498086431</c:v>
                </c:pt>
                <c:pt idx="123">
                  <c:v>120.69048498086431</c:v>
                </c:pt>
                <c:pt idx="124">
                  <c:v>115.66048498086434</c:v>
                </c:pt>
                <c:pt idx="125">
                  <c:v>98.734974765011884</c:v>
                </c:pt>
                <c:pt idx="126">
                  <c:v>97.666511993741778</c:v>
                </c:pt>
                <c:pt idx="127">
                  <c:v>92.395205978599506</c:v>
                </c:pt>
                <c:pt idx="128">
                  <c:v>78.409750704442786</c:v>
                </c:pt>
                <c:pt idx="129">
                  <c:v>77.764696048670203</c:v>
                </c:pt>
                <c:pt idx="130">
                  <c:v>77.764696048670203</c:v>
                </c:pt>
                <c:pt idx="131">
                  <c:v>87.73469604867023</c:v>
                </c:pt>
                <c:pt idx="132">
                  <c:v>95.321075033483339</c:v>
                </c:pt>
                <c:pt idx="133">
                  <c:v>104.35835884320886</c:v>
                </c:pt>
                <c:pt idx="134">
                  <c:v>115.57266606021631</c:v>
                </c:pt>
                <c:pt idx="135">
                  <c:v>111.04233183033193</c:v>
                </c:pt>
                <c:pt idx="136">
                  <c:v>108.63345585018078</c:v>
                </c:pt>
                <c:pt idx="137">
                  <c:v>108.63345585018078</c:v>
                </c:pt>
                <c:pt idx="138">
                  <c:v>108.63345585018078</c:v>
                </c:pt>
                <c:pt idx="139">
                  <c:v>94.889889776690325</c:v>
                </c:pt>
                <c:pt idx="140">
                  <c:v>75.97396635195696</c:v>
                </c:pt>
                <c:pt idx="141">
                  <c:v>59.412253423182165</c:v>
                </c:pt>
                <c:pt idx="142">
                  <c:v>49.278578038145952</c:v>
                </c:pt>
                <c:pt idx="143">
                  <c:v>49.006445605241879</c:v>
                </c:pt>
                <c:pt idx="144">
                  <c:v>49.006445605241879</c:v>
                </c:pt>
                <c:pt idx="145">
                  <c:v>41.01644560524187</c:v>
                </c:pt>
                <c:pt idx="146">
                  <c:v>44.736445605241897</c:v>
                </c:pt>
                <c:pt idx="147">
                  <c:v>58.38971980004726</c:v>
                </c:pt>
                <c:pt idx="148">
                  <c:v>43.678067536370236</c:v>
                </c:pt>
                <c:pt idx="149">
                  <c:v>55.219841702089525</c:v>
                </c:pt>
                <c:pt idx="150">
                  <c:v>49.857824875979077</c:v>
                </c:pt>
                <c:pt idx="151">
                  <c:v>49.857824875979077</c:v>
                </c:pt>
                <c:pt idx="152">
                  <c:v>49.857824875979077</c:v>
                </c:pt>
                <c:pt idx="153">
                  <c:v>38.127735779108434</c:v>
                </c:pt>
                <c:pt idx="154">
                  <c:v>44.040087893451073</c:v>
                </c:pt>
                <c:pt idx="155">
                  <c:v>35.202752685961286</c:v>
                </c:pt>
                <c:pt idx="156">
                  <c:v>25.734995888856702</c:v>
                </c:pt>
                <c:pt idx="157">
                  <c:v>19.694094960982511</c:v>
                </c:pt>
                <c:pt idx="158">
                  <c:v>19.694094960982511</c:v>
                </c:pt>
                <c:pt idx="159">
                  <c:v>12.914094960982538</c:v>
                </c:pt>
                <c:pt idx="160">
                  <c:v>-10.24570456521883</c:v>
                </c:pt>
                <c:pt idx="161">
                  <c:v>-22.005422407835567</c:v>
                </c:pt>
                <c:pt idx="162">
                  <c:v>-26.498311609083657</c:v>
                </c:pt>
                <c:pt idx="163">
                  <c:v>-49.011619107024444</c:v>
                </c:pt>
                <c:pt idx="164">
                  <c:v>-48.820004553385616</c:v>
                </c:pt>
                <c:pt idx="165">
                  <c:v>-48.820004553385616</c:v>
                </c:pt>
                <c:pt idx="166">
                  <c:v>-41.560004553385625</c:v>
                </c:pt>
                <c:pt idx="167">
                  <c:v>-22.601401284130588</c:v>
                </c:pt>
                <c:pt idx="168">
                  <c:v>-6.5985524824320692</c:v>
                </c:pt>
                <c:pt idx="169">
                  <c:v>-10.562373132338962</c:v>
                </c:pt>
                <c:pt idx="170">
                  <c:v>-16.736268879986483</c:v>
                </c:pt>
                <c:pt idx="171">
                  <c:v>-13.488906444634949</c:v>
                </c:pt>
                <c:pt idx="172">
                  <c:v>-13.488906444634949</c:v>
                </c:pt>
                <c:pt idx="173">
                  <c:v>-39.278906444634913</c:v>
                </c:pt>
                <c:pt idx="174">
                  <c:v>-43.380689658360325</c:v>
                </c:pt>
                <c:pt idx="175">
                  <c:v>-50.639859099379919</c:v>
                </c:pt>
                <c:pt idx="176">
                  <c:v>-69.458803213875171</c:v>
                </c:pt>
                <c:pt idx="177">
                  <c:v>-67.897500003110736</c:v>
                </c:pt>
                <c:pt idx="178">
                  <c:v>-72.761344236423838</c:v>
                </c:pt>
                <c:pt idx="179">
                  <c:v>-72.761344236423838</c:v>
                </c:pt>
                <c:pt idx="180">
                  <c:v>-77.351344236423756</c:v>
                </c:pt>
                <c:pt idx="181">
                  <c:v>-70.871344236423738</c:v>
                </c:pt>
                <c:pt idx="182">
                  <c:v>-90.534793107657151</c:v>
                </c:pt>
                <c:pt idx="183">
                  <c:v>-95.043840076016068</c:v>
                </c:pt>
                <c:pt idx="184">
                  <c:v>-107.64497325122534</c:v>
                </c:pt>
                <c:pt idx="185">
                  <c:v>-107.64497325122534</c:v>
                </c:pt>
                <c:pt idx="186">
                  <c:v>-107.64497325122534</c:v>
                </c:pt>
                <c:pt idx="187">
                  <c:v>-109.47497325122526</c:v>
                </c:pt>
                <c:pt idx="188">
                  <c:v>-107.97160761505847</c:v>
                </c:pt>
                <c:pt idx="189">
                  <c:v>-116.37648989779018</c:v>
                </c:pt>
                <c:pt idx="190">
                  <c:v>-112.02464090818739</c:v>
                </c:pt>
                <c:pt idx="191">
                  <c:v>-124.75801248971675</c:v>
                </c:pt>
                <c:pt idx="192">
                  <c:v>-130.71168074211209</c:v>
                </c:pt>
                <c:pt idx="193">
                  <c:v>-130.71168074211209</c:v>
                </c:pt>
                <c:pt idx="194">
                  <c:v>-130.71168074211209</c:v>
                </c:pt>
                <c:pt idx="195">
                  <c:v>-122.00292449925746</c:v>
                </c:pt>
                <c:pt idx="196">
                  <c:v>-120.00241617530219</c:v>
                </c:pt>
                <c:pt idx="197">
                  <c:v>-136.16759512890076</c:v>
                </c:pt>
                <c:pt idx="198">
                  <c:v>-122.30248335699434</c:v>
                </c:pt>
                <c:pt idx="199">
                  <c:v>-122.70612188258065</c:v>
                </c:pt>
                <c:pt idx="200">
                  <c:v>-122.70612188258065</c:v>
                </c:pt>
                <c:pt idx="201">
                  <c:v>-124.09612188258097</c:v>
                </c:pt>
                <c:pt idx="202">
                  <c:v>-117.40245184747391</c:v>
                </c:pt>
                <c:pt idx="203">
                  <c:v>-131.27433650924786</c:v>
                </c:pt>
                <c:pt idx="204">
                  <c:v>-135.90461534402857</c:v>
                </c:pt>
                <c:pt idx="205">
                  <c:v>-149.64035196718896</c:v>
                </c:pt>
                <c:pt idx="206">
                  <c:v>-147.17815696111347</c:v>
                </c:pt>
                <c:pt idx="207">
                  <c:v>-147.17815696111347</c:v>
                </c:pt>
                <c:pt idx="208">
                  <c:v>-151.51815696111316</c:v>
                </c:pt>
                <c:pt idx="209">
                  <c:v>-135.15950951748437</c:v>
                </c:pt>
                <c:pt idx="210">
                  <c:v>-121.56504043291739</c:v>
                </c:pt>
                <c:pt idx="211">
                  <c:v>-108.23102794676015</c:v>
                </c:pt>
                <c:pt idx="212">
                  <c:v>-112.13083588185145</c:v>
                </c:pt>
                <c:pt idx="213">
                  <c:v>-117.28027474090004</c:v>
                </c:pt>
                <c:pt idx="214">
                  <c:v>-117.28027474090004</c:v>
                </c:pt>
                <c:pt idx="215">
                  <c:v>-117.28027474090004</c:v>
                </c:pt>
                <c:pt idx="216">
                  <c:v>-127.27151445442632</c:v>
                </c:pt>
                <c:pt idx="217">
                  <c:v>-117.71899892438796</c:v>
                </c:pt>
                <c:pt idx="218">
                  <c:v>-127.21622347708399</c:v>
                </c:pt>
                <c:pt idx="219">
                  <c:v>-143.60622347708386</c:v>
                </c:pt>
                <c:pt idx="220">
                  <c:v>-140.49636628377584</c:v>
                </c:pt>
                <c:pt idx="221">
                  <c:v>-140.49636628377584</c:v>
                </c:pt>
                <c:pt idx="222">
                  <c:v>-140.36636628377573</c:v>
                </c:pt>
                <c:pt idx="223">
                  <c:v>-150.43301440626874</c:v>
                </c:pt>
                <c:pt idx="224">
                  <c:v>-167.16392263865828</c:v>
                </c:pt>
                <c:pt idx="225">
                  <c:v>-178.61643784764692</c:v>
                </c:pt>
                <c:pt idx="226">
                  <c:v>-211.67033589790344</c:v>
                </c:pt>
                <c:pt idx="227">
                  <c:v>-204.56209088462856</c:v>
                </c:pt>
                <c:pt idx="228">
                  <c:v>-204.56209088462856</c:v>
                </c:pt>
                <c:pt idx="229">
                  <c:v>-204.56209088462856</c:v>
                </c:pt>
                <c:pt idx="230">
                  <c:v>-202.67209088462869</c:v>
                </c:pt>
                <c:pt idx="231">
                  <c:v>-191.27038664804058</c:v>
                </c:pt>
                <c:pt idx="232">
                  <c:v>-173.13434553425122</c:v>
                </c:pt>
                <c:pt idx="233">
                  <c:v>-150.742513780222</c:v>
                </c:pt>
                <c:pt idx="234">
                  <c:v>-146.13830962389602</c:v>
                </c:pt>
                <c:pt idx="235">
                  <c:v>-146.13830962389602</c:v>
                </c:pt>
                <c:pt idx="236">
                  <c:v>-162.23830962389593</c:v>
                </c:pt>
                <c:pt idx="237">
                  <c:v>-158.20085541138678</c:v>
                </c:pt>
                <c:pt idx="238">
                  <c:v>-164.95691669681037</c:v>
                </c:pt>
                <c:pt idx="239">
                  <c:v>-166.72388101118986</c:v>
                </c:pt>
                <c:pt idx="240">
                  <c:v>-199.56516659246927</c:v>
                </c:pt>
                <c:pt idx="241">
                  <c:v>-216.14434033081807</c:v>
                </c:pt>
                <c:pt idx="242">
                  <c:v>-216.14434033081807</c:v>
                </c:pt>
                <c:pt idx="243">
                  <c:v>-261.16988110769216</c:v>
                </c:pt>
                <c:pt idx="244">
                  <c:v>-302.27988110769184</c:v>
                </c:pt>
                <c:pt idx="245">
                  <c:v>-281.83744372174579</c:v>
                </c:pt>
                <c:pt idx="246">
                  <c:v>-286.93762421686233</c:v>
                </c:pt>
                <c:pt idx="247">
                  <c:v>-299.96785533755292</c:v>
                </c:pt>
                <c:pt idx="248">
                  <c:v>-296.12875183587494</c:v>
                </c:pt>
                <c:pt idx="249">
                  <c:v>-296.12875183587494</c:v>
                </c:pt>
                <c:pt idx="250">
                  <c:v>-296.12875183587494</c:v>
                </c:pt>
                <c:pt idx="251">
                  <c:v>-335.16898295656529</c:v>
                </c:pt>
                <c:pt idx="252">
                  <c:v>-346.09483983290238</c:v>
                </c:pt>
                <c:pt idx="253">
                  <c:v>-374.58127050348639</c:v>
                </c:pt>
                <c:pt idx="254">
                  <c:v>-352.13856536349567</c:v>
                </c:pt>
                <c:pt idx="255">
                  <c:v>-336.98420943581959</c:v>
                </c:pt>
                <c:pt idx="256">
                  <c:v>-336.98420943581959</c:v>
                </c:pt>
                <c:pt idx="257">
                  <c:v>-346.06420943581952</c:v>
                </c:pt>
                <c:pt idx="258">
                  <c:v>-385.35891770481476</c:v>
                </c:pt>
                <c:pt idx="259">
                  <c:v>-361.52801421038293</c:v>
                </c:pt>
                <c:pt idx="260">
                  <c:v>-286.35487214179875</c:v>
                </c:pt>
                <c:pt idx="261">
                  <c:v>-248.56538666155757</c:v>
                </c:pt>
                <c:pt idx="262">
                  <c:v>-257.18316373242942</c:v>
                </c:pt>
                <c:pt idx="263">
                  <c:v>-257.18316373242942</c:v>
                </c:pt>
                <c:pt idx="264">
                  <c:v>-276.97316373242938</c:v>
                </c:pt>
                <c:pt idx="265">
                  <c:v>-276.5577744407783</c:v>
                </c:pt>
                <c:pt idx="266">
                  <c:v>-275.60395567399519</c:v>
                </c:pt>
                <c:pt idx="267">
                  <c:v>-265.93547659213755</c:v>
                </c:pt>
                <c:pt idx="268">
                  <c:v>-265.08911053934662</c:v>
                </c:pt>
                <c:pt idx="269">
                  <c:v>-260.91661120725939</c:v>
                </c:pt>
                <c:pt idx="270">
                  <c:v>-260.91661120725939</c:v>
                </c:pt>
                <c:pt idx="271">
                  <c:v>-281.0166112072593</c:v>
                </c:pt>
                <c:pt idx="272">
                  <c:v>-290.27937829339044</c:v>
                </c:pt>
                <c:pt idx="273">
                  <c:v>-296.82606005414709</c:v>
                </c:pt>
                <c:pt idx="274">
                  <c:v>-293.03747107222762</c:v>
                </c:pt>
                <c:pt idx="275">
                  <c:v>-288.25130815568764</c:v>
                </c:pt>
                <c:pt idx="276">
                  <c:v>-283.49284039439726</c:v>
                </c:pt>
                <c:pt idx="277">
                  <c:v>-283.49284039439726</c:v>
                </c:pt>
                <c:pt idx="278">
                  <c:v>-312.94284039439754</c:v>
                </c:pt>
                <c:pt idx="279">
                  <c:v>-350.38400897122119</c:v>
                </c:pt>
                <c:pt idx="280">
                  <c:v>-333.72563711777229</c:v>
                </c:pt>
                <c:pt idx="281">
                  <c:v>-290.89764291842994</c:v>
                </c:pt>
                <c:pt idx="282">
                  <c:v>-291.16323636518018</c:v>
                </c:pt>
                <c:pt idx="283">
                  <c:v>-279.79746941942267</c:v>
                </c:pt>
                <c:pt idx="284">
                  <c:v>-279.79746941942267</c:v>
                </c:pt>
                <c:pt idx="285">
                  <c:v>-279.79746941942267</c:v>
                </c:pt>
                <c:pt idx="286">
                  <c:v>-315.11746941942283</c:v>
                </c:pt>
                <c:pt idx="287">
                  <c:v>-315.21142772351186</c:v>
                </c:pt>
                <c:pt idx="288">
                  <c:v>-267.2086929462771</c:v>
                </c:pt>
                <c:pt idx="289">
                  <c:v>-235.3368433467972</c:v>
                </c:pt>
                <c:pt idx="290">
                  <c:v>-245.40943858672654</c:v>
                </c:pt>
                <c:pt idx="291">
                  <c:v>-245.40943858672654</c:v>
                </c:pt>
                <c:pt idx="292">
                  <c:v>-245.40943858672654</c:v>
                </c:pt>
                <c:pt idx="293">
                  <c:v>-233.53513493742821</c:v>
                </c:pt>
                <c:pt idx="294">
                  <c:v>-239.1939820056291</c:v>
                </c:pt>
                <c:pt idx="295">
                  <c:v>-246.9289580286686</c:v>
                </c:pt>
                <c:pt idx="296">
                  <c:v>-259.15304454949637</c:v>
                </c:pt>
                <c:pt idx="297">
                  <c:v>-247.03966271130685</c:v>
                </c:pt>
                <c:pt idx="298">
                  <c:v>-247.03966271130685</c:v>
                </c:pt>
                <c:pt idx="299">
                  <c:v>-246.81966271130705</c:v>
                </c:pt>
                <c:pt idx="300">
                  <c:v>-237.26500239623283</c:v>
                </c:pt>
                <c:pt idx="301">
                  <c:v>-233.01205214333231</c:v>
                </c:pt>
                <c:pt idx="302">
                  <c:v>-278.93401164287343</c:v>
                </c:pt>
                <c:pt idx="303">
                  <c:v>-316.65257798365792</c:v>
                </c:pt>
                <c:pt idx="304">
                  <c:v>-305.13526747862397</c:v>
                </c:pt>
                <c:pt idx="305">
                  <c:v>-305.13526747862397</c:v>
                </c:pt>
                <c:pt idx="306">
                  <c:v>-271.32526747862403</c:v>
                </c:pt>
                <c:pt idx="307">
                  <c:v>-238.75526747862386</c:v>
                </c:pt>
                <c:pt idx="308">
                  <c:v>-230.72019122328538</c:v>
                </c:pt>
                <c:pt idx="309">
                  <c:v>-229.04645704377754</c:v>
                </c:pt>
                <c:pt idx="310">
                  <c:v>-223.59862502287433</c:v>
                </c:pt>
                <c:pt idx="311">
                  <c:v>-207.03996544590018</c:v>
                </c:pt>
                <c:pt idx="312">
                  <c:v>-207.03996544590018</c:v>
                </c:pt>
                <c:pt idx="313">
                  <c:v>-193.58996544589991</c:v>
                </c:pt>
                <c:pt idx="314">
                  <c:v>-203.20130319727332</c:v>
                </c:pt>
                <c:pt idx="315">
                  <c:v>-239.02130319727348</c:v>
                </c:pt>
                <c:pt idx="316">
                  <c:v>-210.84298196939835</c:v>
                </c:pt>
                <c:pt idx="317">
                  <c:v>-168.42351747748671</c:v>
                </c:pt>
                <c:pt idx="318">
                  <c:v>-140.7011490337909</c:v>
                </c:pt>
                <c:pt idx="319">
                  <c:v>-140.7011490337909</c:v>
                </c:pt>
                <c:pt idx="320">
                  <c:v>-140.7011490337909</c:v>
                </c:pt>
                <c:pt idx="321">
                  <c:v>-180.84114903379077</c:v>
                </c:pt>
                <c:pt idx="322">
                  <c:v>-196.09059788067816</c:v>
                </c:pt>
                <c:pt idx="323">
                  <c:v>-213.40963511175778</c:v>
                </c:pt>
                <c:pt idx="324">
                  <c:v>-223.58757703272249</c:v>
                </c:pt>
                <c:pt idx="325">
                  <c:v>-238.65100682483262</c:v>
                </c:pt>
                <c:pt idx="326">
                  <c:v>-238.65100682483262</c:v>
                </c:pt>
                <c:pt idx="327">
                  <c:v>-272.9210068248326</c:v>
                </c:pt>
                <c:pt idx="328">
                  <c:v>-267.43533146246045</c:v>
                </c:pt>
                <c:pt idx="329">
                  <c:v>-252.18386116989086</c:v>
                </c:pt>
                <c:pt idx="330">
                  <c:v>-244.3229899843559</c:v>
                </c:pt>
                <c:pt idx="331">
                  <c:v>-256.73298998435575</c:v>
                </c:pt>
                <c:pt idx="332">
                  <c:v>-215.270672166233</c:v>
                </c:pt>
                <c:pt idx="333">
                  <c:v>-215.270672166233</c:v>
                </c:pt>
                <c:pt idx="334">
                  <c:v>-240.31067216623342</c:v>
                </c:pt>
                <c:pt idx="335">
                  <c:v>-226.71556462084573</c:v>
                </c:pt>
                <c:pt idx="336">
                  <c:v>-196.00252647506113</c:v>
                </c:pt>
                <c:pt idx="337">
                  <c:v>-181.08908701518794</c:v>
                </c:pt>
                <c:pt idx="338">
                  <c:v>-205.03750682255804</c:v>
                </c:pt>
                <c:pt idx="339">
                  <c:v>-184.95293376641121</c:v>
                </c:pt>
                <c:pt idx="340">
                  <c:v>-184.95293376641121</c:v>
                </c:pt>
                <c:pt idx="341">
                  <c:v>-212.20293376641121</c:v>
                </c:pt>
                <c:pt idx="342">
                  <c:v>-238.13293376641104</c:v>
                </c:pt>
                <c:pt idx="343">
                  <c:v>-206.63070753167312</c:v>
                </c:pt>
                <c:pt idx="344">
                  <c:v>-150.78192940572217</c:v>
                </c:pt>
                <c:pt idx="345">
                  <c:v>-160.19384896630027</c:v>
                </c:pt>
                <c:pt idx="346">
                  <c:v>-178.63164867830619</c:v>
                </c:pt>
                <c:pt idx="347">
                  <c:v>-178.63164867830619</c:v>
                </c:pt>
                <c:pt idx="348">
                  <c:v>-192.19164867830614</c:v>
                </c:pt>
                <c:pt idx="349">
                  <c:v>-185.90821189008602</c:v>
                </c:pt>
                <c:pt idx="350">
                  <c:v>-127.13933086018369</c:v>
                </c:pt>
                <c:pt idx="351">
                  <c:v>-122.93467652237177</c:v>
                </c:pt>
                <c:pt idx="352">
                  <c:v>-175.87537217120462</c:v>
                </c:pt>
                <c:pt idx="353">
                  <c:v>-214.10476072475649</c:v>
                </c:pt>
                <c:pt idx="354">
                  <c:v>-214.10476072475649</c:v>
                </c:pt>
                <c:pt idx="355">
                  <c:v>-214.10476072475649</c:v>
                </c:pt>
                <c:pt idx="356">
                  <c:v>-133.19111380417553</c:v>
                </c:pt>
                <c:pt idx="357">
                  <c:v>-116.04726807180032</c:v>
                </c:pt>
                <c:pt idx="358">
                  <c:v>-127.42271066067815</c:v>
                </c:pt>
                <c:pt idx="359">
                  <c:v>-132.97271066067788</c:v>
                </c:pt>
                <c:pt idx="360">
                  <c:v>-121.29375369241507</c:v>
                </c:pt>
                <c:pt idx="361">
                  <c:v>-121.29375369241507</c:v>
                </c:pt>
                <c:pt idx="362">
                  <c:v>-140.49375369241534</c:v>
                </c:pt>
                <c:pt idx="363">
                  <c:v>-142.4969167493291</c:v>
                </c:pt>
                <c:pt idx="364">
                  <c:v>-106.50388025634902</c:v>
                </c:pt>
                <c:pt idx="365">
                  <c:v>-106.50388025634902</c:v>
                </c:pt>
                <c:pt idx="366">
                  <c:v>-106.50388025634902</c:v>
                </c:pt>
                <c:pt idx="367">
                  <c:v>-115.68741994852098</c:v>
                </c:pt>
                <c:pt idx="368">
                  <c:v>-115.68741994852098</c:v>
                </c:pt>
                <c:pt idx="369">
                  <c:v>-61.987419948521165</c:v>
                </c:pt>
                <c:pt idx="370">
                  <c:v>-27.574367810516378</c:v>
                </c:pt>
                <c:pt idx="371">
                  <c:v>39.269941816043684</c:v>
                </c:pt>
                <c:pt idx="372">
                  <c:v>17.416772781867621</c:v>
                </c:pt>
                <c:pt idx="373">
                  <c:v>-33.474529988955965</c:v>
                </c:pt>
                <c:pt idx="374">
                  <c:v>-31.777242125056546</c:v>
                </c:pt>
                <c:pt idx="375">
                  <c:v>-31.777242125056546</c:v>
                </c:pt>
                <c:pt idx="376">
                  <c:v>-53.027242125056546</c:v>
                </c:pt>
                <c:pt idx="377">
                  <c:v>-66.527242125056546</c:v>
                </c:pt>
                <c:pt idx="378">
                  <c:v>-14.643785367354667</c:v>
                </c:pt>
                <c:pt idx="379">
                  <c:v>22.782873752267278</c:v>
                </c:pt>
                <c:pt idx="380">
                  <c:v>-18.587507207448652</c:v>
                </c:pt>
                <c:pt idx="381">
                  <c:v>-33.741863135124731</c:v>
                </c:pt>
                <c:pt idx="382">
                  <c:v>-33.741863135124731</c:v>
                </c:pt>
                <c:pt idx="383">
                  <c:v>-25.801863135124677</c:v>
                </c:pt>
                <c:pt idx="384">
                  <c:v>-7.7618631351247132</c:v>
                </c:pt>
                <c:pt idx="385">
                  <c:v>-37.809603572642573</c:v>
                </c:pt>
                <c:pt idx="386">
                  <c:v>-32.542059275265729</c:v>
                </c:pt>
                <c:pt idx="387">
                  <c:v>-13.197284735672838</c:v>
                </c:pt>
                <c:pt idx="388">
                  <c:v>2.7147889883876815</c:v>
                </c:pt>
                <c:pt idx="389">
                  <c:v>2.7147889883876815</c:v>
                </c:pt>
                <c:pt idx="390">
                  <c:v>44.074788988387809</c:v>
                </c:pt>
                <c:pt idx="391">
                  <c:v>70.242525101448336</c:v>
                </c:pt>
                <c:pt idx="392">
                  <c:v>70.379323758375904</c:v>
                </c:pt>
                <c:pt idx="393">
                  <c:v>45.976996272491306</c:v>
                </c:pt>
                <c:pt idx="394">
                  <c:v>81.266439776073184</c:v>
                </c:pt>
                <c:pt idx="395">
                  <c:v>125.46664456512917</c:v>
                </c:pt>
                <c:pt idx="396">
                  <c:v>125.46664456512917</c:v>
                </c:pt>
                <c:pt idx="397">
                  <c:v>110.87664456512903</c:v>
                </c:pt>
                <c:pt idx="398">
                  <c:v>98.168726304147185</c:v>
                </c:pt>
                <c:pt idx="399">
                  <c:v>89.573568133185745</c:v>
                </c:pt>
                <c:pt idx="400">
                  <c:v>90.017556074518325</c:v>
                </c:pt>
                <c:pt idx="401">
                  <c:v>101.31451690988615</c:v>
                </c:pt>
                <c:pt idx="402">
                  <c:v>101.54688370077747</c:v>
                </c:pt>
                <c:pt idx="403">
                  <c:v>101.54688370077747</c:v>
                </c:pt>
                <c:pt idx="404">
                  <c:v>80.596883700777198</c:v>
                </c:pt>
                <c:pt idx="405">
                  <c:v>61.768477885627362</c:v>
                </c:pt>
                <c:pt idx="406">
                  <c:v>80.246030831918688</c:v>
                </c:pt>
                <c:pt idx="407">
                  <c:v>104.81463278721003</c:v>
                </c:pt>
                <c:pt idx="408">
                  <c:v>61.554308430329911</c:v>
                </c:pt>
                <c:pt idx="409">
                  <c:v>36.499106629904873</c:v>
                </c:pt>
                <c:pt idx="410">
                  <c:v>36.499106629904873</c:v>
                </c:pt>
                <c:pt idx="411">
                  <c:v>36.499106629904873</c:v>
                </c:pt>
                <c:pt idx="412">
                  <c:v>-21.940893370094727</c:v>
                </c:pt>
                <c:pt idx="413">
                  <c:v>-9.3078369076329182</c:v>
                </c:pt>
                <c:pt idx="414">
                  <c:v>18.149436964047254</c:v>
                </c:pt>
                <c:pt idx="415">
                  <c:v>22.928423569553615</c:v>
                </c:pt>
                <c:pt idx="416">
                  <c:v>33.415237871505724</c:v>
                </c:pt>
                <c:pt idx="417">
                  <c:v>33.415237871505724</c:v>
                </c:pt>
                <c:pt idx="418">
                  <c:v>33.415237871505724</c:v>
                </c:pt>
                <c:pt idx="419">
                  <c:v>25.727889714270077</c:v>
                </c:pt>
                <c:pt idx="420">
                  <c:v>31.018820174293523</c:v>
                </c:pt>
                <c:pt idx="421">
                  <c:v>17.883773556198776</c:v>
                </c:pt>
                <c:pt idx="422">
                  <c:v>29.184070947486816</c:v>
                </c:pt>
                <c:pt idx="423">
                  <c:v>41.721774751651083</c:v>
                </c:pt>
                <c:pt idx="424">
                  <c:v>41.721774751651083</c:v>
                </c:pt>
                <c:pt idx="425">
                  <c:v>26.221774751651083</c:v>
                </c:pt>
                <c:pt idx="426">
                  <c:v>46.369446246918869</c:v>
                </c:pt>
                <c:pt idx="427">
                  <c:v>62.27954380756546</c:v>
                </c:pt>
                <c:pt idx="428">
                  <c:v>56.570885883396386</c:v>
                </c:pt>
                <c:pt idx="429">
                  <c:v>-1.1899276804556393</c:v>
                </c:pt>
                <c:pt idx="430">
                  <c:v>21.177901668794675</c:v>
                </c:pt>
                <c:pt idx="431">
                  <c:v>21.177901668794675</c:v>
                </c:pt>
                <c:pt idx="432">
                  <c:v>21.177901668794675</c:v>
                </c:pt>
                <c:pt idx="433">
                  <c:v>103.19831493740639</c:v>
                </c:pt>
                <c:pt idx="434">
                  <c:v>175.56514488438279</c:v>
                </c:pt>
                <c:pt idx="435">
                  <c:v>175.02806015673423</c:v>
                </c:pt>
                <c:pt idx="436">
                  <c:v>153.85551554237873</c:v>
                </c:pt>
                <c:pt idx="437">
                  <c:v>205.82485347035708</c:v>
                </c:pt>
                <c:pt idx="438">
                  <c:v>205.82485347035708</c:v>
                </c:pt>
                <c:pt idx="439">
                  <c:v>205.82485347035708</c:v>
                </c:pt>
                <c:pt idx="440">
                  <c:v>223.71439122897618</c:v>
                </c:pt>
                <c:pt idx="441">
                  <c:v>207.92413047104174</c:v>
                </c:pt>
                <c:pt idx="442">
                  <c:v>202.75164080671721</c:v>
                </c:pt>
                <c:pt idx="443">
                  <c:v>144.89947384646803</c:v>
                </c:pt>
                <c:pt idx="444">
                  <c:v>118.96531940223758</c:v>
                </c:pt>
                <c:pt idx="445">
                  <c:v>118.96531940223758</c:v>
                </c:pt>
                <c:pt idx="446">
                  <c:v>129.48531940223756</c:v>
                </c:pt>
                <c:pt idx="447">
                  <c:v>116.42531940223762</c:v>
                </c:pt>
                <c:pt idx="448">
                  <c:v>38.958428527968408</c:v>
                </c:pt>
                <c:pt idx="449">
                  <c:v>58.258572389731398</c:v>
                </c:pt>
                <c:pt idx="450">
                  <c:v>45.270646113791372</c:v>
                </c:pt>
                <c:pt idx="451">
                  <c:v>50.87775780703123</c:v>
                </c:pt>
                <c:pt idx="452">
                  <c:v>50.87775780703123</c:v>
                </c:pt>
                <c:pt idx="453">
                  <c:v>50.87775780703123</c:v>
                </c:pt>
                <c:pt idx="454">
                  <c:v>56.705333394457284</c:v>
                </c:pt>
                <c:pt idx="455">
                  <c:v>51.124912110887635</c:v>
                </c:pt>
                <c:pt idx="456">
                  <c:v>31.839037936721525</c:v>
                </c:pt>
                <c:pt idx="457">
                  <c:v>12.779037936721579</c:v>
                </c:pt>
                <c:pt idx="458">
                  <c:v>12.779037936721579</c:v>
                </c:pt>
                <c:pt idx="459">
                  <c:v>12.779037936721579</c:v>
                </c:pt>
                <c:pt idx="460">
                  <c:v>-9.6609620632784754</c:v>
                </c:pt>
                <c:pt idx="461">
                  <c:v>-88.653556284359638</c:v>
                </c:pt>
                <c:pt idx="462">
                  <c:v>-94.001509525890924</c:v>
                </c:pt>
                <c:pt idx="463">
                  <c:v>-101.43089375498539</c:v>
                </c:pt>
                <c:pt idx="464">
                  <c:v>-94.101069925644879</c:v>
                </c:pt>
                <c:pt idx="465">
                  <c:v>-72.571781604392527</c:v>
                </c:pt>
                <c:pt idx="466">
                  <c:v>-72.571781604392527</c:v>
                </c:pt>
                <c:pt idx="467">
                  <c:v>-98.7417816043926</c:v>
                </c:pt>
                <c:pt idx="468">
                  <c:v>-71.933110706851039</c:v>
                </c:pt>
                <c:pt idx="469">
                  <c:v>-83.134190371942623</c:v>
                </c:pt>
                <c:pt idx="470">
                  <c:v>-113.69089477383295</c:v>
                </c:pt>
                <c:pt idx="471">
                  <c:v>-179.45971385759503</c:v>
                </c:pt>
                <c:pt idx="472">
                  <c:v>-178.3686002308018</c:v>
                </c:pt>
                <c:pt idx="473">
                  <c:v>-178.3686002308018</c:v>
                </c:pt>
                <c:pt idx="474">
                  <c:v>-178.3686002308018</c:v>
                </c:pt>
                <c:pt idx="475">
                  <c:v>-199.61030596851833</c:v>
                </c:pt>
                <c:pt idx="476">
                  <c:v>-242.99594469753765</c:v>
                </c:pt>
                <c:pt idx="477">
                  <c:v>-240.42559070341349</c:v>
                </c:pt>
                <c:pt idx="478">
                  <c:v>-307.99351163604842</c:v>
                </c:pt>
                <c:pt idx="479">
                  <c:v>-318.13682720363977</c:v>
                </c:pt>
                <c:pt idx="480">
                  <c:v>-318.13682720363977</c:v>
                </c:pt>
                <c:pt idx="481">
                  <c:v>-314.80682720363984</c:v>
                </c:pt>
                <c:pt idx="482">
                  <c:v>-357.90243794821936</c:v>
                </c:pt>
                <c:pt idx="483">
                  <c:v>-384.44400147697797</c:v>
                </c:pt>
                <c:pt idx="484">
                  <c:v>-400.57915799513421</c:v>
                </c:pt>
                <c:pt idx="485">
                  <c:v>-391.47235501374962</c:v>
                </c:pt>
                <c:pt idx="486">
                  <c:v>-391.47235501374962</c:v>
                </c:pt>
                <c:pt idx="487">
                  <c:v>-391.47235501374962</c:v>
                </c:pt>
                <c:pt idx="488">
                  <c:v>-431.94235501374942</c:v>
                </c:pt>
                <c:pt idx="489">
                  <c:v>-421.17221814809591</c:v>
                </c:pt>
                <c:pt idx="490">
                  <c:v>-481.86294712467316</c:v>
                </c:pt>
                <c:pt idx="491">
                  <c:v>-515.76310663146069</c:v>
                </c:pt>
                <c:pt idx="492">
                  <c:v>-508.87292613634372</c:v>
                </c:pt>
                <c:pt idx="493">
                  <c:v>-517.61193805463699</c:v>
                </c:pt>
                <c:pt idx="494">
                  <c:v>-517.61193805463699</c:v>
                </c:pt>
                <c:pt idx="495">
                  <c:v>-475.75193805463687</c:v>
                </c:pt>
                <c:pt idx="496">
                  <c:v>-485.10635427564875</c:v>
                </c:pt>
                <c:pt idx="497">
                  <c:v>-473.4724326049145</c:v>
                </c:pt>
                <c:pt idx="498">
                  <c:v>-510.95401712200237</c:v>
                </c:pt>
                <c:pt idx="499">
                  <c:v>-516.21444273002908</c:v>
                </c:pt>
                <c:pt idx="500">
                  <c:v>-488.41125105471838</c:v>
                </c:pt>
                <c:pt idx="501">
                  <c:v>-488.41125105471838</c:v>
                </c:pt>
                <c:pt idx="502">
                  <c:v>-488.41125105471838</c:v>
                </c:pt>
                <c:pt idx="503">
                  <c:v>-508.6412510547184</c:v>
                </c:pt>
                <c:pt idx="504">
                  <c:v>-473.44988036049199</c:v>
                </c:pt>
                <c:pt idx="505">
                  <c:v>-471.69257252711077</c:v>
                </c:pt>
                <c:pt idx="506">
                  <c:v>-534.76643225170483</c:v>
                </c:pt>
                <c:pt idx="507">
                  <c:v>-523.82498727192251</c:v>
                </c:pt>
                <c:pt idx="508">
                  <c:v>-523.82498727192251</c:v>
                </c:pt>
                <c:pt idx="509">
                  <c:v>-629.59498727192249</c:v>
                </c:pt>
                <c:pt idx="510">
                  <c:v>-615.46498727192238</c:v>
                </c:pt>
                <c:pt idx="511">
                  <c:v>-616.98960065192341</c:v>
                </c:pt>
                <c:pt idx="512">
                  <c:v>-568.29197443892417</c:v>
                </c:pt>
                <c:pt idx="513">
                  <c:v>-472.063040111796</c:v>
                </c:pt>
                <c:pt idx="514">
                  <c:v>-488.40953870578278</c:v>
                </c:pt>
                <c:pt idx="515">
                  <c:v>-488.40953870578278</c:v>
                </c:pt>
                <c:pt idx="516">
                  <c:v>-467.27953870578267</c:v>
                </c:pt>
                <c:pt idx="517">
                  <c:v>-465.29003758051749</c:v>
                </c:pt>
                <c:pt idx="518">
                  <c:v>-508.7870420453487</c:v>
                </c:pt>
                <c:pt idx="519">
                  <c:v>-468.71716593762949</c:v>
                </c:pt>
                <c:pt idx="520">
                  <c:v>-445.52593376186087</c:v>
                </c:pt>
                <c:pt idx="521">
                  <c:v>-410.06474089109861</c:v>
                </c:pt>
                <c:pt idx="522">
                  <c:v>-410.06474089109861</c:v>
                </c:pt>
                <c:pt idx="523">
                  <c:v>-410.06474089109861</c:v>
                </c:pt>
                <c:pt idx="524">
                  <c:v>-434.97474089109846</c:v>
                </c:pt>
                <c:pt idx="525">
                  <c:v>-456.96546452437042</c:v>
                </c:pt>
                <c:pt idx="526">
                  <c:v>-478.78057206975836</c:v>
                </c:pt>
                <c:pt idx="527">
                  <c:v>-395.46055642473357</c:v>
                </c:pt>
                <c:pt idx="528">
                  <c:v>-398.1277230680048</c:v>
                </c:pt>
                <c:pt idx="529">
                  <c:v>-398.1277230680048</c:v>
                </c:pt>
                <c:pt idx="530">
                  <c:v>-417.75772306800491</c:v>
                </c:pt>
                <c:pt idx="531">
                  <c:v>-410.44772306800496</c:v>
                </c:pt>
                <c:pt idx="532">
                  <c:v>-378.44083982380243</c:v>
                </c:pt>
                <c:pt idx="533">
                  <c:v>-345.62830653001447</c:v>
                </c:pt>
                <c:pt idx="534">
                  <c:v>-377.20037325796466</c:v>
                </c:pt>
                <c:pt idx="535">
                  <c:v>-357.65125411126201</c:v>
                </c:pt>
                <c:pt idx="536">
                  <c:v>-357.65125411126201</c:v>
                </c:pt>
                <c:pt idx="537">
                  <c:v>-374.43125411126175</c:v>
                </c:pt>
                <c:pt idx="538">
                  <c:v>-449.11950906853872</c:v>
                </c:pt>
                <c:pt idx="539">
                  <c:v>-469.46511650750926</c:v>
                </c:pt>
                <c:pt idx="540">
                  <c:v>-489.27129341626824</c:v>
                </c:pt>
                <c:pt idx="541">
                  <c:v>-445.09882804588278</c:v>
                </c:pt>
                <c:pt idx="542">
                  <c:v>-415.90143562522644</c:v>
                </c:pt>
                <c:pt idx="543">
                  <c:v>-415.90143562522644</c:v>
                </c:pt>
                <c:pt idx="544">
                  <c:v>-432.4414356252264</c:v>
                </c:pt>
                <c:pt idx="545">
                  <c:v>-457.40143562522644</c:v>
                </c:pt>
                <c:pt idx="546">
                  <c:v>-408.50179496265537</c:v>
                </c:pt>
                <c:pt idx="547">
                  <c:v>-355.19242905023793</c:v>
                </c:pt>
                <c:pt idx="548">
                  <c:v>-331.1621682923037</c:v>
                </c:pt>
                <c:pt idx="549">
                  <c:v>-311.90603336020331</c:v>
                </c:pt>
                <c:pt idx="550">
                  <c:v>-311.90603336020331</c:v>
                </c:pt>
                <c:pt idx="551">
                  <c:v>-248.15603336020331</c:v>
                </c:pt>
                <c:pt idx="552">
                  <c:v>-168.07511689239891</c:v>
                </c:pt>
                <c:pt idx="553">
                  <c:v>-121.25053251568488</c:v>
                </c:pt>
                <c:pt idx="554">
                  <c:v>-115.90394666277098</c:v>
                </c:pt>
                <c:pt idx="555">
                  <c:v>-104.63975456633898</c:v>
                </c:pt>
                <c:pt idx="556">
                  <c:v>-108.09494771784921</c:v>
                </c:pt>
                <c:pt idx="557">
                  <c:v>-108.09494771784921</c:v>
                </c:pt>
                <c:pt idx="558">
                  <c:v>-108.09494771784921</c:v>
                </c:pt>
                <c:pt idx="559">
                  <c:v>-136.61564807603008</c:v>
                </c:pt>
                <c:pt idx="560">
                  <c:v>-160.00059878628326</c:v>
                </c:pt>
                <c:pt idx="561">
                  <c:v>-115.08498537005107</c:v>
                </c:pt>
                <c:pt idx="562">
                  <c:v>-71.768964662468989</c:v>
                </c:pt>
                <c:pt idx="563">
                  <c:v>-46.865306421320838</c:v>
                </c:pt>
                <c:pt idx="564">
                  <c:v>-46.865306421320838</c:v>
                </c:pt>
                <c:pt idx="565">
                  <c:v>-79.965306421320747</c:v>
                </c:pt>
                <c:pt idx="566">
                  <c:v>-96.16530642132102</c:v>
                </c:pt>
                <c:pt idx="567">
                  <c:v>-120.29926739706252</c:v>
                </c:pt>
                <c:pt idx="568">
                  <c:v>-53.560361054373061</c:v>
                </c:pt>
                <c:pt idx="569">
                  <c:v>-23.004395296822167</c:v>
                </c:pt>
                <c:pt idx="570">
                  <c:v>27.611153501616627</c:v>
                </c:pt>
                <c:pt idx="571">
                  <c:v>27.611153501616627</c:v>
                </c:pt>
                <c:pt idx="572">
                  <c:v>21.481153501616518</c:v>
                </c:pt>
                <c:pt idx="573">
                  <c:v>-14.543113514327615</c:v>
                </c:pt>
                <c:pt idx="574">
                  <c:v>10.900366903355916</c:v>
                </c:pt>
                <c:pt idx="575">
                  <c:v>16.209132055934788</c:v>
                </c:pt>
                <c:pt idx="576">
                  <c:v>50.529445092247443</c:v>
                </c:pt>
                <c:pt idx="577">
                  <c:v>46.963119997267768</c:v>
                </c:pt>
                <c:pt idx="578">
                  <c:v>46.963119997267768</c:v>
                </c:pt>
                <c:pt idx="579">
                  <c:v>46.963119997267768</c:v>
                </c:pt>
                <c:pt idx="580">
                  <c:v>160.42957229013837</c:v>
                </c:pt>
                <c:pt idx="581">
                  <c:v>170.06042515899617</c:v>
                </c:pt>
                <c:pt idx="582">
                  <c:v>175.79195637885823</c:v>
                </c:pt>
                <c:pt idx="583">
                  <c:v>142.35806866982466</c:v>
                </c:pt>
                <c:pt idx="584">
                  <c:v>142.35806866982466</c:v>
                </c:pt>
                <c:pt idx="585">
                  <c:v>142.35806866982466</c:v>
                </c:pt>
                <c:pt idx="586">
                  <c:v>117.39806866982462</c:v>
                </c:pt>
                <c:pt idx="587">
                  <c:v>60.397312727655844</c:v>
                </c:pt>
                <c:pt idx="588">
                  <c:v>91.231375588501123</c:v>
                </c:pt>
                <c:pt idx="589">
                  <c:v>11.326134483070291</c:v>
                </c:pt>
                <c:pt idx="590">
                  <c:v>-23.760692158296479</c:v>
                </c:pt>
                <c:pt idx="591">
                  <c:v>-6.5857554402632559</c:v>
                </c:pt>
                <c:pt idx="592">
                  <c:v>-6.5857554402632559</c:v>
                </c:pt>
                <c:pt idx="593">
                  <c:v>-6.5857554402632559</c:v>
                </c:pt>
                <c:pt idx="594">
                  <c:v>-2.5957554402630194</c:v>
                </c:pt>
                <c:pt idx="595">
                  <c:v>-21.61758074580348</c:v>
                </c:pt>
                <c:pt idx="596">
                  <c:v>29.137845179201577</c:v>
                </c:pt>
                <c:pt idx="597">
                  <c:v>90.590026131671038</c:v>
                </c:pt>
                <c:pt idx="598">
                  <c:v>140.0437409756546</c:v>
                </c:pt>
                <c:pt idx="599">
                  <c:v>140.0437409756546</c:v>
                </c:pt>
                <c:pt idx="600">
                  <c:v>100.53374097565438</c:v>
                </c:pt>
                <c:pt idx="601">
                  <c:v>219.86215607367603</c:v>
                </c:pt>
                <c:pt idx="602">
                  <c:v>180.18675278980481</c:v>
                </c:pt>
                <c:pt idx="603">
                  <c:v>224.91230858435392</c:v>
                </c:pt>
                <c:pt idx="604">
                  <c:v>180.07940997587411</c:v>
                </c:pt>
                <c:pt idx="605">
                  <c:v>84.738305382886665</c:v>
                </c:pt>
                <c:pt idx="606">
                  <c:v>84.738305382886665</c:v>
                </c:pt>
                <c:pt idx="607">
                  <c:v>43.728305382886447</c:v>
                </c:pt>
                <c:pt idx="608">
                  <c:v>32.540869332766761</c:v>
                </c:pt>
                <c:pt idx="609">
                  <c:v>11.63153903485545</c:v>
                </c:pt>
                <c:pt idx="610">
                  <c:v>78.38268128004529</c:v>
                </c:pt>
                <c:pt idx="611">
                  <c:v>25.642073524096759</c:v>
                </c:pt>
                <c:pt idx="612">
                  <c:v>19.196420802858484</c:v>
                </c:pt>
                <c:pt idx="613">
                  <c:v>19.196420802858484</c:v>
                </c:pt>
                <c:pt idx="614">
                  <c:v>-88.613579197141917</c:v>
                </c:pt>
                <c:pt idx="615">
                  <c:v>-88.613579197141917</c:v>
                </c:pt>
                <c:pt idx="616">
                  <c:v>-70.437245453247215</c:v>
                </c:pt>
                <c:pt idx="617">
                  <c:v>-69.377445917845762</c:v>
                </c:pt>
                <c:pt idx="618">
                  <c:v>-134.262956430126</c:v>
                </c:pt>
                <c:pt idx="619">
                  <c:v>-202.56869004813916</c:v>
                </c:pt>
                <c:pt idx="620">
                  <c:v>-202.56869004813916</c:v>
                </c:pt>
                <c:pt idx="621">
                  <c:v>-259.20869004813903</c:v>
                </c:pt>
                <c:pt idx="622">
                  <c:v>-211.45668959078648</c:v>
                </c:pt>
                <c:pt idx="623">
                  <c:v>-208.48191237954052</c:v>
                </c:pt>
                <c:pt idx="624">
                  <c:v>-260.74483630080704</c:v>
                </c:pt>
                <c:pt idx="625">
                  <c:v>-279.10797569773831</c:v>
                </c:pt>
                <c:pt idx="626">
                  <c:v>-269.23743853684527</c:v>
                </c:pt>
                <c:pt idx="627">
                  <c:v>-269.23743853684527</c:v>
                </c:pt>
                <c:pt idx="628">
                  <c:v>-264.25743853684526</c:v>
                </c:pt>
                <c:pt idx="629">
                  <c:v>-221.8447657057518</c:v>
                </c:pt>
                <c:pt idx="630">
                  <c:v>-105.07556299062253</c:v>
                </c:pt>
                <c:pt idx="631">
                  <c:v>11.969576863662041</c:v>
                </c:pt>
                <c:pt idx="632">
                  <c:v>48.228899146615731</c:v>
                </c:pt>
                <c:pt idx="633">
                  <c:v>-7.0642941814994629</c:v>
                </c:pt>
                <c:pt idx="634">
                  <c:v>-7.0642941814994629</c:v>
                </c:pt>
                <c:pt idx="635">
                  <c:v>-14.070116880145179</c:v>
                </c:pt>
                <c:pt idx="636">
                  <c:v>28.299934619510168</c:v>
                </c:pt>
                <c:pt idx="637">
                  <c:v>59.281644742326989</c:v>
                </c:pt>
                <c:pt idx="638">
                  <c:v>23.708572658114917</c:v>
                </c:pt>
                <c:pt idx="639">
                  <c:v>-1.4624843153683287</c:v>
                </c:pt>
                <c:pt idx="640">
                  <c:v>-28.705857224419105</c:v>
                </c:pt>
                <c:pt idx="641">
                  <c:v>-28.705857224419105</c:v>
                </c:pt>
                <c:pt idx="642">
                  <c:v>-92.475857224419087</c:v>
                </c:pt>
                <c:pt idx="643">
                  <c:v>-147.53982839147011</c:v>
                </c:pt>
                <c:pt idx="644">
                  <c:v>-252.40478344559369</c:v>
                </c:pt>
                <c:pt idx="645">
                  <c:v>-311.0624209448365</c:v>
                </c:pt>
                <c:pt idx="646">
                  <c:v>-296.90358430930837</c:v>
                </c:pt>
                <c:pt idx="647">
                  <c:v>-328.71616113483151</c:v>
                </c:pt>
                <c:pt idx="648">
                  <c:v>-328.71616113483151</c:v>
                </c:pt>
                <c:pt idx="649">
                  <c:v>-328.71616113483151</c:v>
                </c:pt>
                <c:pt idx="650">
                  <c:v>-306.85616113483184</c:v>
                </c:pt>
                <c:pt idx="651">
                  <c:v>-240.23787634516748</c:v>
                </c:pt>
                <c:pt idx="652">
                  <c:v>-227.31204040328112</c:v>
                </c:pt>
                <c:pt idx="653">
                  <c:v>-300.57779739984517</c:v>
                </c:pt>
                <c:pt idx="654">
                  <c:v>-329.87326852801971</c:v>
                </c:pt>
                <c:pt idx="655">
                  <c:v>-329.87326852801971</c:v>
                </c:pt>
                <c:pt idx="656">
                  <c:v>-329.87326852801971</c:v>
                </c:pt>
                <c:pt idx="657">
                  <c:v>-299.93294781226496</c:v>
                </c:pt>
                <c:pt idx="658">
                  <c:v>-343.76659749216697</c:v>
                </c:pt>
                <c:pt idx="659">
                  <c:v>-316.68848801683043</c:v>
                </c:pt>
                <c:pt idx="660">
                  <c:v>-271.70829019130088</c:v>
                </c:pt>
                <c:pt idx="661">
                  <c:v>-285.13285391049203</c:v>
                </c:pt>
                <c:pt idx="662">
                  <c:v>-285.13285391049203</c:v>
                </c:pt>
                <c:pt idx="663">
                  <c:v>-365.77285391049236</c:v>
                </c:pt>
                <c:pt idx="664">
                  <c:v>-372.99612382023315</c:v>
                </c:pt>
                <c:pt idx="665">
                  <c:v>-330.81059286625896</c:v>
                </c:pt>
                <c:pt idx="666">
                  <c:v>-291.48315889840387</c:v>
                </c:pt>
                <c:pt idx="667">
                  <c:v>-281.36226891310298</c:v>
                </c:pt>
                <c:pt idx="668">
                  <c:v>-305.10797687724471</c:v>
                </c:pt>
                <c:pt idx="669">
                  <c:v>-305.10797687724471</c:v>
                </c:pt>
                <c:pt idx="670">
                  <c:v>-344.61797687724493</c:v>
                </c:pt>
                <c:pt idx="671">
                  <c:v>-402.04637069253022</c:v>
                </c:pt>
                <c:pt idx="672">
                  <c:v>-470.01266326641144</c:v>
                </c:pt>
                <c:pt idx="673">
                  <c:v>-409.25051617720237</c:v>
                </c:pt>
                <c:pt idx="674">
                  <c:v>-379.89376091660597</c:v>
                </c:pt>
                <c:pt idx="675">
                  <c:v>-336.50617118607033</c:v>
                </c:pt>
                <c:pt idx="676">
                  <c:v>-336.50617118607033</c:v>
                </c:pt>
                <c:pt idx="677">
                  <c:v>-383.03617118607053</c:v>
                </c:pt>
                <c:pt idx="678">
                  <c:v>-382.68481733316185</c:v>
                </c:pt>
                <c:pt idx="679">
                  <c:v>-361.51721656488189</c:v>
                </c:pt>
                <c:pt idx="680">
                  <c:v>-410.75721656488167</c:v>
                </c:pt>
                <c:pt idx="681">
                  <c:v>-311.2998163970633</c:v>
                </c:pt>
                <c:pt idx="682">
                  <c:v>-246.65868376143635</c:v>
                </c:pt>
                <c:pt idx="683">
                  <c:v>-246.65868376143635</c:v>
                </c:pt>
                <c:pt idx="684">
                  <c:v>-246.65868376143635</c:v>
                </c:pt>
                <c:pt idx="685">
                  <c:v>-243.70868376143608</c:v>
                </c:pt>
                <c:pt idx="686">
                  <c:v>-232.74685691340346</c:v>
                </c:pt>
                <c:pt idx="687">
                  <c:v>-138.97043772126608</c:v>
                </c:pt>
                <c:pt idx="688">
                  <c:v>-184.70231647601486</c:v>
                </c:pt>
                <c:pt idx="689">
                  <c:v>-219.85162814714886</c:v>
                </c:pt>
                <c:pt idx="690">
                  <c:v>-219.85162814714886</c:v>
                </c:pt>
                <c:pt idx="691">
                  <c:v>-177.31162814714844</c:v>
                </c:pt>
                <c:pt idx="692">
                  <c:v>-145.62460528142719</c:v>
                </c:pt>
                <c:pt idx="693">
                  <c:v>-177.39516147316499</c:v>
                </c:pt>
                <c:pt idx="694">
                  <c:v>-120.158495292721</c:v>
                </c:pt>
                <c:pt idx="695">
                  <c:v>-115.99849529272115</c:v>
                </c:pt>
                <c:pt idx="696">
                  <c:v>-114.63219610596525</c:v>
                </c:pt>
                <c:pt idx="697">
                  <c:v>-114.63219610596525</c:v>
                </c:pt>
                <c:pt idx="698">
                  <c:v>-126.59562766043155</c:v>
                </c:pt>
                <c:pt idx="699">
                  <c:v>-34.126207182104736</c:v>
                </c:pt>
                <c:pt idx="700">
                  <c:v>18.845109275836876</c:v>
                </c:pt>
                <c:pt idx="701">
                  <c:v>56.574862482554636</c:v>
                </c:pt>
                <c:pt idx="702">
                  <c:v>78.582579395633729</c:v>
                </c:pt>
                <c:pt idx="703">
                  <c:v>109.06381705468357</c:v>
                </c:pt>
                <c:pt idx="704">
                  <c:v>109.06381705468357</c:v>
                </c:pt>
                <c:pt idx="705">
                  <c:v>137.03381705468337</c:v>
                </c:pt>
                <c:pt idx="706">
                  <c:v>225.58930649063541</c:v>
                </c:pt>
                <c:pt idx="707">
                  <c:v>188.99930649063572</c:v>
                </c:pt>
                <c:pt idx="708">
                  <c:v>184.29783975431474</c:v>
                </c:pt>
                <c:pt idx="709">
                  <c:v>189.55137963036623</c:v>
                </c:pt>
                <c:pt idx="710">
                  <c:v>229.85547460811313</c:v>
                </c:pt>
                <c:pt idx="711">
                  <c:v>229.85547460811313</c:v>
                </c:pt>
                <c:pt idx="712">
                  <c:v>218.0254746081132</c:v>
                </c:pt>
                <c:pt idx="713">
                  <c:v>275.45286002367993</c:v>
                </c:pt>
                <c:pt idx="714">
                  <c:v>265.09008906536019</c:v>
                </c:pt>
                <c:pt idx="715">
                  <c:v>323.11531343501383</c:v>
                </c:pt>
                <c:pt idx="716">
                  <c:v>360.55380171830757</c:v>
                </c:pt>
                <c:pt idx="717">
                  <c:v>364.91571127108682</c:v>
                </c:pt>
                <c:pt idx="718">
                  <c:v>364.91571127108682</c:v>
                </c:pt>
                <c:pt idx="719">
                  <c:v>366.88765243162243</c:v>
                </c:pt>
                <c:pt idx="720">
                  <c:v>377.32473116899337</c:v>
                </c:pt>
                <c:pt idx="721">
                  <c:v>343.05304937249957</c:v>
                </c:pt>
                <c:pt idx="722">
                  <c:v>290.34540846490017</c:v>
                </c:pt>
                <c:pt idx="723">
                  <c:v>206.13469918774445</c:v>
                </c:pt>
                <c:pt idx="724">
                  <c:v>206.13469918774445</c:v>
                </c:pt>
                <c:pt idx="725">
                  <c:v>206.13469918774445</c:v>
                </c:pt>
                <c:pt idx="726">
                  <c:v>217.08469918774472</c:v>
                </c:pt>
                <c:pt idx="727">
                  <c:v>221.55639074630699</c:v>
                </c:pt>
                <c:pt idx="728">
                  <c:v>225.56230833939162</c:v>
                </c:pt>
                <c:pt idx="729">
                  <c:v>241.45965828715907</c:v>
                </c:pt>
                <c:pt idx="730">
                  <c:v>203.60965828715916</c:v>
                </c:pt>
                <c:pt idx="731">
                  <c:v>203.60965828715916</c:v>
                </c:pt>
                <c:pt idx="732">
                  <c:v>203.60965828715916</c:v>
                </c:pt>
                <c:pt idx="733">
                  <c:v>175.14965828715913</c:v>
                </c:pt>
                <c:pt idx="734">
                  <c:v>220.84537895339554</c:v>
                </c:pt>
                <c:pt idx="735">
                  <c:v>215.77686460731957</c:v>
                </c:pt>
                <c:pt idx="736">
                  <c:v>234.98855190228369</c:v>
                </c:pt>
                <c:pt idx="737">
                  <c:v>305.35085893031601</c:v>
                </c:pt>
                <c:pt idx="738">
                  <c:v>286.20193501940867</c:v>
                </c:pt>
                <c:pt idx="739">
                  <c:v>286.20193501940867</c:v>
                </c:pt>
                <c:pt idx="740">
                  <c:v>304.53193501940859</c:v>
                </c:pt>
                <c:pt idx="741">
                  <c:v>325.92193501940847</c:v>
                </c:pt>
                <c:pt idx="742">
                  <c:v>334.00573847300893</c:v>
                </c:pt>
                <c:pt idx="743">
                  <c:v>328.37599767688835</c:v>
                </c:pt>
                <c:pt idx="744">
                  <c:v>335.1024566811916</c:v>
                </c:pt>
                <c:pt idx="745">
                  <c:v>389.00500664298852</c:v>
                </c:pt>
                <c:pt idx="746">
                  <c:v>389.00500664298852</c:v>
                </c:pt>
                <c:pt idx="747">
                  <c:v>392.5250066429885</c:v>
                </c:pt>
                <c:pt idx="748">
                  <c:v>476.18500664298881</c:v>
                </c:pt>
                <c:pt idx="749">
                  <c:v>492.02948110974603</c:v>
                </c:pt>
                <c:pt idx="750">
                  <c:v>524.22022191755741</c:v>
                </c:pt>
                <c:pt idx="751">
                  <c:v>524.17693036367109</c:v>
                </c:pt>
                <c:pt idx="752">
                  <c:v>436.33086218433846</c:v>
                </c:pt>
                <c:pt idx="753">
                  <c:v>436.33086218433846</c:v>
                </c:pt>
                <c:pt idx="754">
                  <c:v>413.95086218433835</c:v>
                </c:pt>
                <c:pt idx="755">
                  <c:v>512.31973178642966</c:v>
                </c:pt>
                <c:pt idx="756">
                  <c:v>528.04929069094442</c:v>
                </c:pt>
                <c:pt idx="757">
                  <c:v>576.27342965112348</c:v>
                </c:pt>
                <c:pt idx="758">
                  <c:v>546.33846707238808</c:v>
                </c:pt>
                <c:pt idx="759">
                  <c:v>530.5312379740667</c:v>
                </c:pt>
                <c:pt idx="760">
                  <c:v>530.5312379740667</c:v>
                </c:pt>
                <c:pt idx="761">
                  <c:v>549.82996370305227</c:v>
                </c:pt>
                <c:pt idx="762">
                  <c:v>528.13246576186157</c:v>
                </c:pt>
                <c:pt idx="763">
                  <c:v>543.15744425641242</c:v>
                </c:pt>
                <c:pt idx="764">
                  <c:v>527.38484146464134</c:v>
                </c:pt>
                <c:pt idx="765">
                  <c:v>442.80606996861889</c:v>
                </c:pt>
                <c:pt idx="766">
                  <c:v>447.60875434621312</c:v>
                </c:pt>
                <c:pt idx="767">
                  <c:v>447.60875434621312</c:v>
                </c:pt>
                <c:pt idx="768">
                  <c:v>447.60875434621312</c:v>
                </c:pt>
                <c:pt idx="769">
                  <c:v>484.83409276171233</c:v>
                </c:pt>
                <c:pt idx="770">
                  <c:v>532.79351635788862</c:v>
                </c:pt>
                <c:pt idx="771">
                  <c:v>548.37046616985253</c:v>
                </c:pt>
                <c:pt idx="772">
                  <c:v>549.32164312190844</c:v>
                </c:pt>
                <c:pt idx="773">
                  <c:v>523.92010359737469</c:v>
                </c:pt>
                <c:pt idx="774">
                  <c:v>523.92010359737469</c:v>
                </c:pt>
                <c:pt idx="775">
                  <c:v>500.00010359737507</c:v>
                </c:pt>
                <c:pt idx="776">
                  <c:v>486.85010359737498</c:v>
                </c:pt>
                <c:pt idx="777">
                  <c:v>473.27109116828115</c:v>
                </c:pt>
                <c:pt idx="778">
                  <c:v>433.49272288475458</c:v>
                </c:pt>
                <c:pt idx="779">
                  <c:v>387.01071299241721</c:v>
                </c:pt>
                <c:pt idx="780">
                  <c:v>406.00867334682562</c:v>
                </c:pt>
                <c:pt idx="781">
                  <c:v>406.00867334682562</c:v>
                </c:pt>
                <c:pt idx="782">
                  <c:v>397.72485504834231</c:v>
                </c:pt>
                <c:pt idx="783">
                  <c:v>352.92723872398346</c:v>
                </c:pt>
                <c:pt idx="784">
                  <c:v>359.37188882958299</c:v>
                </c:pt>
                <c:pt idx="785">
                  <c:v>386.07641286840408</c:v>
                </c:pt>
                <c:pt idx="786">
                  <c:v>339.54088059978585</c:v>
                </c:pt>
                <c:pt idx="787">
                  <c:v>335.32341741432901</c:v>
                </c:pt>
                <c:pt idx="788">
                  <c:v>335.32341741432901</c:v>
                </c:pt>
                <c:pt idx="789">
                  <c:v>335.32341741432901</c:v>
                </c:pt>
                <c:pt idx="790">
                  <c:v>328.8340404814694</c:v>
                </c:pt>
                <c:pt idx="791">
                  <c:v>249.01039272493881</c:v>
                </c:pt>
                <c:pt idx="792">
                  <c:v>191.82656553455536</c:v>
                </c:pt>
                <c:pt idx="793">
                  <c:v>282.39106544161723</c:v>
                </c:pt>
                <c:pt idx="794">
                  <c:v>242.06157373068663</c:v>
                </c:pt>
                <c:pt idx="795">
                  <c:v>242.06157373068663</c:v>
                </c:pt>
                <c:pt idx="796">
                  <c:v>242.06157373068663</c:v>
                </c:pt>
                <c:pt idx="797">
                  <c:v>280.46521668808464</c:v>
                </c:pt>
                <c:pt idx="798">
                  <c:v>347.09004622753582</c:v>
                </c:pt>
                <c:pt idx="799">
                  <c:v>347.28547362077188</c:v>
                </c:pt>
                <c:pt idx="800">
                  <c:v>331.52819389112801</c:v>
                </c:pt>
                <c:pt idx="801">
                  <c:v>290.82359127187601</c:v>
                </c:pt>
                <c:pt idx="802">
                  <c:v>290.82359127187601</c:v>
                </c:pt>
                <c:pt idx="803">
                  <c:v>270.30359127187603</c:v>
                </c:pt>
                <c:pt idx="804">
                  <c:v>269.36700220551847</c:v>
                </c:pt>
                <c:pt idx="805">
                  <c:v>283.01603527691714</c:v>
                </c:pt>
                <c:pt idx="806">
                  <c:v>233.20004622753595</c:v>
                </c:pt>
                <c:pt idx="807">
                  <c:v>171.95369939204511</c:v>
                </c:pt>
                <c:pt idx="808">
                  <c:v>150.05533285217325</c:v>
                </c:pt>
                <c:pt idx="809">
                  <c:v>150.05533285217325</c:v>
                </c:pt>
                <c:pt idx="810">
                  <c:v>187.99533285217331</c:v>
                </c:pt>
                <c:pt idx="811">
                  <c:v>186.47700803090311</c:v>
                </c:pt>
                <c:pt idx="812">
                  <c:v>203.00408153376475</c:v>
                </c:pt>
                <c:pt idx="813">
                  <c:v>258.14634548471486</c:v>
                </c:pt>
                <c:pt idx="814">
                  <c:v>182.75634548471498</c:v>
                </c:pt>
                <c:pt idx="815">
                  <c:v>182.75634548471498</c:v>
                </c:pt>
                <c:pt idx="816">
                  <c:v>182.75634548471498</c:v>
                </c:pt>
                <c:pt idx="817">
                  <c:v>132.89634548471486</c:v>
                </c:pt>
                <c:pt idx="818">
                  <c:v>139.38865522995593</c:v>
                </c:pt>
                <c:pt idx="819">
                  <c:v>232.96317142551015</c:v>
                </c:pt>
                <c:pt idx="820">
                  <c:v>199.69143134901014</c:v>
                </c:pt>
                <c:pt idx="821">
                  <c:v>182.28864300806435</c:v>
                </c:pt>
                <c:pt idx="822">
                  <c:v>220.683718454879</c:v>
                </c:pt>
                <c:pt idx="823">
                  <c:v>220.683718454879</c:v>
                </c:pt>
                <c:pt idx="824">
                  <c:v>220.683718454879</c:v>
                </c:pt>
                <c:pt idx="825">
                  <c:v>197.06356910788736</c:v>
                </c:pt>
                <c:pt idx="826">
                  <c:v>179.88545878915193</c:v>
                </c:pt>
                <c:pt idx="827">
                  <c:v>192.101662640423</c:v>
                </c:pt>
                <c:pt idx="828">
                  <c:v>254.56791305930392</c:v>
                </c:pt>
                <c:pt idx="829">
                  <c:v>220.77821786423374</c:v>
                </c:pt>
                <c:pt idx="830">
                  <c:v>220.77821786423374</c:v>
                </c:pt>
                <c:pt idx="831">
                  <c:v>243.60821786423367</c:v>
                </c:pt>
                <c:pt idx="832">
                  <c:v>242.9142486980486</c:v>
                </c:pt>
                <c:pt idx="833">
                  <c:v>196.59621266614931</c:v>
                </c:pt>
                <c:pt idx="834">
                  <c:v>179.40101636488771</c:v>
                </c:pt>
                <c:pt idx="835">
                  <c:v>173.36080314854053</c:v>
                </c:pt>
                <c:pt idx="836">
                  <c:v>171.94064183742967</c:v>
                </c:pt>
                <c:pt idx="837">
                  <c:v>171.94064183742967</c:v>
                </c:pt>
                <c:pt idx="838">
                  <c:v>167.10064183742952</c:v>
                </c:pt>
                <c:pt idx="839">
                  <c:v>160.74995054092278</c:v>
                </c:pt>
                <c:pt idx="840">
                  <c:v>75.885168192691708</c:v>
                </c:pt>
                <c:pt idx="841">
                  <c:v>65.838324692377682</c:v>
                </c:pt>
                <c:pt idx="842">
                  <c:v>81.052783645067848</c:v>
                </c:pt>
                <c:pt idx="843">
                  <c:v>92.211193946652202</c:v>
                </c:pt>
                <c:pt idx="844">
                  <c:v>92.211193946652202</c:v>
                </c:pt>
                <c:pt idx="845">
                  <c:v>37.611193946652293</c:v>
                </c:pt>
                <c:pt idx="846">
                  <c:v>2.4134869056938442</c:v>
                </c:pt>
                <c:pt idx="847">
                  <c:v>-32.907152743349343</c:v>
                </c:pt>
                <c:pt idx="848">
                  <c:v>-53.337970747475538</c:v>
                </c:pt>
                <c:pt idx="849">
                  <c:v>-101.6461686060311</c:v>
                </c:pt>
                <c:pt idx="850">
                  <c:v>-136.72415299046588</c:v>
                </c:pt>
                <c:pt idx="851">
                  <c:v>-136.72415299046588</c:v>
                </c:pt>
                <c:pt idx="852">
                  <c:v>-141.91195975125447</c:v>
                </c:pt>
                <c:pt idx="853">
                  <c:v>-154.07230993033318</c:v>
                </c:pt>
                <c:pt idx="854">
                  <c:v>-117.0009783315686</c:v>
                </c:pt>
                <c:pt idx="855">
                  <c:v>-39.024490091128882</c:v>
                </c:pt>
                <c:pt idx="856">
                  <c:v>-1.6254880560832135</c:v>
                </c:pt>
                <c:pt idx="857">
                  <c:v>15.893149074626308</c:v>
                </c:pt>
                <c:pt idx="858">
                  <c:v>15.893149074626308</c:v>
                </c:pt>
                <c:pt idx="859">
                  <c:v>76.19314907462649</c:v>
                </c:pt>
                <c:pt idx="860">
                  <c:v>94.383149074626544</c:v>
                </c:pt>
                <c:pt idx="861">
                  <c:v>123.86763489124314</c:v>
                </c:pt>
                <c:pt idx="862">
                  <c:v>144.43381253705638</c:v>
                </c:pt>
                <c:pt idx="863">
                  <c:v>124.74213725312848</c:v>
                </c:pt>
                <c:pt idx="864">
                  <c:v>174.44428804599329</c:v>
                </c:pt>
                <c:pt idx="865">
                  <c:v>174.44428804599329</c:v>
                </c:pt>
                <c:pt idx="866">
                  <c:v>174.44428804599329</c:v>
                </c:pt>
                <c:pt idx="867">
                  <c:v>202.10679820057612</c:v>
                </c:pt>
                <c:pt idx="868">
                  <c:v>202.69158534659528</c:v>
                </c:pt>
                <c:pt idx="869">
                  <c:v>247.49650518510089</c:v>
                </c:pt>
                <c:pt idx="870">
                  <c:v>289.10929362990282</c:v>
                </c:pt>
                <c:pt idx="871">
                  <c:v>280.91361817223151</c:v>
                </c:pt>
                <c:pt idx="872">
                  <c:v>280.91361817223151</c:v>
                </c:pt>
                <c:pt idx="873">
                  <c:v>264.39361817223153</c:v>
                </c:pt>
                <c:pt idx="874">
                  <c:v>249.6033988656277</c:v>
                </c:pt>
                <c:pt idx="875">
                  <c:v>222.11940605451355</c:v>
                </c:pt>
                <c:pt idx="876">
                  <c:v>246.73008519349878</c:v>
                </c:pt>
                <c:pt idx="877">
                  <c:v>272.30655680608606</c:v>
                </c:pt>
                <c:pt idx="878">
                  <c:v>287.10345784924175</c:v>
                </c:pt>
                <c:pt idx="879">
                  <c:v>287.10345784924175</c:v>
                </c:pt>
                <c:pt idx="880">
                  <c:v>245.50345784924184</c:v>
                </c:pt>
                <c:pt idx="881">
                  <c:v>237.76759706442544</c:v>
                </c:pt>
                <c:pt idx="882">
                  <c:v>235.86850748149163</c:v>
                </c:pt>
                <c:pt idx="883">
                  <c:v>234.67383245966221</c:v>
                </c:pt>
                <c:pt idx="884">
                  <c:v>256.41153619996476</c:v>
                </c:pt>
                <c:pt idx="885">
                  <c:v>161.73612001060519</c:v>
                </c:pt>
                <c:pt idx="886">
                  <c:v>161.73612001060519</c:v>
                </c:pt>
                <c:pt idx="887">
                  <c:v>161.73612001060519</c:v>
                </c:pt>
                <c:pt idx="888">
                  <c:v>231.65612001060526</c:v>
                </c:pt>
                <c:pt idx="889">
                  <c:v>211.07742960809674</c:v>
                </c:pt>
                <c:pt idx="890">
                  <c:v>158.86869795437224</c:v>
                </c:pt>
                <c:pt idx="891">
                  <c:v>143.20491838355974</c:v>
                </c:pt>
                <c:pt idx="892">
                  <c:v>171.35248764882999</c:v>
                </c:pt>
                <c:pt idx="893">
                  <c:v>171.35248764882999</c:v>
                </c:pt>
                <c:pt idx="894">
                  <c:v>128.35248764882999</c:v>
                </c:pt>
                <c:pt idx="895">
                  <c:v>115.30404437530478</c:v>
                </c:pt>
                <c:pt idx="896">
                  <c:v>131.98296389154893</c:v>
                </c:pt>
                <c:pt idx="897">
                  <c:v>152.19127976449045</c:v>
                </c:pt>
                <c:pt idx="898">
                  <c:v>164.14890241724879</c:v>
                </c:pt>
                <c:pt idx="899">
                  <c:v>155.806247411188</c:v>
                </c:pt>
                <c:pt idx="900">
                  <c:v>155.806247411188</c:v>
                </c:pt>
                <c:pt idx="901">
                  <c:v>184.20624741118809</c:v>
                </c:pt>
                <c:pt idx="902">
                  <c:v>162.72322293738398</c:v>
                </c:pt>
                <c:pt idx="903">
                  <c:v>183.05686661827576</c:v>
                </c:pt>
                <c:pt idx="904">
                  <c:v>183.65408686101136</c:v>
                </c:pt>
                <c:pt idx="905">
                  <c:v>80.915115210571912</c:v>
                </c:pt>
                <c:pt idx="906">
                  <c:v>157.56724013485018</c:v>
                </c:pt>
                <c:pt idx="907">
                  <c:v>157.56724013485018</c:v>
                </c:pt>
                <c:pt idx="908">
                  <c:v>157.93724013485007</c:v>
                </c:pt>
                <c:pt idx="909">
                  <c:v>204.22196023996366</c:v>
                </c:pt>
                <c:pt idx="910">
                  <c:v>194.20731375279911</c:v>
                </c:pt>
                <c:pt idx="911">
                  <c:v>137.84683780096884</c:v>
                </c:pt>
                <c:pt idx="912">
                  <c:v>140.62471785513344</c:v>
                </c:pt>
                <c:pt idx="913">
                  <c:v>135.91720573947578</c:v>
                </c:pt>
                <c:pt idx="914">
                  <c:v>135.91720573947578</c:v>
                </c:pt>
                <c:pt idx="915">
                  <c:v>78.767205739475685</c:v>
                </c:pt>
                <c:pt idx="916">
                  <c:v>52.937205739475758</c:v>
                </c:pt>
                <c:pt idx="917">
                  <c:v>104.43595540488695</c:v>
                </c:pt>
                <c:pt idx="918">
                  <c:v>181.5041660229931</c:v>
                </c:pt>
                <c:pt idx="919">
                  <c:v>175.35441927296415</c:v>
                </c:pt>
                <c:pt idx="920">
                  <c:v>140.93772702350361</c:v>
                </c:pt>
                <c:pt idx="921">
                  <c:v>140.93772702350361</c:v>
                </c:pt>
                <c:pt idx="922">
                  <c:v>140.93772702350361</c:v>
                </c:pt>
                <c:pt idx="923">
                  <c:v>112.17552365407437</c:v>
                </c:pt>
                <c:pt idx="924">
                  <c:v>94.305854783606719</c:v>
                </c:pt>
                <c:pt idx="925">
                  <c:v>107.73802504008245</c:v>
                </c:pt>
                <c:pt idx="926">
                  <c:v>109.16268744251283</c:v>
                </c:pt>
                <c:pt idx="927">
                  <c:v>109.55921654080794</c:v>
                </c:pt>
                <c:pt idx="928">
                  <c:v>109.55921654080794</c:v>
                </c:pt>
                <c:pt idx="929">
                  <c:v>109.55921654080794</c:v>
                </c:pt>
                <c:pt idx="930">
                  <c:v>124.22024432477838</c:v>
                </c:pt>
                <c:pt idx="931">
                  <c:v>118.82678507672745</c:v>
                </c:pt>
                <c:pt idx="932">
                  <c:v>98.946785076727338</c:v>
                </c:pt>
                <c:pt idx="933">
                  <c:v>86.2764385975197</c:v>
                </c:pt>
                <c:pt idx="934">
                  <c:v>100.49048165948307</c:v>
                </c:pt>
                <c:pt idx="935">
                  <c:v>100.49048165948307</c:v>
                </c:pt>
                <c:pt idx="936">
                  <c:v>114.91048165948314</c:v>
                </c:pt>
                <c:pt idx="937">
                  <c:v>158.91455542079848</c:v>
                </c:pt>
                <c:pt idx="938">
                  <c:v>193.9438753984582</c:v>
                </c:pt>
                <c:pt idx="939">
                  <c:v>211.19141266943507</c:v>
                </c:pt>
                <c:pt idx="940">
                  <c:v>228.7071083998685</c:v>
                </c:pt>
                <c:pt idx="941">
                  <c:v>218.50919338473977</c:v>
                </c:pt>
                <c:pt idx="942">
                  <c:v>218.50919338473977</c:v>
                </c:pt>
                <c:pt idx="943">
                  <c:v>189.41437720299245</c:v>
                </c:pt>
                <c:pt idx="944">
                  <c:v>169.96214920497459</c:v>
                </c:pt>
                <c:pt idx="945">
                  <c:v>120.53738802668113</c:v>
                </c:pt>
                <c:pt idx="946">
                  <c:v>146.02122374658347</c:v>
                </c:pt>
                <c:pt idx="947">
                  <c:v>115.61111550969781</c:v>
                </c:pt>
                <c:pt idx="948">
                  <c:v>88.112853233782516</c:v>
                </c:pt>
                <c:pt idx="949">
                  <c:v>88.112853233782516</c:v>
                </c:pt>
                <c:pt idx="950">
                  <c:v>88.112853233782516</c:v>
                </c:pt>
                <c:pt idx="951">
                  <c:v>112.38822817874325</c:v>
                </c:pt>
                <c:pt idx="952">
                  <c:v>66.543108282372486</c:v>
                </c:pt>
                <c:pt idx="953">
                  <c:v>-41.203146648279017</c:v>
                </c:pt>
                <c:pt idx="954">
                  <c:v>-85.599157218791788</c:v>
                </c:pt>
                <c:pt idx="955">
                  <c:v>-88.234025857142569</c:v>
                </c:pt>
                <c:pt idx="956">
                  <c:v>-88.234025857142569</c:v>
                </c:pt>
                <c:pt idx="957">
                  <c:v>-88.234025857142569</c:v>
                </c:pt>
                <c:pt idx="958">
                  <c:v>-113.02402585714253</c:v>
                </c:pt>
                <c:pt idx="959">
                  <c:v>-122.6524070583946</c:v>
                </c:pt>
                <c:pt idx="960">
                  <c:v>-114.20118215038701</c:v>
                </c:pt>
                <c:pt idx="961">
                  <c:v>-176.68105749241158</c:v>
                </c:pt>
                <c:pt idx="962">
                  <c:v>-193.61949873895219</c:v>
                </c:pt>
                <c:pt idx="963">
                  <c:v>-193.61949873895219</c:v>
                </c:pt>
                <c:pt idx="964">
                  <c:v>-174.84949873895221</c:v>
                </c:pt>
                <c:pt idx="965">
                  <c:v>-153.08330958622855</c:v>
                </c:pt>
                <c:pt idx="966">
                  <c:v>-175.64657662374839</c:v>
                </c:pt>
                <c:pt idx="967">
                  <c:v>-145.96106818086173</c:v>
                </c:pt>
                <c:pt idx="968">
                  <c:v>-151.63275926700544</c:v>
                </c:pt>
                <c:pt idx="969">
                  <c:v>-185.18409814453753</c:v>
                </c:pt>
                <c:pt idx="970">
                  <c:v>-185.18409814453753</c:v>
                </c:pt>
                <c:pt idx="971">
                  <c:v>-156.74409814453747</c:v>
                </c:pt>
                <c:pt idx="972">
                  <c:v>-137.31342812315097</c:v>
                </c:pt>
                <c:pt idx="973">
                  <c:v>-48.12833232257799</c:v>
                </c:pt>
                <c:pt idx="974">
                  <c:v>-7.7649088565758575</c:v>
                </c:pt>
                <c:pt idx="975">
                  <c:v>29.881860055394554</c:v>
                </c:pt>
                <c:pt idx="976">
                  <c:v>0.58293465597262184</c:v>
                </c:pt>
                <c:pt idx="977">
                  <c:v>0.58293465597262184</c:v>
                </c:pt>
                <c:pt idx="978">
                  <c:v>12.152934655972786</c:v>
                </c:pt>
                <c:pt idx="979">
                  <c:v>46.152934655972786</c:v>
                </c:pt>
                <c:pt idx="980">
                  <c:v>0.781654658487696</c:v>
                </c:pt>
                <c:pt idx="981">
                  <c:v>-47.297068062924154</c:v>
                </c:pt>
                <c:pt idx="982">
                  <c:v>-54.537456221025877</c:v>
                </c:pt>
                <c:pt idx="983">
                  <c:v>-0.45652308792659824</c:v>
                </c:pt>
                <c:pt idx="984">
                  <c:v>-0.45652308792659824</c:v>
                </c:pt>
                <c:pt idx="985">
                  <c:v>18.323476912073602</c:v>
                </c:pt>
                <c:pt idx="986">
                  <c:v>63.798400251487692</c:v>
                </c:pt>
                <c:pt idx="987">
                  <c:v>116.01567702372358</c:v>
                </c:pt>
                <c:pt idx="988">
                  <c:v>76.504350776711817</c:v>
                </c:pt>
                <c:pt idx="989">
                  <c:v>45.032743054827733</c:v>
                </c:pt>
                <c:pt idx="990">
                  <c:v>63.425957333353836</c:v>
                </c:pt>
                <c:pt idx="991">
                  <c:v>63.425957333353836</c:v>
                </c:pt>
                <c:pt idx="992">
                  <c:v>41.185957333353599</c:v>
                </c:pt>
                <c:pt idx="993">
                  <c:v>43.673961453368065</c:v>
                </c:pt>
                <c:pt idx="994">
                  <c:v>25.228244211419678</c:v>
                </c:pt>
                <c:pt idx="995">
                  <c:v>1.0844325873154048</c:v>
                </c:pt>
                <c:pt idx="996">
                  <c:v>-31.663519162118519</c:v>
                </c:pt>
                <c:pt idx="997">
                  <c:v>24.726738993781964</c:v>
                </c:pt>
                <c:pt idx="998">
                  <c:v>24.726738993781964</c:v>
                </c:pt>
                <c:pt idx="999">
                  <c:v>24.726738993781964</c:v>
                </c:pt>
                <c:pt idx="1000">
                  <c:v>28.14032918830344</c:v>
                </c:pt>
                <c:pt idx="1001">
                  <c:v>5.7167271400899153</c:v>
                </c:pt>
                <c:pt idx="1002">
                  <c:v>16.710215607192367</c:v>
                </c:pt>
                <c:pt idx="1003">
                  <c:v>-18.04156535267748</c:v>
                </c:pt>
                <c:pt idx="1004">
                  <c:v>-17.909313258860493</c:v>
                </c:pt>
                <c:pt idx="1005">
                  <c:v>-17.909313258860493</c:v>
                </c:pt>
                <c:pt idx="1006">
                  <c:v>-17.909313258860493</c:v>
                </c:pt>
                <c:pt idx="1007">
                  <c:v>59.880741830617353</c:v>
                </c:pt>
                <c:pt idx="1008">
                  <c:v>101.85821554822314</c:v>
                </c:pt>
                <c:pt idx="1009">
                  <c:v>128.04061105158871</c:v>
                </c:pt>
                <c:pt idx="1010">
                  <c:v>109.28540701413067</c:v>
                </c:pt>
                <c:pt idx="1011">
                  <c:v>98.257617037403634</c:v>
                </c:pt>
                <c:pt idx="1012">
                  <c:v>98.257617037403634</c:v>
                </c:pt>
                <c:pt idx="1013">
                  <c:v>98.257617037403634</c:v>
                </c:pt>
                <c:pt idx="1014">
                  <c:v>67.667617037403943</c:v>
                </c:pt>
                <c:pt idx="1015">
                  <c:v>42.113764119584175</c:v>
                </c:pt>
                <c:pt idx="1016">
                  <c:v>92.388047266048943</c:v>
                </c:pt>
                <c:pt idx="1017">
                  <c:v>98.419003329704992</c:v>
                </c:pt>
                <c:pt idx="1018">
                  <c:v>83.047240732994396</c:v>
                </c:pt>
                <c:pt idx="1019">
                  <c:v>83.047240732994396</c:v>
                </c:pt>
                <c:pt idx="1020">
                  <c:v>83.047240732994396</c:v>
                </c:pt>
                <c:pt idx="1021">
                  <c:v>94.237240732994451</c:v>
                </c:pt>
                <c:pt idx="1022">
                  <c:v>74.518506934717607</c:v>
                </c:pt>
                <c:pt idx="1023">
                  <c:v>79.22090855913666</c:v>
                </c:pt>
                <c:pt idx="1024">
                  <c:v>109.77530567512622</c:v>
                </c:pt>
                <c:pt idx="1025">
                  <c:v>120.17235489672612</c:v>
                </c:pt>
                <c:pt idx="1026">
                  <c:v>120.17235489672612</c:v>
                </c:pt>
                <c:pt idx="1027">
                  <c:v>139.55235489672577</c:v>
                </c:pt>
                <c:pt idx="1028">
                  <c:v>101.40254572104323</c:v>
                </c:pt>
                <c:pt idx="1029">
                  <c:v>117.59194264282633</c:v>
                </c:pt>
                <c:pt idx="1030">
                  <c:v>132.65494200123658</c:v>
                </c:pt>
                <c:pt idx="1031">
                  <c:v>140.6597150332218</c:v>
                </c:pt>
                <c:pt idx="1032">
                  <c:v>141.72790502174212</c:v>
                </c:pt>
                <c:pt idx="1033">
                  <c:v>141.72790502174212</c:v>
                </c:pt>
                <c:pt idx="1034">
                  <c:v>135.23790502174234</c:v>
                </c:pt>
                <c:pt idx="1035">
                  <c:v>181.42303716021934</c:v>
                </c:pt>
                <c:pt idx="1036">
                  <c:v>225.1603556145842</c:v>
                </c:pt>
                <c:pt idx="1037">
                  <c:v>294.36017742078729</c:v>
                </c:pt>
                <c:pt idx="1038">
                  <c:v>321.35022522396957</c:v>
                </c:pt>
                <c:pt idx="1039">
                  <c:v>320.61775208898462</c:v>
                </c:pt>
                <c:pt idx="1040">
                  <c:v>320.61775208898462</c:v>
                </c:pt>
                <c:pt idx="1041">
                  <c:v>322.42775208898502</c:v>
                </c:pt>
                <c:pt idx="1042">
                  <c:v>308.65775208898458</c:v>
                </c:pt>
                <c:pt idx="1043">
                  <c:v>209.82448845362114</c:v>
                </c:pt>
                <c:pt idx="1044">
                  <c:v>254.498121107099</c:v>
                </c:pt>
                <c:pt idx="1045">
                  <c:v>354.67261538310959</c:v>
                </c:pt>
                <c:pt idx="1046">
                  <c:v>354.67261538310959</c:v>
                </c:pt>
                <c:pt idx="1047">
                  <c:v>354.67261538310959</c:v>
                </c:pt>
                <c:pt idx="1048">
                  <c:v>331.19261538310957</c:v>
                </c:pt>
                <c:pt idx="1049">
                  <c:v>339.01261538310973</c:v>
                </c:pt>
                <c:pt idx="1050">
                  <c:v>355.8420723501813</c:v>
                </c:pt>
                <c:pt idx="1051">
                  <c:v>362.49947990144619</c:v>
                </c:pt>
                <c:pt idx="1052">
                  <c:v>339.9881299470494</c:v>
                </c:pt>
                <c:pt idx="1053">
                  <c:v>368.31042449982351</c:v>
                </c:pt>
                <c:pt idx="1054">
                  <c:v>368.31042449982351</c:v>
                </c:pt>
                <c:pt idx="1055">
                  <c:v>368.31042449982351</c:v>
                </c:pt>
                <c:pt idx="1056">
                  <c:v>349.34525680026991</c:v>
                </c:pt>
                <c:pt idx="1057">
                  <c:v>353.42933075925839</c:v>
                </c:pt>
                <c:pt idx="1058">
                  <c:v>424.35451108933148</c:v>
                </c:pt>
                <c:pt idx="1059">
                  <c:v>409.50451108933157</c:v>
                </c:pt>
                <c:pt idx="1060">
                  <c:v>391.87428965974914</c:v>
                </c:pt>
                <c:pt idx="1061">
                  <c:v>391.87428965974914</c:v>
                </c:pt>
                <c:pt idx="1062">
                  <c:v>382.12428965974914</c:v>
                </c:pt>
                <c:pt idx="1063">
                  <c:v>330.29160082782028</c:v>
                </c:pt>
                <c:pt idx="1064">
                  <c:v>336.99814257756907</c:v>
                </c:pt>
                <c:pt idx="1065">
                  <c:v>230.97107382756803</c:v>
                </c:pt>
                <c:pt idx="1066">
                  <c:v>196.89206506388746</c:v>
                </c:pt>
                <c:pt idx="1067">
                  <c:v>189.46560133417279</c:v>
                </c:pt>
                <c:pt idx="1068">
                  <c:v>189.46560133417279</c:v>
                </c:pt>
                <c:pt idx="1069">
                  <c:v>200.22560133417255</c:v>
                </c:pt>
                <c:pt idx="1070">
                  <c:v>182.68516498447389</c:v>
                </c:pt>
                <c:pt idx="1071">
                  <c:v>132.65615583237877</c:v>
                </c:pt>
                <c:pt idx="1072">
                  <c:v>89.899894780674458</c:v>
                </c:pt>
                <c:pt idx="1073">
                  <c:v>113.49989478067437</c:v>
                </c:pt>
                <c:pt idx="1074">
                  <c:v>126.81666330423104</c:v>
                </c:pt>
                <c:pt idx="1075">
                  <c:v>126.81666330423104</c:v>
                </c:pt>
                <c:pt idx="1076">
                  <c:v>119.71666330423113</c:v>
                </c:pt>
                <c:pt idx="1077">
                  <c:v>90.811322366691456</c:v>
                </c:pt>
                <c:pt idx="1078">
                  <c:v>112.31329088425628</c:v>
                </c:pt>
                <c:pt idx="1079">
                  <c:v>142.93718628788611</c:v>
                </c:pt>
                <c:pt idx="1080">
                  <c:v>190.87691082571109</c:v>
                </c:pt>
                <c:pt idx="1081">
                  <c:v>187.55229931808981</c:v>
                </c:pt>
                <c:pt idx="1082">
                  <c:v>187.55229931808981</c:v>
                </c:pt>
                <c:pt idx="1083">
                  <c:v>185.80743689029578</c:v>
                </c:pt>
                <c:pt idx="1084">
                  <c:v>216.06591461421613</c:v>
                </c:pt>
                <c:pt idx="1085">
                  <c:v>152.23011286167048</c:v>
                </c:pt>
                <c:pt idx="1086">
                  <c:v>168.89752095258018</c:v>
                </c:pt>
                <c:pt idx="1087">
                  <c:v>197.20857812514396</c:v>
                </c:pt>
                <c:pt idx="1088">
                  <c:v>197.78776572867946</c:v>
                </c:pt>
                <c:pt idx="1089">
                  <c:v>197.78776572867946</c:v>
                </c:pt>
                <c:pt idx="1090">
                  <c:v>184.2477657286795</c:v>
                </c:pt>
                <c:pt idx="1091">
                  <c:v>185.73776572867973</c:v>
                </c:pt>
                <c:pt idx="1092">
                  <c:v>205.85667622446817</c:v>
                </c:pt>
                <c:pt idx="1093">
                  <c:v>240.9804278229708</c:v>
                </c:pt>
                <c:pt idx="1094">
                  <c:v>216.33401318575261</c:v>
                </c:pt>
                <c:pt idx="1095">
                  <c:v>216.33401318575261</c:v>
                </c:pt>
                <c:pt idx="1096">
                  <c:v>216.33401318575261</c:v>
                </c:pt>
                <c:pt idx="1097">
                  <c:v>235.03401318575288</c:v>
                </c:pt>
                <c:pt idx="1098">
                  <c:v>232.58401318575261</c:v>
                </c:pt>
                <c:pt idx="1099">
                  <c:v>224.28728264281062</c:v>
                </c:pt>
                <c:pt idx="1100">
                  <c:v>212.88422058051128</c:v>
                </c:pt>
                <c:pt idx="1101">
                  <c:v>183.31286090709455</c:v>
                </c:pt>
                <c:pt idx="1102">
                  <c:v>160.88712334563297</c:v>
                </c:pt>
                <c:pt idx="1103">
                  <c:v>160.88712334563297</c:v>
                </c:pt>
                <c:pt idx="1104">
                  <c:v>151.75712334563286</c:v>
                </c:pt>
                <c:pt idx="1105">
                  <c:v>150.28712334563306</c:v>
                </c:pt>
                <c:pt idx="1106">
                  <c:v>177.42019140204957</c:v>
                </c:pt>
                <c:pt idx="1107">
                  <c:v>209.12309180611055</c:v>
                </c:pt>
                <c:pt idx="1108">
                  <c:v>157.69732932375427</c:v>
                </c:pt>
                <c:pt idx="1109">
                  <c:v>163.56033366129986</c:v>
                </c:pt>
                <c:pt idx="1110">
                  <c:v>163.56033366129986</c:v>
                </c:pt>
                <c:pt idx="1111">
                  <c:v>181.22033366130017</c:v>
                </c:pt>
                <c:pt idx="1112">
                  <c:v>198.21033366129996</c:v>
                </c:pt>
                <c:pt idx="1113">
                  <c:v>168.25996649715125</c:v>
                </c:pt>
                <c:pt idx="1114">
                  <c:v>171.31808998958195</c:v>
                </c:pt>
                <c:pt idx="1115">
                  <c:v>169.53708407544309</c:v>
                </c:pt>
                <c:pt idx="1116">
                  <c:v>159.04057890961121</c:v>
                </c:pt>
                <c:pt idx="1117">
                  <c:v>159.04057890961121</c:v>
                </c:pt>
                <c:pt idx="1118">
                  <c:v>155.95057890961107</c:v>
                </c:pt>
                <c:pt idx="1119">
                  <c:v>109.1082003893971</c:v>
                </c:pt>
                <c:pt idx="1120">
                  <c:v>104.0266651806578</c:v>
                </c:pt>
                <c:pt idx="1121">
                  <c:v>83.234453840587776</c:v>
                </c:pt>
                <c:pt idx="1122">
                  <c:v>89.032583799347776</c:v>
                </c:pt>
                <c:pt idx="1123">
                  <c:v>82.377006951700423</c:v>
                </c:pt>
                <c:pt idx="1124">
                  <c:v>82.377006951700423</c:v>
                </c:pt>
                <c:pt idx="1125">
                  <c:v>82.377006951700423</c:v>
                </c:pt>
                <c:pt idx="1126">
                  <c:v>91.291616683185566</c:v>
                </c:pt>
                <c:pt idx="1127">
                  <c:v>91.653706107419112</c:v>
                </c:pt>
                <c:pt idx="1128">
                  <c:v>39.019992834681943</c:v>
                </c:pt>
                <c:pt idx="1129">
                  <c:v>19.703797580456921</c:v>
                </c:pt>
                <c:pt idx="1130">
                  <c:v>-7.1217335306710083</c:v>
                </c:pt>
                <c:pt idx="1131">
                  <c:v>-7.1217335306710083</c:v>
                </c:pt>
                <c:pt idx="1132">
                  <c:v>-4.6017335306710265</c:v>
                </c:pt>
                <c:pt idx="1133">
                  <c:v>-14.420908201547718</c:v>
                </c:pt>
                <c:pt idx="1134">
                  <c:v>17.461044957552531</c:v>
                </c:pt>
                <c:pt idx="1135">
                  <c:v>44.810116167155684</c:v>
                </c:pt>
                <c:pt idx="1136">
                  <c:v>42.908356525730596</c:v>
                </c:pt>
                <c:pt idx="1137">
                  <c:v>32.086693407036819</c:v>
                </c:pt>
                <c:pt idx="1138">
                  <c:v>32.086693407036819</c:v>
                </c:pt>
                <c:pt idx="1139">
                  <c:v>66.906693407036983</c:v>
                </c:pt>
                <c:pt idx="1140">
                  <c:v>101.41515819829829</c:v>
                </c:pt>
                <c:pt idx="1141">
                  <c:v>73.289110725228511</c:v>
                </c:pt>
                <c:pt idx="1142">
                  <c:v>43.054345801834188</c:v>
                </c:pt>
                <c:pt idx="1143">
                  <c:v>85.408704290890455</c:v>
                </c:pt>
                <c:pt idx="1144">
                  <c:v>112.97600198198597</c:v>
                </c:pt>
                <c:pt idx="1145">
                  <c:v>112.97600198198597</c:v>
                </c:pt>
                <c:pt idx="1146">
                  <c:v>107.3060019819859</c:v>
                </c:pt>
                <c:pt idx="1147">
                  <c:v>97.816001981985664</c:v>
                </c:pt>
                <c:pt idx="1148">
                  <c:v>97.003906563635155</c:v>
                </c:pt>
                <c:pt idx="1149">
                  <c:v>81.356743721037219</c:v>
                </c:pt>
                <c:pt idx="1150">
                  <c:v>57.314068694086927</c:v>
                </c:pt>
                <c:pt idx="1151">
                  <c:v>72.403429944096388</c:v>
                </c:pt>
                <c:pt idx="1152">
                  <c:v>72.403429944096388</c:v>
                </c:pt>
                <c:pt idx="1153">
                  <c:v>70.720054497745878</c:v>
                </c:pt>
                <c:pt idx="1154">
                  <c:v>73.671524819318165</c:v>
                </c:pt>
                <c:pt idx="1155">
                  <c:v>96.347285882294273</c:v>
                </c:pt>
                <c:pt idx="1156">
                  <c:v>138.45486310605565</c:v>
                </c:pt>
                <c:pt idx="1157">
                  <c:v>165.01573421280136</c:v>
                </c:pt>
                <c:pt idx="1158">
                  <c:v>181.79237931150692</c:v>
                </c:pt>
                <c:pt idx="1159">
                  <c:v>181.79237931150692</c:v>
                </c:pt>
                <c:pt idx="1160">
                  <c:v>180.66237931150681</c:v>
                </c:pt>
                <c:pt idx="1161">
                  <c:v>171.8252182181609</c:v>
                </c:pt>
                <c:pt idx="1162">
                  <c:v>164.34485757769698</c:v>
                </c:pt>
                <c:pt idx="1163">
                  <c:v>167.30472442539758</c:v>
                </c:pt>
                <c:pt idx="1164">
                  <c:v>184.35183558663084</c:v>
                </c:pt>
                <c:pt idx="1165">
                  <c:v>160.38519973133725</c:v>
                </c:pt>
                <c:pt idx="1166">
                  <c:v>160.38519973133725</c:v>
                </c:pt>
                <c:pt idx="1167">
                  <c:v>150.76519973133736</c:v>
                </c:pt>
                <c:pt idx="1168">
                  <c:v>154.0455011962772</c:v>
                </c:pt>
                <c:pt idx="1169">
                  <c:v>172.37774828872989</c:v>
                </c:pt>
                <c:pt idx="1170">
                  <c:v>115.94330441952206</c:v>
                </c:pt>
                <c:pt idx="1171">
                  <c:v>58.717688599598205</c:v>
                </c:pt>
                <c:pt idx="1172">
                  <c:v>47.117209898226974</c:v>
                </c:pt>
                <c:pt idx="1173">
                  <c:v>47.117209898226974</c:v>
                </c:pt>
                <c:pt idx="1174">
                  <c:v>47.117209898226974</c:v>
                </c:pt>
                <c:pt idx="1175">
                  <c:v>-20.732790101773389</c:v>
                </c:pt>
                <c:pt idx="1176">
                  <c:v>-52.877039170234184</c:v>
                </c:pt>
                <c:pt idx="1177">
                  <c:v>-2.3805042175808921</c:v>
                </c:pt>
                <c:pt idx="1178">
                  <c:v>6.9672688899991044</c:v>
                </c:pt>
                <c:pt idx="1179">
                  <c:v>-14.66057022865607</c:v>
                </c:pt>
                <c:pt idx="1180">
                  <c:v>-14.66057022865607</c:v>
                </c:pt>
                <c:pt idx="1181">
                  <c:v>-16.353709799934222</c:v>
                </c:pt>
                <c:pt idx="1182">
                  <c:v>-17.219665775993235</c:v>
                </c:pt>
                <c:pt idx="1183">
                  <c:v>-17.091019217327812</c:v>
                </c:pt>
                <c:pt idx="1184">
                  <c:v>-56.024537330613384</c:v>
                </c:pt>
                <c:pt idx="1185">
                  <c:v>-76.086033822951777</c:v>
                </c:pt>
                <c:pt idx="1186">
                  <c:v>-70.679648693881063</c:v>
                </c:pt>
                <c:pt idx="1187">
                  <c:v>-70.679648693881063</c:v>
                </c:pt>
                <c:pt idx="1188">
                  <c:v>-70.679648693881063</c:v>
                </c:pt>
                <c:pt idx="1189">
                  <c:v>-89.647641548217507</c:v>
                </c:pt>
                <c:pt idx="1190">
                  <c:v>-105.66253018494854</c:v>
                </c:pt>
                <c:pt idx="1191">
                  <c:v>-132.75977492345692</c:v>
                </c:pt>
                <c:pt idx="1192">
                  <c:v>-145.83498174095621</c:v>
                </c:pt>
                <c:pt idx="1193">
                  <c:v>-140.86475901441872</c:v>
                </c:pt>
                <c:pt idx="1194">
                  <c:v>-140.86475901441872</c:v>
                </c:pt>
                <c:pt idx="1195">
                  <c:v>-115.54475901441856</c:v>
                </c:pt>
                <c:pt idx="1196">
                  <c:v>-106.68391544436054</c:v>
                </c:pt>
                <c:pt idx="1197">
                  <c:v>-89.762848626399773</c:v>
                </c:pt>
                <c:pt idx="1198">
                  <c:v>-77.056240510108637</c:v>
                </c:pt>
                <c:pt idx="1199">
                  <c:v>-53.016240510108673</c:v>
                </c:pt>
                <c:pt idx="1200">
                  <c:v>-53.016240510108673</c:v>
                </c:pt>
                <c:pt idx="1201">
                  <c:v>-53.016240510108673</c:v>
                </c:pt>
                <c:pt idx="1202">
                  <c:v>-64.056240510108637</c:v>
                </c:pt>
                <c:pt idx="1203">
                  <c:v>-64.629328949017236</c:v>
                </c:pt>
                <c:pt idx="1204">
                  <c:v>-78.602815504907994</c:v>
                </c:pt>
                <c:pt idx="1205">
                  <c:v>-59.756542390814047</c:v>
                </c:pt>
                <c:pt idx="1206">
                  <c:v>-53.517514015227789</c:v>
                </c:pt>
                <c:pt idx="1207">
                  <c:v>-47.93869258748191</c:v>
                </c:pt>
                <c:pt idx="1208">
                  <c:v>-47.93869258748191</c:v>
                </c:pt>
                <c:pt idx="1209">
                  <c:v>-60.838692587482001</c:v>
                </c:pt>
                <c:pt idx="1210">
                  <c:v>-60.584409276257247</c:v>
                </c:pt>
                <c:pt idx="1211">
                  <c:v>-32.715318046566153</c:v>
                </c:pt>
                <c:pt idx="1212">
                  <c:v>19.919425975063859</c:v>
                </c:pt>
                <c:pt idx="1213">
                  <c:v>44.102164154444381</c:v>
                </c:pt>
                <c:pt idx="1214">
                  <c:v>47.692896491575084</c:v>
                </c:pt>
                <c:pt idx="1215">
                  <c:v>47.692896491575084</c:v>
                </c:pt>
                <c:pt idx="1216">
                  <c:v>45.332896491574957</c:v>
                </c:pt>
                <c:pt idx="1217">
                  <c:v>66.441562828939823</c:v>
                </c:pt>
                <c:pt idx="1218">
                  <c:v>72.461030766424756</c:v>
                </c:pt>
                <c:pt idx="1219">
                  <c:v>67.01888745597671</c:v>
                </c:pt>
                <c:pt idx="1220">
                  <c:v>84.929374511992137</c:v>
                </c:pt>
                <c:pt idx="1221">
                  <c:v>79.194886807751573</c:v>
                </c:pt>
                <c:pt idx="1222">
                  <c:v>79.194886807751573</c:v>
                </c:pt>
                <c:pt idx="1223">
                  <c:v>79.194886807751573</c:v>
                </c:pt>
                <c:pt idx="1224">
                  <c:v>56.411722670881318</c:v>
                </c:pt>
                <c:pt idx="1225">
                  <c:v>47.976742437636858</c:v>
                </c:pt>
                <c:pt idx="1226">
                  <c:v>46.141303386601066</c:v>
                </c:pt>
                <c:pt idx="1227">
                  <c:v>40.368238850129273</c:v>
                </c:pt>
                <c:pt idx="1228">
                  <c:v>24.937806388011722</c:v>
                </c:pt>
                <c:pt idx="1229">
                  <c:v>24.937806388011722</c:v>
                </c:pt>
                <c:pt idx="1230">
                  <c:v>43.387806388011541</c:v>
                </c:pt>
                <c:pt idx="1231">
                  <c:v>-5.0437757157396845E-2</c:v>
                </c:pt>
                <c:pt idx="1232">
                  <c:v>-3.4605957165504151</c:v>
                </c:pt>
                <c:pt idx="1233">
                  <c:v>4.2749805858479704</c:v>
                </c:pt>
                <c:pt idx="1234">
                  <c:v>29.185076595807004</c:v>
                </c:pt>
                <c:pt idx="1235">
                  <c:v>-14.087002882658908</c:v>
                </c:pt>
                <c:pt idx="1236">
                  <c:v>-14.087002882658908</c:v>
                </c:pt>
                <c:pt idx="1237">
                  <c:v>-14.087002882658908</c:v>
                </c:pt>
                <c:pt idx="1238">
                  <c:v>-0.78238357470036135</c:v>
                </c:pt>
                <c:pt idx="1239">
                  <c:v>8.782508353434423</c:v>
                </c:pt>
                <c:pt idx="1240">
                  <c:v>23.371457406240552</c:v>
                </c:pt>
                <c:pt idx="1241">
                  <c:v>68.845288974440336</c:v>
                </c:pt>
                <c:pt idx="1242">
                  <c:v>70.679109247351334</c:v>
                </c:pt>
                <c:pt idx="1243">
                  <c:v>70.679109247351334</c:v>
                </c:pt>
                <c:pt idx="1244">
                  <c:v>70.409109247351353</c:v>
                </c:pt>
                <c:pt idx="1245">
                  <c:v>62.579041973488984</c:v>
                </c:pt>
                <c:pt idx="1246">
                  <c:v>72.87642724036823</c:v>
                </c:pt>
                <c:pt idx="1247">
                  <c:v>62.463719823791507</c:v>
                </c:pt>
                <c:pt idx="1248">
                  <c:v>48.895989508102048</c:v>
                </c:pt>
                <c:pt idx="1249">
                  <c:v>47.873290354209985</c:v>
                </c:pt>
                <c:pt idx="1250">
                  <c:v>47.873290354209985</c:v>
                </c:pt>
                <c:pt idx="1251">
                  <c:v>47.873290354209985</c:v>
                </c:pt>
                <c:pt idx="1252">
                  <c:v>61.597498318465568</c:v>
                </c:pt>
                <c:pt idx="1253">
                  <c:v>63.471219871303674</c:v>
                </c:pt>
                <c:pt idx="1254">
                  <c:v>88.518949290032651</c:v>
                </c:pt>
                <c:pt idx="1255">
                  <c:v>100.20888318855168</c:v>
                </c:pt>
                <c:pt idx="1256">
                  <c:v>99.965865567824494</c:v>
                </c:pt>
                <c:pt idx="1257">
                  <c:v>99.965865567824494</c:v>
                </c:pt>
                <c:pt idx="1258">
                  <c:v>93.015865567824676</c:v>
                </c:pt>
                <c:pt idx="1259">
                  <c:v>95.826821865288821</c:v>
                </c:pt>
                <c:pt idx="1260">
                  <c:v>111.5063260993752</c:v>
                </c:pt>
                <c:pt idx="1261">
                  <c:v>106.56613178258294</c:v>
                </c:pt>
                <c:pt idx="1262">
                  <c:v>144.14382280075824</c:v>
                </c:pt>
                <c:pt idx="1263">
                  <c:v>152.0876802454859</c:v>
                </c:pt>
                <c:pt idx="1264">
                  <c:v>152.0876802454859</c:v>
                </c:pt>
                <c:pt idx="1265">
                  <c:v>143.85768024548588</c:v>
                </c:pt>
                <c:pt idx="1266">
                  <c:v>145.31768024548592</c:v>
                </c:pt>
                <c:pt idx="1267">
                  <c:v>225.39891943335397</c:v>
                </c:pt>
                <c:pt idx="1268">
                  <c:v>229.28029598469266</c:v>
                </c:pt>
                <c:pt idx="1269">
                  <c:v>224.22424451638335</c:v>
                </c:pt>
                <c:pt idx="1270">
                  <c:v>198.77354200238369</c:v>
                </c:pt>
                <c:pt idx="1271">
                  <c:v>198.77354200238369</c:v>
                </c:pt>
                <c:pt idx="1272">
                  <c:v>174.93354200238355</c:v>
                </c:pt>
                <c:pt idx="1273">
                  <c:v>168.80354200238389</c:v>
                </c:pt>
                <c:pt idx="1274">
                  <c:v>173.61810489321488</c:v>
                </c:pt>
                <c:pt idx="1275">
                  <c:v>171.54849645890181</c:v>
                </c:pt>
                <c:pt idx="1276">
                  <c:v>190.74329847698073</c:v>
                </c:pt>
                <c:pt idx="1277">
                  <c:v>203.05880740721386</c:v>
                </c:pt>
                <c:pt idx="1278">
                  <c:v>203.05880740721386</c:v>
                </c:pt>
                <c:pt idx="1279">
                  <c:v>190.39880740721401</c:v>
                </c:pt>
                <c:pt idx="1280">
                  <c:v>182.33053917716143</c:v>
                </c:pt>
                <c:pt idx="1281">
                  <c:v>190.55053917716123</c:v>
                </c:pt>
                <c:pt idx="1282">
                  <c:v>228.0199700437006</c:v>
                </c:pt>
                <c:pt idx="1283">
                  <c:v>228.07447355847899</c:v>
                </c:pt>
                <c:pt idx="1284">
                  <c:v>236.62567275474521</c:v>
                </c:pt>
                <c:pt idx="1285">
                  <c:v>236.62567275474521</c:v>
                </c:pt>
                <c:pt idx="1286">
                  <c:v>236.62567275474521</c:v>
                </c:pt>
                <c:pt idx="1287">
                  <c:v>206.16272196875707</c:v>
                </c:pt>
                <c:pt idx="1288">
                  <c:v>199.8570339874932</c:v>
                </c:pt>
                <c:pt idx="1289">
                  <c:v>188.3406978647522</c:v>
                </c:pt>
                <c:pt idx="1290">
                  <c:v>197.18691145724415</c:v>
                </c:pt>
                <c:pt idx="1291">
                  <c:v>172.88775913121117</c:v>
                </c:pt>
                <c:pt idx="1292">
                  <c:v>172.88775913121117</c:v>
                </c:pt>
                <c:pt idx="1293">
                  <c:v>172.88775913121117</c:v>
                </c:pt>
                <c:pt idx="1294">
                  <c:v>171.82677084832449</c:v>
                </c:pt>
                <c:pt idx="1295">
                  <c:v>162.90984483611965</c:v>
                </c:pt>
                <c:pt idx="1296">
                  <c:v>173.35470188342106</c:v>
                </c:pt>
                <c:pt idx="1297">
                  <c:v>158.61470188342128</c:v>
                </c:pt>
                <c:pt idx="1298">
                  <c:v>159.39300251948816</c:v>
                </c:pt>
                <c:pt idx="1299">
                  <c:v>159.39300251948816</c:v>
                </c:pt>
                <c:pt idx="1300">
                  <c:v>148.36300251948796</c:v>
                </c:pt>
                <c:pt idx="1301">
                  <c:v>137.73206512372326</c:v>
                </c:pt>
                <c:pt idx="1302">
                  <c:v>122.61311165862298</c:v>
                </c:pt>
                <c:pt idx="1303">
                  <c:v>102.86955424316511</c:v>
                </c:pt>
                <c:pt idx="1304">
                  <c:v>76.517671557500307</c:v>
                </c:pt>
                <c:pt idx="1305">
                  <c:v>68.729104213095525</c:v>
                </c:pt>
                <c:pt idx="1306">
                  <c:v>68.729104213095525</c:v>
                </c:pt>
                <c:pt idx="1307">
                  <c:v>67.139104213095379</c:v>
                </c:pt>
                <c:pt idx="1308">
                  <c:v>41.773153361317782</c:v>
                </c:pt>
                <c:pt idx="1309">
                  <c:v>17.592879174731479</c:v>
                </c:pt>
                <c:pt idx="1310">
                  <c:v>-6.682413778922637</c:v>
                </c:pt>
                <c:pt idx="1311">
                  <c:v>-18.095539787402231</c:v>
                </c:pt>
                <c:pt idx="1312">
                  <c:v>1.9567380059097559</c:v>
                </c:pt>
                <c:pt idx="1313">
                  <c:v>1.9567380059097559</c:v>
                </c:pt>
                <c:pt idx="1314">
                  <c:v>1.9567380059097559</c:v>
                </c:pt>
                <c:pt idx="1315">
                  <c:v>30.586738005909865</c:v>
                </c:pt>
                <c:pt idx="1316">
                  <c:v>60.182888119698418</c:v>
                </c:pt>
                <c:pt idx="1317">
                  <c:v>79.131232157256363</c:v>
                </c:pt>
                <c:pt idx="1318">
                  <c:v>73.315231892618613</c:v>
                </c:pt>
                <c:pt idx="1319">
                  <c:v>63.354755366570316</c:v>
                </c:pt>
                <c:pt idx="1320">
                  <c:v>63.354755366570316</c:v>
                </c:pt>
                <c:pt idx="1321">
                  <c:v>63.354755366570316</c:v>
                </c:pt>
                <c:pt idx="1322">
                  <c:v>32.89674401711909</c:v>
                </c:pt>
                <c:pt idx="1323">
                  <c:v>33.959897004193408</c:v>
                </c:pt>
                <c:pt idx="1324">
                  <c:v>34.594692464413129</c:v>
                </c:pt>
                <c:pt idx="1325">
                  <c:v>60.034211394035083</c:v>
                </c:pt>
                <c:pt idx="1326">
                  <c:v>74.540544346778461</c:v>
                </c:pt>
                <c:pt idx="1327">
                  <c:v>74.540544346778461</c:v>
                </c:pt>
                <c:pt idx="1328">
                  <c:v>66.410544346778352</c:v>
                </c:pt>
                <c:pt idx="1329">
                  <c:v>76.660544346778352</c:v>
                </c:pt>
                <c:pt idx="1330">
                  <c:v>87.363505549930323</c:v>
                </c:pt>
                <c:pt idx="1331">
                  <c:v>87.414015065782678</c:v>
                </c:pt>
                <c:pt idx="1332">
                  <c:v>79.712369658879197</c:v>
                </c:pt>
                <c:pt idx="1333">
                  <c:v>40.294743487844244</c:v>
                </c:pt>
                <c:pt idx="1334">
                  <c:v>40.294743487844244</c:v>
                </c:pt>
                <c:pt idx="1335">
                  <c:v>29.844743487843971</c:v>
                </c:pt>
                <c:pt idx="1336">
                  <c:v>13.017494873445685</c:v>
                </c:pt>
                <c:pt idx="1337">
                  <c:v>17.049859613751323</c:v>
                </c:pt>
                <c:pt idx="1338">
                  <c:v>13.806639180190359</c:v>
                </c:pt>
                <c:pt idx="1339">
                  <c:v>23.457049378989268</c:v>
                </c:pt>
                <c:pt idx="1340">
                  <c:v>11.321662987265881</c:v>
                </c:pt>
                <c:pt idx="1341">
                  <c:v>11.321662987265881</c:v>
                </c:pt>
                <c:pt idx="1342">
                  <c:v>23.591662987266318</c:v>
                </c:pt>
                <c:pt idx="1343">
                  <c:v>20.5516629872659</c:v>
                </c:pt>
                <c:pt idx="1344">
                  <c:v>-2.6890991431741895</c:v>
                </c:pt>
                <c:pt idx="1345">
                  <c:v>-15.827401281524544</c:v>
                </c:pt>
                <c:pt idx="1346">
                  <c:v>-27.478179897205791</c:v>
                </c:pt>
                <c:pt idx="1347">
                  <c:v>-26.276756452434256</c:v>
                </c:pt>
                <c:pt idx="1348">
                  <c:v>-26.276756452434256</c:v>
                </c:pt>
                <c:pt idx="1349">
                  <c:v>-24.086756452434201</c:v>
                </c:pt>
                <c:pt idx="1350">
                  <c:v>-32.830039695156756</c:v>
                </c:pt>
                <c:pt idx="1351">
                  <c:v>-11.493514928547029</c:v>
                </c:pt>
                <c:pt idx="1352">
                  <c:v>-8.7932046250689382</c:v>
                </c:pt>
                <c:pt idx="1353">
                  <c:v>-9.9071869733802487</c:v>
                </c:pt>
                <c:pt idx="1354">
                  <c:v>-18.135423170763715</c:v>
                </c:pt>
                <c:pt idx="1355">
                  <c:v>-18.135423170763715</c:v>
                </c:pt>
                <c:pt idx="1356">
                  <c:v>2.8845768292362663</c:v>
                </c:pt>
                <c:pt idx="1357">
                  <c:v>14.733580989293387</c:v>
                </c:pt>
                <c:pt idx="1358">
                  <c:v>19.539565670498632</c:v>
                </c:pt>
                <c:pt idx="1359">
                  <c:v>10.199938998827747</c:v>
                </c:pt>
                <c:pt idx="1360">
                  <c:v>32.619417303321825</c:v>
                </c:pt>
                <c:pt idx="1361">
                  <c:v>19.262415476158367</c:v>
                </c:pt>
                <c:pt idx="1362">
                  <c:v>19.262415476158367</c:v>
                </c:pt>
                <c:pt idx="1363">
                  <c:v>19.262415476158367</c:v>
                </c:pt>
                <c:pt idx="1364">
                  <c:v>43.211268352921252</c:v>
                </c:pt>
                <c:pt idx="1365">
                  <c:v>40.030113492793134</c:v>
                </c:pt>
                <c:pt idx="1366">
                  <c:v>37.715724845669229</c:v>
                </c:pt>
                <c:pt idx="1367">
                  <c:v>38.129660654372401</c:v>
                </c:pt>
                <c:pt idx="1368">
                  <c:v>33.687422707318547</c:v>
                </c:pt>
                <c:pt idx="1369">
                  <c:v>33.687422707318547</c:v>
                </c:pt>
                <c:pt idx="1370">
                  <c:v>33.687422707318547</c:v>
                </c:pt>
                <c:pt idx="1371">
                  <c:v>89.528952800431853</c:v>
                </c:pt>
                <c:pt idx="1372">
                  <c:v>126.31195871015916</c:v>
                </c:pt>
                <c:pt idx="1373">
                  <c:v>140.93305054543634</c:v>
                </c:pt>
                <c:pt idx="1374">
                  <c:v>109.42286730311889</c:v>
                </c:pt>
                <c:pt idx="1375">
                  <c:v>124.9404121318039</c:v>
                </c:pt>
                <c:pt idx="1376">
                  <c:v>124.9404121318039</c:v>
                </c:pt>
                <c:pt idx="1377">
                  <c:v>124.9404121318039</c:v>
                </c:pt>
                <c:pt idx="1378">
                  <c:v>108.89041213180417</c:v>
                </c:pt>
                <c:pt idx="1379">
                  <c:v>132.48716185956528</c:v>
                </c:pt>
                <c:pt idx="1380">
                  <c:v>169.16157472882242</c:v>
                </c:pt>
                <c:pt idx="1381">
                  <c:v>174.97240863246361</c:v>
                </c:pt>
                <c:pt idx="1382">
                  <c:v>157.16307286291249</c:v>
                </c:pt>
                <c:pt idx="1383">
                  <c:v>157.16307286291249</c:v>
                </c:pt>
                <c:pt idx="1384">
                  <c:v>157.16307286291249</c:v>
                </c:pt>
                <c:pt idx="1385">
                  <c:v>144.99307286291241</c:v>
                </c:pt>
                <c:pt idx="1386">
                  <c:v>174.23037916131989</c:v>
                </c:pt>
                <c:pt idx="1387">
                  <c:v>179.81772717856302</c:v>
                </c:pt>
                <c:pt idx="1388">
                  <c:v>151.04582958935498</c:v>
                </c:pt>
                <c:pt idx="1389">
                  <c:v>165.92732671198428</c:v>
                </c:pt>
                <c:pt idx="1390">
                  <c:v>165.92732671198428</c:v>
                </c:pt>
                <c:pt idx="1391">
                  <c:v>163.47732671198446</c:v>
                </c:pt>
                <c:pt idx="1392">
                  <c:v>170.31320956562104</c:v>
                </c:pt>
                <c:pt idx="1393">
                  <c:v>232.18043052170242</c:v>
                </c:pt>
                <c:pt idx="1394">
                  <c:v>287.78351010928736</c:v>
                </c:pt>
                <c:pt idx="1395">
                  <c:v>285.38983705299506</c:v>
                </c:pt>
                <c:pt idx="1396">
                  <c:v>286.44991656308684</c:v>
                </c:pt>
                <c:pt idx="1397">
                  <c:v>286.44991656308684</c:v>
                </c:pt>
                <c:pt idx="1398">
                  <c:v>247.11856139851079</c:v>
                </c:pt>
                <c:pt idx="1399">
                  <c:v>247.25288362812398</c:v>
                </c:pt>
                <c:pt idx="1400">
                  <c:v>284.34284706948119</c:v>
                </c:pt>
                <c:pt idx="1401">
                  <c:v>312.08717222378573</c:v>
                </c:pt>
                <c:pt idx="1402">
                  <c:v>302.58967390458838</c:v>
                </c:pt>
                <c:pt idx="1403">
                  <c:v>303.79039305756942</c:v>
                </c:pt>
                <c:pt idx="1404">
                  <c:v>303.79039305756942</c:v>
                </c:pt>
                <c:pt idx="1405">
                  <c:v>292.32039305756962</c:v>
                </c:pt>
                <c:pt idx="1406">
                  <c:v>291.0903930575696</c:v>
                </c:pt>
                <c:pt idx="1407">
                  <c:v>276.14250284762102</c:v>
                </c:pt>
                <c:pt idx="1408">
                  <c:v>235.00999239274415</c:v>
                </c:pt>
                <c:pt idx="1409">
                  <c:v>186.80963500977214</c:v>
                </c:pt>
                <c:pt idx="1410">
                  <c:v>176.07379317135656</c:v>
                </c:pt>
                <c:pt idx="1411">
                  <c:v>176.07379317135656</c:v>
                </c:pt>
                <c:pt idx="1412">
                  <c:v>180.48379317135641</c:v>
                </c:pt>
                <c:pt idx="1413">
                  <c:v>180.06379317135634</c:v>
                </c:pt>
                <c:pt idx="1414">
                  <c:v>200.91026408583684</c:v>
                </c:pt>
                <c:pt idx="1415">
                  <c:v>252.20493931138526</c:v>
                </c:pt>
                <c:pt idx="1416">
                  <c:v>242.6220670864991</c:v>
                </c:pt>
                <c:pt idx="1417">
                  <c:v>229.90857017258531</c:v>
                </c:pt>
                <c:pt idx="1418">
                  <c:v>229.90857017258531</c:v>
                </c:pt>
                <c:pt idx="1419">
                  <c:v>229.90857017258531</c:v>
                </c:pt>
                <c:pt idx="1420">
                  <c:v>229.26180270513441</c:v>
                </c:pt>
                <c:pt idx="1421">
                  <c:v>202.98947386643476</c:v>
                </c:pt>
                <c:pt idx="1422">
                  <c:v>185.38427280284941</c:v>
                </c:pt>
                <c:pt idx="1423">
                  <c:v>212.83427280284923</c:v>
                </c:pt>
                <c:pt idx="1424">
                  <c:v>206.43716403822873</c:v>
                </c:pt>
                <c:pt idx="1425">
                  <c:v>206.43716403822873</c:v>
                </c:pt>
                <c:pt idx="1426">
                  <c:v>204.35244906911157</c:v>
                </c:pt>
                <c:pt idx="1427">
                  <c:v>208.87038359429789</c:v>
                </c:pt>
                <c:pt idx="1428">
                  <c:v>214.10427645369282</c:v>
                </c:pt>
                <c:pt idx="1429">
                  <c:v>205.1623682459558</c:v>
                </c:pt>
                <c:pt idx="1430">
                  <c:v>205.01194750660079</c:v>
                </c:pt>
                <c:pt idx="1431">
                  <c:v>204.7295913662133</c:v>
                </c:pt>
                <c:pt idx="1432">
                  <c:v>204.7295913662133</c:v>
                </c:pt>
                <c:pt idx="1433">
                  <c:v>224.78959136621324</c:v>
                </c:pt>
                <c:pt idx="1434">
                  <c:v>226.45634192850639</c:v>
                </c:pt>
                <c:pt idx="1435">
                  <c:v>215.69192288128806</c:v>
                </c:pt>
                <c:pt idx="1436">
                  <c:v>213.84061473731299</c:v>
                </c:pt>
                <c:pt idx="1437">
                  <c:v>227.45727344778652</c:v>
                </c:pt>
                <c:pt idx="1438">
                  <c:v>227.45727344778652</c:v>
                </c:pt>
                <c:pt idx="1439">
                  <c:v>227.45727344778652</c:v>
                </c:pt>
                <c:pt idx="1440">
                  <c:v>242.54727344778621</c:v>
                </c:pt>
                <c:pt idx="1441">
                  <c:v>243.79884506403914</c:v>
                </c:pt>
                <c:pt idx="1442">
                  <c:v>260.45420097532087</c:v>
                </c:pt>
                <c:pt idx="1443">
                  <c:v>241.72232346372766</c:v>
                </c:pt>
                <c:pt idx="1444">
                  <c:v>222.81484239403198</c:v>
                </c:pt>
                <c:pt idx="1445">
                  <c:v>220.33565001756597</c:v>
                </c:pt>
                <c:pt idx="1446">
                  <c:v>220.33565001756597</c:v>
                </c:pt>
                <c:pt idx="1447">
                  <c:v>220.33565001756597</c:v>
                </c:pt>
                <c:pt idx="1448">
                  <c:v>184.71165662191106</c:v>
                </c:pt>
                <c:pt idx="1449">
                  <c:v>197.37403832406972</c:v>
                </c:pt>
                <c:pt idx="1450">
                  <c:v>183.85504315162825</c:v>
                </c:pt>
                <c:pt idx="1451">
                  <c:v>190.51795725550619</c:v>
                </c:pt>
                <c:pt idx="1452">
                  <c:v>189.06672269367255</c:v>
                </c:pt>
                <c:pt idx="1453">
                  <c:v>189.06672269367255</c:v>
                </c:pt>
                <c:pt idx="1454">
                  <c:v>221.74672269367284</c:v>
                </c:pt>
                <c:pt idx="1455">
                  <c:v>258.0367226936728</c:v>
                </c:pt>
                <c:pt idx="1456">
                  <c:v>257.72765890715937</c:v>
                </c:pt>
                <c:pt idx="1457">
                  <c:v>267.1707615768687</c:v>
                </c:pt>
                <c:pt idx="1458">
                  <c:v>279.63726958373127</c:v>
                </c:pt>
                <c:pt idx="1459">
                  <c:v>279.63726958373127</c:v>
                </c:pt>
                <c:pt idx="1460">
                  <c:v>279.63726958373127</c:v>
                </c:pt>
                <c:pt idx="1461">
                  <c:v>267.14726958373103</c:v>
                </c:pt>
                <c:pt idx="1462">
                  <c:v>281.83726958373109</c:v>
                </c:pt>
                <c:pt idx="1463">
                  <c:v>225.14132497778837</c:v>
                </c:pt>
                <c:pt idx="1464">
                  <c:v>196.83963958559798</c:v>
                </c:pt>
                <c:pt idx="1465">
                  <c:v>169.22082280974564</c:v>
                </c:pt>
                <c:pt idx="1466">
                  <c:v>181.87881315462801</c:v>
                </c:pt>
                <c:pt idx="1467">
                  <c:v>181.87881315462801</c:v>
                </c:pt>
                <c:pt idx="1468">
                  <c:v>191.8088131546283</c:v>
                </c:pt>
                <c:pt idx="1469">
                  <c:v>205.93881315462795</c:v>
                </c:pt>
                <c:pt idx="1470">
                  <c:v>256.69403170839905</c:v>
                </c:pt>
                <c:pt idx="1471">
                  <c:v>261.0782944757234</c:v>
                </c:pt>
                <c:pt idx="1472">
                  <c:v>235.63502128209393</c:v>
                </c:pt>
                <c:pt idx="1473">
                  <c:v>225.62754961611608</c:v>
                </c:pt>
                <c:pt idx="1474">
                  <c:v>225.62754961611608</c:v>
                </c:pt>
                <c:pt idx="1475">
                  <c:v>204.49754961611643</c:v>
                </c:pt>
                <c:pt idx="1476">
                  <c:v>205.30754961611638</c:v>
                </c:pt>
                <c:pt idx="1477">
                  <c:v>237.59249726716916</c:v>
                </c:pt>
                <c:pt idx="1478">
                  <c:v>201.73064720120465</c:v>
                </c:pt>
                <c:pt idx="1479">
                  <c:v>153.84923779635346</c:v>
                </c:pt>
                <c:pt idx="1480">
                  <c:v>168.8654843042159</c:v>
                </c:pt>
                <c:pt idx="1481">
                  <c:v>168.8654843042159</c:v>
                </c:pt>
                <c:pt idx="1482">
                  <c:v>127.37548430421612</c:v>
                </c:pt>
                <c:pt idx="1483">
                  <c:v>144.07459866289128</c:v>
                </c:pt>
                <c:pt idx="1484">
                  <c:v>113.3381463128112</c:v>
                </c:pt>
                <c:pt idx="1485">
                  <c:v>82.531912762239244</c:v>
                </c:pt>
                <c:pt idx="1486">
                  <c:v>51.390126225725453</c:v>
                </c:pt>
                <c:pt idx="1487">
                  <c:v>73.551687347060124</c:v>
                </c:pt>
                <c:pt idx="1488">
                  <c:v>73.551687347060124</c:v>
                </c:pt>
                <c:pt idx="1489">
                  <c:v>69.911687347060251</c:v>
                </c:pt>
                <c:pt idx="1490">
                  <c:v>106.06720538553145</c:v>
                </c:pt>
                <c:pt idx="1491">
                  <c:v>85.47780139329916</c:v>
                </c:pt>
                <c:pt idx="1492">
                  <c:v>50.462279141184808</c:v>
                </c:pt>
                <c:pt idx="1493">
                  <c:v>36.317711317751673</c:v>
                </c:pt>
                <c:pt idx="1494">
                  <c:v>61.961231289020361</c:v>
                </c:pt>
                <c:pt idx="1495">
                  <c:v>61.961231289020361</c:v>
                </c:pt>
                <c:pt idx="1496">
                  <c:v>88.171231289020398</c:v>
                </c:pt>
                <c:pt idx="1497">
                  <c:v>50.923908982282228</c:v>
                </c:pt>
                <c:pt idx="1498">
                  <c:v>58.652775029597706</c:v>
                </c:pt>
                <c:pt idx="1499">
                  <c:v>81.75229316001878</c:v>
                </c:pt>
                <c:pt idx="1500">
                  <c:v>112.19216165506032</c:v>
                </c:pt>
                <c:pt idx="1501">
                  <c:v>158.4431607548504</c:v>
                </c:pt>
                <c:pt idx="1502">
                  <c:v>158.4431607548504</c:v>
                </c:pt>
                <c:pt idx="1503">
                  <c:v>158.4431607548504</c:v>
                </c:pt>
                <c:pt idx="1504">
                  <c:v>88.181372731547981</c:v>
                </c:pt>
                <c:pt idx="1505">
                  <c:v>113.10440016233861</c:v>
                </c:pt>
                <c:pt idx="1506">
                  <c:v>83.260103298877766</c:v>
                </c:pt>
                <c:pt idx="1507">
                  <c:v>-0.54741652572556632</c:v>
                </c:pt>
                <c:pt idx="1508">
                  <c:v>0.88281907361488265</c:v>
                </c:pt>
                <c:pt idx="1509">
                  <c:v>0.88281907361488265</c:v>
                </c:pt>
                <c:pt idx="1510">
                  <c:v>29.182819073615065</c:v>
                </c:pt>
                <c:pt idx="1511">
                  <c:v>75.132819073614883</c:v>
                </c:pt>
                <c:pt idx="1512">
                  <c:v>72.226611365277677</c:v>
                </c:pt>
                <c:pt idx="1513">
                  <c:v>88.391437490270164</c:v>
                </c:pt>
                <c:pt idx="1514">
                  <c:v>63.444950138575678</c:v>
                </c:pt>
                <c:pt idx="1515">
                  <c:v>35.797085911893646</c:v>
                </c:pt>
                <c:pt idx="1516">
                  <c:v>35.797085911893646</c:v>
                </c:pt>
                <c:pt idx="1517">
                  <c:v>35.797085911893646</c:v>
                </c:pt>
                <c:pt idx="1518">
                  <c:v>29.459392525828662</c:v>
                </c:pt>
                <c:pt idx="1519">
                  <c:v>50.02278570049657</c:v>
                </c:pt>
                <c:pt idx="1520">
                  <c:v>52.119355804775751</c:v>
                </c:pt>
                <c:pt idx="1521">
                  <c:v>84.409438557360318</c:v>
                </c:pt>
                <c:pt idx="1522">
                  <c:v>84.510159374215164</c:v>
                </c:pt>
                <c:pt idx="1523">
                  <c:v>84.510159374215164</c:v>
                </c:pt>
                <c:pt idx="1524">
                  <c:v>84.510159374215164</c:v>
                </c:pt>
                <c:pt idx="1525">
                  <c:v>67.15556351311352</c:v>
                </c:pt>
                <c:pt idx="1526">
                  <c:v>89.964360826678785</c:v>
                </c:pt>
                <c:pt idx="1527">
                  <c:v>96.534049797717671</c:v>
                </c:pt>
                <c:pt idx="1528">
                  <c:v>89.084007741214464</c:v>
                </c:pt>
                <c:pt idx="1529">
                  <c:v>84.622075554540515</c:v>
                </c:pt>
                <c:pt idx="1530">
                  <c:v>84.622075554540515</c:v>
                </c:pt>
                <c:pt idx="1531">
                  <c:v>84.622075554540515</c:v>
                </c:pt>
                <c:pt idx="1532">
                  <c:v>68.11330429112968</c:v>
                </c:pt>
                <c:pt idx="1533">
                  <c:v>62.568364027948519</c:v>
                </c:pt>
                <c:pt idx="1534">
                  <c:v>59.319478626348882</c:v>
                </c:pt>
                <c:pt idx="1535">
                  <c:v>33.350329587740816</c:v>
                </c:pt>
                <c:pt idx="1536">
                  <c:v>35.807917519001421</c:v>
                </c:pt>
                <c:pt idx="1537">
                  <c:v>35.807917519001421</c:v>
                </c:pt>
                <c:pt idx="1538">
                  <c:v>6.7279175190014939</c:v>
                </c:pt>
                <c:pt idx="1539">
                  <c:v>-5.9120824809988335</c:v>
                </c:pt>
                <c:pt idx="1540">
                  <c:v>22.170978190205005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E6-4A8B-B298-436B5F04F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87360"/>
        <c:axId val="571989328"/>
      </c:scatterChart>
      <c:valAx>
        <c:axId val="571987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71989328"/>
        <c:crosses val="autoZero"/>
        <c:crossBetween val="midCat"/>
      </c:valAx>
      <c:valAx>
        <c:axId val="57198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#,##0.00;\-[$$]#,##0.00" c16r2:formatcode2="[$$-sn-Latn-ZW]#,##0.00;\-[$$-sn-Latn-ZW]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71987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COMISIÓN EN EL TIEMPO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(3)'!$A$101:$A$1641</c:f>
              <c:numCache>
                <c:formatCode>m/d/yyyy</c:formatCode>
                <c:ptCount val="1541"/>
                <c:pt idx="0">
                  <c:v>41732</c:v>
                </c:pt>
                <c:pt idx="1">
                  <c:v>41733</c:v>
                </c:pt>
                <c:pt idx="2">
                  <c:v>41734</c:v>
                </c:pt>
                <c:pt idx="3">
                  <c:v>41735</c:v>
                </c:pt>
                <c:pt idx="4">
                  <c:v>41736</c:v>
                </c:pt>
                <c:pt idx="5">
                  <c:v>41737</c:v>
                </c:pt>
                <c:pt idx="6">
                  <c:v>41738</c:v>
                </c:pt>
                <c:pt idx="7">
                  <c:v>41739</c:v>
                </c:pt>
                <c:pt idx="8">
                  <c:v>41740</c:v>
                </c:pt>
                <c:pt idx="9">
                  <c:v>41741</c:v>
                </c:pt>
                <c:pt idx="10">
                  <c:v>41742</c:v>
                </c:pt>
                <c:pt idx="11">
                  <c:v>41743</c:v>
                </c:pt>
                <c:pt idx="12">
                  <c:v>41744</c:v>
                </c:pt>
                <c:pt idx="13">
                  <c:v>41745</c:v>
                </c:pt>
                <c:pt idx="14">
                  <c:v>41746</c:v>
                </c:pt>
                <c:pt idx="15">
                  <c:v>41747</c:v>
                </c:pt>
                <c:pt idx="16">
                  <c:v>41748</c:v>
                </c:pt>
                <c:pt idx="17">
                  <c:v>41749</c:v>
                </c:pt>
                <c:pt idx="18">
                  <c:v>41750</c:v>
                </c:pt>
                <c:pt idx="19">
                  <c:v>41751</c:v>
                </c:pt>
                <c:pt idx="20">
                  <c:v>41752</c:v>
                </c:pt>
                <c:pt idx="21">
                  <c:v>41753</c:v>
                </c:pt>
                <c:pt idx="22">
                  <c:v>41754</c:v>
                </c:pt>
                <c:pt idx="23">
                  <c:v>41755</c:v>
                </c:pt>
                <c:pt idx="24">
                  <c:v>41756</c:v>
                </c:pt>
                <c:pt idx="25">
                  <c:v>41757</c:v>
                </c:pt>
                <c:pt idx="26">
                  <c:v>41758</c:v>
                </c:pt>
                <c:pt idx="27">
                  <c:v>41759</c:v>
                </c:pt>
                <c:pt idx="28">
                  <c:v>41760</c:v>
                </c:pt>
                <c:pt idx="29">
                  <c:v>41761</c:v>
                </c:pt>
                <c:pt idx="30">
                  <c:v>41762</c:v>
                </c:pt>
                <c:pt idx="31">
                  <c:v>41763</c:v>
                </c:pt>
                <c:pt idx="32">
                  <c:v>41764</c:v>
                </c:pt>
                <c:pt idx="33">
                  <c:v>41765</c:v>
                </c:pt>
                <c:pt idx="34">
                  <c:v>41766</c:v>
                </c:pt>
                <c:pt idx="35">
                  <c:v>41767</c:v>
                </c:pt>
                <c:pt idx="36">
                  <c:v>41768</c:v>
                </c:pt>
                <c:pt idx="37">
                  <c:v>41769</c:v>
                </c:pt>
                <c:pt idx="38">
                  <c:v>41770</c:v>
                </c:pt>
                <c:pt idx="39">
                  <c:v>41771</c:v>
                </c:pt>
                <c:pt idx="40">
                  <c:v>41772</c:v>
                </c:pt>
                <c:pt idx="41">
                  <c:v>41773</c:v>
                </c:pt>
                <c:pt idx="42">
                  <c:v>41774</c:v>
                </c:pt>
                <c:pt idx="43">
                  <c:v>41775</c:v>
                </c:pt>
                <c:pt idx="44">
                  <c:v>41776</c:v>
                </c:pt>
                <c:pt idx="45">
                  <c:v>41777</c:v>
                </c:pt>
                <c:pt idx="46">
                  <c:v>41778</c:v>
                </c:pt>
                <c:pt idx="47">
                  <c:v>41779</c:v>
                </c:pt>
                <c:pt idx="48">
                  <c:v>41780</c:v>
                </c:pt>
                <c:pt idx="49">
                  <c:v>41781</c:v>
                </c:pt>
                <c:pt idx="50">
                  <c:v>41782</c:v>
                </c:pt>
                <c:pt idx="51">
                  <c:v>41783</c:v>
                </c:pt>
                <c:pt idx="52">
                  <c:v>41784</c:v>
                </c:pt>
                <c:pt idx="53">
                  <c:v>41785</c:v>
                </c:pt>
                <c:pt idx="54">
                  <c:v>41786</c:v>
                </c:pt>
                <c:pt idx="55">
                  <c:v>41787</c:v>
                </c:pt>
                <c:pt idx="56">
                  <c:v>41788</c:v>
                </c:pt>
                <c:pt idx="57">
                  <c:v>41789</c:v>
                </c:pt>
                <c:pt idx="58">
                  <c:v>41790</c:v>
                </c:pt>
                <c:pt idx="59">
                  <c:v>41791</c:v>
                </c:pt>
                <c:pt idx="60">
                  <c:v>41792</c:v>
                </c:pt>
                <c:pt idx="61">
                  <c:v>41793</c:v>
                </c:pt>
                <c:pt idx="62">
                  <c:v>41794</c:v>
                </c:pt>
                <c:pt idx="63">
                  <c:v>41795</c:v>
                </c:pt>
                <c:pt idx="64">
                  <c:v>41796</c:v>
                </c:pt>
                <c:pt idx="65">
                  <c:v>41797</c:v>
                </c:pt>
                <c:pt idx="66">
                  <c:v>41798</c:v>
                </c:pt>
                <c:pt idx="67">
                  <c:v>41799</c:v>
                </c:pt>
                <c:pt idx="68">
                  <c:v>41800</c:v>
                </c:pt>
                <c:pt idx="69">
                  <c:v>41801</c:v>
                </c:pt>
                <c:pt idx="70">
                  <c:v>41802</c:v>
                </c:pt>
                <c:pt idx="71">
                  <c:v>41803</c:v>
                </c:pt>
                <c:pt idx="72">
                  <c:v>41804</c:v>
                </c:pt>
                <c:pt idx="73">
                  <c:v>41805</c:v>
                </c:pt>
                <c:pt idx="74">
                  <c:v>41806</c:v>
                </c:pt>
                <c:pt idx="75">
                  <c:v>41807</c:v>
                </c:pt>
                <c:pt idx="76">
                  <c:v>41808</c:v>
                </c:pt>
                <c:pt idx="77">
                  <c:v>41809</c:v>
                </c:pt>
                <c:pt idx="78">
                  <c:v>41810</c:v>
                </c:pt>
                <c:pt idx="79">
                  <c:v>41811</c:v>
                </c:pt>
                <c:pt idx="80">
                  <c:v>41812</c:v>
                </c:pt>
                <c:pt idx="81">
                  <c:v>41813</c:v>
                </c:pt>
                <c:pt idx="82">
                  <c:v>41814</c:v>
                </c:pt>
                <c:pt idx="83">
                  <c:v>41815</c:v>
                </c:pt>
                <c:pt idx="84">
                  <c:v>41816</c:v>
                </c:pt>
                <c:pt idx="85">
                  <c:v>41817</c:v>
                </c:pt>
                <c:pt idx="86">
                  <c:v>41818</c:v>
                </c:pt>
                <c:pt idx="87">
                  <c:v>41819</c:v>
                </c:pt>
                <c:pt idx="88">
                  <c:v>41820</c:v>
                </c:pt>
                <c:pt idx="89">
                  <c:v>41821</c:v>
                </c:pt>
                <c:pt idx="90">
                  <c:v>41822</c:v>
                </c:pt>
                <c:pt idx="91">
                  <c:v>41823</c:v>
                </c:pt>
                <c:pt idx="92">
                  <c:v>41824</c:v>
                </c:pt>
                <c:pt idx="93">
                  <c:v>41825</c:v>
                </c:pt>
                <c:pt idx="94">
                  <c:v>41826</c:v>
                </c:pt>
                <c:pt idx="95">
                  <c:v>41827</c:v>
                </c:pt>
                <c:pt idx="96">
                  <c:v>41828</c:v>
                </c:pt>
                <c:pt idx="97">
                  <c:v>41829</c:v>
                </c:pt>
                <c:pt idx="98">
                  <c:v>41830</c:v>
                </c:pt>
                <c:pt idx="99">
                  <c:v>41831</c:v>
                </c:pt>
                <c:pt idx="100">
                  <c:v>41832</c:v>
                </c:pt>
                <c:pt idx="101">
                  <c:v>41833</c:v>
                </c:pt>
                <c:pt idx="102">
                  <c:v>41834</c:v>
                </c:pt>
                <c:pt idx="103">
                  <c:v>41835</c:v>
                </c:pt>
                <c:pt idx="104">
                  <c:v>41836</c:v>
                </c:pt>
                <c:pt idx="105">
                  <c:v>41837</c:v>
                </c:pt>
                <c:pt idx="106">
                  <c:v>41838</c:v>
                </c:pt>
                <c:pt idx="107">
                  <c:v>41839</c:v>
                </c:pt>
                <c:pt idx="108">
                  <c:v>41840</c:v>
                </c:pt>
                <c:pt idx="109">
                  <c:v>41841</c:v>
                </c:pt>
                <c:pt idx="110">
                  <c:v>41842</c:v>
                </c:pt>
                <c:pt idx="111">
                  <c:v>41843</c:v>
                </c:pt>
                <c:pt idx="112">
                  <c:v>41844</c:v>
                </c:pt>
                <c:pt idx="113">
                  <c:v>41845</c:v>
                </c:pt>
                <c:pt idx="114">
                  <c:v>41846</c:v>
                </c:pt>
                <c:pt idx="115">
                  <c:v>41847</c:v>
                </c:pt>
                <c:pt idx="116">
                  <c:v>41848</c:v>
                </c:pt>
                <c:pt idx="117">
                  <c:v>41849</c:v>
                </c:pt>
                <c:pt idx="118">
                  <c:v>41850</c:v>
                </c:pt>
                <c:pt idx="119">
                  <c:v>41851</c:v>
                </c:pt>
                <c:pt idx="120">
                  <c:v>41852</c:v>
                </c:pt>
                <c:pt idx="121">
                  <c:v>41853</c:v>
                </c:pt>
                <c:pt idx="122">
                  <c:v>41854</c:v>
                </c:pt>
                <c:pt idx="123">
                  <c:v>41855</c:v>
                </c:pt>
                <c:pt idx="124">
                  <c:v>41856</c:v>
                </c:pt>
                <c:pt idx="125">
                  <c:v>41857</c:v>
                </c:pt>
                <c:pt idx="126">
                  <c:v>41858</c:v>
                </c:pt>
                <c:pt idx="127">
                  <c:v>41859</c:v>
                </c:pt>
                <c:pt idx="128">
                  <c:v>41860</c:v>
                </c:pt>
                <c:pt idx="129">
                  <c:v>41861</c:v>
                </c:pt>
                <c:pt idx="130">
                  <c:v>41862</c:v>
                </c:pt>
                <c:pt idx="131">
                  <c:v>41863</c:v>
                </c:pt>
                <c:pt idx="132">
                  <c:v>41864</c:v>
                </c:pt>
                <c:pt idx="133">
                  <c:v>41865</c:v>
                </c:pt>
                <c:pt idx="134">
                  <c:v>41866</c:v>
                </c:pt>
                <c:pt idx="135">
                  <c:v>41867</c:v>
                </c:pt>
                <c:pt idx="136">
                  <c:v>41868</c:v>
                </c:pt>
                <c:pt idx="137">
                  <c:v>41869</c:v>
                </c:pt>
                <c:pt idx="138">
                  <c:v>41870</c:v>
                </c:pt>
                <c:pt idx="139">
                  <c:v>41871</c:v>
                </c:pt>
                <c:pt idx="140">
                  <c:v>41872</c:v>
                </c:pt>
                <c:pt idx="141">
                  <c:v>41873</c:v>
                </c:pt>
                <c:pt idx="142">
                  <c:v>41874</c:v>
                </c:pt>
                <c:pt idx="143">
                  <c:v>41875</c:v>
                </c:pt>
                <c:pt idx="144">
                  <c:v>41876</c:v>
                </c:pt>
                <c:pt idx="145">
                  <c:v>41877</c:v>
                </c:pt>
                <c:pt idx="146">
                  <c:v>41878</c:v>
                </c:pt>
                <c:pt idx="147">
                  <c:v>41879</c:v>
                </c:pt>
                <c:pt idx="148">
                  <c:v>41880</c:v>
                </c:pt>
                <c:pt idx="149">
                  <c:v>41881</c:v>
                </c:pt>
                <c:pt idx="150">
                  <c:v>41882</c:v>
                </c:pt>
                <c:pt idx="151">
                  <c:v>41883</c:v>
                </c:pt>
                <c:pt idx="152">
                  <c:v>41884</c:v>
                </c:pt>
                <c:pt idx="153">
                  <c:v>41885</c:v>
                </c:pt>
                <c:pt idx="154">
                  <c:v>41886</c:v>
                </c:pt>
                <c:pt idx="155">
                  <c:v>41887</c:v>
                </c:pt>
                <c:pt idx="156">
                  <c:v>41888</c:v>
                </c:pt>
                <c:pt idx="157">
                  <c:v>41889</c:v>
                </c:pt>
                <c:pt idx="158">
                  <c:v>41890</c:v>
                </c:pt>
                <c:pt idx="159">
                  <c:v>41891</c:v>
                </c:pt>
                <c:pt idx="160">
                  <c:v>41892</c:v>
                </c:pt>
                <c:pt idx="161">
                  <c:v>41893</c:v>
                </c:pt>
                <c:pt idx="162">
                  <c:v>41894</c:v>
                </c:pt>
                <c:pt idx="163">
                  <c:v>41895</c:v>
                </c:pt>
                <c:pt idx="164">
                  <c:v>41896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41902</c:v>
                </c:pt>
                <c:pt idx="171">
                  <c:v>41903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41909</c:v>
                </c:pt>
                <c:pt idx="178">
                  <c:v>41910</c:v>
                </c:pt>
                <c:pt idx="179">
                  <c:v>41911</c:v>
                </c:pt>
                <c:pt idx="180">
                  <c:v>41912</c:v>
                </c:pt>
                <c:pt idx="181">
                  <c:v>41913</c:v>
                </c:pt>
                <c:pt idx="182">
                  <c:v>41914</c:v>
                </c:pt>
                <c:pt idx="183">
                  <c:v>41915</c:v>
                </c:pt>
                <c:pt idx="184">
                  <c:v>41916</c:v>
                </c:pt>
                <c:pt idx="185">
                  <c:v>41917</c:v>
                </c:pt>
                <c:pt idx="186">
                  <c:v>41918</c:v>
                </c:pt>
                <c:pt idx="187">
                  <c:v>41919</c:v>
                </c:pt>
                <c:pt idx="188">
                  <c:v>41920</c:v>
                </c:pt>
                <c:pt idx="189">
                  <c:v>41921</c:v>
                </c:pt>
                <c:pt idx="190">
                  <c:v>41922</c:v>
                </c:pt>
                <c:pt idx="191">
                  <c:v>41923</c:v>
                </c:pt>
                <c:pt idx="192">
                  <c:v>41924</c:v>
                </c:pt>
                <c:pt idx="193">
                  <c:v>41925</c:v>
                </c:pt>
                <c:pt idx="194">
                  <c:v>41926</c:v>
                </c:pt>
                <c:pt idx="195">
                  <c:v>41927</c:v>
                </c:pt>
                <c:pt idx="196">
                  <c:v>41928</c:v>
                </c:pt>
                <c:pt idx="197">
                  <c:v>41929</c:v>
                </c:pt>
                <c:pt idx="198">
                  <c:v>41930</c:v>
                </c:pt>
                <c:pt idx="199">
                  <c:v>41931</c:v>
                </c:pt>
                <c:pt idx="200">
                  <c:v>41932</c:v>
                </c:pt>
                <c:pt idx="201">
                  <c:v>41933</c:v>
                </c:pt>
                <c:pt idx="202">
                  <c:v>41934</c:v>
                </c:pt>
                <c:pt idx="203">
                  <c:v>41935</c:v>
                </c:pt>
                <c:pt idx="204">
                  <c:v>41936</c:v>
                </c:pt>
                <c:pt idx="205">
                  <c:v>41937</c:v>
                </c:pt>
                <c:pt idx="206">
                  <c:v>41938</c:v>
                </c:pt>
                <c:pt idx="207">
                  <c:v>41939</c:v>
                </c:pt>
                <c:pt idx="208">
                  <c:v>41940</c:v>
                </c:pt>
                <c:pt idx="209">
                  <c:v>41941</c:v>
                </c:pt>
                <c:pt idx="210">
                  <c:v>41942</c:v>
                </c:pt>
                <c:pt idx="211">
                  <c:v>41943</c:v>
                </c:pt>
                <c:pt idx="212">
                  <c:v>41944</c:v>
                </c:pt>
                <c:pt idx="213">
                  <c:v>41945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41951</c:v>
                </c:pt>
                <c:pt idx="220">
                  <c:v>41952</c:v>
                </c:pt>
                <c:pt idx="221">
                  <c:v>41953</c:v>
                </c:pt>
                <c:pt idx="222">
                  <c:v>41954</c:v>
                </c:pt>
                <c:pt idx="223">
                  <c:v>41955</c:v>
                </c:pt>
                <c:pt idx="224">
                  <c:v>41956</c:v>
                </c:pt>
                <c:pt idx="225">
                  <c:v>41957</c:v>
                </c:pt>
                <c:pt idx="226">
                  <c:v>41958</c:v>
                </c:pt>
                <c:pt idx="227">
                  <c:v>41959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41965</c:v>
                </c:pt>
                <c:pt idx="234">
                  <c:v>41966</c:v>
                </c:pt>
                <c:pt idx="235">
                  <c:v>41967</c:v>
                </c:pt>
                <c:pt idx="236">
                  <c:v>41968</c:v>
                </c:pt>
                <c:pt idx="237">
                  <c:v>41969</c:v>
                </c:pt>
                <c:pt idx="238">
                  <c:v>41970</c:v>
                </c:pt>
                <c:pt idx="239">
                  <c:v>41971</c:v>
                </c:pt>
                <c:pt idx="240">
                  <c:v>41972</c:v>
                </c:pt>
                <c:pt idx="241">
                  <c:v>41973</c:v>
                </c:pt>
                <c:pt idx="242">
                  <c:v>41974</c:v>
                </c:pt>
                <c:pt idx="243">
                  <c:v>41975</c:v>
                </c:pt>
                <c:pt idx="244">
                  <c:v>41976</c:v>
                </c:pt>
                <c:pt idx="245">
                  <c:v>41977</c:v>
                </c:pt>
                <c:pt idx="246">
                  <c:v>41978</c:v>
                </c:pt>
                <c:pt idx="247">
                  <c:v>41979</c:v>
                </c:pt>
                <c:pt idx="248">
                  <c:v>41980</c:v>
                </c:pt>
                <c:pt idx="249">
                  <c:v>41981</c:v>
                </c:pt>
                <c:pt idx="250">
                  <c:v>41982</c:v>
                </c:pt>
                <c:pt idx="251">
                  <c:v>41983</c:v>
                </c:pt>
                <c:pt idx="252">
                  <c:v>41984</c:v>
                </c:pt>
                <c:pt idx="253">
                  <c:v>41985</c:v>
                </c:pt>
                <c:pt idx="254">
                  <c:v>41986</c:v>
                </c:pt>
                <c:pt idx="255">
                  <c:v>41987</c:v>
                </c:pt>
                <c:pt idx="256">
                  <c:v>41988</c:v>
                </c:pt>
                <c:pt idx="257">
                  <c:v>41989</c:v>
                </c:pt>
                <c:pt idx="258">
                  <c:v>41990</c:v>
                </c:pt>
                <c:pt idx="259">
                  <c:v>41991</c:v>
                </c:pt>
                <c:pt idx="260">
                  <c:v>41992</c:v>
                </c:pt>
                <c:pt idx="261">
                  <c:v>41993</c:v>
                </c:pt>
                <c:pt idx="262">
                  <c:v>41994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42000</c:v>
                </c:pt>
                <c:pt idx="269">
                  <c:v>42001</c:v>
                </c:pt>
                <c:pt idx="270">
                  <c:v>42002</c:v>
                </c:pt>
                <c:pt idx="271">
                  <c:v>42003</c:v>
                </c:pt>
                <c:pt idx="272">
                  <c:v>42004</c:v>
                </c:pt>
                <c:pt idx="273">
                  <c:v>42005</c:v>
                </c:pt>
                <c:pt idx="274">
                  <c:v>42006</c:v>
                </c:pt>
                <c:pt idx="275">
                  <c:v>42007</c:v>
                </c:pt>
                <c:pt idx="276">
                  <c:v>42008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42014</c:v>
                </c:pt>
                <c:pt idx="283">
                  <c:v>42015</c:v>
                </c:pt>
                <c:pt idx="284">
                  <c:v>42016</c:v>
                </c:pt>
                <c:pt idx="285">
                  <c:v>42017</c:v>
                </c:pt>
                <c:pt idx="286">
                  <c:v>42018</c:v>
                </c:pt>
                <c:pt idx="287">
                  <c:v>42019</c:v>
                </c:pt>
                <c:pt idx="288">
                  <c:v>42020</c:v>
                </c:pt>
                <c:pt idx="289">
                  <c:v>42021</c:v>
                </c:pt>
                <c:pt idx="290">
                  <c:v>42022</c:v>
                </c:pt>
                <c:pt idx="291">
                  <c:v>42023</c:v>
                </c:pt>
                <c:pt idx="292">
                  <c:v>42024</c:v>
                </c:pt>
                <c:pt idx="293">
                  <c:v>42025</c:v>
                </c:pt>
                <c:pt idx="294">
                  <c:v>42026</c:v>
                </c:pt>
                <c:pt idx="295">
                  <c:v>42027</c:v>
                </c:pt>
                <c:pt idx="296">
                  <c:v>42028</c:v>
                </c:pt>
                <c:pt idx="297">
                  <c:v>42029</c:v>
                </c:pt>
                <c:pt idx="298">
                  <c:v>42030</c:v>
                </c:pt>
                <c:pt idx="299">
                  <c:v>42031</c:v>
                </c:pt>
                <c:pt idx="300">
                  <c:v>42032</c:v>
                </c:pt>
                <c:pt idx="301">
                  <c:v>42033</c:v>
                </c:pt>
                <c:pt idx="302">
                  <c:v>42034</c:v>
                </c:pt>
                <c:pt idx="303">
                  <c:v>42035</c:v>
                </c:pt>
                <c:pt idx="304">
                  <c:v>42036</c:v>
                </c:pt>
                <c:pt idx="305">
                  <c:v>42037</c:v>
                </c:pt>
                <c:pt idx="306">
                  <c:v>42038</c:v>
                </c:pt>
                <c:pt idx="307">
                  <c:v>42039</c:v>
                </c:pt>
                <c:pt idx="308">
                  <c:v>42040</c:v>
                </c:pt>
                <c:pt idx="309">
                  <c:v>42041</c:v>
                </c:pt>
                <c:pt idx="310">
                  <c:v>42042</c:v>
                </c:pt>
                <c:pt idx="311">
                  <c:v>42043</c:v>
                </c:pt>
                <c:pt idx="312">
                  <c:v>42044</c:v>
                </c:pt>
                <c:pt idx="313">
                  <c:v>42045</c:v>
                </c:pt>
                <c:pt idx="314">
                  <c:v>42046</c:v>
                </c:pt>
                <c:pt idx="315">
                  <c:v>42047</c:v>
                </c:pt>
                <c:pt idx="316">
                  <c:v>42048</c:v>
                </c:pt>
                <c:pt idx="317">
                  <c:v>42049</c:v>
                </c:pt>
                <c:pt idx="318">
                  <c:v>42050</c:v>
                </c:pt>
                <c:pt idx="319">
                  <c:v>42051</c:v>
                </c:pt>
                <c:pt idx="320">
                  <c:v>42052</c:v>
                </c:pt>
                <c:pt idx="321">
                  <c:v>42053</c:v>
                </c:pt>
                <c:pt idx="322">
                  <c:v>42054</c:v>
                </c:pt>
                <c:pt idx="323">
                  <c:v>42055</c:v>
                </c:pt>
                <c:pt idx="324">
                  <c:v>42056</c:v>
                </c:pt>
                <c:pt idx="325">
                  <c:v>42057</c:v>
                </c:pt>
                <c:pt idx="326">
                  <c:v>42058</c:v>
                </c:pt>
                <c:pt idx="327">
                  <c:v>42059</c:v>
                </c:pt>
                <c:pt idx="328">
                  <c:v>42060</c:v>
                </c:pt>
                <c:pt idx="329">
                  <c:v>42061</c:v>
                </c:pt>
                <c:pt idx="330">
                  <c:v>42062</c:v>
                </c:pt>
                <c:pt idx="331">
                  <c:v>42063</c:v>
                </c:pt>
                <c:pt idx="332">
                  <c:v>42064</c:v>
                </c:pt>
                <c:pt idx="333">
                  <c:v>42065</c:v>
                </c:pt>
                <c:pt idx="334">
                  <c:v>42066</c:v>
                </c:pt>
                <c:pt idx="335">
                  <c:v>42067</c:v>
                </c:pt>
                <c:pt idx="336">
                  <c:v>42068</c:v>
                </c:pt>
                <c:pt idx="337">
                  <c:v>42069</c:v>
                </c:pt>
                <c:pt idx="338">
                  <c:v>42070</c:v>
                </c:pt>
                <c:pt idx="339">
                  <c:v>42071</c:v>
                </c:pt>
                <c:pt idx="340">
                  <c:v>42072</c:v>
                </c:pt>
                <c:pt idx="341">
                  <c:v>42073</c:v>
                </c:pt>
                <c:pt idx="342">
                  <c:v>42074</c:v>
                </c:pt>
                <c:pt idx="343">
                  <c:v>42075</c:v>
                </c:pt>
                <c:pt idx="344">
                  <c:v>42076</c:v>
                </c:pt>
                <c:pt idx="345">
                  <c:v>42077</c:v>
                </c:pt>
                <c:pt idx="346">
                  <c:v>42078</c:v>
                </c:pt>
                <c:pt idx="347">
                  <c:v>42079</c:v>
                </c:pt>
                <c:pt idx="348">
                  <c:v>42080</c:v>
                </c:pt>
                <c:pt idx="349">
                  <c:v>42081</c:v>
                </c:pt>
                <c:pt idx="350">
                  <c:v>42082</c:v>
                </c:pt>
                <c:pt idx="351">
                  <c:v>42083</c:v>
                </c:pt>
                <c:pt idx="352">
                  <c:v>42084</c:v>
                </c:pt>
                <c:pt idx="353">
                  <c:v>42085</c:v>
                </c:pt>
                <c:pt idx="354">
                  <c:v>42086</c:v>
                </c:pt>
                <c:pt idx="355">
                  <c:v>42087</c:v>
                </c:pt>
                <c:pt idx="356">
                  <c:v>42088</c:v>
                </c:pt>
                <c:pt idx="357">
                  <c:v>42089</c:v>
                </c:pt>
                <c:pt idx="358">
                  <c:v>42090</c:v>
                </c:pt>
                <c:pt idx="359">
                  <c:v>42091</c:v>
                </c:pt>
                <c:pt idx="360">
                  <c:v>42092</c:v>
                </c:pt>
                <c:pt idx="361">
                  <c:v>42093</c:v>
                </c:pt>
                <c:pt idx="362">
                  <c:v>42094</c:v>
                </c:pt>
                <c:pt idx="363">
                  <c:v>42095</c:v>
                </c:pt>
                <c:pt idx="364">
                  <c:v>42096</c:v>
                </c:pt>
                <c:pt idx="365">
                  <c:v>42097</c:v>
                </c:pt>
                <c:pt idx="366">
                  <c:v>42098</c:v>
                </c:pt>
                <c:pt idx="367">
                  <c:v>42099</c:v>
                </c:pt>
                <c:pt idx="368">
                  <c:v>42100</c:v>
                </c:pt>
                <c:pt idx="369">
                  <c:v>42101</c:v>
                </c:pt>
                <c:pt idx="370">
                  <c:v>42102</c:v>
                </c:pt>
                <c:pt idx="371">
                  <c:v>42103</c:v>
                </c:pt>
                <c:pt idx="372">
                  <c:v>42104</c:v>
                </c:pt>
                <c:pt idx="373">
                  <c:v>42105</c:v>
                </c:pt>
                <c:pt idx="374">
                  <c:v>42106</c:v>
                </c:pt>
                <c:pt idx="375">
                  <c:v>42107</c:v>
                </c:pt>
                <c:pt idx="376">
                  <c:v>42108</c:v>
                </c:pt>
                <c:pt idx="377">
                  <c:v>42109</c:v>
                </c:pt>
                <c:pt idx="378">
                  <c:v>42110</c:v>
                </c:pt>
                <c:pt idx="379">
                  <c:v>42111</c:v>
                </c:pt>
                <c:pt idx="380">
                  <c:v>42112</c:v>
                </c:pt>
                <c:pt idx="381">
                  <c:v>42113</c:v>
                </c:pt>
                <c:pt idx="382">
                  <c:v>42114</c:v>
                </c:pt>
                <c:pt idx="383">
                  <c:v>42115</c:v>
                </c:pt>
                <c:pt idx="384">
                  <c:v>42116</c:v>
                </c:pt>
                <c:pt idx="385">
                  <c:v>42117</c:v>
                </c:pt>
                <c:pt idx="386">
                  <c:v>42118</c:v>
                </c:pt>
                <c:pt idx="387">
                  <c:v>42119</c:v>
                </c:pt>
                <c:pt idx="388">
                  <c:v>42120</c:v>
                </c:pt>
                <c:pt idx="389">
                  <c:v>42121</c:v>
                </c:pt>
                <c:pt idx="390">
                  <c:v>42122</c:v>
                </c:pt>
                <c:pt idx="391">
                  <c:v>42123</c:v>
                </c:pt>
                <c:pt idx="392">
                  <c:v>42124</c:v>
                </c:pt>
                <c:pt idx="393">
                  <c:v>42125</c:v>
                </c:pt>
                <c:pt idx="394">
                  <c:v>42126</c:v>
                </c:pt>
                <c:pt idx="395">
                  <c:v>42127</c:v>
                </c:pt>
                <c:pt idx="396">
                  <c:v>42128</c:v>
                </c:pt>
                <c:pt idx="397">
                  <c:v>42129</c:v>
                </c:pt>
                <c:pt idx="398">
                  <c:v>42130</c:v>
                </c:pt>
                <c:pt idx="399">
                  <c:v>42131</c:v>
                </c:pt>
                <c:pt idx="400">
                  <c:v>42132</c:v>
                </c:pt>
                <c:pt idx="401">
                  <c:v>42133</c:v>
                </c:pt>
                <c:pt idx="402">
                  <c:v>42134</c:v>
                </c:pt>
                <c:pt idx="403">
                  <c:v>42135</c:v>
                </c:pt>
                <c:pt idx="404">
                  <c:v>42136</c:v>
                </c:pt>
                <c:pt idx="405">
                  <c:v>42137</c:v>
                </c:pt>
                <c:pt idx="406">
                  <c:v>42138</c:v>
                </c:pt>
                <c:pt idx="407">
                  <c:v>42139</c:v>
                </c:pt>
                <c:pt idx="408">
                  <c:v>42140</c:v>
                </c:pt>
                <c:pt idx="409">
                  <c:v>42141</c:v>
                </c:pt>
                <c:pt idx="410">
                  <c:v>42142</c:v>
                </c:pt>
                <c:pt idx="411">
                  <c:v>42143</c:v>
                </c:pt>
                <c:pt idx="412">
                  <c:v>42144</c:v>
                </c:pt>
                <c:pt idx="413">
                  <c:v>42145</c:v>
                </c:pt>
                <c:pt idx="414">
                  <c:v>42146</c:v>
                </c:pt>
                <c:pt idx="415">
                  <c:v>42147</c:v>
                </c:pt>
                <c:pt idx="416">
                  <c:v>42148</c:v>
                </c:pt>
                <c:pt idx="417">
                  <c:v>42149</c:v>
                </c:pt>
                <c:pt idx="418">
                  <c:v>42150</c:v>
                </c:pt>
                <c:pt idx="419">
                  <c:v>42151</c:v>
                </c:pt>
                <c:pt idx="420">
                  <c:v>42152</c:v>
                </c:pt>
                <c:pt idx="421">
                  <c:v>42153</c:v>
                </c:pt>
                <c:pt idx="422">
                  <c:v>42154</c:v>
                </c:pt>
                <c:pt idx="423">
                  <c:v>42155</c:v>
                </c:pt>
                <c:pt idx="424">
                  <c:v>42156</c:v>
                </c:pt>
                <c:pt idx="425">
                  <c:v>42157</c:v>
                </c:pt>
                <c:pt idx="426">
                  <c:v>42158</c:v>
                </c:pt>
                <c:pt idx="427">
                  <c:v>42159</c:v>
                </c:pt>
                <c:pt idx="428">
                  <c:v>42160</c:v>
                </c:pt>
                <c:pt idx="429">
                  <c:v>42161</c:v>
                </c:pt>
                <c:pt idx="430">
                  <c:v>42162</c:v>
                </c:pt>
                <c:pt idx="431">
                  <c:v>42163</c:v>
                </c:pt>
                <c:pt idx="432">
                  <c:v>42164</c:v>
                </c:pt>
                <c:pt idx="433">
                  <c:v>42165</c:v>
                </c:pt>
                <c:pt idx="434">
                  <c:v>42166</c:v>
                </c:pt>
                <c:pt idx="435">
                  <c:v>42167</c:v>
                </c:pt>
                <c:pt idx="436">
                  <c:v>42168</c:v>
                </c:pt>
                <c:pt idx="437">
                  <c:v>42169</c:v>
                </c:pt>
                <c:pt idx="438">
                  <c:v>42170</c:v>
                </c:pt>
                <c:pt idx="439">
                  <c:v>42171</c:v>
                </c:pt>
                <c:pt idx="440">
                  <c:v>42172</c:v>
                </c:pt>
                <c:pt idx="441">
                  <c:v>42173</c:v>
                </c:pt>
                <c:pt idx="442">
                  <c:v>42174</c:v>
                </c:pt>
                <c:pt idx="443">
                  <c:v>42175</c:v>
                </c:pt>
                <c:pt idx="444">
                  <c:v>42176</c:v>
                </c:pt>
                <c:pt idx="445">
                  <c:v>42177</c:v>
                </c:pt>
                <c:pt idx="446">
                  <c:v>42178</c:v>
                </c:pt>
                <c:pt idx="447">
                  <c:v>42179</c:v>
                </c:pt>
                <c:pt idx="448">
                  <c:v>42180</c:v>
                </c:pt>
                <c:pt idx="449">
                  <c:v>42181</c:v>
                </c:pt>
                <c:pt idx="450">
                  <c:v>42182</c:v>
                </c:pt>
                <c:pt idx="451">
                  <c:v>42183</c:v>
                </c:pt>
                <c:pt idx="452">
                  <c:v>42184</c:v>
                </c:pt>
                <c:pt idx="453">
                  <c:v>42185</c:v>
                </c:pt>
                <c:pt idx="454">
                  <c:v>42186</c:v>
                </c:pt>
                <c:pt idx="455">
                  <c:v>42187</c:v>
                </c:pt>
                <c:pt idx="456">
                  <c:v>42188</c:v>
                </c:pt>
                <c:pt idx="457">
                  <c:v>42189</c:v>
                </c:pt>
                <c:pt idx="458">
                  <c:v>42190</c:v>
                </c:pt>
                <c:pt idx="459">
                  <c:v>42191</c:v>
                </c:pt>
                <c:pt idx="460">
                  <c:v>42192</c:v>
                </c:pt>
                <c:pt idx="461">
                  <c:v>42193</c:v>
                </c:pt>
                <c:pt idx="462">
                  <c:v>42194</c:v>
                </c:pt>
                <c:pt idx="463">
                  <c:v>42195</c:v>
                </c:pt>
                <c:pt idx="464">
                  <c:v>42196</c:v>
                </c:pt>
                <c:pt idx="465">
                  <c:v>42197</c:v>
                </c:pt>
                <c:pt idx="466">
                  <c:v>42198</c:v>
                </c:pt>
                <c:pt idx="467">
                  <c:v>42199</c:v>
                </c:pt>
                <c:pt idx="468">
                  <c:v>42200</c:v>
                </c:pt>
                <c:pt idx="469">
                  <c:v>42201</c:v>
                </c:pt>
                <c:pt idx="470">
                  <c:v>42202</c:v>
                </c:pt>
                <c:pt idx="471">
                  <c:v>42203</c:v>
                </c:pt>
                <c:pt idx="472">
                  <c:v>42204</c:v>
                </c:pt>
                <c:pt idx="473">
                  <c:v>42205</c:v>
                </c:pt>
                <c:pt idx="474">
                  <c:v>42206</c:v>
                </c:pt>
                <c:pt idx="475">
                  <c:v>42207</c:v>
                </c:pt>
                <c:pt idx="476">
                  <c:v>42208</c:v>
                </c:pt>
                <c:pt idx="477">
                  <c:v>42209</c:v>
                </c:pt>
                <c:pt idx="478">
                  <c:v>42210</c:v>
                </c:pt>
                <c:pt idx="479">
                  <c:v>42211</c:v>
                </c:pt>
                <c:pt idx="480">
                  <c:v>42212</c:v>
                </c:pt>
                <c:pt idx="481">
                  <c:v>42213</c:v>
                </c:pt>
                <c:pt idx="482">
                  <c:v>42214</c:v>
                </c:pt>
                <c:pt idx="483">
                  <c:v>42215</c:v>
                </c:pt>
                <c:pt idx="484">
                  <c:v>42216</c:v>
                </c:pt>
                <c:pt idx="485">
                  <c:v>42217</c:v>
                </c:pt>
                <c:pt idx="486">
                  <c:v>42218</c:v>
                </c:pt>
                <c:pt idx="487">
                  <c:v>42219</c:v>
                </c:pt>
                <c:pt idx="488">
                  <c:v>42220</c:v>
                </c:pt>
                <c:pt idx="489">
                  <c:v>42221</c:v>
                </c:pt>
                <c:pt idx="490">
                  <c:v>42222</c:v>
                </c:pt>
                <c:pt idx="491">
                  <c:v>42223</c:v>
                </c:pt>
                <c:pt idx="492">
                  <c:v>42224</c:v>
                </c:pt>
                <c:pt idx="493">
                  <c:v>42225</c:v>
                </c:pt>
                <c:pt idx="494">
                  <c:v>42226</c:v>
                </c:pt>
                <c:pt idx="495">
                  <c:v>42227</c:v>
                </c:pt>
                <c:pt idx="496">
                  <c:v>42228</c:v>
                </c:pt>
                <c:pt idx="497">
                  <c:v>42229</c:v>
                </c:pt>
                <c:pt idx="498">
                  <c:v>42230</c:v>
                </c:pt>
                <c:pt idx="499">
                  <c:v>42231</c:v>
                </c:pt>
                <c:pt idx="500">
                  <c:v>42232</c:v>
                </c:pt>
                <c:pt idx="501">
                  <c:v>42233</c:v>
                </c:pt>
                <c:pt idx="502">
                  <c:v>42234</c:v>
                </c:pt>
                <c:pt idx="503">
                  <c:v>42235</c:v>
                </c:pt>
                <c:pt idx="504">
                  <c:v>42236</c:v>
                </c:pt>
                <c:pt idx="505">
                  <c:v>42237</c:v>
                </c:pt>
                <c:pt idx="506">
                  <c:v>42238</c:v>
                </c:pt>
                <c:pt idx="507">
                  <c:v>42239</c:v>
                </c:pt>
                <c:pt idx="508">
                  <c:v>42240</c:v>
                </c:pt>
                <c:pt idx="509">
                  <c:v>42241</c:v>
                </c:pt>
                <c:pt idx="510">
                  <c:v>42242</c:v>
                </c:pt>
                <c:pt idx="511">
                  <c:v>42243</c:v>
                </c:pt>
                <c:pt idx="512">
                  <c:v>42244</c:v>
                </c:pt>
                <c:pt idx="513">
                  <c:v>42245</c:v>
                </c:pt>
                <c:pt idx="514">
                  <c:v>42246</c:v>
                </c:pt>
                <c:pt idx="515">
                  <c:v>42247</c:v>
                </c:pt>
                <c:pt idx="516">
                  <c:v>42248</c:v>
                </c:pt>
                <c:pt idx="517">
                  <c:v>42249</c:v>
                </c:pt>
                <c:pt idx="518">
                  <c:v>42250</c:v>
                </c:pt>
                <c:pt idx="519">
                  <c:v>42251</c:v>
                </c:pt>
                <c:pt idx="520">
                  <c:v>42252</c:v>
                </c:pt>
                <c:pt idx="521">
                  <c:v>42253</c:v>
                </c:pt>
                <c:pt idx="522">
                  <c:v>42254</c:v>
                </c:pt>
                <c:pt idx="523">
                  <c:v>42255</c:v>
                </c:pt>
                <c:pt idx="524">
                  <c:v>42256</c:v>
                </c:pt>
                <c:pt idx="525">
                  <c:v>42257</c:v>
                </c:pt>
                <c:pt idx="526">
                  <c:v>42258</c:v>
                </c:pt>
                <c:pt idx="527">
                  <c:v>42259</c:v>
                </c:pt>
                <c:pt idx="528">
                  <c:v>42260</c:v>
                </c:pt>
                <c:pt idx="529">
                  <c:v>42261</c:v>
                </c:pt>
                <c:pt idx="530">
                  <c:v>42262</c:v>
                </c:pt>
                <c:pt idx="531">
                  <c:v>42263</c:v>
                </c:pt>
                <c:pt idx="532">
                  <c:v>42264</c:v>
                </c:pt>
                <c:pt idx="533">
                  <c:v>42265</c:v>
                </c:pt>
                <c:pt idx="534">
                  <c:v>42266</c:v>
                </c:pt>
                <c:pt idx="535">
                  <c:v>42267</c:v>
                </c:pt>
                <c:pt idx="536">
                  <c:v>42268</c:v>
                </c:pt>
                <c:pt idx="537">
                  <c:v>42269</c:v>
                </c:pt>
                <c:pt idx="538">
                  <c:v>42270</c:v>
                </c:pt>
                <c:pt idx="539">
                  <c:v>42271</c:v>
                </c:pt>
                <c:pt idx="540">
                  <c:v>42272</c:v>
                </c:pt>
                <c:pt idx="541">
                  <c:v>42273</c:v>
                </c:pt>
                <c:pt idx="542">
                  <c:v>42274</c:v>
                </c:pt>
                <c:pt idx="543">
                  <c:v>42275</c:v>
                </c:pt>
                <c:pt idx="544">
                  <c:v>42276</c:v>
                </c:pt>
                <c:pt idx="545">
                  <c:v>42277</c:v>
                </c:pt>
                <c:pt idx="546">
                  <c:v>42278</c:v>
                </c:pt>
                <c:pt idx="547">
                  <c:v>42279</c:v>
                </c:pt>
                <c:pt idx="548">
                  <c:v>42280</c:v>
                </c:pt>
                <c:pt idx="549">
                  <c:v>42281</c:v>
                </c:pt>
                <c:pt idx="550">
                  <c:v>42282</c:v>
                </c:pt>
                <c:pt idx="551">
                  <c:v>42283</c:v>
                </c:pt>
                <c:pt idx="552">
                  <c:v>42284</c:v>
                </c:pt>
                <c:pt idx="553">
                  <c:v>42285</c:v>
                </c:pt>
                <c:pt idx="554">
                  <c:v>42286</c:v>
                </c:pt>
                <c:pt idx="555">
                  <c:v>42287</c:v>
                </c:pt>
                <c:pt idx="556">
                  <c:v>42288</c:v>
                </c:pt>
                <c:pt idx="557">
                  <c:v>42289</c:v>
                </c:pt>
                <c:pt idx="558">
                  <c:v>42290</c:v>
                </c:pt>
                <c:pt idx="559">
                  <c:v>42291</c:v>
                </c:pt>
                <c:pt idx="560">
                  <c:v>42292</c:v>
                </c:pt>
                <c:pt idx="561">
                  <c:v>42293</c:v>
                </c:pt>
                <c:pt idx="562">
                  <c:v>42294</c:v>
                </c:pt>
                <c:pt idx="563">
                  <c:v>42295</c:v>
                </c:pt>
                <c:pt idx="564">
                  <c:v>42296</c:v>
                </c:pt>
                <c:pt idx="565">
                  <c:v>42297</c:v>
                </c:pt>
                <c:pt idx="566">
                  <c:v>42298</c:v>
                </c:pt>
                <c:pt idx="567">
                  <c:v>42299</c:v>
                </c:pt>
                <c:pt idx="568">
                  <c:v>42300</c:v>
                </c:pt>
                <c:pt idx="569">
                  <c:v>42301</c:v>
                </c:pt>
                <c:pt idx="570">
                  <c:v>42302</c:v>
                </c:pt>
                <c:pt idx="571">
                  <c:v>42303</c:v>
                </c:pt>
                <c:pt idx="572">
                  <c:v>42304</c:v>
                </c:pt>
                <c:pt idx="573">
                  <c:v>42305</c:v>
                </c:pt>
                <c:pt idx="574">
                  <c:v>42306</c:v>
                </c:pt>
                <c:pt idx="575">
                  <c:v>42307</c:v>
                </c:pt>
                <c:pt idx="576">
                  <c:v>42308</c:v>
                </c:pt>
                <c:pt idx="577">
                  <c:v>42309</c:v>
                </c:pt>
                <c:pt idx="578">
                  <c:v>42310</c:v>
                </c:pt>
                <c:pt idx="579">
                  <c:v>42311</c:v>
                </c:pt>
                <c:pt idx="580">
                  <c:v>42312</c:v>
                </c:pt>
                <c:pt idx="581">
                  <c:v>42313</c:v>
                </c:pt>
                <c:pt idx="582">
                  <c:v>42314</c:v>
                </c:pt>
                <c:pt idx="583">
                  <c:v>42315</c:v>
                </c:pt>
                <c:pt idx="584">
                  <c:v>42316</c:v>
                </c:pt>
                <c:pt idx="585">
                  <c:v>42317</c:v>
                </c:pt>
                <c:pt idx="586">
                  <c:v>42318</c:v>
                </c:pt>
                <c:pt idx="587">
                  <c:v>42319</c:v>
                </c:pt>
                <c:pt idx="588">
                  <c:v>42320</c:v>
                </c:pt>
                <c:pt idx="589">
                  <c:v>42321</c:v>
                </c:pt>
                <c:pt idx="590">
                  <c:v>42322</c:v>
                </c:pt>
                <c:pt idx="591">
                  <c:v>42323</c:v>
                </c:pt>
                <c:pt idx="592">
                  <c:v>42324</c:v>
                </c:pt>
                <c:pt idx="593">
                  <c:v>42325</c:v>
                </c:pt>
                <c:pt idx="594">
                  <c:v>42326</c:v>
                </c:pt>
                <c:pt idx="595">
                  <c:v>42327</c:v>
                </c:pt>
                <c:pt idx="596">
                  <c:v>42328</c:v>
                </c:pt>
                <c:pt idx="597">
                  <c:v>42329</c:v>
                </c:pt>
                <c:pt idx="598">
                  <c:v>42330</c:v>
                </c:pt>
                <c:pt idx="599">
                  <c:v>42331</c:v>
                </c:pt>
                <c:pt idx="600">
                  <c:v>42332</c:v>
                </c:pt>
                <c:pt idx="601">
                  <c:v>42333</c:v>
                </c:pt>
                <c:pt idx="602">
                  <c:v>42334</c:v>
                </c:pt>
                <c:pt idx="603">
                  <c:v>42335</c:v>
                </c:pt>
                <c:pt idx="604">
                  <c:v>42336</c:v>
                </c:pt>
                <c:pt idx="605">
                  <c:v>42337</c:v>
                </c:pt>
                <c:pt idx="606">
                  <c:v>42338</c:v>
                </c:pt>
                <c:pt idx="607">
                  <c:v>42339</c:v>
                </c:pt>
                <c:pt idx="608">
                  <c:v>42340</c:v>
                </c:pt>
                <c:pt idx="609">
                  <c:v>42341</c:v>
                </c:pt>
                <c:pt idx="610">
                  <c:v>42342</c:v>
                </c:pt>
                <c:pt idx="611">
                  <c:v>42343</c:v>
                </c:pt>
                <c:pt idx="612">
                  <c:v>42344</c:v>
                </c:pt>
                <c:pt idx="613">
                  <c:v>42345</c:v>
                </c:pt>
                <c:pt idx="614">
                  <c:v>42346</c:v>
                </c:pt>
                <c:pt idx="615">
                  <c:v>42347</c:v>
                </c:pt>
                <c:pt idx="616">
                  <c:v>42348</c:v>
                </c:pt>
                <c:pt idx="617">
                  <c:v>42349</c:v>
                </c:pt>
                <c:pt idx="618">
                  <c:v>42350</c:v>
                </c:pt>
                <c:pt idx="619">
                  <c:v>42351</c:v>
                </c:pt>
                <c:pt idx="620">
                  <c:v>42352</c:v>
                </c:pt>
                <c:pt idx="621">
                  <c:v>42353</c:v>
                </c:pt>
                <c:pt idx="622">
                  <c:v>42354</c:v>
                </c:pt>
                <c:pt idx="623">
                  <c:v>42355</c:v>
                </c:pt>
                <c:pt idx="624">
                  <c:v>42356</c:v>
                </c:pt>
                <c:pt idx="625">
                  <c:v>42357</c:v>
                </c:pt>
                <c:pt idx="626">
                  <c:v>42358</c:v>
                </c:pt>
                <c:pt idx="627">
                  <c:v>42359</c:v>
                </c:pt>
                <c:pt idx="628">
                  <c:v>42360</c:v>
                </c:pt>
                <c:pt idx="629">
                  <c:v>42361</c:v>
                </c:pt>
                <c:pt idx="630">
                  <c:v>42362</c:v>
                </c:pt>
                <c:pt idx="631">
                  <c:v>42363</c:v>
                </c:pt>
                <c:pt idx="632">
                  <c:v>42364</c:v>
                </c:pt>
                <c:pt idx="633">
                  <c:v>42365</c:v>
                </c:pt>
                <c:pt idx="634">
                  <c:v>42366</c:v>
                </c:pt>
                <c:pt idx="635">
                  <c:v>42367</c:v>
                </c:pt>
                <c:pt idx="636">
                  <c:v>42368</c:v>
                </c:pt>
                <c:pt idx="637">
                  <c:v>42369</c:v>
                </c:pt>
                <c:pt idx="638">
                  <c:v>42370</c:v>
                </c:pt>
                <c:pt idx="639">
                  <c:v>42371</c:v>
                </c:pt>
                <c:pt idx="640">
                  <c:v>42372</c:v>
                </c:pt>
                <c:pt idx="641">
                  <c:v>42373</c:v>
                </c:pt>
                <c:pt idx="642">
                  <c:v>42374</c:v>
                </c:pt>
                <c:pt idx="643">
                  <c:v>42375</c:v>
                </c:pt>
                <c:pt idx="644">
                  <c:v>42376</c:v>
                </c:pt>
                <c:pt idx="645">
                  <c:v>42377</c:v>
                </c:pt>
                <c:pt idx="646">
                  <c:v>42378</c:v>
                </c:pt>
                <c:pt idx="647">
                  <c:v>42379</c:v>
                </c:pt>
                <c:pt idx="648">
                  <c:v>42380</c:v>
                </c:pt>
                <c:pt idx="649">
                  <c:v>42381</c:v>
                </c:pt>
                <c:pt idx="650">
                  <c:v>42382</c:v>
                </c:pt>
                <c:pt idx="651">
                  <c:v>42383</c:v>
                </c:pt>
                <c:pt idx="652">
                  <c:v>42384</c:v>
                </c:pt>
                <c:pt idx="653">
                  <c:v>42385</c:v>
                </c:pt>
                <c:pt idx="654">
                  <c:v>42386</c:v>
                </c:pt>
                <c:pt idx="655">
                  <c:v>42387</c:v>
                </c:pt>
                <c:pt idx="656">
                  <c:v>42388</c:v>
                </c:pt>
                <c:pt idx="657">
                  <c:v>42389</c:v>
                </c:pt>
                <c:pt idx="658">
                  <c:v>42390</c:v>
                </c:pt>
                <c:pt idx="659">
                  <c:v>42391</c:v>
                </c:pt>
                <c:pt idx="660">
                  <c:v>42392</c:v>
                </c:pt>
                <c:pt idx="661">
                  <c:v>42393</c:v>
                </c:pt>
                <c:pt idx="662">
                  <c:v>42394</c:v>
                </c:pt>
                <c:pt idx="663">
                  <c:v>42395</c:v>
                </c:pt>
                <c:pt idx="664">
                  <c:v>42396</c:v>
                </c:pt>
                <c:pt idx="665">
                  <c:v>42397</c:v>
                </c:pt>
                <c:pt idx="666">
                  <c:v>42398</c:v>
                </c:pt>
                <c:pt idx="667">
                  <c:v>42399</c:v>
                </c:pt>
                <c:pt idx="668">
                  <c:v>42400</c:v>
                </c:pt>
                <c:pt idx="669">
                  <c:v>42401</c:v>
                </c:pt>
                <c:pt idx="670">
                  <c:v>42402</c:v>
                </c:pt>
                <c:pt idx="671">
                  <c:v>42403</c:v>
                </c:pt>
                <c:pt idx="672">
                  <c:v>42404</c:v>
                </c:pt>
                <c:pt idx="673">
                  <c:v>42405</c:v>
                </c:pt>
                <c:pt idx="674">
                  <c:v>42406</c:v>
                </c:pt>
                <c:pt idx="675">
                  <c:v>42407</c:v>
                </c:pt>
                <c:pt idx="676">
                  <c:v>42408</c:v>
                </c:pt>
                <c:pt idx="677">
                  <c:v>42409</c:v>
                </c:pt>
                <c:pt idx="678">
                  <c:v>42410</c:v>
                </c:pt>
                <c:pt idx="679">
                  <c:v>42411</c:v>
                </c:pt>
                <c:pt idx="680">
                  <c:v>42412</c:v>
                </c:pt>
                <c:pt idx="681">
                  <c:v>42413</c:v>
                </c:pt>
                <c:pt idx="682">
                  <c:v>42414</c:v>
                </c:pt>
                <c:pt idx="683">
                  <c:v>42415</c:v>
                </c:pt>
                <c:pt idx="684">
                  <c:v>42416</c:v>
                </c:pt>
                <c:pt idx="685">
                  <c:v>42417</c:v>
                </c:pt>
                <c:pt idx="686">
                  <c:v>42418</c:v>
                </c:pt>
                <c:pt idx="687">
                  <c:v>42419</c:v>
                </c:pt>
                <c:pt idx="688">
                  <c:v>42420</c:v>
                </c:pt>
                <c:pt idx="689">
                  <c:v>42421</c:v>
                </c:pt>
                <c:pt idx="690">
                  <c:v>42422</c:v>
                </c:pt>
                <c:pt idx="691">
                  <c:v>42423</c:v>
                </c:pt>
                <c:pt idx="692">
                  <c:v>42424</c:v>
                </c:pt>
                <c:pt idx="693">
                  <c:v>42425</c:v>
                </c:pt>
                <c:pt idx="694">
                  <c:v>42426</c:v>
                </c:pt>
                <c:pt idx="695">
                  <c:v>42427</c:v>
                </c:pt>
                <c:pt idx="696">
                  <c:v>42428</c:v>
                </c:pt>
                <c:pt idx="697">
                  <c:v>42429</c:v>
                </c:pt>
                <c:pt idx="698">
                  <c:v>42430</c:v>
                </c:pt>
                <c:pt idx="699">
                  <c:v>42431</c:v>
                </c:pt>
                <c:pt idx="700">
                  <c:v>42432</c:v>
                </c:pt>
                <c:pt idx="701">
                  <c:v>42433</c:v>
                </c:pt>
                <c:pt idx="702">
                  <c:v>42434</c:v>
                </c:pt>
                <c:pt idx="703">
                  <c:v>42435</c:v>
                </c:pt>
                <c:pt idx="704">
                  <c:v>42436</c:v>
                </c:pt>
                <c:pt idx="705">
                  <c:v>42437</c:v>
                </c:pt>
                <c:pt idx="706">
                  <c:v>42438</c:v>
                </c:pt>
                <c:pt idx="707">
                  <c:v>42439</c:v>
                </c:pt>
                <c:pt idx="708">
                  <c:v>42440</c:v>
                </c:pt>
                <c:pt idx="709">
                  <c:v>42441</c:v>
                </c:pt>
                <c:pt idx="710">
                  <c:v>42442</c:v>
                </c:pt>
                <c:pt idx="711">
                  <c:v>42443</c:v>
                </c:pt>
                <c:pt idx="712">
                  <c:v>42444</c:v>
                </c:pt>
                <c:pt idx="713">
                  <c:v>42445</c:v>
                </c:pt>
                <c:pt idx="714">
                  <c:v>42446</c:v>
                </c:pt>
                <c:pt idx="715">
                  <c:v>42447</c:v>
                </c:pt>
                <c:pt idx="716">
                  <c:v>42448</c:v>
                </c:pt>
                <c:pt idx="717">
                  <c:v>42449</c:v>
                </c:pt>
                <c:pt idx="718">
                  <c:v>42450</c:v>
                </c:pt>
                <c:pt idx="719">
                  <c:v>42451</c:v>
                </c:pt>
                <c:pt idx="720">
                  <c:v>42452</c:v>
                </c:pt>
                <c:pt idx="721">
                  <c:v>42453</c:v>
                </c:pt>
                <c:pt idx="722">
                  <c:v>42454</c:v>
                </c:pt>
                <c:pt idx="723">
                  <c:v>42455</c:v>
                </c:pt>
                <c:pt idx="724">
                  <c:v>42456</c:v>
                </c:pt>
                <c:pt idx="725">
                  <c:v>42457</c:v>
                </c:pt>
                <c:pt idx="726">
                  <c:v>42458</c:v>
                </c:pt>
                <c:pt idx="727">
                  <c:v>42459</c:v>
                </c:pt>
                <c:pt idx="728">
                  <c:v>42460</c:v>
                </c:pt>
                <c:pt idx="729">
                  <c:v>42461</c:v>
                </c:pt>
                <c:pt idx="730">
                  <c:v>42462</c:v>
                </c:pt>
                <c:pt idx="731">
                  <c:v>42463</c:v>
                </c:pt>
                <c:pt idx="732">
                  <c:v>42464</c:v>
                </c:pt>
                <c:pt idx="733">
                  <c:v>42465</c:v>
                </c:pt>
                <c:pt idx="734">
                  <c:v>42466</c:v>
                </c:pt>
                <c:pt idx="735">
                  <c:v>42467</c:v>
                </c:pt>
                <c:pt idx="736">
                  <c:v>42468</c:v>
                </c:pt>
                <c:pt idx="737">
                  <c:v>42469</c:v>
                </c:pt>
                <c:pt idx="738">
                  <c:v>42470</c:v>
                </c:pt>
                <c:pt idx="739">
                  <c:v>42471</c:v>
                </c:pt>
                <c:pt idx="740">
                  <c:v>42472</c:v>
                </c:pt>
                <c:pt idx="741">
                  <c:v>42473</c:v>
                </c:pt>
                <c:pt idx="742">
                  <c:v>42474</c:v>
                </c:pt>
                <c:pt idx="743">
                  <c:v>42475</c:v>
                </c:pt>
                <c:pt idx="744">
                  <c:v>42476</c:v>
                </c:pt>
                <c:pt idx="745">
                  <c:v>42477</c:v>
                </c:pt>
                <c:pt idx="746">
                  <c:v>42478</c:v>
                </c:pt>
                <c:pt idx="747">
                  <c:v>42479</c:v>
                </c:pt>
                <c:pt idx="748">
                  <c:v>42480</c:v>
                </c:pt>
                <c:pt idx="749">
                  <c:v>42481</c:v>
                </c:pt>
                <c:pt idx="750">
                  <c:v>42482</c:v>
                </c:pt>
                <c:pt idx="751">
                  <c:v>42483</c:v>
                </c:pt>
                <c:pt idx="752">
                  <c:v>42484</c:v>
                </c:pt>
                <c:pt idx="753">
                  <c:v>42485</c:v>
                </c:pt>
                <c:pt idx="754">
                  <c:v>42486</c:v>
                </c:pt>
                <c:pt idx="755">
                  <c:v>42487</c:v>
                </c:pt>
                <c:pt idx="756">
                  <c:v>42488</c:v>
                </c:pt>
                <c:pt idx="757">
                  <c:v>42489</c:v>
                </c:pt>
                <c:pt idx="758">
                  <c:v>42490</c:v>
                </c:pt>
                <c:pt idx="759">
                  <c:v>42491</c:v>
                </c:pt>
                <c:pt idx="760">
                  <c:v>42492</c:v>
                </c:pt>
                <c:pt idx="761">
                  <c:v>42493</c:v>
                </c:pt>
                <c:pt idx="762">
                  <c:v>42494</c:v>
                </c:pt>
                <c:pt idx="763">
                  <c:v>42495</c:v>
                </c:pt>
                <c:pt idx="764">
                  <c:v>42496</c:v>
                </c:pt>
                <c:pt idx="765">
                  <c:v>42497</c:v>
                </c:pt>
                <c:pt idx="766">
                  <c:v>42498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42504</c:v>
                </c:pt>
                <c:pt idx="773">
                  <c:v>42505</c:v>
                </c:pt>
                <c:pt idx="774">
                  <c:v>42506</c:v>
                </c:pt>
                <c:pt idx="775">
                  <c:v>42507</c:v>
                </c:pt>
                <c:pt idx="776">
                  <c:v>42508</c:v>
                </c:pt>
                <c:pt idx="777">
                  <c:v>42509</c:v>
                </c:pt>
                <c:pt idx="778">
                  <c:v>42510</c:v>
                </c:pt>
                <c:pt idx="779">
                  <c:v>42511</c:v>
                </c:pt>
                <c:pt idx="780">
                  <c:v>42512</c:v>
                </c:pt>
                <c:pt idx="781">
                  <c:v>42513</c:v>
                </c:pt>
                <c:pt idx="782">
                  <c:v>42514</c:v>
                </c:pt>
                <c:pt idx="783">
                  <c:v>42515</c:v>
                </c:pt>
                <c:pt idx="784">
                  <c:v>42516</c:v>
                </c:pt>
                <c:pt idx="785">
                  <c:v>42517</c:v>
                </c:pt>
                <c:pt idx="786">
                  <c:v>42518</c:v>
                </c:pt>
                <c:pt idx="787">
                  <c:v>42519</c:v>
                </c:pt>
                <c:pt idx="788">
                  <c:v>42520</c:v>
                </c:pt>
                <c:pt idx="789">
                  <c:v>42521</c:v>
                </c:pt>
                <c:pt idx="790">
                  <c:v>42522</c:v>
                </c:pt>
                <c:pt idx="791">
                  <c:v>42523</c:v>
                </c:pt>
                <c:pt idx="792">
                  <c:v>42524</c:v>
                </c:pt>
                <c:pt idx="793">
                  <c:v>42525</c:v>
                </c:pt>
                <c:pt idx="794">
                  <c:v>42526</c:v>
                </c:pt>
                <c:pt idx="795">
                  <c:v>42527</c:v>
                </c:pt>
                <c:pt idx="796">
                  <c:v>42528</c:v>
                </c:pt>
                <c:pt idx="797">
                  <c:v>42529</c:v>
                </c:pt>
                <c:pt idx="798">
                  <c:v>42530</c:v>
                </c:pt>
                <c:pt idx="799">
                  <c:v>42531</c:v>
                </c:pt>
                <c:pt idx="800">
                  <c:v>42532</c:v>
                </c:pt>
                <c:pt idx="801">
                  <c:v>42533</c:v>
                </c:pt>
                <c:pt idx="802">
                  <c:v>42534</c:v>
                </c:pt>
                <c:pt idx="803">
                  <c:v>42535</c:v>
                </c:pt>
                <c:pt idx="804">
                  <c:v>42536</c:v>
                </c:pt>
                <c:pt idx="805">
                  <c:v>42537</c:v>
                </c:pt>
                <c:pt idx="806">
                  <c:v>42538</c:v>
                </c:pt>
                <c:pt idx="807">
                  <c:v>42539</c:v>
                </c:pt>
                <c:pt idx="808">
                  <c:v>42540</c:v>
                </c:pt>
                <c:pt idx="809">
                  <c:v>42541</c:v>
                </c:pt>
                <c:pt idx="810">
                  <c:v>42542</c:v>
                </c:pt>
                <c:pt idx="811">
                  <c:v>42543</c:v>
                </c:pt>
                <c:pt idx="812">
                  <c:v>42544</c:v>
                </c:pt>
                <c:pt idx="813">
                  <c:v>42545</c:v>
                </c:pt>
                <c:pt idx="814">
                  <c:v>42546</c:v>
                </c:pt>
                <c:pt idx="815">
                  <c:v>42547</c:v>
                </c:pt>
                <c:pt idx="816">
                  <c:v>42548</c:v>
                </c:pt>
                <c:pt idx="817">
                  <c:v>42549</c:v>
                </c:pt>
                <c:pt idx="818">
                  <c:v>42550</c:v>
                </c:pt>
                <c:pt idx="819">
                  <c:v>42551</c:v>
                </c:pt>
                <c:pt idx="820">
                  <c:v>42552</c:v>
                </c:pt>
                <c:pt idx="821">
                  <c:v>42553</c:v>
                </c:pt>
                <c:pt idx="822">
                  <c:v>42554</c:v>
                </c:pt>
                <c:pt idx="823">
                  <c:v>42555</c:v>
                </c:pt>
                <c:pt idx="824">
                  <c:v>42556</c:v>
                </c:pt>
                <c:pt idx="825">
                  <c:v>42557</c:v>
                </c:pt>
                <c:pt idx="826">
                  <c:v>42558</c:v>
                </c:pt>
                <c:pt idx="827">
                  <c:v>42559</c:v>
                </c:pt>
                <c:pt idx="828">
                  <c:v>42560</c:v>
                </c:pt>
                <c:pt idx="829">
                  <c:v>42561</c:v>
                </c:pt>
                <c:pt idx="830">
                  <c:v>42562</c:v>
                </c:pt>
                <c:pt idx="831">
                  <c:v>42563</c:v>
                </c:pt>
                <c:pt idx="832">
                  <c:v>42564</c:v>
                </c:pt>
                <c:pt idx="833">
                  <c:v>42565</c:v>
                </c:pt>
                <c:pt idx="834">
                  <c:v>42566</c:v>
                </c:pt>
                <c:pt idx="835">
                  <c:v>42567</c:v>
                </c:pt>
                <c:pt idx="836">
                  <c:v>42568</c:v>
                </c:pt>
                <c:pt idx="837">
                  <c:v>42569</c:v>
                </c:pt>
                <c:pt idx="838">
                  <c:v>42570</c:v>
                </c:pt>
                <c:pt idx="839">
                  <c:v>42571</c:v>
                </c:pt>
                <c:pt idx="840">
                  <c:v>42572</c:v>
                </c:pt>
                <c:pt idx="841">
                  <c:v>42573</c:v>
                </c:pt>
                <c:pt idx="842">
                  <c:v>42574</c:v>
                </c:pt>
                <c:pt idx="843">
                  <c:v>42575</c:v>
                </c:pt>
                <c:pt idx="844">
                  <c:v>42576</c:v>
                </c:pt>
                <c:pt idx="845">
                  <c:v>42577</c:v>
                </c:pt>
                <c:pt idx="846">
                  <c:v>42578</c:v>
                </c:pt>
                <c:pt idx="847">
                  <c:v>42579</c:v>
                </c:pt>
                <c:pt idx="848">
                  <c:v>42580</c:v>
                </c:pt>
                <c:pt idx="849">
                  <c:v>42581</c:v>
                </c:pt>
                <c:pt idx="850">
                  <c:v>42582</c:v>
                </c:pt>
                <c:pt idx="851">
                  <c:v>42583</c:v>
                </c:pt>
                <c:pt idx="852">
                  <c:v>42584</c:v>
                </c:pt>
                <c:pt idx="853">
                  <c:v>42585</c:v>
                </c:pt>
                <c:pt idx="854">
                  <c:v>42586</c:v>
                </c:pt>
                <c:pt idx="855">
                  <c:v>42587</c:v>
                </c:pt>
                <c:pt idx="856">
                  <c:v>42588</c:v>
                </c:pt>
                <c:pt idx="857">
                  <c:v>42589</c:v>
                </c:pt>
                <c:pt idx="858">
                  <c:v>42590</c:v>
                </c:pt>
                <c:pt idx="859">
                  <c:v>42591</c:v>
                </c:pt>
                <c:pt idx="860">
                  <c:v>42592</c:v>
                </c:pt>
                <c:pt idx="861">
                  <c:v>42593</c:v>
                </c:pt>
                <c:pt idx="862">
                  <c:v>42594</c:v>
                </c:pt>
                <c:pt idx="863">
                  <c:v>42595</c:v>
                </c:pt>
                <c:pt idx="864">
                  <c:v>42596</c:v>
                </c:pt>
                <c:pt idx="865">
                  <c:v>42597</c:v>
                </c:pt>
                <c:pt idx="866">
                  <c:v>42598</c:v>
                </c:pt>
                <c:pt idx="867">
                  <c:v>42599</c:v>
                </c:pt>
                <c:pt idx="868">
                  <c:v>42600</c:v>
                </c:pt>
                <c:pt idx="869">
                  <c:v>42601</c:v>
                </c:pt>
                <c:pt idx="870">
                  <c:v>42602</c:v>
                </c:pt>
                <c:pt idx="871">
                  <c:v>42603</c:v>
                </c:pt>
                <c:pt idx="872">
                  <c:v>42604</c:v>
                </c:pt>
                <c:pt idx="873">
                  <c:v>42605</c:v>
                </c:pt>
                <c:pt idx="874">
                  <c:v>42606</c:v>
                </c:pt>
                <c:pt idx="875">
                  <c:v>42607</c:v>
                </c:pt>
                <c:pt idx="876">
                  <c:v>42608</c:v>
                </c:pt>
                <c:pt idx="877">
                  <c:v>42609</c:v>
                </c:pt>
                <c:pt idx="878">
                  <c:v>42610</c:v>
                </c:pt>
                <c:pt idx="879">
                  <c:v>42611</c:v>
                </c:pt>
                <c:pt idx="880">
                  <c:v>42612</c:v>
                </c:pt>
                <c:pt idx="881">
                  <c:v>42613</c:v>
                </c:pt>
                <c:pt idx="882">
                  <c:v>42614</c:v>
                </c:pt>
                <c:pt idx="883">
                  <c:v>42615</c:v>
                </c:pt>
                <c:pt idx="884">
                  <c:v>42616</c:v>
                </c:pt>
                <c:pt idx="885">
                  <c:v>42617</c:v>
                </c:pt>
                <c:pt idx="886">
                  <c:v>42618</c:v>
                </c:pt>
                <c:pt idx="887">
                  <c:v>42619</c:v>
                </c:pt>
                <c:pt idx="888">
                  <c:v>42620</c:v>
                </c:pt>
                <c:pt idx="889">
                  <c:v>42621</c:v>
                </c:pt>
                <c:pt idx="890">
                  <c:v>42622</c:v>
                </c:pt>
                <c:pt idx="891">
                  <c:v>42623</c:v>
                </c:pt>
                <c:pt idx="892">
                  <c:v>42624</c:v>
                </c:pt>
                <c:pt idx="893">
                  <c:v>42625</c:v>
                </c:pt>
                <c:pt idx="894">
                  <c:v>42626</c:v>
                </c:pt>
                <c:pt idx="895">
                  <c:v>42627</c:v>
                </c:pt>
                <c:pt idx="896">
                  <c:v>42628</c:v>
                </c:pt>
                <c:pt idx="897">
                  <c:v>42629</c:v>
                </c:pt>
                <c:pt idx="898">
                  <c:v>42630</c:v>
                </c:pt>
                <c:pt idx="899">
                  <c:v>42631</c:v>
                </c:pt>
                <c:pt idx="900">
                  <c:v>42632</c:v>
                </c:pt>
                <c:pt idx="901">
                  <c:v>42633</c:v>
                </c:pt>
                <c:pt idx="902">
                  <c:v>42634</c:v>
                </c:pt>
                <c:pt idx="903">
                  <c:v>42635</c:v>
                </c:pt>
                <c:pt idx="904">
                  <c:v>42636</c:v>
                </c:pt>
                <c:pt idx="905">
                  <c:v>42637</c:v>
                </c:pt>
                <c:pt idx="906">
                  <c:v>42638</c:v>
                </c:pt>
                <c:pt idx="907">
                  <c:v>42639</c:v>
                </c:pt>
                <c:pt idx="908">
                  <c:v>42640</c:v>
                </c:pt>
                <c:pt idx="909">
                  <c:v>42641</c:v>
                </c:pt>
                <c:pt idx="910">
                  <c:v>42642</c:v>
                </c:pt>
                <c:pt idx="911">
                  <c:v>42643</c:v>
                </c:pt>
                <c:pt idx="912">
                  <c:v>42644</c:v>
                </c:pt>
                <c:pt idx="913">
                  <c:v>42645</c:v>
                </c:pt>
                <c:pt idx="914">
                  <c:v>42646</c:v>
                </c:pt>
                <c:pt idx="915">
                  <c:v>42647</c:v>
                </c:pt>
                <c:pt idx="916">
                  <c:v>42648</c:v>
                </c:pt>
                <c:pt idx="917">
                  <c:v>42649</c:v>
                </c:pt>
                <c:pt idx="918">
                  <c:v>42650</c:v>
                </c:pt>
                <c:pt idx="919">
                  <c:v>42651</c:v>
                </c:pt>
                <c:pt idx="920">
                  <c:v>42652</c:v>
                </c:pt>
                <c:pt idx="921">
                  <c:v>42653</c:v>
                </c:pt>
                <c:pt idx="922">
                  <c:v>42654</c:v>
                </c:pt>
                <c:pt idx="923">
                  <c:v>42655</c:v>
                </c:pt>
                <c:pt idx="924">
                  <c:v>42656</c:v>
                </c:pt>
                <c:pt idx="925">
                  <c:v>42657</c:v>
                </c:pt>
                <c:pt idx="926">
                  <c:v>42658</c:v>
                </c:pt>
                <c:pt idx="927">
                  <c:v>42659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42665</c:v>
                </c:pt>
                <c:pt idx="934">
                  <c:v>42666</c:v>
                </c:pt>
                <c:pt idx="935">
                  <c:v>42667</c:v>
                </c:pt>
                <c:pt idx="936">
                  <c:v>42668</c:v>
                </c:pt>
                <c:pt idx="937">
                  <c:v>42669</c:v>
                </c:pt>
                <c:pt idx="938">
                  <c:v>42670</c:v>
                </c:pt>
                <c:pt idx="939">
                  <c:v>42671</c:v>
                </c:pt>
                <c:pt idx="940">
                  <c:v>42672</c:v>
                </c:pt>
                <c:pt idx="941">
                  <c:v>42673</c:v>
                </c:pt>
                <c:pt idx="942">
                  <c:v>42674</c:v>
                </c:pt>
                <c:pt idx="943">
                  <c:v>42675</c:v>
                </c:pt>
                <c:pt idx="944">
                  <c:v>42676</c:v>
                </c:pt>
                <c:pt idx="945">
                  <c:v>42677</c:v>
                </c:pt>
                <c:pt idx="946">
                  <c:v>42678</c:v>
                </c:pt>
                <c:pt idx="947">
                  <c:v>42679</c:v>
                </c:pt>
                <c:pt idx="948">
                  <c:v>42680</c:v>
                </c:pt>
                <c:pt idx="949">
                  <c:v>42681</c:v>
                </c:pt>
                <c:pt idx="950">
                  <c:v>42682</c:v>
                </c:pt>
                <c:pt idx="951">
                  <c:v>42683</c:v>
                </c:pt>
                <c:pt idx="952">
                  <c:v>42684</c:v>
                </c:pt>
                <c:pt idx="953">
                  <c:v>42685</c:v>
                </c:pt>
                <c:pt idx="954">
                  <c:v>42686</c:v>
                </c:pt>
                <c:pt idx="955">
                  <c:v>42687</c:v>
                </c:pt>
                <c:pt idx="956">
                  <c:v>42688</c:v>
                </c:pt>
                <c:pt idx="957">
                  <c:v>42689</c:v>
                </c:pt>
                <c:pt idx="958">
                  <c:v>42690</c:v>
                </c:pt>
                <c:pt idx="959">
                  <c:v>42691</c:v>
                </c:pt>
                <c:pt idx="960">
                  <c:v>42692</c:v>
                </c:pt>
                <c:pt idx="961">
                  <c:v>42693</c:v>
                </c:pt>
                <c:pt idx="962">
                  <c:v>42694</c:v>
                </c:pt>
                <c:pt idx="963">
                  <c:v>42695</c:v>
                </c:pt>
                <c:pt idx="964">
                  <c:v>42696</c:v>
                </c:pt>
                <c:pt idx="965">
                  <c:v>42697</c:v>
                </c:pt>
                <c:pt idx="966">
                  <c:v>42698</c:v>
                </c:pt>
                <c:pt idx="967">
                  <c:v>42699</c:v>
                </c:pt>
                <c:pt idx="968">
                  <c:v>42700</c:v>
                </c:pt>
                <c:pt idx="969">
                  <c:v>42701</c:v>
                </c:pt>
                <c:pt idx="970">
                  <c:v>42702</c:v>
                </c:pt>
                <c:pt idx="971">
                  <c:v>42703</c:v>
                </c:pt>
                <c:pt idx="972">
                  <c:v>42704</c:v>
                </c:pt>
                <c:pt idx="973">
                  <c:v>42705</c:v>
                </c:pt>
                <c:pt idx="974">
                  <c:v>42706</c:v>
                </c:pt>
                <c:pt idx="975">
                  <c:v>42707</c:v>
                </c:pt>
                <c:pt idx="976">
                  <c:v>42708</c:v>
                </c:pt>
                <c:pt idx="977">
                  <c:v>42709</c:v>
                </c:pt>
                <c:pt idx="978">
                  <c:v>42710</c:v>
                </c:pt>
                <c:pt idx="979">
                  <c:v>42711</c:v>
                </c:pt>
                <c:pt idx="980">
                  <c:v>42712</c:v>
                </c:pt>
                <c:pt idx="981">
                  <c:v>42713</c:v>
                </c:pt>
                <c:pt idx="982">
                  <c:v>42714</c:v>
                </c:pt>
                <c:pt idx="983">
                  <c:v>42715</c:v>
                </c:pt>
                <c:pt idx="984">
                  <c:v>42716</c:v>
                </c:pt>
                <c:pt idx="985">
                  <c:v>42717</c:v>
                </c:pt>
                <c:pt idx="986">
                  <c:v>42718</c:v>
                </c:pt>
                <c:pt idx="987">
                  <c:v>42719</c:v>
                </c:pt>
                <c:pt idx="988">
                  <c:v>42720</c:v>
                </c:pt>
                <c:pt idx="989">
                  <c:v>42721</c:v>
                </c:pt>
                <c:pt idx="990">
                  <c:v>42722</c:v>
                </c:pt>
                <c:pt idx="991">
                  <c:v>42723</c:v>
                </c:pt>
                <c:pt idx="992">
                  <c:v>42724</c:v>
                </c:pt>
                <c:pt idx="993">
                  <c:v>42725</c:v>
                </c:pt>
                <c:pt idx="994">
                  <c:v>42726</c:v>
                </c:pt>
                <c:pt idx="995">
                  <c:v>42727</c:v>
                </c:pt>
                <c:pt idx="996">
                  <c:v>42728</c:v>
                </c:pt>
                <c:pt idx="997">
                  <c:v>42729</c:v>
                </c:pt>
                <c:pt idx="998">
                  <c:v>42730</c:v>
                </c:pt>
                <c:pt idx="999">
                  <c:v>42731</c:v>
                </c:pt>
                <c:pt idx="1000">
                  <c:v>42732</c:v>
                </c:pt>
                <c:pt idx="1001">
                  <c:v>42733</c:v>
                </c:pt>
                <c:pt idx="1002">
                  <c:v>42734</c:v>
                </c:pt>
                <c:pt idx="1003">
                  <c:v>42735</c:v>
                </c:pt>
                <c:pt idx="1004">
                  <c:v>42736</c:v>
                </c:pt>
                <c:pt idx="1005">
                  <c:v>42737</c:v>
                </c:pt>
                <c:pt idx="1006">
                  <c:v>42738</c:v>
                </c:pt>
                <c:pt idx="1007">
                  <c:v>42739</c:v>
                </c:pt>
                <c:pt idx="1008">
                  <c:v>42740</c:v>
                </c:pt>
                <c:pt idx="1009">
                  <c:v>42741</c:v>
                </c:pt>
                <c:pt idx="1010">
                  <c:v>42742</c:v>
                </c:pt>
                <c:pt idx="1011">
                  <c:v>42743</c:v>
                </c:pt>
                <c:pt idx="1012">
                  <c:v>42744</c:v>
                </c:pt>
                <c:pt idx="1013">
                  <c:v>42745</c:v>
                </c:pt>
                <c:pt idx="1014">
                  <c:v>42746</c:v>
                </c:pt>
                <c:pt idx="1015">
                  <c:v>42747</c:v>
                </c:pt>
                <c:pt idx="1016">
                  <c:v>42748</c:v>
                </c:pt>
                <c:pt idx="1017">
                  <c:v>42749</c:v>
                </c:pt>
                <c:pt idx="1018">
                  <c:v>42750</c:v>
                </c:pt>
                <c:pt idx="1019">
                  <c:v>42751</c:v>
                </c:pt>
                <c:pt idx="1020">
                  <c:v>42752</c:v>
                </c:pt>
                <c:pt idx="1021">
                  <c:v>42753</c:v>
                </c:pt>
                <c:pt idx="1022">
                  <c:v>42754</c:v>
                </c:pt>
                <c:pt idx="1023">
                  <c:v>42755</c:v>
                </c:pt>
                <c:pt idx="1024">
                  <c:v>42756</c:v>
                </c:pt>
                <c:pt idx="1025">
                  <c:v>42757</c:v>
                </c:pt>
                <c:pt idx="1026">
                  <c:v>42758</c:v>
                </c:pt>
                <c:pt idx="1027">
                  <c:v>42759</c:v>
                </c:pt>
                <c:pt idx="1028">
                  <c:v>42760</c:v>
                </c:pt>
                <c:pt idx="1029">
                  <c:v>42761</c:v>
                </c:pt>
                <c:pt idx="1030">
                  <c:v>42762</c:v>
                </c:pt>
                <c:pt idx="1031">
                  <c:v>42763</c:v>
                </c:pt>
                <c:pt idx="1032">
                  <c:v>42764</c:v>
                </c:pt>
                <c:pt idx="1033">
                  <c:v>42765</c:v>
                </c:pt>
                <c:pt idx="1034">
                  <c:v>42766</c:v>
                </c:pt>
                <c:pt idx="1035">
                  <c:v>42767</c:v>
                </c:pt>
                <c:pt idx="1036">
                  <c:v>42768</c:v>
                </c:pt>
                <c:pt idx="1037">
                  <c:v>42769</c:v>
                </c:pt>
                <c:pt idx="1038">
                  <c:v>42770</c:v>
                </c:pt>
                <c:pt idx="1039">
                  <c:v>42771</c:v>
                </c:pt>
                <c:pt idx="1040">
                  <c:v>42772</c:v>
                </c:pt>
                <c:pt idx="1041">
                  <c:v>42773</c:v>
                </c:pt>
                <c:pt idx="1042">
                  <c:v>42774</c:v>
                </c:pt>
                <c:pt idx="1043">
                  <c:v>42775</c:v>
                </c:pt>
                <c:pt idx="1044">
                  <c:v>42776</c:v>
                </c:pt>
                <c:pt idx="1045">
                  <c:v>42777</c:v>
                </c:pt>
                <c:pt idx="1046">
                  <c:v>42778</c:v>
                </c:pt>
                <c:pt idx="1047">
                  <c:v>42779</c:v>
                </c:pt>
                <c:pt idx="1048">
                  <c:v>42780</c:v>
                </c:pt>
                <c:pt idx="1049">
                  <c:v>42781</c:v>
                </c:pt>
                <c:pt idx="1050">
                  <c:v>42782</c:v>
                </c:pt>
                <c:pt idx="1051">
                  <c:v>42783</c:v>
                </c:pt>
                <c:pt idx="1052">
                  <c:v>42784</c:v>
                </c:pt>
                <c:pt idx="1053">
                  <c:v>42785</c:v>
                </c:pt>
                <c:pt idx="1054">
                  <c:v>42786</c:v>
                </c:pt>
                <c:pt idx="1055">
                  <c:v>42787</c:v>
                </c:pt>
                <c:pt idx="1056">
                  <c:v>42788</c:v>
                </c:pt>
                <c:pt idx="1057">
                  <c:v>42789</c:v>
                </c:pt>
                <c:pt idx="1058">
                  <c:v>42790</c:v>
                </c:pt>
                <c:pt idx="1059">
                  <c:v>42791</c:v>
                </c:pt>
                <c:pt idx="1060">
                  <c:v>42792</c:v>
                </c:pt>
                <c:pt idx="1061">
                  <c:v>42793</c:v>
                </c:pt>
                <c:pt idx="1062">
                  <c:v>42794</c:v>
                </c:pt>
                <c:pt idx="1063">
                  <c:v>42795</c:v>
                </c:pt>
                <c:pt idx="1064">
                  <c:v>42796</c:v>
                </c:pt>
                <c:pt idx="1065">
                  <c:v>42797</c:v>
                </c:pt>
                <c:pt idx="1066">
                  <c:v>42798</c:v>
                </c:pt>
                <c:pt idx="1067">
                  <c:v>42799</c:v>
                </c:pt>
                <c:pt idx="1068">
                  <c:v>42800</c:v>
                </c:pt>
                <c:pt idx="1069">
                  <c:v>42801</c:v>
                </c:pt>
                <c:pt idx="1070">
                  <c:v>42802</c:v>
                </c:pt>
                <c:pt idx="1071">
                  <c:v>42803</c:v>
                </c:pt>
                <c:pt idx="1072">
                  <c:v>42804</c:v>
                </c:pt>
                <c:pt idx="1073">
                  <c:v>42805</c:v>
                </c:pt>
                <c:pt idx="1074">
                  <c:v>42806</c:v>
                </c:pt>
                <c:pt idx="1075">
                  <c:v>42807</c:v>
                </c:pt>
                <c:pt idx="1076">
                  <c:v>42808</c:v>
                </c:pt>
                <c:pt idx="1077">
                  <c:v>42809</c:v>
                </c:pt>
                <c:pt idx="1078">
                  <c:v>42810</c:v>
                </c:pt>
                <c:pt idx="1079">
                  <c:v>42811</c:v>
                </c:pt>
                <c:pt idx="1080">
                  <c:v>42812</c:v>
                </c:pt>
                <c:pt idx="1081">
                  <c:v>42813</c:v>
                </c:pt>
                <c:pt idx="1082">
                  <c:v>42814</c:v>
                </c:pt>
                <c:pt idx="1083">
                  <c:v>42815</c:v>
                </c:pt>
                <c:pt idx="1084">
                  <c:v>42816</c:v>
                </c:pt>
                <c:pt idx="1085">
                  <c:v>42817</c:v>
                </c:pt>
                <c:pt idx="1086">
                  <c:v>42818</c:v>
                </c:pt>
                <c:pt idx="1087">
                  <c:v>42819</c:v>
                </c:pt>
                <c:pt idx="1088">
                  <c:v>42820</c:v>
                </c:pt>
                <c:pt idx="1089">
                  <c:v>42821</c:v>
                </c:pt>
                <c:pt idx="1090">
                  <c:v>42822</c:v>
                </c:pt>
                <c:pt idx="1091">
                  <c:v>42823</c:v>
                </c:pt>
                <c:pt idx="1092">
                  <c:v>42824</c:v>
                </c:pt>
                <c:pt idx="1093">
                  <c:v>42825</c:v>
                </c:pt>
                <c:pt idx="1094">
                  <c:v>42826</c:v>
                </c:pt>
                <c:pt idx="1095">
                  <c:v>42827</c:v>
                </c:pt>
                <c:pt idx="1096">
                  <c:v>42828</c:v>
                </c:pt>
                <c:pt idx="1097">
                  <c:v>42829</c:v>
                </c:pt>
                <c:pt idx="1098">
                  <c:v>42830</c:v>
                </c:pt>
                <c:pt idx="1099">
                  <c:v>42831</c:v>
                </c:pt>
                <c:pt idx="1100">
                  <c:v>42832</c:v>
                </c:pt>
                <c:pt idx="1101">
                  <c:v>42833</c:v>
                </c:pt>
                <c:pt idx="1102">
                  <c:v>42834</c:v>
                </c:pt>
                <c:pt idx="1103">
                  <c:v>42835</c:v>
                </c:pt>
                <c:pt idx="1104">
                  <c:v>42836</c:v>
                </c:pt>
                <c:pt idx="1105">
                  <c:v>42837</c:v>
                </c:pt>
                <c:pt idx="1106">
                  <c:v>42838</c:v>
                </c:pt>
                <c:pt idx="1107">
                  <c:v>42839</c:v>
                </c:pt>
                <c:pt idx="1108">
                  <c:v>42840</c:v>
                </c:pt>
                <c:pt idx="1109">
                  <c:v>42841</c:v>
                </c:pt>
                <c:pt idx="1110">
                  <c:v>42842</c:v>
                </c:pt>
                <c:pt idx="1111">
                  <c:v>42843</c:v>
                </c:pt>
                <c:pt idx="1112">
                  <c:v>42844</c:v>
                </c:pt>
                <c:pt idx="1113">
                  <c:v>42845</c:v>
                </c:pt>
                <c:pt idx="1114">
                  <c:v>42846</c:v>
                </c:pt>
                <c:pt idx="1115">
                  <c:v>42847</c:v>
                </c:pt>
                <c:pt idx="1116">
                  <c:v>42848</c:v>
                </c:pt>
                <c:pt idx="1117">
                  <c:v>42849</c:v>
                </c:pt>
                <c:pt idx="1118">
                  <c:v>42850</c:v>
                </c:pt>
                <c:pt idx="1119">
                  <c:v>42851</c:v>
                </c:pt>
                <c:pt idx="1120">
                  <c:v>42852</c:v>
                </c:pt>
                <c:pt idx="1121">
                  <c:v>42853</c:v>
                </c:pt>
                <c:pt idx="1122">
                  <c:v>42854</c:v>
                </c:pt>
                <c:pt idx="1123">
                  <c:v>42855</c:v>
                </c:pt>
                <c:pt idx="1124">
                  <c:v>42856</c:v>
                </c:pt>
                <c:pt idx="1125">
                  <c:v>42857</c:v>
                </c:pt>
                <c:pt idx="1126">
                  <c:v>42858</c:v>
                </c:pt>
                <c:pt idx="1127">
                  <c:v>42859</c:v>
                </c:pt>
                <c:pt idx="1128">
                  <c:v>42860</c:v>
                </c:pt>
                <c:pt idx="1129">
                  <c:v>42861</c:v>
                </c:pt>
                <c:pt idx="1130">
                  <c:v>42862</c:v>
                </c:pt>
                <c:pt idx="1131">
                  <c:v>42863</c:v>
                </c:pt>
                <c:pt idx="1132">
                  <c:v>42864</c:v>
                </c:pt>
                <c:pt idx="1133">
                  <c:v>42865</c:v>
                </c:pt>
                <c:pt idx="1134">
                  <c:v>42866</c:v>
                </c:pt>
                <c:pt idx="1135">
                  <c:v>42867</c:v>
                </c:pt>
                <c:pt idx="1136">
                  <c:v>42868</c:v>
                </c:pt>
                <c:pt idx="1137">
                  <c:v>42869</c:v>
                </c:pt>
                <c:pt idx="1138">
                  <c:v>42870</c:v>
                </c:pt>
                <c:pt idx="1139">
                  <c:v>42871</c:v>
                </c:pt>
                <c:pt idx="1140">
                  <c:v>42872</c:v>
                </c:pt>
                <c:pt idx="1141">
                  <c:v>42873</c:v>
                </c:pt>
                <c:pt idx="1142">
                  <c:v>42874</c:v>
                </c:pt>
                <c:pt idx="1143">
                  <c:v>42875</c:v>
                </c:pt>
                <c:pt idx="1144">
                  <c:v>42876</c:v>
                </c:pt>
                <c:pt idx="1145">
                  <c:v>42877</c:v>
                </c:pt>
                <c:pt idx="1146">
                  <c:v>42878</c:v>
                </c:pt>
                <c:pt idx="1147">
                  <c:v>42879</c:v>
                </c:pt>
                <c:pt idx="1148">
                  <c:v>42880</c:v>
                </c:pt>
                <c:pt idx="1149">
                  <c:v>42881</c:v>
                </c:pt>
                <c:pt idx="1150">
                  <c:v>42882</c:v>
                </c:pt>
                <c:pt idx="1151">
                  <c:v>42883</c:v>
                </c:pt>
                <c:pt idx="1152">
                  <c:v>42884</c:v>
                </c:pt>
                <c:pt idx="1153">
                  <c:v>42885</c:v>
                </c:pt>
                <c:pt idx="1154">
                  <c:v>42886</c:v>
                </c:pt>
                <c:pt idx="1155">
                  <c:v>42887</c:v>
                </c:pt>
                <c:pt idx="1156">
                  <c:v>42888</c:v>
                </c:pt>
                <c:pt idx="1157">
                  <c:v>42889</c:v>
                </c:pt>
                <c:pt idx="1158">
                  <c:v>42890</c:v>
                </c:pt>
                <c:pt idx="1159">
                  <c:v>42891</c:v>
                </c:pt>
                <c:pt idx="1160">
                  <c:v>42892</c:v>
                </c:pt>
                <c:pt idx="1161">
                  <c:v>42893</c:v>
                </c:pt>
                <c:pt idx="1162">
                  <c:v>42894</c:v>
                </c:pt>
                <c:pt idx="1163">
                  <c:v>42895</c:v>
                </c:pt>
                <c:pt idx="1164">
                  <c:v>42896</c:v>
                </c:pt>
                <c:pt idx="1165">
                  <c:v>42897</c:v>
                </c:pt>
                <c:pt idx="1166">
                  <c:v>42898</c:v>
                </c:pt>
                <c:pt idx="1167">
                  <c:v>42899</c:v>
                </c:pt>
                <c:pt idx="1168">
                  <c:v>42900</c:v>
                </c:pt>
                <c:pt idx="1169">
                  <c:v>42901</c:v>
                </c:pt>
                <c:pt idx="1170">
                  <c:v>42902</c:v>
                </c:pt>
                <c:pt idx="1171">
                  <c:v>42903</c:v>
                </c:pt>
                <c:pt idx="1172">
                  <c:v>42904</c:v>
                </c:pt>
                <c:pt idx="1173">
                  <c:v>42905</c:v>
                </c:pt>
                <c:pt idx="1174">
                  <c:v>42906</c:v>
                </c:pt>
                <c:pt idx="1175">
                  <c:v>42907</c:v>
                </c:pt>
                <c:pt idx="1176">
                  <c:v>42908</c:v>
                </c:pt>
                <c:pt idx="1177">
                  <c:v>42909</c:v>
                </c:pt>
                <c:pt idx="1178">
                  <c:v>42910</c:v>
                </c:pt>
                <c:pt idx="1179">
                  <c:v>42911</c:v>
                </c:pt>
                <c:pt idx="1180">
                  <c:v>42912</c:v>
                </c:pt>
                <c:pt idx="1181">
                  <c:v>42913</c:v>
                </c:pt>
                <c:pt idx="1182">
                  <c:v>42914</c:v>
                </c:pt>
                <c:pt idx="1183">
                  <c:v>42915</c:v>
                </c:pt>
                <c:pt idx="1184">
                  <c:v>42916</c:v>
                </c:pt>
                <c:pt idx="1185">
                  <c:v>42917</c:v>
                </c:pt>
                <c:pt idx="1186">
                  <c:v>42918</c:v>
                </c:pt>
                <c:pt idx="1187">
                  <c:v>42919</c:v>
                </c:pt>
                <c:pt idx="1188">
                  <c:v>42920</c:v>
                </c:pt>
                <c:pt idx="1189">
                  <c:v>42921</c:v>
                </c:pt>
                <c:pt idx="1190">
                  <c:v>42922</c:v>
                </c:pt>
                <c:pt idx="1191">
                  <c:v>42923</c:v>
                </c:pt>
                <c:pt idx="1192">
                  <c:v>42924</c:v>
                </c:pt>
                <c:pt idx="1193">
                  <c:v>42925</c:v>
                </c:pt>
                <c:pt idx="1194">
                  <c:v>42926</c:v>
                </c:pt>
                <c:pt idx="1195">
                  <c:v>42927</c:v>
                </c:pt>
                <c:pt idx="1196">
                  <c:v>42928</c:v>
                </c:pt>
                <c:pt idx="1197">
                  <c:v>42929</c:v>
                </c:pt>
                <c:pt idx="1198">
                  <c:v>42930</c:v>
                </c:pt>
                <c:pt idx="1199">
                  <c:v>42931</c:v>
                </c:pt>
                <c:pt idx="1200">
                  <c:v>42932</c:v>
                </c:pt>
                <c:pt idx="1201">
                  <c:v>42933</c:v>
                </c:pt>
                <c:pt idx="1202">
                  <c:v>42934</c:v>
                </c:pt>
                <c:pt idx="1203">
                  <c:v>42935</c:v>
                </c:pt>
                <c:pt idx="1204">
                  <c:v>42936</c:v>
                </c:pt>
                <c:pt idx="1205">
                  <c:v>42937</c:v>
                </c:pt>
                <c:pt idx="1206">
                  <c:v>42938</c:v>
                </c:pt>
                <c:pt idx="1207">
                  <c:v>42939</c:v>
                </c:pt>
                <c:pt idx="1208">
                  <c:v>42940</c:v>
                </c:pt>
                <c:pt idx="1209">
                  <c:v>42941</c:v>
                </c:pt>
                <c:pt idx="1210">
                  <c:v>42942</c:v>
                </c:pt>
                <c:pt idx="1211">
                  <c:v>42943</c:v>
                </c:pt>
                <c:pt idx="1212">
                  <c:v>42944</c:v>
                </c:pt>
                <c:pt idx="1213">
                  <c:v>42945</c:v>
                </c:pt>
                <c:pt idx="1214">
                  <c:v>42946</c:v>
                </c:pt>
                <c:pt idx="1215">
                  <c:v>42947</c:v>
                </c:pt>
                <c:pt idx="1216">
                  <c:v>42948</c:v>
                </c:pt>
                <c:pt idx="1217">
                  <c:v>42949</c:v>
                </c:pt>
                <c:pt idx="1218">
                  <c:v>42950</c:v>
                </c:pt>
                <c:pt idx="1219">
                  <c:v>42951</c:v>
                </c:pt>
                <c:pt idx="1220">
                  <c:v>42952</c:v>
                </c:pt>
                <c:pt idx="1221">
                  <c:v>42953</c:v>
                </c:pt>
                <c:pt idx="1222">
                  <c:v>42954</c:v>
                </c:pt>
                <c:pt idx="1223">
                  <c:v>42955</c:v>
                </c:pt>
                <c:pt idx="1224">
                  <c:v>42956</c:v>
                </c:pt>
                <c:pt idx="1225">
                  <c:v>42957</c:v>
                </c:pt>
                <c:pt idx="1226">
                  <c:v>42958</c:v>
                </c:pt>
                <c:pt idx="1227">
                  <c:v>42959</c:v>
                </c:pt>
                <c:pt idx="1228">
                  <c:v>42960</c:v>
                </c:pt>
                <c:pt idx="1229">
                  <c:v>42961</c:v>
                </c:pt>
                <c:pt idx="1230">
                  <c:v>42962</c:v>
                </c:pt>
                <c:pt idx="1231">
                  <c:v>42963</c:v>
                </c:pt>
                <c:pt idx="1232">
                  <c:v>42964</c:v>
                </c:pt>
                <c:pt idx="1233">
                  <c:v>42965</c:v>
                </c:pt>
                <c:pt idx="1234">
                  <c:v>42966</c:v>
                </c:pt>
                <c:pt idx="1235">
                  <c:v>42967</c:v>
                </c:pt>
                <c:pt idx="1236">
                  <c:v>42968</c:v>
                </c:pt>
                <c:pt idx="1237">
                  <c:v>42969</c:v>
                </c:pt>
                <c:pt idx="1238">
                  <c:v>42970</c:v>
                </c:pt>
                <c:pt idx="1239">
                  <c:v>42971</c:v>
                </c:pt>
                <c:pt idx="1240">
                  <c:v>42972</c:v>
                </c:pt>
                <c:pt idx="1241">
                  <c:v>42973</c:v>
                </c:pt>
                <c:pt idx="1242">
                  <c:v>42974</c:v>
                </c:pt>
                <c:pt idx="1243">
                  <c:v>42975</c:v>
                </c:pt>
                <c:pt idx="1244">
                  <c:v>42976</c:v>
                </c:pt>
                <c:pt idx="1245">
                  <c:v>42977</c:v>
                </c:pt>
                <c:pt idx="1246">
                  <c:v>42978</c:v>
                </c:pt>
                <c:pt idx="1247">
                  <c:v>42979</c:v>
                </c:pt>
                <c:pt idx="1248">
                  <c:v>42980</c:v>
                </c:pt>
                <c:pt idx="1249">
                  <c:v>42981</c:v>
                </c:pt>
                <c:pt idx="1250">
                  <c:v>42982</c:v>
                </c:pt>
                <c:pt idx="1251">
                  <c:v>42983</c:v>
                </c:pt>
                <c:pt idx="1252">
                  <c:v>42984</c:v>
                </c:pt>
                <c:pt idx="1253">
                  <c:v>42985</c:v>
                </c:pt>
                <c:pt idx="1254">
                  <c:v>42986</c:v>
                </c:pt>
                <c:pt idx="1255">
                  <c:v>42987</c:v>
                </c:pt>
                <c:pt idx="1256">
                  <c:v>42988</c:v>
                </c:pt>
                <c:pt idx="1257">
                  <c:v>42989</c:v>
                </c:pt>
                <c:pt idx="1258">
                  <c:v>42990</c:v>
                </c:pt>
                <c:pt idx="1259">
                  <c:v>42991</c:v>
                </c:pt>
                <c:pt idx="1260">
                  <c:v>42992</c:v>
                </c:pt>
                <c:pt idx="1261">
                  <c:v>42993</c:v>
                </c:pt>
                <c:pt idx="1262">
                  <c:v>42994</c:v>
                </c:pt>
                <c:pt idx="1263">
                  <c:v>42995</c:v>
                </c:pt>
                <c:pt idx="1264">
                  <c:v>42996</c:v>
                </c:pt>
                <c:pt idx="1265">
                  <c:v>42997</c:v>
                </c:pt>
                <c:pt idx="1266">
                  <c:v>42998</c:v>
                </c:pt>
                <c:pt idx="1267">
                  <c:v>42999</c:v>
                </c:pt>
                <c:pt idx="1268">
                  <c:v>43000</c:v>
                </c:pt>
                <c:pt idx="1269">
                  <c:v>43001</c:v>
                </c:pt>
                <c:pt idx="1270">
                  <c:v>43002</c:v>
                </c:pt>
                <c:pt idx="1271">
                  <c:v>43003</c:v>
                </c:pt>
                <c:pt idx="1272">
                  <c:v>43004</c:v>
                </c:pt>
                <c:pt idx="1273">
                  <c:v>43005</c:v>
                </c:pt>
                <c:pt idx="1274">
                  <c:v>43006</c:v>
                </c:pt>
                <c:pt idx="1275">
                  <c:v>43007</c:v>
                </c:pt>
                <c:pt idx="1276">
                  <c:v>43008</c:v>
                </c:pt>
                <c:pt idx="1277">
                  <c:v>43009</c:v>
                </c:pt>
                <c:pt idx="1278">
                  <c:v>43010</c:v>
                </c:pt>
                <c:pt idx="1279">
                  <c:v>43011</c:v>
                </c:pt>
                <c:pt idx="1280">
                  <c:v>43012</c:v>
                </c:pt>
                <c:pt idx="1281">
                  <c:v>43013</c:v>
                </c:pt>
                <c:pt idx="1282">
                  <c:v>43014</c:v>
                </c:pt>
                <c:pt idx="1283">
                  <c:v>43015</c:v>
                </c:pt>
                <c:pt idx="1284">
                  <c:v>43016</c:v>
                </c:pt>
                <c:pt idx="1285">
                  <c:v>43017</c:v>
                </c:pt>
                <c:pt idx="1286">
                  <c:v>43018</c:v>
                </c:pt>
                <c:pt idx="1287">
                  <c:v>43019</c:v>
                </c:pt>
                <c:pt idx="1288">
                  <c:v>43020</c:v>
                </c:pt>
                <c:pt idx="1289">
                  <c:v>43021</c:v>
                </c:pt>
                <c:pt idx="1290">
                  <c:v>43022</c:v>
                </c:pt>
                <c:pt idx="1291">
                  <c:v>43023</c:v>
                </c:pt>
                <c:pt idx="1292">
                  <c:v>43024</c:v>
                </c:pt>
                <c:pt idx="1293">
                  <c:v>43025</c:v>
                </c:pt>
                <c:pt idx="1294">
                  <c:v>43026</c:v>
                </c:pt>
                <c:pt idx="1295">
                  <c:v>43027</c:v>
                </c:pt>
                <c:pt idx="1296">
                  <c:v>43028</c:v>
                </c:pt>
                <c:pt idx="1297">
                  <c:v>43029</c:v>
                </c:pt>
                <c:pt idx="1298">
                  <c:v>43030</c:v>
                </c:pt>
                <c:pt idx="1299">
                  <c:v>43031</c:v>
                </c:pt>
                <c:pt idx="1300">
                  <c:v>43032</c:v>
                </c:pt>
                <c:pt idx="1301">
                  <c:v>43033</c:v>
                </c:pt>
                <c:pt idx="1302">
                  <c:v>43034</c:v>
                </c:pt>
                <c:pt idx="1303">
                  <c:v>43035</c:v>
                </c:pt>
                <c:pt idx="1304">
                  <c:v>43036</c:v>
                </c:pt>
                <c:pt idx="1305">
                  <c:v>43037</c:v>
                </c:pt>
                <c:pt idx="1306">
                  <c:v>43038</c:v>
                </c:pt>
                <c:pt idx="1307">
                  <c:v>43039</c:v>
                </c:pt>
                <c:pt idx="1308">
                  <c:v>43040</c:v>
                </c:pt>
                <c:pt idx="1309">
                  <c:v>43041</c:v>
                </c:pt>
                <c:pt idx="1310">
                  <c:v>43042</c:v>
                </c:pt>
                <c:pt idx="1311">
                  <c:v>43043</c:v>
                </c:pt>
                <c:pt idx="1312">
                  <c:v>43044</c:v>
                </c:pt>
                <c:pt idx="1313">
                  <c:v>43045</c:v>
                </c:pt>
                <c:pt idx="1314">
                  <c:v>43046</c:v>
                </c:pt>
                <c:pt idx="1315">
                  <c:v>43047</c:v>
                </c:pt>
                <c:pt idx="1316">
                  <c:v>43048</c:v>
                </c:pt>
                <c:pt idx="1317">
                  <c:v>43049</c:v>
                </c:pt>
                <c:pt idx="1318">
                  <c:v>43050</c:v>
                </c:pt>
                <c:pt idx="1319">
                  <c:v>43051</c:v>
                </c:pt>
                <c:pt idx="1320">
                  <c:v>43052</c:v>
                </c:pt>
                <c:pt idx="1321">
                  <c:v>43053</c:v>
                </c:pt>
                <c:pt idx="1322">
                  <c:v>43054</c:v>
                </c:pt>
                <c:pt idx="1323">
                  <c:v>43055</c:v>
                </c:pt>
                <c:pt idx="1324">
                  <c:v>43056</c:v>
                </c:pt>
                <c:pt idx="1325">
                  <c:v>43057</c:v>
                </c:pt>
                <c:pt idx="1326">
                  <c:v>43058</c:v>
                </c:pt>
                <c:pt idx="1327">
                  <c:v>43059</c:v>
                </c:pt>
                <c:pt idx="1328">
                  <c:v>43060</c:v>
                </c:pt>
                <c:pt idx="1329">
                  <c:v>43061</c:v>
                </c:pt>
                <c:pt idx="1330">
                  <c:v>43062</c:v>
                </c:pt>
                <c:pt idx="1331">
                  <c:v>43063</c:v>
                </c:pt>
                <c:pt idx="1332">
                  <c:v>43064</c:v>
                </c:pt>
                <c:pt idx="1333">
                  <c:v>43065</c:v>
                </c:pt>
                <c:pt idx="1334">
                  <c:v>43066</c:v>
                </c:pt>
                <c:pt idx="1335">
                  <c:v>43067</c:v>
                </c:pt>
                <c:pt idx="1336">
                  <c:v>43068</c:v>
                </c:pt>
                <c:pt idx="1337">
                  <c:v>43069</c:v>
                </c:pt>
                <c:pt idx="1338">
                  <c:v>43070</c:v>
                </c:pt>
                <c:pt idx="1339">
                  <c:v>43071</c:v>
                </c:pt>
                <c:pt idx="1340">
                  <c:v>43072</c:v>
                </c:pt>
                <c:pt idx="1341">
                  <c:v>43073</c:v>
                </c:pt>
                <c:pt idx="1342">
                  <c:v>43074</c:v>
                </c:pt>
                <c:pt idx="1343">
                  <c:v>43075</c:v>
                </c:pt>
                <c:pt idx="1344">
                  <c:v>43076</c:v>
                </c:pt>
                <c:pt idx="1345">
                  <c:v>43077</c:v>
                </c:pt>
                <c:pt idx="1346">
                  <c:v>43078</c:v>
                </c:pt>
                <c:pt idx="1347">
                  <c:v>43079</c:v>
                </c:pt>
                <c:pt idx="1348">
                  <c:v>43080</c:v>
                </c:pt>
                <c:pt idx="1349">
                  <c:v>43081</c:v>
                </c:pt>
                <c:pt idx="1350">
                  <c:v>43082</c:v>
                </c:pt>
                <c:pt idx="1351">
                  <c:v>43083</c:v>
                </c:pt>
                <c:pt idx="1352">
                  <c:v>43084</c:v>
                </c:pt>
                <c:pt idx="1353">
                  <c:v>43085</c:v>
                </c:pt>
                <c:pt idx="1354">
                  <c:v>43086</c:v>
                </c:pt>
                <c:pt idx="1355">
                  <c:v>43087</c:v>
                </c:pt>
                <c:pt idx="1356">
                  <c:v>43088</c:v>
                </c:pt>
                <c:pt idx="1357">
                  <c:v>43089</c:v>
                </c:pt>
                <c:pt idx="1358">
                  <c:v>43090</c:v>
                </c:pt>
                <c:pt idx="1359">
                  <c:v>43091</c:v>
                </c:pt>
                <c:pt idx="1360">
                  <c:v>43092</c:v>
                </c:pt>
                <c:pt idx="1361">
                  <c:v>43093</c:v>
                </c:pt>
                <c:pt idx="1362">
                  <c:v>43094</c:v>
                </c:pt>
                <c:pt idx="1363">
                  <c:v>43095</c:v>
                </c:pt>
                <c:pt idx="1364">
                  <c:v>43096</c:v>
                </c:pt>
                <c:pt idx="1365">
                  <c:v>43097</c:v>
                </c:pt>
                <c:pt idx="1366">
                  <c:v>43098</c:v>
                </c:pt>
                <c:pt idx="1367">
                  <c:v>43099</c:v>
                </c:pt>
                <c:pt idx="1368">
                  <c:v>43100</c:v>
                </c:pt>
                <c:pt idx="1369">
                  <c:v>43101</c:v>
                </c:pt>
                <c:pt idx="1370">
                  <c:v>43102</c:v>
                </c:pt>
                <c:pt idx="1371">
                  <c:v>43103</c:v>
                </c:pt>
                <c:pt idx="1372">
                  <c:v>43104</c:v>
                </c:pt>
                <c:pt idx="1373">
                  <c:v>43105</c:v>
                </c:pt>
                <c:pt idx="1374">
                  <c:v>43106</c:v>
                </c:pt>
                <c:pt idx="1375">
                  <c:v>43107</c:v>
                </c:pt>
                <c:pt idx="1376">
                  <c:v>43108</c:v>
                </c:pt>
                <c:pt idx="1377">
                  <c:v>43109</c:v>
                </c:pt>
                <c:pt idx="1378">
                  <c:v>43110</c:v>
                </c:pt>
                <c:pt idx="1379">
                  <c:v>43111</c:v>
                </c:pt>
                <c:pt idx="1380">
                  <c:v>43112</c:v>
                </c:pt>
                <c:pt idx="1381">
                  <c:v>43113</c:v>
                </c:pt>
                <c:pt idx="1382">
                  <c:v>43114</c:v>
                </c:pt>
                <c:pt idx="1383">
                  <c:v>43115</c:v>
                </c:pt>
                <c:pt idx="1384">
                  <c:v>43116</c:v>
                </c:pt>
                <c:pt idx="1385">
                  <c:v>43117</c:v>
                </c:pt>
                <c:pt idx="1386">
                  <c:v>43118</c:v>
                </c:pt>
                <c:pt idx="1387">
                  <c:v>43119</c:v>
                </c:pt>
                <c:pt idx="1388">
                  <c:v>43120</c:v>
                </c:pt>
                <c:pt idx="1389">
                  <c:v>43121</c:v>
                </c:pt>
                <c:pt idx="1390">
                  <c:v>43122</c:v>
                </c:pt>
                <c:pt idx="1391">
                  <c:v>43123</c:v>
                </c:pt>
                <c:pt idx="1392">
                  <c:v>43124</c:v>
                </c:pt>
                <c:pt idx="1393">
                  <c:v>43125</c:v>
                </c:pt>
                <c:pt idx="1394">
                  <c:v>43126</c:v>
                </c:pt>
                <c:pt idx="1395">
                  <c:v>43127</c:v>
                </c:pt>
                <c:pt idx="1396">
                  <c:v>43128</c:v>
                </c:pt>
                <c:pt idx="1397">
                  <c:v>43129</c:v>
                </c:pt>
                <c:pt idx="1398">
                  <c:v>43130</c:v>
                </c:pt>
                <c:pt idx="1399">
                  <c:v>43131</c:v>
                </c:pt>
                <c:pt idx="1400">
                  <c:v>43132</c:v>
                </c:pt>
                <c:pt idx="1401">
                  <c:v>43133</c:v>
                </c:pt>
                <c:pt idx="1402">
                  <c:v>43134</c:v>
                </c:pt>
                <c:pt idx="1403">
                  <c:v>43135</c:v>
                </c:pt>
                <c:pt idx="1404">
                  <c:v>43136</c:v>
                </c:pt>
                <c:pt idx="1405">
                  <c:v>43137</c:v>
                </c:pt>
                <c:pt idx="1406">
                  <c:v>43138</c:v>
                </c:pt>
                <c:pt idx="1407">
                  <c:v>43139</c:v>
                </c:pt>
                <c:pt idx="1408">
                  <c:v>43140</c:v>
                </c:pt>
                <c:pt idx="1409">
                  <c:v>43141</c:v>
                </c:pt>
                <c:pt idx="1410">
                  <c:v>43142</c:v>
                </c:pt>
                <c:pt idx="1411">
                  <c:v>43143</c:v>
                </c:pt>
                <c:pt idx="1412">
                  <c:v>43144</c:v>
                </c:pt>
                <c:pt idx="1413">
                  <c:v>43145</c:v>
                </c:pt>
                <c:pt idx="1414">
                  <c:v>43146</c:v>
                </c:pt>
                <c:pt idx="1415">
                  <c:v>43147</c:v>
                </c:pt>
                <c:pt idx="1416">
                  <c:v>43148</c:v>
                </c:pt>
                <c:pt idx="1417">
                  <c:v>43149</c:v>
                </c:pt>
                <c:pt idx="1418">
                  <c:v>43150</c:v>
                </c:pt>
                <c:pt idx="1419">
                  <c:v>43151</c:v>
                </c:pt>
                <c:pt idx="1420">
                  <c:v>43152</c:v>
                </c:pt>
                <c:pt idx="1421">
                  <c:v>43153</c:v>
                </c:pt>
                <c:pt idx="1422">
                  <c:v>43154</c:v>
                </c:pt>
                <c:pt idx="1423">
                  <c:v>43155</c:v>
                </c:pt>
                <c:pt idx="1424">
                  <c:v>43156</c:v>
                </c:pt>
                <c:pt idx="1425">
                  <c:v>43157</c:v>
                </c:pt>
                <c:pt idx="1426">
                  <c:v>43158</c:v>
                </c:pt>
                <c:pt idx="1427">
                  <c:v>43159</c:v>
                </c:pt>
                <c:pt idx="1428">
                  <c:v>43160</c:v>
                </c:pt>
                <c:pt idx="1429">
                  <c:v>43161</c:v>
                </c:pt>
                <c:pt idx="1430">
                  <c:v>43162</c:v>
                </c:pt>
                <c:pt idx="1431">
                  <c:v>43163</c:v>
                </c:pt>
                <c:pt idx="1432">
                  <c:v>43164</c:v>
                </c:pt>
                <c:pt idx="1433">
                  <c:v>43165</c:v>
                </c:pt>
                <c:pt idx="1434">
                  <c:v>43166</c:v>
                </c:pt>
                <c:pt idx="1435">
                  <c:v>43167</c:v>
                </c:pt>
                <c:pt idx="1436">
                  <c:v>43168</c:v>
                </c:pt>
                <c:pt idx="1437">
                  <c:v>43169</c:v>
                </c:pt>
                <c:pt idx="1438">
                  <c:v>43170</c:v>
                </c:pt>
                <c:pt idx="1439">
                  <c:v>43171</c:v>
                </c:pt>
                <c:pt idx="1440">
                  <c:v>43172</c:v>
                </c:pt>
                <c:pt idx="1441">
                  <c:v>43173</c:v>
                </c:pt>
                <c:pt idx="1442">
                  <c:v>43174</c:v>
                </c:pt>
                <c:pt idx="1443">
                  <c:v>43175</c:v>
                </c:pt>
                <c:pt idx="1444">
                  <c:v>43176</c:v>
                </c:pt>
                <c:pt idx="1445">
                  <c:v>43177</c:v>
                </c:pt>
                <c:pt idx="1446">
                  <c:v>43178</c:v>
                </c:pt>
                <c:pt idx="1447">
                  <c:v>43179</c:v>
                </c:pt>
                <c:pt idx="1448">
                  <c:v>43180</c:v>
                </c:pt>
                <c:pt idx="1449">
                  <c:v>43181</c:v>
                </c:pt>
                <c:pt idx="1450">
                  <c:v>43182</c:v>
                </c:pt>
                <c:pt idx="1451">
                  <c:v>43183</c:v>
                </c:pt>
                <c:pt idx="1452">
                  <c:v>43184</c:v>
                </c:pt>
                <c:pt idx="1453">
                  <c:v>43185</c:v>
                </c:pt>
                <c:pt idx="1454">
                  <c:v>43186</c:v>
                </c:pt>
                <c:pt idx="1455">
                  <c:v>43187</c:v>
                </c:pt>
                <c:pt idx="1456">
                  <c:v>43188</c:v>
                </c:pt>
                <c:pt idx="1457">
                  <c:v>43189</c:v>
                </c:pt>
                <c:pt idx="1458">
                  <c:v>43190</c:v>
                </c:pt>
                <c:pt idx="1459">
                  <c:v>43191</c:v>
                </c:pt>
                <c:pt idx="1460">
                  <c:v>43192</c:v>
                </c:pt>
                <c:pt idx="1461">
                  <c:v>43193</c:v>
                </c:pt>
                <c:pt idx="1462">
                  <c:v>43194</c:v>
                </c:pt>
                <c:pt idx="1463">
                  <c:v>43195</c:v>
                </c:pt>
                <c:pt idx="1464">
                  <c:v>43196</c:v>
                </c:pt>
                <c:pt idx="1465">
                  <c:v>43197</c:v>
                </c:pt>
                <c:pt idx="1466">
                  <c:v>43198</c:v>
                </c:pt>
                <c:pt idx="1467">
                  <c:v>43199</c:v>
                </c:pt>
                <c:pt idx="1468">
                  <c:v>43200</c:v>
                </c:pt>
                <c:pt idx="1469">
                  <c:v>43201</c:v>
                </c:pt>
                <c:pt idx="1470">
                  <c:v>43202</c:v>
                </c:pt>
                <c:pt idx="1471">
                  <c:v>43203</c:v>
                </c:pt>
                <c:pt idx="1472">
                  <c:v>43204</c:v>
                </c:pt>
                <c:pt idx="1473">
                  <c:v>43205</c:v>
                </c:pt>
                <c:pt idx="1474">
                  <c:v>43206</c:v>
                </c:pt>
                <c:pt idx="1475">
                  <c:v>43207</c:v>
                </c:pt>
                <c:pt idx="1476">
                  <c:v>43208</c:v>
                </c:pt>
                <c:pt idx="1477">
                  <c:v>43209</c:v>
                </c:pt>
                <c:pt idx="1478">
                  <c:v>43210</c:v>
                </c:pt>
                <c:pt idx="1479">
                  <c:v>43211</c:v>
                </c:pt>
                <c:pt idx="1480">
                  <c:v>43212</c:v>
                </c:pt>
                <c:pt idx="1481">
                  <c:v>43213</c:v>
                </c:pt>
                <c:pt idx="1482">
                  <c:v>43214</c:v>
                </c:pt>
                <c:pt idx="1483">
                  <c:v>43215</c:v>
                </c:pt>
                <c:pt idx="1484">
                  <c:v>43216</c:v>
                </c:pt>
                <c:pt idx="1485">
                  <c:v>43217</c:v>
                </c:pt>
                <c:pt idx="1486">
                  <c:v>43218</c:v>
                </c:pt>
                <c:pt idx="1487">
                  <c:v>43219</c:v>
                </c:pt>
                <c:pt idx="1488">
                  <c:v>43220</c:v>
                </c:pt>
                <c:pt idx="1489">
                  <c:v>43221</c:v>
                </c:pt>
                <c:pt idx="1490">
                  <c:v>43222</c:v>
                </c:pt>
                <c:pt idx="1491">
                  <c:v>43223</c:v>
                </c:pt>
                <c:pt idx="1492">
                  <c:v>43224</c:v>
                </c:pt>
                <c:pt idx="1493">
                  <c:v>43225</c:v>
                </c:pt>
                <c:pt idx="1494">
                  <c:v>43226</c:v>
                </c:pt>
                <c:pt idx="1495">
                  <c:v>43227</c:v>
                </c:pt>
                <c:pt idx="1496">
                  <c:v>43228</c:v>
                </c:pt>
                <c:pt idx="1497">
                  <c:v>43229</c:v>
                </c:pt>
                <c:pt idx="1498">
                  <c:v>43230</c:v>
                </c:pt>
                <c:pt idx="1499">
                  <c:v>43231</c:v>
                </c:pt>
                <c:pt idx="1500">
                  <c:v>43232</c:v>
                </c:pt>
                <c:pt idx="1501">
                  <c:v>43233</c:v>
                </c:pt>
                <c:pt idx="1502">
                  <c:v>43234</c:v>
                </c:pt>
                <c:pt idx="1503">
                  <c:v>43235</c:v>
                </c:pt>
                <c:pt idx="1504">
                  <c:v>43236</c:v>
                </c:pt>
                <c:pt idx="1505">
                  <c:v>43237</c:v>
                </c:pt>
                <c:pt idx="1506">
                  <c:v>43238</c:v>
                </c:pt>
                <c:pt idx="1507">
                  <c:v>43239</c:v>
                </c:pt>
                <c:pt idx="1508">
                  <c:v>43240</c:v>
                </c:pt>
                <c:pt idx="1509">
                  <c:v>43241</c:v>
                </c:pt>
                <c:pt idx="1510">
                  <c:v>43242</c:v>
                </c:pt>
                <c:pt idx="1511">
                  <c:v>43243</c:v>
                </c:pt>
                <c:pt idx="1512">
                  <c:v>43244</c:v>
                </c:pt>
                <c:pt idx="1513">
                  <c:v>43245</c:v>
                </c:pt>
                <c:pt idx="1514">
                  <c:v>43246</c:v>
                </c:pt>
                <c:pt idx="1515">
                  <c:v>43247</c:v>
                </c:pt>
                <c:pt idx="1516">
                  <c:v>43248</c:v>
                </c:pt>
                <c:pt idx="1517">
                  <c:v>43249</c:v>
                </c:pt>
                <c:pt idx="1518">
                  <c:v>43250</c:v>
                </c:pt>
                <c:pt idx="1519">
                  <c:v>43251</c:v>
                </c:pt>
                <c:pt idx="1520">
                  <c:v>43252</c:v>
                </c:pt>
                <c:pt idx="1521">
                  <c:v>43253</c:v>
                </c:pt>
                <c:pt idx="1522">
                  <c:v>43254</c:v>
                </c:pt>
                <c:pt idx="1523">
                  <c:v>43255</c:v>
                </c:pt>
                <c:pt idx="1524">
                  <c:v>43256</c:v>
                </c:pt>
                <c:pt idx="1525">
                  <c:v>43257</c:v>
                </c:pt>
                <c:pt idx="1526">
                  <c:v>43258</c:v>
                </c:pt>
                <c:pt idx="1527">
                  <c:v>43259</c:v>
                </c:pt>
                <c:pt idx="1528">
                  <c:v>43260</c:v>
                </c:pt>
                <c:pt idx="1529">
                  <c:v>43261</c:v>
                </c:pt>
                <c:pt idx="1530">
                  <c:v>43262</c:v>
                </c:pt>
                <c:pt idx="1531">
                  <c:v>43263</c:v>
                </c:pt>
                <c:pt idx="1532">
                  <c:v>43264</c:v>
                </c:pt>
                <c:pt idx="1533">
                  <c:v>43265</c:v>
                </c:pt>
                <c:pt idx="1534">
                  <c:v>43266</c:v>
                </c:pt>
                <c:pt idx="1535">
                  <c:v>43267</c:v>
                </c:pt>
                <c:pt idx="1536">
                  <c:v>43268</c:v>
                </c:pt>
                <c:pt idx="1537">
                  <c:v>43269</c:v>
                </c:pt>
                <c:pt idx="1538">
                  <c:v>43270</c:v>
                </c:pt>
                <c:pt idx="1539">
                  <c:v>43271</c:v>
                </c:pt>
                <c:pt idx="1540">
                  <c:v>43272</c:v>
                </c:pt>
              </c:numCache>
            </c:numRef>
          </c:cat>
          <c:val>
            <c:numRef>
              <c:f>'COEF. CORRELACIÓN (3)'!$S$101:$S$1641</c:f>
              <c:numCache>
                <c:formatCode>0.00%</c:formatCode>
                <c:ptCount val="1541"/>
                <c:pt idx="0">
                  <c:v>3.231632773658951E-2</c:v>
                </c:pt>
                <c:pt idx="1">
                  <c:v>3.231632773658951E-2</c:v>
                </c:pt>
                <c:pt idx="2">
                  <c:v>3.2160706522405019E-2</c:v>
                </c:pt>
                <c:pt idx="3">
                  <c:v>3.2185994810686215E-2</c:v>
                </c:pt>
                <c:pt idx="4">
                  <c:v>3.2185994810686215E-2</c:v>
                </c:pt>
                <c:pt idx="5">
                  <c:v>3.2185994810686215E-2</c:v>
                </c:pt>
                <c:pt idx="6">
                  <c:v>3.2185994810686215E-2</c:v>
                </c:pt>
                <c:pt idx="7">
                  <c:v>3.2269411337131258E-2</c:v>
                </c:pt>
                <c:pt idx="8">
                  <c:v>3.2233371905338426E-2</c:v>
                </c:pt>
                <c:pt idx="9">
                  <c:v>3.2212235939322278E-2</c:v>
                </c:pt>
                <c:pt idx="10">
                  <c:v>3.2319963975492659E-2</c:v>
                </c:pt>
                <c:pt idx="11">
                  <c:v>3.2319963975492659E-2</c:v>
                </c:pt>
                <c:pt idx="12">
                  <c:v>3.2319963975492659E-2</c:v>
                </c:pt>
                <c:pt idx="13">
                  <c:v>3.2342844558759298E-2</c:v>
                </c:pt>
                <c:pt idx="14">
                  <c:v>3.2241758891339019E-2</c:v>
                </c:pt>
                <c:pt idx="15">
                  <c:v>3.2127921261343305E-2</c:v>
                </c:pt>
                <c:pt idx="16">
                  <c:v>3.2055232494974419E-2</c:v>
                </c:pt>
                <c:pt idx="17">
                  <c:v>3.1919798873970069E-2</c:v>
                </c:pt>
                <c:pt idx="18">
                  <c:v>3.1919798873970069E-2</c:v>
                </c:pt>
                <c:pt idx="19">
                  <c:v>3.1919798873970069E-2</c:v>
                </c:pt>
                <c:pt idx="20">
                  <c:v>3.1919798873970069E-2</c:v>
                </c:pt>
                <c:pt idx="21">
                  <c:v>3.1620148748452363E-2</c:v>
                </c:pt>
                <c:pt idx="22">
                  <c:v>3.1601754492409068E-2</c:v>
                </c:pt>
                <c:pt idx="23">
                  <c:v>3.148286665239422E-2</c:v>
                </c:pt>
                <c:pt idx="24">
                  <c:v>3.1395214125738424E-2</c:v>
                </c:pt>
                <c:pt idx="25">
                  <c:v>3.1395214125738424E-2</c:v>
                </c:pt>
                <c:pt idx="26">
                  <c:v>3.1395214125738424E-2</c:v>
                </c:pt>
                <c:pt idx="27">
                  <c:v>3.1426212652265202E-2</c:v>
                </c:pt>
                <c:pt idx="28">
                  <c:v>3.1394250469240971E-2</c:v>
                </c:pt>
                <c:pt idx="29">
                  <c:v>3.124331159123752E-2</c:v>
                </c:pt>
                <c:pt idx="30">
                  <c:v>3.1301857852416459E-2</c:v>
                </c:pt>
                <c:pt idx="31">
                  <c:v>3.1149355920529975E-2</c:v>
                </c:pt>
                <c:pt idx="32">
                  <c:v>3.1149355920529975E-2</c:v>
                </c:pt>
                <c:pt idx="33">
                  <c:v>3.1149355920529975E-2</c:v>
                </c:pt>
                <c:pt idx="34">
                  <c:v>3.0930109102535446E-2</c:v>
                </c:pt>
                <c:pt idx="35">
                  <c:v>3.0912859036903172E-2</c:v>
                </c:pt>
                <c:pt idx="36">
                  <c:v>3.0827444467149617E-2</c:v>
                </c:pt>
                <c:pt idx="37">
                  <c:v>3.0818604153786247E-2</c:v>
                </c:pt>
                <c:pt idx="38">
                  <c:v>3.0858380385311822E-2</c:v>
                </c:pt>
                <c:pt idx="39">
                  <c:v>3.0858380385311822E-2</c:v>
                </c:pt>
                <c:pt idx="40">
                  <c:v>3.0858380385311822E-2</c:v>
                </c:pt>
                <c:pt idx="41">
                  <c:v>3.0829741739695708E-2</c:v>
                </c:pt>
                <c:pt idx="42">
                  <c:v>3.0909735880769586E-2</c:v>
                </c:pt>
                <c:pt idx="43">
                  <c:v>3.1024327254051305E-2</c:v>
                </c:pt>
                <c:pt idx="44">
                  <c:v>3.100985506469758E-2</c:v>
                </c:pt>
                <c:pt idx="45">
                  <c:v>3.1130723890885642E-2</c:v>
                </c:pt>
                <c:pt idx="46">
                  <c:v>3.1130723890885642E-2</c:v>
                </c:pt>
                <c:pt idx="47">
                  <c:v>3.1130723890885642E-2</c:v>
                </c:pt>
                <c:pt idx="48">
                  <c:v>3.1130723890885642E-2</c:v>
                </c:pt>
                <c:pt idx="49">
                  <c:v>3.1061873735961233E-2</c:v>
                </c:pt>
                <c:pt idx="50">
                  <c:v>3.0902682901821465E-2</c:v>
                </c:pt>
                <c:pt idx="51">
                  <c:v>3.0784911243188103E-2</c:v>
                </c:pt>
                <c:pt idx="52">
                  <c:v>3.0882587699058214E-2</c:v>
                </c:pt>
                <c:pt idx="53">
                  <c:v>3.0882587699058214E-2</c:v>
                </c:pt>
                <c:pt idx="54">
                  <c:v>3.0882587699058214E-2</c:v>
                </c:pt>
                <c:pt idx="55">
                  <c:v>3.0897482584559197E-2</c:v>
                </c:pt>
                <c:pt idx="56">
                  <c:v>3.0865406911413942E-2</c:v>
                </c:pt>
                <c:pt idx="57">
                  <c:v>3.0777475155572311E-2</c:v>
                </c:pt>
                <c:pt idx="58">
                  <c:v>3.0757021629797536E-2</c:v>
                </c:pt>
                <c:pt idx="59">
                  <c:v>3.0850437395811933E-2</c:v>
                </c:pt>
                <c:pt idx="60">
                  <c:v>3.0850437395811933E-2</c:v>
                </c:pt>
                <c:pt idx="61">
                  <c:v>3.0850437395811933E-2</c:v>
                </c:pt>
                <c:pt idx="62">
                  <c:v>3.0784339069236465E-2</c:v>
                </c:pt>
                <c:pt idx="63">
                  <c:v>3.0838935317287566E-2</c:v>
                </c:pt>
                <c:pt idx="64">
                  <c:v>3.0868979375280822E-2</c:v>
                </c:pt>
                <c:pt idx="65">
                  <c:v>3.1044547832716173E-2</c:v>
                </c:pt>
                <c:pt idx="66">
                  <c:v>3.0972472644166693E-2</c:v>
                </c:pt>
                <c:pt idx="67">
                  <c:v>3.0972472644166693E-2</c:v>
                </c:pt>
                <c:pt idx="68">
                  <c:v>3.0972472644166693E-2</c:v>
                </c:pt>
                <c:pt idx="69">
                  <c:v>3.0896211744373955E-2</c:v>
                </c:pt>
                <c:pt idx="70">
                  <c:v>3.0886857952236418E-2</c:v>
                </c:pt>
                <c:pt idx="71">
                  <c:v>3.0840774894876345E-2</c:v>
                </c:pt>
                <c:pt idx="72">
                  <c:v>3.0876588874695424E-2</c:v>
                </c:pt>
                <c:pt idx="73">
                  <c:v>3.0875435604450326E-2</c:v>
                </c:pt>
                <c:pt idx="74">
                  <c:v>3.0875435604450326E-2</c:v>
                </c:pt>
                <c:pt idx="75">
                  <c:v>3.0875435604450326E-2</c:v>
                </c:pt>
                <c:pt idx="76">
                  <c:v>3.0984571168709736E-2</c:v>
                </c:pt>
                <c:pt idx="77">
                  <c:v>3.0988063425926929E-2</c:v>
                </c:pt>
                <c:pt idx="78">
                  <c:v>3.1193338985367712E-2</c:v>
                </c:pt>
                <c:pt idx="79">
                  <c:v>3.141788226198064E-2</c:v>
                </c:pt>
                <c:pt idx="80">
                  <c:v>3.1475345924885274E-2</c:v>
                </c:pt>
                <c:pt idx="81">
                  <c:v>3.1475345924885274E-2</c:v>
                </c:pt>
                <c:pt idx="82">
                  <c:v>3.1475345924885274E-2</c:v>
                </c:pt>
                <c:pt idx="83">
                  <c:v>3.1764916603635417E-2</c:v>
                </c:pt>
                <c:pt idx="84">
                  <c:v>3.2244926052324742E-2</c:v>
                </c:pt>
                <c:pt idx="85">
                  <c:v>3.2608361022562343E-2</c:v>
                </c:pt>
                <c:pt idx="86">
                  <c:v>3.2997247262119618E-2</c:v>
                </c:pt>
                <c:pt idx="87">
                  <c:v>3.329520568629727E-2</c:v>
                </c:pt>
                <c:pt idx="88">
                  <c:v>3.358897941310119E-2</c:v>
                </c:pt>
                <c:pt idx="89">
                  <c:v>3.3882753037445978E-2</c:v>
                </c:pt>
                <c:pt idx="90">
                  <c:v>3.4120159448510982E-2</c:v>
                </c:pt>
                <c:pt idx="91">
                  <c:v>3.416695614665969E-2</c:v>
                </c:pt>
                <c:pt idx="92">
                  <c:v>3.4201304557986381E-2</c:v>
                </c:pt>
                <c:pt idx="93">
                  <c:v>3.4161763631393928E-2</c:v>
                </c:pt>
                <c:pt idx="94">
                  <c:v>3.4362025687710324E-2</c:v>
                </c:pt>
                <c:pt idx="95">
                  <c:v>3.4362025687710324E-2</c:v>
                </c:pt>
                <c:pt idx="96">
                  <c:v>3.4362025687710324E-2</c:v>
                </c:pt>
                <c:pt idx="97">
                  <c:v>3.4561214611249266E-2</c:v>
                </c:pt>
                <c:pt idx="98">
                  <c:v>3.4754506080430132E-2</c:v>
                </c:pt>
                <c:pt idx="99">
                  <c:v>3.4652985077846171E-2</c:v>
                </c:pt>
                <c:pt idx="100">
                  <c:v>3.4797673451937246E-2</c:v>
                </c:pt>
                <c:pt idx="101">
                  <c:v>3.4707064448470118E-2</c:v>
                </c:pt>
                <c:pt idx="102">
                  <c:v>3.4707064448470118E-2</c:v>
                </c:pt>
                <c:pt idx="103">
                  <c:v>3.4707064448470118E-2</c:v>
                </c:pt>
                <c:pt idx="104">
                  <c:v>3.4718589209698843E-2</c:v>
                </c:pt>
                <c:pt idx="105">
                  <c:v>3.4634157190769899E-2</c:v>
                </c:pt>
                <c:pt idx="106">
                  <c:v>3.4659644745010605E-2</c:v>
                </c:pt>
                <c:pt idx="107">
                  <c:v>3.4659644745010605E-2</c:v>
                </c:pt>
                <c:pt idx="108">
                  <c:v>3.4659644745010605E-2</c:v>
                </c:pt>
                <c:pt idx="109">
                  <c:v>3.4659644745010605E-2</c:v>
                </c:pt>
                <c:pt idx="110">
                  <c:v>3.4659644745010605E-2</c:v>
                </c:pt>
                <c:pt idx="111">
                  <c:v>3.4785939091988731E-2</c:v>
                </c:pt>
                <c:pt idx="112">
                  <c:v>3.4673257549910005E-2</c:v>
                </c:pt>
                <c:pt idx="113">
                  <c:v>3.4574729630728336E-2</c:v>
                </c:pt>
                <c:pt idx="114">
                  <c:v>3.4582619581596884E-2</c:v>
                </c:pt>
                <c:pt idx="115">
                  <c:v>3.4494119939432383E-2</c:v>
                </c:pt>
                <c:pt idx="116">
                  <c:v>3.4494119939432383E-2</c:v>
                </c:pt>
                <c:pt idx="117">
                  <c:v>3.5094963486954817E-2</c:v>
                </c:pt>
                <c:pt idx="118">
                  <c:v>3.5182617558931067E-2</c:v>
                </c:pt>
                <c:pt idx="119">
                  <c:v>3.5196576172124551E-2</c:v>
                </c:pt>
                <c:pt idx="120">
                  <c:v>3.5220296226620505E-2</c:v>
                </c:pt>
                <c:pt idx="121">
                  <c:v>3.5220296226620505E-2</c:v>
                </c:pt>
                <c:pt idx="122">
                  <c:v>3.5321852764815684E-2</c:v>
                </c:pt>
                <c:pt idx="123">
                  <c:v>3.5321852764815684E-2</c:v>
                </c:pt>
                <c:pt idx="124">
                  <c:v>3.5321852764815684E-2</c:v>
                </c:pt>
                <c:pt idx="125">
                  <c:v>3.5367914202297193E-2</c:v>
                </c:pt>
                <c:pt idx="126">
                  <c:v>3.5437656132698163E-2</c:v>
                </c:pt>
                <c:pt idx="127">
                  <c:v>3.5512948963444049E-2</c:v>
                </c:pt>
                <c:pt idx="128">
                  <c:v>3.5670031650733493E-2</c:v>
                </c:pt>
                <c:pt idx="129">
                  <c:v>3.5679379045427194E-2</c:v>
                </c:pt>
                <c:pt idx="130">
                  <c:v>3.5679379045427194E-2</c:v>
                </c:pt>
                <c:pt idx="131">
                  <c:v>3.5679379045427194E-2</c:v>
                </c:pt>
                <c:pt idx="132">
                  <c:v>3.5630666474254287E-2</c:v>
                </c:pt>
                <c:pt idx="133">
                  <c:v>3.5416137335629969E-2</c:v>
                </c:pt>
                <c:pt idx="134">
                  <c:v>3.5335954241247566E-2</c:v>
                </c:pt>
                <c:pt idx="135">
                  <c:v>3.5300514488189674E-2</c:v>
                </c:pt>
                <c:pt idx="136">
                  <c:v>3.5334529191279059E-2</c:v>
                </c:pt>
                <c:pt idx="137">
                  <c:v>3.5334529191279059E-2</c:v>
                </c:pt>
                <c:pt idx="138">
                  <c:v>3.5334529191279059E-2</c:v>
                </c:pt>
                <c:pt idx="139">
                  <c:v>3.5395224643803902E-2</c:v>
                </c:pt>
                <c:pt idx="140">
                  <c:v>3.5405963493189932E-2</c:v>
                </c:pt>
                <c:pt idx="141">
                  <c:v>3.5536643815134966E-2</c:v>
                </c:pt>
                <c:pt idx="142">
                  <c:v>3.5616842290978057E-2</c:v>
                </c:pt>
                <c:pt idx="143">
                  <c:v>3.5620769867302997E-2</c:v>
                </c:pt>
                <c:pt idx="144">
                  <c:v>3.5620769867302997E-2</c:v>
                </c:pt>
                <c:pt idx="145">
                  <c:v>3.5620769867302997E-2</c:v>
                </c:pt>
                <c:pt idx="146">
                  <c:v>3.5620769867302997E-2</c:v>
                </c:pt>
                <c:pt idx="147">
                  <c:v>3.545000876216383E-2</c:v>
                </c:pt>
                <c:pt idx="148">
                  <c:v>3.5544309993913586E-2</c:v>
                </c:pt>
                <c:pt idx="149">
                  <c:v>3.5614515363433366E-2</c:v>
                </c:pt>
                <c:pt idx="150">
                  <c:v>3.5692095755103084E-2</c:v>
                </c:pt>
                <c:pt idx="151">
                  <c:v>3.5692095755103084E-2</c:v>
                </c:pt>
                <c:pt idx="152">
                  <c:v>3.5692095755103084E-2</c:v>
                </c:pt>
                <c:pt idx="153">
                  <c:v>3.6291846840594999E-2</c:v>
                </c:pt>
                <c:pt idx="154">
                  <c:v>3.6305014314301436E-2</c:v>
                </c:pt>
                <c:pt idx="155">
                  <c:v>3.63349068271916E-2</c:v>
                </c:pt>
                <c:pt idx="156">
                  <c:v>3.6417591163617181E-2</c:v>
                </c:pt>
                <c:pt idx="157">
                  <c:v>3.6506261610518245E-2</c:v>
                </c:pt>
                <c:pt idx="158">
                  <c:v>3.6506261610518245E-2</c:v>
                </c:pt>
                <c:pt idx="159">
                  <c:v>3.6506261610518245E-2</c:v>
                </c:pt>
                <c:pt idx="160">
                  <c:v>3.6540905123147942E-2</c:v>
                </c:pt>
                <c:pt idx="161">
                  <c:v>3.6522903596430858E-2</c:v>
                </c:pt>
                <c:pt idx="162">
                  <c:v>3.6527959541616237E-2</c:v>
                </c:pt>
                <c:pt idx="163">
                  <c:v>3.6639203961780768E-2</c:v>
                </c:pt>
                <c:pt idx="164">
                  <c:v>3.6636355884356597E-2</c:v>
                </c:pt>
                <c:pt idx="165">
                  <c:v>3.6636355884356597E-2</c:v>
                </c:pt>
                <c:pt idx="166">
                  <c:v>3.6636355884356597E-2</c:v>
                </c:pt>
                <c:pt idx="167">
                  <c:v>3.6498393272555864E-2</c:v>
                </c:pt>
                <c:pt idx="168">
                  <c:v>3.6302672518326161E-2</c:v>
                </c:pt>
                <c:pt idx="169">
                  <c:v>3.6361042062777571E-2</c:v>
                </c:pt>
                <c:pt idx="170">
                  <c:v>3.6576977643601606E-2</c:v>
                </c:pt>
                <c:pt idx="171">
                  <c:v>3.6529000697969355E-2</c:v>
                </c:pt>
                <c:pt idx="172">
                  <c:v>3.6529000697969355E-2</c:v>
                </c:pt>
                <c:pt idx="173">
                  <c:v>3.6529000697969355E-2</c:v>
                </c:pt>
                <c:pt idx="174">
                  <c:v>3.7127663933034669E-2</c:v>
                </c:pt>
                <c:pt idx="175">
                  <c:v>3.7093643321207341E-2</c:v>
                </c:pt>
                <c:pt idx="176">
                  <c:v>3.7190125765740253E-2</c:v>
                </c:pt>
                <c:pt idx="177">
                  <c:v>3.7106112903372401E-2</c:v>
                </c:pt>
                <c:pt idx="178">
                  <c:v>3.7177879833284348E-2</c:v>
                </c:pt>
                <c:pt idx="179">
                  <c:v>3.7177879833284348E-2</c:v>
                </c:pt>
                <c:pt idx="180">
                  <c:v>3.7177879833284348E-2</c:v>
                </c:pt>
                <c:pt idx="181">
                  <c:v>3.7177879833284348E-2</c:v>
                </c:pt>
                <c:pt idx="182">
                  <c:v>3.7415277466920513E-2</c:v>
                </c:pt>
                <c:pt idx="183">
                  <c:v>3.7547817897047017E-2</c:v>
                </c:pt>
                <c:pt idx="184">
                  <c:v>3.7668154073900069E-2</c:v>
                </c:pt>
                <c:pt idx="185">
                  <c:v>3.7668154073900069E-2</c:v>
                </c:pt>
                <c:pt idx="186">
                  <c:v>3.7668154073900069E-2</c:v>
                </c:pt>
                <c:pt idx="187">
                  <c:v>3.7668154073900069E-2</c:v>
                </c:pt>
                <c:pt idx="188">
                  <c:v>3.7662437481042081E-2</c:v>
                </c:pt>
                <c:pt idx="189">
                  <c:v>3.7586024517974922E-2</c:v>
                </c:pt>
                <c:pt idx="190">
                  <c:v>3.7498714524023757E-2</c:v>
                </c:pt>
                <c:pt idx="191">
                  <c:v>3.7521180062246522E-2</c:v>
                </c:pt>
                <c:pt idx="192">
                  <c:v>3.7611706579447915E-2</c:v>
                </c:pt>
                <c:pt idx="193">
                  <c:v>3.7611706579447915E-2</c:v>
                </c:pt>
                <c:pt idx="194">
                  <c:v>3.7611706579447915E-2</c:v>
                </c:pt>
                <c:pt idx="195">
                  <c:v>3.7529441637059707E-2</c:v>
                </c:pt>
                <c:pt idx="196">
                  <c:v>3.7377981361060408E-2</c:v>
                </c:pt>
                <c:pt idx="197">
                  <c:v>3.7369958880063496E-2</c:v>
                </c:pt>
                <c:pt idx="198">
                  <c:v>3.7311667998208384E-2</c:v>
                </c:pt>
                <c:pt idx="199">
                  <c:v>3.7317697338714248E-2</c:v>
                </c:pt>
                <c:pt idx="200">
                  <c:v>3.7317697338714248E-2</c:v>
                </c:pt>
                <c:pt idx="201">
                  <c:v>3.7317697338714248E-2</c:v>
                </c:pt>
                <c:pt idx="202">
                  <c:v>3.7478266651189557E-2</c:v>
                </c:pt>
                <c:pt idx="203">
                  <c:v>3.7667072380854379E-2</c:v>
                </c:pt>
                <c:pt idx="204">
                  <c:v>3.7684544013838486E-2</c:v>
                </c:pt>
                <c:pt idx="205">
                  <c:v>3.7711334058897192E-2</c:v>
                </c:pt>
                <c:pt idx="206">
                  <c:v>3.7673563767952778E-2</c:v>
                </c:pt>
                <c:pt idx="207">
                  <c:v>3.7673563767952778E-2</c:v>
                </c:pt>
                <c:pt idx="208">
                  <c:v>3.7673563767952778E-2</c:v>
                </c:pt>
                <c:pt idx="209">
                  <c:v>3.7641907523743773E-2</c:v>
                </c:pt>
                <c:pt idx="210">
                  <c:v>3.7600474595091284E-2</c:v>
                </c:pt>
                <c:pt idx="211">
                  <c:v>3.7309256983299705E-2</c:v>
                </c:pt>
                <c:pt idx="212">
                  <c:v>3.7811930335674655E-2</c:v>
                </c:pt>
                <c:pt idx="213">
                  <c:v>3.7888466500733811E-2</c:v>
                </c:pt>
                <c:pt idx="214">
                  <c:v>3.7888466500733811E-2</c:v>
                </c:pt>
                <c:pt idx="215">
                  <c:v>3.7888466500733811E-2</c:v>
                </c:pt>
                <c:pt idx="216">
                  <c:v>3.7812978019446303E-2</c:v>
                </c:pt>
                <c:pt idx="217">
                  <c:v>3.7609850754676266E-2</c:v>
                </c:pt>
                <c:pt idx="218">
                  <c:v>3.7666613638750221E-2</c:v>
                </c:pt>
                <c:pt idx="219">
                  <c:v>3.7666613638750221E-2</c:v>
                </c:pt>
                <c:pt idx="220">
                  <c:v>3.7621066783089428E-2</c:v>
                </c:pt>
                <c:pt idx="221">
                  <c:v>3.7621066783089428E-2</c:v>
                </c:pt>
                <c:pt idx="222">
                  <c:v>3.7621066783089428E-2</c:v>
                </c:pt>
                <c:pt idx="223">
                  <c:v>3.7769042417561106E-2</c:v>
                </c:pt>
                <c:pt idx="224">
                  <c:v>3.7832149441430672E-2</c:v>
                </c:pt>
                <c:pt idx="225">
                  <c:v>3.7743551131428535E-2</c:v>
                </c:pt>
                <c:pt idx="226">
                  <c:v>3.7826605016640209E-2</c:v>
                </c:pt>
                <c:pt idx="227">
                  <c:v>3.7721525838345038E-2</c:v>
                </c:pt>
                <c:pt idx="228">
                  <c:v>3.7721525838345038E-2</c:v>
                </c:pt>
                <c:pt idx="229">
                  <c:v>3.7721525838345038E-2</c:v>
                </c:pt>
                <c:pt idx="230">
                  <c:v>3.7721525838345038E-2</c:v>
                </c:pt>
                <c:pt idx="231">
                  <c:v>3.7581555613486653E-2</c:v>
                </c:pt>
                <c:pt idx="232">
                  <c:v>3.7316740725542238E-2</c:v>
                </c:pt>
                <c:pt idx="233">
                  <c:v>3.7210124916544039E-2</c:v>
                </c:pt>
                <c:pt idx="234">
                  <c:v>3.7144923288351714E-2</c:v>
                </c:pt>
                <c:pt idx="235">
                  <c:v>3.7144923288351714E-2</c:v>
                </c:pt>
                <c:pt idx="236">
                  <c:v>3.7144923288351714E-2</c:v>
                </c:pt>
                <c:pt idx="237">
                  <c:v>3.7031419428072559E-2</c:v>
                </c:pt>
                <c:pt idx="238">
                  <c:v>3.7084147782248729E-2</c:v>
                </c:pt>
                <c:pt idx="239">
                  <c:v>3.7109023202213952E-2</c:v>
                </c:pt>
                <c:pt idx="240">
                  <c:v>3.6993981213582633E-2</c:v>
                </c:pt>
                <c:pt idx="241">
                  <c:v>3.722762176417533E-2</c:v>
                </c:pt>
                <c:pt idx="242">
                  <c:v>3.722762176417533E-2</c:v>
                </c:pt>
                <c:pt idx="243">
                  <c:v>3.7824123011491566E-2</c:v>
                </c:pt>
                <c:pt idx="244">
                  <c:v>3.7824123011491566E-2</c:v>
                </c:pt>
                <c:pt idx="245">
                  <c:v>3.7640658910092446E-2</c:v>
                </c:pt>
                <c:pt idx="246">
                  <c:v>3.7737573601260267E-2</c:v>
                </c:pt>
                <c:pt idx="247">
                  <c:v>3.7641225329388232E-2</c:v>
                </c:pt>
                <c:pt idx="248">
                  <c:v>3.7587520043469727E-2</c:v>
                </c:pt>
                <c:pt idx="249">
                  <c:v>3.7587520043469727E-2</c:v>
                </c:pt>
                <c:pt idx="250">
                  <c:v>3.7587520043469727E-2</c:v>
                </c:pt>
                <c:pt idx="251">
                  <c:v>3.7492220533892284E-2</c:v>
                </c:pt>
                <c:pt idx="252">
                  <c:v>3.7203827192790889E-2</c:v>
                </c:pt>
                <c:pt idx="253">
                  <c:v>3.7027021437435435E-2</c:v>
                </c:pt>
                <c:pt idx="254">
                  <c:v>3.6970981699977375E-2</c:v>
                </c:pt>
                <c:pt idx="255">
                  <c:v>3.6770372769605639E-2</c:v>
                </c:pt>
                <c:pt idx="256">
                  <c:v>3.6770372769605639E-2</c:v>
                </c:pt>
                <c:pt idx="257">
                  <c:v>3.6770372769605639E-2</c:v>
                </c:pt>
                <c:pt idx="258">
                  <c:v>3.6867089412029583E-2</c:v>
                </c:pt>
                <c:pt idx="259">
                  <c:v>3.6996474252617262E-2</c:v>
                </c:pt>
                <c:pt idx="260">
                  <c:v>3.7031758446446371E-2</c:v>
                </c:pt>
                <c:pt idx="261">
                  <c:v>3.7032435299046353E-2</c:v>
                </c:pt>
                <c:pt idx="262">
                  <c:v>3.7148410062367701E-2</c:v>
                </c:pt>
                <c:pt idx="263">
                  <c:v>3.7148410062367701E-2</c:v>
                </c:pt>
                <c:pt idx="264">
                  <c:v>3.7148410062367701E-2</c:v>
                </c:pt>
                <c:pt idx="265">
                  <c:v>3.6800803721230679E-2</c:v>
                </c:pt>
                <c:pt idx="266">
                  <c:v>3.6731406482776882E-2</c:v>
                </c:pt>
                <c:pt idx="267">
                  <c:v>3.6605357666259546E-2</c:v>
                </c:pt>
                <c:pt idx="268">
                  <c:v>3.6445364528782352E-2</c:v>
                </c:pt>
                <c:pt idx="269">
                  <c:v>3.6391992051317289E-2</c:v>
                </c:pt>
                <c:pt idx="270">
                  <c:v>3.6391992051317289E-2</c:v>
                </c:pt>
                <c:pt idx="271">
                  <c:v>3.6391992051317289E-2</c:v>
                </c:pt>
                <c:pt idx="272">
                  <c:v>3.6332929931086048E-2</c:v>
                </c:pt>
                <c:pt idx="273">
                  <c:v>3.6416389686376421E-2</c:v>
                </c:pt>
                <c:pt idx="274">
                  <c:v>3.6368026127494749E-2</c:v>
                </c:pt>
                <c:pt idx="275">
                  <c:v>3.6422980991403418E-2</c:v>
                </c:pt>
                <c:pt idx="276">
                  <c:v>3.6362234530452349E-2</c:v>
                </c:pt>
                <c:pt idx="277">
                  <c:v>3.6362234530452349E-2</c:v>
                </c:pt>
                <c:pt idx="278">
                  <c:v>3.6362234530452349E-2</c:v>
                </c:pt>
                <c:pt idx="279">
                  <c:v>3.633870851455797E-2</c:v>
                </c:pt>
                <c:pt idx="280">
                  <c:v>3.635323049100983E-2</c:v>
                </c:pt>
                <c:pt idx="281">
                  <c:v>3.618193170722591E-2</c:v>
                </c:pt>
                <c:pt idx="282">
                  <c:v>3.6164177887564791E-2</c:v>
                </c:pt>
                <c:pt idx="283">
                  <c:v>3.6022392341096394E-2</c:v>
                </c:pt>
                <c:pt idx="284">
                  <c:v>3.6022392341096394E-2</c:v>
                </c:pt>
                <c:pt idx="285">
                  <c:v>3.6022392341096394E-2</c:v>
                </c:pt>
                <c:pt idx="286">
                  <c:v>3.6022392341096394E-2</c:v>
                </c:pt>
                <c:pt idx="287">
                  <c:v>3.6063821451600725E-2</c:v>
                </c:pt>
                <c:pt idx="288">
                  <c:v>3.5963117584547219E-2</c:v>
                </c:pt>
                <c:pt idx="289">
                  <c:v>3.5756438803125096E-2</c:v>
                </c:pt>
                <c:pt idx="290">
                  <c:v>3.5879425029317152E-2</c:v>
                </c:pt>
                <c:pt idx="291">
                  <c:v>3.5879425029317152E-2</c:v>
                </c:pt>
                <c:pt idx="292">
                  <c:v>3.5879425029317152E-2</c:v>
                </c:pt>
                <c:pt idx="293">
                  <c:v>3.5862207289391955E-2</c:v>
                </c:pt>
                <c:pt idx="294">
                  <c:v>3.607917146431952E-2</c:v>
                </c:pt>
                <c:pt idx="295">
                  <c:v>3.6060803927670353E-2</c:v>
                </c:pt>
                <c:pt idx="296">
                  <c:v>3.601700380858168E-2</c:v>
                </c:pt>
                <c:pt idx="297">
                  <c:v>3.5867655002320802E-2</c:v>
                </c:pt>
                <c:pt idx="298">
                  <c:v>3.5867655002320802E-2</c:v>
                </c:pt>
                <c:pt idx="299">
                  <c:v>3.5867655002320802E-2</c:v>
                </c:pt>
                <c:pt idx="300">
                  <c:v>3.5814021995133519E-2</c:v>
                </c:pt>
                <c:pt idx="301">
                  <c:v>3.5991470328188085E-2</c:v>
                </c:pt>
                <c:pt idx="302">
                  <c:v>3.6128237684148759E-2</c:v>
                </c:pt>
                <c:pt idx="303">
                  <c:v>3.6053011926897562E-2</c:v>
                </c:pt>
                <c:pt idx="304">
                  <c:v>3.5910574862931643E-2</c:v>
                </c:pt>
                <c:pt idx="305">
                  <c:v>3.5910574862931643E-2</c:v>
                </c:pt>
                <c:pt idx="306">
                  <c:v>3.5910574862931643E-2</c:v>
                </c:pt>
                <c:pt idx="307">
                  <c:v>3.5910574862931643E-2</c:v>
                </c:pt>
                <c:pt idx="308">
                  <c:v>3.5724682726789747E-2</c:v>
                </c:pt>
                <c:pt idx="309">
                  <c:v>3.5672744592753831E-2</c:v>
                </c:pt>
                <c:pt idx="310">
                  <c:v>3.5604388879525203E-2</c:v>
                </c:pt>
                <c:pt idx="311">
                  <c:v>3.5407124475977672E-2</c:v>
                </c:pt>
                <c:pt idx="312">
                  <c:v>3.5407124475977672E-2</c:v>
                </c:pt>
                <c:pt idx="313">
                  <c:v>3.5407124475977672E-2</c:v>
                </c:pt>
                <c:pt idx="314">
                  <c:v>3.5408677014495966E-2</c:v>
                </c:pt>
                <c:pt idx="315">
                  <c:v>3.5408677014495966E-2</c:v>
                </c:pt>
                <c:pt idx="316">
                  <c:v>3.5260621401406574E-2</c:v>
                </c:pt>
                <c:pt idx="317">
                  <c:v>3.5056460772944102E-2</c:v>
                </c:pt>
                <c:pt idx="318">
                  <c:v>3.4741908457978844E-2</c:v>
                </c:pt>
                <c:pt idx="319">
                  <c:v>3.4741908457978844E-2</c:v>
                </c:pt>
                <c:pt idx="320">
                  <c:v>3.4741908457978844E-2</c:v>
                </c:pt>
                <c:pt idx="321">
                  <c:v>3.4741908457978844E-2</c:v>
                </c:pt>
                <c:pt idx="322">
                  <c:v>3.4763317606631094E-2</c:v>
                </c:pt>
                <c:pt idx="323">
                  <c:v>3.4784309991627259E-2</c:v>
                </c:pt>
                <c:pt idx="324">
                  <c:v>3.4782038808527614E-2</c:v>
                </c:pt>
                <c:pt idx="325">
                  <c:v>3.4952518265547107E-2</c:v>
                </c:pt>
                <c:pt idx="326">
                  <c:v>3.4952518265547107E-2</c:v>
                </c:pt>
                <c:pt idx="327">
                  <c:v>3.4952518265547107E-2</c:v>
                </c:pt>
                <c:pt idx="328">
                  <c:v>3.4768533972874362E-2</c:v>
                </c:pt>
                <c:pt idx="329">
                  <c:v>3.4722909525291466E-2</c:v>
                </c:pt>
                <c:pt idx="330">
                  <c:v>3.4689056192709108E-2</c:v>
                </c:pt>
                <c:pt idx="331">
                  <c:v>3.4689056192709108E-2</c:v>
                </c:pt>
                <c:pt idx="332">
                  <c:v>3.4235187283854454E-2</c:v>
                </c:pt>
                <c:pt idx="333">
                  <c:v>3.4235187283854454E-2</c:v>
                </c:pt>
                <c:pt idx="334">
                  <c:v>3.4235187283854454E-2</c:v>
                </c:pt>
                <c:pt idx="335">
                  <c:v>3.3744354978402315E-2</c:v>
                </c:pt>
                <c:pt idx="336">
                  <c:v>3.3323947348314682E-2</c:v>
                </c:pt>
                <c:pt idx="337">
                  <c:v>3.3398911206244671E-2</c:v>
                </c:pt>
                <c:pt idx="338">
                  <c:v>3.3417019742865303E-2</c:v>
                </c:pt>
                <c:pt idx="339">
                  <c:v>3.3217482697771278E-2</c:v>
                </c:pt>
                <c:pt idx="340">
                  <c:v>3.3217482697771278E-2</c:v>
                </c:pt>
                <c:pt idx="341">
                  <c:v>3.3217482697771278E-2</c:v>
                </c:pt>
                <c:pt idx="342">
                  <c:v>3.3217482697771278E-2</c:v>
                </c:pt>
                <c:pt idx="343">
                  <c:v>3.2769772242810254E-2</c:v>
                </c:pt>
                <c:pt idx="344">
                  <c:v>3.2468249086583155E-2</c:v>
                </c:pt>
                <c:pt idx="345">
                  <c:v>3.2087569952342784E-2</c:v>
                </c:pt>
                <c:pt idx="346">
                  <c:v>3.2252953391327471E-2</c:v>
                </c:pt>
                <c:pt idx="347">
                  <c:v>3.2252953391327471E-2</c:v>
                </c:pt>
                <c:pt idx="348">
                  <c:v>3.2252953391327471E-2</c:v>
                </c:pt>
                <c:pt idx="349">
                  <c:v>3.2170356947267775E-2</c:v>
                </c:pt>
                <c:pt idx="350">
                  <c:v>3.1884509223870761E-2</c:v>
                </c:pt>
                <c:pt idx="351">
                  <c:v>3.2184866265869992E-2</c:v>
                </c:pt>
                <c:pt idx="352">
                  <c:v>3.2914469429629147E-2</c:v>
                </c:pt>
                <c:pt idx="353">
                  <c:v>3.3287148051596119E-2</c:v>
                </c:pt>
                <c:pt idx="354">
                  <c:v>3.3287148051596119E-2</c:v>
                </c:pt>
                <c:pt idx="355">
                  <c:v>3.3287148051596119E-2</c:v>
                </c:pt>
                <c:pt idx="356">
                  <c:v>3.3090721858590591E-2</c:v>
                </c:pt>
                <c:pt idx="357">
                  <c:v>3.2841166722104312E-2</c:v>
                </c:pt>
                <c:pt idx="358">
                  <c:v>3.2799560841672779E-2</c:v>
                </c:pt>
                <c:pt idx="359">
                  <c:v>3.2799560841672779E-2</c:v>
                </c:pt>
                <c:pt idx="360">
                  <c:v>3.268923208686389E-2</c:v>
                </c:pt>
                <c:pt idx="361">
                  <c:v>3.268923208686389E-2</c:v>
                </c:pt>
                <c:pt idx="362">
                  <c:v>3.268923208686389E-2</c:v>
                </c:pt>
                <c:pt idx="363">
                  <c:v>3.2499950915962125E-2</c:v>
                </c:pt>
                <c:pt idx="364">
                  <c:v>3.237091518506089E-2</c:v>
                </c:pt>
                <c:pt idx="365">
                  <c:v>3.237091518506089E-2</c:v>
                </c:pt>
                <c:pt idx="366">
                  <c:v>3.237091518506089E-2</c:v>
                </c:pt>
                <c:pt idx="367">
                  <c:v>3.2455128683955385E-2</c:v>
                </c:pt>
                <c:pt idx="368">
                  <c:v>3.2455128683955385E-2</c:v>
                </c:pt>
                <c:pt idx="369">
                  <c:v>3.2455128683955385E-2</c:v>
                </c:pt>
                <c:pt idx="370">
                  <c:v>3.2184594039125977E-2</c:v>
                </c:pt>
                <c:pt idx="371">
                  <c:v>3.1833784706250479E-2</c:v>
                </c:pt>
                <c:pt idx="372">
                  <c:v>3.1991312849171852E-2</c:v>
                </c:pt>
                <c:pt idx="373">
                  <c:v>3.2255510330866363E-2</c:v>
                </c:pt>
                <c:pt idx="374">
                  <c:v>3.2240177617969476E-2</c:v>
                </c:pt>
                <c:pt idx="375">
                  <c:v>3.2240177617969476E-2</c:v>
                </c:pt>
                <c:pt idx="376">
                  <c:v>3.2240177617969476E-2</c:v>
                </c:pt>
                <c:pt idx="377">
                  <c:v>3.2240177617969476E-2</c:v>
                </c:pt>
                <c:pt idx="378">
                  <c:v>3.1922709644289886E-2</c:v>
                </c:pt>
                <c:pt idx="379">
                  <c:v>3.195144877265664E-2</c:v>
                </c:pt>
                <c:pt idx="380">
                  <c:v>3.2311546824412583E-2</c:v>
                </c:pt>
                <c:pt idx="381">
                  <c:v>3.2450107959140918E-2</c:v>
                </c:pt>
                <c:pt idx="382">
                  <c:v>3.2450107959140918E-2</c:v>
                </c:pt>
                <c:pt idx="383">
                  <c:v>3.2450107959140918E-2</c:v>
                </c:pt>
                <c:pt idx="384">
                  <c:v>3.2450107959140918E-2</c:v>
                </c:pt>
                <c:pt idx="385">
                  <c:v>3.2547861512133264E-2</c:v>
                </c:pt>
                <c:pt idx="386">
                  <c:v>3.2660018769419201E-2</c:v>
                </c:pt>
                <c:pt idx="387">
                  <c:v>3.2573116213994342E-2</c:v>
                </c:pt>
                <c:pt idx="388">
                  <c:v>3.2426058658448602E-2</c:v>
                </c:pt>
                <c:pt idx="389">
                  <c:v>3.2426058658448602E-2</c:v>
                </c:pt>
                <c:pt idx="390">
                  <c:v>3.2426058658448602E-2</c:v>
                </c:pt>
                <c:pt idx="391">
                  <c:v>3.2428099427329653E-2</c:v>
                </c:pt>
                <c:pt idx="392">
                  <c:v>3.2476166056325001E-2</c:v>
                </c:pt>
                <c:pt idx="393">
                  <c:v>3.2651686098361547E-2</c:v>
                </c:pt>
                <c:pt idx="394">
                  <c:v>3.2325876395216814E-2</c:v>
                </c:pt>
                <c:pt idx="395">
                  <c:v>3.1930951032374456E-2</c:v>
                </c:pt>
                <c:pt idx="396">
                  <c:v>3.1930951032374456E-2</c:v>
                </c:pt>
                <c:pt idx="397">
                  <c:v>3.1930951032374456E-2</c:v>
                </c:pt>
                <c:pt idx="398">
                  <c:v>3.2234889150931971E-2</c:v>
                </c:pt>
                <c:pt idx="399">
                  <c:v>3.2535864494839736E-2</c:v>
                </c:pt>
                <c:pt idx="400">
                  <c:v>3.2468714634271797E-2</c:v>
                </c:pt>
                <c:pt idx="401">
                  <c:v>3.2444346227510565E-2</c:v>
                </c:pt>
                <c:pt idx="402">
                  <c:v>3.2442209572777485E-2</c:v>
                </c:pt>
                <c:pt idx="403">
                  <c:v>3.2442209572777485E-2</c:v>
                </c:pt>
                <c:pt idx="404">
                  <c:v>3.2442209572777485E-2</c:v>
                </c:pt>
                <c:pt idx="405">
                  <c:v>3.256785400712154E-2</c:v>
                </c:pt>
                <c:pt idx="406">
                  <c:v>3.247914802730123E-2</c:v>
                </c:pt>
                <c:pt idx="407">
                  <c:v>3.2150257090390981E-2</c:v>
                </c:pt>
                <c:pt idx="408">
                  <c:v>3.2292103151701439E-2</c:v>
                </c:pt>
                <c:pt idx="409">
                  <c:v>3.2521728380630284E-2</c:v>
                </c:pt>
                <c:pt idx="410">
                  <c:v>3.2521728380630284E-2</c:v>
                </c:pt>
                <c:pt idx="411">
                  <c:v>3.2521728380630284E-2</c:v>
                </c:pt>
                <c:pt idx="412">
                  <c:v>3.2521728380630284E-2</c:v>
                </c:pt>
                <c:pt idx="413">
                  <c:v>3.2152428267346052E-2</c:v>
                </c:pt>
                <c:pt idx="414">
                  <c:v>3.2032397678754647E-2</c:v>
                </c:pt>
                <c:pt idx="415">
                  <c:v>3.1895018554840317E-2</c:v>
                </c:pt>
                <c:pt idx="416">
                  <c:v>3.1803692007259375E-2</c:v>
                </c:pt>
                <c:pt idx="417">
                  <c:v>3.1803692007259375E-2</c:v>
                </c:pt>
                <c:pt idx="418">
                  <c:v>3.1803692007259375E-2</c:v>
                </c:pt>
                <c:pt idx="419">
                  <c:v>3.150758078498779E-2</c:v>
                </c:pt>
                <c:pt idx="420">
                  <c:v>3.1416113866844862E-2</c:v>
                </c:pt>
                <c:pt idx="421">
                  <c:v>3.1510989976017832E-2</c:v>
                </c:pt>
                <c:pt idx="422">
                  <c:v>3.1552242611422011E-2</c:v>
                </c:pt>
                <c:pt idx="423">
                  <c:v>3.144657157283421E-2</c:v>
                </c:pt>
                <c:pt idx="424">
                  <c:v>3.144657157283421E-2</c:v>
                </c:pt>
                <c:pt idx="425">
                  <c:v>3.144657157283421E-2</c:v>
                </c:pt>
                <c:pt idx="426">
                  <c:v>3.1236522264572051E-2</c:v>
                </c:pt>
                <c:pt idx="427">
                  <c:v>3.0965583781159659E-2</c:v>
                </c:pt>
                <c:pt idx="428">
                  <c:v>3.0878399736309479E-2</c:v>
                </c:pt>
                <c:pt idx="429">
                  <c:v>3.1059958371651521E-2</c:v>
                </c:pt>
                <c:pt idx="430">
                  <c:v>3.088072687150208E-2</c:v>
                </c:pt>
                <c:pt idx="431">
                  <c:v>3.088072687150208E-2</c:v>
                </c:pt>
                <c:pt idx="432">
                  <c:v>3.088072687150208E-2</c:v>
                </c:pt>
                <c:pt idx="433">
                  <c:v>3.0664330097809524E-2</c:v>
                </c:pt>
                <c:pt idx="434">
                  <c:v>3.0462597185869404E-2</c:v>
                </c:pt>
                <c:pt idx="435">
                  <c:v>3.0348778370981069E-2</c:v>
                </c:pt>
                <c:pt idx="436">
                  <c:v>3.0529913084035222E-2</c:v>
                </c:pt>
                <c:pt idx="437">
                  <c:v>3.0138737815367446E-2</c:v>
                </c:pt>
                <c:pt idx="438">
                  <c:v>3.0138737815367446E-2</c:v>
                </c:pt>
                <c:pt idx="439">
                  <c:v>3.0138737815367446E-2</c:v>
                </c:pt>
                <c:pt idx="440">
                  <c:v>3.0038126422004614E-2</c:v>
                </c:pt>
                <c:pt idx="441">
                  <c:v>3.0016815151417606E-2</c:v>
                </c:pt>
                <c:pt idx="442">
                  <c:v>3.021381970390891E-2</c:v>
                </c:pt>
                <c:pt idx="443">
                  <c:v>3.0504355985914011E-2</c:v>
                </c:pt>
                <c:pt idx="444">
                  <c:v>3.0704877827205226E-2</c:v>
                </c:pt>
                <c:pt idx="445">
                  <c:v>3.0704877827205226E-2</c:v>
                </c:pt>
                <c:pt idx="446">
                  <c:v>3.0704877827205226E-2</c:v>
                </c:pt>
                <c:pt idx="447">
                  <c:v>3.0704877827205226E-2</c:v>
                </c:pt>
                <c:pt idx="448">
                  <c:v>3.1197063676826477E-2</c:v>
                </c:pt>
                <c:pt idx="449">
                  <c:v>3.1124833818986633E-2</c:v>
                </c:pt>
                <c:pt idx="450">
                  <c:v>3.0996216091322588E-2</c:v>
                </c:pt>
                <c:pt idx="451">
                  <c:v>3.0951271215374884E-2</c:v>
                </c:pt>
                <c:pt idx="452">
                  <c:v>3.0951271215374884E-2</c:v>
                </c:pt>
                <c:pt idx="453">
                  <c:v>3.0951271215374884E-2</c:v>
                </c:pt>
                <c:pt idx="454">
                  <c:v>3.0797280097225221E-2</c:v>
                </c:pt>
                <c:pt idx="455">
                  <c:v>3.0621204186828555E-2</c:v>
                </c:pt>
                <c:pt idx="456">
                  <c:v>3.0794414684278269E-2</c:v>
                </c:pt>
                <c:pt idx="457">
                  <c:v>3.0794414684278269E-2</c:v>
                </c:pt>
                <c:pt idx="458">
                  <c:v>3.0794414684278269E-2</c:v>
                </c:pt>
                <c:pt idx="459">
                  <c:v>3.0794414684278269E-2</c:v>
                </c:pt>
                <c:pt idx="460">
                  <c:v>3.0794414684278269E-2</c:v>
                </c:pt>
                <c:pt idx="461">
                  <c:v>3.1230876206793698E-2</c:v>
                </c:pt>
                <c:pt idx="462">
                  <c:v>3.126962946490696E-2</c:v>
                </c:pt>
                <c:pt idx="463">
                  <c:v>3.1498296296525126E-2</c:v>
                </c:pt>
                <c:pt idx="464">
                  <c:v>3.1465397641608245E-2</c:v>
                </c:pt>
                <c:pt idx="465">
                  <c:v>3.1286055449591246E-2</c:v>
                </c:pt>
                <c:pt idx="466">
                  <c:v>3.1286055449591246E-2</c:v>
                </c:pt>
                <c:pt idx="467">
                  <c:v>3.1286055449591246E-2</c:v>
                </c:pt>
                <c:pt idx="468">
                  <c:v>3.1110217942935583E-2</c:v>
                </c:pt>
                <c:pt idx="469">
                  <c:v>3.1000031216528535E-2</c:v>
                </c:pt>
                <c:pt idx="470">
                  <c:v>3.1132396139147298E-2</c:v>
                </c:pt>
                <c:pt idx="471">
                  <c:v>3.1472529759217431E-2</c:v>
                </c:pt>
                <c:pt idx="472">
                  <c:v>3.1463360775787576E-2</c:v>
                </c:pt>
                <c:pt idx="473">
                  <c:v>3.1463360775787576E-2</c:v>
                </c:pt>
                <c:pt idx="474">
                  <c:v>3.1463360775787576E-2</c:v>
                </c:pt>
                <c:pt idx="475">
                  <c:v>3.1530955715553421E-2</c:v>
                </c:pt>
                <c:pt idx="476">
                  <c:v>3.1686150149031138E-2</c:v>
                </c:pt>
                <c:pt idx="477">
                  <c:v>3.1518749968489745E-2</c:v>
                </c:pt>
                <c:pt idx="478">
                  <c:v>3.1667275692454887E-2</c:v>
                </c:pt>
                <c:pt idx="479">
                  <c:v>3.1754479697201091E-2</c:v>
                </c:pt>
                <c:pt idx="480">
                  <c:v>3.1754479697201091E-2</c:v>
                </c:pt>
                <c:pt idx="481">
                  <c:v>3.1754479697201091E-2</c:v>
                </c:pt>
                <c:pt idx="482">
                  <c:v>3.212134921823636E-2</c:v>
                </c:pt>
                <c:pt idx="483">
                  <c:v>3.2362058695516137E-2</c:v>
                </c:pt>
                <c:pt idx="484">
                  <c:v>3.2411598538087727E-2</c:v>
                </c:pt>
                <c:pt idx="485">
                  <c:v>3.2360583304610925E-2</c:v>
                </c:pt>
                <c:pt idx="486">
                  <c:v>3.2360583304610925E-2</c:v>
                </c:pt>
                <c:pt idx="487">
                  <c:v>3.2360583304610925E-2</c:v>
                </c:pt>
                <c:pt idx="488">
                  <c:v>3.2360583304610925E-2</c:v>
                </c:pt>
                <c:pt idx="489">
                  <c:v>3.2226870134543693E-2</c:v>
                </c:pt>
                <c:pt idx="490">
                  <c:v>3.2424018265790271E-2</c:v>
                </c:pt>
                <c:pt idx="491">
                  <c:v>3.2651780752934172E-2</c:v>
                </c:pt>
                <c:pt idx="492">
                  <c:v>3.2587411886417138E-2</c:v>
                </c:pt>
                <c:pt idx="493">
                  <c:v>3.2669116041550442E-2</c:v>
                </c:pt>
                <c:pt idx="494">
                  <c:v>3.2669116041550442E-2</c:v>
                </c:pt>
                <c:pt idx="495">
                  <c:v>3.2669116041550442E-2</c:v>
                </c:pt>
                <c:pt idx="496">
                  <c:v>3.2472253435543781E-2</c:v>
                </c:pt>
                <c:pt idx="497">
                  <c:v>3.2423554592644233E-2</c:v>
                </c:pt>
                <c:pt idx="498">
                  <c:v>3.2506395588487884E-2</c:v>
                </c:pt>
                <c:pt idx="499">
                  <c:v>3.2398360014049478E-2</c:v>
                </c:pt>
                <c:pt idx="500">
                  <c:v>3.2146639420309091E-2</c:v>
                </c:pt>
                <c:pt idx="501">
                  <c:v>3.2146639420309091E-2</c:v>
                </c:pt>
                <c:pt idx="502">
                  <c:v>3.2146639420309091E-2</c:v>
                </c:pt>
                <c:pt idx="503">
                  <c:v>3.2146639420309091E-2</c:v>
                </c:pt>
                <c:pt idx="504">
                  <c:v>3.1630660946295699E-2</c:v>
                </c:pt>
                <c:pt idx="505">
                  <c:v>3.1392653691978981E-2</c:v>
                </c:pt>
                <c:pt idx="506">
                  <c:v>3.1511160464328669E-2</c:v>
                </c:pt>
                <c:pt idx="507">
                  <c:v>3.1419240198093737E-2</c:v>
                </c:pt>
                <c:pt idx="508">
                  <c:v>3.1419240198093737E-2</c:v>
                </c:pt>
                <c:pt idx="509">
                  <c:v>3.1419240198093737E-2</c:v>
                </c:pt>
                <c:pt idx="510">
                  <c:v>3.1419240198093737E-2</c:v>
                </c:pt>
                <c:pt idx="511">
                  <c:v>3.1067637096937467E-2</c:v>
                </c:pt>
                <c:pt idx="512">
                  <c:v>3.1021975158675445E-2</c:v>
                </c:pt>
                <c:pt idx="513">
                  <c:v>3.1007015724970961E-2</c:v>
                </c:pt>
                <c:pt idx="514">
                  <c:v>3.1139305662354431E-2</c:v>
                </c:pt>
                <c:pt idx="515">
                  <c:v>3.1139305662354431E-2</c:v>
                </c:pt>
                <c:pt idx="516">
                  <c:v>3.1139305662354431E-2</c:v>
                </c:pt>
                <c:pt idx="517">
                  <c:v>3.1012541695720111E-2</c:v>
                </c:pt>
                <c:pt idx="518">
                  <c:v>3.0970763828726253E-2</c:v>
                </c:pt>
                <c:pt idx="519">
                  <c:v>3.0830210139650645E-2</c:v>
                </c:pt>
                <c:pt idx="520">
                  <c:v>3.0698174366496894E-2</c:v>
                </c:pt>
                <c:pt idx="521">
                  <c:v>3.0425153834300708E-2</c:v>
                </c:pt>
                <c:pt idx="522">
                  <c:v>3.0425153834300708E-2</c:v>
                </c:pt>
                <c:pt idx="523">
                  <c:v>3.0425153834300708E-2</c:v>
                </c:pt>
                <c:pt idx="524">
                  <c:v>3.0425153834300708E-2</c:v>
                </c:pt>
                <c:pt idx="525">
                  <c:v>3.0852195641249729E-2</c:v>
                </c:pt>
                <c:pt idx="526">
                  <c:v>3.122846925495118E-2</c:v>
                </c:pt>
                <c:pt idx="527">
                  <c:v>3.1100212158620622E-2</c:v>
                </c:pt>
                <c:pt idx="528">
                  <c:v>3.112187614386755E-2</c:v>
                </c:pt>
                <c:pt idx="529">
                  <c:v>3.112187614386755E-2</c:v>
                </c:pt>
                <c:pt idx="530">
                  <c:v>3.112187614386755E-2</c:v>
                </c:pt>
                <c:pt idx="531">
                  <c:v>3.112187614386755E-2</c:v>
                </c:pt>
                <c:pt idx="532">
                  <c:v>3.1156352272841317E-2</c:v>
                </c:pt>
                <c:pt idx="533">
                  <c:v>3.1003279239181461E-2</c:v>
                </c:pt>
                <c:pt idx="534">
                  <c:v>3.1180033114670908E-2</c:v>
                </c:pt>
                <c:pt idx="535">
                  <c:v>3.102140565447687E-2</c:v>
                </c:pt>
                <c:pt idx="536">
                  <c:v>3.102140565447687E-2</c:v>
                </c:pt>
                <c:pt idx="537">
                  <c:v>3.102140565447687E-2</c:v>
                </c:pt>
                <c:pt idx="538">
                  <c:v>3.110734644693618E-2</c:v>
                </c:pt>
                <c:pt idx="539">
                  <c:v>3.1000761932808284E-2</c:v>
                </c:pt>
                <c:pt idx="540">
                  <c:v>3.0872303532112549E-2</c:v>
                </c:pt>
                <c:pt idx="541">
                  <c:v>3.0956444092667405E-2</c:v>
                </c:pt>
                <c:pt idx="542">
                  <c:v>3.0725409895429431E-2</c:v>
                </c:pt>
                <c:pt idx="543">
                  <c:v>3.0725409895429431E-2</c:v>
                </c:pt>
                <c:pt idx="544">
                  <c:v>3.0725409895429431E-2</c:v>
                </c:pt>
                <c:pt idx="545">
                  <c:v>3.0725409895429431E-2</c:v>
                </c:pt>
                <c:pt idx="546">
                  <c:v>3.0618700662391914E-2</c:v>
                </c:pt>
                <c:pt idx="547">
                  <c:v>3.0401085331872219E-2</c:v>
                </c:pt>
                <c:pt idx="548">
                  <c:v>3.0423235441648624E-2</c:v>
                </c:pt>
                <c:pt idx="549">
                  <c:v>3.0278045774184734E-2</c:v>
                </c:pt>
                <c:pt idx="550">
                  <c:v>3.0278045774184734E-2</c:v>
                </c:pt>
                <c:pt idx="551">
                  <c:v>3.0278045774184734E-2</c:v>
                </c:pt>
                <c:pt idx="552">
                  <c:v>3.0109770394648752E-2</c:v>
                </c:pt>
                <c:pt idx="553">
                  <c:v>2.9927501248746394E-2</c:v>
                </c:pt>
                <c:pt idx="554">
                  <c:v>2.9922830595189163E-2</c:v>
                </c:pt>
                <c:pt idx="555">
                  <c:v>3.0069846537414388E-2</c:v>
                </c:pt>
                <c:pt idx="556">
                  <c:v>3.0095206994961501E-2</c:v>
                </c:pt>
                <c:pt idx="557">
                  <c:v>3.0095206994961501E-2</c:v>
                </c:pt>
                <c:pt idx="558">
                  <c:v>3.0095206994961501E-2</c:v>
                </c:pt>
                <c:pt idx="559">
                  <c:v>2.9902786639132799E-2</c:v>
                </c:pt>
                <c:pt idx="560">
                  <c:v>2.99417458573457E-2</c:v>
                </c:pt>
                <c:pt idx="561">
                  <c:v>2.976182239478551E-2</c:v>
                </c:pt>
                <c:pt idx="562">
                  <c:v>2.9660510971766526E-2</c:v>
                </c:pt>
                <c:pt idx="563">
                  <c:v>2.9487002913891273E-2</c:v>
                </c:pt>
                <c:pt idx="564">
                  <c:v>2.9487002913891273E-2</c:v>
                </c:pt>
                <c:pt idx="565">
                  <c:v>2.9487002913891273E-2</c:v>
                </c:pt>
                <c:pt idx="566">
                  <c:v>2.9487002913891273E-2</c:v>
                </c:pt>
                <c:pt idx="567">
                  <c:v>2.9395223537281526E-2</c:v>
                </c:pt>
                <c:pt idx="568">
                  <c:v>2.9222953755430256E-2</c:v>
                </c:pt>
                <c:pt idx="569">
                  <c:v>2.9107633044275719E-2</c:v>
                </c:pt>
                <c:pt idx="570">
                  <c:v>2.8777709399822365E-2</c:v>
                </c:pt>
                <c:pt idx="571">
                  <c:v>2.8777709399822365E-2</c:v>
                </c:pt>
                <c:pt idx="572">
                  <c:v>2.8777709399822365E-2</c:v>
                </c:pt>
                <c:pt idx="573">
                  <c:v>2.8799279109806619E-2</c:v>
                </c:pt>
                <c:pt idx="574">
                  <c:v>2.8790787725659125E-2</c:v>
                </c:pt>
                <c:pt idx="575">
                  <c:v>2.8791565238199184E-2</c:v>
                </c:pt>
                <c:pt idx="576">
                  <c:v>2.8722364339732673E-2</c:v>
                </c:pt>
                <c:pt idx="577">
                  <c:v>2.8745094339327169E-2</c:v>
                </c:pt>
                <c:pt idx="578">
                  <c:v>2.8745094339327169E-2</c:v>
                </c:pt>
                <c:pt idx="579">
                  <c:v>2.8745094339327169E-2</c:v>
                </c:pt>
                <c:pt idx="580">
                  <c:v>2.8487820202047043E-2</c:v>
                </c:pt>
                <c:pt idx="581">
                  <c:v>2.846296811400132E-2</c:v>
                </c:pt>
                <c:pt idx="582">
                  <c:v>2.8222268515585333E-2</c:v>
                </c:pt>
                <c:pt idx="583">
                  <c:v>2.8165596390843827E-2</c:v>
                </c:pt>
                <c:pt idx="584">
                  <c:v>2.8165596390843827E-2</c:v>
                </c:pt>
                <c:pt idx="585">
                  <c:v>2.8165596390843827E-2</c:v>
                </c:pt>
                <c:pt idx="586">
                  <c:v>2.8165596390843827E-2</c:v>
                </c:pt>
                <c:pt idx="587">
                  <c:v>2.8422424523384938E-2</c:v>
                </c:pt>
                <c:pt idx="588">
                  <c:v>2.823445061889273E-2</c:v>
                </c:pt>
                <c:pt idx="589">
                  <c:v>2.8273177521699566E-2</c:v>
                </c:pt>
                <c:pt idx="590">
                  <c:v>2.8100450366709259E-2</c:v>
                </c:pt>
                <c:pt idx="591">
                  <c:v>2.7998955643667344E-2</c:v>
                </c:pt>
                <c:pt idx="592">
                  <c:v>2.7998955643667344E-2</c:v>
                </c:pt>
                <c:pt idx="593">
                  <c:v>2.7998955643667344E-2</c:v>
                </c:pt>
                <c:pt idx="594">
                  <c:v>2.7998955643667344E-2</c:v>
                </c:pt>
                <c:pt idx="595">
                  <c:v>2.7879674115303388E-2</c:v>
                </c:pt>
                <c:pt idx="596">
                  <c:v>2.7741095791226765E-2</c:v>
                </c:pt>
                <c:pt idx="597">
                  <c:v>2.7589941915959891E-2</c:v>
                </c:pt>
                <c:pt idx="598">
                  <c:v>2.7317005406966577E-2</c:v>
                </c:pt>
                <c:pt idx="599">
                  <c:v>2.7317005406966577E-2</c:v>
                </c:pt>
                <c:pt idx="600">
                  <c:v>2.7317005406966577E-2</c:v>
                </c:pt>
                <c:pt idx="601">
                  <c:v>2.6755690918963852E-2</c:v>
                </c:pt>
                <c:pt idx="602">
                  <c:v>2.6828526594684526E-2</c:v>
                </c:pt>
                <c:pt idx="603">
                  <c:v>2.660245254279088E-2</c:v>
                </c:pt>
                <c:pt idx="604">
                  <c:v>2.6822160738756564E-2</c:v>
                </c:pt>
                <c:pt idx="605">
                  <c:v>2.7325241166968665E-2</c:v>
                </c:pt>
                <c:pt idx="606">
                  <c:v>2.7325241166968665E-2</c:v>
                </c:pt>
                <c:pt idx="607">
                  <c:v>2.7325241166968665E-2</c:v>
                </c:pt>
                <c:pt idx="608">
                  <c:v>2.7442107985716391E-2</c:v>
                </c:pt>
                <c:pt idx="609">
                  <c:v>2.7366318975334997E-2</c:v>
                </c:pt>
                <c:pt idx="610">
                  <c:v>2.7101676228557449E-2</c:v>
                </c:pt>
                <c:pt idx="611">
                  <c:v>2.7222429196839867E-2</c:v>
                </c:pt>
                <c:pt idx="612">
                  <c:v>2.7257124762042718E-2</c:v>
                </c:pt>
                <c:pt idx="613">
                  <c:v>2.7257124762042718E-2</c:v>
                </c:pt>
                <c:pt idx="614">
                  <c:v>2.7257124762042718E-2</c:v>
                </c:pt>
                <c:pt idx="615">
                  <c:v>2.7257124762042718E-2</c:v>
                </c:pt>
                <c:pt idx="616">
                  <c:v>2.712245959698481E-2</c:v>
                </c:pt>
                <c:pt idx="617">
                  <c:v>2.7301653275634091E-2</c:v>
                </c:pt>
                <c:pt idx="618">
                  <c:v>2.7438767361194199E-2</c:v>
                </c:pt>
                <c:pt idx="619">
                  <c:v>2.7823572152255865E-2</c:v>
                </c:pt>
                <c:pt idx="620">
                  <c:v>2.7823572152255865E-2</c:v>
                </c:pt>
                <c:pt idx="621">
                  <c:v>2.7823572152255865E-2</c:v>
                </c:pt>
                <c:pt idx="622">
                  <c:v>2.7710079637937736E-2</c:v>
                </c:pt>
                <c:pt idx="623">
                  <c:v>2.7752170913257199E-2</c:v>
                </c:pt>
                <c:pt idx="624">
                  <c:v>2.7963882617560464E-2</c:v>
                </c:pt>
                <c:pt idx="625">
                  <c:v>2.8046513699321273E-2</c:v>
                </c:pt>
                <c:pt idx="626">
                  <c:v>2.7988395411288312E-2</c:v>
                </c:pt>
                <c:pt idx="627">
                  <c:v>2.7988395411288312E-2</c:v>
                </c:pt>
                <c:pt idx="628">
                  <c:v>2.7988395411288312E-2</c:v>
                </c:pt>
                <c:pt idx="629">
                  <c:v>2.7889460000482397E-2</c:v>
                </c:pt>
                <c:pt idx="630">
                  <c:v>2.7521719718364177E-2</c:v>
                </c:pt>
                <c:pt idx="631">
                  <c:v>2.7335244593473893E-2</c:v>
                </c:pt>
                <c:pt idx="632">
                  <c:v>2.7140122910915863E-2</c:v>
                </c:pt>
                <c:pt idx="633">
                  <c:v>2.7439491052739459E-2</c:v>
                </c:pt>
                <c:pt idx="634">
                  <c:v>2.7439491052739459E-2</c:v>
                </c:pt>
                <c:pt idx="635">
                  <c:v>2.8034918102561552E-2</c:v>
                </c:pt>
                <c:pt idx="636">
                  <c:v>2.7943330153733573E-2</c:v>
                </c:pt>
                <c:pt idx="637">
                  <c:v>2.7806954887770685E-2</c:v>
                </c:pt>
                <c:pt idx="638">
                  <c:v>2.7999861556042723E-2</c:v>
                </c:pt>
                <c:pt idx="639">
                  <c:v>2.8139038713402509E-2</c:v>
                </c:pt>
                <c:pt idx="640">
                  <c:v>2.8292247776065326E-2</c:v>
                </c:pt>
                <c:pt idx="641">
                  <c:v>2.8292247776065326E-2</c:v>
                </c:pt>
                <c:pt idx="642">
                  <c:v>2.8292247776065326E-2</c:v>
                </c:pt>
                <c:pt idx="643">
                  <c:v>2.8665725933907742E-2</c:v>
                </c:pt>
                <c:pt idx="644">
                  <c:v>2.9016046920592321E-2</c:v>
                </c:pt>
                <c:pt idx="645">
                  <c:v>2.9152905538264898E-2</c:v>
                </c:pt>
                <c:pt idx="646">
                  <c:v>2.9182641959085553E-2</c:v>
                </c:pt>
                <c:pt idx="647">
                  <c:v>2.9384271280007555E-2</c:v>
                </c:pt>
                <c:pt idx="648">
                  <c:v>2.9384271280007555E-2</c:v>
                </c:pt>
                <c:pt idx="649">
                  <c:v>2.9384271280007555E-2</c:v>
                </c:pt>
                <c:pt idx="650">
                  <c:v>2.9384271280007555E-2</c:v>
                </c:pt>
                <c:pt idx="651">
                  <c:v>2.9034982531635799E-2</c:v>
                </c:pt>
                <c:pt idx="652">
                  <c:v>2.8923498081640204E-2</c:v>
                </c:pt>
                <c:pt idx="653">
                  <c:v>2.9046400354830235E-2</c:v>
                </c:pt>
                <c:pt idx="654">
                  <c:v>2.922914815217955E-2</c:v>
                </c:pt>
                <c:pt idx="655">
                  <c:v>2.922914815217955E-2</c:v>
                </c:pt>
                <c:pt idx="656">
                  <c:v>2.922914815217955E-2</c:v>
                </c:pt>
                <c:pt idx="657">
                  <c:v>2.9020714862644775E-2</c:v>
                </c:pt>
                <c:pt idx="658">
                  <c:v>2.8920419128780659E-2</c:v>
                </c:pt>
                <c:pt idx="659">
                  <c:v>2.8692515533582739E-2</c:v>
                </c:pt>
                <c:pt idx="660">
                  <c:v>2.8944030754744388E-2</c:v>
                </c:pt>
                <c:pt idx="661">
                  <c:v>2.902638186090617E-2</c:v>
                </c:pt>
                <c:pt idx="662">
                  <c:v>2.902638186090617E-2</c:v>
                </c:pt>
                <c:pt idx="663">
                  <c:v>2.902638186090617E-2</c:v>
                </c:pt>
                <c:pt idx="664">
                  <c:v>2.8988275751151229E-2</c:v>
                </c:pt>
                <c:pt idx="665">
                  <c:v>2.8787919201368174E-2</c:v>
                </c:pt>
                <c:pt idx="666">
                  <c:v>2.893545437826809E-2</c:v>
                </c:pt>
                <c:pt idx="667">
                  <c:v>2.8969004110093077E-2</c:v>
                </c:pt>
                <c:pt idx="668">
                  <c:v>2.911558756819933E-2</c:v>
                </c:pt>
                <c:pt idx="669">
                  <c:v>2.911558756819933E-2</c:v>
                </c:pt>
                <c:pt idx="670">
                  <c:v>2.911558756819933E-2</c:v>
                </c:pt>
                <c:pt idx="671">
                  <c:v>3.030323701095983E-2</c:v>
                </c:pt>
                <c:pt idx="672">
                  <c:v>3.0771555343275182E-2</c:v>
                </c:pt>
                <c:pt idx="673">
                  <c:v>3.0808823789929038E-2</c:v>
                </c:pt>
                <c:pt idx="674">
                  <c:v>3.0587609901235636E-2</c:v>
                </c:pt>
                <c:pt idx="675">
                  <c:v>3.0313559819600745E-2</c:v>
                </c:pt>
                <c:pt idx="676">
                  <c:v>3.0313559819600745E-2</c:v>
                </c:pt>
                <c:pt idx="677">
                  <c:v>3.0313559819600745E-2</c:v>
                </c:pt>
                <c:pt idx="678">
                  <c:v>3.0157705926377683E-2</c:v>
                </c:pt>
                <c:pt idx="679">
                  <c:v>3.0067095650037196E-2</c:v>
                </c:pt>
                <c:pt idx="680">
                  <c:v>3.0067095650037196E-2</c:v>
                </c:pt>
                <c:pt idx="681">
                  <c:v>2.9627623017165424E-2</c:v>
                </c:pt>
                <c:pt idx="682">
                  <c:v>2.926280045377791E-2</c:v>
                </c:pt>
                <c:pt idx="683">
                  <c:v>2.926280045377791E-2</c:v>
                </c:pt>
                <c:pt idx="684">
                  <c:v>2.926280045377791E-2</c:v>
                </c:pt>
                <c:pt idx="685">
                  <c:v>2.926280045377791E-2</c:v>
                </c:pt>
                <c:pt idx="686">
                  <c:v>2.9285146513989443E-2</c:v>
                </c:pt>
                <c:pt idx="687">
                  <c:v>2.9066671688723306E-2</c:v>
                </c:pt>
                <c:pt idx="688">
                  <c:v>2.9213664820698423E-2</c:v>
                </c:pt>
                <c:pt idx="689">
                  <c:v>2.9409010521690045E-2</c:v>
                </c:pt>
                <c:pt idx="690">
                  <c:v>2.9409010521690045E-2</c:v>
                </c:pt>
                <c:pt idx="691">
                  <c:v>2.9409010521690045E-2</c:v>
                </c:pt>
                <c:pt idx="692">
                  <c:v>2.9187122902719586E-2</c:v>
                </c:pt>
                <c:pt idx="693">
                  <c:v>2.9256538301375874E-2</c:v>
                </c:pt>
                <c:pt idx="694">
                  <c:v>2.9115736658530102E-2</c:v>
                </c:pt>
                <c:pt idx="695">
                  <c:v>2.9115736658530102E-2</c:v>
                </c:pt>
                <c:pt idx="696">
                  <c:v>2.9108317659551377E-2</c:v>
                </c:pt>
                <c:pt idx="697">
                  <c:v>2.9108317659551377E-2</c:v>
                </c:pt>
                <c:pt idx="698">
                  <c:v>2.9700548947008694E-2</c:v>
                </c:pt>
                <c:pt idx="699">
                  <c:v>2.9478214581251289E-2</c:v>
                </c:pt>
                <c:pt idx="700">
                  <c:v>2.953275412309803E-2</c:v>
                </c:pt>
                <c:pt idx="701">
                  <c:v>2.9347820417837931E-2</c:v>
                </c:pt>
                <c:pt idx="702">
                  <c:v>2.9440789616030371E-2</c:v>
                </c:pt>
                <c:pt idx="703">
                  <c:v>2.9281967606735015E-2</c:v>
                </c:pt>
                <c:pt idx="704">
                  <c:v>2.9281967606735015E-2</c:v>
                </c:pt>
                <c:pt idx="705">
                  <c:v>2.9281967606735015E-2</c:v>
                </c:pt>
                <c:pt idx="706">
                  <c:v>2.8736977298848956E-2</c:v>
                </c:pt>
                <c:pt idx="707">
                  <c:v>2.8736977298848956E-2</c:v>
                </c:pt>
                <c:pt idx="708">
                  <c:v>2.8702873617742066E-2</c:v>
                </c:pt>
                <c:pt idx="709">
                  <c:v>2.887241824981469E-2</c:v>
                </c:pt>
                <c:pt idx="710">
                  <c:v>2.8676917525857399E-2</c:v>
                </c:pt>
                <c:pt idx="711">
                  <c:v>2.8676917525857399E-2</c:v>
                </c:pt>
                <c:pt idx="712">
                  <c:v>2.8676917525857399E-2</c:v>
                </c:pt>
                <c:pt idx="713">
                  <c:v>2.8406692498116903E-2</c:v>
                </c:pt>
                <c:pt idx="714">
                  <c:v>2.7917023949352263E-2</c:v>
                </c:pt>
                <c:pt idx="715">
                  <c:v>2.7966589535890304E-2</c:v>
                </c:pt>
                <c:pt idx="716">
                  <c:v>2.7891833705321428E-2</c:v>
                </c:pt>
                <c:pt idx="717">
                  <c:v>2.787136911599886E-2</c:v>
                </c:pt>
                <c:pt idx="718">
                  <c:v>2.787136911599886E-2</c:v>
                </c:pt>
                <c:pt idx="719">
                  <c:v>2.8462181045403438E-2</c:v>
                </c:pt>
                <c:pt idx="720">
                  <c:v>2.8485831658713226E-2</c:v>
                </c:pt>
                <c:pt idx="721">
                  <c:v>2.8607857117263887E-2</c:v>
                </c:pt>
                <c:pt idx="722">
                  <c:v>2.8863264038320468E-2</c:v>
                </c:pt>
                <c:pt idx="723">
                  <c:v>2.9288720216310817E-2</c:v>
                </c:pt>
                <c:pt idx="724">
                  <c:v>2.9288720216310817E-2</c:v>
                </c:pt>
                <c:pt idx="725">
                  <c:v>2.9288720216310817E-2</c:v>
                </c:pt>
                <c:pt idx="726">
                  <c:v>2.9288720216310817E-2</c:v>
                </c:pt>
                <c:pt idx="727">
                  <c:v>2.9242437052223763E-2</c:v>
                </c:pt>
                <c:pt idx="728">
                  <c:v>2.9377447005087452E-2</c:v>
                </c:pt>
                <c:pt idx="729">
                  <c:v>2.9408014137985036E-2</c:v>
                </c:pt>
                <c:pt idx="730">
                  <c:v>2.9408014137985036E-2</c:v>
                </c:pt>
                <c:pt idx="731">
                  <c:v>2.9408014137985036E-2</c:v>
                </c:pt>
                <c:pt idx="732">
                  <c:v>2.9408014137985036E-2</c:v>
                </c:pt>
                <c:pt idx="733">
                  <c:v>2.9408014137985036E-2</c:v>
                </c:pt>
                <c:pt idx="734">
                  <c:v>2.9075132561961189E-2</c:v>
                </c:pt>
                <c:pt idx="735">
                  <c:v>2.9123265251078265E-2</c:v>
                </c:pt>
                <c:pt idx="736">
                  <c:v>2.8885729461217074E-2</c:v>
                </c:pt>
                <c:pt idx="737">
                  <c:v>2.8704843801049939E-2</c:v>
                </c:pt>
                <c:pt idx="738">
                  <c:v>2.8797821244047922E-2</c:v>
                </c:pt>
                <c:pt idx="739">
                  <c:v>2.8797821244047922E-2</c:v>
                </c:pt>
                <c:pt idx="740">
                  <c:v>2.8797821244047922E-2</c:v>
                </c:pt>
                <c:pt idx="741">
                  <c:v>2.8797821244047922E-2</c:v>
                </c:pt>
                <c:pt idx="742">
                  <c:v>2.8906653136139597E-2</c:v>
                </c:pt>
                <c:pt idx="743">
                  <c:v>2.8962276554077016E-2</c:v>
                </c:pt>
                <c:pt idx="744">
                  <c:v>2.8935775395265713E-2</c:v>
                </c:pt>
                <c:pt idx="745">
                  <c:v>2.8672351847024633E-2</c:v>
                </c:pt>
                <c:pt idx="746">
                  <c:v>2.8672351847024633E-2</c:v>
                </c:pt>
                <c:pt idx="747">
                  <c:v>2.8672351847024633E-2</c:v>
                </c:pt>
                <c:pt idx="748">
                  <c:v>2.8672351847024633E-2</c:v>
                </c:pt>
                <c:pt idx="749">
                  <c:v>2.8655231939051815E-2</c:v>
                </c:pt>
                <c:pt idx="750">
                  <c:v>2.8367952156571959E-2</c:v>
                </c:pt>
                <c:pt idx="751">
                  <c:v>2.8317415329619722E-2</c:v>
                </c:pt>
                <c:pt idx="752">
                  <c:v>2.873197211977142E-2</c:v>
                </c:pt>
                <c:pt idx="753">
                  <c:v>2.873197211977142E-2</c:v>
                </c:pt>
                <c:pt idx="754">
                  <c:v>2.873197211977142E-2</c:v>
                </c:pt>
                <c:pt idx="755">
                  <c:v>2.8345913247886878E-2</c:v>
                </c:pt>
                <c:pt idx="756">
                  <c:v>2.8283455978122027E-2</c:v>
                </c:pt>
                <c:pt idx="757">
                  <c:v>2.8326079685359926E-2</c:v>
                </c:pt>
                <c:pt idx="758">
                  <c:v>2.8628748826004802E-2</c:v>
                </c:pt>
                <c:pt idx="759">
                  <c:v>2.8704697145710716E-2</c:v>
                </c:pt>
                <c:pt idx="760">
                  <c:v>2.8704697145710716E-2</c:v>
                </c:pt>
                <c:pt idx="761">
                  <c:v>2.9294457688217021E-2</c:v>
                </c:pt>
                <c:pt idx="762">
                  <c:v>2.9103608178940234E-2</c:v>
                </c:pt>
                <c:pt idx="763">
                  <c:v>2.8818293366988195E-2</c:v>
                </c:pt>
                <c:pt idx="764">
                  <c:v>2.8843605187345793E-2</c:v>
                </c:pt>
                <c:pt idx="765">
                  <c:v>2.9156622172545714E-2</c:v>
                </c:pt>
                <c:pt idx="766">
                  <c:v>2.9133879140191096E-2</c:v>
                </c:pt>
                <c:pt idx="767">
                  <c:v>2.9133879140191096E-2</c:v>
                </c:pt>
                <c:pt idx="768">
                  <c:v>2.9133879140191096E-2</c:v>
                </c:pt>
                <c:pt idx="769">
                  <c:v>2.8914022714956408E-2</c:v>
                </c:pt>
                <c:pt idx="770">
                  <c:v>2.8798800788309025E-2</c:v>
                </c:pt>
                <c:pt idx="771">
                  <c:v>2.8827689267896198E-2</c:v>
                </c:pt>
                <c:pt idx="772">
                  <c:v>2.8604014428965294E-2</c:v>
                </c:pt>
                <c:pt idx="773">
                  <c:v>2.8717088760513754E-2</c:v>
                </c:pt>
                <c:pt idx="774">
                  <c:v>2.8717088760513754E-2</c:v>
                </c:pt>
                <c:pt idx="775">
                  <c:v>2.8717088760513754E-2</c:v>
                </c:pt>
                <c:pt idx="776">
                  <c:v>2.8717088760513754E-2</c:v>
                </c:pt>
                <c:pt idx="777">
                  <c:v>2.8730503708178309E-2</c:v>
                </c:pt>
                <c:pt idx="778">
                  <c:v>2.8799076286754752E-2</c:v>
                </c:pt>
                <c:pt idx="779">
                  <c:v>2.9050282050316109E-2</c:v>
                </c:pt>
                <c:pt idx="780">
                  <c:v>2.8961884111209459E-2</c:v>
                </c:pt>
                <c:pt idx="781">
                  <c:v>2.8961884111209459E-2</c:v>
                </c:pt>
                <c:pt idx="782">
                  <c:v>2.9550597610907493E-2</c:v>
                </c:pt>
                <c:pt idx="783">
                  <c:v>2.9752594478367287E-2</c:v>
                </c:pt>
                <c:pt idx="784">
                  <c:v>2.9712776619569045E-2</c:v>
                </c:pt>
                <c:pt idx="785">
                  <c:v>2.9621662353002117E-2</c:v>
                </c:pt>
                <c:pt idx="786">
                  <c:v>2.9772240797963118E-2</c:v>
                </c:pt>
                <c:pt idx="787">
                  <c:v>2.9792322266887234E-2</c:v>
                </c:pt>
                <c:pt idx="788">
                  <c:v>2.9792322266887234E-2</c:v>
                </c:pt>
                <c:pt idx="789">
                  <c:v>2.9792322266887234E-2</c:v>
                </c:pt>
                <c:pt idx="790">
                  <c:v>2.9725899295580994E-2</c:v>
                </c:pt>
                <c:pt idx="791">
                  <c:v>2.9973872458575371E-2</c:v>
                </c:pt>
                <c:pt idx="792">
                  <c:v>3.0292789348189277E-2</c:v>
                </c:pt>
                <c:pt idx="793">
                  <c:v>3.0306011945444467E-2</c:v>
                </c:pt>
                <c:pt idx="794">
                  <c:v>3.0513419341084858E-2</c:v>
                </c:pt>
                <c:pt idx="795">
                  <c:v>3.0513419341084858E-2</c:v>
                </c:pt>
                <c:pt idx="796">
                  <c:v>3.0513419341084858E-2</c:v>
                </c:pt>
                <c:pt idx="797">
                  <c:v>3.0662402301575686E-2</c:v>
                </c:pt>
                <c:pt idx="798">
                  <c:v>3.0552313516757811E-2</c:v>
                </c:pt>
                <c:pt idx="799">
                  <c:v>3.0360462717431338E-2</c:v>
                </c:pt>
                <c:pt idx="800">
                  <c:v>3.02996295228329E-2</c:v>
                </c:pt>
                <c:pt idx="801">
                  <c:v>3.0508827500814066E-2</c:v>
                </c:pt>
                <c:pt idx="802">
                  <c:v>3.0508827500814066E-2</c:v>
                </c:pt>
                <c:pt idx="803">
                  <c:v>3.0508827500814066E-2</c:v>
                </c:pt>
                <c:pt idx="804">
                  <c:v>3.0446638708266388E-2</c:v>
                </c:pt>
                <c:pt idx="805">
                  <c:v>3.0447005326686462E-2</c:v>
                </c:pt>
                <c:pt idx="806">
                  <c:v>3.0552313516757811E-2</c:v>
                </c:pt>
                <c:pt idx="807">
                  <c:v>3.0923757410642943E-2</c:v>
                </c:pt>
                <c:pt idx="808">
                  <c:v>3.1044309248896115E-2</c:v>
                </c:pt>
                <c:pt idx="809">
                  <c:v>3.1044309248896115E-2</c:v>
                </c:pt>
                <c:pt idx="810">
                  <c:v>3.1044309248896115E-2</c:v>
                </c:pt>
                <c:pt idx="811">
                  <c:v>3.163198002175719E-2</c:v>
                </c:pt>
                <c:pt idx="812">
                  <c:v>3.1719425741568781E-2</c:v>
                </c:pt>
                <c:pt idx="813">
                  <c:v>3.1671356572745835E-2</c:v>
                </c:pt>
                <c:pt idx="814">
                  <c:v>3.1671356572745835E-2</c:v>
                </c:pt>
                <c:pt idx="815">
                  <c:v>3.1671356572745835E-2</c:v>
                </c:pt>
                <c:pt idx="816">
                  <c:v>3.1671356572745835E-2</c:v>
                </c:pt>
                <c:pt idx="817">
                  <c:v>3.1671356572745835E-2</c:v>
                </c:pt>
                <c:pt idx="818">
                  <c:v>3.1733403950311177E-2</c:v>
                </c:pt>
                <c:pt idx="819">
                  <c:v>3.1707964546923234E-2</c:v>
                </c:pt>
                <c:pt idx="820">
                  <c:v>3.1879640461564808E-2</c:v>
                </c:pt>
                <c:pt idx="821">
                  <c:v>3.2006159709149239E-2</c:v>
                </c:pt>
                <c:pt idx="822">
                  <c:v>3.1786853444774742E-2</c:v>
                </c:pt>
                <c:pt idx="823">
                  <c:v>3.1786853444774742E-2</c:v>
                </c:pt>
                <c:pt idx="824">
                  <c:v>3.1786853444774742E-2</c:v>
                </c:pt>
                <c:pt idx="825">
                  <c:v>3.1625518956317093E-2</c:v>
                </c:pt>
                <c:pt idx="826">
                  <c:v>3.1520133640054154E-2</c:v>
                </c:pt>
                <c:pt idx="827">
                  <c:v>3.1544745274185659E-2</c:v>
                </c:pt>
                <c:pt idx="828">
                  <c:v>3.138921824649598E-2</c:v>
                </c:pt>
                <c:pt idx="829">
                  <c:v>3.1573166984983088E-2</c:v>
                </c:pt>
                <c:pt idx="830">
                  <c:v>3.1573166984983088E-2</c:v>
                </c:pt>
                <c:pt idx="831">
                  <c:v>3.1573166984983088E-2</c:v>
                </c:pt>
                <c:pt idx="832">
                  <c:v>3.1676100635079689E-2</c:v>
                </c:pt>
                <c:pt idx="833">
                  <c:v>3.1797789172042616E-2</c:v>
                </c:pt>
                <c:pt idx="834">
                  <c:v>3.1972663317606974E-2</c:v>
                </c:pt>
                <c:pt idx="835">
                  <c:v>3.20052796767974E-2</c:v>
                </c:pt>
                <c:pt idx="836">
                  <c:v>3.2013496735135136E-2</c:v>
                </c:pt>
                <c:pt idx="837">
                  <c:v>3.2013496735135136E-2</c:v>
                </c:pt>
                <c:pt idx="838">
                  <c:v>3.2013496735135136E-2</c:v>
                </c:pt>
                <c:pt idx="839">
                  <c:v>3.2034190696802446E-2</c:v>
                </c:pt>
                <c:pt idx="840">
                  <c:v>3.2540748641127576E-2</c:v>
                </c:pt>
                <c:pt idx="841">
                  <c:v>3.2617563481881509E-2</c:v>
                </c:pt>
                <c:pt idx="842">
                  <c:v>3.2438550771696696E-2</c:v>
                </c:pt>
                <c:pt idx="843">
                  <c:v>3.2371056212080182E-2</c:v>
                </c:pt>
                <c:pt idx="844">
                  <c:v>3.2371056212080182E-2</c:v>
                </c:pt>
                <c:pt idx="845">
                  <c:v>3.2371056212080182E-2</c:v>
                </c:pt>
                <c:pt idx="846">
                  <c:v>3.2235282944989334E-2</c:v>
                </c:pt>
                <c:pt idx="847">
                  <c:v>3.233646273868844E-2</c:v>
                </c:pt>
                <c:pt idx="848">
                  <c:v>3.2349503522498983E-2</c:v>
                </c:pt>
                <c:pt idx="849">
                  <c:v>3.2707203538101214E-2</c:v>
                </c:pt>
                <c:pt idx="850">
                  <c:v>3.2929230767178748E-2</c:v>
                </c:pt>
                <c:pt idx="851">
                  <c:v>3.2929230767178748E-2</c:v>
                </c:pt>
                <c:pt idx="852">
                  <c:v>3.4101461257162284E-2</c:v>
                </c:pt>
                <c:pt idx="853">
                  <c:v>3.4214967312094266E-2</c:v>
                </c:pt>
                <c:pt idx="854">
                  <c:v>3.3817538764649671E-2</c:v>
                </c:pt>
                <c:pt idx="855">
                  <c:v>3.352826151836439E-2</c:v>
                </c:pt>
                <c:pt idx="856">
                  <c:v>3.3466168516790573E-2</c:v>
                </c:pt>
                <c:pt idx="857">
                  <c:v>3.3362231219693547E-2</c:v>
                </c:pt>
                <c:pt idx="858">
                  <c:v>3.3362231219693547E-2</c:v>
                </c:pt>
                <c:pt idx="859">
                  <c:v>3.3362231219693547E-2</c:v>
                </c:pt>
                <c:pt idx="860">
                  <c:v>3.3362231219693547E-2</c:v>
                </c:pt>
                <c:pt idx="861">
                  <c:v>3.3303004789747168E-2</c:v>
                </c:pt>
                <c:pt idx="862">
                  <c:v>3.3439239634829504E-2</c:v>
                </c:pt>
                <c:pt idx="863">
                  <c:v>3.3572799314836844E-2</c:v>
                </c:pt>
                <c:pt idx="864">
                  <c:v>3.3277573059364657E-2</c:v>
                </c:pt>
                <c:pt idx="865">
                  <c:v>3.3277573059364657E-2</c:v>
                </c:pt>
                <c:pt idx="866">
                  <c:v>3.3277573059364657E-2</c:v>
                </c:pt>
                <c:pt idx="867">
                  <c:v>3.3136773192023503E-2</c:v>
                </c:pt>
                <c:pt idx="868">
                  <c:v>3.3060318431520373E-2</c:v>
                </c:pt>
                <c:pt idx="869">
                  <c:v>3.2999229810224975E-2</c:v>
                </c:pt>
                <c:pt idx="870">
                  <c:v>3.2859071363095814E-2</c:v>
                </c:pt>
                <c:pt idx="871">
                  <c:v>3.2904838326973412E-2</c:v>
                </c:pt>
                <c:pt idx="872">
                  <c:v>3.2904838326973412E-2</c:v>
                </c:pt>
                <c:pt idx="873">
                  <c:v>3.2904838326973412E-2</c:v>
                </c:pt>
                <c:pt idx="874">
                  <c:v>3.2846692999469469E-2</c:v>
                </c:pt>
                <c:pt idx="875">
                  <c:v>3.2837265697963969E-2</c:v>
                </c:pt>
                <c:pt idx="876">
                  <c:v>3.2826158089774224E-2</c:v>
                </c:pt>
                <c:pt idx="877">
                  <c:v>3.286733346627578E-2</c:v>
                </c:pt>
                <c:pt idx="878">
                  <c:v>3.2785234395371322E-2</c:v>
                </c:pt>
                <c:pt idx="879">
                  <c:v>3.2785234395371322E-2</c:v>
                </c:pt>
                <c:pt idx="880">
                  <c:v>3.2785234395371322E-2</c:v>
                </c:pt>
                <c:pt idx="881">
                  <c:v>3.336980260605487E-2</c:v>
                </c:pt>
                <c:pt idx="882">
                  <c:v>3.3255710996874056E-2</c:v>
                </c:pt>
                <c:pt idx="883">
                  <c:v>3.3101173720075337E-2</c:v>
                </c:pt>
                <c:pt idx="884">
                  <c:v>3.3139026963420186E-2</c:v>
                </c:pt>
                <c:pt idx="885">
                  <c:v>3.3663314238480534E-2</c:v>
                </c:pt>
                <c:pt idx="886">
                  <c:v>3.3663314238480534E-2</c:v>
                </c:pt>
                <c:pt idx="887">
                  <c:v>3.3663314238480534E-2</c:v>
                </c:pt>
                <c:pt idx="888">
                  <c:v>3.3663314238480534E-2</c:v>
                </c:pt>
                <c:pt idx="889">
                  <c:v>3.4059346857146656E-2</c:v>
                </c:pt>
                <c:pt idx="890">
                  <c:v>3.434106695661697E-2</c:v>
                </c:pt>
                <c:pt idx="891">
                  <c:v>3.4113012811656719E-2</c:v>
                </c:pt>
                <c:pt idx="892">
                  <c:v>3.3945541545755083E-2</c:v>
                </c:pt>
                <c:pt idx="893">
                  <c:v>3.3945541545755083E-2</c:v>
                </c:pt>
                <c:pt idx="894">
                  <c:v>3.3945541545755083E-2</c:v>
                </c:pt>
                <c:pt idx="895">
                  <c:v>3.3823480320131383E-2</c:v>
                </c:pt>
                <c:pt idx="896">
                  <c:v>3.3747424113485476E-2</c:v>
                </c:pt>
                <c:pt idx="897">
                  <c:v>3.3828148545100474E-2</c:v>
                </c:pt>
                <c:pt idx="898">
                  <c:v>3.365513872163043E-2</c:v>
                </c:pt>
                <c:pt idx="899">
                  <c:v>3.3702849773386695E-2</c:v>
                </c:pt>
                <c:pt idx="900">
                  <c:v>3.3702849773386695E-2</c:v>
                </c:pt>
                <c:pt idx="901">
                  <c:v>3.3702849773386695E-2</c:v>
                </c:pt>
                <c:pt idx="902">
                  <c:v>3.3926754369329203E-2</c:v>
                </c:pt>
                <c:pt idx="903">
                  <c:v>3.390693333588999E-2</c:v>
                </c:pt>
                <c:pt idx="904">
                  <c:v>3.4684784569951492E-2</c:v>
                </c:pt>
                <c:pt idx="905">
                  <c:v>3.4972930465110456E-2</c:v>
                </c:pt>
                <c:pt idx="906">
                  <c:v>3.4510595688700046E-2</c:v>
                </c:pt>
                <c:pt idx="907">
                  <c:v>3.4510595688700046E-2</c:v>
                </c:pt>
                <c:pt idx="908">
                  <c:v>3.4510595688700046E-2</c:v>
                </c:pt>
                <c:pt idx="909">
                  <c:v>3.4217495232852946E-2</c:v>
                </c:pt>
                <c:pt idx="910">
                  <c:v>3.4319845650776032E-2</c:v>
                </c:pt>
                <c:pt idx="911">
                  <c:v>3.485651897226439E-2</c:v>
                </c:pt>
                <c:pt idx="912">
                  <c:v>3.4838769944307527E-2</c:v>
                </c:pt>
                <c:pt idx="913">
                  <c:v>3.4867520961396864E-2</c:v>
                </c:pt>
                <c:pt idx="914">
                  <c:v>3.4867520961396864E-2</c:v>
                </c:pt>
                <c:pt idx="915">
                  <c:v>3.4867520961396864E-2</c:v>
                </c:pt>
                <c:pt idx="916">
                  <c:v>3.4867520961396864E-2</c:v>
                </c:pt>
                <c:pt idx="917">
                  <c:v>3.4546830634603801E-2</c:v>
                </c:pt>
                <c:pt idx="918">
                  <c:v>3.4331435143511335E-2</c:v>
                </c:pt>
                <c:pt idx="919">
                  <c:v>3.4429855540438592E-2</c:v>
                </c:pt>
                <c:pt idx="920">
                  <c:v>3.4632642998639711E-2</c:v>
                </c:pt>
                <c:pt idx="921">
                  <c:v>3.4632642998639711E-2</c:v>
                </c:pt>
                <c:pt idx="922">
                  <c:v>3.4632642998639711E-2</c:v>
                </c:pt>
                <c:pt idx="923">
                  <c:v>3.4772058138266504E-2</c:v>
                </c:pt>
                <c:pt idx="924">
                  <c:v>3.4882896375096256E-2</c:v>
                </c:pt>
                <c:pt idx="925">
                  <c:v>3.4730796225505019E-2</c:v>
                </c:pt>
                <c:pt idx="926">
                  <c:v>3.4813633420517749E-2</c:v>
                </c:pt>
                <c:pt idx="927">
                  <c:v>3.4811222503748247E-2</c:v>
                </c:pt>
                <c:pt idx="928">
                  <c:v>3.4811222503748247E-2</c:v>
                </c:pt>
                <c:pt idx="929">
                  <c:v>3.4811222503748247E-2</c:v>
                </c:pt>
                <c:pt idx="930">
                  <c:v>3.4781355846319841E-2</c:v>
                </c:pt>
                <c:pt idx="931">
                  <c:v>3.4764245628480871E-2</c:v>
                </c:pt>
                <c:pt idx="932">
                  <c:v>3.4764245628480871E-2</c:v>
                </c:pt>
                <c:pt idx="933">
                  <c:v>3.477907671315638E-2</c:v>
                </c:pt>
                <c:pt idx="934">
                  <c:v>3.4693382379652069E-2</c:v>
                </c:pt>
                <c:pt idx="935">
                  <c:v>3.4693382379652069E-2</c:v>
                </c:pt>
                <c:pt idx="936">
                  <c:v>3.4693382379652069E-2</c:v>
                </c:pt>
                <c:pt idx="937">
                  <c:v>3.4366354298373113E-2</c:v>
                </c:pt>
                <c:pt idx="938">
                  <c:v>3.40323307852178E-2</c:v>
                </c:pt>
                <c:pt idx="939">
                  <c:v>3.3928984574505827E-2</c:v>
                </c:pt>
                <c:pt idx="940">
                  <c:v>3.3827474270442269E-2</c:v>
                </c:pt>
                <c:pt idx="941">
                  <c:v>3.3883083762388175E-2</c:v>
                </c:pt>
                <c:pt idx="942">
                  <c:v>3.3883083762388175E-2</c:v>
                </c:pt>
                <c:pt idx="943">
                  <c:v>3.4465604673640793E-2</c:v>
                </c:pt>
                <c:pt idx="944">
                  <c:v>3.4418288700368206E-2</c:v>
                </c:pt>
                <c:pt idx="945">
                  <c:v>3.4448600732842921E-2</c:v>
                </c:pt>
                <c:pt idx="946">
                  <c:v>3.4307547106536149E-2</c:v>
                </c:pt>
                <c:pt idx="947">
                  <c:v>3.4476291064668436E-2</c:v>
                </c:pt>
                <c:pt idx="948">
                  <c:v>3.462816209177888E-2</c:v>
                </c:pt>
                <c:pt idx="949">
                  <c:v>3.462816209177888E-2</c:v>
                </c:pt>
                <c:pt idx="950">
                  <c:v>3.462816209177888E-2</c:v>
                </c:pt>
                <c:pt idx="951">
                  <c:v>3.497685152171872E-2</c:v>
                </c:pt>
                <c:pt idx="952">
                  <c:v>3.5084812370725429E-2</c:v>
                </c:pt>
                <c:pt idx="953">
                  <c:v>3.5201480033747602E-2</c:v>
                </c:pt>
                <c:pt idx="954">
                  <c:v>3.5469467784123611E-2</c:v>
                </c:pt>
                <c:pt idx="955">
                  <c:v>3.5485625438037752E-2</c:v>
                </c:pt>
                <c:pt idx="956">
                  <c:v>3.5485625438037752E-2</c:v>
                </c:pt>
                <c:pt idx="957">
                  <c:v>3.5485625438037752E-2</c:v>
                </c:pt>
                <c:pt idx="958">
                  <c:v>3.5485625438037752E-2</c:v>
                </c:pt>
                <c:pt idx="959">
                  <c:v>3.5506692231991765E-2</c:v>
                </c:pt>
                <c:pt idx="960">
                  <c:v>3.5427120613834823E-2</c:v>
                </c:pt>
                <c:pt idx="961">
                  <c:v>3.5640856342046209E-2</c:v>
                </c:pt>
                <c:pt idx="962">
                  <c:v>3.574721827355648E-2</c:v>
                </c:pt>
                <c:pt idx="963">
                  <c:v>3.574721827355648E-2</c:v>
                </c:pt>
                <c:pt idx="964">
                  <c:v>3.574721827355648E-2</c:v>
                </c:pt>
                <c:pt idx="965">
                  <c:v>3.5641682038417402E-2</c:v>
                </c:pt>
                <c:pt idx="966">
                  <c:v>3.5482940901396094E-2</c:v>
                </c:pt>
                <c:pt idx="967">
                  <c:v>3.5302602821765637E-2</c:v>
                </c:pt>
                <c:pt idx="968">
                  <c:v>3.5442022153739726E-2</c:v>
                </c:pt>
                <c:pt idx="969">
                  <c:v>3.5649307367584586E-2</c:v>
                </c:pt>
                <c:pt idx="970">
                  <c:v>3.5649307367584586E-2</c:v>
                </c:pt>
                <c:pt idx="971">
                  <c:v>3.5649307367584586E-2</c:v>
                </c:pt>
                <c:pt idx="972">
                  <c:v>3.5388614630166376E-2</c:v>
                </c:pt>
                <c:pt idx="973">
                  <c:v>3.5329934241849145E-2</c:v>
                </c:pt>
                <c:pt idx="974">
                  <c:v>3.519162367485669E-2</c:v>
                </c:pt>
                <c:pt idx="975">
                  <c:v>3.5013146457692462E-2</c:v>
                </c:pt>
                <c:pt idx="976">
                  <c:v>3.5185401025160122E-2</c:v>
                </c:pt>
                <c:pt idx="977">
                  <c:v>3.5185401025160122E-2</c:v>
                </c:pt>
                <c:pt idx="978">
                  <c:v>3.5185401025160122E-2</c:v>
                </c:pt>
                <c:pt idx="979">
                  <c:v>3.5185401025160122E-2</c:v>
                </c:pt>
                <c:pt idx="980">
                  <c:v>3.5617893732767178E-2</c:v>
                </c:pt>
                <c:pt idx="981">
                  <c:v>3.5922282207689032E-2</c:v>
                </c:pt>
                <c:pt idx="982">
                  <c:v>3.5884707929354664E-2</c:v>
                </c:pt>
                <c:pt idx="983">
                  <c:v>3.5544383939541548E-2</c:v>
                </c:pt>
                <c:pt idx="984">
                  <c:v>3.5544383939541548E-2</c:v>
                </c:pt>
                <c:pt idx="985">
                  <c:v>3.5544383939541548E-2</c:v>
                </c:pt>
                <c:pt idx="986">
                  <c:v>3.5278099796922681E-2</c:v>
                </c:pt>
                <c:pt idx="987">
                  <c:v>3.5073593091745937E-2</c:v>
                </c:pt>
                <c:pt idx="988">
                  <c:v>3.5094730552440237E-2</c:v>
                </c:pt>
                <c:pt idx="989">
                  <c:v>3.5301256782313314E-2</c:v>
                </c:pt>
                <c:pt idx="990">
                  <c:v>3.5191321504357581E-2</c:v>
                </c:pt>
                <c:pt idx="991">
                  <c:v>3.5191321504357581E-2</c:v>
                </c:pt>
                <c:pt idx="992">
                  <c:v>3.5191321504357581E-2</c:v>
                </c:pt>
                <c:pt idx="993">
                  <c:v>3.5364616059589279E-2</c:v>
                </c:pt>
                <c:pt idx="994">
                  <c:v>3.5470402771252088E-2</c:v>
                </c:pt>
                <c:pt idx="995">
                  <c:v>3.5576743633645637E-2</c:v>
                </c:pt>
                <c:pt idx="996">
                  <c:v>3.5778433281822161E-2</c:v>
                </c:pt>
                <c:pt idx="997">
                  <c:v>3.5427865108648815E-2</c:v>
                </c:pt>
                <c:pt idx="998">
                  <c:v>3.5427865108648815E-2</c:v>
                </c:pt>
                <c:pt idx="999">
                  <c:v>3.5427865108648815E-2</c:v>
                </c:pt>
                <c:pt idx="1000">
                  <c:v>3.543016101985319E-2</c:v>
                </c:pt>
                <c:pt idx="1001">
                  <c:v>3.54028340754384E-2</c:v>
                </c:pt>
                <c:pt idx="1002">
                  <c:v>3.5451721317037575E-2</c:v>
                </c:pt>
                <c:pt idx="1003">
                  <c:v>3.5666742355708415E-2</c:v>
                </c:pt>
                <c:pt idx="1004">
                  <c:v>3.5665914398606766E-2</c:v>
                </c:pt>
                <c:pt idx="1005">
                  <c:v>3.5665914398606766E-2</c:v>
                </c:pt>
                <c:pt idx="1006">
                  <c:v>3.5665914398606766E-2</c:v>
                </c:pt>
                <c:pt idx="1007">
                  <c:v>3.5309029878701083E-2</c:v>
                </c:pt>
                <c:pt idx="1008">
                  <c:v>3.5152246511452101E-2</c:v>
                </c:pt>
                <c:pt idx="1009">
                  <c:v>3.5141001997210222E-2</c:v>
                </c:pt>
                <c:pt idx="1010">
                  <c:v>3.5385464651986734E-2</c:v>
                </c:pt>
                <c:pt idx="1011">
                  <c:v>3.5452654476178104E-2</c:v>
                </c:pt>
                <c:pt idx="1012">
                  <c:v>3.5452654476178104E-2</c:v>
                </c:pt>
                <c:pt idx="1013">
                  <c:v>3.5452654476178104E-2</c:v>
                </c:pt>
                <c:pt idx="1014">
                  <c:v>3.5452654476178104E-2</c:v>
                </c:pt>
                <c:pt idx="1015">
                  <c:v>3.5418191449792635E-2</c:v>
                </c:pt>
                <c:pt idx="1016">
                  <c:v>3.5420236938472086E-2</c:v>
                </c:pt>
                <c:pt idx="1017">
                  <c:v>3.5348611403689355E-2</c:v>
                </c:pt>
                <c:pt idx="1018">
                  <c:v>3.5442022153739726E-2</c:v>
                </c:pt>
                <c:pt idx="1019">
                  <c:v>3.5442022153739726E-2</c:v>
                </c:pt>
                <c:pt idx="1020">
                  <c:v>3.5442022153739726E-2</c:v>
                </c:pt>
                <c:pt idx="1021">
                  <c:v>3.5442022153739726E-2</c:v>
                </c:pt>
                <c:pt idx="1022">
                  <c:v>3.5502750215840595E-2</c:v>
                </c:pt>
                <c:pt idx="1023">
                  <c:v>3.5451472490824587E-2</c:v>
                </c:pt>
                <c:pt idx="1024">
                  <c:v>3.5328645472311411E-2</c:v>
                </c:pt>
                <c:pt idx="1025">
                  <c:v>3.5266147540706831E-2</c:v>
                </c:pt>
                <c:pt idx="1026">
                  <c:v>3.5266147540706831E-2</c:v>
                </c:pt>
                <c:pt idx="1027">
                  <c:v>3.5266147540706831E-2</c:v>
                </c:pt>
                <c:pt idx="1028">
                  <c:v>3.5354455965377951E-2</c:v>
                </c:pt>
                <c:pt idx="1029">
                  <c:v>3.5283898713792554E-2</c:v>
                </c:pt>
                <c:pt idx="1030">
                  <c:v>3.5139499794695848E-2</c:v>
                </c:pt>
                <c:pt idx="1031">
                  <c:v>3.5130912062327706E-2</c:v>
                </c:pt>
                <c:pt idx="1032">
                  <c:v>3.5124611654213204E-2</c:v>
                </c:pt>
                <c:pt idx="1033">
                  <c:v>3.5124611654213204E-2</c:v>
                </c:pt>
                <c:pt idx="1034">
                  <c:v>3.5124611654213204E-2</c:v>
                </c:pt>
                <c:pt idx="1035">
                  <c:v>3.4941233983164947E-2</c:v>
                </c:pt>
                <c:pt idx="1036">
                  <c:v>3.4777497328618921E-2</c:v>
                </c:pt>
                <c:pt idx="1037">
                  <c:v>3.4528186384410277E-2</c:v>
                </c:pt>
                <c:pt idx="1038">
                  <c:v>3.4524937229404799E-2</c:v>
                </c:pt>
                <c:pt idx="1039">
                  <c:v>3.452897084711596E-2</c:v>
                </c:pt>
                <c:pt idx="1040">
                  <c:v>3.452897084711596E-2</c:v>
                </c:pt>
                <c:pt idx="1041">
                  <c:v>3.452897084711596E-2</c:v>
                </c:pt>
                <c:pt idx="1042">
                  <c:v>3.452897084711596E-2</c:v>
                </c:pt>
                <c:pt idx="1043">
                  <c:v>3.5022510353734833E-2</c:v>
                </c:pt>
                <c:pt idx="1044">
                  <c:v>3.4861865100692939E-2</c:v>
                </c:pt>
                <c:pt idx="1045">
                  <c:v>3.4364029580503157E-2</c:v>
                </c:pt>
                <c:pt idx="1046">
                  <c:v>3.4364029580503157E-2</c:v>
                </c:pt>
                <c:pt idx="1047">
                  <c:v>3.4364029580503157E-2</c:v>
                </c:pt>
                <c:pt idx="1048">
                  <c:v>3.4364029580503157E-2</c:v>
                </c:pt>
                <c:pt idx="1049">
                  <c:v>3.4364029580503157E-2</c:v>
                </c:pt>
                <c:pt idx="1050">
                  <c:v>3.4228848942907682E-2</c:v>
                </c:pt>
                <c:pt idx="1051">
                  <c:v>3.4195374771709086E-2</c:v>
                </c:pt>
                <c:pt idx="1052">
                  <c:v>3.417094699569441E-2</c:v>
                </c:pt>
                <c:pt idx="1053">
                  <c:v>3.4022685230496667E-2</c:v>
                </c:pt>
                <c:pt idx="1054">
                  <c:v>3.4022685230496667E-2</c:v>
                </c:pt>
                <c:pt idx="1055">
                  <c:v>3.4022685230496667E-2</c:v>
                </c:pt>
                <c:pt idx="1056">
                  <c:v>3.4122356457894534E-2</c:v>
                </c:pt>
                <c:pt idx="1057">
                  <c:v>3.4148893787823965E-2</c:v>
                </c:pt>
                <c:pt idx="1058">
                  <c:v>3.3894456688529702E-2</c:v>
                </c:pt>
                <c:pt idx="1059">
                  <c:v>3.3894456688529702E-2</c:v>
                </c:pt>
                <c:pt idx="1060">
                  <c:v>3.3985028151965843E-2</c:v>
                </c:pt>
                <c:pt idx="1061">
                  <c:v>3.3985028151965843E-2</c:v>
                </c:pt>
                <c:pt idx="1062">
                  <c:v>3.3985028151965843E-2</c:v>
                </c:pt>
                <c:pt idx="1063">
                  <c:v>3.413582866393617E-2</c:v>
                </c:pt>
                <c:pt idx="1064">
                  <c:v>3.4014243695303828E-2</c:v>
                </c:pt>
                <c:pt idx="1065">
                  <c:v>3.4444216303982395E-2</c:v>
                </c:pt>
                <c:pt idx="1066">
                  <c:v>3.4540521931691881E-2</c:v>
                </c:pt>
                <c:pt idx="1067">
                  <c:v>3.458158055241764E-2</c:v>
                </c:pt>
                <c:pt idx="1068">
                  <c:v>3.458158055241764E-2</c:v>
                </c:pt>
                <c:pt idx="1069">
                  <c:v>3.458158055241764E-2</c:v>
                </c:pt>
                <c:pt idx="1070">
                  <c:v>3.4647058336194268E-2</c:v>
                </c:pt>
                <c:pt idx="1071">
                  <c:v>3.4842381397387247E-2</c:v>
                </c:pt>
                <c:pt idx="1072">
                  <c:v>3.4993325366230905E-2</c:v>
                </c:pt>
                <c:pt idx="1073">
                  <c:v>3.4993325366230905E-2</c:v>
                </c:pt>
                <c:pt idx="1074">
                  <c:v>3.4916299222136321E-2</c:v>
                </c:pt>
                <c:pt idx="1075">
                  <c:v>3.4916299222136321E-2</c:v>
                </c:pt>
                <c:pt idx="1076">
                  <c:v>3.4916299222136321E-2</c:v>
                </c:pt>
                <c:pt idx="1077">
                  <c:v>3.5027018038314546E-2</c:v>
                </c:pt>
                <c:pt idx="1078">
                  <c:v>3.4414255784734671E-2</c:v>
                </c:pt>
                <c:pt idx="1079">
                  <c:v>3.4520193987602303E-2</c:v>
                </c:pt>
                <c:pt idx="1080">
                  <c:v>3.4306928856383E-2</c:v>
                </c:pt>
                <c:pt idx="1081">
                  <c:v>3.4326137501030987E-2</c:v>
                </c:pt>
                <c:pt idx="1082">
                  <c:v>3.4326137501030987E-2</c:v>
                </c:pt>
                <c:pt idx="1083">
                  <c:v>3.3743973338547943E-2</c:v>
                </c:pt>
                <c:pt idx="1084">
                  <c:v>3.361415183418643E-2</c:v>
                </c:pt>
                <c:pt idx="1085">
                  <c:v>3.3797886542328653E-2</c:v>
                </c:pt>
                <c:pt idx="1086">
                  <c:v>3.3791498876794036E-2</c:v>
                </c:pt>
                <c:pt idx="1087">
                  <c:v>3.3750856341606655E-2</c:v>
                </c:pt>
                <c:pt idx="1088">
                  <c:v>3.3747502412293823E-2</c:v>
                </c:pt>
                <c:pt idx="1089">
                  <c:v>3.3747502412293823E-2</c:v>
                </c:pt>
                <c:pt idx="1090">
                  <c:v>3.3747502412293823E-2</c:v>
                </c:pt>
                <c:pt idx="1091">
                  <c:v>3.3747502412293823E-2</c:v>
                </c:pt>
                <c:pt idx="1092">
                  <c:v>3.3769827093757462E-2</c:v>
                </c:pt>
                <c:pt idx="1093">
                  <c:v>3.3612529579885218E-2</c:v>
                </c:pt>
                <c:pt idx="1094">
                  <c:v>3.3723356534204545E-2</c:v>
                </c:pt>
                <c:pt idx="1095">
                  <c:v>3.3723356534204545E-2</c:v>
                </c:pt>
                <c:pt idx="1096">
                  <c:v>3.3723356534204545E-2</c:v>
                </c:pt>
                <c:pt idx="1097">
                  <c:v>3.3723356534204545E-2</c:v>
                </c:pt>
                <c:pt idx="1098">
                  <c:v>3.3723356534204545E-2</c:v>
                </c:pt>
                <c:pt idx="1099">
                  <c:v>3.3839400294798087E-2</c:v>
                </c:pt>
                <c:pt idx="1100">
                  <c:v>3.3933222468945146E-2</c:v>
                </c:pt>
                <c:pt idx="1101">
                  <c:v>3.4080290541941921E-2</c:v>
                </c:pt>
                <c:pt idx="1102">
                  <c:v>3.421609495878139E-2</c:v>
                </c:pt>
                <c:pt idx="1103">
                  <c:v>3.421609495878139E-2</c:v>
                </c:pt>
                <c:pt idx="1104">
                  <c:v>3.421609495878139E-2</c:v>
                </c:pt>
                <c:pt idx="1105">
                  <c:v>3.421609495878139E-2</c:v>
                </c:pt>
                <c:pt idx="1106">
                  <c:v>3.4028407716995432E-2</c:v>
                </c:pt>
                <c:pt idx="1107">
                  <c:v>3.3840945989704357E-2</c:v>
                </c:pt>
                <c:pt idx="1108">
                  <c:v>3.4147044841376997E-2</c:v>
                </c:pt>
                <c:pt idx="1109">
                  <c:v>3.4111613803083127E-2</c:v>
                </c:pt>
                <c:pt idx="1110">
                  <c:v>3.4111613803083127E-2</c:v>
                </c:pt>
                <c:pt idx="1111">
                  <c:v>3.4111613803083127E-2</c:v>
                </c:pt>
                <c:pt idx="1112">
                  <c:v>3.4111613803083127E-2</c:v>
                </c:pt>
                <c:pt idx="1113">
                  <c:v>3.4180454017632561E-2</c:v>
                </c:pt>
                <c:pt idx="1114">
                  <c:v>3.4120075100894064E-2</c:v>
                </c:pt>
                <c:pt idx="1115">
                  <c:v>3.4097651681089178E-2</c:v>
                </c:pt>
                <c:pt idx="1116">
                  <c:v>3.4161083813918788E-2</c:v>
                </c:pt>
                <c:pt idx="1117">
                  <c:v>3.4161083813918788E-2</c:v>
                </c:pt>
                <c:pt idx="1118">
                  <c:v>3.4161083813918788E-2</c:v>
                </c:pt>
                <c:pt idx="1119">
                  <c:v>3.4281303747733999E-2</c:v>
                </c:pt>
                <c:pt idx="1120">
                  <c:v>3.4135853963887373E-2</c:v>
                </c:pt>
                <c:pt idx="1121">
                  <c:v>3.4163425768681199E-2</c:v>
                </c:pt>
                <c:pt idx="1122">
                  <c:v>3.4106957353560445E-2</c:v>
                </c:pt>
                <c:pt idx="1123">
                  <c:v>3.4147167895275755E-2</c:v>
                </c:pt>
                <c:pt idx="1124">
                  <c:v>3.4147167895275755E-2</c:v>
                </c:pt>
                <c:pt idx="1125">
                  <c:v>3.4147167895275755E-2</c:v>
                </c:pt>
                <c:pt idx="1126">
                  <c:v>3.410732488036948E-2</c:v>
                </c:pt>
                <c:pt idx="1127">
                  <c:v>3.4198195046859697E-2</c:v>
                </c:pt>
                <c:pt idx="1128">
                  <c:v>3.4292238433827685E-2</c:v>
                </c:pt>
                <c:pt idx="1129">
                  <c:v>3.4447226972610198E-2</c:v>
                </c:pt>
                <c:pt idx="1130">
                  <c:v>3.4616663095920312E-2</c:v>
                </c:pt>
                <c:pt idx="1131">
                  <c:v>3.4616663095920312E-2</c:v>
                </c:pt>
                <c:pt idx="1132">
                  <c:v>3.4616663095920312E-2</c:v>
                </c:pt>
                <c:pt idx="1133">
                  <c:v>3.4628394562858419E-2</c:v>
                </c:pt>
                <c:pt idx="1134">
                  <c:v>3.4539516890378583E-2</c:v>
                </c:pt>
                <c:pt idx="1135">
                  <c:v>3.4464476753576515E-2</c:v>
                </c:pt>
                <c:pt idx="1136">
                  <c:v>3.4572528243514082E-2</c:v>
                </c:pt>
                <c:pt idx="1137">
                  <c:v>3.4641439774134718E-2</c:v>
                </c:pt>
                <c:pt idx="1138">
                  <c:v>3.4641439774134718E-2</c:v>
                </c:pt>
                <c:pt idx="1139">
                  <c:v>3.4641439774134718E-2</c:v>
                </c:pt>
                <c:pt idx="1140">
                  <c:v>3.4490188769204976E-2</c:v>
                </c:pt>
                <c:pt idx="1141">
                  <c:v>3.4540287736685389E-2</c:v>
                </c:pt>
                <c:pt idx="1142">
                  <c:v>3.4486547707024487E-2</c:v>
                </c:pt>
                <c:pt idx="1143">
                  <c:v>3.4488783275917458E-2</c:v>
                </c:pt>
                <c:pt idx="1144">
                  <c:v>3.4317093430843194E-2</c:v>
                </c:pt>
                <c:pt idx="1145">
                  <c:v>3.4317093430843194E-2</c:v>
                </c:pt>
                <c:pt idx="1146">
                  <c:v>3.4317093430843194E-2</c:v>
                </c:pt>
                <c:pt idx="1147">
                  <c:v>3.4317093430843194E-2</c:v>
                </c:pt>
                <c:pt idx="1148">
                  <c:v>3.4317908472044856E-2</c:v>
                </c:pt>
                <c:pt idx="1149">
                  <c:v>3.4375332626371408E-2</c:v>
                </c:pt>
                <c:pt idx="1150">
                  <c:v>3.4514435396158595E-2</c:v>
                </c:pt>
                <c:pt idx="1151">
                  <c:v>3.4419796136557559E-2</c:v>
                </c:pt>
                <c:pt idx="1152">
                  <c:v>3.4419796136557559E-2</c:v>
                </c:pt>
                <c:pt idx="1153">
                  <c:v>3.3836611039502806E-2</c:v>
                </c:pt>
                <c:pt idx="1154">
                  <c:v>3.3775001922927837E-2</c:v>
                </c:pt>
                <c:pt idx="1155">
                  <c:v>3.3631917936363477E-2</c:v>
                </c:pt>
                <c:pt idx="1156">
                  <c:v>3.352971578167608E-2</c:v>
                </c:pt>
                <c:pt idx="1157">
                  <c:v>3.3376811254918669E-2</c:v>
                </c:pt>
                <c:pt idx="1158">
                  <c:v>3.3277819902233413E-2</c:v>
                </c:pt>
                <c:pt idx="1159">
                  <c:v>3.3277819902233413E-2</c:v>
                </c:pt>
                <c:pt idx="1160">
                  <c:v>3.3277819902233413E-2</c:v>
                </c:pt>
                <c:pt idx="1161">
                  <c:v>3.3342170925030813E-2</c:v>
                </c:pt>
                <c:pt idx="1162">
                  <c:v>3.3307605057695637E-2</c:v>
                </c:pt>
                <c:pt idx="1163">
                  <c:v>3.3215766505146731E-2</c:v>
                </c:pt>
                <c:pt idx="1164">
                  <c:v>3.3118373730335181E-2</c:v>
                </c:pt>
                <c:pt idx="1165">
                  <c:v>3.3257582529475777E-2</c:v>
                </c:pt>
                <c:pt idx="1166">
                  <c:v>3.3257582529475777E-2</c:v>
                </c:pt>
                <c:pt idx="1167">
                  <c:v>3.3257582529475777E-2</c:v>
                </c:pt>
                <c:pt idx="1168">
                  <c:v>3.3215470642309938E-2</c:v>
                </c:pt>
                <c:pt idx="1169">
                  <c:v>3.3157672068108129E-2</c:v>
                </c:pt>
                <c:pt idx="1170">
                  <c:v>3.2686193082685583E-2</c:v>
                </c:pt>
                <c:pt idx="1171">
                  <c:v>3.2981876838122967E-2</c:v>
                </c:pt>
                <c:pt idx="1172">
                  <c:v>3.3052778820553373E-2</c:v>
                </c:pt>
                <c:pt idx="1173">
                  <c:v>3.3052778820553373E-2</c:v>
                </c:pt>
                <c:pt idx="1174">
                  <c:v>3.3052778820553373E-2</c:v>
                </c:pt>
                <c:pt idx="1175">
                  <c:v>3.3052778820553373E-2</c:v>
                </c:pt>
                <c:pt idx="1176">
                  <c:v>3.3100607197487572E-2</c:v>
                </c:pt>
                <c:pt idx="1177">
                  <c:v>3.2902764140266993E-2</c:v>
                </c:pt>
                <c:pt idx="1178">
                  <c:v>3.2998637189558928E-2</c:v>
                </c:pt>
                <c:pt idx="1179">
                  <c:v>3.3131523331980529E-2</c:v>
                </c:pt>
                <c:pt idx="1180">
                  <c:v>3.3131523331980529E-2</c:v>
                </c:pt>
                <c:pt idx="1181">
                  <c:v>3.254767002078162E-2</c:v>
                </c:pt>
                <c:pt idx="1182">
                  <c:v>3.2463011321171555E-2</c:v>
                </c:pt>
                <c:pt idx="1183">
                  <c:v>3.2472288978558445E-2</c:v>
                </c:pt>
                <c:pt idx="1184">
                  <c:v>3.2622856721694002E-2</c:v>
                </c:pt>
                <c:pt idx="1185">
                  <c:v>3.2672265567122376E-2</c:v>
                </c:pt>
                <c:pt idx="1186">
                  <c:v>3.2638387322476606E-2</c:v>
                </c:pt>
                <c:pt idx="1187">
                  <c:v>3.2638387322476606E-2</c:v>
                </c:pt>
                <c:pt idx="1188">
                  <c:v>3.2638387322476606E-2</c:v>
                </c:pt>
                <c:pt idx="1189">
                  <c:v>3.2757801522839254E-2</c:v>
                </c:pt>
                <c:pt idx="1190">
                  <c:v>3.2742067742549168E-2</c:v>
                </c:pt>
                <c:pt idx="1191">
                  <c:v>3.2817253714255826E-2</c:v>
                </c:pt>
                <c:pt idx="1192">
                  <c:v>3.284673452001121E-2</c:v>
                </c:pt>
                <c:pt idx="1193">
                  <c:v>3.2814989847999049E-2</c:v>
                </c:pt>
                <c:pt idx="1194">
                  <c:v>3.2814989847999049E-2</c:v>
                </c:pt>
                <c:pt idx="1195">
                  <c:v>3.2814989847999049E-2</c:v>
                </c:pt>
                <c:pt idx="1196">
                  <c:v>3.2756130540170597E-2</c:v>
                </c:pt>
                <c:pt idx="1197">
                  <c:v>3.2746688758837267E-2</c:v>
                </c:pt>
                <c:pt idx="1198">
                  <c:v>3.2721365856083026E-2</c:v>
                </c:pt>
                <c:pt idx="1199">
                  <c:v>3.2721365856083026E-2</c:v>
                </c:pt>
                <c:pt idx="1200">
                  <c:v>3.2721365856083026E-2</c:v>
                </c:pt>
                <c:pt idx="1201">
                  <c:v>3.2721365856083026E-2</c:v>
                </c:pt>
                <c:pt idx="1202">
                  <c:v>3.2721365856083026E-2</c:v>
                </c:pt>
                <c:pt idx="1203">
                  <c:v>3.2835125364193689E-2</c:v>
                </c:pt>
                <c:pt idx="1204">
                  <c:v>3.294590524510807E-2</c:v>
                </c:pt>
                <c:pt idx="1205">
                  <c:v>3.2824825522736356E-2</c:v>
                </c:pt>
                <c:pt idx="1206">
                  <c:v>3.2780196195688352E-2</c:v>
                </c:pt>
                <c:pt idx="1207">
                  <c:v>3.2744827237195635E-2</c:v>
                </c:pt>
                <c:pt idx="1208">
                  <c:v>3.2744827237195635E-2</c:v>
                </c:pt>
                <c:pt idx="1209">
                  <c:v>3.2744827237195635E-2</c:v>
                </c:pt>
                <c:pt idx="1210">
                  <c:v>3.2725015746538251E-2</c:v>
                </c:pt>
                <c:pt idx="1211">
                  <c:v>3.2552759604927525E-2</c:v>
                </c:pt>
                <c:pt idx="1212">
                  <c:v>3.2372663896376733E-2</c:v>
                </c:pt>
                <c:pt idx="1213">
                  <c:v>3.2273151996374115E-2</c:v>
                </c:pt>
                <c:pt idx="1214">
                  <c:v>3.2251605913318264E-2</c:v>
                </c:pt>
                <c:pt idx="1215">
                  <c:v>3.2251605913318264E-2</c:v>
                </c:pt>
                <c:pt idx="1216">
                  <c:v>3.2251605913318264E-2</c:v>
                </c:pt>
                <c:pt idx="1217">
                  <c:v>3.1080809006204572E-2</c:v>
                </c:pt>
                <c:pt idx="1218">
                  <c:v>3.1094923754442887E-2</c:v>
                </c:pt>
                <c:pt idx="1219">
                  <c:v>3.1188936974979865E-2</c:v>
                </c:pt>
                <c:pt idx="1220">
                  <c:v>3.0962504553417151E-2</c:v>
                </c:pt>
                <c:pt idx="1221">
                  <c:v>3.0996524660086469E-2</c:v>
                </c:pt>
                <c:pt idx="1222">
                  <c:v>3.0996524660086469E-2</c:v>
                </c:pt>
                <c:pt idx="1223">
                  <c:v>3.0996524660086469E-2</c:v>
                </c:pt>
                <c:pt idx="1224">
                  <c:v>3.1011713290106546E-2</c:v>
                </c:pt>
                <c:pt idx="1225">
                  <c:v>3.0963704465306895E-2</c:v>
                </c:pt>
                <c:pt idx="1226">
                  <c:v>3.1071694911285898E-2</c:v>
                </c:pt>
                <c:pt idx="1227">
                  <c:v>3.1165893701985407E-2</c:v>
                </c:pt>
                <c:pt idx="1228">
                  <c:v>3.1259848215470495E-2</c:v>
                </c:pt>
                <c:pt idx="1229">
                  <c:v>3.1259848215470495E-2</c:v>
                </c:pt>
                <c:pt idx="1230">
                  <c:v>3.1259848215470495E-2</c:v>
                </c:pt>
                <c:pt idx="1231">
                  <c:v>3.1478382258160895E-2</c:v>
                </c:pt>
                <c:pt idx="1232">
                  <c:v>3.1546280578392948E-2</c:v>
                </c:pt>
                <c:pt idx="1233">
                  <c:v>3.1418048173722325E-2</c:v>
                </c:pt>
                <c:pt idx="1234">
                  <c:v>3.1176701338196656E-2</c:v>
                </c:pt>
                <c:pt idx="1235">
                  <c:v>3.1443007187298942E-2</c:v>
                </c:pt>
                <c:pt idx="1236">
                  <c:v>3.1443007187298942E-2</c:v>
                </c:pt>
                <c:pt idx="1237">
                  <c:v>3.1443007187298942E-2</c:v>
                </c:pt>
                <c:pt idx="1238">
                  <c:v>3.1407201230104327E-2</c:v>
                </c:pt>
                <c:pt idx="1239">
                  <c:v>3.1347584823241161E-2</c:v>
                </c:pt>
                <c:pt idx="1240">
                  <c:v>3.1343328000385744E-2</c:v>
                </c:pt>
                <c:pt idx="1241">
                  <c:v>3.1303548139013648E-2</c:v>
                </c:pt>
                <c:pt idx="1242">
                  <c:v>3.1292276648584617E-2</c:v>
                </c:pt>
                <c:pt idx="1243">
                  <c:v>3.1292276648584617E-2</c:v>
                </c:pt>
                <c:pt idx="1244">
                  <c:v>3.1292276648584617E-2</c:v>
                </c:pt>
                <c:pt idx="1245">
                  <c:v>3.070532456949588E-2</c:v>
                </c:pt>
                <c:pt idx="1246">
                  <c:v>3.0662174358608813E-2</c:v>
                </c:pt>
                <c:pt idx="1247">
                  <c:v>3.0658582616840749E-2</c:v>
                </c:pt>
                <c:pt idx="1248">
                  <c:v>3.0816405365176342E-2</c:v>
                </c:pt>
                <c:pt idx="1249">
                  <c:v>3.0822770545755902E-2</c:v>
                </c:pt>
                <c:pt idx="1250">
                  <c:v>3.0822770545755902E-2</c:v>
                </c:pt>
                <c:pt idx="1251">
                  <c:v>3.0822770545755902E-2</c:v>
                </c:pt>
                <c:pt idx="1252">
                  <c:v>3.081564940120014E-2</c:v>
                </c:pt>
                <c:pt idx="1253">
                  <c:v>3.0828824737125202E-2</c:v>
                </c:pt>
                <c:pt idx="1254">
                  <c:v>3.0745054965440707E-2</c:v>
                </c:pt>
                <c:pt idx="1255">
                  <c:v>3.066589145514164E-2</c:v>
                </c:pt>
                <c:pt idx="1256">
                  <c:v>3.0667378721536871E-2</c:v>
                </c:pt>
                <c:pt idx="1257">
                  <c:v>3.0667378721536871E-2</c:v>
                </c:pt>
                <c:pt idx="1258">
                  <c:v>3.0667378721536871E-2</c:v>
                </c:pt>
                <c:pt idx="1259">
                  <c:v>3.0607955027068454E-2</c:v>
                </c:pt>
                <c:pt idx="1260">
                  <c:v>2.9966733864293525E-2</c:v>
                </c:pt>
                <c:pt idx="1261">
                  <c:v>3.0018337219448892E-2</c:v>
                </c:pt>
                <c:pt idx="1262">
                  <c:v>2.9840519867683012E-2</c:v>
                </c:pt>
                <c:pt idx="1263">
                  <c:v>2.9793117502730174E-2</c:v>
                </c:pt>
                <c:pt idx="1264">
                  <c:v>2.9793117502730174E-2</c:v>
                </c:pt>
                <c:pt idx="1265">
                  <c:v>2.9793117502730174E-2</c:v>
                </c:pt>
                <c:pt idx="1266">
                  <c:v>2.9793117502730174E-2</c:v>
                </c:pt>
                <c:pt idx="1267">
                  <c:v>2.9393641731012221E-2</c:v>
                </c:pt>
                <c:pt idx="1268">
                  <c:v>2.925449293843704E-2</c:v>
                </c:pt>
                <c:pt idx="1269">
                  <c:v>2.9357455627088302E-2</c:v>
                </c:pt>
                <c:pt idx="1270">
                  <c:v>2.9502817304523768E-2</c:v>
                </c:pt>
                <c:pt idx="1271">
                  <c:v>2.9502817304523768E-2</c:v>
                </c:pt>
                <c:pt idx="1272">
                  <c:v>2.9502817304523768E-2</c:v>
                </c:pt>
                <c:pt idx="1273">
                  <c:v>2.9502817304523768E-2</c:v>
                </c:pt>
                <c:pt idx="1274">
                  <c:v>2.9418138120509255E-2</c:v>
                </c:pt>
                <c:pt idx="1275">
                  <c:v>2.9427609258675581E-2</c:v>
                </c:pt>
                <c:pt idx="1276">
                  <c:v>2.9343538234706788E-2</c:v>
                </c:pt>
                <c:pt idx="1277">
                  <c:v>2.9274170332449563E-2</c:v>
                </c:pt>
                <c:pt idx="1278">
                  <c:v>2.9274170332449563E-2</c:v>
                </c:pt>
                <c:pt idx="1279">
                  <c:v>2.9274170332449563E-2</c:v>
                </c:pt>
                <c:pt idx="1280">
                  <c:v>2.8097854786755132E-2</c:v>
                </c:pt>
                <c:pt idx="1281">
                  <c:v>2.8097854786755132E-2</c:v>
                </c:pt>
                <c:pt idx="1282">
                  <c:v>2.799346027563383E-2</c:v>
                </c:pt>
                <c:pt idx="1283">
                  <c:v>2.7908291499057832E-2</c:v>
                </c:pt>
                <c:pt idx="1284">
                  <c:v>2.7861436876059426E-2</c:v>
                </c:pt>
                <c:pt idx="1285">
                  <c:v>2.7861436876059426E-2</c:v>
                </c:pt>
                <c:pt idx="1286">
                  <c:v>2.7861436876059426E-2</c:v>
                </c:pt>
                <c:pt idx="1287">
                  <c:v>2.8002439244801502E-2</c:v>
                </c:pt>
                <c:pt idx="1288">
                  <c:v>2.8000193624436658E-2</c:v>
                </c:pt>
                <c:pt idx="1289">
                  <c:v>2.8087244984029178E-2</c:v>
                </c:pt>
                <c:pt idx="1290">
                  <c:v>2.813671686727701E-2</c:v>
                </c:pt>
                <c:pt idx="1291">
                  <c:v>2.8274900691230318E-2</c:v>
                </c:pt>
                <c:pt idx="1292">
                  <c:v>2.8274900691230318E-2</c:v>
                </c:pt>
                <c:pt idx="1293">
                  <c:v>2.8274900691230318E-2</c:v>
                </c:pt>
                <c:pt idx="1294">
                  <c:v>2.8211169685317932E-2</c:v>
                </c:pt>
                <c:pt idx="1295">
                  <c:v>2.8311478211677444E-2</c:v>
                </c:pt>
                <c:pt idx="1296">
                  <c:v>2.8330465742000363E-2</c:v>
                </c:pt>
                <c:pt idx="1297">
                  <c:v>2.8330465742000363E-2</c:v>
                </c:pt>
                <c:pt idx="1298">
                  <c:v>2.8325977248175038E-2</c:v>
                </c:pt>
                <c:pt idx="1299">
                  <c:v>2.8325977248175038E-2</c:v>
                </c:pt>
                <c:pt idx="1300">
                  <c:v>2.8325977248175038E-2</c:v>
                </c:pt>
                <c:pt idx="1301">
                  <c:v>2.8251120368202695E-2</c:v>
                </c:pt>
                <c:pt idx="1302">
                  <c:v>2.8234495269737061E-2</c:v>
                </c:pt>
                <c:pt idx="1303">
                  <c:v>2.8236398623750301E-2</c:v>
                </c:pt>
                <c:pt idx="1304">
                  <c:v>2.7781997494955014E-2</c:v>
                </c:pt>
                <c:pt idx="1305">
                  <c:v>2.7827280113078279E-2</c:v>
                </c:pt>
                <c:pt idx="1306">
                  <c:v>2.7827280113078279E-2</c:v>
                </c:pt>
                <c:pt idx="1307">
                  <c:v>2.7827280113078279E-2</c:v>
                </c:pt>
                <c:pt idx="1308">
                  <c:v>2.7813394547392369E-2</c:v>
                </c:pt>
                <c:pt idx="1309">
                  <c:v>2.7958977600202797E-2</c:v>
                </c:pt>
                <c:pt idx="1310">
                  <c:v>2.8009143112895676E-2</c:v>
                </c:pt>
                <c:pt idx="1311">
                  <c:v>2.8070176816898062E-2</c:v>
                </c:pt>
                <c:pt idx="1312">
                  <c:v>2.7950853118088103E-2</c:v>
                </c:pt>
                <c:pt idx="1313">
                  <c:v>2.7950853118088103E-2</c:v>
                </c:pt>
                <c:pt idx="1314">
                  <c:v>2.7950853118088103E-2</c:v>
                </c:pt>
                <c:pt idx="1315">
                  <c:v>2.7950853118088103E-2</c:v>
                </c:pt>
                <c:pt idx="1316">
                  <c:v>2.783087273834366E-2</c:v>
                </c:pt>
                <c:pt idx="1317">
                  <c:v>2.7734091459466002E-2</c:v>
                </c:pt>
                <c:pt idx="1318">
                  <c:v>2.7829517970054774E-2</c:v>
                </c:pt>
                <c:pt idx="1319">
                  <c:v>2.7887783666468192E-2</c:v>
                </c:pt>
                <c:pt idx="1320">
                  <c:v>2.7887783666468192E-2</c:v>
                </c:pt>
                <c:pt idx="1321">
                  <c:v>2.7887783666468192E-2</c:v>
                </c:pt>
                <c:pt idx="1322">
                  <c:v>2.7997850700519446E-2</c:v>
                </c:pt>
                <c:pt idx="1323">
                  <c:v>2.7949002253737667E-2</c:v>
                </c:pt>
                <c:pt idx="1324">
                  <c:v>2.799316975062114E-2</c:v>
                </c:pt>
                <c:pt idx="1325">
                  <c:v>2.7917239555989265E-2</c:v>
                </c:pt>
                <c:pt idx="1326">
                  <c:v>2.7832227714752744E-2</c:v>
                </c:pt>
                <c:pt idx="1327">
                  <c:v>2.7832227714752744E-2</c:v>
                </c:pt>
                <c:pt idx="1328">
                  <c:v>2.7832227714752744E-2</c:v>
                </c:pt>
                <c:pt idx="1329">
                  <c:v>2.7832227714752744E-2</c:v>
                </c:pt>
                <c:pt idx="1330">
                  <c:v>2.7876881359143443E-2</c:v>
                </c:pt>
                <c:pt idx="1331">
                  <c:v>2.7876585288254808E-2</c:v>
                </c:pt>
                <c:pt idx="1332">
                  <c:v>2.7959276436060516E-2</c:v>
                </c:pt>
                <c:pt idx="1333">
                  <c:v>2.8195593494064079E-2</c:v>
                </c:pt>
                <c:pt idx="1334">
                  <c:v>2.8195593494064079E-2</c:v>
                </c:pt>
                <c:pt idx="1335">
                  <c:v>2.8195593494064079E-2</c:v>
                </c:pt>
                <c:pt idx="1336">
                  <c:v>2.8193936696661766E-2</c:v>
                </c:pt>
                <c:pt idx="1337">
                  <c:v>2.8156464235125619E-2</c:v>
                </c:pt>
                <c:pt idx="1338">
                  <c:v>2.8176405619232129E-2</c:v>
                </c:pt>
                <c:pt idx="1339">
                  <c:v>2.751851177507798E-2</c:v>
                </c:pt>
                <c:pt idx="1340">
                  <c:v>2.7591870421095583E-2</c:v>
                </c:pt>
                <c:pt idx="1341">
                  <c:v>2.7591870421095583E-2</c:v>
                </c:pt>
                <c:pt idx="1342">
                  <c:v>2.7591870421095583E-2</c:v>
                </c:pt>
                <c:pt idx="1343">
                  <c:v>2.7591870421095583E-2</c:v>
                </c:pt>
                <c:pt idx="1344">
                  <c:v>2.7669292816745215E-2</c:v>
                </c:pt>
                <c:pt idx="1345">
                  <c:v>2.7693988257741112E-2</c:v>
                </c:pt>
                <c:pt idx="1346">
                  <c:v>2.7765794612991272E-2</c:v>
                </c:pt>
                <c:pt idx="1347">
                  <c:v>2.7758363627714448E-2</c:v>
                </c:pt>
                <c:pt idx="1348">
                  <c:v>2.7758363627714448E-2</c:v>
                </c:pt>
                <c:pt idx="1349">
                  <c:v>2.7758363627714448E-2</c:v>
                </c:pt>
                <c:pt idx="1350">
                  <c:v>2.771508532109436E-2</c:v>
                </c:pt>
                <c:pt idx="1351">
                  <c:v>2.7672136471898107E-2</c:v>
                </c:pt>
                <c:pt idx="1352">
                  <c:v>2.7756054392109829E-2</c:v>
                </c:pt>
                <c:pt idx="1353">
                  <c:v>2.7778172260861982E-2</c:v>
                </c:pt>
                <c:pt idx="1354">
                  <c:v>2.7829298761223527E-2</c:v>
                </c:pt>
                <c:pt idx="1355">
                  <c:v>2.7829298761223527E-2</c:v>
                </c:pt>
                <c:pt idx="1356">
                  <c:v>2.7829298761223527E-2</c:v>
                </c:pt>
                <c:pt idx="1357">
                  <c:v>2.7777671826904386E-2</c:v>
                </c:pt>
                <c:pt idx="1358">
                  <c:v>2.7786809085759989E-2</c:v>
                </c:pt>
                <c:pt idx="1359">
                  <c:v>2.7858598151109751E-2</c:v>
                </c:pt>
                <c:pt idx="1360">
                  <c:v>2.7728389306415285E-2</c:v>
                </c:pt>
                <c:pt idx="1361">
                  <c:v>2.7811073583600771E-2</c:v>
                </c:pt>
                <c:pt idx="1362">
                  <c:v>2.7811073583600771E-2</c:v>
                </c:pt>
                <c:pt idx="1363">
                  <c:v>2.7811073583600771E-2</c:v>
                </c:pt>
                <c:pt idx="1364">
                  <c:v>2.7662619924611585E-2</c:v>
                </c:pt>
                <c:pt idx="1365">
                  <c:v>2.7624838261436933E-2</c:v>
                </c:pt>
                <c:pt idx="1366">
                  <c:v>2.7563786648462946E-2</c:v>
                </c:pt>
                <c:pt idx="1367">
                  <c:v>2.756128234090734E-2</c:v>
                </c:pt>
                <c:pt idx="1368">
                  <c:v>2.7588194351874238E-2</c:v>
                </c:pt>
                <c:pt idx="1369">
                  <c:v>2.7588194351874238E-2</c:v>
                </c:pt>
                <c:pt idx="1370">
                  <c:v>2.7588194351874238E-2</c:v>
                </c:pt>
                <c:pt idx="1371">
                  <c:v>2.751097801888288E-2</c:v>
                </c:pt>
                <c:pt idx="1372">
                  <c:v>2.7483811995408978E-2</c:v>
                </c:pt>
                <c:pt idx="1373">
                  <c:v>2.7533720085088732E-2</c:v>
                </c:pt>
                <c:pt idx="1374">
                  <c:v>2.7648733882889697E-2</c:v>
                </c:pt>
                <c:pt idx="1375">
                  <c:v>2.7554444863113609E-2</c:v>
                </c:pt>
                <c:pt idx="1376">
                  <c:v>2.7554444863113609E-2</c:v>
                </c:pt>
                <c:pt idx="1377">
                  <c:v>2.7554444863113609E-2</c:v>
                </c:pt>
                <c:pt idx="1378">
                  <c:v>2.7554444863113609E-2</c:v>
                </c:pt>
                <c:pt idx="1379">
                  <c:v>2.7524774473395595E-2</c:v>
                </c:pt>
                <c:pt idx="1380">
                  <c:v>2.7484054184592009E-2</c:v>
                </c:pt>
                <c:pt idx="1381">
                  <c:v>2.7508791985755652E-2</c:v>
                </c:pt>
                <c:pt idx="1382">
                  <c:v>2.7616538893577094E-2</c:v>
                </c:pt>
                <c:pt idx="1383">
                  <c:v>2.7616538893577094E-2</c:v>
                </c:pt>
                <c:pt idx="1384">
                  <c:v>2.7616538893577094E-2</c:v>
                </c:pt>
                <c:pt idx="1385">
                  <c:v>2.7616538893577094E-2</c:v>
                </c:pt>
                <c:pt idx="1386">
                  <c:v>2.7541760491164153E-2</c:v>
                </c:pt>
                <c:pt idx="1387">
                  <c:v>2.7594383265964997E-2</c:v>
                </c:pt>
                <c:pt idx="1388">
                  <c:v>2.7679002022421899E-2</c:v>
                </c:pt>
                <c:pt idx="1389">
                  <c:v>2.7588255607385381E-2</c:v>
                </c:pt>
                <c:pt idx="1390">
                  <c:v>2.7588255607385381E-2</c:v>
                </c:pt>
                <c:pt idx="1391">
                  <c:v>2.7588255607385381E-2</c:v>
                </c:pt>
                <c:pt idx="1392">
                  <c:v>2.752094337112141E-2</c:v>
                </c:pt>
                <c:pt idx="1393">
                  <c:v>2.7378180537431601E-2</c:v>
                </c:pt>
                <c:pt idx="1394">
                  <c:v>2.7270951635379626E-2</c:v>
                </c:pt>
                <c:pt idx="1395">
                  <c:v>2.7156951958586469E-2</c:v>
                </c:pt>
                <c:pt idx="1396">
                  <c:v>2.7150826972469254E-2</c:v>
                </c:pt>
                <c:pt idx="1397">
                  <c:v>2.7150826972469254E-2</c:v>
                </c:pt>
                <c:pt idx="1398">
                  <c:v>2.6558985131654736E-2</c:v>
                </c:pt>
                <c:pt idx="1399">
                  <c:v>2.6549718283653004E-2</c:v>
                </c:pt>
                <c:pt idx="1400">
                  <c:v>2.6389546908709684E-2</c:v>
                </c:pt>
                <c:pt idx="1401">
                  <c:v>2.6393150776613229E-2</c:v>
                </c:pt>
                <c:pt idx="1402">
                  <c:v>2.6303103708310179E-2</c:v>
                </c:pt>
                <c:pt idx="1403">
                  <c:v>2.6296367963283281E-2</c:v>
                </c:pt>
                <c:pt idx="1404">
                  <c:v>2.6296367963283281E-2</c:v>
                </c:pt>
                <c:pt idx="1405">
                  <c:v>2.6296367963283281E-2</c:v>
                </c:pt>
                <c:pt idx="1406">
                  <c:v>2.6296367963283281E-2</c:v>
                </c:pt>
                <c:pt idx="1407">
                  <c:v>2.64598911268875E-2</c:v>
                </c:pt>
                <c:pt idx="1408">
                  <c:v>2.6512864553660014E-2</c:v>
                </c:pt>
                <c:pt idx="1409">
                  <c:v>2.6525983913146641E-2</c:v>
                </c:pt>
                <c:pt idx="1410">
                  <c:v>2.6588014553445144E-2</c:v>
                </c:pt>
                <c:pt idx="1411">
                  <c:v>2.6588014553445144E-2</c:v>
                </c:pt>
                <c:pt idx="1412">
                  <c:v>2.6588014553445144E-2</c:v>
                </c:pt>
                <c:pt idx="1413">
                  <c:v>2.6588014553445144E-2</c:v>
                </c:pt>
                <c:pt idx="1414">
                  <c:v>2.6519131529763221E-2</c:v>
                </c:pt>
                <c:pt idx="1415">
                  <c:v>2.6477551791534437E-2</c:v>
                </c:pt>
                <c:pt idx="1416">
                  <c:v>2.652441552180318E-2</c:v>
                </c:pt>
                <c:pt idx="1417">
                  <c:v>2.6597907615763628E-2</c:v>
                </c:pt>
                <c:pt idx="1418">
                  <c:v>2.6597907615763628E-2</c:v>
                </c:pt>
                <c:pt idx="1419">
                  <c:v>2.6597907615763628E-2</c:v>
                </c:pt>
                <c:pt idx="1420">
                  <c:v>2.6550417326997613E-2</c:v>
                </c:pt>
                <c:pt idx="1421">
                  <c:v>2.6610333603159796E-2</c:v>
                </c:pt>
                <c:pt idx="1422">
                  <c:v>2.6718567487787861E-2</c:v>
                </c:pt>
                <c:pt idx="1423">
                  <c:v>2.6718567487787861E-2</c:v>
                </c:pt>
                <c:pt idx="1424">
                  <c:v>2.6756293374937085E-2</c:v>
                </c:pt>
                <c:pt idx="1425">
                  <c:v>2.6756293374937085E-2</c:v>
                </c:pt>
                <c:pt idx="1426">
                  <c:v>2.6163388893630009E-2</c:v>
                </c:pt>
                <c:pt idx="1427">
                  <c:v>2.6101292199882692E-2</c:v>
                </c:pt>
                <c:pt idx="1428">
                  <c:v>2.6000611348326812E-2</c:v>
                </c:pt>
                <c:pt idx="1429">
                  <c:v>2.5988033706893648E-2</c:v>
                </c:pt>
                <c:pt idx="1430">
                  <c:v>2.5988326005841902E-2</c:v>
                </c:pt>
                <c:pt idx="1431">
                  <c:v>2.5989963059663172E-2</c:v>
                </c:pt>
                <c:pt idx="1432">
                  <c:v>2.5989963059663172E-2</c:v>
                </c:pt>
                <c:pt idx="1433">
                  <c:v>2.5989963059663172E-2</c:v>
                </c:pt>
                <c:pt idx="1434">
                  <c:v>2.6062001853524489E-2</c:v>
                </c:pt>
                <c:pt idx="1435">
                  <c:v>2.604409863451649E-2</c:v>
                </c:pt>
                <c:pt idx="1436">
                  <c:v>2.5982306609860509E-2</c:v>
                </c:pt>
                <c:pt idx="1437">
                  <c:v>2.5929246082059515E-2</c:v>
                </c:pt>
                <c:pt idx="1438">
                  <c:v>2.5929246082059515E-2</c:v>
                </c:pt>
                <c:pt idx="1439">
                  <c:v>2.5929246082059515E-2</c:v>
                </c:pt>
                <c:pt idx="1440">
                  <c:v>2.5929246082059515E-2</c:v>
                </c:pt>
                <c:pt idx="1441">
                  <c:v>2.5941972290564844E-2</c:v>
                </c:pt>
                <c:pt idx="1442">
                  <c:v>2.5237792218935962E-2</c:v>
                </c:pt>
                <c:pt idx="1443">
                  <c:v>2.5320710438622787E-2</c:v>
                </c:pt>
                <c:pt idx="1444">
                  <c:v>2.5416159807550992E-2</c:v>
                </c:pt>
                <c:pt idx="1445">
                  <c:v>2.5430619939720504E-2</c:v>
                </c:pt>
                <c:pt idx="1446">
                  <c:v>2.5430619939720504E-2</c:v>
                </c:pt>
                <c:pt idx="1447">
                  <c:v>2.5430619939720504E-2</c:v>
                </c:pt>
                <c:pt idx="1448">
                  <c:v>2.5555152632557244E-2</c:v>
                </c:pt>
                <c:pt idx="1449">
                  <c:v>2.5576298623532445E-2</c:v>
                </c:pt>
                <c:pt idx="1450">
                  <c:v>2.5613936060998738E-2</c:v>
                </c:pt>
                <c:pt idx="1451">
                  <c:v>2.5627098730422838E-2</c:v>
                </c:pt>
                <c:pt idx="1452">
                  <c:v>2.5635764242632954E-2</c:v>
                </c:pt>
                <c:pt idx="1453">
                  <c:v>2.5635764242632954E-2</c:v>
                </c:pt>
                <c:pt idx="1454">
                  <c:v>2.5635764242632954E-2</c:v>
                </c:pt>
                <c:pt idx="1455">
                  <c:v>2.5635764242632954E-2</c:v>
                </c:pt>
                <c:pt idx="1456">
                  <c:v>2.5635041794831871E-2</c:v>
                </c:pt>
                <c:pt idx="1457">
                  <c:v>2.557881081321315E-2</c:v>
                </c:pt>
                <c:pt idx="1458">
                  <c:v>2.5505117152724913E-2</c:v>
                </c:pt>
                <c:pt idx="1459">
                  <c:v>2.5505117152724913E-2</c:v>
                </c:pt>
                <c:pt idx="1460">
                  <c:v>2.5505117152724913E-2</c:v>
                </c:pt>
                <c:pt idx="1461">
                  <c:v>2.5505117152724913E-2</c:v>
                </c:pt>
                <c:pt idx="1462">
                  <c:v>2.5505117152724913E-2</c:v>
                </c:pt>
                <c:pt idx="1463">
                  <c:v>2.5764321943932449E-2</c:v>
                </c:pt>
                <c:pt idx="1464">
                  <c:v>2.5963543458062829E-2</c:v>
                </c:pt>
                <c:pt idx="1465">
                  <c:v>2.6107792335379715E-2</c:v>
                </c:pt>
                <c:pt idx="1466">
                  <c:v>2.602846240395406E-2</c:v>
                </c:pt>
                <c:pt idx="1467">
                  <c:v>2.602846240395406E-2</c:v>
                </c:pt>
                <c:pt idx="1468">
                  <c:v>2.602846240395406E-2</c:v>
                </c:pt>
                <c:pt idx="1469">
                  <c:v>2.602846240395406E-2</c:v>
                </c:pt>
                <c:pt idx="1470">
                  <c:v>2.592808452886862E-2</c:v>
                </c:pt>
                <c:pt idx="1471">
                  <c:v>2.6045016723379725E-2</c:v>
                </c:pt>
                <c:pt idx="1472">
                  <c:v>2.6235356143364995E-2</c:v>
                </c:pt>
                <c:pt idx="1473">
                  <c:v>2.6299450819058458E-2</c:v>
                </c:pt>
                <c:pt idx="1474">
                  <c:v>2.6299450819058458E-2</c:v>
                </c:pt>
                <c:pt idx="1475">
                  <c:v>2.6299450819058458E-2</c:v>
                </c:pt>
                <c:pt idx="1476">
                  <c:v>2.6299450819058458E-2</c:v>
                </c:pt>
                <c:pt idx="1477">
                  <c:v>2.6220959078938767E-2</c:v>
                </c:pt>
                <c:pt idx="1478">
                  <c:v>2.6330138296466417E-2</c:v>
                </c:pt>
                <c:pt idx="1479">
                  <c:v>2.6423405466046337E-2</c:v>
                </c:pt>
                <c:pt idx="1480">
                  <c:v>2.6326110039174459E-2</c:v>
                </c:pt>
                <c:pt idx="1481">
                  <c:v>2.6326110039174459E-2</c:v>
                </c:pt>
                <c:pt idx="1482">
                  <c:v>2.6326110039174459E-2</c:v>
                </c:pt>
                <c:pt idx="1483">
                  <c:v>2.6310209047330686E-2</c:v>
                </c:pt>
                <c:pt idx="1484">
                  <c:v>2.6282367085118497E-2</c:v>
                </c:pt>
                <c:pt idx="1485">
                  <c:v>2.6531152925953216E-2</c:v>
                </c:pt>
                <c:pt idx="1486">
                  <c:v>2.6782840264639295E-2</c:v>
                </c:pt>
                <c:pt idx="1487">
                  <c:v>2.6634043230614177E-2</c:v>
                </c:pt>
                <c:pt idx="1488">
                  <c:v>2.6634043230614177E-2</c:v>
                </c:pt>
                <c:pt idx="1489">
                  <c:v>2.6634043230614177E-2</c:v>
                </c:pt>
                <c:pt idx="1490">
                  <c:v>2.5791669587230136E-2</c:v>
                </c:pt>
                <c:pt idx="1491">
                  <c:v>2.5782064663940174E-2</c:v>
                </c:pt>
                <c:pt idx="1492">
                  <c:v>2.584161801068224E-2</c:v>
                </c:pt>
                <c:pt idx="1493">
                  <c:v>2.6030032500347942E-2</c:v>
                </c:pt>
                <c:pt idx="1494">
                  <c:v>2.5860829583747986E-2</c:v>
                </c:pt>
                <c:pt idx="1495">
                  <c:v>2.5860829583747986E-2</c:v>
                </c:pt>
                <c:pt idx="1496">
                  <c:v>2.5860829583747986E-2</c:v>
                </c:pt>
                <c:pt idx="1497">
                  <c:v>2.5785591849163781E-2</c:v>
                </c:pt>
                <c:pt idx="1498">
                  <c:v>2.5777559653686794E-2</c:v>
                </c:pt>
                <c:pt idx="1499">
                  <c:v>2.5868999911695154E-2</c:v>
                </c:pt>
                <c:pt idx="1500">
                  <c:v>2.5661127175354095E-2</c:v>
                </c:pt>
                <c:pt idx="1501">
                  <c:v>2.5369808077440267E-2</c:v>
                </c:pt>
                <c:pt idx="1502">
                  <c:v>2.5369808077440267E-2</c:v>
                </c:pt>
                <c:pt idx="1503">
                  <c:v>2.5369808077440267E-2</c:v>
                </c:pt>
                <c:pt idx="1504">
                  <c:v>2.5397385499226249E-2</c:v>
                </c:pt>
                <c:pt idx="1505">
                  <c:v>2.5394755470370008E-2</c:v>
                </c:pt>
                <c:pt idx="1506">
                  <c:v>2.5450776229933084E-2</c:v>
                </c:pt>
                <c:pt idx="1507">
                  <c:v>2.5732564495457067E-2</c:v>
                </c:pt>
                <c:pt idx="1508">
                  <c:v>2.5723345018721294E-2</c:v>
                </c:pt>
                <c:pt idx="1509">
                  <c:v>2.5723345018721294E-2</c:v>
                </c:pt>
                <c:pt idx="1510">
                  <c:v>2.5723345018721294E-2</c:v>
                </c:pt>
                <c:pt idx="1511">
                  <c:v>2.5723345018721294E-2</c:v>
                </c:pt>
                <c:pt idx="1512">
                  <c:v>2.5666091790481842E-2</c:v>
                </c:pt>
                <c:pt idx="1513">
                  <c:v>2.5563923323721104E-2</c:v>
                </c:pt>
                <c:pt idx="1514">
                  <c:v>2.5569665398665151E-2</c:v>
                </c:pt>
                <c:pt idx="1515">
                  <c:v>2.5746541050429526E-2</c:v>
                </c:pt>
                <c:pt idx="1516">
                  <c:v>2.5746541050429526E-2</c:v>
                </c:pt>
                <c:pt idx="1517">
                  <c:v>2.5746541050429526E-2</c:v>
                </c:pt>
                <c:pt idx="1518">
                  <c:v>2.5744459483221929E-2</c:v>
                </c:pt>
                <c:pt idx="1519">
                  <c:v>2.5705386931926432E-2</c:v>
                </c:pt>
                <c:pt idx="1520">
                  <c:v>2.5627926597061316E-2</c:v>
                </c:pt>
                <c:pt idx="1521">
                  <c:v>2.5556846375491899E-2</c:v>
                </c:pt>
                <c:pt idx="1522">
                  <c:v>2.5556209080532476E-2</c:v>
                </c:pt>
                <c:pt idx="1523">
                  <c:v>2.5556209080532476E-2</c:v>
                </c:pt>
                <c:pt idx="1524">
                  <c:v>2.5556209080532476E-2</c:v>
                </c:pt>
                <c:pt idx="1525">
                  <c:v>2.568494294097547E-2</c:v>
                </c:pt>
                <c:pt idx="1526">
                  <c:v>2.5776123733037712E-2</c:v>
                </c:pt>
                <c:pt idx="1527">
                  <c:v>2.5686300158704756E-2</c:v>
                </c:pt>
                <c:pt idx="1528">
                  <c:v>2.5605987316538053E-2</c:v>
                </c:pt>
                <c:pt idx="1529">
                  <c:v>2.563441575292761E-2</c:v>
                </c:pt>
                <c:pt idx="1530">
                  <c:v>2.563441575292761E-2</c:v>
                </c:pt>
                <c:pt idx="1531">
                  <c:v>2.563441575292761E-2</c:v>
                </c:pt>
                <c:pt idx="1532">
                  <c:v>2.5731914936016696E-2</c:v>
                </c:pt>
                <c:pt idx="1533">
                  <c:v>2.5754416204280567E-2</c:v>
                </c:pt>
                <c:pt idx="1534">
                  <c:v>2.5771491139923539E-2</c:v>
                </c:pt>
                <c:pt idx="1535">
                  <c:v>2.5743613980063727E-2</c:v>
                </c:pt>
                <c:pt idx="1536">
                  <c:v>2.5727758834067652E-2</c:v>
                </c:pt>
                <c:pt idx="1537">
                  <c:v>2.5727758834067652E-2</c:v>
                </c:pt>
                <c:pt idx="1538">
                  <c:v>2.5727758834067652E-2</c:v>
                </c:pt>
                <c:pt idx="1539">
                  <c:v>2.5727758834067652E-2</c:v>
                </c:pt>
                <c:pt idx="1540">
                  <c:v>2.5023711226753755E-2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1-4DFF-AC56-78564FF92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988672"/>
        <c:axId val="571984408"/>
      </c:lineChart>
      <c:dateAx>
        <c:axId val="57198867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71984408"/>
        <c:crosses val="autoZero"/>
        <c:auto val="1"/>
        <c:lblOffset val="100"/>
        <c:baseTimeUnit val="days"/>
      </c:dateAx>
      <c:valAx>
        <c:axId val="57198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7198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TRM!$B$8</c:f>
              <c:strCache>
                <c:ptCount val="1"/>
                <c:pt idx="0">
                  <c:v>Tasa de cambio representativa del mercado (TRM)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TRM!$A$9:$A$3102</c:f>
              <c:numCache>
                <c:formatCode>m/d/yyyy</c:formatCode>
                <c:ptCount val="16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</c:numCache>
            </c:numRef>
          </c:cat>
          <c:val>
            <c:numRef>
              <c:f>TRM!$B$9:$B$3102</c:f>
              <c:numCache>
                <c:formatCode>[$$]\ #,##0.00;\-[$$]\ #,##0.00</c:formatCode>
                <c:ptCount val="1633"/>
                <c:pt idx="0">
                  <c:v>1926.83</c:v>
                </c:pt>
                <c:pt idx="1">
                  <c:v>1926.83</c:v>
                </c:pt>
                <c:pt idx="2">
                  <c:v>1938.89</c:v>
                </c:pt>
                <c:pt idx="3">
                  <c:v>1936.92</c:v>
                </c:pt>
                <c:pt idx="4">
                  <c:v>1936.92</c:v>
                </c:pt>
                <c:pt idx="5">
                  <c:v>1936.92</c:v>
                </c:pt>
                <c:pt idx="6">
                  <c:v>1936.92</c:v>
                </c:pt>
                <c:pt idx="7">
                  <c:v>1930.45</c:v>
                </c:pt>
                <c:pt idx="8">
                  <c:v>1933.24</c:v>
                </c:pt>
                <c:pt idx="9">
                  <c:v>1934.88</c:v>
                </c:pt>
                <c:pt idx="10">
                  <c:v>1926.55</c:v>
                </c:pt>
                <c:pt idx="11">
                  <c:v>1926.55</c:v>
                </c:pt>
                <c:pt idx="12">
                  <c:v>1926.55</c:v>
                </c:pt>
                <c:pt idx="13">
                  <c:v>1924.79</c:v>
                </c:pt>
                <c:pt idx="14">
                  <c:v>1932.59</c:v>
                </c:pt>
                <c:pt idx="15">
                  <c:v>1941.45</c:v>
                </c:pt>
                <c:pt idx="16">
                  <c:v>1947.15</c:v>
                </c:pt>
                <c:pt idx="17">
                  <c:v>1957.86</c:v>
                </c:pt>
                <c:pt idx="18">
                  <c:v>1957.86</c:v>
                </c:pt>
                <c:pt idx="19">
                  <c:v>1957.86</c:v>
                </c:pt>
                <c:pt idx="20">
                  <c:v>1957.86</c:v>
                </c:pt>
                <c:pt idx="21">
                  <c:v>1981.98</c:v>
                </c:pt>
                <c:pt idx="22">
                  <c:v>1983.48</c:v>
                </c:pt>
                <c:pt idx="23">
                  <c:v>1993.23</c:v>
                </c:pt>
                <c:pt idx="24">
                  <c:v>2000.48</c:v>
                </c:pt>
                <c:pt idx="25">
                  <c:v>2000.48</c:v>
                </c:pt>
                <c:pt idx="26">
                  <c:v>2000.48</c:v>
                </c:pt>
                <c:pt idx="27">
                  <c:v>1997.91</c:v>
                </c:pt>
                <c:pt idx="28">
                  <c:v>2000.56</c:v>
                </c:pt>
                <c:pt idx="29">
                  <c:v>2013.17</c:v>
                </c:pt>
                <c:pt idx="30">
                  <c:v>2008.26</c:v>
                </c:pt>
                <c:pt idx="31">
                  <c:v>2021.1</c:v>
                </c:pt>
                <c:pt idx="32">
                  <c:v>2021.1</c:v>
                </c:pt>
                <c:pt idx="33">
                  <c:v>2021.1</c:v>
                </c:pt>
                <c:pt idx="34">
                  <c:v>2039.85</c:v>
                </c:pt>
                <c:pt idx="35">
                  <c:v>2041.34</c:v>
                </c:pt>
                <c:pt idx="36">
                  <c:v>2048.75</c:v>
                </c:pt>
                <c:pt idx="37">
                  <c:v>2049.52</c:v>
                </c:pt>
                <c:pt idx="38">
                  <c:v>2046.06</c:v>
                </c:pt>
                <c:pt idx="39">
                  <c:v>2046.06</c:v>
                </c:pt>
                <c:pt idx="40">
                  <c:v>2046.06</c:v>
                </c:pt>
                <c:pt idx="41">
                  <c:v>2048.5500000000002</c:v>
                </c:pt>
                <c:pt idx="42">
                  <c:v>2041.61</c:v>
                </c:pt>
                <c:pt idx="43">
                  <c:v>2031.75</c:v>
                </c:pt>
                <c:pt idx="44">
                  <c:v>2032.99</c:v>
                </c:pt>
                <c:pt idx="45">
                  <c:v>2022.68</c:v>
                </c:pt>
                <c:pt idx="46">
                  <c:v>2022.68</c:v>
                </c:pt>
                <c:pt idx="47">
                  <c:v>2022.68</c:v>
                </c:pt>
                <c:pt idx="48">
                  <c:v>2022.68</c:v>
                </c:pt>
                <c:pt idx="49">
                  <c:v>2028.54</c:v>
                </c:pt>
                <c:pt idx="50">
                  <c:v>2042.22</c:v>
                </c:pt>
                <c:pt idx="51">
                  <c:v>2052.46</c:v>
                </c:pt>
                <c:pt idx="52">
                  <c:v>2043.96</c:v>
                </c:pt>
                <c:pt idx="53">
                  <c:v>2043.96</c:v>
                </c:pt>
                <c:pt idx="54">
                  <c:v>2043.96</c:v>
                </c:pt>
                <c:pt idx="55">
                  <c:v>2042.67</c:v>
                </c:pt>
                <c:pt idx="56">
                  <c:v>2045.45</c:v>
                </c:pt>
                <c:pt idx="57">
                  <c:v>2053.11</c:v>
                </c:pt>
                <c:pt idx="58">
                  <c:v>2054.9</c:v>
                </c:pt>
                <c:pt idx="59">
                  <c:v>2046.75</c:v>
                </c:pt>
                <c:pt idx="60">
                  <c:v>2046.75</c:v>
                </c:pt>
                <c:pt idx="61">
                  <c:v>2046.75</c:v>
                </c:pt>
                <c:pt idx="62">
                  <c:v>2052.5100000000002</c:v>
                </c:pt>
                <c:pt idx="63">
                  <c:v>2047.75</c:v>
                </c:pt>
                <c:pt idx="64">
                  <c:v>2045.14</c:v>
                </c:pt>
                <c:pt idx="65">
                  <c:v>2030.02</c:v>
                </c:pt>
                <c:pt idx="66">
                  <c:v>2036.2</c:v>
                </c:pt>
                <c:pt idx="67">
                  <c:v>2036.2</c:v>
                </c:pt>
                <c:pt idx="68">
                  <c:v>2036.2</c:v>
                </c:pt>
                <c:pt idx="69">
                  <c:v>2042.78</c:v>
                </c:pt>
                <c:pt idx="70">
                  <c:v>2043.59</c:v>
                </c:pt>
                <c:pt idx="71">
                  <c:v>2047.59</c:v>
                </c:pt>
                <c:pt idx="72">
                  <c:v>2044.48</c:v>
                </c:pt>
                <c:pt idx="73">
                  <c:v>2044.58</c:v>
                </c:pt>
                <c:pt idx="74">
                  <c:v>2044.58</c:v>
                </c:pt>
                <c:pt idx="75">
                  <c:v>2044.58</c:v>
                </c:pt>
                <c:pt idx="76">
                  <c:v>2035.16</c:v>
                </c:pt>
                <c:pt idx="77">
                  <c:v>2034.86</c:v>
                </c:pt>
                <c:pt idx="78">
                  <c:v>2017.38</c:v>
                </c:pt>
                <c:pt idx="79">
                  <c:v>1998.6</c:v>
                </c:pt>
                <c:pt idx="80">
                  <c:v>1993.85</c:v>
                </c:pt>
                <c:pt idx="81">
                  <c:v>1993.85</c:v>
                </c:pt>
                <c:pt idx="82">
                  <c:v>1993.85</c:v>
                </c:pt>
                <c:pt idx="83">
                  <c:v>1993.85</c:v>
                </c:pt>
                <c:pt idx="84">
                  <c:v>1978.63</c:v>
                </c:pt>
                <c:pt idx="85">
                  <c:v>1973.03</c:v>
                </c:pt>
                <c:pt idx="86">
                  <c:v>1965.64</c:v>
                </c:pt>
                <c:pt idx="87">
                  <c:v>1965.32</c:v>
                </c:pt>
                <c:pt idx="88">
                  <c:v>1965.32</c:v>
                </c:pt>
                <c:pt idx="89">
                  <c:v>1965.32</c:v>
                </c:pt>
                <c:pt idx="90">
                  <c:v>1969.45</c:v>
                </c:pt>
                <c:pt idx="91">
                  <c:v>1966.02</c:v>
                </c:pt>
                <c:pt idx="92">
                  <c:v>1963.51</c:v>
                </c:pt>
                <c:pt idx="93">
                  <c:v>1966.4</c:v>
                </c:pt>
                <c:pt idx="94">
                  <c:v>1951.85</c:v>
                </c:pt>
                <c:pt idx="95">
                  <c:v>1951.85</c:v>
                </c:pt>
                <c:pt idx="96">
                  <c:v>1951.85</c:v>
                </c:pt>
                <c:pt idx="97">
                  <c:v>1937.59</c:v>
                </c:pt>
                <c:pt idx="98">
                  <c:v>1923.95</c:v>
                </c:pt>
                <c:pt idx="99">
                  <c:v>1931.09</c:v>
                </c:pt>
                <c:pt idx="100">
                  <c:v>1920.93</c:v>
                </c:pt>
                <c:pt idx="101">
                  <c:v>1927.28</c:v>
                </c:pt>
                <c:pt idx="102">
                  <c:v>1927.28</c:v>
                </c:pt>
                <c:pt idx="103">
                  <c:v>1927.28</c:v>
                </c:pt>
                <c:pt idx="104">
                  <c:v>1926.47</c:v>
                </c:pt>
                <c:pt idx="105">
                  <c:v>1932.42</c:v>
                </c:pt>
                <c:pt idx="106">
                  <c:v>1930.62</c:v>
                </c:pt>
                <c:pt idx="107">
                  <c:v>1930.62</c:v>
                </c:pt>
                <c:pt idx="108">
                  <c:v>1930.62</c:v>
                </c:pt>
                <c:pt idx="109">
                  <c:v>1930.62</c:v>
                </c:pt>
                <c:pt idx="110">
                  <c:v>1930.62</c:v>
                </c:pt>
                <c:pt idx="111">
                  <c:v>1921.75</c:v>
                </c:pt>
                <c:pt idx="112">
                  <c:v>1929.66</c:v>
                </c:pt>
                <c:pt idx="113">
                  <c:v>1936.63</c:v>
                </c:pt>
                <c:pt idx="114">
                  <c:v>1936.07</c:v>
                </c:pt>
                <c:pt idx="115">
                  <c:v>1942.37</c:v>
                </c:pt>
                <c:pt idx="116">
                  <c:v>1942.37</c:v>
                </c:pt>
                <c:pt idx="117">
                  <c:v>1942.37</c:v>
                </c:pt>
                <c:pt idx="118">
                  <c:v>1936.13</c:v>
                </c:pt>
                <c:pt idx="119">
                  <c:v>1935.14</c:v>
                </c:pt>
                <c:pt idx="120">
                  <c:v>1933.46</c:v>
                </c:pt>
                <c:pt idx="121">
                  <c:v>1933.46</c:v>
                </c:pt>
                <c:pt idx="122">
                  <c:v>1926.3</c:v>
                </c:pt>
                <c:pt idx="123">
                  <c:v>1926.3</c:v>
                </c:pt>
                <c:pt idx="124">
                  <c:v>1926.3</c:v>
                </c:pt>
                <c:pt idx="125">
                  <c:v>1923.07</c:v>
                </c:pt>
                <c:pt idx="126">
                  <c:v>1918.2</c:v>
                </c:pt>
                <c:pt idx="127">
                  <c:v>1912.97</c:v>
                </c:pt>
                <c:pt idx="128">
                  <c:v>1902.15</c:v>
                </c:pt>
                <c:pt idx="129">
                  <c:v>1901.51</c:v>
                </c:pt>
                <c:pt idx="130">
                  <c:v>1901.51</c:v>
                </c:pt>
                <c:pt idx="131">
                  <c:v>1901.51</c:v>
                </c:pt>
                <c:pt idx="132">
                  <c:v>1904.85</c:v>
                </c:pt>
                <c:pt idx="133">
                  <c:v>1919.7</c:v>
                </c:pt>
                <c:pt idx="134">
                  <c:v>1925.31</c:v>
                </c:pt>
                <c:pt idx="135">
                  <c:v>1927.8</c:v>
                </c:pt>
                <c:pt idx="136">
                  <c:v>1925.41</c:v>
                </c:pt>
                <c:pt idx="137">
                  <c:v>1925.41</c:v>
                </c:pt>
                <c:pt idx="138">
                  <c:v>1925.41</c:v>
                </c:pt>
                <c:pt idx="139">
                  <c:v>1921.16</c:v>
                </c:pt>
                <c:pt idx="140">
                  <c:v>1920.41</c:v>
                </c:pt>
                <c:pt idx="141">
                  <c:v>1911.33</c:v>
                </c:pt>
                <c:pt idx="142">
                  <c:v>1905.8</c:v>
                </c:pt>
                <c:pt idx="143">
                  <c:v>1905.53</c:v>
                </c:pt>
                <c:pt idx="144">
                  <c:v>1905.53</c:v>
                </c:pt>
                <c:pt idx="145">
                  <c:v>1905.53</c:v>
                </c:pt>
                <c:pt idx="146">
                  <c:v>1905.53</c:v>
                </c:pt>
                <c:pt idx="147">
                  <c:v>1917.34</c:v>
                </c:pt>
                <c:pt idx="148">
                  <c:v>1910.8</c:v>
                </c:pt>
                <c:pt idx="149">
                  <c:v>1905.96</c:v>
                </c:pt>
                <c:pt idx="150">
                  <c:v>1900.64</c:v>
                </c:pt>
                <c:pt idx="151">
                  <c:v>1900.64</c:v>
                </c:pt>
                <c:pt idx="152">
                  <c:v>1900.64</c:v>
                </c:pt>
                <c:pt idx="153">
                  <c:v>1900.64</c:v>
                </c:pt>
                <c:pt idx="154">
                  <c:v>1899.74</c:v>
                </c:pt>
                <c:pt idx="155">
                  <c:v>1897.7</c:v>
                </c:pt>
                <c:pt idx="156">
                  <c:v>1892.08</c:v>
                </c:pt>
                <c:pt idx="157">
                  <c:v>1886.09</c:v>
                </c:pt>
                <c:pt idx="158">
                  <c:v>1886.09</c:v>
                </c:pt>
                <c:pt idx="159">
                  <c:v>1886.09</c:v>
                </c:pt>
                <c:pt idx="160">
                  <c:v>1883.76</c:v>
                </c:pt>
                <c:pt idx="161">
                  <c:v>1884.97</c:v>
                </c:pt>
                <c:pt idx="162">
                  <c:v>1884.63</c:v>
                </c:pt>
                <c:pt idx="163">
                  <c:v>1877.18</c:v>
                </c:pt>
                <c:pt idx="164">
                  <c:v>1877.37</c:v>
                </c:pt>
                <c:pt idx="165">
                  <c:v>1877.37</c:v>
                </c:pt>
                <c:pt idx="166">
                  <c:v>1877.37</c:v>
                </c:pt>
                <c:pt idx="167">
                  <c:v>1886.62</c:v>
                </c:pt>
                <c:pt idx="168">
                  <c:v>1899.9</c:v>
                </c:pt>
                <c:pt idx="169">
                  <c:v>1895.92</c:v>
                </c:pt>
                <c:pt idx="170">
                  <c:v>1881.34</c:v>
                </c:pt>
                <c:pt idx="171">
                  <c:v>1884.56</c:v>
                </c:pt>
                <c:pt idx="172">
                  <c:v>1884.56</c:v>
                </c:pt>
                <c:pt idx="173">
                  <c:v>1884.56</c:v>
                </c:pt>
                <c:pt idx="174">
                  <c:v>1884.56</c:v>
                </c:pt>
                <c:pt idx="175">
                  <c:v>1886.85</c:v>
                </c:pt>
                <c:pt idx="176">
                  <c:v>1880.37</c:v>
                </c:pt>
                <c:pt idx="177">
                  <c:v>1886.01</c:v>
                </c:pt>
                <c:pt idx="178">
                  <c:v>1881.19</c:v>
                </c:pt>
                <c:pt idx="179">
                  <c:v>1881.19</c:v>
                </c:pt>
                <c:pt idx="180">
                  <c:v>1881.19</c:v>
                </c:pt>
                <c:pt idx="181">
                  <c:v>1881.19</c:v>
                </c:pt>
                <c:pt idx="182">
                  <c:v>1865.42</c:v>
                </c:pt>
                <c:pt idx="183">
                  <c:v>1856.73</c:v>
                </c:pt>
                <c:pt idx="184">
                  <c:v>1848.91</c:v>
                </c:pt>
                <c:pt idx="185">
                  <c:v>1848.91</c:v>
                </c:pt>
                <c:pt idx="186">
                  <c:v>1848.91</c:v>
                </c:pt>
                <c:pt idx="187">
                  <c:v>1848.91</c:v>
                </c:pt>
                <c:pt idx="188">
                  <c:v>1849.28</c:v>
                </c:pt>
                <c:pt idx="189">
                  <c:v>1854.24</c:v>
                </c:pt>
                <c:pt idx="190">
                  <c:v>1859.94</c:v>
                </c:pt>
                <c:pt idx="191">
                  <c:v>1858.47</c:v>
                </c:pt>
                <c:pt idx="192">
                  <c:v>1852.57</c:v>
                </c:pt>
                <c:pt idx="193">
                  <c:v>1852.57</c:v>
                </c:pt>
                <c:pt idx="194">
                  <c:v>1852.57</c:v>
                </c:pt>
                <c:pt idx="195">
                  <c:v>1857.93</c:v>
                </c:pt>
                <c:pt idx="196">
                  <c:v>1867.88</c:v>
                </c:pt>
                <c:pt idx="197">
                  <c:v>1868.41</c:v>
                </c:pt>
                <c:pt idx="198">
                  <c:v>1872.27</c:v>
                </c:pt>
                <c:pt idx="199">
                  <c:v>1871.87</c:v>
                </c:pt>
                <c:pt idx="200">
                  <c:v>1871.87</c:v>
                </c:pt>
                <c:pt idx="201">
                  <c:v>1871.87</c:v>
                </c:pt>
                <c:pt idx="202">
                  <c:v>1861.28</c:v>
                </c:pt>
                <c:pt idx="203">
                  <c:v>1848.98</c:v>
                </c:pt>
                <c:pt idx="204">
                  <c:v>1847.85</c:v>
                </c:pt>
                <c:pt idx="205">
                  <c:v>1846.12</c:v>
                </c:pt>
                <c:pt idx="206">
                  <c:v>1848.56</c:v>
                </c:pt>
                <c:pt idx="207">
                  <c:v>1848.56</c:v>
                </c:pt>
                <c:pt idx="208">
                  <c:v>1848.56</c:v>
                </c:pt>
                <c:pt idx="209">
                  <c:v>1850.61</c:v>
                </c:pt>
                <c:pt idx="210">
                  <c:v>1853.3</c:v>
                </c:pt>
                <c:pt idx="211">
                  <c:v>1872.43</c:v>
                </c:pt>
                <c:pt idx="212">
                  <c:v>1878.75</c:v>
                </c:pt>
                <c:pt idx="213">
                  <c:v>1873.65</c:v>
                </c:pt>
                <c:pt idx="214">
                  <c:v>1873.65</c:v>
                </c:pt>
                <c:pt idx="215">
                  <c:v>1873.65</c:v>
                </c:pt>
                <c:pt idx="216">
                  <c:v>1878.68</c:v>
                </c:pt>
                <c:pt idx="217">
                  <c:v>1892.35</c:v>
                </c:pt>
                <c:pt idx="218">
                  <c:v>1888.51</c:v>
                </c:pt>
                <c:pt idx="219">
                  <c:v>1888.51</c:v>
                </c:pt>
                <c:pt idx="220">
                  <c:v>1891.59</c:v>
                </c:pt>
                <c:pt idx="221">
                  <c:v>1891.59</c:v>
                </c:pt>
                <c:pt idx="222">
                  <c:v>1891.59</c:v>
                </c:pt>
                <c:pt idx="223">
                  <c:v>1881.62</c:v>
                </c:pt>
                <c:pt idx="224">
                  <c:v>1877.4</c:v>
                </c:pt>
                <c:pt idx="225">
                  <c:v>1883.33</c:v>
                </c:pt>
                <c:pt idx="226">
                  <c:v>1877.77</c:v>
                </c:pt>
                <c:pt idx="227">
                  <c:v>1884.81</c:v>
                </c:pt>
                <c:pt idx="228">
                  <c:v>1884.81</c:v>
                </c:pt>
                <c:pt idx="229">
                  <c:v>1884.81</c:v>
                </c:pt>
                <c:pt idx="230">
                  <c:v>1884.81</c:v>
                </c:pt>
                <c:pt idx="231">
                  <c:v>1894.27</c:v>
                </c:pt>
                <c:pt idx="232">
                  <c:v>1912.43</c:v>
                </c:pt>
                <c:pt idx="233">
                  <c:v>1919.84</c:v>
                </c:pt>
                <c:pt idx="234">
                  <c:v>1924.4</c:v>
                </c:pt>
                <c:pt idx="235">
                  <c:v>1924.4</c:v>
                </c:pt>
                <c:pt idx="236">
                  <c:v>1924.4</c:v>
                </c:pt>
                <c:pt idx="237">
                  <c:v>1932.39</c:v>
                </c:pt>
                <c:pt idx="238">
                  <c:v>1928.67</c:v>
                </c:pt>
                <c:pt idx="239">
                  <c:v>1926.92</c:v>
                </c:pt>
                <c:pt idx="240">
                  <c:v>1935.04</c:v>
                </c:pt>
                <c:pt idx="241">
                  <c:v>1918.62</c:v>
                </c:pt>
                <c:pt idx="242">
                  <c:v>1918.62</c:v>
                </c:pt>
                <c:pt idx="243">
                  <c:v>1918.62</c:v>
                </c:pt>
                <c:pt idx="244">
                  <c:v>1918.62</c:v>
                </c:pt>
                <c:pt idx="245">
                  <c:v>1931.49</c:v>
                </c:pt>
                <c:pt idx="246">
                  <c:v>1924.67</c:v>
                </c:pt>
                <c:pt idx="247">
                  <c:v>1931.45</c:v>
                </c:pt>
                <c:pt idx="248">
                  <c:v>1935.25</c:v>
                </c:pt>
                <c:pt idx="249">
                  <c:v>1935.25</c:v>
                </c:pt>
                <c:pt idx="250">
                  <c:v>1935.25</c:v>
                </c:pt>
                <c:pt idx="251">
                  <c:v>1942.03</c:v>
                </c:pt>
                <c:pt idx="252">
                  <c:v>1962.84</c:v>
                </c:pt>
                <c:pt idx="253">
                  <c:v>1975.82</c:v>
                </c:pt>
                <c:pt idx="254">
                  <c:v>1979.97</c:v>
                </c:pt>
                <c:pt idx="255">
                  <c:v>1994.97</c:v>
                </c:pt>
                <c:pt idx="256">
                  <c:v>1994.97</c:v>
                </c:pt>
                <c:pt idx="257">
                  <c:v>1994.97</c:v>
                </c:pt>
                <c:pt idx="258">
                  <c:v>1987.71</c:v>
                </c:pt>
                <c:pt idx="259">
                  <c:v>1978.08</c:v>
                </c:pt>
                <c:pt idx="260">
                  <c:v>1975.47</c:v>
                </c:pt>
                <c:pt idx="261">
                  <c:v>1975.42</c:v>
                </c:pt>
                <c:pt idx="262">
                  <c:v>1966.89</c:v>
                </c:pt>
                <c:pt idx="263">
                  <c:v>1966.89</c:v>
                </c:pt>
                <c:pt idx="264">
                  <c:v>1966.89</c:v>
                </c:pt>
                <c:pt idx="265">
                  <c:v>1992.68</c:v>
                </c:pt>
                <c:pt idx="266">
                  <c:v>1997.91</c:v>
                </c:pt>
                <c:pt idx="267">
                  <c:v>2007.48</c:v>
                </c:pt>
                <c:pt idx="268">
                  <c:v>2019.76</c:v>
                </c:pt>
                <c:pt idx="269">
                  <c:v>2023.89</c:v>
                </c:pt>
                <c:pt idx="270">
                  <c:v>2023.89</c:v>
                </c:pt>
                <c:pt idx="271">
                  <c:v>2023.89</c:v>
                </c:pt>
                <c:pt idx="272">
                  <c:v>2028.48</c:v>
                </c:pt>
                <c:pt idx="273">
                  <c:v>2022</c:v>
                </c:pt>
                <c:pt idx="274">
                  <c:v>2025.75</c:v>
                </c:pt>
                <c:pt idx="275">
                  <c:v>2021.49</c:v>
                </c:pt>
                <c:pt idx="276">
                  <c:v>2026.2</c:v>
                </c:pt>
                <c:pt idx="277">
                  <c:v>2026.2</c:v>
                </c:pt>
                <c:pt idx="278">
                  <c:v>2026.2</c:v>
                </c:pt>
                <c:pt idx="279">
                  <c:v>2028.03</c:v>
                </c:pt>
                <c:pt idx="280">
                  <c:v>2026.9</c:v>
                </c:pt>
                <c:pt idx="281">
                  <c:v>2040.31</c:v>
                </c:pt>
                <c:pt idx="282">
                  <c:v>2041.71</c:v>
                </c:pt>
                <c:pt idx="283">
                  <c:v>2052.96</c:v>
                </c:pt>
                <c:pt idx="284">
                  <c:v>2052.96</c:v>
                </c:pt>
                <c:pt idx="285">
                  <c:v>2052.96</c:v>
                </c:pt>
                <c:pt idx="286">
                  <c:v>2052.96</c:v>
                </c:pt>
                <c:pt idx="287">
                  <c:v>2049.66</c:v>
                </c:pt>
                <c:pt idx="288">
                  <c:v>2057.6999999999998</c:v>
                </c:pt>
                <c:pt idx="289">
                  <c:v>2074.4</c:v>
                </c:pt>
                <c:pt idx="290">
                  <c:v>2064.4299999999998</c:v>
                </c:pt>
                <c:pt idx="291">
                  <c:v>2064.4299999999998</c:v>
                </c:pt>
                <c:pt idx="292">
                  <c:v>2064.4299999999998</c:v>
                </c:pt>
                <c:pt idx="293">
                  <c:v>2065.8200000000002</c:v>
                </c:pt>
                <c:pt idx="294">
                  <c:v>2048.44</c:v>
                </c:pt>
                <c:pt idx="295">
                  <c:v>2049.9</c:v>
                </c:pt>
                <c:pt idx="296">
                  <c:v>2053.39</c:v>
                </c:pt>
                <c:pt idx="297">
                  <c:v>2065.38</c:v>
                </c:pt>
                <c:pt idx="298">
                  <c:v>2065.38</c:v>
                </c:pt>
                <c:pt idx="299">
                  <c:v>2065.38</c:v>
                </c:pt>
                <c:pt idx="300">
                  <c:v>2069.7199999999998</c:v>
                </c:pt>
                <c:pt idx="301">
                  <c:v>2055.4299999999998</c:v>
                </c:pt>
                <c:pt idx="302">
                  <c:v>2044.55</c:v>
                </c:pt>
                <c:pt idx="303">
                  <c:v>2050.52</c:v>
                </c:pt>
                <c:pt idx="304">
                  <c:v>2061.92</c:v>
                </c:pt>
                <c:pt idx="305">
                  <c:v>2061.92</c:v>
                </c:pt>
                <c:pt idx="306">
                  <c:v>2061.92</c:v>
                </c:pt>
                <c:pt idx="307">
                  <c:v>2061.92</c:v>
                </c:pt>
                <c:pt idx="308">
                  <c:v>2076.9899999999998</c:v>
                </c:pt>
                <c:pt idx="309">
                  <c:v>2081.2399999999998</c:v>
                </c:pt>
                <c:pt idx="310">
                  <c:v>2086.86</c:v>
                </c:pt>
                <c:pt idx="311">
                  <c:v>2103.25</c:v>
                </c:pt>
                <c:pt idx="312">
                  <c:v>2103.25</c:v>
                </c:pt>
                <c:pt idx="313">
                  <c:v>2103.25</c:v>
                </c:pt>
                <c:pt idx="314">
                  <c:v>2103.12</c:v>
                </c:pt>
                <c:pt idx="315">
                  <c:v>2103.12</c:v>
                </c:pt>
                <c:pt idx="316">
                  <c:v>2115.59</c:v>
                </c:pt>
                <c:pt idx="317">
                  <c:v>2133.0300000000002</c:v>
                </c:pt>
                <c:pt idx="318">
                  <c:v>2160.4699999999998</c:v>
                </c:pt>
                <c:pt idx="319">
                  <c:v>2160.4699999999998</c:v>
                </c:pt>
                <c:pt idx="320">
                  <c:v>2160.4699999999998</c:v>
                </c:pt>
                <c:pt idx="321">
                  <c:v>2160.4699999999998</c:v>
                </c:pt>
                <c:pt idx="322">
                  <c:v>2158.58</c:v>
                </c:pt>
                <c:pt idx="323">
                  <c:v>2156.73</c:v>
                </c:pt>
                <c:pt idx="324">
                  <c:v>2156.9299999999998</c:v>
                </c:pt>
                <c:pt idx="325">
                  <c:v>2142.02</c:v>
                </c:pt>
                <c:pt idx="326">
                  <c:v>2142.02</c:v>
                </c:pt>
                <c:pt idx="327">
                  <c:v>2142.02</c:v>
                </c:pt>
                <c:pt idx="328">
                  <c:v>2158.12</c:v>
                </c:pt>
                <c:pt idx="329">
                  <c:v>2162.15</c:v>
                </c:pt>
                <c:pt idx="330">
                  <c:v>2165.15</c:v>
                </c:pt>
                <c:pt idx="331">
                  <c:v>2165.15</c:v>
                </c:pt>
                <c:pt idx="332">
                  <c:v>2206.19</c:v>
                </c:pt>
                <c:pt idx="333">
                  <c:v>2206.19</c:v>
                </c:pt>
                <c:pt idx="334">
                  <c:v>2206.19</c:v>
                </c:pt>
                <c:pt idx="335">
                  <c:v>2252.36</c:v>
                </c:pt>
                <c:pt idx="336">
                  <c:v>2293.4699999999998</c:v>
                </c:pt>
                <c:pt idx="337">
                  <c:v>2286.0300000000002</c:v>
                </c:pt>
                <c:pt idx="338">
                  <c:v>2284.2399999999998</c:v>
                </c:pt>
                <c:pt idx="339">
                  <c:v>2304.12</c:v>
                </c:pt>
                <c:pt idx="340">
                  <c:v>2304.12</c:v>
                </c:pt>
                <c:pt idx="341">
                  <c:v>2304.12</c:v>
                </c:pt>
                <c:pt idx="342">
                  <c:v>2304.12</c:v>
                </c:pt>
                <c:pt idx="343">
                  <c:v>2350.0100000000002</c:v>
                </c:pt>
                <c:pt idx="344">
                  <c:v>2381.96</c:v>
                </c:pt>
                <c:pt idx="345">
                  <c:v>2423.56</c:v>
                </c:pt>
                <c:pt idx="346">
                  <c:v>2405.31</c:v>
                </c:pt>
                <c:pt idx="347">
                  <c:v>2405.31</c:v>
                </c:pt>
                <c:pt idx="348">
                  <c:v>2405.31</c:v>
                </c:pt>
                <c:pt idx="349">
                  <c:v>2414.39</c:v>
                </c:pt>
                <c:pt idx="350">
                  <c:v>2446.35</c:v>
                </c:pt>
                <c:pt idx="351">
                  <c:v>2412.79</c:v>
                </c:pt>
                <c:pt idx="352">
                  <c:v>2334.98</c:v>
                </c:pt>
                <c:pt idx="353">
                  <c:v>2297.14</c:v>
                </c:pt>
                <c:pt idx="354">
                  <c:v>2297.14</c:v>
                </c:pt>
                <c:pt idx="355">
                  <c:v>2297.14</c:v>
                </c:pt>
                <c:pt idx="356">
                  <c:v>2316.9299999999998</c:v>
                </c:pt>
                <c:pt idx="357">
                  <c:v>2342.5700000000002</c:v>
                </c:pt>
                <c:pt idx="358">
                  <c:v>2346.9</c:v>
                </c:pt>
                <c:pt idx="359">
                  <c:v>2346.9</c:v>
                </c:pt>
                <c:pt idx="360">
                  <c:v>2358.46</c:v>
                </c:pt>
                <c:pt idx="361">
                  <c:v>2358.46</c:v>
                </c:pt>
                <c:pt idx="362">
                  <c:v>2358.46</c:v>
                </c:pt>
                <c:pt idx="363">
                  <c:v>2378.56</c:v>
                </c:pt>
                <c:pt idx="364">
                  <c:v>2392.46</c:v>
                </c:pt>
                <c:pt idx="365">
                  <c:v>2392.46</c:v>
                </c:pt>
                <c:pt idx="366">
                  <c:v>2392.46</c:v>
                </c:pt>
                <c:pt idx="367">
                  <c:v>2383.37</c:v>
                </c:pt>
                <c:pt idx="368">
                  <c:v>2383.37</c:v>
                </c:pt>
                <c:pt idx="369">
                  <c:v>2383.37</c:v>
                </c:pt>
                <c:pt idx="370">
                  <c:v>2412.8200000000002</c:v>
                </c:pt>
                <c:pt idx="371">
                  <c:v>2452.11</c:v>
                </c:pt>
                <c:pt idx="372">
                  <c:v>2434.31</c:v>
                </c:pt>
                <c:pt idx="373">
                  <c:v>2405.0300000000002</c:v>
                </c:pt>
                <c:pt idx="374">
                  <c:v>2406.71</c:v>
                </c:pt>
                <c:pt idx="375">
                  <c:v>2406.71</c:v>
                </c:pt>
                <c:pt idx="376">
                  <c:v>2406.71</c:v>
                </c:pt>
                <c:pt idx="377">
                  <c:v>2406.71</c:v>
                </c:pt>
                <c:pt idx="378">
                  <c:v>2442.0300000000002</c:v>
                </c:pt>
                <c:pt idx="379">
                  <c:v>2438.79</c:v>
                </c:pt>
                <c:pt idx="380">
                  <c:v>2398.91</c:v>
                </c:pt>
                <c:pt idx="381">
                  <c:v>2383.91</c:v>
                </c:pt>
                <c:pt idx="382">
                  <c:v>2383.91</c:v>
                </c:pt>
                <c:pt idx="383">
                  <c:v>2383.91</c:v>
                </c:pt>
                <c:pt idx="384">
                  <c:v>2383.91</c:v>
                </c:pt>
                <c:pt idx="385">
                  <c:v>2373.44</c:v>
                </c:pt>
                <c:pt idx="386">
                  <c:v>2361.54</c:v>
                </c:pt>
                <c:pt idx="387">
                  <c:v>2370.75</c:v>
                </c:pt>
                <c:pt idx="388">
                  <c:v>2386.5</c:v>
                </c:pt>
                <c:pt idx="389">
                  <c:v>2386.5</c:v>
                </c:pt>
                <c:pt idx="390">
                  <c:v>2386.5</c:v>
                </c:pt>
                <c:pt idx="391">
                  <c:v>2386.2800000000002</c:v>
                </c:pt>
                <c:pt idx="392">
                  <c:v>2381.11</c:v>
                </c:pt>
                <c:pt idx="393">
                  <c:v>2362.42</c:v>
                </c:pt>
                <c:pt idx="394">
                  <c:v>2397.35</c:v>
                </c:pt>
                <c:pt idx="395">
                  <c:v>2441.1</c:v>
                </c:pt>
                <c:pt idx="396">
                  <c:v>2441.1</c:v>
                </c:pt>
                <c:pt idx="397">
                  <c:v>2441.1</c:v>
                </c:pt>
                <c:pt idx="398">
                  <c:v>2407.29</c:v>
                </c:pt>
                <c:pt idx="399">
                  <c:v>2374.7199999999998</c:v>
                </c:pt>
                <c:pt idx="400">
                  <c:v>2381.91</c:v>
                </c:pt>
                <c:pt idx="401">
                  <c:v>2384.5300000000002</c:v>
                </c:pt>
                <c:pt idx="402">
                  <c:v>2384.7600000000002</c:v>
                </c:pt>
                <c:pt idx="403">
                  <c:v>2384.7600000000002</c:v>
                </c:pt>
                <c:pt idx="404">
                  <c:v>2384.7600000000002</c:v>
                </c:pt>
                <c:pt idx="405">
                  <c:v>2371.31</c:v>
                </c:pt>
                <c:pt idx="406">
                  <c:v>2380.79</c:v>
                </c:pt>
                <c:pt idx="407">
                  <c:v>2416.61</c:v>
                </c:pt>
                <c:pt idx="408">
                  <c:v>2401.0300000000002</c:v>
                </c:pt>
                <c:pt idx="409">
                  <c:v>2376.23</c:v>
                </c:pt>
                <c:pt idx="410">
                  <c:v>2376.23</c:v>
                </c:pt>
                <c:pt idx="411">
                  <c:v>2376.23</c:v>
                </c:pt>
                <c:pt idx="412">
                  <c:v>2376.23</c:v>
                </c:pt>
                <c:pt idx="413">
                  <c:v>2416.37</c:v>
                </c:pt>
                <c:pt idx="414">
                  <c:v>2429.71</c:v>
                </c:pt>
                <c:pt idx="415">
                  <c:v>2445.16</c:v>
                </c:pt>
                <c:pt idx="416">
                  <c:v>2455.54</c:v>
                </c:pt>
                <c:pt idx="417">
                  <c:v>2455.54</c:v>
                </c:pt>
                <c:pt idx="418">
                  <c:v>2455.54</c:v>
                </c:pt>
                <c:pt idx="419">
                  <c:v>2489.81</c:v>
                </c:pt>
                <c:pt idx="420">
                  <c:v>2500.59</c:v>
                </c:pt>
                <c:pt idx="421">
                  <c:v>2489.41</c:v>
                </c:pt>
                <c:pt idx="422">
                  <c:v>2484.58</c:v>
                </c:pt>
                <c:pt idx="423">
                  <c:v>2496.9899999999998</c:v>
                </c:pt>
                <c:pt idx="424">
                  <c:v>2496.9899999999998</c:v>
                </c:pt>
                <c:pt idx="425">
                  <c:v>2496.9899999999998</c:v>
                </c:pt>
                <c:pt idx="426">
                  <c:v>2522.0300000000002</c:v>
                </c:pt>
                <c:pt idx="427">
                  <c:v>2555.08</c:v>
                </c:pt>
                <c:pt idx="428">
                  <c:v>2565.9</c:v>
                </c:pt>
                <c:pt idx="429">
                  <c:v>2543.4699999999998</c:v>
                </c:pt>
                <c:pt idx="430">
                  <c:v>2565.61</c:v>
                </c:pt>
                <c:pt idx="431">
                  <c:v>2565.61</c:v>
                </c:pt>
                <c:pt idx="432">
                  <c:v>2565.61</c:v>
                </c:pt>
                <c:pt idx="433">
                  <c:v>2592.86</c:v>
                </c:pt>
                <c:pt idx="434">
                  <c:v>2618.79</c:v>
                </c:pt>
                <c:pt idx="435">
                  <c:v>2633.65</c:v>
                </c:pt>
                <c:pt idx="436">
                  <c:v>2610.08</c:v>
                </c:pt>
                <c:pt idx="437">
                  <c:v>2661.52</c:v>
                </c:pt>
                <c:pt idx="438">
                  <c:v>2661.52</c:v>
                </c:pt>
                <c:pt idx="439">
                  <c:v>2661.52</c:v>
                </c:pt>
                <c:pt idx="440">
                  <c:v>2675.08</c:v>
                </c:pt>
                <c:pt idx="441">
                  <c:v>2677.97</c:v>
                </c:pt>
                <c:pt idx="442">
                  <c:v>2651.49</c:v>
                </c:pt>
                <c:pt idx="443">
                  <c:v>2613.38</c:v>
                </c:pt>
                <c:pt idx="444">
                  <c:v>2587.71</c:v>
                </c:pt>
                <c:pt idx="445">
                  <c:v>2587.71</c:v>
                </c:pt>
                <c:pt idx="446">
                  <c:v>2587.71</c:v>
                </c:pt>
                <c:pt idx="447">
                  <c:v>2587.71</c:v>
                </c:pt>
                <c:pt idx="448">
                  <c:v>2526.79</c:v>
                </c:pt>
                <c:pt idx="449">
                  <c:v>2535.5500000000002</c:v>
                </c:pt>
                <c:pt idx="450">
                  <c:v>2551.3000000000002</c:v>
                </c:pt>
                <c:pt idx="451">
                  <c:v>2556.85</c:v>
                </c:pt>
                <c:pt idx="452">
                  <c:v>2556.85</c:v>
                </c:pt>
                <c:pt idx="453">
                  <c:v>2556.85</c:v>
                </c:pt>
                <c:pt idx="454">
                  <c:v>2576.0500000000002</c:v>
                </c:pt>
                <c:pt idx="455">
                  <c:v>2598.36</c:v>
                </c:pt>
                <c:pt idx="456">
                  <c:v>2576.41</c:v>
                </c:pt>
                <c:pt idx="457">
                  <c:v>2576.41</c:v>
                </c:pt>
                <c:pt idx="458">
                  <c:v>2576.41</c:v>
                </c:pt>
                <c:pt idx="459">
                  <c:v>2576.41</c:v>
                </c:pt>
                <c:pt idx="460">
                  <c:v>2576.41</c:v>
                </c:pt>
                <c:pt idx="461">
                  <c:v>2522.71</c:v>
                </c:pt>
                <c:pt idx="462">
                  <c:v>2518.0500000000002</c:v>
                </c:pt>
                <c:pt idx="463">
                  <c:v>2490.9</c:v>
                </c:pt>
                <c:pt idx="464">
                  <c:v>2494.77</c:v>
                </c:pt>
                <c:pt idx="465">
                  <c:v>2516.08</c:v>
                </c:pt>
                <c:pt idx="466">
                  <c:v>2516.08</c:v>
                </c:pt>
                <c:pt idx="467">
                  <c:v>2516.08</c:v>
                </c:pt>
                <c:pt idx="468">
                  <c:v>2537.33</c:v>
                </c:pt>
                <c:pt idx="469">
                  <c:v>2550.83</c:v>
                </c:pt>
                <c:pt idx="470">
                  <c:v>2534.63</c:v>
                </c:pt>
                <c:pt idx="471">
                  <c:v>2493.9299999999998</c:v>
                </c:pt>
                <c:pt idx="472">
                  <c:v>2495.0100000000002</c:v>
                </c:pt>
                <c:pt idx="473">
                  <c:v>2495.0100000000002</c:v>
                </c:pt>
                <c:pt idx="474">
                  <c:v>2495.0100000000002</c:v>
                </c:pt>
                <c:pt idx="475">
                  <c:v>2487.0700000000002</c:v>
                </c:pt>
                <c:pt idx="476">
                  <c:v>2469.0300000000002</c:v>
                </c:pt>
                <c:pt idx="477">
                  <c:v>2488.5</c:v>
                </c:pt>
                <c:pt idx="478">
                  <c:v>2471.21</c:v>
                </c:pt>
                <c:pt idx="479">
                  <c:v>2461.17</c:v>
                </c:pt>
                <c:pt idx="480">
                  <c:v>2461.17</c:v>
                </c:pt>
                <c:pt idx="481">
                  <c:v>2461.17</c:v>
                </c:pt>
                <c:pt idx="482">
                  <c:v>2419.81</c:v>
                </c:pt>
                <c:pt idx="483">
                  <c:v>2393.42</c:v>
                </c:pt>
                <c:pt idx="484">
                  <c:v>2388.06</c:v>
                </c:pt>
                <c:pt idx="485">
                  <c:v>2393.58</c:v>
                </c:pt>
                <c:pt idx="486">
                  <c:v>2393.58</c:v>
                </c:pt>
                <c:pt idx="487">
                  <c:v>2393.58</c:v>
                </c:pt>
                <c:pt idx="488">
                  <c:v>2393.58</c:v>
                </c:pt>
                <c:pt idx="489">
                  <c:v>2408.17</c:v>
                </c:pt>
                <c:pt idx="490">
                  <c:v>2386.7199999999998</c:v>
                </c:pt>
                <c:pt idx="491">
                  <c:v>2362.41</c:v>
                </c:pt>
                <c:pt idx="492">
                  <c:v>2369.23</c:v>
                </c:pt>
                <c:pt idx="493">
                  <c:v>2360.58</c:v>
                </c:pt>
                <c:pt idx="494">
                  <c:v>2360.58</c:v>
                </c:pt>
                <c:pt idx="495">
                  <c:v>2360.58</c:v>
                </c:pt>
                <c:pt idx="496">
                  <c:v>2381.5300000000002</c:v>
                </c:pt>
                <c:pt idx="497">
                  <c:v>2386.77</c:v>
                </c:pt>
                <c:pt idx="498">
                  <c:v>2377.87</c:v>
                </c:pt>
                <c:pt idx="499">
                  <c:v>2389.4899999999998</c:v>
                </c:pt>
                <c:pt idx="500">
                  <c:v>2417.0100000000002</c:v>
                </c:pt>
                <c:pt idx="501">
                  <c:v>2417.0100000000002</c:v>
                </c:pt>
                <c:pt idx="502">
                  <c:v>2417.0100000000002</c:v>
                </c:pt>
                <c:pt idx="503">
                  <c:v>2417.0100000000002</c:v>
                </c:pt>
                <c:pt idx="504">
                  <c:v>2475.4499999999998</c:v>
                </c:pt>
                <c:pt idx="505">
                  <c:v>2503.37</c:v>
                </c:pt>
                <c:pt idx="506">
                  <c:v>2489.39</c:v>
                </c:pt>
                <c:pt idx="507">
                  <c:v>2500.2199999999998</c:v>
                </c:pt>
                <c:pt idx="508">
                  <c:v>2500.2199999999998</c:v>
                </c:pt>
                <c:pt idx="509">
                  <c:v>2500.2199999999998</c:v>
                </c:pt>
                <c:pt idx="510">
                  <c:v>2500.2199999999998</c:v>
                </c:pt>
                <c:pt idx="511">
                  <c:v>2542.5300000000002</c:v>
                </c:pt>
                <c:pt idx="512">
                  <c:v>2548.13</c:v>
                </c:pt>
                <c:pt idx="513">
                  <c:v>2549.9699999999998</c:v>
                </c:pt>
                <c:pt idx="514">
                  <c:v>2533.79</c:v>
                </c:pt>
                <c:pt idx="515">
                  <c:v>2533.79</c:v>
                </c:pt>
                <c:pt idx="516">
                  <c:v>2533.79</c:v>
                </c:pt>
                <c:pt idx="517">
                  <c:v>2549.29</c:v>
                </c:pt>
                <c:pt idx="518">
                  <c:v>2554.44</c:v>
                </c:pt>
                <c:pt idx="519">
                  <c:v>2571.92</c:v>
                </c:pt>
                <c:pt idx="520">
                  <c:v>2588.56</c:v>
                </c:pt>
                <c:pt idx="521">
                  <c:v>2623.66</c:v>
                </c:pt>
                <c:pt idx="522">
                  <c:v>2623.66</c:v>
                </c:pt>
                <c:pt idx="523">
                  <c:v>2623.66</c:v>
                </c:pt>
                <c:pt idx="524">
                  <c:v>2623.66</c:v>
                </c:pt>
                <c:pt idx="525">
                  <c:v>2569.17</c:v>
                </c:pt>
                <c:pt idx="526">
                  <c:v>2523</c:v>
                </c:pt>
                <c:pt idx="527">
                  <c:v>2538.5500000000002</c:v>
                </c:pt>
                <c:pt idx="528">
                  <c:v>2535.91</c:v>
                </c:pt>
                <c:pt idx="529">
                  <c:v>2535.91</c:v>
                </c:pt>
                <c:pt idx="530">
                  <c:v>2535.91</c:v>
                </c:pt>
                <c:pt idx="531">
                  <c:v>2535.91</c:v>
                </c:pt>
                <c:pt idx="532">
                  <c:v>2531.7199999999998</c:v>
                </c:pt>
                <c:pt idx="533">
                  <c:v>2550.4299999999998</c:v>
                </c:pt>
                <c:pt idx="534">
                  <c:v>2528.85</c:v>
                </c:pt>
                <c:pt idx="535">
                  <c:v>2548.1999999999998</c:v>
                </c:pt>
                <c:pt idx="536">
                  <c:v>2548.1999999999998</c:v>
                </c:pt>
                <c:pt idx="537">
                  <c:v>2548.1999999999998</c:v>
                </c:pt>
                <c:pt idx="538">
                  <c:v>2537.6799999999998</c:v>
                </c:pt>
                <c:pt idx="539">
                  <c:v>2550.7399999999998</c:v>
                </c:pt>
                <c:pt idx="540">
                  <c:v>2566.66</c:v>
                </c:pt>
                <c:pt idx="541">
                  <c:v>2556.21</c:v>
                </c:pt>
                <c:pt idx="542">
                  <c:v>2585.11</c:v>
                </c:pt>
                <c:pt idx="543">
                  <c:v>2585.11</c:v>
                </c:pt>
                <c:pt idx="544">
                  <c:v>2585.11</c:v>
                </c:pt>
                <c:pt idx="545">
                  <c:v>2585.11</c:v>
                </c:pt>
                <c:pt idx="546">
                  <c:v>2598.6799999999998</c:v>
                </c:pt>
                <c:pt idx="547">
                  <c:v>2626.8</c:v>
                </c:pt>
                <c:pt idx="548">
                  <c:v>2623.91</c:v>
                </c:pt>
                <c:pt idx="549">
                  <c:v>2642.97</c:v>
                </c:pt>
                <c:pt idx="550">
                  <c:v>2642.97</c:v>
                </c:pt>
                <c:pt idx="551">
                  <c:v>2642.97</c:v>
                </c:pt>
                <c:pt idx="552">
                  <c:v>2665.41</c:v>
                </c:pt>
                <c:pt idx="553">
                  <c:v>2690.15</c:v>
                </c:pt>
                <c:pt idx="554">
                  <c:v>2690.79</c:v>
                </c:pt>
                <c:pt idx="555">
                  <c:v>2670.79</c:v>
                </c:pt>
                <c:pt idx="556">
                  <c:v>2667.37</c:v>
                </c:pt>
                <c:pt idx="557">
                  <c:v>2667.37</c:v>
                </c:pt>
                <c:pt idx="558">
                  <c:v>2667.37</c:v>
                </c:pt>
                <c:pt idx="559">
                  <c:v>2693.54</c:v>
                </c:pt>
                <c:pt idx="560">
                  <c:v>2688.2</c:v>
                </c:pt>
                <c:pt idx="561">
                  <c:v>2713.04</c:v>
                </c:pt>
                <c:pt idx="562">
                  <c:v>2727.23</c:v>
                </c:pt>
                <c:pt idx="563">
                  <c:v>2751.88</c:v>
                </c:pt>
                <c:pt idx="564">
                  <c:v>2751.88</c:v>
                </c:pt>
                <c:pt idx="565">
                  <c:v>2751.88</c:v>
                </c:pt>
                <c:pt idx="566">
                  <c:v>2751.88</c:v>
                </c:pt>
                <c:pt idx="567">
                  <c:v>2765.1</c:v>
                </c:pt>
                <c:pt idx="568">
                  <c:v>2790.26</c:v>
                </c:pt>
                <c:pt idx="569">
                  <c:v>2807.36</c:v>
                </c:pt>
                <c:pt idx="570">
                  <c:v>2857.46</c:v>
                </c:pt>
                <c:pt idx="571">
                  <c:v>2857.46</c:v>
                </c:pt>
                <c:pt idx="572">
                  <c:v>2857.46</c:v>
                </c:pt>
                <c:pt idx="573">
                  <c:v>2854.13</c:v>
                </c:pt>
                <c:pt idx="574">
                  <c:v>2855.44</c:v>
                </c:pt>
                <c:pt idx="575">
                  <c:v>2855.32</c:v>
                </c:pt>
                <c:pt idx="576">
                  <c:v>2866.04</c:v>
                </c:pt>
                <c:pt idx="577">
                  <c:v>2862.51</c:v>
                </c:pt>
                <c:pt idx="578">
                  <c:v>2862.51</c:v>
                </c:pt>
                <c:pt idx="579">
                  <c:v>2862.51</c:v>
                </c:pt>
                <c:pt idx="580">
                  <c:v>2902.98</c:v>
                </c:pt>
                <c:pt idx="581">
                  <c:v>2906.95</c:v>
                </c:pt>
                <c:pt idx="582">
                  <c:v>2945.97</c:v>
                </c:pt>
                <c:pt idx="583">
                  <c:v>2955.31</c:v>
                </c:pt>
                <c:pt idx="584">
                  <c:v>2955.31</c:v>
                </c:pt>
                <c:pt idx="585">
                  <c:v>2955.31</c:v>
                </c:pt>
                <c:pt idx="586">
                  <c:v>2955.31</c:v>
                </c:pt>
                <c:pt idx="587">
                  <c:v>2913.45</c:v>
                </c:pt>
                <c:pt idx="588">
                  <c:v>2943.97</c:v>
                </c:pt>
                <c:pt idx="589">
                  <c:v>2937.63</c:v>
                </c:pt>
                <c:pt idx="590">
                  <c:v>2966.12</c:v>
                </c:pt>
                <c:pt idx="591">
                  <c:v>2983.12</c:v>
                </c:pt>
                <c:pt idx="592">
                  <c:v>2983.12</c:v>
                </c:pt>
                <c:pt idx="593">
                  <c:v>2983.12</c:v>
                </c:pt>
                <c:pt idx="594">
                  <c:v>2983.12</c:v>
                </c:pt>
                <c:pt idx="595">
                  <c:v>3003.35</c:v>
                </c:pt>
                <c:pt idx="596">
                  <c:v>3027.2</c:v>
                </c:pt>
                <c:pt idx="597">
                  <c:v>3053.65</c:v>
                </c:pt>
                <c:pt idx="598">
                  <c:v>3102.6</c:v>
                </c:pt>
                <c:pt idx="599">
                  <c:v>3102.6</c:v>
                </c:pt>
                <c:pt idx="600">
                  <c:v>3102.6</c:v>
                </c:pt>
                <c:pt idx="601">
                  <c:v>3208.37</c:v>
                </c:pt>
                <c:pt idx="602">
                  <c:v>3194.24</c:v>
                </c:pt>
                <c:pt idx="603">
                  <c:v>3238.51</c:v>
                </c:pt>
                <c:pt idx="604">
                  <c:v>3195.47</c:v>
                </c:pt>
                <c:pt idx="605">
                  <c:v>3101.1</c:v>
                </c:pt>
                <c:pt idx="606">
                  <c:v>3101.1</c:v>
                </c:pt>
                <c:pt idx="607">
                  <c:v>3101.1</c:v>
                </c:pt>
                <c:pt idx="608">
                  <c:v>3079.97</c:v>
                </c:pt>
                <c:pt idx="609">
                  <c:v>3093.64</c:v>
                </c:pt>
                <c:pt idx="610">
                  <c:v>3142.34</c:v>
                </c:pt>
                <c:pt idx="611">
                  <c:v>3119.93</c:v>
                </c:pt>
                <c:pt idx="612">
                  <c:v>3113.55</c:v>
                </c:pt>
                <c:pt idx="613">
                  <c:v>3113.55</c:v>
                </c:pt>
                <c:pt idx="614">
                  <c:v>3113.55</c:v>
                </c:pt>
                <c:pt idx="615">
                  <c:v>3113.55</c:v>
                </c:pt>
                <c:pt idx="616">
                  <c:v>3138.46</c:v>
                </c:pt>
                <c:pt idx="617">
                  <c:v>3105.4</c:v>
                </c:pt>
                <c:pt idx="618">
                  <c:v>3080.57</c:v>
                </c:pt>
                <c:pt idx="619">
                  <c:v>3012.96</c:v>
                </c:pt>
                <c:pt idx="620">
                  <c:v>3012.96</c:v>
                </c:pt>
                <c:pt idx="621">
                  <c:v>3012.96</c:v>
                </c:pt>
                <c:pt idx="622">
                  <c:v>3032.59</c:v>
                </c:pt>
                <c:pt idx="623">
                  <c:v>3025.28</c:v>
                </c:pt>
                <c:pt idx="624">
                  <c:v>2989.04</c:v>
                </c:pt>
                <c:pt idx="625">
                  <c:v>2975.13</c:v>
                </c:pt>
                <c:pt idx="626">
                  <c:v>2984.9</c:v>
                </c:pt>
                <c:pt idx="627">
                  <c:v>2984.9</c:v>
                </c:pt>
                <c:pt idx="628">
                  <c:v>2984.9</c:v>
                </c:pt>
                <c:pt idx="629">
                  <c:v>3001.68</c:v>
                </c:pt>
                <c:pt idx="630">
                  <c:v>3065.74</c:v>
                </c:pt>
                <c:pt idx="631">
                  <c:v>3099.28</c:v>
                </c:pt>
                <c:pt idx="632">
                  <c:v>3135.17</c:v>
                </c:pt>
                <c:pt idx="633">
                  <c:v>3080.44</c:v>
                </c:pt>
                <c:pt idx="634">
                  <c:v>3080.44</c:v>
                </c:pt>
                <c:pt idx="635">
                  <c:v>3080.44</c:v>
                </c:pt>
                <c:pt idx="636">
                  <c:v>3096.98</c:v>
                </c:pt>
                <c:pt idx="637">
                  <c:v>3121.94</c:v>
                </c:pt>
                <c:pt idx="638">
                  <c:v>3086.75</c:v>
                </c:pt>
                <c:pt idx="639">
                  <c:v>3061.85</c:v>
                </c:pt>
                <c:pt idx="640">
                  <c:v>3034.9</c:v>
                </c:pt>
                <c:pt idx="641">
                  <c:v>3034.9</c:v>
                </c:pt>
                <c:pt idx="642">
                  <c:v>3034.9</c:v>
                </c:pt>
                <c:pt idx="643">
                  <c:v>2971.15</c:v>
                </c:pt>
                <c:pt idx="644">
                  <c:v>2913.74</c:v>
                </c:pt>
                <c:pt idx="645">
                  <c:v>2891.91</c:v>
                </c:pt>
                <c:pt idx="646">
                  <c:v>2887.21</c:v>
                </c:pt>
                <c:pt idx="647">
                  <c:v>2855.74</c:v>
                </c:pt>
                <c:pt idx="648">
                  <c:v>2855.74</c:v>
                </c:pt>
                <c:pt idx="649">
                  <c:v>2855.74</c:v>
                </c:pt>
                <c:pt idx="650">
                  <c:v>2855.74</c:v>
                </c:pt>
                <c:pt idx="651">
                  <c:v>2910.7</c:v>
                </c:pt>
                <c:pt idx="652">
                  <c:v>2928.69</c:v>
                </c:pt>
                <c:pt idx="653">
                  <c:v>2908.87</c:v>
                </c:pt>
                <c:pt idx="654">
                  <c:v>2879.89</c:v>
                </c:pt>
                <c:pt idx="655">
                  <c:v>2879.89</c:v>
                </c:pt>
                <c:pt idx="656">
                  <c:v>2879.89</c:v>
                </c:pt>
                <c:pt idx="657">
                  <c:v>2912.99</c:v>
                </c:pt>
                <c:pt idx="658">
                  <c:v>2929.19</c:v>
                </c:pt>
                <c:pt idx="659">
                  <c:v>2966.68</c:v>
                </c:pt>
                <c:pt idx="660">
                  <c:v>2925.36</c:v>
                </c:pt>
                <c:pt idx="661">
                  <c:v>2912.08</c:v>
                </c:pt>
                <c:pt idx="662">
                  <c:v>2912.08</c:v>
                </c:pt>
                <c:pt idx="663">
                  <c:v>2912.08</c:v>
                </c:pt>
                <c:pt idx="664">
                  <c:v>2918.21</c:v>
                </c:pt>
                <c:pt idx="665">
                  <c:v>2950.87</c:v>
                </c:pt>
                <c:pt idx="666">
                  <c:v>2926.75</c:v>
                </c:pt>
                <c:pt idx="667">
                  <c:v>2921.32</c:v>
                </c:pt>
                <c:pt idx="668">
                  <c:v>2897.83</c:v>
                </c:pt>
                <c:pt idx="669">
                  <c:v>2897.83</c:v>
                </c:pt>
                <c:pt idx="670">
                  <c:v>2897.83</c:v>
                </c:pt>
                <c:pt idx="671">
                  <c:v>2897.83</c:v>
                </c:pt>
                <c:pt idx="672">
                  <c:v>2825.25</c:v>
                </c:pt>
                <c:pt idx="673">
                  <c:v>2819.63</c:v>
                </c:pt>
                <c:pt idx="674">
                  <c:v>2853.32</c:v>
                </c:pt>
                <c:pt idx="675">
                  <c:v>2896.19</c:v>
                </c:pt>
                <c:pt idx="676">
                  <c:v>2896.19</c:v>
                </c:pt>
                <c:pt idx="677">
                  <c:v>2896.19</c:v>
                </c:pt>
                <c:pt idx="678">
                  <c:v>2921.15</c:v>
                </c:pt>
                <c:pt idx="679">
                  <c:v>2935.86</c:v>
                </c:pt>
                <c:pt idx="680">
                  <c:v>2935.86</c:v>
                </c:pt>
                <c:pt idx="681">
                  <c:v>3009.36</c:v>
                </c:pt>
                <c:pt idx="682">
                  <c:v>3073.23</c:v>
                </c:pt>
                <c:pt idx="683">
                  <c:v>3073.23</c:v>
                </c:pt>
                <c:pt idx="684">
                  <c:v>3073.23</c:v>
                </c:pt>
                <c:pt idx="685">
                  <c:v>3073.23</c:v>
                </c:pt>
                <c:pt idx="686">
                  <c:v>3069.24</c:v>
                </c:pt>
                <c:pt idx="687">
                  <c:v>3108.7</c:v>
                </c:pt>
                <c:pt idx="688">
                  <c:v>3082.04</c:v>
                </c:pt>
                <c:pt idx="689">
                  <c:v>3047.31</c:v>
                </c:pt>
                <c:pt idx="690">
                  <c:v>3047.31</c:v>
                </c:pt>
                <c:pt idx="691">
                  <c:v>3047.31</c:v>
                </c:pt>
                <c:pt idx="692">
                  <c:v>3086.82</c:v>
                </c:pt>
                <c:pt idx="693">
                  <c:v>3074.35</c:v>
                </c:pt>
                <c:pt idx="694">
                  <c:v>3099.75</c:v>
                </c:pt>
                <c:pt idx="695">
                  <c:v>3099.75</c:v>
                </c:pt>
                <c:pt idx="696">
                  <c:v>3101.1</c:v>
                </c:pt>
                <c:pt idx="697">
                  <c:v>3101.1</c:v>
                </c:pt>
                <c:pt idx="698">
                  <c:v>3101.1</c:v>
                </c:pt>
                <c:pt idx="699">
                  <c:v>3142.11</c:v>
                </c:pt>
                <c:pt idx="700">
                  <c:v>3131.95</c:v>
                </c:pt>
                <c:pt idx="701">
                  <c:v>3166.67</c:v>
                </c:pt>
                <c:pt idx="702">
                  <c:v>3149.12</c:v>
                </c:pt>
                <c:pt idx="703">
                  <c:v>3179.22</c:v>
                </c:pt>
                <c:pt idx="704">
                  <c:v>3179.22</c:v>
                </c:pt>
                <c:pt idx="705">
                  <c:v>3179.22</c:v>
                </c:pt>
                <c:pt idx="706">
                  <c:v>3287.03</c:v>
                </c:pt>
                <c:pt idx="707">
                  <c:v>3287.03</c:v>
                </c:pt>
                <c:pt idx="708">
                  <c:v>3294.02</c:v>
                </c:pt>
                <c:pt idx="709">
                  <c:v>3259.56</c:v>
                </c:pt>
                <c:pt idx="710">
                  <c:v>3299.36</c:v>
                </c:pt>
                <c:pt idx="711">
                  <c:v>3299.36</c:v>
                </c:pt>
                <c:pt idx="712">
                  <c:v>3299.36</c:v>
                </c:pt>
                <c:pt idx="713">
                  <c:v>3356</c:v>
                </c:pt>
                <c:pt idx="714">
                  <c:v>3328.08</c:v>
                </c:pt>
                <c:pt idx="715">
                  <c:v>3317.72</c:v>
                </c:pt>
                <c:pt idx="716">
                  <c:v>3333.37</c:v>
                </c:pt>
                <c:pt idx="717">
                  <c:v>3337.68</c:v>
                </c:pt>
                <c:pt idx="718">
                  <c:v>3337.68</c:v>
                </c:pt>
                <c:pt idx="719">
                  <c:v>3337.68</c:v>
                </c:pt>
                <c:pt idx="720">
                  <c:v>3332.7</c:v>
                </c:pt>
                <c:pt idx="721">
                  <c:v>3307.24</c:v>
                </c:pt>
                <c:pt idx="722">
                  <c:v>3255.19</c:v>
                </c:pt>
                <c:pt idx="723">
                  <c:v>3172.03</c:v>
                </c:pt>
                <c:pt idx="724">
                  <c:v>3172.03</c:v>
                </c:pt>
                <c:pt idx="725">
                  <c:v>3172.03</c:v>
                </c:pt>
                <c:pt idx="726">
                  <c:v>3172.03</c:v>
                </c:pt>
                <c:pt idx="727">
                  <c:v>3180.87</c:v>
                </c:pt>
                <c:pt idx="728">
                  <c:v>3155.22</c:v>
                </c:pt>
                <c:pt idx="729">
                  <c:v>3149.47</c:v>
                </c:pt>
                <c:pt idx="730">
                  <c:v>3149.47</c:v>
                </c:pt>
                <c:pt idx="731">
                  <c:v>3149.47</c:v>
                </c:pt>
                <c:pt idx="732">
                  <c:v>3149.47</c:v>
                </c:pt>
                <c:pt idx="733">
                  <c:v>3149.47</c:v>
                </c:pt>
                <c:pt idx="734">
                  <c:v>3213.24</c:v>
                </c:pt>
                <c:pt idx="735">
                  <c:v>3203.86</c:v>
                </c:pt>
                <c:pt idx="736">
                  <c:v>3250.69</c:v>
                </c:pt>
                <c:pt idx="737">
                  <c:v>3287.28</c:v>
                </c:pt>
                <c:pt idx="738">
                  <c:v>3268.37</c:v>
                </c:pt>
                <c:pt idx="739">
                  <c:v>3268.37</c:v>
                </c:pt>
                <c:pt idx="740">
                  <c:v>3268.37</c:v>
                </c:pt>
                <c:pt idx="741">
                  <c:v>3268.37</c:v>
                </c:pt>
                <c:pt idx="742">
                  <c:v>3246.51</c:v>
                </c:pt>
                <c:pt idx="743">
                  <c:v>3235.45</c:v>
                </c:pt>
                <c:pt idx="744">
                  <c:v>3240.71</c:v>
                </c:pt>
                <c:pt idx="745">
                  <c:v>3293.94</c:v>
                </c:pt>
                <c:pt idx="746">
                  <c:v>3293.94</c:v>
                </c:pt>
                <c:pt idx="747">
                  <c:v>3293.94</c:v>
                </c:pt>
                <c:pt idx="748">
                  <c:v>3293.94</c:v>
                </c:pt>
                <c:pt idx="749">
                  <c:v>3297.46</c:v>
                </c:pt>
                <c:pt idx="750">
                  <c:v>3357.67</c:v>
                </c:pt>
                <c:pt idx="751">
                  <c:v>3368.49</c:v>
                </c:pt>
                <c:pt idx="752">
                  <c:v>3281.74</c:v>
                </c:pt>
                <c:pt idx="753">
                  <c:v>3281.74</c:v>
                </c:pt>
                <c:pt idx="754">
                  <c:v>3281.74</c:v>
                </c:pt>
                <c:pt idx="755">
                  <c:v>3362.38</c:v>
                </c:pt>
                <c:pt idx="756">
                  <c:v>3375.8</c:v>
                </c:pt>
                <c:pt idx="757">
                  <c:v>3366.63</c:v>
                </c:pt>
                <c:pt idx="758">
                  <c:v>3302.92</c:v>
                </c:pt>
                <c:pt idx="759">
                  <c:v>3287.31</c:v>
                </c:pt>
                <c:pt idx="760">
                  <c:v>3287.31</c:v>
                </c:pt>
                <c:pt idx="761">
                  <c:v>3287.31</c:v>
                </c:pt>
                <c:pt idx="762">
                  <c:v>3326.82</c:v>
                </c:pt>
                <c:pt idx="763">
                  <c:v>3387.69</c:v>
                </c:pt>
                <c:pt idx="764">
                  <c:v>3382.2</c:v>
                </c:pt>
                <c:pt idx="765">
                  <c:v>3315.75</c:v>
                </c:pt>
                <c:pt idx="766">
                  <c:v>3320.49</c:v>
                </c:pt>
                <c:pt idx="767">
                  <c:v>3320.49</c:v>
                </c:pt>
                <c:pt idx="768">
                  <c:v>3320.49</c:v>
                </c:pt>
                <c:pt idx="769">
                  <c:v>3367.02</c:v>
                </c:pt>
                <c:pt idx="770">
                  <c:v>3391.93</c:v>
                </c:pt>
                <c:pt idx="771">
                  <c:v>3385.65</c:v>
                </c:pt>
                <c:pt idx="772">
                  <c:v>3434.89</c:v>
                </c:pt>
                <c:pt idx="773">
                  <c:v>3409.82</c:v>
                </c:pt>
                <c:pt idx="774">
                  <c:v>3409.82</c:v>
                </c:pt>
                <c:pt idx="775">
                  <c:v>3409.82</c:v>
                </c:pt>
                <c:pt idx="776">
                  <c:v>3409.82</c:v>
                </c:pt>
                <c:pt idx="777">
                  <c:v>3406.87</c:v>
                </c:pt>
                <c:pt idx="778">
                  <c:v>3391.87</c:v>
                </c:pt>
                <c:pt idx="779">
                  <c:v>3338.03</c:v>
                </c:pt>
                <c:pt idx="780">
                  <c:v>3356.78</c:v>
                </c:pt>
                <c:pt idx="781">
                  <c:v>3356.78</c:v>
                </c:pt>
                <c:pt idx="782">
                  <c:v>3356.78</c:v>
                </c:pt>
                <c:pt idx="783">
                  <c:v>3314.24</c:v>
                </c:pt>
                <c:pt idx="784">
                  <c:v>3322.54</c:v>
                </c:pt>
                <c:pt idx="785">
                  <c:v>3341.69</c:v>
                </c:pt>
                <c:pt idx="786">
                  <c:v>3310.16</c:v>
                </c:pt>
                <c:pt idx="787">
                  <c:v>3306</c:v>
                </c:pt>
                <c:pt idx="788">
                  <c:v>3306</c:v>
                </c:pt>
                <c:pt idx="789">
                  <c:v>3306</c:v>
                </c:pt>
                <c:pt idx="790">
                  <c:v>3319.8</c:v>
                </c:pt>
                <c:pt idx="791">
                  <c:v>3268.86</c:v>
                </c:pt>
                <c:pt idx="792">
                  <c:v>3205.6</c:v>
                </c:pt>
                <c:pt idx="793">
                  <c:v>3203.03</c:v>
                </c:pt>
                <c:pt idx="794">
                  <c:v>3163.25</c:v>
                </c:pt>
                <c:pt idx="795">
                  <c:v>3163.25</c:v>
                </c:pt>
                <c:pt idx="796">
                  <c:v>3163.25</c:v>
                </c:pt>
                <c:pt idx="797">
                  <c:v>3135.28</c:v>
                </c:pt>
                <c:pt idx="798">
                  <c:v>3155.9</c:v>
                </c:pt>
                <c:pt idx="799">
                  <c:v>3192.49</c:v>
                </c:pt>
                <c:pt idx="800">
                  <c:v>3204.27</c:v>
                </c:pt>
                <c:pt idx="801">
                  <c:v>3164.12</c:v>
                </c:pt>
                <c:pt idx="802">
                  <c:v>3164.12</c:v>
                </c:pt>
                <c:pt idx="803">
                  <c:v>3164.12</c:v>
                </c:pt>
                <c:pt idx="804">
                  <c:v>3175.95</c:v>
                </c:pt>
                <c:pt idx="805">
                  <c:v>3175.88</c:v>
                </c:pt>
                <c:pt idx="806">
                  <c:v>3155.9</c:v>
                </c:pt>
                <c:pt idx="807">
                  <c:v>3087.39</c:v>
                </c:pt>
                <c:pt idx="808">
                  <c:v>3065.79</c:v>
                </c:pt>
                <c:pt idx="809">
                  <c:v>3065.79</c:v>
                </c:pt>
                <c:pt idx="810">
                  <c:v>3065.79</c:v>
                </c:pt>
                <c:pt idx="811">
                  <c:v>3065.79</c:v>
                </c:pt>
                <c:pt idx="812">
                  <c:v>3050.31</c:v>
                </c:pt>
                <c:pt idx="813">
                  <c:v>3058.8</c:v>
                </c:pt>
                <c:pt idx="814">
                  <c:v>3058.8</c:v>
                </c:pt>
                <c:pt idx="815">
                  <c:v>3058.8</c:v>
                </c:pt>
                <c:pt idx="816">
                  <c:v>3058.8</c:v>
                </c:pt>
                <c:pt idx="817">
                  <c:v>3058.8</c:v>
                </c:pt>
                <c:pt idx="818">
                  <c:v>3047.85</c:v>
                </c:pt>
                <c:pt idx="819">
                  <c:v>3052.33</c:v>
                </c:pt>
                <c:pt idx="820">
                  <c:v>3022.35</c:v>
                </c:pt>
                <c:pt idx="821">
                  <c:v>3000.63</c:v>
                </c:pt>
                <c:pt idx="822">
                  <c:v>3038.48</c:v>
                </c:pt>
                <c:pt idx="823">
                  <c:v>3038.48</c:v>
                </c:pt>
                <c:pt idx="824">
                  <c:v>3038.48</c:v>
                </c:pt>
                <c:pt idx="825">
                  <c:v>3066.94</c:v>
                </c:pt>
                <c:pt idx="826">
                  <c:v>3085.82</c:v>
                </c:pt>
                <c:pt idx="827">
                  <c:v>3081.39</c:v>
                </c:pt>
                <c:pt idx="828">
                  <c:v>3109.6</c:v>
                </c:pt>
                <c:pt idx="829">
                  <c:v>3076.29</c:v>
                </c:pt>
                <c:pt idx="830">
                  <c:v>3076.29</c:v>
                </c:pt>
                <c:pt idx="831">
                  <c:v>3076.29</c:v>
                </c:pt>
                <c:pt idx="832">
                  <c:v>3057.96</c:v>
                </c:pt>
                <c:pt idx="833">
                  <c:v>3036.57</c:v>
                </c:pt>
                <c:pt idx="834">
                  <c:v>3006.35</c:v>
                </c:pt>
                <c:pt idx="835">
                  <c:v>3000.78</c:v>
                </c:pt>
                <c:pt idx="836">
                  <c:v>2999.38</c:v>
                </c:pt>
                <c:pt idx="837">
                  <c:v>2999.38</c:v>
                </c:pt>
                <c:pt idx="838">
                  <c:v>2999.38</c:v>
                </c:pt>
                <c:pt idx="839">
                  <c:v>2995.86</c:v>
                </c:pt>
                <c:pt idx="840">
                  <c:v>2912.2</c:v>
                </c:pt>
                <c:pt idx="841">
                  <c:v>2899.92</c:v>
                </c:pt>
                <c:pt idx="842">
                  <c:v>2928.7</c:v>
                </c:pt>
                <c:pt idx="843">
                  <c:v>2939.7</c:v>
                </c:pt>
                <c:pt idx="844">
                  <c:v>2939.7</c:v>
                </c:pt>
                <c:pt idx="845">
                  <c:v>2939.7</c:v>
                </c:pt>
                <c:pt idx="846">
                  <c:v>2962.08</c:v>
                </c:pt>
                <c:pt idx="847">
                  <c:v>2945.37</c:v>
                </c:pt>
                <c:pt idx="848">
                  <c:v>2943.23</c:v>
                </c:pt>
                <c:pt idx="849">
                  <c:v>2885.72</c:v>
                </c:pt>
                <c:pt idx="850">
                  <c:v>2851.14</c:v>
                </c:pt>
                <c:pt idx="851">
                  <c:v>2851.14</c:v>
                </c:pt>
                <c:pt idx="852">
                  <c:v>2851.14</c:v>
                </c:pt>
                <c:pt idx="853">
                  <c:v>2833.78</c:v>
                </c:pt>
                <c:pt idx="854">
                  <c:v>2895.51</c:v>
                </c:pt>
                <c:pt idx="855">
                  <c:v>2942.16</c:v>
                </c:pt>
                <c:pt idx="856">
                  <c:v>2952.37</c:v>
                </c:pt>
                <c:pt idx="857">
                  <c:v>2969.62</c:v>
                </c:pt>
                <c:pt idx="858">
                  <c:v>2969.62</c:v>
                </c:pt>
                <c:pt idx="859">
                  <c:v>2969.62</c:v>
                </c:pt>
                <c:pt idx="860">
                  <c:v>2969.62</c:v>
                </c:pt>
                <c:pt idx="861">
                  <c:v>2979.54</c:v>
                </c:pt>
                <c:pt idx="862">
                  <c:v>2956.82</c:v>
                </c:pt>
                <c:pt idx="863">
                  <c:v>2934.88</c:v>
                </c:pt>
                <c:pt idx="864">
                  <c:v>2983.82</c:v>
                </c:pt>
                <c:pt idx="865">
                  <c:v>2983.82</c:v>
                </c:pt>
                <c:pt idx="866">
                  <c:v>2983.82</c:v>
                </c:pt>
                <c:pt idx="867">
                  <c:v>3007.74</c:v>
                </c:pt>
                <c:pt idx="868">
                  <c:v>3020.89</c:v>
                </c:pt>
                <c:pt idx="869">
                  <c:v>3031.48</c:v>
                </c:pt>
                <c:pt idx="870">
                  <c:v>3056.06</c:v>
                </c:pt>
                <c:pt idx="871">
                  <c:v>3047.99</c:v>
                </c:pt>
                <c:pt idx="872">
                  <c:v>3047.99</c:v>
                </c:pt>
                <c:pt idx="873">
                  <c:v>3047.99</c:v>
                </c:pt>
                <c:pt idx="874">
                  <c:v>3058.25</c:v>
                </c:pt>
                <c:pt idx="875">
                  <c:v>3059.92</c:v>
                </c:pt>
                <c:pt idx="876">
                  <c:v>3061.89</c:v>
                </c:pt>
                <c:pt idx="877">
                  <c:v>3054.6</c:v>
                </c:pt>
                <c:pt idx="878">
                  <c:v>3069.17</c:v>
                </c:pt>
                <c:pt idx="879">
                  <c:v>3069.17</c:v>
                </c:pt>
                <c:pt idx="880">
                  <c:v>3069.17</c:v>
                </c:pt>
                <c:pt idx="881">
                  <c:v>3069.17</c:v>
                </c:pt>
                <c:pt idx="882">
                  <c:v>3089.65</c:v>
                </c:pt>
                <c:pt idx="883">
                  <c:v>3117.83</c:v>
                </c:pt>
                <c:pt idx="884">
                  <c:v>3110.88</c:v>
                </c:pt>
                <c:pt idx="885">
                  <c:v>3017.71</c:v>
                </c:pt>
                <c:pt idx="886">
                  <c:v>3017.71</c:v>
                </c:pt>
                <c:pt idx="887">
                  <c:v>3017.71</c:v>
                </c:pt>
                <c:pt idx="888">
                  <c:v>3017.71</c:v>
                </c:pt>
                <c:pt idx="889">
                  <c:v>2950.95</c:v>
                </c:pt>
                <c:pt idx="890">
                  <c:v>2905.23</c:v>
                </c:pt>
                <c:pt idx="891">
                  <c:v>2942.13</c:v>
                </c:pt>
                <c:pt idx="892">
                  <c:v>2969.83</c:v>
                </c:pt>
                <c:pt idx="893">
                  <c:v>2969.83</c:v>
                </c:pt>
                <c:pt idx="894">
                  <c:v>2969.83</c:v>
                </c:pt>
                <c:pt idx="895">
                  <c:v>2990.35</c:v>
                </c:pt>
                <c:pt idx="896">
                  <c:v>3003.28</c:v>
                </c:pt>
                <c:pt idx="897">
                  <c:v>2989.56</c:v>
                </c:pt>
                <c:pt idx="898">
                  <c:v>3019.12</c:v>
                </c:pt>
                <c:pt idx="899">
                  <c:v>3010.91</c:v>
                </c:pt>
                <c:pt idx="900">
                  <c:v>3010.91</c:v>
                </c:pt>
                <c:pt idx="901">
                  <c:v>3010.91</c:v>
                </c:pt>
                <c:pt idx="902">
                  <c:v>2972.97</c:v>
                </c:pt>
                <c:pt idx="903">
                  <c:v>2976.29</c:v>
                </c:pt>
                <c:pt idx="904">
                  <c:v>2944.06</c:v>
                </c:pt>
                <c:pt idx="905">
                  <c:v>2897.53</c:v>
                </c:pt>
                <c:pt idx="906">
                  <c:v>2972.92</c:v>
                </c:pt>
                <c:pt idx="907">
                  <c:v>2972.92</c:v>
                </c:pt>
                <c:pt idx="908">
                  <c:v>2972.92</c:v>
                </c:pt>
                <c:pt idx="909">
                  <c:v>3022.78</c:v>
                </c:pt>
                <c:pt idx="910">
                  <c:v>3005.18</c:v>
                </c:pt>
                <c:pt idx="911">
                  <c:v>2916.15</c:v>
                </c:pt>
                <c:pt idx="912">
                  <c:v>2919.01</c:v>
                </c:pt>
                <c:pt idx="913">
                  <c:v>2914.38</c:v>
                </c:pt>
                <c:pt idx="914">
                  <c:v>2914.38</c:v>
                </c:pt>
                <c:pt idx="915">
                  <c:v>2914.38</c:v>
                </c:pt>
                <c:pt idx="916">
                  <c:v>2914.38</c:v>
                </c:pt>
                <c:pt idx="917">
                  <c:v>2966.87</c:v>
                </c:pt>
                <c:pt idx="918">
                  <c:v>3003.2</c:v>
                </c:pt>
                <c:pt idx="919">
                  <c:v>2986.49</c:v>
                </c:pt>
                <c:pt idx="920">
                  <c:v>2952.64</c:v>
                </c:pt>
                <c:pt idx="921">
                  <c:v>2952.64</c:v>
                </c:pt>
                <c:pt idx="922">
                  <c:v>2952.64</c:v>
                </c:pt>
                <c:pt idx="923">
                  <c:v>2929.81</c:v>
                </c:pt>
                <c:pt idx="924">
                  <c:v>2911.91</c:v>
                </c:pt>
                <c:pt idx="925">
                  <c:v>2936.53</c:v>
                </c:pt>
                <c:pt idx="926">
                  <c:v>2923.07</c:v>
                </c:pt>
                <c:pt idx="927">
                  <c:v>2923.46</c:v>
                </c:pt>
                <c:pt idx="928">
                  <c:v>2923.46</c:v>
                </c:pt>
                <c:pt idx="929">
                  <c:v>2923.46</c:v>
                </c:pt>
                <c:pt idx="930">
                  <c:v>2928.3</c:v>
                </c:pt>
                <c:pt idx="931">
                  <c:v>2931.08</c:v>
                </c:pt>
                <c:pt idx="932">
                  <c:v>2931.08</c:v>
                </c:pt>
                <c:pt idx="933">
                  <c:v>2928.67</c:v>
                </c:pt>
                <c:pt idx="934">
                  <c:v>2942.65</c:v>
                </c:pt>
                <c:pt idx="935">
                  <c:v>2942.65</c:v>
                </c:pt>
                <c:pt idx="936">
                  <c:v>2942.65</c:v>
                </c:pt>
                <c:pt idx="937">
                  <c:v>2997.25</c:v>
                </c:pt>
                <c:pt idx="938">
                  <c:v>3055.15</c:v>
                </c:pt>
                <c:pt idx="939">
                  <c:v>3073.52</c:v>
                </c:pt>
                <c:pt idx="940">
                  <c:v>3091.78</c:v>
                </c:pt>
                <c:pt idx="941">
                  <c:v>3081.75</c:v>
                </c:pt>
                <c:pt idx="942">
                  <c:v>3081.75</c:v>
                </c:pt>
                <c:pt idx="943">
                  <c:v>3081.75</c:v>
                </c:pt>
                <c:pt idx="944">
                  <c:v>3090.28</c:v>
                </c:pt>
                <c:pt idx="945">
                  <c:v>3084.81</c:v>
                </c:pt>
                <c:pt idx="946">
                  <c:v>3110.43</c:v>
                </c:pt>
                <c:pt idx="947">
                  <c:v>3079.83</c:v>
                </c:pt>
                <c:pt idx="948">
                  <c:v>3052.8</c:v>
                </c:pt>
                <c:pt idx="949">
                  <c:v>3052.8</c:v>
                </c:pt>
                <c:pt idx="950">
                  <c:v>3052.8</c:v>
                </c:pt>
                <c:pt idx="951">
                  <c:v>2992.5</c:v>
                </c:pt>
                <c:pt idx="952">
                  <c:v>2974.31</c:v>
                </c:pt>
                <c:pt idx="953">
                  <c:v>2954.9</c:v>
                </c:pt>
                <c:pt idx="954">
                  <c:v>2911.26</c:v>
                </c:pt>
                <c:pt idx="955">
                  <c:v>2908.67</c:v>
                </c:pt>
                <c:pt idx="956">
                  <c:v>2908.67</c:v>
                </c:pt>
                <c:pt idx="957">
                  <c:v>2908.67</c:v>
                </c:pt>
                <c:pt idx="958">
                  <c:v>2908.67</c:v>
                </c:pt>
                <c:pt idx="959">
                  <c:v>2905.3</c:v>
                </c:pt>
                <c:pt idx="960">
                  <c:v>2918.07</c:v>
                </c:pt>
                <c:pt idx="961">
                  <c:v>2884.02</c:v>
                </c:pt>
                <c:pt idx="962">
                  <c:v>2867.37</c:v>
                </c:pt>
                <c:pt idx="963">
                  <c:v>2867.37</c:v>
                </c:pt>
                <c:pt idx="964">
                  <c:v>2867.37</c:v>
                </c:pt>
                <c:pt idx="965">
                  <c:v>2883.89</c:v>
                </c:pt>
                <c:pt idx="966">
                  <c:v>2909.1</c:v>
                </c:pt>
                <c:pt idx="967">
                  <c:v>2938.28</c:v>
                </c:pt>
                <c:pt idx="968">
                  <c:v>2915.67</c:v>
                </c:pt>
                <c:pt idx="969">
                  <c:v>2882.69</c:v>
                </c:pt>
                <c:pt idx="970">
                  <c:v>2882.69</c:v>
                </c:pt>
                <c:pt idx="971">
                  <c:v>2882.69</c:v>
                </c:pt>
                <c:pt idx="972">
                  <c:v>2924.29</c:v>
                </c:pt>
                <c:pt idx="973">
                  <c:v>2933.82</c:v>
                </c:pt>
                <c:pt idx="974">
                  <c:v>2956.53</c:v>
                </c:pt>
                <c:pt idx="975">
                  <c:v>2986.36</c:v>
                </c:pt>
                <c:pt idx="976">
                  <c:v>2957.56</c:v>
                </c:pt>
                <c:pt idx="977">
                  <c:v>2957.56</c:v>
                </c:pt>
                <c:pt idx="978">
                  <c:v>2957.56</c:v>
                </c:pt>
                <c:pt idx="979">
                  <c:v>2957.56</c:v>
                </c:pt>
                <c:pt idx="980">
                  <c:v>2887.64</c:v>
                </c:pt>
                <c:pt idx="981">
                  <c:v>2840.38</c:v>
                </c:pt>
                <c:pt idx="982">
                  <c:v>2846.13</c:v>
                </c:pt>
                <c:pt idx="983">
                  <c:v>2899.29</c:v>
                </c:pt>
                <c:pt idx="984">
                  <c:v>2899.29</c:v>
                </c:pt>
                <c:pt idx="985">
                  <c:v>2899.29</c:v>
                </c:pt>
                <c:pt idx="986">
                  <c:v>2942.29</c:v>
                </c:pt>
                <c:pt idx="987">
                  <c:v>2976.19</c:v>
                </c:pt>
                <c:pt idx="988">
                  <c:v>2972.65</c:v>
                </c:pt>
                <c:pt idx="989">
                  <c:v>2938.5</c:v>
                </c:pt>
                <c:pt idx="990">
                  <c:v>2956.58</c:v>
                </c:pt>
                <c:pt idx="991">
                  <c:v>2956.58</c:v>
                </c:pt>
                <c:pt idx="992">
                  <c:v>2956.58</c:v>
                </c:pt>
                <c:pt idx="993">
                  <c:v>2928.18</c:v>
                </c:pt>
                <c:pt idx="994">
                  <c:v>2911.11</c:v>
                </c:pt>
                <c:pt idx="995">
                  <c:v>2894.15</c:v>
                </c:pt>
                <c:pt idx="996">
                  <c:v>2862.52</c:v>
                </c:pt>
                <c:pt idx="997">
                  <c:v>2917.95</c:v>
                </c:pt>
                <c:pt idx="998">
                  <c:v>2917.95</c:v>
                </c:pt>
                <c:pt idx="999">
                  <c:v>2917.95</c:v>
                </c:pt>
                <c:pt idx="1000">
                  <c:v>2917.58</c:v>
                </c:pt>
                <c:pt idx="1001">
                  <c:v>2921.99</c:v>
                </c:pt>
                <c:pt idx="1002">
                  <c:v>2914.11</c:v>
                </c:pt>
                <c:pt idx="1003">
                  <c:v>2879.95</c:v>
                </c:pt>
                <c:pt idx="1004">
                  <c:v>2880.08</c:v>
                </c:pt>
                <c:pt idx="1005">
                  <c:v>2880.08</c:v>
                </c:pt>
                <c:pt idx="1006">
                  <c:v>2880.08</c:v>
                </c:pt>
                <c:pt idx="1007">
                  <c:v>2937.23</c:v>
                </c:pt>
                <c:pt idx="1008">
                  <c:v>2963.06</c:v>
                </c:pt>
                <c:pt idx="1009">
                  <c:v>2964.93</c:v>
                </c:pt>
                <c:pt idx="1010">
                  <c:v>2924.8</c:v>
                </c:pt>
                <c:pt idx="1011">
                  <c:v>2913.96</c:v>
                </c:pt>
                <c:pt idx="1012">
                  <c:v>2913.96</c:v>
                </c:pt>
                <c:pt idx="1013">
                  <c:v>2913.96</c:v>
                </c:pt>
                <c:pt idx="1014">
                  <c:v>2913.96</c:v>
                </c:pt>
                <c:pt idx="1015">
                  <c:v>2919.51</c:v>
                </c:pt>
                <c:pt idx="1016">
                  <c:v>2919.18</c:v>
                </c:pt>
                <c:pt idx="1017">
                  <c:v>2930.78</c:v>
                </c:pt>
                <c:pt idx="1018">
                  <c:v>2915.67</c:v>
                </c:pt>
                <c:pt idx="1019">
                  <c:v>2915.67</c:v>
                </c:pt>
                <c:pt idx="1020">
                  <c:v>2915.67</c:v>
                </c:pt>
                <c:pt idx="1021">
                  <c:v>2915.67</c:v>
                </c:pt>
                <c:pt idx="1022">
                  <c:v>2905.93</c:v>
                </c:pt>
                <c:pt idx="1023">
                  <c:v>2914.15</c:v>
                </c:pt>
                <c:pt idx="1024">
                  <c:v>2934.03</c:v>
                </c:pt>
                <c:pt idx="1025">
                  <c:v>2944.25</c:v>
                </c:pt>
                <c:pt idx="1026">
                  <c:v>2944.25</c:v>
                </c:pt>
                <c:pt idx="1027">
                  <c:v>2944.25</c:v>
                </c:pt>
                <c:pt idx="1028">
                  <c:v>2929.83</c:v>
                </c:pt>
                <c:pt idx="1029">
                  <c:v>2941.34</c:v>
                </c:pt>
                <c:pt idx="1030">
                  <c:v>2965.18</c:v>
                </c:pt>
                <c:pt idx="1031">
                  <c:v>2966.61</c:v>
                </c:pt>
                <c:pt idx="1032">
                  <c:v>2967.66</c:v>
                </c:pt>
                <c:pt idx="1033">
                  <c:v>2967.66</c:v>
                </c:pt>
                <c:pt idx="1034">
                  <c:v>2967.66</c:v>
                </c:pt>
                <c:pt idx="1035">
                  <c:v>2998.55</c:v>
                </c:pt>
                <c:pt idx="1036">
                  <c:v>3026.68</c:v>
                </c:pt>
                <c:pt idx="1037">
                  <c:v>3070.54</c:v>
                </c:pt>
                <c:pt idx="1038">
                  <c:v>3071.12</c:v>
                </c:pt>
                <c:pt idx="1039">
                  <c:v>3070.4</c:v>
                </c:pt>
                <c:pt idx="1040">
                  <c:v>3070.4</c:v>
                </c:pt>
                <c:pt idx="1041">
                  <c:v>3070.4</c:v>
                </c:pt>
                <c:pt idx="1042">
                  <c:v>3070.4</c:v>
                </c:pt>
                <c:pt idx="1043">
                  <c:v>2984.78</c:v>
                </c:pt>
                <c:pt idx="1044">
                  <c:v>3012.12</c:v>
                </c:pt>
                <c:pt idx="1045">
                  <c:v>3100.12</c:v>
                </c:pt>
                <c:pt idx="1046">
                  <c:v>3100.12</c:v>
                </c:pt>
                <c:pt idx="1047">
                  <c:v>3100.12</c:v>
                </c:pt>
                <c:pt idx="1048">
                  <c:v>3100.12</c:v>
                </c:pt>
                <c:pt idx="1049">
                  <c:v>3100.12</c:v>
                </c:pt>
                <c:pt idx="1050">
                  <c:v>3124.91</c:v>
                </c:pt>
                <c:pt idx="1051">
                  <c:v>3131.11</c:v>
                </c:pt>
                <c:pt idx="1052">
                  <c:v>3135.65</c:v>
                </c:pt>
                <c:pt idx="1053">
                  <c:v>3163.49</c:v>
                </c:pt>
                <c:pt idx="1054">
                  <c:v>3163.49</c:v>
                </c:pt>
                <c:pt idx="1055">
                  <c:v>3163.49</c:v>
                </c:pt>
                <c:pt idx="1056">
                  <c:v>3144.72</c:v>
                </c:pt>
                <c:pt idx="1057">
                  <c:v>3139.76</c:v>
                </c:pt>
                <c:pt idx="1058">
                  <c:v>3187.97</c:v>
                </c:pt>
                <c:pt idx="1059">
                  <c:v>3187.97</c:v>
                </c:pt>
                <c:pt idx="1060">
                  <c:v>3170.64</c:v>
                </c:pt>
                <c:pt idx="1061">
                  <c:v>3170.64</c:v>
                </c:pt>
                <c:pt idx="1062">
                  <c:v>3170.64</c:v>
                </c:pt>
                <c:pt idx="1063">
                  <c:v>3142.2</c:v>
                </c:pt>
                <c:pt idx="1064">
                  <c:v>3165.09</c:v>
                </c:pt>
                <c:pt idx="1065">
                  <c:v>3085.6</c:v>
                </c:pt>
                <c:pt idx="1066">
                  <c:v>3068.34</c:v>
                </c:pt>
                <c:pt idx="1067">
                  <c:v>3061.04</c:v>
                </c:pt>
                <c:pt idx="1068">
                  <c:v>3061.04</c:v>
                </c:pt>
                <c:pt idx="1069">
                  <c:v>3061.04</c:v>
                </c:pt>
                <c:pt idx="1070">
                  <c:v>3049.47</c:v>
                </c:pt>
                <c:pt idx="1071">
                  <c:v>3015.47</c:v>
                </c:pt>
                <c:pt idx="1072">
                  <c:v>2989.71</c:v>
                </c:pt>
                <c:pt idx="1073">
                  <c:v>2989.71</c:v>
                </c:pt>
                <c:pt idx="1074">
                  <c:v>3002.8</c:v>
                </c:pt>
                <c:pt idx="1075">
                  <c:v>3002.8</c:v>
                </c:pt>
                <c:pt idx="1076">
                  <c:v>3002.8</c:v>
                </c:pt>
                <c:pt idx="1077">
                  <c:v>2984.02</c:v>
                </c:pt>
                <c:pt idx="1078">
                  <c:v>2982.29</c:v>
                </c:pt>
                <c:pt idx="1079">
                  <c:v>2964.56</c:v>
                </c:pt>
                <c:pt idx="1080">
                  <c:v>3000.47</c:v>
                </c:pt>
                <c:pt idx="1081">
                  <c:v>2997.2</c:v>
                </c:pt>
                <c:pt idx="1082">
                  <c:v>2997.2</c:v>
                </c:pt>
                <c:pt idx="1083">
                  <c:v>2997.2</c:v>
                </c:pt>
                <c:pt idx="1084">
                  <c:v>3019.44</c:v>
                </c:pt>
                <c:pt idx="1085">
                  <c:v>2988.06</c:v>
                </c:pt>
                <c:pt idx="1086">
                  <c:v>2989.14</c:v>
                </c:pt>
                <c:pt idx="1087">
                  <c:v>2996.03</c:v>
                </c:pt>
                <c:pt idx="1088">
                  <c:v>2996.6</c:v>
                </c:pt>
                <c:pt idx="1089">
                  <c:v>2996.6</c:v>
                </c:pt>
                <c:pt idx="1090">
                  <c:v>2996.6</c:v>
                </c:pt>
                <c:pt idx="1091">
                  <c:v>2996.6</c:v>
                </c:pt>
                <c:pt idx="1092">
                  <c:v>2992.81</c:v>
                </c:pt>
                <c:pt idx="1093">
                  <c:v>3019.72</c:v>
                </c:pt>
                <c:pt idx="1094">
                  <c:v>3000.71</c:v>
                </c:pt>
                <c:pt idx="1095">
                  <c:v>3000.71</c:v>
                </c:pt>
                <c:pt idx="1096">
                  <c:v>3000.71</c:v>
                </c:pt>
                <c:pt idx="1097">
                  <c:v>3000.71</c:v>
                </c:pt>
                <c:pt idx="1098">
                  <c:v>3000.71</c:v>
                </c:pt>
                <c:pt idx="1099">
                  <c:v>2981.06</c:v>
                </c:pt>
                <c:pt idx="1100">
                  <c:v>2965.36</c:v>
                </c:pt>
                <c:pt idx="1101">
                  <c:v>2941.08</c:v>
                </c:pt>
                <c:pt idx="1102">
                  <c:v>2919.01</c:v>
                </c:pt>
                <c:pt idx="1103">
                  <c:v>2919.01</c:v>
                </c:pt>
                <c:pt idx="1104">
                  <c:v>2919.01</c:v>
                </c:pt>
                <c:pt idx="1105">
                  <c:v>2919.01</c:v>
                </c:pt>
                <c:pt idx="1106">
                  <c:v>2949.6</c:v>
                </c:pt>
                <c:pt idx="1107">
                  <c:v>2980.8</c:v>
                </c:pt>
                <c:pt idx="1108">
                  <c:v>2930.19</c:v>
                </c:pt>
                <c:pt idx="1109">
                  <c:v>2935.96</c:v>
                </c:pt>
                <c:pt idx="1110">
                  <c:v>2935.96</c:v>
                </c:pt>
                <c:pt idx="1111">
                  <c:v>2935.96</c:v>
                </c:pt>
                <c:pt idx="1112">
                  <c:v>2935.96</c:v>
                </c:pt>
                <c:pt idx="1113">
                  <c:v>2924.77</c:v>
                </c:pt>
                <c:pt idx="1114">
                  <c:v>2934.58</c:v>
                </c:pt>
                <c:pt idx="1115">
                  <c:v>2938.24</c:v>
                </c:pt>
                <c:pt idx="1116">
                  <c:v>2927.91</c:v>
                </c:pt>
                <c:pt idx="1117">
                  <c:v>2927.91</c:v>
                </c:pt>
                <c:pt idx="1118">
                  <c:v>2927.91</c:v>
                </c:pt>
                <c:pt idx="1119">
                  <c:v>2908.53</c:v>
                </c:pt>
                <c:pt idx="1120">
                  <c:v>2932.01</c:v>
                </c:pt>
                <c:pt idx="1121">
                  <c:v>2927.53</c:v>
                </c:pt>
                <c:pt idx="1122">
                  <c:v>2936.72</c:v>
                </c:pt>
                <c:pt idx="1123">
                  <c:v>2930.17</c:v>
                </c:pt>
                <c:pt idx="1124">
                  <c:v>2930.17</c:v>
                </c:pt>
                <c:pt idx="1125">
                  <c:v>2930.17</c:v>
                </c:pt>
                <c:pt idx="1126">
                  <c:v>2936.66</c:v>
                </c:pt>
                <c:pt idx="1127">
                  <c:v>2921.9</c:v>
                </c:pt>
                <c:pt idx="1128">
                  <c:v>2906.78</c:v>
                </c:pt>
                <c:pt idx="1129">
                  <c:v>2882.2</c:v>
                </c:pt>
                <c:pt idx="1130">
                  <c:v>2855.8</c:v>
                </c:pt>
                <c:pt idx="1131">
                  <c:v>2855.8</c:v>
                </c:pt>
                <c:pt idx="1132">
                  <c:v>2855.8</c:v>
                </c:pt>
                <c:pt idx="1133">
                  <c:v>2853.99</c:v>
                </c:pt>
                <c:pt idx="1134">
                  <c:v>2867.76</c:v>
                </c:pt>
                <c:pt idx="1135">
                  <c:v>2879.49</c:v>
                </c:pt>
                <c:pt idx="1136">
                  <c:v>2862.63</c:v>
                </c:pt>
                <c:pt idx="1137">
                  <c:v>2851.98</c:v>
                </c:pt>
                <c:pt idx="1138">
                  <c:v>2851.98</c:v>
                </c:pt>
                <c:pt idx="1139">
                  <c:v>2851.98</c:v>
                </c:pt>
                <c:pt idx="1140">
                  <c:v>2875.46</c:v>
                </c:pt>
                <c:pt idx="1141">
                  <c:v>2867.64</c:v>
                </c:pt>
                <c:pt idx="1142">
                  <c:v>2876.03</c:v>
                </c:pt>
                <c:pt idx="1143">
                  <c:v>2875.68</c:v>
                </c:pt>
                <c:pt idx="1144">
                  <c:v>2902.81</c:v>
                </c:pt>
                <c:pt idx="1145">
                  <c:v>2902.81</c:v>
                </c:pt>
                <c:pt idx="1146">
                  <c:v>2902.81</c:v>
                </c:pt>
                <c:pt idx="1147">
                  <c:v>2902.81</c:v>
                </c:pt>
                <c:pt idx="1148">
                  <c:v>2902.68</c:v>
                </c:pt>
                <c:pt idx="1149">
                  <c:v>2893.55</c:v>
                </c:pt>
                <c:pt idx="1150">
                  <c:v>2871.67</c:v>
                </c:pt>
                <c:pt idx="1151">
                  <c:v>2886.52</c:v>
                </c:pt>
                <c:pt idx="1152">
                  <c:v>2886.52</c:v>
                </c:pt>
                <c:pt idx="1153">
                  <c:v>2886.52</c:v>
                </c:pt>
                <c:pt idx="1154">
                  <c:v>2896.27</c:v>
                </c:pt>
                <c:pt idx="1155">
                  <c:v>2919.17</c:v>
                </c:pt>
                <c:pt idx="1156">
                  <c:v>2935.75</c:v>
                </c:pt>
                <c:pt idx="1157">
                  <c:v>2960.91</c:v>
                </c:pt>
                <c:pt idx="1158">
                  <c:v>2977.43</c:v>
                </c:pt>
                <c:pt idx="1159">
                  <c:v>2977.43</c:v>
                </c:pt>
                <c:pt idx="1160">
                  <c:v>2977.43</c:v>
                </c:pt>
                <c:pt idx="1161">
                  <c:v>2966.67</c:v>
                </c:pt>
                <c:pt idx="1162">
                  <c:v>2972.44</c:v>
                </c:pt>
                <c:pt idx="1163">
                  <c:v>2987.88</c:v>
                </c:pt>
                <c:pt idx="1164">
                  <c:v>3004.43</c:v>
                </c:pt>
                <c:pt idx="1165">
                  <c:v>2980.83</c:v>
                </c:pt>
                <c:pt idx="1166">
                  <c:v>2980.83</c:v>
                </c:pt>
                <c:pt idx="1167">
                  <c:v>2980.83</c:v>
                </c:pt>
                <c:pt idx="1168">
                  <c:v>2987.93</c:v>
                </c:pt>
                <c:pt idx="1169">
                  <c:v>2997.73</c:v>
                </c:pt>
                <c:pt idx="1170">
                  <c:v>2972.61</c:v>
                </c:pt>
                <c:pt idx="1171">
                  <c:v>2923.96</c:v>
                </c:pt>
                <c:pt idx="1172">
                  <c:v>2912.53</c:v>
                </c:pt>
                <c:pt idx="1173">
                  <c:v>2912.53</c:v>
                </c:pt>
                <c:pt idx="1174">
                  <c:v>2912.53</c:v>
                </c:pt>
                <c:pt idx="1175">
                  <c:v>2912.53</c:v>
                </c:pt>
                <c:pt idx="1176">
                  <c:v>2904.87</c:v>
                </c:pt>
                <c:pt idx="1177">
                  <c:v>2936.82</c:v>
                </c:pt>
                <c:pt idx="1178">
                  <c:v>2921.25</c:v>
                </c:pt>
                <c:pt idx="1179">
                  <c:v>2899.94</c:v>
                </c:pt>
                <c:pt idx="1180">
                  <c:v>2899.94</c:v>
                </c:pt>
                <c:pt idx="1181">
                  <c:v>2899.94</c:v>
                </c:pt>
                <c:pt idx="1182">
                  <c:v>2913.48</c:v>
                </c:pt>
                <c:pt idx="1183">
                  <c:v>2911.99</c:v>
                </c:pt>
                <c:pt idx="1184">
                  <c:v>2888.02</c:v>
                </c:pt>
                <c:pt idx="1185">
                  <c:v>2880.24</c:v>
                </c:pt>
                <c:pt idx="1186">
                  <c:v>2885.57</c:v>
                </c:pt>
                <c:pt idx="1187">
                  <c:v>2885.57</c:v>
                </c:pt>
                <c:pt idx="1188">
                  <c:v>2885.57</c:v>
                </c:pt>
                <c:pt idx="1189">
                  <c:v>2866.87</c:v>
                </c:pt>
                <c:pt idx="1190">
                  <c:v>2869.32</c:v>
                </c:pt>
                <c:pt idx="1191">
                  <c:v>2857.65</c:v>
                </c:pt>
                <c:pt idx="1192">
                  <c:v>2853.1</c:v>
                </c:pt>
                <c:pt idx="1193">
                  <c:v>2858</c:v>
                </c:pt>
                <c:pt idx="1194">
                  <c:v>2858</c:v>
                </c:pt>
                <c:pt idx="1195">
                  <c:v>2858</c:v>
                </c:pt>
                <c:pt idx="1196">
                  <c:v>2867.13</c:v>
                </c:pt>
                <c:pt idx="1197">
                  <c:v>2868.6</c:v>
                </c:pt>
                <c:pt idx="1198">
                  <c:v>2872.55</c:v>
                </c:pt>
                <c:pt idx="1199">
                  <c:v>2872.55</c:v>
                </c:pt>
                <c:pt idx="1200">
                  <c:v>2872.55</c:v>
                </c:pt>
                <c:pt idx="1201">
                  <c:v>2872.55</c:v>
                </c:pt>
                <c:pt idx="1202">
                  <c:v>2872.55</c:v>
                </c:pt>
                <c:pt idx="1203">
                  <c:v>2854.89</c:v>
                </c:pt>
                <c:pt idx="1204">
                  <c:v>2837.9</c:v>
                </c:pt>
                <c:pt idx="1205">
                  <c:v>2856.48</c:v>
                </c:pt>
                <c:pt idx="1206">
                  <c:v>2863.39</c:v>
                </c:pt>
                <c:pt idx="1207">
                  <c:v>2868.89</c:v>
                </c:pt>
                <c:pt idx="1208">
                  <c:v>2868.89</c:v>
                </c:pt>
                <c:pt idx="1209">
                  <c:v>2868.89</c:v>
                </c:pt>
                <c:pt idx="1210">
                  <c:v>2871.98</c:v>
                </c:pt>
                <c:pt idx="1211">
                  <c:v>2899.13</c:v>
                </c:pt>
                <c:pt idx="1212">
                  <c:v>2928.07</c:v>
                </c:pt>
                <c:pt idx="1213">
                  <c:v>2944.31</c:v>
                </c:pt>
                <c:pt idx="1214">
                  <c:v>2947.85</c:v>
                </c:pt>
                <c:pt idx="1215">
                  <c:v>2947.85</c:v>
                </c:pt>
                <c:pt idx="1216">
                  <c:v>2947.85</c:v>
                </c:pt>
                <c:pt idx="1217">
                  <c:v>2947.85</c:v>
                </c:pt>
                <c:pt idx="1218">
                  <c:v>2945.53</c:v>
                </c:pt>
                <c:pt idx="1219">
                  <c:v>2930.17</c:v>
                </c:pt>
                <c:pt idx="1220">
                  <c:v>2967.44</c:v>
                </c:pt>
                <c:pt idx="1221">
                  <c:v>2961.78</c:v>
                </c:pt>
                <c:pt idx="1222">
                  <c:v>2961.78</c:v>
                </c:pt>
                <c:pt idx="1223">
                  <c:v>2961.78</c:v>
                </c:pt>
                <c:pt idx="1224">
                  <c:v>2959.26</c:v>
                </c:pt>
                <c:pt idx="1225">
                  <c:v>2967.24</c:v>
                </c:pt>
                <c:pt idx="1226">
                  <c:v>2949.35</c:v>
                </c:pt>
                <c:pt idx="1227">
                  <c:v>2933.92</c:v>
                </c:pt>
                <c:pt idx="1228">
                  <c:v>2918.69</c:v>
                </c:pt>
                <c:pt idx="1229">
                  <c:v>2918.69</c:v>
                </c:pt>
                <c:pt idx="1230">
                  <c:v>2918.69</c:v>
                </c:pt>
                <c:pt idx="1231">
                  <c:v>2883.87</c:v>
                </c:pt>
                <c:pt idx="1232">
                  <c:v>2873.22</c:v>
                </c:pt>
                <c:pt idx="1233">
                  <c:v>2893.4</c:v>
                </c:pt>
                <c:pt idx="1234">
                  <c:v>2932.16</c:v>
                </c:pt>
                <c:pt idx="1235">
                  <c:v>2889.45</c:v>
                </c:pt>
                <c:pt idx="1236">
                  <c:v>2889.45</c:v>
                </c:pt>
                <c:pt idx="1237">
                  <c:v>2889.45</c:v>
                </c:pt>
                <c:pt idx="1238">
                  <c:v>2895.12</c:v>
                </c:pt>
                <c:pt idx="1239">
                  <c:v>2904.61</c:v>
                </c:pt>
                <c:pt idx="1240">
                  <c:v>2905.29</c:v>
                </c:pt>
                <c:pt idx="1241">
                  <c:v>2911.66</c:v>
                </c:pt>
                <c:pt idx="1242">
                  <c:v>2913.47</c:v>
                </c:pt>
                <c:pt idx="1243">
                  <c:v>2913.47</c:v>
                </c:pt>
                <c:pt idx="1244">
                  <c:v>2913.47</c:v>
                </c:pt>
                <c:pt idx="1245">
                  <c:v>2913.47</c:v>
                </c:pt>
                <c:pt idx="1246">
                  <c:v>2920.42</c:v>
                </c:pt>
                <c:pt idx="1247">
                  <c:v>2921</c:v>
                </c:pt>
                <c:pt idx="1248">
                  <c:v>2895.73</c:v>
                </c:pt>
                <c:pt idx="1249">
                  <c:v>2894.72</c:v>
                </c:pt>
                <c:pt idx="1250">
                  <c:v>2894.72</c:v>
                </c:pt>
                <c:pt idx="1251">
                  <c:v>2894.72</c:v>
                </c:pt>
                <c:pt idx="1252">
                  <c:v>2895.85</c:v>
                </c:pt>
                <c:pt idx="1253">
                  <c:v>2893.76</c:v>
                </c:pt>
                <c:pt idx="1254">
                  <c:v>2907.1</c:v>
                </c:pt>
                <c:pt idx="1255">
                  <c:v>2919.82</c:v>
                </c:pt>
                <c:pt idx="1256">
                  <c:v>2919.58</c:v>
                </c:pt>
                <c:pt idx="1257">
                  <c:v>2919.58</c:v>
                </c:pt>
                <c:pt idx="1258">
                  <c:v>2919.58</c:v>
                </c:pt>
                <c:pt idx="1259">
                  <c:v>2929.2</c:v>
                </c:pt>
                <c:pt idx="1260">
                  <c:v>2933.13</c:v>
                </c:pt>
                <c:pt idx="1261">
                  <c:v>2924.75</c:v>
                </c:pt>
                <c:pt idx="1262">
                  <c:v>2953.83</c:v>
                </c:pt>
                <c:pt idx="1263">
                  <c:v>2961.68</c:v>
                </c:pt>
                <c:pt idx="1264">
                  <c:v>2961.68</c:v>
                </c:pt>
                <c:pt idx="1265">
                  <c:v>2961.68</c:v>
                </c:pt>
                <c:pt idx="1266">
                  <c:v>2961.68</c:v>
                </c:pt>
                <c:pt idx="1267">
                  <c:v>3029.53</c:v>
                </c:pt>
                <c:pt idx="1268">
                  <c:v>3053.9</c:v>
                </c:pt>
                <c:pt idx="1269">
                  <c:v>3035.83</c:v>
                </c:pt>
                <c:pt idx="1270">
                  <c:v>3010.68</c:v>
                </c:pt>
                <c:pt idx="1271">
                  <c:v>3010.68</c:v>
                </c:pt>
                <c:pt idx="1272">
                  <c:v>3010.68</c:v>
                </c:pt>
                <c:pt idx="1273">
                  <c:v>3010.68</c:v>
                </c:pt>
                <c:pt idx="1274">
                  <c:v>3025.28</c:v>
                </c:pt>
                <c:pt idx="1275">
                  <c:v>3023.64</c:v>
                </c:pt>
                <c:pt idx="1276">
                  <c:v>3038.26</c:v>
                </c:pt>
                <c:pt idx="1277">
                  <c:v>3050.43</c:v>
                </c:pt>
                <c:pt idx="1278">
                  <c:v>3050.43</c:v>
                </c:pt>
                <c:pt idx="1279">
                  <c:v>3050.43</c:v>
                </c:pt>
                <c:pt idx="1280">
                  <c:v>3050.43</c:v>
                </c:pt>
                <c:pt idx="1281">
                  <c:v>3050.43</c:v>
                </c:pt>
                <c:pt idx="1282">
                  <c:v>3068.93</c:v>
                </c:pt>
                <c:pt idx="1283">
                  <c:v>3084.19</c:v>
                </c:pt>
                <c:pt idx="1284">
                  <c:v>3092.65</c:v>
                </c:pt>
                <c:pt idx="1285">
                  <c:v>3092.65</c:v>
                </c:pt>
                <c:pt idx="1286">
                  <c:v>3092.65</c:v>
                </c:pt>
                <c:pt idx="1287">
                  <c:v>3067.33</c:v>
                </c:pt>
                <c:pt idx="1288">
                  <c:v>3067.73</c:v>
                </c:pt>
                <c:pt idx="1289">
                  <c:v>3052.3</c:v>
                </c:pt>
                <c:pt idx="1290">
                  <c:v>3043.6</c:v>
                </c:pt>
                <c:pt idx="1291">
                  <c:v>3019.56</c:v>
                </c:pt>
                <c:pt idx="1292">
                  <c:v>3019.56</c:v>
                </c:pt>
                <c:pt idx="1293">
                  <c:v>3019.56</c:v>
                </c:pt>
                <c:pt idx="1294">
                  <c:v>3030.6</c:v>
                </c:pt>
                <c:pt idx="1295">
                  <c:v>3013.26</c:v>
                </c:pt>
                <c:pt idx="1296">
                  <c:v>3010</c:v>
                </c:pt>
                <c:pt idx="1297">
                  <c:v>3010</c:v>
                </c:pt>
                <c:pt idx="1298">
                  <c:v>3010.77</c:v>
                </c:pt>
                <c:pt idx="1299">
                  <c:v>3010.77</c:v>
                </c:pt>
                <c:pt idx="1300">
                  <c:v>3010.77</c:v>
                </c:pt>
                <c:pt idx="1301">
                  <c:v>3023.67</c:v>
                </c:pt>
                <c:pt idx="1302">
                  <c:v>3026.55</c:v>
                </c:pt>
                <c:pt idx="1303">
                  <c:v>3026.22</c:v>
                </c:pt>
                <c:pt idx="1304">
                  <c:v>3002.94</c:v>
                </c:pt>
                <c:pt idx="1305">
                  <c:v>2995.23</c:v>
                </c:pt>
                <c:pt idx="1306">
                  <c:v>2995.23</c:v>
                </c:pt>
                <c:pt idx="1307">
                  <c:v>2995.23</c:v>
                </c:pt>
                <c:pt idx="1308">
                  <c:v>2997.59</c:v>
                </c:pt>
                <c:pt idx="1309">
                  <c:v>2973.03</c:v>
                </c:pt>
                <c:pt idx="1310">
                  <c:v>2964.66</c:v>
                </c:pt>
                <c:pt idx="1311">
                  <c:v>2954.54</c:v>
                </c:pt>
                <c:pt idx="1312">
                  <c:v>2974.39</c:v>
                </c:pt>
                <c:pt idx="1313">
                  <c:v>2974.39</c:v>
                </c:pt>
                <c:pt idx="1314">
                  <c:v>2974.39</c:v>
                </c:pt>
                <c:pt idx="1315">
                  <c:v>2974.39</c:v>
                </c:pt>
                <c:pt idx="1316">
                  <c:v>2994.62</c:v>
                </c:pt>
                <c:pt idx="1317">
                  <c:v>3011.14</c:v>
                </c:pt>
                <c:pt idx="1318">
                  <c:v>2994.85</c:v>
                </c:pt>
                <c:pt idx="1319">
                  <c:v>2984.99</c:v>
                </c:pt>
                <c:pt idx="1320">
                  <c:v>2984.99</c:v>
                </c:pt>
                <c:pt idx="1321">
                  <c:v>2984.99</c:v>
                </c:pt>
                <c:pt idx="1322">
                  <c:v>2966.54</c:v>
                </c:pt>
                <c:pt idx="1323">
                  <c:v>2974.7</c:v>
                </c:pt>
                <c:pt idx="1324">
                  <c:v>2967.32</c:v>
                </c:pt>
                <c:pt idx="1325">
                  <c:v>2980.03</c:v>
                </c:pt>
                <c:pt idx="1326">
                  <c:v>2994.39</c:v>
                </c:pt>
                <c:pt idx="1327">
                  <c:v>2994.39</c:v>
                </c:pt>
                <c:pt idx="1328">
                  <c:v>2994.39</c:v>
                </c:pt>
                <c:pt idx="1329">
                  <c:v>2994.39</c:v>
                </c:pt>
                <c:pt idx="1330">
                  <c:v>2986.83</c:v>
                </c:pt>
                <c:pt idx="1331">
                  <c:v>2986.88</c:v>
                </c:pt>
                <c:pt idx="1332">
                  <c:v>2972.98</c:v>
                </c:pt>
                <c:pt idx="1333">
                  <c:v>2933.96</c:v>
                </c:pt>
                <c:pt idx="1334">
                  <c:v>2933.96</c:v>
                </c:pt>
                <c:pt idx="1335">
                  <c:v>2933.96</c:v>
                </c:pt>
                <c:pt idx="1336">
                  <c:v>2934.23</c:v>
                </c:pt>
                <c:pt idx="1337">
                  <c:v>2940.35</c:v>
                </c:pt>
                <c:pt idx="1338">
                  <c:v>2937.09</c:v>
                </c:pt>
                <c:pt idx="1339">
                  <c:v>2948.09</c:v>
                </c:pt>
                <c:pt idx="1340">
                  <c:v>2936.07</c:v>
                </c:pt>
                <c:pt idx="1341">
                  <c:v>2936.07</c:v>
                </c:pt>
                <c:pt idx="1342">
                  <c:v>2936.07</c:v>
                </c:pt>
                <c:pt idx="1343">
                  <c:v>2936.07</c:v>
                </c:pt>
                <c:pt idx="1344">
                  <c:v>2923.49</c:v>
                </c:pt>
                <c:pt idx="1345">
                  <c:v>2919.5</c:v>
                </c:pt>
                <c:pt idx="1346">
                  <c:v>2907.96</c:v>
                </c:pt>
                <c:pt idx="1347">
                  <c:v>2909.15</c:v>
                </c:pt>
                <c:pt idx="1348">
                  <c:v>2909.15</c:v>
                </c:pt>
                <c:pt idx="1349">
                  <c:v>2909.15</c:v>
                </c:pt>
                <c:pt idx="1350">
                  <c:v>2916.1</c:v>
                </c:pt>
                <c:pt idx="1351">
                  <c:v>2923.03</c:v>
                </c:pt>
                <c:pt idx="1352">
                  <c:v>2909.52</c:v>
                </c:pt>
                <c:pt idx="1353">
                  <c:v>2905.98</c:v>
                </c:pt>
                <c:pt idx="1354">
                  <c:v>2897.83</c:v>
                </c:pt>
                <c:pt idx="1355">
                  <c:v>2897.83</c:v>
                </c:pt>
                <c:pt idx="1356">
                  <c:v>2897.83</c:v>
                </c:pt>
                <c:pt idx="1357">
                  <c:v>2906.06</c:v>
                </c:pt>
                <c:pt idx="1358">
                  <c:v>2904.6</c:v>
                </c:pt>
                <c:pt idx="1359">
                  <c:v>2893.18</c:v>
                </c:pt>
                <c:pt idx="1360">
                  <c:v>2913.96</c:v>
                </c:pt>
                <c:pt idx="1361">
                  <c:v>2900.73</c:v>
                </c:pt>
                <c:pt idx="1362">
                  <c:v>2900.73</c:v>
                </c:pt>
                <c:pt idx="1363">
                  <c:v>2900.73</c:v>
                </c:pt>
                <c:pt idx="1364">
                  <c:v>2924.57</c:v>
                </c:pt>
                <c:pt idx="1365">
                  <c:v>2930.7</c:v>
                </c:pt>
                <c:pt idx="1366">
                  <c:v>2940.66</c:v>
                </c:pt>
                <c:pt idx="1367">
                  <c:v>2941.07</c:v>
                </c:pt>
                <c:pt idx="1368">
                  <c:v>2936.67</c:v>
                </c:pt>
                <c:pt idx="1369">
                  <c:v>2936.67</c:v>
                </c:pt>
                <c:pt idx="1370">
                  <c:v>2936.67</c:v>
                </c:pt>
                <c:pt idx="1371">
                  <c:v>2949.33</c:v>
                </c:pt>
                <c:pt idx="1372">
                  <c:v>2953.81</c:v>
                </c:pt>
                <c:pt idx="1373">
                  <c:v>2945.59</c:v>
                </c:pt>
                <c:pt idx="1374">
                  <c:v>2926.82</c:v>
                </c:pt>
                <c:pt idx="1375">
                  <c:v>2942.19</c:v>
                </c:pt>
                <c:pt idx="1376">
                  <c:v>2942.19</c:v>
                </c:pt>
                <c:pt idx="1377">
                  <c:v>2942.19</c:v>
                </c:pt>
                <c:pt idx="1378">
                  <c:v>2942.19</c:v>
                </c:pt>
                <c:pt idx="1379">
                  <c:v>2947.06</c:v>
                </c:pt>
                <c:pt idx="1380">
                  <c:v>2953.77</c:v>
                </c:pt>
                <c:pt idx="1381">
                  <c:v>2949.69</c:v>
                </c:pt>
                <c:pt idx="1382">
                  <c:v>2932.05</c:v>
                </c:pt>
                <c:pt idx="1383">
                  <c:v>2932.05</c:v>
                </c:pt>
                <c:pt idx="1384">
                  <c:v>2932.05</c:v>
                </c:pt>
                <c:pt idx="1385">
                  <c:v>2932.05</c:v>
                </c:pt>
                <c:pt idx="1386">
                  <c:v>2944.27</c:v>
                </c:pt>
                <c:pt idx="1387">
                  <c:v>2935.66</c:v>
                </c:pt>
                <c:pt idx="1388">
                  <c:v>2921.92</c:v>
                </c:pt>
                <c:pt idx="1389">
                  <c:v>2936.66</c:v>
                </c:pt>
                <c:pt idx="1390">
                  <c:v>2936.66</c:v>
                </c:pt>
                <c:pt idx="1391">
                  <c:v>2936.66</c:v>
                </c:pt>
                <c:pt idx="1392">
                  <c:v>2947.69</c:v>
                </c:pt>
                <c:pt idx="1393">
                  <c:v>2971.36</c:v>
                </c:pt>
                <c:pt idx="1394">
                  <c:v>2989.39</c:v>
                </c:pt>
                <c:pt idx="1395">
                  <c:v>3008.8</c:v>
                </c:pt>
                <c:pt idx="1396">
                  <c:v>3009.85</c:v>
                </c:pt>
                <c:pt idx="1397">
                  <c:v>3009.85</c:v>
                </c:pt>
                <c:pt idx="1398">
                  <c:v>3009.85</c:v>
                </c:pt>
                <c:pt idx="1399">
                  <c:v>3011.44</c:v>
                </c:pt>
                <c:pt idx="1400">
                  <c:v>3039.19</c:v>
                </c:pt>
                <c:pt idx="1401">
                  <c:v>3038.56</c:v>
                </c:pt>
                <c:pt idx="1402">
                  <c:v>3054.38</c:v>
                </c:pt>
                <c:pt idx="1403">
                  <c:v>3055.57</c:v>
                </c:pt>
                <c:pt idx="1404">
                  <c:v>3055.57</c:v>
                </c:pt>
                <c:pt idx="1405">
                  <c:v>3055.57</c:v>
                </c:pt>
                <c:pt idx="1406">
                  <c:v>3055.57</c:v>
                </c:pt>
                <c:pt idx="1407">
                  <c:v>3026.94</c:v>
                </c:pt>
                <c:pt idx="1408">
                  <c:v>3017.78</c:v>
                </c:pt>
                <c:pt idx="1409">
                  <c:v>3015.52</c:v>
                </c:pt>
                <c:pt idx="1410">
                  <c:v>3004.88</c:v>
                </c:pt>
                <c:pt idx="1411">
                  <c:v>3004.88</c:v>
                </c:pt>
                <c:pt idx="1412">
                  <c:v>3004.88</c:v>
                </c:pt>
                <c:pt idx="1413">
                  <c:v>3004.88</c:v>
                </c:pt>
                <c:pt idx="1414">
                  <c:v>3016.7</c:v>
                </c:pt>
                <c:pt idx="1415">
                  <c:v>3023.88</c:v>
                </c:pt>
                <c:pt idx="1416">
                  <c:v>3015.79</c:v>
                </c:pt>
                <c:pt idx="1417">
                  <c:v>3003.19</c:v>
                </c:pt>
                <c:pt idx="1418">
                  <c:v>3003.19</c:v>
                </c:pt>
                <c:pt idx="1419">
                  <c:v>3003.19</c:v>
                </c:pt>
                <c:pt idx="1420">
                  <c:v>3011.32</c:v>
                </c:pt>
                <c:pt idx="1421">
                  <c:v>3001.07</c:v>
                </c:pt>
                <c:pt idx="1422">
                  <c:v>2982.73</c:v>
                </c:pt>
                <c:pt idx="1423">
                  <c:v>2982.73</c:v>
                </c:pt>
                <c:pt idx="1424">
                  <c:v>2976.39</c:v>
                </c:pt>
                <c:pt idx="1425">
                  <c:v>2976.39</c:v>
                </c:pt>
                <c:pt idx="1426">
                  <c:v>2976.39</c:v>
                </c:pt>
                <c:pt idx="1427">
                  <c:v>2986.84</c:v>
                </c:pt>
                <c:pt idx="1428">
                  <c:v>3003.94</c:v>
                </c:pt>
                <c:pt idx="1429">
                  <c:v>3006.09</c:v>
                </c:pt>
                <c:pt idx="1430">
                  <c:v>3006.04</c:v>
                </c:pt>
                <c:pt idx="1431">
                  <c:v>3005.76</c:v>
                </c:pt>
                <c:pt idx="1432">
                  <c:v>3005.76</c:v>
                </c:pt>
                <c:pt idx="1433">
                  <c:v>3005.76</c:v>
                </c:pt>
                <c:pt idx="1434">
                  <c:v>2993.49</c:v>
                </c:pt>
                <c:pt idx="1435">
                  <c:v>2996.53</c:v>
                </c:pt>
                <c:pt idx="1436">
                  <c:v>3007.07</c:v>
                </c:pt>
                <c:pt idx="1437">
                  <c:v>3016.18</c:v>
                </c:pt>
                <c:pt idx="1438">
                  <c:v>3016.18</c:v>
                </c:pt>
                <c:pt idx="1439">
                  <c:v>3016.18</c:v>
                </c:pt>
                <c:pt idx="1440">
                  <c:v>3016.18</c:v>
                </c:pt>
                <c:pt idx="1441">
                  <c:v>3013.99</c:v>
                </c:pt>
                <c:pt idx="1442">
                  <c:v>3029.75</c:v>
                </c:pt>
                <c:pt idx="1443">
                  <c:v>3015.41</c:v>
                </c:pt>
                <c:pt idx="1444">
                  <c:v>2999.07</c:v>
                </c:pt>
                <c:pt idx="1445">
                  <c:v>2996.61</c:v>
                </c:pt>
                <c:pt idx="1446">
                  <c:v>2996.61</c:v>
                </c:pt>
                <c:pt idx="1447">
                  <c:v>2996.61</c:v>
                </c:pt>
                <c:pt idx="1448">
                  <c:v>2975.59</c:v>
                </c:pt>
                <c:pt idx="1449">
                  <c:v>2972.05</c:v>
                </c:pt>
                <c:pt idx="1450">
                  <c:v>2965.77</c:v>
                </c:pt>
                <c:pt idx="1451">
                  <c:v>2963.58</c:v>
                </c:pt>
                <c:pt idx="1452">
                  <c:v>2962.14</c:v>
                </c:pt>
                <c:pt idx="1453">
                  <c:v>2962.14</c:v>
                </c:pt>
                <c:pt idx="1454">
                  <c:v>2962.14</c:v>
                </c:pt>
                <c:pt idx="1455">
                  <c:v>2962.14</c:v>
                </c:pt>
                <c:pt idx="1456">
                  <c:v>2962.26</c:v>
                </c:pt>
                <c:pt idx="1457">
                  <c:v>2971.63</c:v>
                </c:pt>
                <c:pt idx="1458">
                  <c:v>2984</c:v>
                </c:pt>
                <c:pt idx="1459">
                  <c:v>2984</c:v>
                </c:pt>
                <c:pt idx="1460">
                  <c:v>2984</c:v>
                </c:pt>
                <c:pt idx="1461">
                  <c:v>2984</c:v>
                </c:pt>
                <c:pt idx="1462">
                  <c:v>2984</c:v>
                </c:pt>
                <c:pt idx="1463">
                  <c:v>2940.94</c:v>
                </c:pt>
                <c:pt idx="1464">
                  <c:v>2908.68</c:v>
                </c:pt>
                <c:pt idx="1465">
                  <c:v>2885.76</c:v>
                </c:pt>
                <c:pt idx="1466">
                  <c:v>2898.32</c:v>
                </c:pt>
                <c:pt idx="1467">
                  <c:v>2898.32</c:v>
                </c:pt>
                <c:pt idx="1468">
                  <c:v>2898.32</c:v>
                </c:pt>
                <c:pt idx="1469">
                  <c:v>2898.32</c:v>
                </c:pt>
                <c:pt idx="1470">
                  <c:v>2914.37</c:v>
                </c:pt>
                <c:pt idx="1471">
                  <c:v>2895.69</c:v>
                </c:pt>
                <c:pt idx="1472">
                  <c:v>2865.79</c:v>
                </c:pt>
                <c:pt idx="1473">
                  <c:v>2855.86</c:v>
                </c:pt>
                <c:pt idx="1474">
                  <c:v>2855.86</c:v>
                </c:pt>
                <c:pt idx="1475">
                  <c:v>2855.86</c:v>
                </c:pt>
                <c:pt idx="1476">
                  <c:v>2855.86</c:v>
                </c:pt>
                <c:pt idx="1477">
                  <c:v>2868.03</c:v>
                </c:pt>
                <c:pt idx="1478">
                  <c:v>2851.13</c:v>
                </c:pt>
                <c:pt idx="1479">
                  <c:v>2836.85</c:v>
                </c:pt>
                <c:pt idx="1480">
                  <c:v>2851.75</c:v>
                </c:pt>
                <c:pt idx="1481">
                  <c:v>2851.75</c:v>
                </c:pt>
                <c:pt idx="1482">
                  <c:v>2851.75</c:v>
                </c:pt>
                <c:pt idx="1483">
                  <c:v>2854.2</c:v>
                </c:pt>
                <c:pt idx="1484">
                  <c:v>2858.5</c:v>
                </c:pt>
                <c:pt idx="1485">
                  <c:v>2820.53</c:v>
                </c:pt>
                <c:pt idx="1486">
                  <c:v>2783.13</c:v>
                </c:pt>
                <c:pt idx="1487">
                  <c:v>2805.12</c:v>
                </c:pt>
                <c:pt idx="1488">
                  <c:v>2805.12</c:v>
                </c:pt>
                <c:pt idx="1489">
                  <c:v>2805.12</c:v>
                </c:pt>
                <c:pt idx="1490">
                  <c:v>2842.67</c:v>
                </c:pt>
                <c:pt idx="1491">
                  <c:v>2844.14</c:v>
                </c:pt>
                <c:pt idx="1492">
                  <c:v>2835.05</c:v>
                </c:pt>
                <c:pt idx="1493">
                  <c:v>2806.67</c:v>
                </c:pt>
                <c:pt idx="1494">
                  <c:v>2832.13</c:v>
                </c:pt>
                <c:pt idx="1495">
                  <c:v>2832.13</c:v>
                </c:pt>
                <c:pt idx="1496">
                  <c:v>2832.13</c:v>
                </c:pt>
                <c:pt idx="1497">
                  <c:v>2843.6</c:v>
                </c:pt>
                <c:pt idx="1498">
                  <c:v>2844.83</c:v>
                </c:pt>
                <c:pt idx="1499">
                  <c:v>2830.89</c:v>
                </c:pt>
                <c:pt idx="1500">
                  <c:v>2862.78</c:v>
                </c:pt>
                <c:pt idx="1501">
                  <c:v>2908.7</c:v>
                </c:pt>
                <c:pt idx="1502">
                  <c:v>2908.7</c:v>
                </c:pt>
                <c:pt idx="1503">
                  <c:v>2908.7</c:v>
                </c:pt>
                <c:pt idx="1504">
                  <c:v>2904.29</c:v>
                </c:pt>
                <c:pt idx="1505">
                  <c:v>2904.71</c:v>
                </c:pt>
                <c:pt idx="1506">
                  <c:v>2895.79</c:v>
                </c:pt>
                <c:pt idx="1507">
                  <c:v>2851.74</c:v>
                </c:pt>
                <c:pt idx="1508">
                  <c:v>2853.16</c:v>
                </c:pt>
                <c:pt idx="1509">
                  <c:v>2853.16</c:v>
                </c:pt>
                <c:pt idx="1510">
                  <c:v>2853.16</c:v>
                </c:pt>
                <c:pt idx="1511">
                  <c:v>2853.16</c:v>
                </c:pt>
                <c:pt idx="1512">
                  <c:v>2862.01</c:v>
                </c:pt>
                <c:pt idx="1513">
                  <c:v>2877.94</c:v>
                </c:pt>
                <c:pt idx="1514">
                  <c:v>2877.04</c:v>
                </c:pt>
                <c:pt idx="1515">
                  <c:v>2849.59</c:v>
                </c:pt>
                <c:pt idx="1516">
                  <c:v>2849.59</c:v>
                </c:pt>
                <c:pt idx="1517">
                  <c:v>2849.59</c:v>
                </c:pt>
                <c:pt idx="1518">
                  <c:v>2849.91</c:v>
                </c:pt>
                <c:pt idx="1519">
                  <c:v>2855.93</c:v>
                </c:pt>
                <c:pt idx="1520">
                  <c:v>2867.94</c:v>
                </c:pt>
                <c:pt idx="1521">
                  <c:v>2879.05</c:v>
                </c:pt>
                <c:pt idx="1522">
                  <c:v>2879.15</c:v>
                </c:pt>
                <c:pt idx="1523">
                  <c:v>2879.15</c:v>
                </c:pt>
                <c:pt idx="1524">
                  <c:v>2879.15</c:v>
                </c:pt>
                <c:pt idx="1525">
                  <c:v>2859.09</c:v>
                </c:pt>
                <c:pt idx="1526">
                  <c:v>2845.05</c:v>
                </c:pt>
                <c:pt idx="1527">
                  <c:v>2858.88</c:v>
                </c:pt>
                <c:pt idx="1528">
                  <c:v>2871.36</c:v>
                </c:pt>
                <c:pt idx="1529">
                  <c:v>2866.93</c:v>
                </c:pt>
                <c:pt idx="1530">
                  <c:v>2866.93</c:v>
                </c:pt>
                <c:pt idx="1531">
                  <c:v>2866.93</c:v>
                </c:pt>
                <c:pt idx="1532">
                  <c:v>2851.84</c:v>
                </c:pt>
                <c:pt idx="1533">
                  <c:v>2848.38</c:v>
                </c:pt>
                <c:pt idx="1534">
                  <c:v>2845.76</c:v>
                </c:pt>
                <c:pt idx="1535">
                  <c:v>2850.04</c:v>
                </c:pt>
                <c:pt idx="1536">
                  <c:v>2852.48</c:v>
                </c:pt>
                <c:pt idx="1537">
                  <c:v>2852.48</c:v>
                </c:pt>
                <c:pt idx="1538">
                  <c:v>2852.48</c:v>
                </c:pt>
                <c:pt idx="1539">
                  <c:v>2852.48</c:v>
                </c:pt>
                <c:pt idx="1540">
                  <c:v>2866.92</c:v>
                </c:pt>
                <c:pt idx="1541">
                  <c:v>2850.69</c:v>
                </c:pt>
                <c:pt idx="1542">
                  <c:v>2857.88</c:v>
                </c:pt>
                <c:pt idx="1543">
                  <c:v>2849.01</c:v>
                </c:pt>
                <c:pt idx="1544">
                  <c:v>2849.01</c:v>
                </c:pt>
                <c:pt idx="1545">
                  <c:v>2849.01</c:v>
                </c:pt>
                <c:pt idx="1546">
                  <c:v>2816.33</c:v>
                </c:pt>
                <c:pt idx="1547">
                  <c:v>2780.04</c:v>
                </c:pt>
                <c:pt idx="1548">
                  <c:v>2780.47</c:v>
                </c:pt>
                <c:pt idx="1549">
                  <c:v>2780.47</c:v>
                </c:pt>
                <c:pt idx="1550">
                  <c:v>2780.47</c:v>
                </c:pt>
                <c:pt idx="1551">
                  <c:v>2780.47</c:v>
                </c:pt>
                <c:pt idx="1552">
                  <c:v>2780.47</c:v>
                </c:pt>
                <c:pt idx="1553">
                  <c:v>2792.96</c:v>
                </c:pt>
                <c:pt idx="1554">
                  <c:v>2778.27</c:v>
                </c:pt>
                <c:pt idx="1555">
                  <c:v>2791.57</c:v>
                </c:pt>
                <c:pt idx="1556">
                  <c:v>2787.36</c:v>
                </c:pt>
                <c:pt idx="1557">
                  <c:v>2791.88</c:v>
                </c:pt>
                <c:pt idx="1558">
                  <c:v>2791.88</c:v>
                </c:pt>
                <c:pt idx="1559">
                  <c:v>2791.88</c:v>
                </c:pt>
                <c:pt idx="1560">
                  <c:v>2781.95</c:v>
                </c:pt>
                <c:pt idx="1561">
                  <c:v>2767.82</c:v>
                </c:pt>
                <c:pt idx="1562">
                  <c:v>2733.24</c:v>
                </c:pt>
                <c:pt idx="1563">
                  <c:v>2710.03</c:v>
                </c:pt>
                <c:pt idx="1564">
                  <c:v>2705.34</c:v>
                </c:pt>
                <c:pt idx="1565">
                  <c:v>2705.34</c:v>
                </c:pt>
                <c:pt idx="1566">
                  <c:v>2705.34</c:v>
                </c:pt>
                <c:pt idx="1567">
                  <c:v>2726.47</c:v>
                </c:pt>
                <c:pt idx="1568">
                  <c:v>2725.66</c:v>
                </c:pt>
                <c:pt idx="1569">
                  <c:v>2705.64</c:v>
                </c:pt>
                <c:pt idx="1570">
                  <c:v>2724.47</c:v>
                </c:pt>
                <c:pt idx="1571">
                  <c:v>2757.96</c:v>
                </c:pt>
                <c:pt idx="1572">
                  <c:v>2757.96</c:v>
                </c:pt>
                <c:pt idx="1573">
                  <c:v>2757.96</c:v>
                </c:pt>
                <c:pt idx="1574">
                  <c:v>2799.45</c:v>
                </c:pt>
                <c:pt idx="1575">
                  <c:v>2785.22</c:v>
                </c:pt>
                <c:pt idx="1576">
                  <c:v>2820.29</c:v>
                </c:pt>
                <c:pt idx="1577">
                  <c:v>2812.83</c:v>
                </c:pt>
                <c:pt idx="1578">
                  <c:v>2806.28</c:v>
                </c:pt>
                <c:pt idx="1579">
                  <c:v>2806.28</c:v>
                </c:pt>
                <c:pt idx="1580">
                  <c:v>2806.28</c:v>
                </c:pt>
                <c:pt idx="1581">
                  <c:v>2809.92</c:v>
                </c:pt>
                <c:pt idx="1582">
                  <c:v>2809.92</c:v>
                </c:pt>
                <c:pt idx="1583">
                  <c:v>2831.99</c:v>
                </c:pt>
                <c:pt idx="1584">
                  <c:v>2857.85</c:v>
                </c:pt>
                <c:pt idx="1585">
                  <c:v>2843.41</c:v>
                </c:pt>
                <c:pt idx="1586">
                  <c:v>2843.41</c:v>
                </c:pt>
                <c:pt idx="1587">
                  <c:v>2843.41</c:v>
                </c:pt>
                <c:pt idx="1588">
                  <c:v>2817.2</c:v>
                </c:pt>
                <c:pt idx="1589">
                  <c:v>2866</c:v>
                </c:pt>
                <c:pt idx="1590">
                  <c:v>2859.51</c:v>
                </c:pt>
                <c:pt idx="1591">
                  <c:v>2822.37</c:v>
                </c:pt>
                <c:pt idx="1592">
                  <c:v>2824.05</c:v>
                </c:pt>
                <c:pt idx="1593">
                  <c:v>2824.05</c:v>
                </c:pt>
                <c:pt idx="1594">
                  <c:v>2824.05</c:v>
                </c:pt>
                <c:pt idx="1595">
                  <c:v>2824.05</c:v>
                </c:pt>
                <c:pt idx="1596">
                  <c:v>2889.87</c:v>
                </c:pt>
                <c:pt idx="1597">
                  <c:v>2865.37</c:v>
                </c:pt>
                <c:pt idx="1598">
                  <c:v>2886.23</c:v>
                </c:pt>
                <c:pt idx="1599">
                  <c:v>2925.67</c:v>
                </c:pt>
                <c:pt idx="1600">
                  <c:v>2925.67</c:v>
                </c:pt>
                <c:pt idx="1601">
                  <c:v>2925.67</c:v>
                </c:pt>
                <c:pt idx="1602">
                  <c:v>2897.37</c:v>
                </c:pt>
                <c:pt idx="1603">
                  <c:v>2851.42</c:v>
                </c:pt>
                <c:pt idx="1604">
                  <c:v>2863.24</c:v>
                </c:pt>
                <c:pt idx="1605">
                  <c:v>2863.12</c:v>
                </c:pt>
                <c:pt idx="1606">
                  <c:v>2887.16</c:v>
                </c:pt>
                <c:pt idx="1607">
                  <c:v>2887.16</c:v>
                </c:pt>
                <c:pt idx="1608">
                  <c:v>2887.16</c:v>
                </c:pt>
                <c:pt idx="1609">
                  <c:v>2887.16</c:v>
                </c:pt>
                <c:pt idx="1610">
                  <c:v>2893.82</c:v>
                </c:pt>
                <c:pt idx="1611">
                  <c:v>2879.32</c:v>
                </c:pt>
                <c:pt idx="1612">
                  <c:v>2889.32</c:v>
                </c:pt>
                <c:pt idx="1613">
                  <c:v>2868.22</c:v>
                </c:pt>
                <c:pt idx="1614">
                  <c:v>2868.22</c:v>
                </c:pt>
                <c:pt idx="1615">
                  <c:v>2868.22</c:v>
                </c:pt>
                <c:pt idx="1616">
                  <c:v>2868.22</c:v>
                </c:pt>
                <c:pt idx="1617">
                  <c:v>2865.37</c:v>
                </c:pt>
                <c:pt idx="1618">
                  <c:v>2828.42</c:v>
                </c:pt>
                <c:pt idx="1619">
                  <c:v>2835.78</c:v>
                </c:pt>
                <c:pt idx="1620">
                  <c:v>2855.8</c:v>
                </c:pt>
                <c:pt idx="1621">
                  <c:v>2855.8</c:v>
                </c:pt>
                <c:pt idx="1622">
                  <c:v>2855.8</c:v>
                </c:pt>
                <c:pt idx="1623">
                  <c:v>2855.8</c:v>
                </c:pt>
                <c:pt idx="1624">
                  <c:v>2857.11</c:v>
                </c:pt>
                <c:pt idx="1625">
                  <c:v>2859.17</c:v>
                </c:pt>
                <c:pt idx="1626">
                  <c:v>2859.78</c:v>
                </c:pt>
                <c:pt idx="1627">
                  <c:v>2890.06</c:v>
                </c:pt>
                <c:pt idx="1628">
                  <c:v>2890.06</c:v>
                </c:pt>
                <c:pt idx="1629">
                  <c:v>2890.06</c:v>
                </c:pt>
                <c:pt idx="1630">
                  <c:v>2919.14</c:v>
                </c:pt>
                <c:pt idx="1631">
                  <c:v>2931.78</c:v>
                </c:pt>
                <c:pt idx="1632">
                  <c:v>2916.49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F-4B65-B4EA-7961F892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476776"/>
        <c:axId val="450479728"/>
      </c:lineChart>
      <c:dateAx>
        <c:axId val="4504767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479728"/>
        <c:crosses val="autoZero"/>
        <c:auto val="1"/>
        <c:lblOffset val="100"/>
        <c:baseTimeUnit val="days"/>
      </c:dateAx>
      <c:valAx>
        <c:axId val="45047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\ #,##0.00;\-[$$]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476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'USD X Barril WTI'!$B$3</c:f>
              <c:strCache>
                <c:ptCount val="1"/>
                <c:pt idx="0">
                  <c:v>Cushing, OK WTI Spot Price FOB (Dollars per Barrel)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'USD X Barril WTI'!$A$4:$A$8189</c:f>
              <c:numCache>
                <c:formatCode>m/d/yyyy</c:formatCode>
                <c:ptCount val="2130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41211</c:v>
                </c:pt>
                <c:pt idx="713">
                  <c:v>41212</c:v>
                </c:pt>
                <c:pt idx="714">
                  <c:v>41213</c:v>
                </c:pt>
                <c:pt idx="715">
                  <c:v>41214</c:v>
                </c:pt>
                <c:pt idx="716">
                  <c:v>41215</c:v>
                </c:pt>
                <c:pt idx="717">
                  <c:v>41218</c:v>
                </c:pt>
                <c:pt idx="718">
                  <c:v>41219</c:v>
                </c:pt>
                <c:pt idx="719">
                  <c:v>41220</c:v>
                </c:pt>
                <c:pt idx="720">
                  <c:v>41221</c:v>
                </c:pt>
                <c:pt idx="721">
                  <c:v>41222</c:v>
                </c:pt>
                <c:pt idx="722">
                  <c:v>41225</c:v>
                </c:pt>
                <c:pt idx="723">
                  <c:v>41226</c:v>
                </c:pt>
                <c:pt idx="724">
                  <c:v>41227</c:v>
                </c:pt>
                <c:pt idx="725">
                  <c:v>41228</c:v>
                </c:pt>
                <c:pt idx="726">
                  <c:v>41229</c:v>
                </c:pt>
                <c:pt idx="727">
                  <c:v>41232</c:v>
                </c:pt>
                <c:pt idx="728">
                  <c:v>41233</c:v>
                </c:pt>
                <c:pt idx="729">
                  <c:v>41234</c:v>
                </c:pt>
                <c:pt idx="730">
                  <c:v>41236</c:v>
                </c:pt>
                <c:pt idx="731">
                  <c:v>41239</c:v>
                </c:pt>
                <c:pt idx="732">
                  <c:v>41240</c:v>
                </c:pt>
                <c:pt idx="733">
                  <c:v>41241</c:v>
                </c:pt>
                <c:pt idx="734">
                  <c:v>41242</c:v>
                </c:pt>
                <c:pt idx="735">
                  <c:v>41243</c:v>
                </c:pt>
                <c:pt idx="736">
                  <c:v>41246</c:v>
                </c:pt>
                <c:pt idx="737">
                  <c:v>41247</c:v>
                </c:pt>
                <c:pt idx="738">
                  <c:v>41248</c:v>
                </c:pt>
                <c:pt idx="739">
                  <c:v>41249</c:v>
                </c:pt>
                <c:pt idx="740">
                  <c:v>41250</c:v>
                </c:pt>
                <c:pt idx="741">
                  <c:v>41253</c:v>
                </c:pt>
                <c:pt idx="742">
                  <c:v>41254</c:v>
                </c:pt>
                <c:pt idx="743">
                  <c:v>41255</c:v>
                </c:pt>
                <c:pt idx="744">
                  <c:v>41256</c:v>
                </c:pt>
                <c:pt idx="745">
                  <c:v>41257</c:v>
                </c:pt>
                <c:pt idx="746">
                  <c:v>41260</c:v>
                </c:pt>
                <c:pt idx="747">
                  <c:v>41261</c:v>
                </c:pt>
                <c:pt idx="748">
                  <c:v>41262</c:v>
                </c:pt>
                <c:pt idx="749">
                  <c:v>41263</c:v>
                </c:pt>
                <c:pt idx="750">
                  <c:v>41264</c:v>
                </c:pt>
                <c:pt idx="751">
                  <c:v>41267</c:v>
                </c:pt>
                <c:pt idx="752">
                  <c:v>41269</c:v>
                </c:pt>
                <c:pt idx="753">
                  <c:v>41270</c:v>
                </c:pt>
                <c:pt idx="754">
                  <c:v>41271</c:v>
                </c:pt>
                <c:pt idx="755">
                  <c:v>41274</c:v>
                </c:pt>
                <c:pt idx="756">
                  <c:v>41276</c:v>
                </c:pt>
                <c:pt idx="757">
                  <c:v>41277</c:v>
                </c:pt>
                <c:pt idx="758">
                  <c:v>41278</c:v>
                </c:pt>
                <c:pt idx="759">
                  <c:v>41281</c:v>
                </c:pt>
                <c:pt idx="760">
                  <c:v>41282</c:v>
                </c:pt>
                <c:pt idx="761">
                  <c:v>41283</c:v>
                </c:pt>
                <c:pt idx="762">
                  <c:v>41284</c:v>
                </c:pt>
                <c:pt idx="763">
                  <c:v>41285</c:v>
                </c:pt>
                <c:pt idx="764">
                  <c:v>41288</c:v>
                </c:pt>
                <c:pt idx="765">
                  <c:v>41289</c:v>
                </c:pt>
                <c:pt idx="766">
                  <c:v>41290</c:v>
                </c:pt>
                <c:pt idx="767">
                  <c:v>41291</c:v>
                </c:pt>
                <c:pt idx="768">
                  <c:v>41292</c:v>
                </c:pt>
                <c:pt idx="769">
                  <c:v>41296</c:v>
                </c:pt>
                <c:pt idx="770">
                  <c:v>41297</c:v>
                </c:pt>
                <c:pt idx="771">
                  <c:v>41298</c:v>
                </c:pt>
                <c:pt idx="772">
                  <c:v>41299</c:v>
                </c:pt>
                <c:pt idx="773">
                  <c:v>41302</c:v>
                </c:pt>
                <c:pt idx="774">
                  <c:v>41303</c:v>
                </c:pt>
                <c:pt idx="775">
                  <c:v>41304</c:v>
                </c:pt>
                <c:pt idx="776">
                  <c:v>41305</c:v>
                </c:pt>
                <c:pt idx="777">
                  <c:v>41306</c:v>
                </c:pt>
                <c:pt idx="778">
                  <c:v>41309</c:v>
                </c:pt>
                <c:pt idx="779">
                  <c:v>41310</c:v>
                </c:pt>
                <c:pt idx="780">
                  <c:v>41311</c:v>
                </c:pt>
                <c:pt idx="781">
                  <c:v>41312</c:v>
                </c:pt>
                <c:pt idx="782">
                  <c:v>41313</c:v>
                </c:pt>
                <c:pt idx="783">
                  <c:v>41316</c:v>
                </c:pt>
                <c:pt idx="784">
                  <c:v>41317</c:v>
                </c:pt>
                <c:pt idx="785">
                  <c:v>41318</c:v>
                </c:pt>
                <c:pt idx="786">
                  <c:v>41319</c:v>
                </c:pt>
                <c:pt idx="787">
                  <c:v>41320</c:v>
                </c:pt>
                <c:pt idx="788">
                  <c:v>41324</c:v>
                </c:pt>
                <c:pt idx="789">
                  <c:v>41325</c:v>
                </c:pt>
                <c:pt idx="790">
                  <c:v>41326</c:v>
                </c:pt>
                <c:pt idx="791">
                  <c:v>41327</c:v>
                </c:pt>
                <c:pt idx="792">
                  <c:v>41330</c:v>
                </c:pt>
                <c:pt idx="793">
                  <c:v>41331</c:v>
                </c:pt>
                <c:pt idx="794">
                  <c:v>41332</c:v>
                </c:pt>
                <c:pt idx="795">
                  <c:v>41333</c:v>
                </c:pt>
                <c:pt idx="796">
                  <c:v>41334</c:v>
                </c:pt>
                <c:pt idx="797">
                  <c:v>41337</c:v>
                </c:pt>
                <c:pt idx="798">
                  <c:v>41338</c:v>
                </c:pt>
                <c:pt idx="799">
                  <c:v>41339</c:v>
                </c:pt>
                <c:pt idx="800">
                  <c:v>41340</c:v>
                </c:pt>
                <c:pt idx="801">
                  <c:v>41341</c:v>
                </c:pt>
                <c:pt idx="802">
                  <c:v>41344</c:v>
                </c:pt>
                <c:pt idx="803">
                  <c:v>41345</c:v>
                </c:pt>
                <c:pt idx="804">
                  <c:v>41346</c:v>
                </c:pt>
                <c:pt idx="805">
                  <c:v>41347</c:v>
                </c:pt>
                <c:pt idx="806">
                  <c:v>41348</c:v>
                </c:pt>
                <c:pt idx="807">
                  <c:v>41351</c:v>
                </c:pt>
                <c:pt idx="808">
                  <c:v>41352</c:v>
                </c:pt>
                <c:pt idx="809">
                  <c:v>41353</c:v>
                </c:pt>
                <c:pt idx="810">
                  <c:v>41354</c:v>
                </c:pt>
                <c:pt idx="811">
                  <c:v>41355</c:v>
                </c:pt>
                <c:pt idx="812">
                  <c:v>41358</c:v>
                </c:pt>
                <c:pt idx="813">
                  <c:v>41359</c:v>
                </c:pt>
                <c:pt idx="814">
                  <c:v>41360</c:v>
                </c:pt>
                <c:pt idx="815">
                  <c:v>41361</c:v>
                </c:pt>
                <c:pt idx="816">
                  <c:v>41365</c:v>
                </c:pt>
                <c:pt idx="817">
                  <c:v>41366</c:v>
                </c:pt>
                <c:pt idx="818">
                  <c:v>41367</c:v>
                </c:pt>
                <c:pt idx="819">
                  <c:v>41368</c:v>
                </c:pt>
                <c:pt idx="820">
                  <c:v>41369</c:v>
                </c:pt>
                <c:pt idx="821">
                  <c:v>41372</c:v>
                </c:pt>
                <c:pt idx="822">
                  <c:v>41373</c:v>
                </c:pt>
                <c:pt idx="823">
                  <c:v>41374</c:v>
                </c:pt>
                <c:pt idx="824">
                  <c:v>41375</c:v>
                </c:pt>
                <c:pt idx="825">
                  <c:v>41376</c:v>
                </c:pt>
                <c:pt idx="826">
                  <c:v>41379</c:v>
                </c:pt>
                <c:pt idx="827">
                  <c:v>41380</c:v>
                </c:pt>
                <c:pt idx="828">
                  <c:v>41381</c:v>
                </c:pt>
                <c:pt idx="829">
                  <c:v>41382</c:v>
                </c:pt>
                <c:pt idx="830">
                  <c:v>41383</c:v>
                </c:pt>
                <c:pt idx="831">
                  <c:v>41386</c:v>
                </c:pt>
                <c:pt idx="832">
                  <c:v>41387</c:v>
                </c:pt>
                <c:pt idx="833">
                  <c:v>41388</c:v>
                </c:pt>
                <c:pt idx="834">
                  <c:v>41389</c:v>
                </c:pt>
                <c:pt idx="835">
                  <c:v>41390</c:v>
                </c:pt>
                <c:pt idx="836">
                  <c:v>41393</c:v>
                </c:pt>
                <c:pt idx="837">
                  <c:v>41394</c:v>
                </c:pt>
                <c:pt idx="838">
                  <c:v>41395</c:v>
                </c:pt>
                <c:pt idx="839">
                  <c:v>41396</c:v>
                </c:pt>
                <c:pt idx="840">
                  <c:v>41397</c:v>
                </c:pt>
                <c:pt idx="841">
                  <c:v>41400</c:v>
                </c:pt>
                <c:pt idx="842">
                  <c:v>41401</c:v>
                </c:pt>
                <c:pt idx="843">
                  <c:v>41402</c:v>
                </c:pt>
                <c:pt idx="844">
                  <c:v>41403</c:v>
                </c:pt>
                <c:pt idx="845">
                  <c:v>41404</c:v>
                </c:pt>
                <c:pt idx="846">
                  <c:v>41407</c:v>
                </c:pt>
                <c:pt idx="847">
                  <c:v>41408</c:v>
                </c:pt>
                <c:pt idx="848">
                  <c:v>41409</c:v>
                </c:pt>
                <c:pt idx="849">
                  <c:v>41410</c:v>
                </c:pt>
                <c:pt idx="850">
                  <c:v>41411</c:v>
                </c:pt>
                <c:pt idx="851">
                  <c:v>41414</c:v>
                </c:pt>
                <c:pt idx="852">
                  <c:v>41415</c:v>
                </c:pt>
                <c:pt idx="853">
                  <c:v>41416</c:v>
                </c:pt>
                <c:pt idx="854">
                  <c:v>41417</c:v>
                </c:pt>
                <c:pt idx="855">
                  <c:v>41418</c:v>
                </c:pt>
                <c:pt idx="856">
                  <c:v>41422</c:v>
                </c:pt>
                <c:pt idx="857">
                  <c:v>41423</c:v>
                </c:pt>
                <c:pt idx="858">
                  <c:v>41424</c:v>
                </c:pt>
                <c:pt idx="859">
                  <c:v>41425</c:v>
                </c:pt>
                <c:pt idx="860">
                  <c:v>41428</c:v>
                </c:pt>
                <c:pt idx="861">
                  <c:v>41429</c:v>
                </c:pt>
                <c:pt idx="862">
                  <c:v>41430</c:v>
                </c:pt>
                <c:pt idx="863">
                  <c:v>41431</c:v>
                </c:pt>
                <c:pt idx="864">
                  <c:v>41432</c:v>
                </c:pt>
                <c:pt idx="865">
                  <c:v>41435</c:v>
                </c:pt>
                <c:pt idx="866">
                  <c:v>41436</c:v>
                </c:pt>
                <c:pt idx="867">
                  <c:v>41437</c:v>
                </c:pt>
                <c:pt idx="868">
                  <c:v>41438</c:v>
                </c:pt>
                <c:pt idx="869">
                  <c:v>41439</c:v>
                </c:pt>
                <c:pt idx="870">
                  <c:v>41442</c:v>
                </c:pt>
                <c:pt idx="871">
                  <c:v>41443</c:v>
                </c:pt>
                <c:pt idx="872">
                  <c:v>41444</c:v>
                </c:pt>
                <c:pt idx="873">
                  <c:v>41445</c:v>
                </c:pt>
                <c:pt idx="874">
                  <c:v>41446</c:v>
                </c:pt>
                <c:pt idx="875">
                  <c:v>41449</c:v>
                </c:pt>
                <c:pt idx="876">
                  <c:v>41450</c:v>
                </c:pt>
                <c:pt idx="877">
                  <c:v>41451</c:v>
                </c:pt>
                <c:pt idx="878">
                  <c:v>41452</c:v>
                </c:pt>
                <c:pt idx="879">
                  <c:v>41453</c:v>
                </c:pt>
                <c:pt idx="880">
                  <c:v>41456</c:v>
                </c:pt>
                <c:pt idx="881">
                  <c:v>41457</c:v>
                </c:pt>
                <c:pt idx="882">
                  <c:v>41458</c:v>
                </c:pt>
                <c:pt idx="883">
                  <c:v>41460</c:v>
                </c:pt>
                <c:pt idx="884">
                  <c:v>41463</c:v>
                </c:pt>
                <c:pt idx="885">
                  <c:v>41464</c:v>
                </c:pt>
                <c:pt idx="886">
                  <c:v>41465</c:v>
                </c:pt>
                <c:pt idx="887">
                  <c:v>41466</c:v>
                </c:pt>
                <c:pt idx="888">
                  <c:v>41467</c:v>
                </c:pt>
                <c:pt idx="889">
                  <c:v>41470</c:v>
                </c:pt>
                <c:pt idx="890">
                  <c:v>41471</c:v>
                </c:pt>
                <c:pt idx="891">
                  <c:v>41472</c:v>
                </c:pt>
                <c:pt idx="892">
                  <c:v>41473</c:v>
                </c:pt>
                <c:pt idx="893">
                  <c:v>41474</c:v>
                </c:pt>
                <c:pt idx="894">
                  <c:v>41477</c:v>
                </c:pt>
                <c:pt idx="895">
                  <c:v>41478</c:v>
                </c:pt>
                <c:pt idx="896">
                  <c:v>41479</c:v>
                </c:pt>
                <c:pt idx="897">
                  <c:v>41480</c:v>
                </c:pt>
                <c:pt idx="898">
                  <c:v>41481</c:v>
                </c:pt>
                <c:pt idx="899">
                  <c:v>41484</c:v>
                </c:pt>
                <c:pt idx="900">
                  <c:v>41485</c:v>
                </c:pt>
                <c:pt idx="901">
                  <c:v>41486</c:v>
                </c:pt>
                <c:pt idx="902">
                  <c:v>41487</c:v>
                </c:pt>
                <c:pt idx="903">
                  <c:v>41488</c:v>
                </c:pt>
                <c:pt idx="904">
                  <c:v>41491</c:v>
                </c:pt>
                <c:pt idx="905">
                  <c:v>41492</c:v>
                </c:pt>
                <c:pt idx="906">
                  <c:v>41493</c:v>
                </c:pt>
                <c:pt idx="907">
                  <c:v>41494</c:v>
                </c:pt>
                <c:pt idx="908">
                  <c:v>41495</c:v>
                </c:pt>
                <c:pt idx="909">
                  <c:v>41498</c:v>
                </c:pt>
                <c:pt idx="910">
                  <c:v>41499</c:v>
                </c:pt>
                <c:pt idx="911">
                  <c:v>41500</c:v>
                </c:pt>
                <c:pt idx="912">
                  <c:v>41501</c:v>
                </c:pt>
                <c:pt idx="913">
                  <c:v>41502</c:v>
                </c:pt>
                <c:pt idx="914">
                  <c:v>41505</c:v>
                </c:pt>
                <c:pt idx="915">
                  <c:v>41506</c:v>
                </c:pt>
                <c:pt idx="916">
                  <c:v>41507</c:v>
                </c:pt>
                <c:pt idx="917">
                  <c:v>41508</c:v>
                </c:pt>
                <c:pt idx="918">
                  <c:v>41509</c:v>
                </c:pt>
                <c:pt idx="919">
                  <c:v>41512</c:v>
                </c:pt>
                <c:pt idx="920">
                  <c:v>41513</c:v>
                </c:pt>
                <c:pt idx="921">
                  <c:v>41514</c:v>
                </c:pt>
                <c:pt idx="922">
                  <c:v>41515</c:v>
                </c:pt>
                <c:pt idx="923">
                  <c:v>41516</c:v>
                </c:pt>
                <c:pt idx="924">
                  <c:v>41520</c:v>
                </c:pt>
                <c:pt idx="925">
                  <c:v>41521</c:v>
                </c:pt>
                <c:pt idx="926">
                  <c:v>41522</c:v>
                </c:pt>
                <c:pt idx="927">
                  <c:v>41523</c:v>
                </c:pt>
                <c:pt idx="928">
                  <c:v>41526</c:v>
                </c:pt>
                <c:pt idx="929">
                  <c:v>41527</c:v>
                </c:pt>
                <c:pt idx="930">
                  <c:v>41528</c:v>
                </c:pt>
                <c:pt idx="931">
                  <c:v>41529</c:v>
                </c:pt>
                <c:pt idx="932">
                  <c:v>41530</c:v>
                </c:pt>
                <c:pt idx="933">
                  <c:v>41533</c:v>
                </c:pt>
                <c:pt idx="934">
                  <c:v>41534</c:v>
                </c:pt>
                <c:pt idx="935">
                  <c:v>41535</c:v>
                </c:pt>
                <c:pt idx="936">
                  <c:v>41536</c:v>
                </c:pt>
                <c:pt idx="937">
                  <c:v>41537</c:v>
                </c:pt>
                <c:pt idx="938">
                  <c:v>41540</c:v>
                </c:pt>
                <c:pt idx="939">
                  <c:v>41541</c:v>
                </c:pt>
                <c:pt idx="940">
                  <c:v>41542</c:v>
                </c:pt>
                <c:pt idx="941">
                  <c:v>41543</c:v>
                </c:pt>
                <c:pt idx="942">
                  <c:v>41544</c:v>
                </c:pt>
                <c:pt idx="943">
                  <c:v>41547</c:v>
                </c:pt>
                <c:pt idx="944">
                  <c:v>41548</c:v>
                </c:pt>
                <c:pt idx="945">
                  <c:v>41549</c:v>
                </c:pt>
                <c:pt idx="946">
                  <c:v>41550</c:v>
                </c:pt>
                <c:pt idx="947">
                  <c:v>41551</c:v>
                </c:pt>
                <c:pt idx="948">
                  <c:v>41554</c:v>
                </c:pt>
                <c:pt idx="949">
                  <c:v>41555</c:v>
                </c:pt>
                <c:pt idx="950">
                  <c:v>41556</c:v>
                </c:pt>
                <c:pt idx="951">
                  <c:v>41557</c:v>
                </c:pt>
                <c:pt idx="952">
                  <c:v>41558</c:v>
                </c:pt>
                <c:pt idx="953">
                  <c:v>41561</c:v>
                </c:pt>
                <c:pt idx="954">
                  <c:v>41562</c:v>
                </c:pt>
                <c:pt idx="955">
                  <c:v>41563</c:v>
                </c:pt>
                <c:pt idx="956">
                  <c:v>41564</c:v>
                </c:pt>
                <c:pt idx="957">
                  <c:v>41565</c:v>
                </c:pt>
                <c:pt idx="958">
                  <c:v>41568</c:v>
                </c:pt>
                <c:pt idx="959">
                  <c:v>41569</c:v>
                </c:pt>
                <c:pt idx="960">
                  <c:v>41570</c:v>
                </c:pt>
                <c:pt idx="961">
                  <c:v>41571</c:v>
                </c:pt>
                <c:pt idx="962">
                  <c:v>41572</c:v>
                </c:pt>
                <c:pt idx="963">
                  <c:v>41575</c:v>
                </c:pt>
                <c:pt idx="964">
                  <c:v>41576</c:v>
                </c:pt>
                <c:pt idx="965">
                  <c:v>41577</c:v>
                </c:pt>
                <c:pt idx="966">
                  <c:v>41578</c:v>
                </c:pt>
                <c:pt idx="967">
                  <c:v>41579</c:v>
                </c:pt>
                <c:pt idx="968">
                  <c:v>41582</c:v>
                </c:pt>
                <c:pt idx="969">
                  <c:v>41583</c:v>
                </c:pt>
                <c:pt idx="970">
                  <c:v>41584</c:v>
                </c:pt>
                <c:pt idx="971">
                  <c:v>41585</c:v>
                </c:pt>
                <c:pt idx="972">
                  <c:v>41586</c:v>
                </c:pt>
                <c:pt idx="973">
                  <c:v>41589</c:v>
                </c:pt>
                <c:pt idx="974">
                  <c:v>41590</c:v>
                </c:pt>
                <c:pt idx="975">
                  <c:v>41591</c:v>
                </c:pt>
                <c:pt idx="976">
                  <c:v>41592</c:v>
                </c:pt>
                <c:pt idx="977">
                  <c:v>41593</c:v>
                </c:pt>
                <c:pt idx="978">
                  <c:v>41596</c:v>
                </c:pt>
                <c:pt idx="979">
                  <c:v>41597</c:v>
                </c:pt>
                <c:pt idx="980">
                  <c:v>41598</c:v>
                </c:pt>
                <c:pt idx="981">
                  <c:v>41599</c:v>
                </c:pt>
                <c:pt idx="982">
                  <c:v>41600</c:v>
                </c:pt>
                <c:pt idx="983">
                  <c:v>41603</c:v>
                </c:pt>
                <c:pt idx="984">
                  <c:v>41604</c:v>
                </c:pt>
                <c:pt idx="985">
                  <c:v>41605</c:v>
                </c:pt>
                <c:pt idx="986">
                  <c:v>41607</c:v>
                </c:pt>
                <c:pt idx="987">
                  <c:v>41610</c:v>
                </c:pt>
                <c:pt idx="988">
                  <c:v>41611</c:v>
                </c:pt>
                <c:pt idx="989">
                  <c:v>41612</c:v>
                </c:pt>
                <c:pt idx="990">
                  <c:v>41613</c:v>
                </c:pt>
                <c:pt idx="991">
                  <c:v>41614</c:v>
                </c:pt>
                <c:pt idx="992">
                  <c:v>41617</c:v>
                </c:pt>
                <c:pt idx="993">
                  <c:v>41618</c:v>
                </c:pt>
                <c:pt idx="994">
                  <c:v>41619</c:v>
                </c:pt>
                <c:pt idx="995">
                  <c:v>41620</c:v>
                </c:pt>
                <c:pt idx="996">
                  <c:v>41621</c:v>
                </c:pt>
                <c:pt idx="997">
                  <c:v>41624</c:v>
                </c:pt>
                <c:pt idx="998">
                  <c:v>41625</c:v>
                </c:pt>
                <c:pt idx="999">
                  <c:v>41626</c:v>
                </c:pt>
                <c:pt idx="1000">
                  <c:v>41627</c:v>
                </c:pt>
                <c:pt idx="1001">
                  <c:v>41628</c:v>
                </c:pt>
                <c:pt idx="1002">
                  <c:v>41631</c:v>
                </c:pt>
                <c:pt idx="1003">
                  <c:v>41632</c:v>
                </c:pt>
                <c:pt idx="1004">
                  <c:v>41634</c:v>
                </c:pt>
                <c:pt idx="1005">
                  <c:v>41635</c:v>
                </c:pt>
                <c:pt idx="1006">
                  <c:v>41638</c:v>
                </c:pt>
                <c:pt idx="1007">
                  <c:v>41639</c:v>
                </c:pt>
                <c:pt idx="1008">
                  <c:v>41641</c:v>
                </c:pt>
                <c:pt idx="1009">
                  <c:v>41642</c:v>
                </c:pt>
                <c:pt idx="1010">
                  <c:v>41645</c:v>
                </c:pt>
                <c:pt idx="1011">
                  <c:v>41646</c:v>
                </c:pt>
                <c:pt idx="1012">
                  <c:v>41647</c:v>
                </c:pt>
                <c:pt idx="1013">
                  <c:v>41648</c:v>
                </c:pt>
                <c:pt idx="1014">
                  <c:v>41649</c:v>
                </c:pt>
                <c:pt idx="1015">
                  <c:v>41652</c:v>
                </c:pt>
                <c:pt idx="1016">
                  <c:v>41653</c:v>
                </c:pt>
                <c:pt idx="1017">
                  <c:v>41654</c:v>
                </c:pt>
                <c:pt idx="1018">
                  <c:v>41655</c:v>
                </c:pt>
                <c:pt idx="1019">
                  <c:v>41656</c:v>
                </c:pt>
                <c:pt idx="1020">
                  <c:v>41660</c:v>
                </c:pt>
                <c:pt idx="1021">
                  <c:v>41661</c:v>
                </c:pt>
                <c:pt idx="1022">
                  <c:v>41662</c:v>
                </c:pt>
                <c:pt idx="1023">
                  <c:v>41663</c:v>
                </c:pt>
                <c:pt idx="1024">
                  <c:v>41666</c:v>
                </c:pt>
                <c:pt idx="1025">
                  <c:v>41667</c:v>
                </c:pt>
                <c:pt idx="1026">
                  <c:v>41668</c:v>
                </c:pt>
                <c:pt idx="1027">
                  <c:v>41669</c:v>
                </c:pt>
                <c:pt idx="1028">
                  <c:v>41670</c:v>
                </c:pt>
                <c:pt idx="1029">
                  <c:v>41673</c:v>
                </c:pt>
                <c:pt idx="1030">
                  <c:v>41674</c:v>
                </c:pt>
                <c:pt idx="1031">
                  <c:v>41675</c:v>
                </c:pt>
                <c:pt idx="1032">
                  <c:v>41676</c:v>
                </c:pt>
                <c:pt idx="1033">
                  <c:v>41677</c:v>
                </c:pt>
                <c:pt idx="1034">
                  <c:v>41680</c:v>
                </c:pt>
                <c:pt idx="1035">
                  <c:v>41681</c:v>
                </c:pt>
                <c:pt idx="1036">
                  <c:v>41682</c:v>
                </c:pt>
                <c:pt idx="1037">
                  <c:v>41683</c:v>
                </c:pt>
                <c:pt idx="1038">
                  <c:v>41684</c:v>
                </c:pt>
                <c:pt idx="1039">
                  <c:v>41688</c:v>
                </c:pt>
                <c:pt idx="1040">
                  <c:v>41689</c:v>
                </c:pt>
                <c:pt idx="1041">
                  <c:v>41690</c:v>
                </c:pt>
                <c:pt idx="1042">
                  <c:v>41691</c:v>
                </c:pt>
                <c:pt idx="1043">
                  <c:v>41694</c:v>
                </c:pt>
                <c:pt idx="1044">
                  <c:v>41695</c:v>
                </c:pt>
                <c:pt idx="1045">
                  <c:v>41696</c:v>
                </c:pt>
                <c:pt idx="1046">
                  <c:v>41697</c:v>
                </c:pt>
                <c:pt idx="1047">
                  <c:v>41698</c:v>
                </c:pt>
                <c:pt idx="1048">
                  <c:v>41701</c:v>
                </c:pt>
                <c:pt idx="1049">
                  <c:v>41702</c:v>
                </c:pt>
                <c:pt idx="1050">
                  <c:v>41703</c:v>
                </c:pt>
                <c:pt idx="1051">
                  <c:v>41704</c:v>
                </c:pt>
                <c:pt idx="1052">
                  <c:v>41705</c:v>
                </c:pt>
                <c:pt idx="1053">
                  <c:v>41708</c:v>
                </c:pt>
                <c:pt idx="1054">
                  <c:v>41709</c:v>
                </c:pt>
                <c:pt idx="1055">
                  <c:v>41710</c:v>
                </c:pt>
                <c:pt idx="1056">
                  <c:v>41711</c:v>
                </c:pt>
                <c:pt idx="1057">
                  <c:v>41712</c:v>
                </c:pt>
                <c:pt idx="1058">
                  <c:v>41715</c:v>
                </c:pt>
                <c:pt idx="1059">
                  <c:v>41716</c:v>
                </c:pt>
                <c:pt idx="1060">
                  <c:v>41717</c:v>
                </c:pt>
                <c:pt idx="1061">
                  <c:v>41718</c:v>
                </c:pt>
                <c:pt idx="1062">
                  <c:v>41719</c:v>
                </c:pt>
                <c:pt idx="1063">
                  <c:v>41722</c:v>
                </c:pt>
                <c:pt idx="1064">
                  <c:v>41723</c:v>
                </c:pt>
                <c:pt idx="1065">
                  <c:v>41724</c:v>
                </c:pt>
                <c:pt idx="1066">
                  <c:v>41725</c:v>
                </c:pt>
                <c:pt idx="1067">
                  <c:v>41726</c:v>
                </c:pt>
                <c:pt idx="1068">
                  <c:v>41729</c:v>
                </c:pt>
                <c:pt idx="1069">
                  <c:v>41730</c:v>
                </c:pt>
                <c:pt idx="1070">
                  <c:v>41731</c:v>
                </c:pt>
                <c:pt idx="1071">
                  <c:v>41732</c:v>
                </c:pt>
                <c:pt idx="1072">
                  <c:v>41733</c:v>
                </c:pt>
                <c:pt idx="1073">
                  <c:v>41736</c:v>
                </c:pt>
                <c:pt idx="1074">
                  <c:v>41737</c:v>
                </c:pt>
                <c:pt idx="1075">
                  <c:v>41738</c:v>
                </c:pt>
                <c:pt idx="1076">
                  <c:v>41739</c:v>
                </c:pt>
                <c:pt idx="1077">
                  <c:v>41740</c:v>
                </c:pt>
                <c:pt idx="1078">
                  <c:v>41743</c:v>
                </c:pt>
                <c:pt idx="1079">
                  <c:v>41744</c:v>
                </c:pt>
                <c:pt idx="1080">
                  <c:v>41745</c:v>
                </c:pt>
                <c:pt idx="1081">
                  <c:v>41746</c:v>
                </c:pt>
                <c:pt idx="1082">
                  <c:v>41750</c:v>
                </c:pt>
                <c:pt idx="1083">
                  <c:v>41751</c:v>
                </c:pt>
                <c:pt idx="1084">
                  <c:v>41752</c:v>
                </c:pt>
                <c:pt idx="1085">
                  <c:v>41753</c:v>
                </c:pt>
                <c:pt idx="1086">
                  <c:v>41754</c:v>
                </c:pt>
                <c:pt idx="1087">
                  <c:v>41757</c:v>
                </c:pt>
                <c:pt idx="1088">
                  <c:v>41758</c:v>
                </c:pt>
                <c:pt idx="1089">
                  <c:v>41759</c:v>
                </c:pt>
                <c:pt idx="1090">
                  <c:v>41760</c:v>
                </c:pt>
                <c:pt idx="1091">
                  <c:v>41761</c:v>
                </c:pt>
                <c:pt idx="1092">
                  <c:v>41764</c:v>
                </c:pt>
                <c:pt idx="1093">
                  <c:v>41765</c:v>
                </c:pt>
                <c:pt idx="1094">
                  <c:v>41766</c:v>
                </c:pt>
                <c:pt idx="1095">
                  <c:v>41767</c:v>
                </c:pt>
                <c:pt idx="1096">
                  <c:v>41768</c:v>
                </c:pt>
                <c:pt idx="1097">
                  <c:v>41771</c:v>
                </c:pt>
                <c:pt idx="1098">
                  <c:v>41772</c:v>
                </c:pt>
                <c:pt idx="1099">
                  <c:v>41773</c:v>
                </c:pt>
                <c:pt idx="1100">
                  <c:v>41774</c:v>
                </c:pt>
                <c:pt idx="1101">
                  <c:v>41775</c:v>
                </c:pt>
                <c:pt idx="1102">
                  <c:v>41778</c:v>
                </c:pt>
                <c:pt idx="1103">
                  <c:v>41779</c:v>
                </c:pt>
                <c:pt idx="1104">
                  <c:v>41780</c:v>
                </c:pt>
                <c:pt idx="1105">
                  <c:v>41781</c:v>
                </c:pt>
                <c:pt idx="1106">
                  <c:v>41782</c:v>
                </c:pt>
                <c:pt idx="1107">
                  <c:v>41786</c:v>
                </c:pt>
                <c:pt idx="1108">
                  <c:v>41787</c:v>
                </c:pt>
                <c:pt idx="1109">
                  <c:v>41788</c:v>
                </c:pt>
                <c:pt idx="1110">
                  <c:v>41789</c:v>
                </c:pt>
                <c:pt idx="1111">
                  <c:v>41792</c:v>
                </c:pt>
                <c:pt idx="1112">
                  <c:v>41793</c:v>
                </c:pt>
                <c:pt idx="1113">
                  <c:v>41794</c:v>
                </c:pt>
                <c:pt idx="1114">
                  <c:v>41795</c:v>
                </c:pt>
                <c:pt idx="1115">
                  <c:v>41796</c:v>
                </c:pt>
                <c:pt idx="1116">
                  <c:v>41799</c:v>
                </c:pt>
                <c:pt idx="1117">
                  <c:v>41800</c:v>
                </c:pt>
                <c:pt idx="1118">
                  <c:v>41801</c:v>
                </c:pt>
                <c:pt idx="1119">
                  <c:v>41802</c:v>
                </c:pt>
                <c:pt idx="1120">
                  <c:v>41803</c:v>
                </c:pt>
                <c:pt idx="1121">
                  <c:v>41806</c:v>
                </c:pt>
                <c:pt idx="1122">
                  <c:v>41807</c:v>
                </c:pt>
                <c:pt idx="1123">
                  <c:v>41808</c:v>
                </c:pt>
                <c:pt idx="1124">
                  <c:v>41809</c:v>
                </c:pt>
                <c:pt idx="1125">
                  <c:v>41810</c:v>
                </c:pt>
                <c:pt idx="1126">
                  <c:v>41813</c:v>
                </c:pt>
                <c:pt idx="1127">
                  <c:v>41814</c:v>
                </c:pt>
                <c:pt idx="1128">
                  <c:v>41815</c:v>
                </c:pt>
                <c:pt idx="1129">
                  <c:v>41816</c:v>
                </c:pt>
                <c:pt idx="1130">
                  <c:v>41817</c:v>
                </c:pt>
                <c:pt idx="1131">
                  <c:v>41820</c:v>
                </c:pt>
                <c:pt idx="1132">
                  <c:v>41821</c:v>
                </c:pt>
                <c:pt idx="1133">
                  <c:v>41822</c:v>
                </c:pt>
                <c:pt idx="1134">
                  <c:v>41823</c:v>
                </c:pt>
                <c:pt idx="1135">
                  <c:v>41827</c:v>
                </c:pt>
                <c:pt idx="1136">
                  <c:v>41828</c:v>
                </c:pt>
                <c:pt idx="1137">
                  <c:v>41829</c:v>
                </c:pt>
                <c:pt idx="1138">
                  <c:v>41830</c:v>
                </c:pt>
                <c:pt idx="1139">
                  <c:v>41831</c:v>
                </c:pt>
                <c:pt idx="1140">
                  <c:v>41834</c:v>
                </c:pt>
                <c:pt idx="1141">
                  <c:v>41835</c:v>
                </c:pt>
                <c:pt idx="1142">
                  <c:v>41836</c:v>
                </c:pt>
                <c:pt idx="1143">
                  <c:v>41837</c:v>
                </c:pt>
                <c:pt idx="1144">
                  <c:v>41838</c:v>
                </c:pt>
                <c:pt idx="1145">
                  <c:v>41841</c:v>
                </c:pt>
                <c:pt idx="1146">
                  <c:v>41842</c:v>
                </c:pt>
                <c:pt idx="1147">
                  <c:v>41843</c:v>
                </c:pt>
                <c:pt idx="1148">
                  <c:v>41844</c:v>
                </c:pt>
                <c:pt idx="1149">
                  <c:v>41845</c:v>
                </c:pt>
                <c:pt idx="1150">
                  <c:v>41848</c:v>
                </c:pt>
                <c:pt idx="1151">
                  <c:v>41849</c:v>
                </c:pt>
                <c:pt idx="1152">
                  <c:v>41850</c:v>
                </c:pt>
                <c:pt idx="1153">
                  <c:v>41851</c:v>
                </c:pt>
                <c:pt idx="1154">
                  <c:v>41852</c:v>
                </c:pt>
                <c:pt idx="1155">
                  <c:v>41855</c:v>
                </c:pt>
                <c:pt idx="1156">
                  <c:v>41856</c:v>
                </c:pt>
                <c:pt idx="1157">
                  <c:v>41857</c:v>
                </c:pt>
                <c:pt idx="1158">
                  <c:v>41858</c:v>
                </c:pt>
                <c:pt idx="1159">
                  <c:v>41859</c:v>
                </c:pt>
                <c:pt idx="1160">
                  <c:v>41862</c:v>
                </c:pt>
                <c:pt idx="1161">
                  <c:v>41863</c:v>
                </c:pt>
                <c:pt idx="1162">
                  <c:v>41864</c:v>
                </c:pt>
                <c:pt idx="1163">
                  <c:v>41865</c:v>
                </c:pt>
                <c:pt idx="1164">
                  <c:v>41866</c:v>
                </c:pt>
                <c:pt idx="1165">
                  <c:v>41869</c:v>
                </c:pt>
                <c:pt idx="1166">
                  <c:v>41870</c:v>
                </c:pt>
                <c:pt idx="1167">
                  <c:v>41871</c:v>
                </c:pt>
                <c:pt idx="1168">
                  <c:v>41872</c:v>
                </c:pt>
                <c:pt idx="1169">
                  <c:v>41873</c:v>
                </c:pt>
                <c:pt idx="1170">
                  <c:v>41876</c:v>
                </c:pt>
                <c:pt idx="1171">
                  <c:v>41877</c:v>
                </c:pt>
                <c:pt idx="1172">
                  <c:v>41878</c:v>
                </c:pt>
                <c:pt idx="1173">
                  <c:v>41879</c:v>
                </c:pt>
                <c:pt idx="1174">
                  <c:v>41880</c:v>
                </c:pt>
                <c:pt idx="1175">
                  <c:v>41884</c:v>
                </c:pt>
                <c:pt idx="1176">
                  <c:v>41885</c:v>
                </c:pt>
                <c:pt idx="1177">
                  <c:v>41886</c:v>
                </c:pt>
                <c:pt idx="1178">
                  <c:v>41887</c:v>
                </c:pt>
                <c:pt idx="1179">
                  <c:v>41890</c:v>
                </c:pt>
                <c:pt idx="1180">
                  <c:v>41891</c:v>
                </c:pt>
                <c:pt idx="1181">
                  <c:v>41892</c:v>
                </c:pt>
                <c:pt idx="1182">
                  <c:v>41893</c:v>
                </c:pt>
                <c:pt idx="1183">
                  <c:v>41894</c:v>
                </c:pt>
                <c:pt idx="1184">
                  <c:v>41897</c:v>
                </c:pt>
                <c:pt idx="1185">
                  <c:v>41898</c:v>
                </c:pt>
                <c:pt idx="1186">
                  <c:v>41899</c:v>
                </c:pt>
                <c:pt idx="1187">
                  <c:v>41900</c:v>
                </c:pt>
                <c:pt idx="1188">
                  <c:v>41901</c:v>
                </c:pt>
                <c:pt idx="1189">
                  <c:v>41904</c:v>
                </c:pt>
                <c:pt idx="1190">
                  <c:v>41905</c:v>
                </c:pt>
                <c:pt idx="1191">
                  <c:v>41906</c:v>
                </c:pt>
                <c:pt idx="1192">
                  <c:v>41907</c:v>
                </c:pt>
                <c:pt idx="1193">
                  <c:v>41908</c:v>
                </c:pt>
                <c:pt idx="1194">
                  <c:v>41911</c:v>
                </c:pt>
                <c:pt idx="1195">
                  <c:v>41912</c:v>
                </c:pt>
                <c:pt idx="1196">
                  <c:v>41913</c:v>
                </c:pt>
                <c:pt idx="1197">
                  <c:v>41914</c:v>
                </c:pt>
                <c:pt idx="1198">
                  <c:v>41915</c:v>
                </c:pt>
                <c:pt idx="1199">
                  <c:v>41918</c:v>
                </c:pt>
                <c:pt idx="1200">
                  <c:v>41919</c:v>
                </c:pt>
                <c:pt idx="1201">
                  <c:v>41920</c:v>
                </c:pt>
                <c:pt idx="1202">
                  <c:v>41921</c:v>
                </c:pt>
                <c:pt idx="1203">
                  <c:v>41922</c:v>
                </c:pt>
                <c:pt idx="1204">
                  <c:v>41925</c:v>
                </c:pt>
                <c:pt idx="1205">
                  <c:v>41926</c:v>
                </c:pt>
                <c:pt idx="1206">
                  <c:v>41927</c:v>
                </c:pt>
                <c:pt idx="1207">
                  <c:v>41928</c:v>
                </c:pt>
                <c:pt idx="1208">
                  <c:v>41929</c:v>
                </c:pt>
                <c:pt idx="1209">
                  <c:v>41932</c:v>
                </c:pt>
                <c:pt idx="1210">
                  <c:v>41933</c:v>
                </c:pt>
                <c:pt idx="1211">
                  <c:v>41934</c:v>
                </c:pt>
                <c:pt idx="1212">
                  <c:v>41935</c:v>
                </c:pt>
                <c:pt idx="1213">
                  <c:v>41936</c:v>
                </c:pt>
                <c:pt idx="1214">
                  <c:v>41939</c:v>
                </c:pt>
                <c:pt idx="1215">
                  <c:v>41940</c:v>
                </c:pt>
                <c:pt idx="1216">
                  <c:v>41941</c:v>
                </c:pt>
                <c:pt idx="1217">
                  <c:v>41942</c:v>
                </c:pt>
                <c:pt idx="1218">
                  <c:v>41943</c:v>
                </c:pt>
                <c:pt idx="1219">
                  <c:v>41946</c:v>
                </c:pt>
                <c:pt idx="1220">
                  <c:v>41947</c:v>
                </c:pt>
                <c:pt idx="1221">
                  <c:v>41948</c:v>
                </c:pt>
                <c:pt idx="1222">
                  <c:v>41949</c:v>
                </c:pt>
                <c:pt idx="1223">
                  <c:v>41950</c:v>
                </c:pt>
                <c:pt idx="1224">
                  <c:v>41953</c:v>
                </c:pt>
                <c:pt idx="1225">
                  <c:v>41954</c:v>
                </c:pt>
                <c:pt idx="1226">
                  <c:v>41955</c:v>
                </c:pt>
                <c:pt idx="1227">
                  <c:v>41956</c:v>
                </c:pt>
                <c:pt idx="1228">
                  <c:v>41957</c:v>
                </c:pt>
                <c:pt idx="1229">
                  <c:v>41960</c:v>
                </c:pt>
                <c:pt idx="1230">
                  <c:v>41961</c:v>
                </c:pt>
                <c:pt idx="1231">
                  <c:v>41962</c:v>
                </c:pt>
                <c:pt idx="1232">
                  <c:v>41963</c:v>
                </c:pt>
                <c:pt idx="1233">
                  <c:v>41964</c:v>
                </c:pt>
                <c:pt idx="1234">
                  <c:v>41967</c:v>
                </c:pt>
                <c:pt idx="1235">
                  <c:v>41968</c:v>
                </c:pt>
                <c:pt idx="1236">
                  <c:v>41969</c:v>
                </c:pt>
                <c:pt idx="1237">
                  <c:v>41971</c:v>
                </c:pt>
                <c:pt idx="1238">
                  <c:v>41974</c:v>
                </c:pt>
                <c:pt idx="1239">
                  <c:v>41975</c:v>
                </c:pt>
                <c:pt idx="1240">
                  <c:v>41976</c:v>
                </c:pt>
                <c:pt idx="1241">
                  <c:v>41977</c:v>
                </c:pt>
                <c:pt idx="1242">
                  <c:v>41978</c:v>
                </c:pt>
                <c:pt idx="1243">
                  <c:v>41981</c:v>
                </c:pt>
                <c:pt idx="1244">
                  <c:v>41982</c:v>
                </c:pt>
                <c:pt idx="1245">
                  <c:v>41983</c:v>
                </c:pt>
                <c:pt idx="1246">
                  <c:v>41984</c:v>
                </c:pt>
                <c:pt idx="1247">
                  <c:v>41985</c:v>
                </c:pt>
                <c:pt idx="1248">
                  <c:v>41988</c:v>
                </c:pt>
                <c:pt idx="1249">
                  <c:v>41989</c:v>
                </c:pt>
                <c:pt idx="1250">
                  <c:v>41990</c:v>
                </c:pt>
                <c:pt idx="1251">
                  <c:v>41991</c:v>
                </c:pt>
                <c:pt idx="1252">
                  <c:v>41992</c:v>
                </c:pt>
                <c:pt idx="1253">
                  <c:v>41995</c:v>
                </c:pt>
                <c:pt idx="1254">
                  <c:v>41996</c:v>
                </c:pt>
                <c:pt idx="1255">
                  <c:v>41997</c:v>
                </c:pt>
                <c:pt idx="1256">
                  <c:v>41999</c:v>
                </c:pt>
                <c:pt idx="1257">
                  <c:v>42002</c:v>
                </c:pt>
                <c:pt idx="1258">
                  <c:v>42003</c:v>
                </c:pt>
                <c:pt idx="1259">
                  <c:v>42004</c:v>
                </c:pt>
                <c:pt idx="1260">
                  <c:v>42006</c:v>
                </c:pt>
                <c:pt idx="1261">
                  <c:v>42009</c:v>
                </c:pt>
                <c:pt idx="1262">
                  <c:v>42010</c:v>
                </c:pt>
                <c:pt idx="1263">
                  <c:v>42011</c:v>
                </c:pt>
                <c:pt idx="1264">
                  <c:v>42012</c:v>
                </c:pt>
                <c:pt idx="1265">
                  <c:v>42013</c:v>
                </c:pt>
                <c:pt idx="1266">
                  <c:v>42016</c:v>
                </c:pt>
                <c:pt idx="1267">
                  <c:v>42017</c:v>
                </c:pt>
                <c:pt idx="1268">
                  <c:v>42018</c:v>
                </c:pt>
                <c:pt idx="1269">
                  <c:v>42019</c:v>
                </c:pt>
                <c:pt idx="1270">
                  <c:v>42020</c:v>
                </c:pt>
                <c:pt idx="1271">
                  <c:v>42024</c:v>
                </c:pt>
                <c:pt idx="1272">
                  <c:v>42025</c:v>
                </c:pt>
                <c:pt idx="1273">
                  <c:v>42026</c:v>
                </c:pt>
                <c:pt idx="1274">
                  <c:v>42027</c:v>
                </c:pt>
                <c:pt idx="1275">
                  <c:v>42030</c:v>
                </c:pt>
                <c:pt idx="1276">
                  <c:v>42031</c:v>
                </c:pt>
                <c:pt idx="1277">
                  <c:v>42032</c:v>
                </c:pt>
                <c:pt idx="1278">
                  <c:v>42033</c:v>
                </c:pt>
                <c:pt idx="1279">
                  <c:v>42034</c:v>
                </c:pt>
                <c:pt idx="1280">
                  <c:v>42037</c:v>
                </c:pt>
                <c:pt idx="1281">
                  <c:v>42038</c:v>
                </c:pt>
                <c:pt idx="1282">
                  <c:v>42039</c:v>
                </c:pt>
                <c:pt idx="1283">
                  <c:v>42040</c:v>
                </c:pt>
                <c:pt idx="1284">
                  <c:v>42041</c:v>
                </c:pt>
                <c:pt idx="1285">
                  <c:v>42044</c:v>
                </c:pt>
                <c:pt idx="1286">
                  <c:v>42045</c:v>
                </c:pt>
                <c:pt idx="1287">
                  <c:v>42046</c:v>
                </c:pt>
                <c:pt idx="1288">
                  <c:v>42047</c:v>
                </c:pt>
                <c:pt idx="1289">
                  <c:v>42048</c:v>
                </c:pt>
                <c:pt idx="1290">
                  <c:v>42052</c:v>
                </c:pt>
                <c:pt idx="1291">
                  <c:v>42053</c:v>
                </c:pt>
                <c:pt idx="1292">
                  <c:v>42054</c:v>
                </c:pt>
                <c:pt idx="1293">
                  <c:v>42055</c:v>
                </c:pt>
                <c:pt idx="1294">
                  <c:v>42058</c:v>
                </c:pt>
                <c:pt idx="1295">
                  <c:v>42059</c:v>
                </c:pt>
                <c:pt idx="1296">
                  <c:v>42060</c:v>
                </c:pt>
                <c:pt idx="1297">
                  <c:v>42061</c:v>
                </c:pt>
                <c:pt idx="1298">
                  <c:v>42062</c:v>
                </c:pt>
                <c:pt idx="1299">
                  <c:v>42065</c:v>
                </c:pt>
                <c:pt idx="1300">
                  <c:v>42066</c:v>
                </c:pt>
                <c:pt idx="1301">
                  <c:v>42067</c:v>
                </c:pt>
                <c:pt idx="1302">
                  <c:v>42068</c:v>
                </c:pt>
                <c:pt idx="1303">
                  <c:v>42069</c:v>
                </c:pt>
                <c:pt idx="1304">
                  <c:v>42072</c:v>
                </c:pt>
                <c:pt idx="1305">
                  <c:v>42073</c:v>
                </c:pt>
                <c:pt idx="1306">
                  <c:v>42074</c:v>
                </c:pt>
                <c:pt idx="1307">
                  <c:v>42075</c:v>
                </c:pt>
                <c:pt idx="1308">
                  <c:v>42076</c:v>
                </c:pt>
                <c:pt idx="1309">
                  <c:v>42079</c:v>
                </c:pt>
                <c:pt idx="1310">
                  <c:v>42080</c:v>
                </c:pt>
                <c:pt idx="1311">
                  <c:v>42081</c:v>
                </c:pt>
                <c:pt idx="1312">
                  <c:v>42082</c:v>
                </c:pt>
                <c:pt idx="1313">
                  <c:v>42083</c:v>
                </c:pt>
                <c:pt idx="1314">
                  <c:v>42086</c:v>
                </c:pt>
                <c:pt idx="1315">
                  <c:v>42087</c:v>
                </c:pt>
                <c:pt idx="1316">
                  <c:v>42088</c:v>
                </c:pt>
                <c:pt idx="1317">
                  <c:v>42089</c:v>
                </c:pt>
                <c:pt idx="1318">
                  <c:v>42090</c:v>
                </c:pt>
                <c:pt idx="1319">
                  <c:v>42093</c:v>
                </c:pt>
                <c:pt idx="1320">
                  <c:v>42094</c:v>
                </c:pt>
                <c:pt idx="1321">
                  <c:v>42095</c:v>
                </c:pt>
                <c:pt idx="1322">
                  <c:v>42096</c:v>
                </c:pt>
                <c:pt idx="1323">
                  <c:v>42100</c:v>
                </c:pt>
                <c:pt idx="1324">
                  <c:v>42101</c:v>
                </c:pt>
                <c:pt idx="1325">
                  <c:v>42102</c:v>
                </c:pt>
                <c:pt idx="1326">
                  <c:v>42103</c:v>
                </c:pt>
                <c:pt idx="1327">
                  <c:v>42104</c:v>
                </c:pt>
                <c:pt idx="1328">
                  <c:v>42107</c:v>
                </c:pt>
                <c:pt idx="1329">
                  <c:v>42108</c:v>
                </c:pt>
                <c:pt idx="1330">
                  <c:v>42109</c:v>
                </c:pt>
                <c:pt idx="1331">
                  <c:v>42110</c:v>
                </c:pt>
                <c:pt idx="1332">
                  <c:v>42111</c:v>
                </c:pt>
                <c:pt idx="1333">
                  <c:v>42114</c:v>
                </c:pt>
                <c:pt idx="1334">
                  <c:v>42115</c:v>
                </c:pt>
                <c:pt idx="1335">
                  <c:v>42116</c:v>
                </c:pt>
                <c:pt idx="1336">
                  <c:v>42117</c:v>
                </c:pt>
                <c:pt idx="1337">
                  <c:v>42118</c:v>
                </c:pt>
                <c:pt idx="1338">
                  <c:v>42121</c:v>
                </c:pt>
                <c:pt idx="1339">
                  <c:v>42122</c:v>
                </c:pt>
                <c:pt idx="1340">
                  <c:v>42123</c:v>
                </c:pt>
                <c:pt idx="1341">
                  <c:v>42124</c:v>
                </c:pt>
                <c:pt idx="1342">
                  <c:v>42125</c:v>
                </c:pt>
                <c:pt idx="1343">
                  <c:v>42128</c:v>
                </c:pt>
                <c:pt idx="1344">
                  <c:v>42129</c:v>
                </c:pt>
                <c:pt idx="1345">
                  <c:v>42130</c:v>
                </c:pt>
                <c:pt idx="1346">
                  <c:v>42131</c:v>
                </c:pt>
                <c:pt idx="1347">
                  <c:v>42132</c:v>
                </c:pt>
                <c:pt idx="1348">
                  <c:v>42135</c:v>
                </c:pt>
                <c:pt idx="1349">
                  <c:v>42136</c:v>
                </c:pt>
                <c:pt idx="1350">
                  <c:v>42137</c:v>
                </c:pt>
                <c:pt idx="1351">
                  <c:v>42138</c:v>
                </c:pt>
                <c:pt idx="1352">
                  <c:v>42139</c:v>
                </c:pt>
                <c:pt idx="1353">
                  <c:v>42142</c:v>
                </c:pt>
                <c:pt idx="1354">
                  <c:v>42143</c:v>
                </c:pt>
                <c:pt idx="1355">
                  <c:v>42144</c:v>
                </c:pt>
                <c:pt idx="1356">
                  <c:v>42145</c:v>
                </c:pt>
                <c:pt idx="1357">
                  <c:v>42146</c:v>
                </c:pt>
                <c:pt idx="1358">
                  <c:v>42150</c:v>
                </c:pt>
                <c:pt idx="1359">
                  <c:v>42151</c:v>
                </c:pt>
                <c:pt idx="1360">
                  <c:v>42152</c:v>
                </c:pt>
                <c:pt idx="1361">
                  <c:v>42153</c:v>
                </c:pt>
                <c:pt idx="1362">
                  <c:v>42156</c:v>
                </c:pt>
                <c:pt idx="1363">
                  <c:v>42157</c:v>
                </c:pt>
                <c:pt idx="1364">
                  <c:v>42158</c:v>
                </c:pt>
                <c:pt idx="1365">
                  <c:v>42159</c:v>
                </c:pt>
                <c:pt idx="1366">
                  <c:v>42160</c:v>
                </c:pt>
                <c:pt idx="1367">
                  <c:v>42163</c:v>
                </c:pt>
                <c:pt idx="1368">
                  <c:v>42164</c:v>
                </c:pt>
                <c:pt idx="1369">
                  <c:v>42165</c:v>
                </c:pt>
                <c:pt idx="1370">
                  <c:v>42166</c:v>
                </c:pt>
                <c:pt idx="1371">
                  <c:v>42167</c:v>
                </c:pt>
                <c:pt idx="1372">
                  <c:v>42170</c:v>
                </c:pt>
                <c:pt idx="1373">
                  <c:v>42171</c:v>
                </c:pt>
                <c:pt idx="1374">
                  <c:v>42172</c:v>
                </c:pt>
                <c:pt idx="1375">
                  <c:v>42173</c:v>
                </c:pt>
                <c:pt idx="1376">
                  <c:v>42174</c:v>
                </c:pt>
                <c:pt idx="1377">
                  <c:v>42177</c:v>
                </c:pt>
                <c:pt idx="1378">
                  <c:v>42178</c:v>
                </c:pt>
                <c:pt idx="1379">
                  <c:v>42179</c:v>
                </c:pt>
                <c:pt idx="1380">
                  <c:v>42180</c:v>
                </c:pt>
                <c:pt idx="1381">
                  <c:v>42181</c:v>
                </c:pt>
                <c:pt idx="1382">
                  <c:v>42184</c:v>
                </c:pt>
                <c:pt idx="1383">
                  <c:v>42185</c:v>
                </c:pt>
                <c:pt idx="1384">
                  <c:v>42186</c:v>
                </c:pt>
                <c:pt idx="1385">
                  <c:v>42187</c:v>
                </c:pt>
                <c:pt idx="1386">
                  <c:v>42191</c:v>
                </c:pt>
                <c:pt idx="1387">
                  <c:v>42192</c:v>
                </c:pt>
                <c:pt idx="1388">
                  <c:v>42193</c:v>
                </c:pt>
                <c:pt idx="1389">
                  <c:v>42194</c:v>
                </c:pt>
                <c:pt idx="1390">
                  <c:v>42195</c:v>
                </c:pt>
                <c:pt idx="1391">
                  <c:v>42198</c:v>
                </c:pt>
                <c:pt idx="1392">
                  <c:v>42199</c:v>
                </c:pt>
                <c:pt idx="1393">
                  <c:v>42200</c:v>
                </c:pt>
                <c:pt idx="1394">
                  <c:v>42201</c:v>
                </c:pt>
                <c:pt idx="1395">
                  <c:v>42202</c:v>
                </c:pt>
                <c:pt idx="1396">
                  <c:v>42205</c:v>
                </c:pt>
                <c:pt idx="1397">
                  <c:v>42206</c:v>
                </c:pt>
                <c:pt idx="1398">
                  <c:v>42207</c:v>
                </c:pt>
                <c:pt idx="1399">
                  <c:v>42208</c:v>
                </c:pt>
                <c:pt idx="1400">
                  <c:v>42209</c:v>
                </c:pt>
                <c:pt idx="1401">
                  <c:v>42212</c:v>
                </c:pt>
                <c:pt idx="1402">
                  <c:v>42213</c:v>
                </c:pt>
                <c:pt idx="1403">
                  <c:v>42214</c:v>
                </c:pt>
                <c:pt idx="1404">
                  <c:v>42215</c:v>
                </c:pt>
                <c:pt idx="1405">
                  <c:v>42216</c:v>
                </c:pt>
                <c:pt idx="1406">
                  <c:v>42219</c:v>
                </c:pt>
                <c:pt idx="1407">
                  <c:v>42220</c:v>
                </c:pt>
                <c:pt idx="1408">
                  <c:v>42221</c:v>
                </c:pt>
                <c:pt idx="1409">
                  <c:v>42222</c:v>
                </c:pt>
                <c:pt idx="1410">
                  <c:v>42223</c:v>
                </c:pt>
                <c:pt idx="1411">
                  <c:v>42226</c:v>
                </c:pt>
                <c:pt idx="1412">
                  <c:v>42227</c:v>
                </c:pt>
                <c:pt idx="1413">
                  <c:v>42228</c:v>
                </c:pt>
                <c:pt idx="1414">
                  <c:v>42229</c:v>
                </c:pt>
                <c:pt idx="1415">
                  <c:v>42230</c:v>
                </c:pt>
                <c:pt idx="1416">
                  <c:v>42233</c:v>
                </c:pt>
                <c:pt idx="1417">
                  <c:v>42234</c:v>
                </c:pt>
                <c:pt idx="1418">
                  <c:v>42235</c:v>
                </c:pt>
                <c:pt idx="1419">
                  <c:v>42236</c:v>
                </c:pt>
                <c:pt idx="1420">
                  <c:v>42237</c:v>
                </c:pt>
                <c:pt idx="1421">
                  <c:v>42240</c:v>
                </c:pt>
                <c:pt idx="1422">
                  <c:v>42241</c:v>
                </c:pt>
                <c:pt idx="1423">
                  <c:v>42242</c:v>
                </c:pt>
                <c:pt idx="1424">
                  <c:v>42243</c:v>
                </c:pt>
                <c:pt idx="1425">
                  <c:v>42244</c:v>
                </c:pt>
                <c:pt idx="1426">
                  <c:v>42247</c:v>
                </c:pt>
                <c:pt idx="1427">
                  <c:v>42248</c:v>
                </c:pt>
                <c:pt idx="1428">
                  <c:v>42249</c:v>
                </c:pt>
                <c:pt idx="1429">
                  <c:v>42250</c:v>
                </c:pt>
                <c:pt idx="1430">
                  <c:v>42251</c:v>
                </c:pt>
                <c:pt idx="1431">
                  <c:v>42255</c:v>
                </c:pt>
                <c:pt idx="1432">
                  <c:v>42256</c:v>
                </c:pt>
                <c:pt idx="1433">
                  <c:v>42257</c:v>
                </c:pt>
                <c:pt idx="1434">
                  <c:v>42258</c:v>
                </c:pt>
                <c:pt idx="1435">
                  <c:v>42261</c:v>
                </c:pt>
                <c:pt idx="1436">
                  <c:v>42262</c:v>
                </c:pt>
                <c:pt idx="1437">
                  <c:v>42263</c:v>
                </c:pt>
                <c:pt idx="1438">
                  <c:v>42264</c:v>
                </c:pt>
                <c:pt idx="1439">
                  <c:v>42265</c:v>
                </c:pt>
                <c:pt idx="1440">
                  <c:v>42268</c:v>
                </c:pt>
                <c:pt idx="1441">
                  <c:v>42269</c:v>
                </c:pt>
                <c:pt idx="1442">
                  <c:v>42270</c:v>
                </c:pt>
                <c:pt idx="1443">
                  <c:v>42271</c:v>
                </c:pt>
                <c:pt idx="1444">
                  <c:v>42272</c:v>
                </c:pt>
                <c:pt idx="1445">
                  <c:v>42275</c:v>
                </c:pt>
                <c:pt idx="1446">
                  <c:v>42276</c:v>
                </c:pt>
                <c:pt idx="1447">
                  <c:v>42277</c:v>
                </c:pt>
                <c:pt idx="1448">
                  <c:v>42278</c:v>
                </c:pt>
                <c:pt idx="1449">
                  <c:v>42279</c:v>
                </c:pt>
                <c:pt idx="1450">
                  <c:v>42282</c:v>
                </c:pt>
                <c:pt idx="1451">
                  <c:v>42283</c:v>
                </c:pt>
                <c:pt idx="1452">
                  <c:v>42284</c:v>
                </c:pt>
                <c:pt idx="1453">
                  <c:v>42285</c:v>
                </c:pt>
                <c:pt idx="1454">
                  <c:v>42286</c:v>
                </c:pt>
                <c:pt idx="1455">
                  <c:v>42289</c:v>
                </c:pt>
                <c:pt idx="1456">
                  <c:v>42290</c:v>
                </c:pt>
                <c:pt idx="1457">
                  <c:v>42291</c:v>
                </c:pt>
                <c:pt idx="1458">
                  <c:v>42292</c:v>
                </c:pt>
                <c:pt idx="1459">
                  <c:v>42293</c:v>
                </c:pt>
                <c:pt idx="1460">
                  <c:v>42296</c:v>
                </c:pt>
                <c:pt idx="1461">
                  <c:v>42297</c:v>
                </c:pt>
                <c:pt idx="1462">
                  <c:v>42298</c:v>
                </c:pt>
                <c:pt idx="1463">
                  <c:v>42299</c:v>
                </c:pt>
                <c:pt idx="1464">
                  <c:v>42300</c:v>
                </c:pt>
                <c:pt idx="1465">
                  <c:v>42303</c:v>
                </c:pt>
                <c:pt idx="1466">
                  <c:v>42304</c:v>
                </c:pt>
                <c:pt idx="1467">
                  <c:v>42305</c:v>
                </c:pt>
                <c:pt idx="1468">
                  <c:v>42306</c:v>
                </c:pt>
                <c:pt idx="1469">
                  <c:v>42307</c:v>
                </c:pt>
                <c:pt idx="1470">
                  <c:v>42310</c:v>
                </c:pt>
                <c:pt idx="1471">
                  <c:v>42311</c:v>
                </c:pt>
                <c:pt idx="1472">
                  <c:v>42312</c:v>
                </c:pt>
                <c:pt idx="1473">
                  <c:v>42313</c:v>
                </c:pt>
                <c:pt idx="1474">
                  <c:v>42314</c:v>
                </c:pt>
                <c:pt idx="1475">
                  <c:v>42317</c:v>
                </c:pt>
                <c:pt idx="1476">
                  <c:v>42318</c:v>
                </c:pt>
                <c:pt idx="1477">
                  <c:v>42319</c:v>
                </c:pt>
                <c:pt idx="1478">
                  <c:v>42320</c:v>
                </c:pt>
                <c:pt idx="1479">
                  <c:v>42321</c:v>
                </c:pt>
                <c:pt idx="1480">
                  <c:v>42324</c:v>
                </c:pt>
                <c:pt idx="1481">
                  <c:v>42325</c:v>
                </c:pt>
                <c:pt idx="1482">
                  <c:v>42326</c:v>
                </c:pt>
                <c:pt idx="1483">
                  <c:v>42327</c:v>
                </c:pt>
                <c:pt idx="1484">
                  <c:v>42328</c:v>
                </c:pt>
                <c:pt idx="1485">
                  <c:v>42331</c:v>
                </c:pt>
                <c:pt idx="1486">
                  <c:v>42332</c:v>
                </c:pt>
                <c:pt idx="1487">
                  <c:v>42333</c:v>
                </c:pt>
                <c:pt idx="1488">
                  <c:v>42335</c:v>
                </c:pt>
                <c:pt idx="1489">
                  <c:v>42338</c:v>
                </c:pt>
                <c:pt idx="1490">
                  <c:v>42339</c:v>
                </c:pt>
                <c:pt idx="1491">
                  <c:v>42340</c:v>
                </c:pt>
                <c:pt idx="1492">
                  <c:v>42341</c:v>
                </c:pt>
                <c:pt idx="1493">
                  <c:v>42342</c:v>
                </c:pt>
                <c:pt idx="1494">
                  <c:v>42345</c:v>
                </c:pt>
                <c:pt idx="1495">
                  <c:v>42346</c:v>
                </c:pt>
                <c:pt idx="1496">
                  <c:v>42347</c:v>
                </c:pt>
                <c:pt idx="1497">
                  <c:v>42348</c:v>
                </c:pt>
                <c:pt idx="1498">
                  <c:v>42349</c:v>
                </c:pt>
                <c:pt idx="1499">
                  <c:v>42352</c:v>
                </c:pt>
                <c:pt idx="1500">
                  <c:v>42353</c:v>
                </c:pt>
                <c:pt idx="1501">
                  <c:v>42354</c:v>
                </c:pt>
                <c:pt idx="1502">
                  <c:v>42355</c:v>
                </c:pt>
                <c:pt idx="1503">
                  <c:v>42356</c:v>
                </c:pt>
                <c:pt idx="1504">
                  <c:v>42359</c:v>
                </c:pt>
                <c:pt idx="1505">
                  <c:v>42360</c:v>
                </c:pt>
                <c:pt idx="1506">
                  <c:v>42361</c:v>
                </c:pt>
                <c:pt idx="1507">
                  <c:v>42362</c:v>
                </c:pt>
                <c:pt idx="1508">
                  <c:v>42366</c:v>
                </c:pt>
                <c:pt idx="1509">
                  <c:v>42367</c:v>
                </c:pt>
                <c:pt idx="1510">
                  <c:v>42368</c:v>
                </c:pt>
                <c:pt idx="1511">
                  <c:v>42369</c:v>
                </c:pt>
                <c:pt idx="1512">
                  <c:v>42373</c:v>
                </c:pt>
                <c:pt idx="1513">
                  <c:v>42374</c:v>
                </c:pt>
                <c:pt idx="1514">
                  <c:v>42375</c:v>
                </c:pt>
                <c:pt idx="1515">
                  <c:v>42376</c:v>
                </c:pt>
                <c:pt idx="1516">
                  <c:v>42377</c:v>
                </c:pt>
                <c:pt idx="1517">
                  <c:v>42380</c:v>
                </c:pt>
                <c:pt idx="1518">
                  <c:v>42381</c:v>
                </c:pt>
                <c:pt idx="1519">
                  <c:v>42382</c:v>
                </c:pt>
                <c:pt idx="1520">
                  <c:v>42383</c:v>
                </c:pt>
                <c:pt idx="1521">
                  <c:v>42384</c:v>
                </c:pt>
                <c:pt idx="1522">
                  <c:v>42388</c:v>
                </c:pt>
                <c:pt idx="1523">
                  <c:v>42389</c:v>
                </c:pt>
                <c:pt idx="1524">
                  <c:v>42390</c:v>
                </c:pt>
                <c:pt idx="1525">
                  <c:v>42391</c:v>
                </c:pt>
                <c:pt idx="1526">
                  <c:v>42394</c:v>
                </c:pt>
                <c:pt idx="1527">
                  <c:v>42395</c:v>
                </c:pt>
                <c:pt idx="1528">
                  <c:v>42396</c:v>
                </c:pt>
                <c:pt idx="1529">
                  <c:v>42397</c:v>
                </c:pt>
                <c:pt idx="1530">
                  <c:v>42398</c:v>
                </c:pt>
                <c:pt idx="1531">
                  <c:v>42401</c:v>
                </c:pt>
                <c:pt idx="1532">
                  <c:v>42402</c:v>
                </c:pt>
                <c:pt idx="1533">
                  <c:v>42403</c:v>
                </c:pt>
                <c:pt idx="1534">
                  <c:v>42404</c:v>
                </c:pt>
                <c:pt idx="1535">
                  <c:v>42405</c:v>
                </c:pt>
                <c:pt idx="1536">
                  <c:v>42408</c:v>
                </c:pt>
                <c:pt idx="1537">
                  <c:v>42409</c:v>
                </c:pt>
                <c:pt idx="1538">
                  <c:v>42410</c:v>
                </c:pt>
                <c:pt idx="1539">
                  <c:v>42411</c:v>
                </c:pt>
                <c:pt idx="1540">
                  <c:v>42412</c:v>
                </c:pt>
                <c:pt idx="1541">
                  <c:v>42416</c:v>
                </c:pt>
                <c:pt idx="1542">
                  <c:v>42417</c:v>
                </c:pt>
                <c:pt idx="1543">
                  <c:v>42418</c:v>
                </c:pt>
                <c:pt idx="1544">
                  <c:v>42419</c:v>
                </c:pt>
                <c:pt idx="1545">
                  <c:v>42422</c:v>
                </c:pt>
                <c:pt idx="1546">
                  <c:v>42423</c:v>
                </c:pt>
                <c:pt idx="1547">
                  <c:v>42424</c:v>
                </c:pt>
                <c:pt idx="1548">
                  <c:v>42425</c:v>
                </c:pt>
                <c:pt idx="1549">
                  <c:v>42426</c:v>
                </c:pt>
                <c:pt idx="1550">
                  <c:v>42429</c:v>
                </c:pt>
                <c:pt idx="1551">
                  <c:v>42430</c:v>
                </c:pt>
                <c:pt idx="1552">
                  <c:v>42431</c:v>
                </c:pt>
                <c:pt idx="1553">
                  <c:v>42432</c:v>
                </c:pt>
                <c:pt idx="1554">
                  <c:v>42433</c:v>
                </c:pt>
                <c:pt idx="1555">
                  <c:v>42436</c:v>
                </c:pt>
                <c:pt idx="1556">
                  <c:v>42437</c:v>
                </c:pt>
                <c:pt idx="1557">
                  <c:v>42438</c:v>
                </c:pt>
                <c:pt idx="1558">
                  <c:v>42439</c:v>
                </c:pt>
                <c:pt idx="1559">
                  <c:v>42440</c:v>
                </c:pt>
                <c:pt idx="1560">
                  <c:v>42443</c:v>
                </c:pt>
                <c:pt idx="1561">
                  <c:v>42444</c:v>
                </c:pt>
                <c:pt idx="1562">
                  <c:v>42445</c:v>
                </c:pt>
                <c:pt idx="1563">
                  <c:v>42446</c:v>
                </c:pt>
                <c:pt idx="1564">
                  <c:v>42447</c:v>
                </c:pt>
                <c:pt idx="1565">
                  <c:v>42450</c:v>
                </c:pt>
                <c:pt idx="1566">
                  <c:v>42451</c:v>
                </c:pt>
                <c:pt idx="1567">
                  <c:v>42452</c:v>
                </c:pt>
                <c:pt idx="1568">
                  <c:v>42453</c:v>
                </c:pt>
                <c:pt idx="1569">
                  <c:v>42457</c:v>
                </c:pt>
                <c:pt idx="1570">
                  <c:v>42458</c:v>
                </c:pt>
                <c:pt idx="1571">
                  <c:v>42459</c:v>
                </c:pt>
                <c:pt idx="1572">
                  <c:v>42460</c:v>
                </c:pt>
                <c:pt idx="1573">
                  <c:v>42461</c:v>
                </c:pt>
                <c:pt idx="1574">
                  <c:v>42464</c:v>
                </c:pt>
                <c:pt idx="1575">
                  <c:v>42465</c:v>
                </c:pt>
                <c:pt idx="1576">
                  <c:v>42466</c:v>
                </c:pt>
                <c:pt idx="1577">
                  <c:v>42467</c:v>
                </c:pt>
                <c:pt idx="1578">
                  <c:v>42468</c:v>
                </c:pt>
                <c:pt idx="1579">
                  <c:v>42471</c:v>
                </c:pt>
                <c:pt idx="1580">
                  <c:v>42472</c:v>
                </c:pt>
                <c:pt idx="1581">
                  <c:v>42473</c:v>
                </c:pt>
                <c:pt idx="1582">
                  <c:v>42474</c:v>
                </c:pt>
                <c:pt idx="1583">
                  <c:v>42475</c:v>
                </c:pt>
                <c:pt idx="1584">
                  <c:v>42478</c:v>
                </c:pt>
                <c:pt idx="1585">
                  <c:v>42479</c:v>
                </c:pt>
                <c:pt idx="1586">
                  <c:v>42480</c:v>
                </c:pt>
                <c:pt idx="1587">
                  <c:v>42481</c:v>
                </c:pt>
                <c:pt idx="1588">
                  <c:v>42482</c:v>
                </c:pt>
                <c:pt idx="1589">
                  <c:v>42485</c:v>
                </c:pt>
                <c:pt idx="1590">
                  <c:v>42486</c:v>
                </c:pt>
                <c:pt idx="1591">
                  <c:v>42487</c:v>
                </c:pt>
                <c:pt idx="1592">
                  <c:v>42488</c:v>
                </c:pt>
                <c:pt idx="1593">
                  <c:v>42489</c:v>
                </c:pt>
                <c:pt idx="1594">
                  <c:v>42492</c:v>
                </c:pt>
                <c:pt idx="1595">
                  <c:v>42493</c:v>
                </c:pt>
                <c:pt idx="1596">
                  <c:v>42494</c:v>
                </c:pt>
                <c:pt idx="1597">
                  <c:v>42495</c:v>
                </c:pt>
                <c:pt idx="1598">
                  <c:v>42496</c:v>
                </c:pt>
                <c:pt idx="1599">
                  <c:v>42499</c:v>
                </c:pt>
                <c:pt idx="1600">
                  <c:v>42500</c:v>
                </c:pt>
                <c:pt idx="1601">
                  <c:v>42501</c:v>
                </c:pt>
                <c:pt idx="1602">
                  <c:v>42502</c:v>
                </c:pt>
                <c:pt idx="1603">
                  <c:v>42503</c:v>
                </c:pt>
                <c:pt idx="1604">
                  <c:v>42506</c:v>
                </c:pt>
                <c:pt idx="1605">
                  <c:v>42507</c:v>
                </c:pt>
                <c:pt idx="1606">
                  <c:v>42508</c:v>
                </c:pt>
                <c:pt idx="1607">
                  <c:v>42509</c:v>
                </c:pt>
                <c:pt idx="1608">
                  <c:v>42510</c:v>
                </c:pt>
                <c:pt idx="1609">
                  <c:v>42513</c:v>
                </c:pt>
                <c:pt idx="1610">
                  <c:v>42514</c:v>
                </c:pt>
                <c:pt idx="1611">
                  <c:v>42515</c:v>
                </c:pt>
                <c:pt idx="1612">
                  <c:v>42516</c:v>
                </c:pt>
                <c:pt idx="1613">
                  <c:v>42517</c:v>
                </c:pt>
                <c:pt idx="1614">
                  <c:v>42521</c:v>
                </c:pt>
                <c:pt idx="1615">
                  <c:v>42522</c:v>
                </c:pt>
                <c:pt idx="1616">
                  <c:v>42523</c:v>
                </c:pt>
                <c:pt idx="1617">
                  <c:v>42524</c:v>
                </c:pt>
                <c:pt idx="1618">
                  <c:v>42527</c:v>
                </c:pt>
                <c:pt idx="1619">
                  <c:v>42528</c:v>
                </c:pt>
                <c:pt idx="1620">
                  <c:v>42529</c:v>
                </c:pt>
                <c:pt idx="1621">
                  <c:v>42530</c:v>
                </c:pt>
                <c:pt idx="1622">
                  <c:v>42531</c:v>
                </c:pt>
                <c:pt idx="1623">
                  <c:v>42534</c:v>
                </c:pt>
                <c:pt idx="1624">
                  <c:v>42535</c:v>
                </c:pt>
                <c:pt idx="1625">
                  <c:v>42536</c:v>
                </c:pt>
                <c:pt idx="1626">
                  <c:v>42537</c:v>
                </c:pt>
                <c:pt idx="1627">
                  <c:v>42538</c:v>
                </c:pt>
                <c:pt idx="1628">
                  <c:v>42541</c:v>
                </c:pt>
                <c:pt idx="1629">
                  <c:v>42542</c:v>
                </c:pt>
                <c:pt idx="1630">
                  <c:v>42543</c:v>
                </c:pt>
                <c:pt idx="1631">
                  <c:v>42544</c:v>
                </c:pt>
                <c:pt idx="1632">
                  <c:v>42545</c:v>
                </c:pt>
                <c:pt idx="1633">
                  <c:v>42548</c:v>
                </c:pt>
                <c:pt idx="1634">
                  <c:v>42549</c:v>
                </c:pt>
                <c:pt idx="1635">
                  <c:v>42550</c:v>
                </c:pt>
                <c:pt idx="1636">
                  <c:v>42551</c:v>
                </c:pt>
                <c:pt idx="1637">
                  <c:v>42552</c:v>
                </c:pt>
                <c:pt idx="1638">
                  <c:v>42556</c:v>
                </c:pt>
                <c:pt idx="1639">
                  <c:v>42557</c:v>
                </c:pt>
                <c:pt idx="1640">
                  <c:v>42558</c:v>
                </c:pt>
                <c:pt idx="1641">
                  <c:v>42559</c:v>
                </c:pt>
                <c:pt idx="1642">
                  <c:v>42562</c:v>
                </c:pt>
                <c:pt idx="1643">
                  <c:v>42563</c:v>
                </c:pt>
                <c:pt idx="1644">
                  <c:v>42564</c:v>
                </c:pt>
                <c:pt idx="1645">
                  <c:v>42565</c:v>
                </c:pt>
                <c:pt idx="1646">
                  <c:v>42566</c:v>
                </c:pt>
                <c:pt idx="1647">
                  <c:v>42569</c:v>
                </c:pt>
                <c:pt idx="1648">
                  <c:v>42570</c:v>
                </c:pt>
                <c:pt idx="1649">
                  <c:v>42571</c:v>
                </c:pt>
                <c:pt idx="1650">
                  <c:v>42572</c:v>
                </c:pt>
                <c:pt idx="1651">
                  <c:v>42573</c:v>
                </c:pt>
                <c:pt idx="1652">
                  <c:v>42576</c:v>
                </c:pt>
                <c:pt idx="1653">
                  <c:v>42577</c:v>
                </c:pt>
                <c:pt idx="1654">
                  <c:v>42578</c:v>
                </c:pt>
                <c:pt idx="1655">
                  <c:v>42579</c:v>
                </c:pt>
                <c:pt idx="1656">
                  <c:v>42580</c:v>
                </c:pt>
                <c:pt idx="1657">
                  <c:v>42583</c:v>
                </c:pt>
                <c:pt idx="1658">
                  <c:v>42584</c:v>
                </c:pt>
                <c:pt idx="1659">
                  <c:v>42585</c:v>
                </c:pt>
                <c:pt idx="1660">
                  <c:v>42586</c:v>
                </c:pt>
                <c:pt idx="1661">
                  <c:v>42587</c:v>
                </c:pt>
                <c:pt idx="1662">
                  <c:v>42590</c:v>
                </c:pt>
                <c:pt idx="1663">
                  <c:v>42591</c:v>
                </c:pt>
                <c:pt idx="1664">
                  <c:v>42592</c:v>
                </c:pt>
                <c:pt idx="1665">
                  <c:v>42593</c:v>
                </c:pt>
                <c:pt idx="1666">
                  <c:v>42594</c:v>
                </c:pt>
                <c:pt idx="1667">
                  <c:v>42597</c:v>
                </c:pt>
                <c:pt idx="1668">
                  <c:v>42598</c:v>
                </c:pt>
                <c:pt idx="1669">
                  <c:v>42599</c:v>
                </c:pt>
                <c:pt idx="1670">
                  <c:v>42600</c:v>
                </c:pt>
                <c:pt idx="1671">
                  <c:v>42601</c:v>
                </c:pt>
                <c:pt idx="1672">
                  <c:v>42604</c:v>
                </c:pt>
                <c:pt idx="1673">
                  <c:v>42605</c:v>
                </c:pt>
                <c:pt idx="1674">
                  <c:v>42606</c:v>
                </c:pt>
                <c:pt idx="1675">
                  <c:v>42607</c:v>
                </c:pt>
                <c:pt idx="1676">
                  <c:v>42608</c:v>
                </c:pt>
                <c:pt idx="1677">
                  <c:v>42611</c:v>
                </c:pt>
                <c:pt idx="1678">
                  <c:v>42612</c:v>
                </c:pt>
                <c:pt idx="1679">
                  <c:v>42613</c:v>
                </c:pt>
                <c:pt idx="1680">
                  <c:v>42614</c:v>
                </c:pt>
                <c:pt idx="1681">
                  <c:v>42615</c:v>
                </c:pt>
                <c:pt idx="1682">
                  <c:v>42619</c:v>
                </c:pt>
                <c:pt idx="1683">
                  <c:v>42620</c:v>
                </c:pt>
                <c:pt idx="1684">
                  <c:v>42621</c:v>
                </c:pt>
                <c:pt idx="1685">
                  <c:v>42622</c:v>
                </c:pt>
                <c:pt idx="1686">
                  <c:v>42625</c:v>
                </c:pt>
                <c:pt idx="1687">
                  <c:v>42626</c:v>
                </c:pt>
                <c:pt idx="1688">
                  <c:v>42627</c:v>
                </c:pt>
                <c:pt idx="1689">
                  <c:v>42628</c:v>
                </c:pt>
                <c:pt idx="1690">
                  <c:v>42629</c:v>
                </c:pt>
                <c:pt idx="1691">
                  <c:v>42632</c:v>
                </c:pt>
                <c:pt idx="1692">
                  <c:v>42633</c:v>
                </c:pt>
                <c:pt idx="1693">
                  <c:v>42634</c:v>
                </c:pt>
                <c:pt idx="1694">
                  <c:v>42635</c:v>
                </c:pt>
                <c:pt idx="1695">
                  <c:v>42636</c:v>
                </c:pt>
                <c:pt idx="1696">
                  <c:v>42639</c:v>
                </c:pt>
                <c:pt idx="1697">
                  <c:v>42640</c:v>
                </c:pt>
                <c:pt idx="1698">
                  <c:v>42641</c:v>
                </c:pt>
                <c:pt idx="1699">
                  <c:v>42642</c:v>
                </c:pt>
                <c:pt idx="1700">
                  <c:v>42643</c:v>
                </c:pt>
                <c:pt idx="1701">
                  <c:v>42646</c:v>
                </c:pt>
                <c:pt idx="1702">
                  <c:v>42647</c:v>
                </c:pt>
                <c:pt idx="1703">
                  <c:v>42648</c:v>
                </c:pt>
                <c:pt idx="1704">
                  <c:v>42649</c:v>
                </c:pt>
                <c:pt idx="1705">
                  <c:v>42650</c:v>
                </c:pt>
                <c:pt idx="1706">
                  <c:v>42653</c:v>
                </c:pt>
                <c:pt idx="1707">
                  <c:v>42654</c:v>
                </c:pt>
                <c:pt idx="1708">
                  <c:v>42655</c:v>
                </c:pt>
                <c:pt idx="1709">
                  <c:v>42656</c:v>
                </c:pt>
                <c:pt idx="1710">
                  <c:v>42657</c:v>
                </c:pt>
                <c:pt idx="1711">
                  <c:v>42660</c:v>
                </c:pt>
                <c:pt idx="1712">
                  <c:v>42661</c:v>
                </c:pt>
                <c:pt idx="1713">
                  <c:v>42662</c:v>
                </c:pt>
                <c:pt idx="1714">
                  <c:v>42663</c:v>
                </c:pt>
                <c:pt idx="1715">
                  <c:v>42664</c:v>
                </c:pt>
                <c:pt idx="1716">
                  <c:v>42667</c:v>
                </c:pt>
                <c:pt idx="1717">
                  <c:v>42668</c:v>
                </c:pt>
                <c:pt idx="1718">
                  <c:v>42669</c:v>
                </c:pt>
                <c:pt idx="1719">
                  <c:v>42670</c:v>
                </c:pt>
                <c:pt idx="1720">
                  <c:v>42671</c:v>
                </c:pt>
                <c:pt idx="1721">
                  <c:v>42674</c:v>
                </c:pt>
                <c:pt idx="1722">
                  <c:v>42675</c:v>
                </c:pt>
                <c:pt idx="1723">
                  <c:v>42676</c:v>
                </c:pt>
                <c:pt idx="1724">
                  <c:v>42677</c:v>
                </c:pt>
                <c:pt idx="1725">
                  <c:v>42678</c:v>
                </c:pt>
                <c:pt idx="1726">
                  <c:v>42681</c:v>
                </c:pt>
                <c:pt idx="1727">
                  <c:v>42682</c:v>
                </c:pt>
                <c:pt idx="1728">
                  <c:v>42683</c:v>
                </c:pt>
                <c:pt idx="1729">
                  <c:v>42684</c:v>
                </c:pt>
                <c:pt idx="1730">
                  <c:v>42685</c:v>
                </c:pt>
                <c:pt idx="1731">
                  <c:v>42688</c:v>
                </c:pt>
                <c:pt idx="1732">
                  <c:v>42689</c:v>
                </c:pt>
                <c:pt idx="1733">
                  <c:v>42690</c:v>
                </c:pt>
                <c:pt idx="1734">
                  <c:v>42691</c:v>
                </c:pt>
                <c:pt idx="1735">
                  <c:v>42692</c:v>
                </c:pt>
                <c:pt idx="1736">
                  <c:v>42695</c:v>
                </c:pt>
                <c:pt idx="1737">
                  <c:v>42696</c:v>
                </c:pt>
                <c:pt idx="1738">
                  <c:v>42697</c:v>
                </c:pt>
                <c:pt idx="1739">
                  <c:v>42699</c:v>
                </c:pt>
                <c:pt idx="1740">
                  <c:v>42702</c:v>
                </c:pt>
                <c:pt idx="1741">
                  <c:v>42703</c:v>
                </c:pt>
                <c:pt idx="1742">
                  <c:v>42704</c:v>
                </c:pt>
                <c:pt idx="1743">
                  <c:v>42705</c:v>
                </c:pt>
                <c:pt idx="1744">
                  <c:v>42706</c:v>
                </c:pt>
                <c:pt idx="1745">
                  <c:v>42709</c:v>
                </c:pt>
                <c:pt idx="1746">
                  <c:v>42710</c:v>
                </c:pt>
                <c:pt idx="1747">
                  <c:v>42711</c:v>
                </c:pt>
                <c:pt idx="1748">
                  <c:v>42712</c:v>
                </c:pt>
                <c:pt idx="1749">
                  <c:v>42713</c:v>
                </c:pt>
                <c:pt idx="1750">
                  <c:v>42716</c:v>
                </c:pt>
                <c:pt idx="1751">
                  <c:v>42717</c:v>
                </c:pt>
                <c:pt idx="1752">
                  <c:v>42718</c:v>
                </c:pt>
                <c:pt idx="1753">
                  <c:v>42719</c:v>
                </c:pt>
                <c:pt idx="1754">
                  <c:v>42720</c:v>
                </c:pt>
                <c:pt idx="1755">
                  <c:v>42723</c:v>
                </c:pt>
                <c:pt idx="1756">
                  <c:v>42724</c:v>
                </c:pt>
                <c:pt idx="1757">
                  <c:v>42725</c:v>
                </c:pt>
                <c:pt idx="1758">
                  <c:v>42726</c:v>
                </c:pt>
                <c:pt idx="1759">
                  <c:v>42727</c:v>
                </c:pt>
                <c:pt idx="1760">
                  <c:v>42731</c:v>
                </c:pt>
                <c:pt idx="1761">
                  <c:v>42732</c:v>
                </c:pt>
                <c:pt idx="1762">
                  <c:v>42733</c:v>
                </c:pt>
                <c:pt idx="1763">
                  <c:v>42734</c:v>
                </c:pt>
                <c:pt idx="1764">
                  <c:v>42738</c:v>
                </c:pt>
                <c:pt idx="1765">
                  <c:v>42739</c:v>
                </c:pt>
                <c:pt idx="1766">
                  <c:v>42740</c:v>
                </c:pt>
                <c:pt idx="1767">
                  <c:v>42741</c:v>
                </c:pt>
                <c:pt idx="1768">
                  <c:v>42744</c:v>
                </c:pt>
                <c:pt idx="1769">
                  <c:v>42745</c:v>
                </c:pt>
                <c:pt idx="1770">
                  <c:v>42746</c:v>
                </c:pt>
                <c:pt idx="1771">
                  <c:v>42747</c:v>
                </c:pt>
                <c:pt idx="1772">
                  <c:v>42748</c:v>
                </c:pt>
                <c:pt idx="1773">
                  <c:v>42752</c:v>
                </c:pt>
                <c:pt idx="1774">
                  <c:v>42753</c:v>
                </c:pt>
                <c:pt idx="1775">
                  <c:v>42754</c:v>
                </c:pt>
                <c:pt idx="1776">
                  <c:v>42755</c:v>
                </c:pt>
                <c:pt idx="1777">
                  <c:v>42758</c:v>
                </c:pt>
                <c:pt idx="1778">
                  <c:v>42759</c:v>
                </c:pt>
                <c:pt idx="1779">
                  <c:v>42760</c:v>
                </c:pt>
                <c:pt idx="1780">
                  <c:v>42761</c:v>
                </c:pt>
                <c:pt idx="1781">
                  <c:v>42762</c:v>
                </c:pt>
                <c:pt idx="1782">
                  <c:v>42765</c:v>
                </c:pt>
                <c:pt idx="1783">
                  <c:v>42766</c:v>
                </c:pt>
                <c:pt idx="1784">
                  <c:v>42767</c:v>
                </c:pt>
                <c:pt idx="1785">
                  <c:v>42768</c:v>
                </c:pt>
                <c:pt idx="1786">
                  <c:v>42769</c:v>
                </c:pt>
                <c:pt idx="1787">
                  <c:v>42772</c:v>
                </c:pt>
                <c:pt idx="1788">
                  <c:v>42773</c:v>
                </c:pt>
                <c:pt idx="1789">
                  <c:v>42774</c:v>
                </c:pt>
                <c:pt idx="1790">
                  <c:v>42775</c:v>
                </c:pt>
                <c:pt idx="1791">
                  <c:v>42776</c:v>
                </c:pt>
                <c:pt idx="1792">
                  <c:v>42779</c:v>
                </c:pt>
                <c:pt idx="1793">
                  <c:v>42780</c:v>
                </c:pt>
                <c:pt idx="1794">
                  <c:v>42781</c:v>
                </c:pt>
                <c:pt idx="1795">
                  <c:v>42782</c:v>
                </c:pt>
                <c:pt idx="1796">
                  <c:v>42783</c:v>
                </c:pt>
                <c:pt idx="1797">
                  <c:v>42787</c:v>
                </c:pt>
                <c:pt idx="1798">
                  <c:v>42788</c:v>
                </c:pt>
                <c:pt idx="1799">
                  <c:v>42789</c:v>
                </c:pt>
                <c:pt idx="1800">
                  <c:v>42790</c:v>
                </c:pt>
                <c:pt idx="1801">
                  <c:v>42793</c:v>
                </c:pt>
                <c:pt idx="1802">
                  <c:v>42794</c:v>
                </c:pt>
                <c:pt idx="1803">
                  <c:v>42795</c:v>
                </c:pt>
                <c:pt idx="1804">
                  <c:v>42796</c:v>
                </c:pt>
                <c:pt idx="1805">
                  <c:v>42797</c:v>
                </c:pt>
                <c:pt idx="1806">
                  <c:v>42800</c:v>
                </c:pt>
                <c:pt idx="1807">
                  <c:v>42801</c:v>
                </c:pt>
                <c:pt idx="1808">
                  <c:v>42802</c:v>
                </c:pt>
                <c:pt idx="1809">
                  <c:v>42803</c:v>
                </c:pt>
                <c:pt idx="1810">
                  <c:v>42804</c:v>
                </c:pt>
                <c:pt idx="1811">
                  <c:v>42807</c:v>
                </c:pt>
                <c:pt idx="1812">
                  <c:v>42808</c:v>
                </c:pt>
                <c:pt idx="1813">
                  <c:v>42809</c:v>
                </c:pt>
                <c:pt idx="1814">
                  <c:v>42810</c:v>
                </c:pt>
                <c:pt idx="1815">
                  <c:v>42811</c:v>
                </c:pt>
                <c:pt idx="1816">
                  <c:v>42814</c:v>
                </c:pt>
                <c:pt idx="1817">
                  <c:v>42815</c:v>
                </c:pt>
                <c:pt idx="1818">
                  <c:v>42816</c:v>
                </c:pt>
                <c:pt idx="1819">
                  <c:v>42817</c:v>
                </c:pt>
                <c:pt idx="1820">
                  <c:v>42818</c:v>
                </c:pt>
                <c:pt idx="1821">
                  <c:v>42821</c:v>
                </c:pt>
                <c:pt idx="1822">
                  <c:v>42822</c:v>
                </c:pt>
                <c:pt idx="1823">
                  <c:v>42823</c:v>
                </c:pt>
                <c:pt idx="1824">
                  <c:v>42824</c:v>
                </c:pt>
                <c:pt idx="1825">
                  <c:v>42825</c:v>
                </c:pt>
                <c:pt idx="1826">
                  <c:v>42828</c:v>
                </c:pt>
                <c:pt idx="1827">
                  <c:v>42829</c:v>
                </c:pt>
                <c:pt idx="1828">
                  <c:v>42830</c:v>
                </c:pt>
                <c:pt idx="1829">
                  <c:v>42831</c:v>
                </c:pt>
                <c:pt idx="1830">
                  <c:v>42832</c:v>
                </c:pt>
                <c:pt idx="1831">
                  <c:v>42835</c:v>
                </c:pt>
                <c:pt idx="1832">
                  <c:v>42836</c:v>
                </c:pt>
                <c:pt idx="1833">
                  <c:v>42837</c:v>
                </c:pt>
                <c:pt idx="1834">
                  <c:v>42838</c:v>
                </c:pt>
                <c:pt idx="1835">
                  <c:v>42842</c:v>
                </c:pt>
                <c:pt idx="1836">
                  <c:v>42843</c:v>
                </c:pt>
                <c:pt idx="1837">
                  <c:v>42844</c:v>
                </c:pt>
                <c:pt idx="1838">
                  <c:v>42845</c:v>
                </c:pt>
                <c:pt idx="1839">
                  <c:v>42846</c:v>
                </c:pt>
                <c:pt idx="1840">
                  <c:v>42849</c:v>
                </c:pt>
                <c:pt idx="1841">
                  <c:v>42850</c:v>
                </c:pt>
                <c:pt idx="1842">
                  <c:v>42851</c:v>
                </c:pt>
                <c:pt idx="1843">
                  <c:v>42852</c:v>
                </c:pt>
                <c:pt idx="1844">
                  <c:v>42853</c:v>
                </c:pt>
                <c:pt idx="1845">
                  <c:v>42856</c:v>
                </c:pt>
                <c:pt idx="1846">
                  <c:v>42857</c:v>
                </c:pt>
                <c:pt idx="1847">
                  <c:v>42858</c:v>
                </c:pt>
                <c:pt idx="1848">
                  <c:v>42859</c:v>
                </c:pt>
                <c:pt idx="1849">
                  <c:v>42860</c:v>
                </c:pt>
                <c:pt idx="1850">
                  <c:v>42863</c:v>
                </c:pt>
                <c:pt idx="1851">
                  <c:v>42864</c:v>
                </c:pt>
                <c:pt idx="1852">
                  <c:v>42865</c:v>
                </c:pt>
                <c:pt idx="1853">
                  <c:v>42866</c:v>
                </c:pt>
                <c:pt idx="1854">
                  <c:v>42867</c:v>
                </c:pt>
                <c:pt idx="1855">
                  <c:v>42870</c:v>
                </c:pt>
                <c:pt idx="1856">
                  <c:v>42871</c:v>
                </c:pt>
                <c:pt idx="1857">
                  <c:v>42872</c:v>
                </c:pt>
                <c:pt idx="1858">
                  <c:v>42873</c:v>
                </c:pt>
                <c:pt idx="1859">
                  <c:v>42874</c:v>
                </c:pt>
                <c:pt idx="1860">
                  <c:v>42877</c:v>
                </c:pt>
                <c:pt idx="1861">
                  <c:v>42878</c:v>
                </c:pt>
                <c:pt idx="1862">
                  <c:v>42879</c:v>
                </c:pt>
                <c:pt idx="1863">
                  <c:v>42880</c:v>
                </c:pt>
                <c:pt idx="1864">
                  <c:v>42881</c:v>
                </c:pt>
                <c:pt idx="1865">
                  <c:v>42885</c:v>
                </c:pt>
                <c:pt idx="1866">
                  <c:v>42886</c:v>
                </c:pt>
                <c:pt idx="1867">
                  <c:v>42887</c:v>
                </c:pt>
                <c:pt idx="1868">
                  <c:v>42888</c:v>
                </c:pt>
                <c:pt idx="1869">
                  <c:v>42891</c:v>
                </c:pt>
                <c:pt idx="1870">
                  <c:v>42892</c:v>
                </c:pt>
                <c:pt idx="1871">
                  <c:v>42893</c:v>
                </c:pt>
                <c:pt idx="1872">
                  <c:v>42894</c:v>
                </c:pt>
                <c:pt idx="1873">
                  <c:v>42895</c:v>
                </c:pt>
                <c:pt idx="1874">
                  <c:v>42898</c:v>
                </c:pt>
                <c:pt idx="1875">
                  <c:v>42899</c:v>
                </c:pt>
                <c:pt idx="1876">
                  <c:v>42900</c:v>
                </c:pt>
                <c:pt idx="1877">
                  <c:v>42901</c:v>
                </c:pt>
                <c:pt idx="1878">
                  <c:v>42902</c:v>
                </c:pt>
                <c:pt idx="1879">
                  <c:v>42905</c:v>
                </c:pt>
                <c:pt idx="1880">
                  <c:v>42906</c:v>
                </c:pt>
                <c:pt idx="1881">
                  <c:v>42907</c:v>
                </c:pt>
                <c:pt idx="1882">
                  <c:v>42908</c:v>
                </c:pt>
                <c:pt idx="1883">
                  <c:v>42909</c:v>
                </c:pt>
                <c:pt idx="1884">
                  <c:v>42912</c:v>
                </c:pt>
                <c:pt idx="1885">
                  <c:v>42913</c:v>
                </c:pt>
                <c:pt idx="1886">
                  <c:v>42914</c:v>
                </c:pt>
                <c:pt idx="1887">
                  <c:v>42915</c:v>
                </c:pt>
                <c:pt idx="1888">
                  <c:v>42916</c:v>
                </c:pt>
                <c:pt idx="1889">
                  <c:v>42921</c:v>
                </c:pt>
                <c:pt idx="1890">
                  <c:v>42922</c:v>
                </c:pt>
                <c:pt idx="1891">
                  <c:v>42923</c:v>
                </c:pt>
                <c:pt idx="1892">
                  <c:v>42926</c:v>
                </c:pt>
                <c:pt idx="1893">
                  <c:v>42927</c:v>
                </c:pt>
                <c:pt idx="1894">
                  <c:v>42928</c:v>
                </c:pt>
                <c:pt idx="1895">
                  <c:v>42929</c:v>
                </c:pt>
                <c:pt idx="1896">
                  <c:v>42930</c:v>
                </c:pt>
                <c:pt idx="1897">
                  <c:v>42933</c:v>
                </c:pt>
                <c:pt idx="1898">
                  <c:v>42934</c:v>
                </c:pt>
                <c:pt idx="1899">
                  <c:v>42935</c:v>
                </c:pt>
                <c:pt idx="1900">
                  <c:v>42936</c:v>
                </c:pt>
                <c:pt idx="1901">
                  <c:v>42937</c:v>
                </c:pt>
                <c:pt idx="1902">
                  <c:v>42940</c:v>
                </c:pt>
                <c:pt idx="1903">
                  <c:v>42941</c:v>
                </c:pt>
                <c:pt idx="1904">
                  <c:v>42942</c:v>
                </c:pt>
                <c:pt idx="1905">
                  <c:v>42943</c:v>
                </c:pt>
                <c:pt idx="1906">
                  <c:v>42944</c:v>
                </c:pt>
                <c:pt idx="1907">
                  <c:v>42947</c:v>
                </c:pt>
                <c:pt idx="1908">
                  <c:v>42948</c:v>
                </c:pt>
                <c:pt idx="1909">
                  <c:v>42949</c:v>
                </c:pt>
                <c:pt idx="1910">
                  <c:v>42950</c:v>
                </c:pt>
                <c:pt idx="1911">
                  <c:v>42951</c:v>
                </c:pt>
                <c:pt idx="1912">
                  <c:v>42954</c:v>
                </c:pt>
                <c:pt idx="1913">
                  <c:v>42955</c:v>
                </c:pt>
                <c:pt idx="1914">
                  <c:v>42956</c:v>
                </c:pt>
                <c:pt idx="1915">
                  <c:v>42957</c:v>
                </c:pt>
                <c:pt idx="1916">
                  <c:v>42958</c:v>
                </c:pt>
                <c:pt idx="1917">
                  <c:v>42961</c:v>
                </c:pt>
                <c:pt idx="1918">
                  <c:v>42962</c:v>
                </c:pt>
                <c:pt idx="1919">
                  <c:v>42963</c:v>
                </c:pt>
                <c:pt idx="1920">
                  <c:v>42964</c:v>
                </c:pt>
                <c:pt idx="1921">
                  <c:v>42965</c:v>
                </c:pt>
                <c:pt idx="1922">
                  <c:v>42968</c:v>
                </c:pt>
                <c:pt idx="1923">
                  <c:v>42969</c:v>
                </c:pt>
                <c:pt idx="1924">
                  <c:v>42970</c:v>
                </c:pt>
                <c:pt idx="1925">
                  <c:v>42971</c:v>
                </c:pt>
                <c:pt idx="1926">
                  <c:v>42972</c:v>
                </c:pt>
                <c:pt idx="1927">
                  <c:v>42975</c:v>
                </c:pt>
                <c:pt idx="1928">
                  <c:v>42976</c:v>
                </c:pt>
                <c:pt idx="1929">
                  <c:v>42977</c:v>
                </c:pt>
                <c:pt idx="1930">
                  <c:v>42978</c:v>
                </c:pt>
                <c:pt idx="1931">
                  <c:v>42979</c:v>
                </c:pt>
                <c:pt idx="1932">
                  <c:v>42983</c:v>
                </c:pt>
                <c:pt idx="1933">
                  <c:v>42984</c:v>
                </c:pt>
                <c:pt idx="1934">
                  <c:v>42985</c:v>
                </c:pt>
                <c:pt idx="1935">
                  <c:v>42986</c:v>
                </c:pt>
                <c:pt idx="1936">
                  <c:v>42989</c:v>
                </c:pt>
                <c:pt idx="1937">
                  <c:v>42990</c:v>
                </c:pt>
                <c:pt idx="1938">
                  <c:v>42991</c:v>
                </c:pt>
                <c:pt idx="1939">
                  <c:v>42992</c:v>
                </c:pt>
                <c:pt idx="1940">
                  <c:v>42993</c:v>
                </c:pt>
                <c:pt idx="1941">
                  <c:v>42996</c:v>
                </c:pt>
                <c:pt idx="1942">
                  <c:v>42997</c:v>
                </c:pt>
                <c:pt idx="1943">
                  <c:v>42998</c:v>
                </c:pt>
                <c:pt idx="1944">
                  <c:v>42999</c:v>
                </c:pt>
                <c:pt idx="1945">
                  <c:v>43000</c:v>
                </c:pt>
                <c:pt idx="1946">
                  <c:v>43003</c:v>
                </c:pt>
                <c:pt idx="1947">
                  <c:v>43004</c:v>
                </c:pt>
                <c:pt idx="1948">
                  <c:v>43005</c:v>
                </c:pt>
                <c:pt idx="1949">
                  <c:v>43006</c:v>
                </c:pt>
                <c:pt idx="1950">
                  <c:v>43007</c:v>
                </c:pt>
                <c:pt idx="1951">
                  <c:v>43010</c:v>
                </c:pt>
                <c:pt idx="1952">
                  <c:v>43011</c:v>
                </c:pt>
                <c:pt idx="1953">
                  <c:v>43012</c:v>
                </c:pt>
                <c:pt idx="1954">
                  <c:v>43013</c:v>
                </c:pt>
                <c:pt idx="1955">
                  <c:v>43014</c:v>
                </c:pt>
                <c:pt idx="1956">
                  <c:v>43017</c:v>
                </c:pt>
                <c:pt idx="1957">
                  <c:v>43018</c:v>
                </c:pt>
                <c:pt idx="1958">
                  <c:v>43019</c:v>
                </c:pt>
                <c:pt idx="1959">
                  <c:v>43020</c:v>
                </c:pt>
                <c:pt idx="1960">
                  <c:v>43021</c:v>
                </c:pt>
                <c:pt idx="1961">
                  <c:v>43024</c:v>
                </c:pt>
                <c:pt idx="1962">
                  <c:v>43025</c:v>
                </c:pt>
                <c:pt idx="1963">
                  <c:v>43026</c:v>
                </c:pt>
                <c:pt idx="1964">
                  <c:v>43027</c:v>
                </c:pt>
                <c:pt idx="1965">
                  <c:v>43028</c:v>
                </c:pt>
                <c:pt idx="1966">
                  <c:v>43031</c:v>
                </c:pt>
                <c:pt idx="1967">
                  <c:v>43032</c:v>
                </c:pt>
                <c:pt idx="1968">
                  <c:v>43033</c:v>
                </c:pt>
                <c:pt idx="1969">
                  <c:v>43034</c:v>
                </c:pt>
                <c:pt idx="1970">
                  <c:v>43035</c:v>
                </c:pt>
                <c:pt idx="1971">
                  <c:v>43038</c:v>
                </c:pt>
                <c:pt idx="1972">
                  <c:v>43039</c:v>
                </c:pt>
                <c:pt idx="1973">
                  <c:v>43040</c:v>
                </c:pt>
                <c:pt idx="1974">
                  <c:v>43041</c:v>
                </c:pt>
                <c:pt idx="1975">
                  <c:v>43042</c:v>
                </c:pt>
                <c:pt idx="1976">
                  <c:v>43045</c:v>
                </c:pt>
                <c:pt idx="1977">
                  <c:v>43046</c:v>
                </c:pt>
                <c:pt idx="1978">
                  <c:v>43047</c:v>
                </c:pt>
                <c:pt idx="1979">
                  <c:v>43048</c:v>
                </c:pt>
                <c:pt idx="1980">
                  <c:v>43049</c:v>
                </c:pt>
                <c:pt idx="1981">
                  <c:v>43052</c:v>
                </c:pt>
                <c:pt idx="1982">
                  <c:v>43053</c:v>
                </c:pt>
                <c:pt idx="1983">
                  <c:v>43054</c:v>
                </c:pt>
                <c:pt idx="1984">
                  <c:v>43055</c:v>
                </c:pt>
                <c:pt idx="1985">
                  <c:v>43056</c:v>
                </c:pt>
                <c:pt idx="1986">
                  <c:v>43059</c:v>
                </c:pt>
                <c:pt idx="1987">
                  <c:v>43060</c:v>
                </c:pt>
                <c:pt idx="1988">
                  <c:v>43061</c:v>
                </c:pt>
                <c:pt idx="1989">
                  <c:v>43063</c:v>
                </c:pt>
                <c:pt idx="1990">
                  <c:v>43066</c:v>
                </c:pt>
                <c:pt idx="1991">
                  <c:v>43067</c:v>
                </c:pt>
                <c:pt idx="1992">
                  <c:v>43068</c:v>
                </c:pt>
                <c:pt idx="1993">
                  <c:v>43069</c:v>
                </c:pt>
                <c:pt idx="1994">
                  <c:v>43070</c:v>
                </c:pt>
                <c:pt idx="1995">
                  <c:v>43073</c:v>
                </c:pt>
                <c:pt idx="1996">
                  <c:v>43074</c:v>
                </c:pt>
                <c:pt idx="1997">
                  <c:v>43075</c:v>
                </c:pt>
                <c:pt idx="1998">
                  <c:v>43076</c:v>
                </c:pt>
                <c:pt idx="1999">
                  <c:v>43077</c:v>
                </c:pt>
                <c:pt idx="2000">
                  <c:v>43080</c:v>
                </c:pt>
                <c:pt idx="2001">
                  <c:v>43081</c:v>
                </c:pt>
                <c:pt idx="2002">
                  <c:v>43082</c:v>
                </c:pt>
                <c:pt idx="2003">
                  <c:v>43083</c:v>
                </c:pt>
                <c:pt idx="2004">
                  <c:v>43084</c:v>
                </c:pt>
                <c:pt idx="2005">
                  <c:v>43087</c:v>
                </c:pt>
                <c:pt idx="2006">
                  <c:v>43088</c:v>
                </c:pt>
                <c:pt idx="2007">
                  <c:v>43089</c:v>
                </c:pt>
                <c:pt idx="2008">
                  <c:v>43090</c:v>
                </c:pt>
                <c:pt idx="2009">
                  <c:v>43091</c:v>
                </c:pt>
                <c:pt idx="2010">
                  <c:v>43095</c:v>
                </c:pt>
                <c:pt idx="2011">
                  <c:v>43096</c:v>
                </c:pt>
                <c:pt idx="2012">
                  <c:v>43097</c:v>
                </c:pt>
                <c:pt idx="2013">
                  <c:v>43098</c:v>
                </c:pt>
                <c:pt idx="2014">
                  <c:v>43102</c:v>
                </c:pt>
                <c:pt idx="2015">
                  <c:v>43103</c:v>
                </c:pt>
                <c:pt idx="2016">
                  <c:v>43104</c:v>
                </c:pt>
                <c:pt idx="2017">
                  <c:v>43105</c:v>
                </c:pt>
                <c:pt idx="2018">
                  <c:v>43108</c:v>
                </c:pt>
                <c:pt idx="2019">
                  <c:v>43109</c:v>
                </c:pt>
                <c:pt idx="2020">
                  <c:v>43110</c:v>
                </c:pt>
                <c:pt idx="2021">
                  <c:v>43111</c:v>
                </c:pt>
                <c:pt idx="2022">
                  <c:v>43112</c:v>
                </c:pt>
                <c:pt idx="2023">
                  <c:v>43116</c:v>
                </c:pt>
                <c:pt idx="2024">
                  <c:v>43117</c:v>
                </c:pt>
                <c:pt idx="2025">
                  <c:v>43118</c:v>
                </c:pt>
                <c:pt idx="2026">
                  <c:v>43119</c:v>
                </c:pt>
                <c:pt idx="2027">
                  <c:v>43122</c:v>
                </c:pt>
                <c:pt idx="2028">
                  <c:v>43123</c:v>
                </c:pt>
                <c:pt idx="2029">
                  <c:v>43124</c:v>
                </c:pt>
                <c:pt idx="2030">
                  <c:v>43125</c:v>
                </c:pt>
                <c:pt idx="2031">
                  <c:v>43126</c:v>
                </c:pt>
                <c:pt idx="2032">
                  <c:v>43129</c:v>
                </c:pt>
                <c:pt idx="2033">
                  <c:v>43130</c:v>
                </c:pt>
                <c:pt idx="2034">
                  <c:v>43131</c:v>
                </c:pt>
                <c:pt idx="2035">
                  <c:v>43132</c:v>
                </c:pt>
                <c:pt idx="2036">
                  <c:v>43133</c:v>
                </c:pt>
                <c:pt idx="2037">
                  <c:v>43136</c:v>
                </c:pt>
                <c:pt idx="2038">
                  <c:v>43137</c:v>
                </c:pt>
                <c:pt idx="2039">
                  <c:v>43138</c:v>
                </c:pt>
                <c:pt idx="2040">
                  <c:v>43139</c:v>
                </c:pt>
                <c:pt idx="2041">
                  <c:v>43140</c:v>
                </c:pt>
                <c:pt idx="2042">
                  <c:v>43143</c:v>
                </c:pt>
                <c:pt idx="2043">
                  <c:v>43144</c:v>
                </c:pt>
                <c:pt idx="2044">
                  <c:v>43145</c:v>
                </c:pt>
                <c:pt idx="2045">
                  <c:v>43146</c:v>
                </c:pt>
                <c:pt idx="2046">
                  <c:v>43147</c:v>
                </c:pt>
                <c:pt idx="2047">
                  <c:v>43151</c:v>
                </c:pt>
                <c:pt idx="2048">
                  <c:v>43152</c:v>
                </c:pt>
                <c:pt idx="2049">
                  <c:v>43153</c:v>
                </c:pt>
                <c:pt idx="2050">
                  <c:v>43154</c:v>
                </c:pt>
                <c:pt idx="2051">
                  <c:v>43157</c:v>
                </c:pt>
                <c:pt idx="2052">
                  <c:v>43158</c:v>
                </c:pt>
                <c:pt idx="2053">
                  <c:v>43159</c:v>
                </c:pt>
                <c:pt idx="2054">
                  <c:v>43160</c:v>
                </c:pt>
                <c:pt idx="2055">
                  <c:v>43161</c:v>
                </c:pt>
                <c:pt idx="2056">
                  <c:v>43164</c:v>
                </c:pt>
                <c:pt idx="2057">
                  <c:v>43165</c:v>
                </c:pt>
                <c:pt idx="2058">
                  <c:v>43166</c:v>
                </c:pt>
                <c:pt idx="2059">
                  <c:v>43167</c:v>
                </c:pt>
                <c:pt idx="2060">
                  <c:v>43168</c:v>
                </c:pt>
                <c:pt idx="2061">
                  <c:v>43171</c:v>
                </c:pt>
                <c:pt idx="2062">
                  <c:v>43172</c:v>
                </c:pt>
                <c:pt idx="2063">
                  <c:v>43173</c:v>
                </c:pt>
                <c:pt idx="2064">
                  <c:v>43174</c:v>
                </c:pt>
                <c:pt idx="2065">
                  <c:v>43175</c:v>
                </c:pt>
                <c:pt idx="2066">
                  <c:v>43178</c:v>
                </c:pt>
                <c:pt idx="2067">
                  <c:v>43179</c:v>
                </c:pt>
                <c:pt idx="2068">
                  <c:v>43180</c:v>
                </c:pt>
                <c:pt idx="2069">
                  <c:v>43181</c:v>
                </c:pt>
                <c:pt idx="2070">
                  <c:v>43182</c:v>
                </c:pt>
                <c:pt idx="2071">
                  <c:v>43185</c:v>
                </c:pt>
                <c:pt idx="2072">
                  <c:v>43186</c:v>
                </c:pt>
                <c:pt idx="2073">
                  <c:v>43187</c:v>
                </c:pt>
                <c:pt idx="2074">
                  <c:v>43188</c:v>
                </c:pt>
                <c:pt idx="2075">
                  <c:v>43192</c:v>
                </c:pt>
                <c:pt idx="2076">
                  <c:v>43193</c:v>
                </c:pt>
                <c:pt idx="2077">
                  <c:v>43194</c:v>
                </c:pt>
                <c:pt idx="2078">
                  <c:v>43195</c:v>
                </c:pt>
                <c:pt idx="2079">
                  <c:v>43196</c:v>
                </c:pt>
                <c:pt idx="2080">
                  <c:v>43199</c:v>
                </c:pt>
                <c:pt idx="2081">
                  <c:v>43200</c:v>
                </c:pt>
                <c:pt idx="2082">
                  <c:v>43201</c:v>
                </c:pt>
                <c:pt idx="2083">
                  <c:v>43202</c:v>
                </c:pt>
                <c:pt idx="2084">
                  <c:v>43203</c:v>
                </c:pt>
                <c:pt idx="2085">
                  <c:v>43206</c:v>
                </c:pt>
                <c:pt idx="2086">
                  <c:v>43207</c:v>
                </c:pt>
                <c:pt idx="2087">
                  <c:v>43208</c:v>
                </c:pt>
                <c:pt idx="2088">
                  <c:v>43209</c:v>
                </c:pt>
                <c:pt idx="2089">
                  <c:v>43210</c:v>
                </c:pt>
                <c:pt idx="2090">
                  <c:v>43213</c:v>
                </c:pt>
                <c:pt idx="2091">
                  <c:v>43214</c:v>
                </c:pt>
                <c:pt idx="2092">
                  <c:v>43215</c:v>
                </c:pt>
                <c:pt idx="2093">
                  <c:v>43216</c:v>
                </c:pt>
                <c:pt idx="2094">
                  <c:v>43217</c:v>
                </c:pt>
                <c:pt idx="2095">
                  <c:v>43220</c:v>
                </c:pt>
                <c:pt idx="2096">
                  <c:v>43221</c:v>
                </c:pt>
                <c:pt idx="2097">
                  <c:v>43222</c:v>
                </c:pt>
                <c:pt idx="2098">
                  <c:v>43223</c:v>
                </c:pt>
                <c:pt idx="2099">
                  <c:v>43224</c:v>
                </c:pt>
                <c:pt idx="2100">
                  <c:v>43227</c:v>
                </c:pt>
                <c:pt idx="2101">
                  <c:v>43228</c:v>
                </c:pt>
                <c:pt idx="2102">
                  <c:v>43229</c:v>
                </c:pt>
                <c:pt idx="2103">
                  <c:v>43230</c:v>
                </c:pt>
                <c:pt idx="2104">
                  <c:v>43231</c:v>
                </c:pt>
                <c:pt idx="2105">
                  <c:v>43234</c:v>
                </c:pt>
                <c:pt idx="2106">
                  <c:v>43235</c:v>
                </c:pt>
                <c:pt idx="2107">
                  <c:v>43236</c:v>
                </c:pt>
                <c:pt idx="2108">
                  <c:v>43237</c:v>
                </c:pt>
                <c:pt idx="2109">
                  <c:v>43238</c:v>
                </c:pt>
                <c:pt idx="2110">
                  <c:v>43241</c:v>
                </c:pt>
                <c:pt idx="2111">
                  <c:v>43242</c:v>
                </c:pt>
                <c:pt idx="2112">
                  <c:v>43243</c:v>
                </c:pt>
                <c:pt idx="2113">
                  <c:v>43244</c:v>
                </c:pt>
                <c:pt idx="2114">
                  <c:v>43245</c:v>
                </c:pt>
                <c:pt idx="2115">
                  <c:v>43249</c:v>
                </c:pt>
                <c:pt idx="2116">
                  <c:v>43250</c:v>
                </c:pt>
                <c:pt idx="2117">
                  <c:v>43251</c:v>
                </c:pt>
                <c:pt idx="2118">
                  <c:v>43252</c:v>
                </c:pt>
                <c:pt idx="2119">
                  <c:v>43255</c:v>
                </c:pt>
                <c:pt idx="2120">
                  <c:v>43256</c:v>
                </c:pt>
                <c:pt idx="2121">
                  <c:v>43257</c:v>
                </c:pt>
                <c:pt idx="2122">
                  <c:v>43258</c:v>
                </c:pt>
                <c:pt idx="2123">
                  <c:v>43259</c:v>
                </c:pt>
                <c:pt idx="2124">
                  <c:v>43262</c:v>
                </c:pt>
                <c:pt idx="2125">
                  <c:v>43263</c:v>
                </c:pt>
                <c:pt idx="2126">
                  <c:v>43264</c:v>
                </c:pt>
                <c:pt idx="2127">
                  <c:v>43265</c:v>
                </c:pt>
                <c:pt idx="2128">
                  <c:v>43266</c:v>
                </c:pt>
                <c:pt idx="2129">
                  <c:v>43269</c:v>
                </c:pt>
              </c:numCache>
            </c:numRef>
          </c:cat>
          <c:val>
            <c:numRef>
              <c:f>'USD X Barril WTI'!$B$4:$B$8189</c:f>
              <c:numCache>
                <c:formatCode>General</c:formatCode>
                <c:ptCount val="2130"/>
                <c:pt idx="0">
                  <c:v>81.52</c:v>
                </c:pt>
                <c:pt idx="1">
                  <c:v>81.739999999999995</c:v>
                </c:pt>
                <c:pt idx="2">
                  <c:v>83.12</c:v>
                </c:pt>
                <c:pt idx="3">
                  <c:v>82.6</c:v>
                </c:pt>
                <c:pt idx="4">
                  <c:v>82.74</c:v>
                </c:pt>
                <c:pt idx="5">
                  <c:v>82.54</c:v>
                </c:pt>
                <c:pt idx="6">
                  <c:v>80.790000000000006</c:v>
                </c:pt>
                <c:pt idx="7">
                  <c:v>79.66</c:v>
                </c:pt>
                <c:pt idx="8">
                  <c:v>79.349999999999994</c:v>
                </c:pt>
                <c:pt idx="9">
                  <c:v>77.959999999999994</c:v>
                </c:pt>
                <c:pt idx="10">
                  <c:v>78.98</c:v>
                </c:pt>
                <c:pt idx="11">
                  <c:v>77.42</c:v>
                </c:pt>
                <c:pt idx="12">
                  <c:v>75.84</c:v>
                </c:pt>
                <c:pt idx="13">
                  <c:v>74.25</c:v>
                </c:pt>
                <c:pt idx="14">
                  <c:v>74.900000000000006</c:v>
                </c:pt>
                <c:pt idx="15">
                  <c:v>74.67</c:v>
                </c:pt>
                <c:pt idx="16">
                  <c:v>73.64</c:v>
                </c:pt>
                <c:pt idx="17">
                  <c:v>73.62</c:v>
                </c:pt>
                <c:pt idx="18">
                  <c:v>72.849999999999994</c:v>
                </c:pt>
                <c:pt idx="19">
                  <c:v>74.41</c:v>
                </c:pt>
                <c:pt idx="20">
                  <c:v>77.209999999999994</c:v>
                </c:pt>
                <c:pt idx="21">
                  <c:v>76.959999999999994</c:v>
                </c:pt>
                <c:pt idx="22">
                  <c:v>73.13</c:v>
                </c:pt>
                <c:pt idx="23">
                  <c:v>71.150000000000006</c:v>
                </c:pt>
                <c:pt idx="24">
                  <c:v>71.87</c:v>
                </c:pt>
                <c:pt idx="25">
                  <c:v>73.709999999999994</c:v>
                </c:pt>
                <c:pt idx="26">
                  <c:v>74.48</c:v>
                </c:pt>
                <c:pt idx="27">
                  <c:v>75.23</c:v>
                </c:pt>
                <c:pt idx="28">
                  <c:v>74.11</c:v>
                </c:pt>
                <c:pt idx="29">
                  <c:v>76.98</c:v>
                </c:pt>
                <c:pt idx="30">
                  <c:v>77.27</c:v>
                </c:pt>
                <c:pt idx="31">
                  <c:v>78.97</c:v>
                </c:pt>
                <c:pt idx="32">
                  <c:v>79.77</c:v>
                </c:pt>
                <c:pt idx="33">
                  <c:v>80.040000000000006</c:v>
                </c:pt>
                <c:pt idx="34">
                  <c:v>78.61</c:v>
                </c:pt>
                <c:pt idx="35">
                  <c:v>79.75</c:v>
                </c:pt>
                <c:pt idx="36">
                  <c:v>77.989999999999995</c:v>
                </c:pt>
                <c:pt idx="37">
                  <c:v>79.72</c:v>
                </c:pt>
                <c:pt idx="38">
                  <c:v>78.709999999999994</c:v>
                </c:pt>
                <c:pt idx="39">
                  <c:v>79.62</c:v>
                </c:pt>
                <c:pt idx="40">
                  <c:v>80.91</c:v>
                </c:pt>
                <c:pt idx="41">
                  <c:v>80.209999999999994</c:v>
                </c:pt>
                <c:pt idx="42">
                  <c:v>81.5</c:v>
                </c:pt>
                <c:pt idx="43">
                  <c:v>81.849999999999994</c:v>
                </c:pt>
                <c:pt idx="44">
                  <c:v>81.5</c:v>
                </c:pt>
                <c:pt idx="45">
                  <c:v>82.07</c:v>
                </c:pt>
                <c:pt idx="46">
                  <c:v>82.1</c:v>
                </c:pt>
                <c:pt idx="47">
                  <c:v>81.260000000000005</c:v>
                </c:pt>
                <c:pt idx="48">
                  <c:v>79.790000000000006</c:v>
                </c:pt>
                <c:pt idx="49">
                  <c:v>81.75</c:v>
                </c:pt>
                <c:pt idx="50">
                  <c:v>82.93</c:v>
                </c:pt>
                <c:pt idx="51">
                  <c:v>82.16</c:v>
                </c:pt>
                <c:pt idx="52">
                  <c:v>80.58</c:v>
                </c:pt>
                <c:pt idx="53">
                  <c:v>81.260000000000005</c:v>
                </c:pt>
                <c:pt idx="54">
                  <c:v>81.680000000000007</c:v>
                </c:pt>
                <c:pt idx="55">
                  <c:v>80.290000000000006</c:v>
                </c:pt>
                <c:pt idx="56">
                  <c:v>80.25</c:v>
                </c:pt>
                <c:pt idx="57">
                  <c:v>79.75</c:v>
                </c:pt>
                <c:pt idx="58">
                  <c:v>81.92</c:v>
                </c:pt>
                <c:pt idx="59">
                  <c:v>82.14</c:v>
                </c:pt>
                <c:pt idx="60">
                  <c:v>83.45</c:v>
                </c:pt>
                <c:pt idx="61">
                  <c:v>84.53</c:v>
                </c:pt>
                <c:pt idx="62">
                  <c:v>86.36</c:v>
                </c:pt>
                <c:pt idx="63">
                  <c:v>86.54</c:v>
                </c:pt>
                <c:pt idx="64">
                  <c:v>85.64</c:v>
                </c:pt>
                <c:pt idx="65">
                  <c:v>85.17</c:v>
                </c:pt>
                <c:pt idx="66">
                  <c:v>84.6</c:v>
                </c:pt>
                <c:pt idx="67">
                  <c:v>84.07</c:v>
                </c:pt>
                <c:pt idx="68">
                  <c:v>83.8</c:v>
                </c:pt>
                <c:pt idx="69">
                  <c:v>85.62</c:v>
                </c:pt>
                <c:pt idx="70">
                  <c:v>85.25</c:v>
                </c:pt>
                <c:pt idx="71">
                  <c:v>82.97</c:v>
                </c:pt>
                <c:pt idx="72">
                  <c:v>81.52</c:v>
                </c:pt>
                <c:pt idx="73">
                  <c:v>82.98</c:v>
                </c:pt>
                <c:pt idx="74">
                  <c:v>82.78</c:v>
                </c:pt>
                <c:pt idx="75">
                  <c:v>82.89</c:v>
                </c:pt>
                <c:pt idx="76">
                  <c:v>84.34</c:v>
                </c:pt>
                <c:pt idx="77">
                  <c:v>84.2</c:v>
                </c:pt>
                <c:pt idx="78">
                  <c:v>82.43</c:v>
                </c:pt>
                <c:pt idx="79">
                  <c:v>83.22</c:v>
                </c:pt>
                <c:pt idx="80">
                  <c:v>85.17</c:v>
                </c:pt>
                <c:pt idx="81">
                  <c:v>86.07</c:v>
                </c:pt>
                <c:pt idx="82">
                  <c:v>86.19</c:v>
                </c:pt>
                <c:pt idx="83">
                  <c:v>82.73</c:v>
                </c:pt>
                <c:pt idx="84">
                  <c:v>80</c:v>
                </c:pt>
                <c:pt idx="85">
                  <c:v>77.180000000000007</c:v>
                </c:pt>
                <c:pt idx="86">
                  <c:v>75.099999999999994</c:v>
                </c:pt>
                <c:pt idx="87">
                  <c:v>76.89</c:v>
                </c:pt>
                <c:pt idx="88">
                  <c:v>76.37</c:v>
                </c:pt>
                <c:pt idx="89">
                  <c:v>75.650000000000006</c:v>
                </c:pt>
                <c:pt idx="90">
                  <c:v>74.38</c:v>
                </c:pt>
                <c:pt idx="91">
                  <c:v>71.61</c:v>
                </c:pt>
                <c:pt idx="92">
                  <c:v>70.08</c:v>
                </c:pt>
                <c:pt idx="93">
                  <c:v>69.38</c:v>
                </c:pt>
                <c:pt idx="94">
                  <c:v>69.91</c:v>
                </c:pt>
                <c:pt idx="95">
                  <c:v>68.28</c:v>
                </c:pt>
                <c:pt idx="96">
                  <c:v>68.03</c:v>
                </c:pt>
                <c:pt idx="97">
                  <c:v>68.23</c:v>
                </c:pt>
                <c:pt idx="98">
                  <c:v>64.78</c:v>
                </c:pt>
                <c:pt idx="99">
                  <c:v>71.52</c:v>
                </c:pt>
                <c:pt idx="100">
                  <c:v>74.56</c:v>
                </c:pt>
                <c:pt idx="101">
                  <c:v>74</c:v>
                </c:pt>
                <c:pt idx="102">
                  <c:v>72.7</c:v>
                </c:pt>
                <c:pt idx="103">
                  <c:v>72.88</c:v>
                </c:pt>
                <c:pt idx="104">
                  <c:v>74.62</c:v>
                </c:pt>
                <c:pt idx="105">
                  <c:v>71.430000000000007</c:v>
                </c:pt>
                <c:pt idx="106">
                  <c:v>71.55</c:v>
                </c:pt>
                <c:pt idx="107">
                  <c:v>71.88</c:v>
                </c:pt>
                <c:pt idx="108">
                  <c:v>74.38</c:v>
                </c:pt>
                <c:pt idx="109">
                  <c:v>75.48</c:v>
                </c:pt>
                <c:pt idx="110">
                  <c:v>73.89</c:v>
                </c:pt>
                <c:pt idx="111">
                  <c:v>74.989999999999995</c:v>
                </c:pt>
                <c:pt idx="112">
                  <c:v>76.84</c:v>
                </c:pt>
                <c:pt idx="113">
                  <c:v>77.67</c:v>
                </c:pt>
                <c:pt idx="114">
                  <c:v>76.819999999999993</c:v>
                </c:pt>
                <c:pt idx="115">
                  <c:v>77.180000000000007</c:v>
                </c:pt>
                <c:pt idx="116">
                  <c:v>77.84</c:v>
                </c:pt>
                <c:pt idx="117">
                  <c:v>77.150000000000006</c:v>
                </c:pt>
                <c:pt idx="118">
                  <c:v>75.900000000000006</c:v>
                </c:pt>
                <c:pt idx="119">
                  <c:v>75.959999999999994</c:v>
                </c:pt>
                <c:pt idx="120">
                  <c:v>78.45</c:v>
                </c:pt>
                <c:pt idx="121">
                  <c:v>78.260000000000005</c:v>
                </c:pt>
                <c:pt idx="122">
                  <c:v>75.930000000000007</c:v>
                </c:pt>
                <c:pt idx="123">
                  <c:v>75.59</c:v>
                </c:pt>
                <c:pt idx="124">
                  <c:v>72.95</c:v>
                </c:pt>
                <c:pt idx="125">
                  <c:v>72.06</c:v>
                </c:pt>
                <c:pt idx="126">
                  <c:v>71.959999999999994</c:v>
                </c:pt>
                <c:pt idx="127">
                  <c:v>74.05</c:v>
                </c:pt>
                <c:pt idx="128">
                  <c:v>75.459999999999994</c:v>
                </c:pt>
                <c:pt idx="129">
                  <c:v>76.08</c:v>
                </c:pt>
                <c:pt idx="130">
                  <c:v>74.930000000000007</c:v>
                </c:pt>
                <c:pt idx="131">
                  <c:v>77.16</c:v>
                </c:pt>
                <c:pt idx="132">
                  <c:v>77.02</c:v>
                </c:pt>
                <c:pt idx="133">
                  <c:v>76.67</c:v>
                </c:pt>
                <c:pt idx="134">
                  <c:v>75.959999999999994</c:v>
                </c:pt>
                <c:pt idx="135">
                  <c:v>76.53</c:v>
                </c:pt>
                <c:pt idx="136">
                  <c:v>77.319999999999993</c:v>
                </c:pt>
                <c:pt idx="137">
                  <c:v>76.27</c:v>
                </c:pt>
                <c:pt idx="138">
                  <c:v>79.010000000000005</c:v>
                </c:pt>
                <c:pt idx="139">
                  <c:v>78.680000000000007</c:v>
                </c:pt>
                <c:pt idx="140">
                  <c:v>78.930000000000007</c:v>
                </c:pt>
                <c:pt idx="141">
                  <c:v>77.459999999999994</c:v>
                </c:pt>
                <c:pt idx="142">
                  <c:v>77.06</c:v>
                </c:pt>
                <c:pt idx="143">
                  <c:v>78.3</c:v>
                </c:pt>
                <c:pt idx="144">
                  <c:v>78.849999999999994</c:v>
                </c:pt>
                <c:pt idx="145">
                  <c:v>81.25</c:v>
                </c:pt>
                <c:pt idx="146">
                  <c:v>82.52</c:v>
                </c:pt>
                <c:pt idx="147">
                  <c:v>82.49</c:v>
                </c:pt>
                <c:pt idx="148">
                  <c:v>82</c:v>
                </c:pt>
                <c:pt idx="149">
                  <c:v>80.67</c:v>
                </c:pt>
                <c:pt idx="150">
                  <c:v>81.459999999999994</c:v>
                </c:pt>
                <c:pt idx="151">
                  <c:v>80.239999999999995</c:v>
                </c:pt>
                <c:pt idx="152">
                  <c:v>78.09</c:v>
                </c:pt>
                <c:pt idx="153">
                  <c:v>75.680000000000007</c:v>
                </c:pt>
                <c:pt idx="154">
                  <c:v>75.39</c:v>
                </c:pt>
                <c:pt idx="155">
                  <c:v>75.17</c:v>
                </c:pt>
                <c:pt idx="156">
                  <c:v>75.760000000000005</c:v>
                </c:pt>
                <c:pt idx="157">
                  <c:v>75.39</c:v>
                </c:pt>
                <c:pt idx="158">
                  <c:v>74.45</c:v>
                </c:pt>
                <c:pt idx="159">
                  <c:v>73.45</c:v>
                </c:pt>
                <c:pt idx="160">
                  <c:v>72.709999999999994</c:v>
                </c:pt>
                <c:pt idx="161">
                  <c:v>71.239999999999995</c:v>
                </c:pt>
                <c:pt idx="162">
                  <c:v>72.069999999999993</c:v>
                </c:pt>
                <c:pt idx="163">
                  <c:v>73.36</c:v>
                </c:pt>
                <c:pt idx="164">
                  <c:v>75.17</c:v>
                </c:pt>
                <c:pt idx="165">
                  <c:v>74.69</c:v>
                </c:pt>
                <c:pt idx="166">
                  <c:v>71.930000000000007</c:v>
                </c:pt>
                <c:pt idx="167">
                  <c:v>73.97</c:v>
                </c:pt>
                <c:pt idx="168">
                  <c:v>74.989999999999995</c:v>
                </c:pt>
                <c:pt idx="169">
                  <c:v>74.52</c:v>
                </c:pt>
                <c:pt idx="170">
                  <c:v>73.98</c:v>
                </c:pt>
                <c:pt idx="171">
                  <c:v>74.650000000000006</c:v>
                </c:pt>
                <c:pt idx="172">
                  <c:v>74.25</c:v>
                </c:pt>
                <c:pt idx="173">
                  <c:v>76.400000000000006</c:v>
                </c:pt>
                <c:pt idx="174">
                  <c:v>77.17</c:v>
                </c:pt>
                <c:pt idx="175">
                  <c:v>76.78</c:v>
                </c:pt>
                <c:pt idx="176">
                  <c:v>75.92</c:v>
                </c:pt>
                <c:pt idx="177">
                  <c:v>74.58</c:v>
                </c:pt>
                <c:pt idx="178">
                  <c:v>73.63</c:v>
                </c:pt>
                <c:pt idx="179">
                  <c:v>74.81</c:v>
                </c:pt>
                <c:pt idx="180">
                  <c:v>72.959999999999994</c:v>
                </c:pt>
                <c:pt idx="181">
                  <c:v>72.98</c:v>
                </c:pt>
                <c:pt idx="182">
                  <c:v>73.400000000000006</c:v>
                </c:pt>
                <c:pt idx="183">
                  <c:v>74.63</c:v>
                </c:pt>
                <c:pt idx="184">
                  <c:v>76.510000000000005</c:v>
                </c:pt>
                <c:pt idx="185">
                  <c:v>76.150000000000006</c:v>
                </c:pt>
                <c:pt idx="186">
                  <c:v>77.849999999999994</c:v>
                </c:pt>
                <c:pt idx="187">
                  <c:v>79.95</c:v>
                </c:pt>
                <c:pt idx="188">
                  <c:v>81.569999999999993</c:v>
                </c:pt>
                <c:pt idx="189">
                  <c:v>81.430000000000007</c:v>
                </c:pt>
                <c:pt idx="190">
                  <c:v>82.83</c:v>
                </c:pt>
                <c:pt idx="191">
                  <c:v>83.21</c:v>
                </c:pt>
                <c:pt idx="192">
                  <c:v>81.34</c:v>
                </c:pt>
                <c:pt idx="193">
                  <c:v>82.66</c:v>
                </c:pt>
                <c:pt idx="194">
                  <c:v>82.18</c:v>
                </c:pt>
                <c:pt idx="195">
                  <c:v>81.67</c:v>
                </c:pt>
                <c:pt idx="196">
                  <c:v>83.03</c:v>
                </c:pt>
                <c:pt idx="197">
                  <c:v>82.71</c:v>
                </c:pt>
                <c:pt idx="198">
                  <c:v>81.23</c:v>
                </c:pt>
                <c:pt idx="199">
                  <c:v>83.06</c:v>
                </c:pt>
                <c:pt idx="200">
                  <c:v>79.569999999999993</c:v>
                </c:pt>
                <c:pt idx="201">
                  <c:v>81.93</c:v>
                </c:pt>
                <c:pt idx="202">
                  <c:v>80.03</c:v>
                </c:pt>
                <c:pt idx="203">
                  <c:v>81.150000000000006</c:v>
                </c:pt>
                <c:pt idx="204">
                  <c:v>82</c:v>
                </c:pt>
                <c:pt idx="205">
                  <c:v>82.6</c:v>
                </c:pt>
                <c:pt idx="206">
                  <c:v>81.900000000000006</c:v>
                </c:pt>
                <c:pt idx="207">
                  <c:v>82.2</c:v>
                </c:pt>
                <c:pt idx="208">
                  <c:v>81.45</c:v>
                </c:pt>
                <c:pt idx="209">
                  <c:v>82.94</c:v>
                </c:pt>
                <c:pt idx="210">
                  <c:v>83.91</c:v>
                </c:pt>
                <c:pt idx="211">
                  <c:v>84.45</c:v>
                </c:pt>
                <c:pt idx="212">
                  <c:v>86.49</c:v>
                </c:pt>
                <c:pt idx="213">
                  <c:v>86.85</c:v>
                </c:pt>
                <c:pt idx="214">
                  <c:v>87.07</c:v>
                </c:pt>
                <c:pt idx="215">
                  <c:v>87.04</c:v>
                </c:pt>
                <c:pt idx="216">
                  <c:v>87.77</c:v>
                </c:pt>
                <c:pt idx="217">
                  <c:v>87.77</c:v>
                </c:pt>
                <c:pt idx="218">
                  <c:v>84.89</c:v>
                </c:pt>
                <c:pt idx="219">
                  <c:v>84.88</c:v>
                </c:pt>
                <c:pt idx="220">
                  <c:v>82.33</c:v>
                </c:pt>
                <c:pt idx="221">
                  <c:v>80.430000000000007</c:v>
                </c:pt>
                <c:pt idx="222">
                  <c:v>81.88</c:v>
                </c:pt>
                <c:pt idx="223">
                  <c:v>81.650000000000006</c:v>
                </c:pt>
                <c:pt idx="224">
                  <c:v>81.239999999999995</c:v>
                </c:pt>
                <c:pt idx="225">
                  <c:v>80.790000000000006</c:v>
                </c:pt>
                <c:pt idx="226">
                  <c:v>83.21</c:v>
                </c:pt>
                <c:pt idx="227">
                  <c:v>83.87</c:v>
                </c:pt>
                <c:pt idx="228">
                  <c:v>85.73</c:v>
                </c:pt>
                <c:pt idx="229">
                  <c:v>84.12</c:v>
                </c:pt>
                <c:pt idx="230">
                  <c:v>86.75</c:v>
                </c:pt>
                <c:pt idx="231">
                  <c:v>87.98</c:v>
                </c:pt>
                <c:pt idx="232">
                  <c:v>89.18</c:v>
                </c:pt>
                <c:pt idx="233">
                  <c:v>89.33</c:v>
                </c:pt>
                <c:pt idx="234">
                  <c:v>88.69</c:v>
                </c:pt>
                <c:pt idx="235">
                  <c:v>88.3</c:v>
                </c:pt>
                <c:pt idx="236">
                  <c:v>88.35</c:v>
                </c:pt>
                <c:pt idx="237">
                  <c:v>87.81</c:v>
                </c:pt>
                <c:pt idx="238">
                  <c:v>88.62</c:v>
                </c:pt>
                <c:pt idx="239">
                  <c:v>88.33</c:v>
                </c:pt>
                <c:pt idx="240">
                  <c:v>88.66</c:v>
                </c:pt>
                <c:pt idx="241">
                  <c:v>87.71</c:v>
                </c:pt>
                <c:pt idx="242">
                  <c:v>88.02</c:v>
                </c:pt>
                <c:pt idx="243">
                  <c:v>88.68</c:v>
                </c:pt>
                <c:pt idx="244">
                  <c:v>89.3</c:v>
                </c:pt>
                <c:pt idx="245">
                  <c:v>89.83</c:v>
                </c:pt>
                <c:pt idx="246">
                  <c:v>90.84</c:v>
                </c:pt>
                <c:pt idx="247">
                  <c:v>90.99</c:v>
                </c:pt>
                <c:pt idx="248">
                  <c:v>91.48</c:v>
                </c:pt>
                <c:pt idx="249">
                  <c:v>91.13</c:v>
                </c:pt>
                <c:pt idx="250">
                  <c:v>89.85</c:v>
                </c:pt>
                <c:pt idx="251">
                  <c:v>91.38</c:v>
                </c:pt>
                <c:pt idx="252">
                  <c:v>91.59</c:v>
                </c:pt>
                <c:pt idx="253">
                  <c:v>89.39</c:v>
                </c:pt>
                <c:pt idx="254">
                  <c:v>90.3</c:v>
                </c:pt>
                <c:pt idx="255">
                  <c:v>88.37</c:v>
                </c:pt>
                <c:pt idx="256">
                  <c:v>88.07</c:v>
                </c:pt>
                <c:pt idx="257">
                  <c:v>89.24</c:v>
                </c:pt>
                <c:pt idx="258">
                  <c:v>91.11</c:v>
                </c:pt>
                <c:pt idx="259">
                  <c:v>91.85</c:v>
                </c:pt>
                <c:pt idx="260">
                  <c:v>91.39</c:v>
                </c:pt>
                <c:pt idx="261">
                  <c:v>91.53</c:v>
                </c:pt>
                <c:pt idx="262">
                  <c:v>91.38</c:v>
                </c:pt>
                <c:pt idx="263">
                  <c:v>90.85</c:v>
                </c:pt>
                <c:pt idx="264">
                  <c:v>88.56</c:v>
                </c:pt>
                <c:pt idx="265">
                  <c:v>88.22</c:v>
                </c:pt>
                <c:pt idx="266">
                  <c:v>86.74</c:v>
                </c:pt>
                <c:pt idx="267">
                  <c:v>85.08</c:v>
                </c:pt>
                <c:pt idx="268">
                  <c:v>86.15</c:v>
                </c:pt>
                <c:pt idx="269">
                  <c:v>84.45</c:v>
                </c:pt>
                <c:pt idx="270">
                  <c:v>88.15</c:v>
                </c:pt>
                <c:pt idx="271">
                  <c:v>90.99</c:v>
                </c:pt>
                <c:pt idx="272">
                  <c:v>89.54</c:v>
                </c:pt>
                <c:pt idx="273">
                  <c:v>89.78</c:v>
                </c:pt>
                <c:pt idx="274">
                  <c:v>89.42</c:v>
                </c:pt>
                <c:pt idx="275">
                  <c:v>87.87</c:v>
                </c:pt>
                <c:pt idx="276">
                  <c:v>86.3</c:v>
                </c:pt>
                <c:pt idx="277">
                  <c:v>85.85</c:v>
                </c:pt>
                <c:pt idx="278">
                  <c:v>85.59</c:v>
                </c:pt>
                <c:pt idx="279">
                  <c:v>85.44</c:v>
                </c:pt>
                <c:pt idx="280">
                  <c:v>84.39</c:v>
                </c:pt>
                <c:pt idx="281">
                  <c:v>83.66</c:v>
                </c:pt>
                <c:pt idx="282">
                  <c:v>83.13</c:v>
                </c:pt>
                <c:pt idx="283">
                  <c:v>83.8</c:v>
                </c:pt>
                <c:pt idx="284">
                  <c:v>85.05</c:v>
                </c:pt>
                <c:pt idx="285">
                  <c:v>85.03</c:v>
                </c:pt>
                <c:pt idx="286">
                  <c:v>92.65</c:v>
                </c:pt>
                <c:pt idx="287">
                  <c:v>96.04</c:v>
                </c:pt>
                <c:pt idx="288">
                  <c:v>95.83</c:v>
                </c:pt>
                <c:pt idx="289">
                  <c:v>96.52</c:v>
                </c:pt>
                <c:pt idx="290">
                  <c:v>97.1</c:v>
                </c:pt>
                <c:pt idx="291">
                  <c:v>99.63</c:v>
                </c:pt>
                <c:pt idx="292">
                  <c:v>102.27</c:v>
                </c:pt>
                <c:pt idx="293">
                  <c:v>101.92</c:v>
                </c:pt>
                <c:pt idx="294">
                  <c:v>104.34</c:v>
                </c:pt>
                <c:pt idx="295">
                  <c:v>105.37</c:v>
                </c:pt>
                <c:pt idx="296">
                  <c:v>105.06</c:v>
                </c:pt>
                <c:pt idx="297">
                  <c:v>104.39</c:v>
                </c:pt>
                <c:pt idx="298">
                  <c:v>102.73</c:v>
                </c:pt>
                <c:pt idx="299">
                  <c:v>101.14</c:v>
                </c:pt>
                <c:pt idx="300">
                  <c:v>101.2</c:v>
                </c:pt>
                <c:pt idx="301">
                  <c:v>97.23</c:v>
                </c:pt>
                <c:pt idx="302">
                  <c:v>97.99</c:v>
                </c:pt>
                <c:pt idx="303">
                  <c:v>101.47</c:v>
                </c:pt>
                <c:pt idx="304">
                  <c:v>101.06</c:v>
                </c:pt>
                <c:pt idx="305">
                  <c:v>102.36</c:v>
                </c:pt>
                <c:pt idx="306">
                  <c:v>104.53</c:v>
                </c:pt>
                <c:pt idx="307">
                  <c:v>105.21</c:v>
                </c:pt>
                <c:pt idx="308">
                  <c:v>105.04</c:v>
                </c:pt>
                <c:pt idx="309">
                  <c:v>104.89</c:v>
                </c:pt>
                <c:pt idx="310">
                  <c:v>103.54</c:v>
                </c:pt>
                <c:pt idx="311">
                  <c:v>104.34</c:v>
                </c:pt>
                <c:pt idx="312">
                  <c:v>103.8</c:v>
                </c:pt>
                <c:pt idx="313">
                  <c:v>106.19</c:v>
                </c:pt>
                <c:pt idx="314">
                  <c:v>107.55</c:v>
                </c:pt>
                <c:pt idx="315">
                  <c:v>108.14</c:v>
                </c:pt>
                <c:pt idx="316">
                  <c:v>107.82</c:v>
                </c:pt>
                <c:pt idx="317">
                  <c:v>108.38</c:v>
                </c:pt>
                <c:pt idx="318">
                  <c:v>109.82</c:v>
                </c:pt>
                <c:pt idx="319">
                  <c:v>112.27</c:v>
                </c:pt>
                <c:pt idx="320">
                  <c:v>109.5</c:v>
                </c:pt>
                <c:pt idx="321">
                  <c:v>105.75</c:v>
                </c:pt>
                <c:pt idx="322">
                  <c:v>106.6</c:v>
                </c:pt>
                <c:pt idx="323">
                  <c:v>107.73</c:v>
                </c:pt>
                <c:pt idx="324">
                  <c:v>109.17</c:v>
                </c:pt>
                <c:pt idx="325">
                  <c:v>106.7</c:v>
                </c:pt>
                <c:pt idx="326">
                  <c:v>107.18</c:v>
                </c:pt>
                <c:pt idx="327">
                  <c:v>110.84</c:v>
                </c:pt>
                <c:pt idx="328">
                  <c:v>111.72</c:v>
                </c:pt>
                <c:pt idx="329">
                  <c:v>111.68</c:v>
                </c:pt>
                <c:pt idx="330">
                  <c:v>111.72</c:v>
                </c:pt>
                <c:pt idx="331">
                  <c:v>112.31</c:v>
                </c:pt>
                <c:pt idx="332">
                  <c:v>112.38</c:v>
                </c:pt>
                <c:pt idx="333">
                  <c:v>113.39</c:v>
                </c:pt>
                <c:pt idx="334">
                  <c:v>113.03</c:v>
                </c:pt>
                <c:pt idx="335">
                  <c:v>110.6</c:v>
                </c:pt>
                <c:pt idx="336">
                  <c:v>108.79</c:v>
                </c:pt>
                <c:pt idx="337">
                  <c:v>99.89</c:v>
                </c:pt>
                <c:pt idx="338">
                  <c:v>96.87</c:v>
                </c:pt>
                <c:pt idx="339">
                  <c:v>100.32</c:v>
                </c:pt>
                <c:pt idx="340">
                  <c:v>103.39</c:v>
                </c:pt>
                <c:pt idx="341">
                  <c:v>97.88</c:v>
                </c:pt>
                <c:pt idx="342">
                  <c:v>98.53</c:v>
                </c:pt>
                <c:pt idx="343">
                  <c:v>99.21</c:v>
                </c:pt>
                <c:pt idx="344">
                  <c:v>96.91</c:v>
                </c:pt>
                <c:pt idx="345">
                  <c:v>96.4</c:v>
                </c:pt>
                <c:pt idx="346">
                  <c:v>99.52</c:v>
                </c:pt>
                <c:pt idx="347">
                  <c:v>97.99</c:v>
                </c:pt>
                <c:pt idx="348">
                  <c:v>99.15</c:v>
                </c:pt>
                <c:pt idx="349">
                  <c:v>97.06</c:v>
                </c:pt>
                <c:pt idx="350">
                  <c:v>99.13</c:v>
                </c:pt>
                <c:pt idx="351">
                  <c:v>100.78</c:v>
                </c:pt>
                <c:pt idx="352">
                  <c:v>100.18</c:v>
                </c:pt>
                <c:pt idx="353">
                  <c:v>100.58</c:v>
                </c:pt>
                <c:pt idx="354">
                  <c:v>102.7</c:v>
                </c:pt>
                <c:pt idx="355">
                  <c:v>100.3</c:v>
                </c:pt>
                <c:pt idx="356">
                  <c:v>100.41</c:v>
                </c:pt>
                <c:pt idx="357">
                  <c:v>100.28</c:v>
                </c:pt>
                <c:pt idx="358">
                  <c:v>99.07</c:v>
                </c:pt>
                <c:pt idx="359">
                  <c:v>99.18</c:v>
                </c:pt>
                <c:pt idx="360">
                  <c:v>100.77</c:v>
                </c:pt>
                <c:pt idx="361">
                  <c:v>101.95</c:v>
                </c:pt>
                <c:pt idx="362">
                  <c:v>99.3</c:v>
                </c:pt>
                <c:pt idx="363">
                  <c:v>97.2</c:v>
                </c:pt>
                <c:pt idx="364">
                  <c:v>99.37</c:v>
                </c:pt>
                <c:pt idx="365">
                  <c:v>94.83</c:v>
                </c:pt>
                <c:pt idx="366">
                  <c:v>94.95</c:v>
                </c:pt>
                <c:pt idx="367">
                  <c:v>93.02</c:v>
                </c:pt>
                <c:pt idx="368">
                  <c:v>93.23</c:v>
                </c:pt>
                <c:pt idx="369">
                  <c:v>93.7</c:v>
                </c:pt>
                <c:pt idx="370">
                  <c:v>94.96</c:v>
                </c:pt>
                <c:pt idx="371">
                  <c:v>90.7</c:v>
                </c:pt>
                <c:pt idx="372">
                  <c:v>90.89</c:v>
                </c:pt>
                <c:pt idx="373">
                  <c:v>90.65</c:v>
                </c:pt>
                <c:pt idx="374">
                  <c:v>92.9</c:v>
                </c:pt>
                <c:pt idx="375">
                  <c:v>94.85</c:v>
                </c:pt>
                <c:pt idx="376">
                  <c:v>95.3</c:v>
                </c:pt>
                <c:pt idx="377">
                  <c:v>94.81</c:v>
                </c:pt>
                <c:pt idx="378">
                  <c:v>96.92</c:v>
                </c:pt>
                <c:pt idx="379">
                  <c:v>96.67</c:v>
                </c:pt>
                <c:pt idx="380">
                  <c:v>98.7</c:v>
                </c:pt>
                <c:pt idx="381">
                  <c:v>96.2</c:v>
                </c:pt>
                <c:pt idx="382">
                  <c:v>95.16</c:v>
                </c:pt>
                <c:pt idx="383">
                  <c:v>97.41</c:v>
                </c:pt>
                <c:pt idx="384">
                  <c:v>98.04</c:v>
                </c:pt>
                <c:pt idx="385">
                  <c:v>95.75</c:v>
                </c:pt>
                <c:pt idx="386">
                  <c:v>97.24</c:v>
                </c:pt>
                <c:pt idx="387">
                  <c:v>95.94</c:v>
                </c:pt>
                <c:pt idx="388">
                  <c:v>97.49</c:v>
                </c:pt>
                <c:pt idx="389">
                  <c:v>98.11</c:v>
                </c:pt>
                <c:pt idx="390">
                  <c:v>98.96</c:v>
                </c:pt>
                <c:pt idx="391">
                  <c:v>99.53</c:v>
                </c:pt>
                <c:pt idx="392">
                  <c:v>98.97</c:v>
                </c:pt>
                <c:pt idx="393">
                  <c:v>99.61</c:v>
                </c:pt>
                <c:pt idx="394">
                  <c:v>97.4</c:v>
                </c:pt>
                <c:pt idx="395">
                  <c:v>97.48</c:v>
                </c:pt>
                <c:pt idx="396">
                  <c:v>95.68</c:v>
                </c:pt>
                <c:pt idx="397">
                  <c:v>94.98</c:v>
                </c:pt>
                <c:pt idx="398">
                  <c:v>93.78</c:v>
                </c:pt>
                <c:pt idx="399">
                  <c:v>91.87</c:v>
                </c:pt>
                <c:pt idx="400">
                  <c:v>86.75</c:v>
                </c:pt>
                <c:pt idx="401">
                  <c:v>86.89</c:v>
                </c:pt>
                <c:pt idx="402">
                  <c:v>81.27</c:v>
                </c:pt>
                <c:pt idx="403">
                  <c:v>79.319999999999993</c:v>
                </c:pt>
                <c:pt idx="404">
                  <c:v>83.05</c:v>
                </c:pt>
                <c:pt idx="405">
                  <c:v>85.48</c:v>
                </c:pt>
                <c:pt idx="406">
                  <c:v>85.19</c:v>
                </c:pt>
                <c:pt idx="407">
                  <c:v>87.88</c:v>
                </c:pt>
                <c:pt idx="408">
                  <c:v>86.65</c:v>
                </c:pt>
                <c:pt idx="409">
                  <c:v>87.58</c:v>
                </c:pt>
                <c:pt idx="410">
                  <c:v>82.38</c:v>
                </c:pt>
                <c:pt idx="411">
                  <c:v>82.33</c:v>
                </c:pt>
                <c:pt idx="412">
                  <c:v>84.42</c:v>
                </c:pt>
                <c:pt idx="413">
                  <c:v>85.35</c:v>
                </c:pt>
                <c:pt idx="414">
                  <c:v>84.99</c:v>
                </c:pt>
                <c:pt idx="415">
                  <c:v>85.15</c:v>
                </c:pt>
                <c:pt idx="416">
                  <c:v>85.37</c:v>
                </c:pt>
                <c:pt idx="417">
                  <c:v>87.27</c:v>
                </c:pt>
                <c:pt idx="418">
                  <c:v>88.9</c:v>
                </c:pt>
                <c:pt idx="419">
                  <c:v>88.81</c:v>
                </c:pt>
                <c:pt idx="420">
                  <c:v>88.93</c:v>
                </c:pt>
                <c:pt idx="421">
                  <c:v>86.45</c:v>
                </c:pt>
                <c:pt idx="422">
                  <c:v>85.99</c:v>
                </c:pt>
                <c:pt idx="423">
                  <c:v>89.34</c:v>
                </c:pt>
                <c:pt idx="424">
                  <c:v>89.05</c:v>
                </c:pt>
                <c:pt idx="425">
                  <c:v>87.24</c:v>
                </c:pt>
                <c:pt idx="426">
                  <c:v>88.19</c:v>
                </c:pt>
                <c:pt idx="427">
                  <c:v>90.21</c:v>
                </c:pt>
                <c:pt idx="428">
                  <c:v>88.91</c:v>
                </c:pt>
                <c:pt idx="429">
                  <c:v>89.4</c:v>
                </c:pt>
                <c:pt idx="430">
                  <c:v>87.96</c:v>
                </c:pt>
                <c:pt idx="431">
                  <c:v>85.7</c:v>
                </c:pt>
                <c:pt idx="432">
                  <c:v>86.92</c:v>
                </c:pt>
                <c:pt idx="433">
                  <c:v>85.77</c:v>
                </c:pt>
                <c:pt idx="434">
                  <c:v>80.290000000000006</c:v>
                </c:pt>
                <c:pt idx="435">
                  <c:v>79.58</c:v>
                </c:pt>
                <c:pt idx="436">
                  <c:v>79.97</c:v>
                </c:pt>
                <c:pt idx="437">
                  <c:v>84.18</c:v>
                </c:pt>
                <c:pt idx="438">
                  <c:v>80.94</c:v>
                </c:pt>
                <c:pt idx="439">
                  <c:v>81.87</c:v>
                </c:pt>
                <c:pt idx="440">
                  <c:v>78.930000000000007</c:v>
                </c:pt>
                <c:pt idx="441">
                  <c:v>77.34</c:v>
                </c:pt>
                <c:pt idx="442">
                  <c:v>75.400000000000006</c:v>
                </c:pt>
                <c:pt idx="443">
                  <c:v>79.41</c:v>
                </c:pt>
                <c:pt idx="444">
                  <c:v>82.32</c:v>
                </c:pt>
                <c:pt idx="445">
                  <c:v>82.7</c:v>
                </c:pt>
                <c:pt idx="446">
                  <c:v>85.14</c:v>
                </c:pt>
                <c:pt idx="447">
                  <c:v>85.54</c:v>
                </c:pt>
                <c:pt idx="448">
                  <c:v>85.3</c:v>
                </c:pt>
                <c:pt idx="449">
                  <c:v>83.96</c:v>
                </c:pt>
                <c:pt idx="450">
                  <c:v>86.8</c:v>
                </c:pt>
                <c:pt idx="451">
                  <c:v>86.38</c:v>
                </c:pt>
                <c:pt idx="452">
                  <c:v>88.34</c:v>
                </c:pt>
                <c:pt idx="453">
                  <c:v>86.11</c:v>
                </c:pt>
                <c:pt idx="454">
                  <c:v>86.07</c:v>
                </c:pt>
                <c:pt idx="455">
                  <c:v>87.19</c:v>
                </c:pt>
                <c:pt idx="456">
                  <c:v>91.12</c:v>
                </c:pt>
                <c:pt idx="457">
                  <c:v>92.98</c:v>
                </c:pt>
                <c:pt idx="458">
                  <c:v>90.2</c:v>
                </c:pt>
                <c:pt idx="459">
                  <c:v>93.96</c:v>
                </c:pt>
                <c:pt idx="460">
                  <c:v>93.32</c:v>
                </c:pt>
                <c:pt idx="461">
                  <c:v>93.19</c:v>
                </c:pt>
                <c:pt idx="462">
                  <c:v>92.19</c:v>
                </c:pt>
                <c:pt idx="463">
                  <c:v>92.51</c:v>
                </c:pt>
                <c:pt idx="464">
                  <c:v>94.07</c:v>
                </c:pt>
                <c:pt idx="465">
                  <c:v>94.26</c:v>
                </c:pt>
                <c:pt idx="466">
                  <c:v>95.52</c:v>
                </c:pt>
                <c:pt idx="467">
                  <c:v>96.8</c:v>
                </c:pt>
                <c:pt idx="468">
                  <c:v>95.74</c:v>
                </c:pt>
                <c:pt idx="469">
                  <c:v>97.78</c:v>
                </c:pt>
                <c:pt idx="470">
                  <c:v>98.99</c:v>
                </c:pt>
                <c:pt idx="471">
                  <c:v>98.14</c:v>
                </c:pt>
                <c:pt idx="472">
                  <c:v>99.37</c:v>
                </c:pt>
                <c:pt idx="473">
                  <c:v>102.59</c:v>
                </c:pt>
                <c:pt idx="474">
                  <c:v>98.82</c:v>
                </c:pt>
                <c:pt idx="475">
                  <c:v>97.67</c:v>
                </c:pt>
                <c:pt idx="476">
                  <c:v>96.73</c:v>
                </c:pt>
                <c:pt idx="477">
                  <c:v>97.76</c:v>
                </c:pt>
                <c:pt idx="478">
                  <c:v>96.16</c:v>
                </c:pt>
                <c:pt idx="479">
                  <c:v>96.91</c:v>
                </c:pt>
                <c:pt idx="480">
                  <c:v>98.21</c:v>
                </c:pt>
                <c:pt idx="481">
                  <c:v>99.79</c:v>
                </c:pt>
                <c:pt idx="482">
                  <c:v>100.36</c:v>
                </c:pt>
                <c:pt idx="483">
                  <c:v>100.2</c:v>
                </c:pt>
                <c:pt idx="484">
                  <c:v>100.97</c:v>
                </c:pt>
                <c:pt idx="485">
                  <c:v>100.94</c:v>
                </c:pt>
                <c:pt idx="486">
                  <c:v>101.25</c:v>
                </c:pt>
                <c:pt idx="487">
                  <c:v>100.45</c:v>
                </c:pt>
                <c:pt idx="488">
                  <c:v>98.35</c:v>
                </c:pt>
                <c:pt idx="489">
                  <c:v>99.4</c:v>
                </c:pt>
                <c:pt idx="490">
                  <c:v>97.77</c:v>
                </c:pt>
                <c:pt idx="491">
                  <c:v>100.24</c:v>
                </c:pt>
                <c:pt idx="492">
                  <c:v>94.92</c:v>
                </c:pt>
                <c:pt idx="493">
                  <c:v>93.84</c:v>
                </c:pt>
                <c:pt idx="494">
                  <c:v>93.55</c:v>
                </c:pt>
                <c:pt idx="495">
                  <c:v>93.86</c:v>
                </c:pt>
                <c:pt idx="496">
                  <c:v>97.16</c:v>
                </c:pt>
                <c:pt idx="497">
                  <c:v>98.54</c:v>
                </c:pt>
                <c:pt idx="498">
                  <c:v>99.42</c:v>
                </c:pt>
                <c:pt idx="499">
                  <c:v>99.72</c:v>
                </c:pt>
                <c:pt idx="500">
                  <c:v>101.29</c:v>
                </c:pt>
                <c:pt idx="501">
                  <c:v>99.44</c:v>
                </c:pt>
                <c:pt idx="502">
                  <c:v>99.68</c:v>
                </c:pt>
                <c:pt idx="503">
                  <c:v>98.83</c:v>
                </c:pt>
                <c:pt idx="504">
                  <c:v>102.96</c:v>
                </c:pt>
                <c:pt idx="505">
                  <c:v>103.22</c:v>
                </c:pt>
                <c:pt idx="506">
                  <c:v>101.81</c:v>
                </c:pt>
                <c:pt idx="507">
                  <c:v>101.56</c:v>
                </c:pt>
                <c:pt idx="508">
                  <c:v>101.31</c:v>
                </c:pt>
                <c:pt idx="509">
                  <c:v>102.24</c:v>
                </c:pt>
                <c:pt idx="510">
                  <c:v>100.89</c:v>
                </c:pt>
                <c:pt idx="511">
                  <c:v>99.03</c:v>
                </c:pt>
                <c:pt idx="512">
                  <c:v>98.69</c:v>
                </c:pt>
                <c:pt idx="513">
                  <c:v>100.7</c:v>
                </c:pt>
                <c:pt idx="514">
                  <c:v>100.61</c:v>
                </c:pt>
                <c:pt idx="515">
                  <c:v>100.32</c:v>
                </c:pt>
                <c:pt idx="516">
                  <c:v>98.15</c:v>
                </c:pt>
                <c:pt idx="517">
                  <c:v>99.47</c:v>
                </c:pt>
                <c:pt idx="518">
                  <c:v>98.84</c:v>
                </c:pt>
                <c:pt idx="519">
                  <c:v>99.23</c:v>
                </c:pt>
                <c:pt idx="520">
                  <c:v>99.76</c:v>
                </c:pt>
                <c:pt idx="521">
                  <c:v>99.47</c:v>
                </c:pt>
                <c:pt idx="522">
                  <c:v>98.75</c:v>
                </c:pt>
                <c:pt idx="523">
                  <c:v>98.46</c:v>
                </c:pt>
                <c:pt idx="524">
                  <c:v>97.63</c:v>
                </c:pt>
                <c:pt idx="525">
                  <c:v>96.36</c:v>
                </c:pt>
                <c:pt idx="526">
                  <c:v>97.8</c:v>
                </c:pt>
                <c:pt idx="527">
                  <c:v>96.89</c:v>
                </c:pt>
                <c:pt idx="528">
                  <c:v>98.55</c:v>
                </c:pt>
                <c:pt idx="529">
                  <c:v>98.8</c:v>
                </c:pt>
                <c:pt idx="530">
                  <c:v>99.88</c:v>
                </c:pt>
                <c:pt idx="531">
                  <c:v>98.68</c:v>
                </c:pt>
                <c:pt idx="532">
                  <c:v>100.39</c:v>
                </c:pt>
                <c:pt idx="533">
                  <c:v>100.82</c:v>
                </c:pt>
                <c:pt idx="534">
                  <c:v>101.82</c:v>
                </c:pt>
                <c:pt idx="535">
                  <c:v>102.33</c:v>
                </c:pt>
                <c:pt idx="536">
                  <c:v>103.27</c:v>
                </c:pt>
                <c:pt idx="537">
                  <c:v>105.88</c:v>
                </c:pt>
                <c:pt idx="538">
                  <c:v>105.99</c:v>
                </c:pt>
                <c:pt idx="539">
                  <c:v>107.44</c:v>
                </c:pt>
                <c:pt idx="540">
                  <c:v>109.39</c:v>
                </c:pt>
                <c:pt idx="541">
                  <c:v>108.49</c:v>
                </c:pt>
                <c:pt idx="542">
                  <c:v>106.59</c:v>
                </c:pt>
                <c:pt idx="543">
                  <c:v>107.08</c:v>
                </c:pt>
                <c:pt idx="544">
                  <c:v>108.76</c:v>
                </c:pt>
                <c:pt idx="545">
                  <c:v>106.68</c:v>
                </c:pt>
                <c:pt idx="546">
                  <c:v>106.7</c:v>
                </c:pt>
                <c:pt idx="547">
                  <c:v>104.71</c:v>
                </c:pt>
                <c:pt idx="548">
                  <c:v>106.16</c:v>
                </c:pt>
                <c:pt idx="549">
                  <c:v>106.65</c:v>
                </c:pt>
                <c:pt idx="550">
                  <c:v>107.4</c:v>
                </c:pt>
                <c:pt idx="551">
                  <c:v>106.34</c:v>
                </c:pt>
                <c:pt idx="552">
                  <c:v>106.7</c:v>
                </c:pt>
                <c:pt idx="553">
                  <c:v>105.49</c:v>
                </c:pt>
                <c:pt idx="554">
                  <c:v>105.19</c:v>
                </c:pt>
                <c:pt idx="555">
                  <c:v>107.03</c:v>
                </c:pt>
                <c:pt idx="556">
                  <c:v>108.09</c:v>
                </c:pt>
                <c:pt idx="557">
                  <c:v>105.68</c:v>
                </c:pt>
                <c:pt idx="558">
                  <c:v>106.87</c:v>
                </c:pt>
                <c:pt idx="559">
                  <c:v>104.98</c:v>
                </c:pt>
                <c:pt idx="560">
                  <c:v>106.43</c:v>
                </c:pt>
                <c:pt idx="561">
                  <c:v>107.07</c:v>
                </c:pt>
                <c:pt idx="562">
                  <c:v>107.32</c:v>
                </c:pt>
                <c:pt idx="563">
                  <c:v>105.4</c:v>
                </c:pt>
                <c:pt idx="564">
                  <c:v>102.79</c:v>
                </c:pt>
                <c:pt idx="565">
                  <c:v>103.03</c:v>
                </c:pt>
                <c:pt idx="566">
                  <c:v>105.25</c:v>
                </c:pt>
                <c:pt idx="567">
                  <c:v>104.02</c:v>
                </c:pt>
                <c:pt idx="568">
                  <c:v>101.53</c:v>
                </c:pt>
                <c:pt idx="569">
                  <c:v>103.29</c:v>
                </c:pt>
                <c:pt idx="570">
                  <c:v>102.45</c:v>
                </c:pt>
                <c:pt idx="571">
                  <c:v>101.12</c:v>
                </c:pt>
                <c:pt idx="572">
                  <c:v>102.66</c:v>
                </c:pt>
                <c:pt idx="573">
                  <c:v>103.69</c:v>
                </c:pt>
                <c:pt idx="574">
                  <c:v>102.84</c:v>
                </c:pt>
                <c:pt idx="575">
                  <c:v>102.92</c:v>
                </c:pt>
                <c:pt idx="576">
                  <c:v>104.23</c:v>
                </c:pt>
                <c:pt idx="577">
                  <c:v>102.65</c:v>
                </c:pt>
                <c:pt idx="578">
                  <c:v>102.38</c:v>
                </c:pt>
                <c:pt idx="579">
                  <c:v>103.58</c:v>
                </c:pt>
                <c:pt idx="580">
                  <c:v>102.68</c:v>
                </c:pt>
                <c:pt idx="581">
                  <c:v>103.1</c:v>
                </c:pt>
                <c:pt idx="582">
                  <c:v>103.72</c:v>
                </c:pt>
                <c:pt idx="583">
                  <c:v>104.56</c:v>
                </c:pt>
                <c:pt idx="584">
                  <c:v>104.86</c:v>
                </c:pt>
                <c:pt idx="585">
                  <c:v>104.89</c:v>
                </c:pt>
                <c:pt idx="586">
                  <c:v>106.17</c:v>
                </c:pt>
                <c:pt idx="587">
                  <c:v>105.25</c:v>
                </c:pt>
                <c:pt idx="588">
                  <c:v>102.56</c:v>
                </c:pt>
                <c:pt idx="589">
                  <c:v>98.49</c:v>
                </c:pt>
                <c:pt idx="590">
                  <c:v>97.86</c:v>
                </c:pt>
                <c:pt idx="591">
                  <c:v>97.13</c:v>
                </c:pt>
                <c:pt idx="592">
                  <c:v>96.8</c:v>
                </c:pt>
                <c:pt idx="593">
                  <c:v>97.1</c:v>
                </c:pt>
                <c:pt idx="594">
                  <c:v>96.03</c:v>
                </c:pt>
                <c:pt idx="595">
                  <c:v>94.75</c:v>
                </c:pt>
                <c:pt idx="596">
                  <c:v>93.97</c:v>
                </c:pt>
                <c:pt idx="597">
                  <c:v>92.78</c:v>
                </c:pt>
                <c:pt idx="598">
                  <c:v>92.53</c:v>
                </c:pt>
                <c:pt idx="599">
                  <c:v>91.51</c:v>
                </c:pt>
                <c:pt idx="600">
                  <c:v>92.57</c:v>
                </c:pt>
                <c:pt idx="601">
                  <c:v>91.44</c:v>
                </c:pt>
                <c:pt idx="602">
                  <c:v>89.4</c:v>
                </c:pt>
                <c:pt idx="603">
                  <c:v>90.36</c:v>
                </c:pt>
                <c:pt idx="604">
                  <c:v>90.64</c:v>
                </c:pt>
                <c:pt idx="605">
                  <c:v>90.75</c:v>
                </c:pt>
                <c:pt idx="606">
                  <c:v>87.79</c:v>
                </c:pt>
                <c:pt idx="607">
                  <c:v>86.52</c:v>
                </c:pt>
                <c:pt idx="608">
                  <c:v>83.17</c:v>
                </c:pt>
                <c:pt idx="609">
                  <c:v>83.95</c:v>
                </c:pt>
                <c:pt idx="610">
                  <c:v>84.31</c:v>
                </c:pt>
                <c:pt idx="611">
                  <c:v>85.05</c:v>
                </c:pt>
                <c:pt idx="612">
                  <c:v>84.78</c:v>
                </c:pt>
                <c:pt idx="613">
                  <c:v>84.08</c:v>
                </c:pt>
                <c:pt idx="614">
                  <c:v>82.58</c:v>
                </c:pt>
                <c:pt idx="615">
                  <c:v>83.35</c:v>
                </c:pt>
                <c:pt idx="616">
                  <c:v>82.56</c:v>
                </c:pt>
                <c:pt idx="617">
                  <c:v>83.83</c:v>
                </c:pt>
                <c:pt idx="618">
                  <c:v>84.03</c:v>
                </c:pt>
                <c:pt idx="619">
                  <c:v>83.26</c:v>
                </c:pt>
                <c:pt idx="620">
                  <c:v>83.99</c:v>
                </c:pt>
                <c:pt idx="621">
                  <c:v>81.06</c:v>
                </c:pt>
                <c:pt idx="622">
                  <c:v>77.91</c:v>
                </c:pt>
                <c:pt idx="623">
                  <c:v>79.33</c:v>
                </c:pt>
                <c:pt idx="624">
                  <c:v>78.760000000000005</c:v>
                </c:pt>
                <c:pt idx="625">
                  <c:v>79.34</c:v>
                </c:pt>
                <c:pt idx="626">
                  <c:v>80.27</c:v>
                </c:pt>
                <c:pt idx="627">
                  <c:v>77.72</c:v>
                </c:pt>
                <c:pt idx="628">
                  <c:v>85.04</c:v>
                </c:pt>
                <c:pt idx="629">
                  <c:v>83.72</c:v>
                </c:pt>
                <c:pt idx="630">
                  <c:v>87.74</c:v>
                </c:pt>
                <c:pt idx="631">
                  <c:v>87.11</c:v>
                </c:pt>
                <c:pt idx="632">
                  <c:v>84.37</c:v>
                </c:pt>
                <c:pt idx="633">
                  <c:v>85.93</c:v>
                </c:pt>
                <c:pt idx="634">
                  <c:v>83.92</c:v>
                </c:pt>
                <c:pt idx="635">
                  <c:v>85.88</c:v>
                </c:pt>
                <c:pt idx="636">
                  <c:v>86.02</c:v>
                </c:pt>
                <c:pt idx="637">
                  <c:v>87.15</c:v>
                </c:pt>
                <c:pt idx="638">
                  <c:v>88.41</c:v>
                </c:pt>
                <c:pt idx="639">
                  <c:v>89.07</c:v>
                </c:pt>
                <c:pt idx="640">
                  <c:v>89.88</c:v>
                </c:pt>
                <c:pt idx="641">
                  <c:v>92.78</c:v>
                </c:pt>
                <c:pt idx="642">
                  <c:v>91.56</c:v>
                </c:pt>
                <c:pt idx="643">
                  <c:v>87.77</c:v>
                </c:pt>
                <c:pt idx="644">
                  <c:v>88.28</c:v>
                </c:pt>
                <c:pt idx="645">
                  <c:v>88.8</c:v>
                </c:pt>
                <c:pt idx="646">
                  <c:v>89.4</c:v>
                </c:pt>
                <c:pt idx="647">
                  <c:v>90.13</c:v>
                </c:pt>
                <c:pt idx="648">
                  <c:v>89.8</c:v>
                </c:pt>
                <c:pt idx="649">
                  <c:v>88.08</c:v>
                </c:pt>
                <c:pt idx="650">
                  <c:v>88.99</c:v>
                </c:pt>
                <c:pt idx="651">
                  <c:v>87.22</c:v>
                </c:pt>
                <c:pt idx="652">
                  <c:v>91.4</c:v>
                </c:pt>
                <c:pt idx="653">
                  <c:v>92.3</c:v>
                </c:pt>
                <c:pt idx="654">
                  <c:v>93.68</c:v>
                </c:pt>
                <c:pt idx="655">
                  <c:v>93.39</c:v>
                </c:pt>
                <c:pt idx="656">
                  <c:v>93.39</c:v>
                </c:pt>
                <c:pt idx="657">
                  <c:v>92.94</c:v>
                </c:pt>
                <c:pt idx="658">
                  <c:v>92.76</c:v>
                </c:pt>
                <c:pt idx="659">
                  <c:v>93.4</c:v>
                </c:pt>
                <c:pt idx="660">
                  <c:v>94.35</c:v>
                </c:pt>
                <c:pt idx="661">
                  <c:v>95.66</c:v>
                </c:pt>
                <c:pt idx="662">
                  <c:v>96</c:v>
                </c:pt>
                <c:pt idx="663">
                  <c:v>96.03</c:v>
                </c:pt>
                <c:pt idx="664">
                  <c:v>96.55</c:v>
                </c:pt>
                <c:pt idx="665">
                  <c:v>96.89</c:v>
                </c:pt>
                <c:pt idx="666">
                  <c:v>95.87</c:v>
                </c:pt>
                <c:pt idx="667">
                  <c:v>95.78</c:v>
                </c:pt>
                <c:pt idx="668">
                  <c:v>95.54</c:v>
                </c:pt>
                <c:pt idx="669">
                  <c:v>96.3</c:v>
                </c:pt>
                <c:pt idx="670">
                  <c:v>95.5</c:v>
                </c:pt>
                <c:pt idx="671">
                  <c:v>94.61</c:v>
                </c:pt>
                <c:pt idx="672">
                  <c:v>96.47</c:v>
                </c:pt>
                <c:pt idx="673">
                  <c:v>95.34</c:v>
                </c:pt>
                <c:pt idx="674">
                  <c:v>95.37</c:v>
                </c:pt>
                <c:pt idx="675">
                  <c:v>95.58</c:v>
                </c:pt>
                <c:pt idx="676">
                  <c:v>96.41</c:v>
                </c:pt>
                <c:pt idx="677">
                  <c:v>96.52</c:v>
                </c:pt>
                <c:pt idx="678">
                  <c:v>97.03</c:v>
                </c:pt>
                <c:pt idx="679">
                  <c:v>97.02</c:v>
                </c:pt>
                <c:pt idx="680">
                  <c:v>98.3</c:v>
                </c:pt>
                <c:pt idx="681">
                  <c:v>98.94</c:v>
                </c:pt>
                <c:pt idx="682">
                  <c:v>96.51</c:v>
                </c:pt>
                <c:pt idx="683">
                  <c:v>95.25</c:v>
                </c:pt>
                <c:pt idx="684">
                  <c:v>91.97</c:v>
                </c:pt>
                <c:pt idx="685">
                  <c:v>92.14</c:v>
                </c:pt>
                <c:pt idx="686">
                  <c:v>92.64</c:v>
                </c:pt>
                <c:pt idx="687">
                  <c:v>91.68</c:v>
                </c:pt>
                <c:pt idx="688">
                  <c:v>91.07</c:v>
                </c:pt>
                <c:pt idx="689">
                  <c:v>89.92</c:v>
                </c:pt>
                <c:pt idx="690">
                  <c:v>91.89</c:v>
                </c:pt>
                <c:pt idx="691">
                  <c:v>92.18</c:v>
                </c:pt>
                <c:pt idx="692">
                  <c:v>92.44</c:v>
                </c:pt>
                <c:pt idx="693">
                  <c:v>91.88</c:v>
                </c:pt>
                <c:pt idx="694">
                  <c:v>88.19</c:v>
                </c:pt>
                <c:pt idx="695">
                  <c:v>91.69</c:v>
                </c:pt>
                <c:pt idx="696">
                  <c:v>89.87</c:v>
                </c:pt>
                <c:pt idx="697">
                  <c:v>89.43</c:v>
                </c:pt>
                <c:pt idx="698">
                  <c:v>92.42</c:v>
                </c:pt>
                <c:pt idx="699">
                  <c:v>91.24</c:v>
                </c:pt>
                <c:pt idx="700">
                  <c:v>92.19</c:v>
                </c:pt>
                <c:pt idx="701">
                  <c:v>91.83</c:v>
                </c:pt>
                <c:pt idx="702">
                  <c:v>91.84</c:v>
                </c:pt>
                <c:pt idx="703">
                  <c:v>92.07</c:v>
                </c:pt>
                <c:pt idx="704">
                  <c:v>92.04</c:v>
                </c:pt>
                <c:pt idx="705">
                  <c:v>92</c:v>
                </c:pt>
                <c:pt idx="706">
                  <c:v>90</c:v>
                </c:pt>
                <c:pt idx="707">
                  <c:v>88.3</c:v>
                </c:pt>
                <c:pt idx="708">
                  <c:v>86.65</c:v>
                </c:pt>
                <c:pt idx="709">
                  <c:v>85.39</c:v>
                </c:pt>
                <c:pt idx="710">
                  <c:v>85.59</c:v>
                </c:pt>
                <c:pt idx="711">
                  <c:v>85.84</c:v>
                </c:pt>
                <c:pt idx="712">
                  <c:v>85.52</c:v>
                </c:pt>
                <c:pt idx="713">
                  <c:v>85.65</c:v>
                </c:pt>
                <c:pt idx="714">
                  <c:v>86.23</c:v>
                </c:pt>
                <c:pt idx="715">
                  <c:v>87.05</c:v>
                </c:pt>
                <c:pt idx="716">
                  <c:v>84.9</c:v>
                </c:pt>
                <c:pt idx="717">
                  <c:v>85.64</c:v>
                </c:pt>
                <c:pt idx="718">
                  <c:v>88.62</c:v>
                </c:pt>
                <c:pt idx="719">
                  <c:v>84.5</c:v>
                </c:pt>
                <c:pt idx="720">
                  <c:v>85.07</c:v>
                </c:pt>
                <c:pt idx="721">
                  <c:v>86.08</c:v>
                </c:pt>
                <c:pt idx="722">
                  <c:v>85.56</c:v>
                </c:pt>
                <c:pt idx="723">
                  <c:v>85.38</c:v>
                </c:pt>
                <c:pt idx="724">
                  <c:v>86.32</c:v>
                </c:pt>
                <c:pt idx="725">
                  <c:v>85.45</c:v>
                </c:pt>
                <c:pt idx="726">
                  <c:v>86.62</c:v>
                </c:pt>
                <c:pt idx="727">
                  <c:v>89.05</c:v>
                </c:pt>
                <c:pt idx="728">
                  <c:v>86.46</c:v>
                </c:pt>
                <c:pt idx="729">
                  <c:v>87.08</c:v>
                </c:pt>
                <c:pt idx="730">
                  <c:v>87.01</c:v>
                </c:pt>
                <c:pt idx="731">
                  <c:v>87.28</c:v>
                </c:pt>
                <c:pt idx="732">
                  <c:v>86.81</c:v>
                </c:pt>
                <c:pt idx="733">
                  <c:v>86.1</c:v>
                </c:pt>
                <c:pt idx="734">
                  <c:v>87.64</c:v>
                </c:pt>
                <c:pt idx="735">
                  <c:v>88.54</c:v>
                </c:pt>
                <c:pt idx="736">
                  <c:v>88.69</c:v>
                </c:pt>
                <c:pt idx="737">
                  <c:v>88.04</c:v>
                </c:pt>
                <c:pt idx="738">
                  <c:v>87.36</c:v>
                </c:pt>
                <c:pt idx="739">
                  <c:v>85.47</c:v>
                </c:pt>
                <c:pt idx="740">
                  <c:v>85.45</c:v>
                </c:pt>
                <c:pt idx="741">
                  <c:v>85.14</c:v>
                </c:pt>
                <c:pt idx="742">
                  <c:v>85.36</c:v>
                </c:pt>
                <c:pt idx="743">
                  <c:v>86.35</c:v>
                </c:pt>
                <c:pt idx="744">
                  <c:v>85.39</c:v>
                </c:pt>
                <c:pt idx="745">
                  <c:v>86.32</c:v>
                </c:pt>
                <c:pt idx="746">
                  <c:v>86.71</c:v>
                </c:pt>
                <c:pt idx="747">
                  <c:v>87.46</c:v>
                </c:pt>
                <c:pt idx="748">
                  <c:v>89.09</c:v>
                </c:pt>
                <c:pt idx="749">
                  <c:v>89.76</c:v>
                </c:pt>
                <c:pt idx="750">
                  <c:v>88.2</c:v>
                </c:pt>
                <c:pt idx="751">
                  <c:v>88.29</c:v>
                </c:pt>
                <c:pt idx="752">
                  <c:v>90.71</c:v>
                </c:pt>
                <c:pt idx="753">
                  <c:v>90.91</c:v>
                </c:pt>
                <c:pt idx="754">
                  <c:v>90.66</c:v>
                </c:pt>
                <c:pt idx="755">
                  <c:v>91.83</c:v>
                </c:pt>
                <c:pt idx="756">
                  <c:v>93.14</c:v>
                </c:pt>
                <c:pt idx="757">
                  <c:v>92.97</c:v>
                </c:pt>
                <c:pt idx="758">
                  <c:v>93.12</c:v>
                </c:pt>
                <c:pt idx="759">
                  <c:v>93.2</c:v>
                </c:pt>
                <c:pt idx="760">
                  <c:v>93.21</c:v>
                </c:pt>
                <c:pt idx="761">
                  <c:v>93.08</c:v>
                </c:pt>
                <c:pt idx="762">
                  <c:v>93.81</c:v>
                </c:pt>
                <c:pt idx="763">
                  <c:v>93.6</c:v>
                </c:pt>
                <c:pt idx="764">
                  <c:v>94.27</c:v>
                </c:pt>
                <c:pt idx="765">
                  <c:v>93.26</c:v>
                </c:pt>
                <c:pt idx="766">
                  <c:v>94.28</c:v>
                </c:pt>
                <c:pt idx="767">
                  <c:v>95.49</c:v>
                </c:pt>
                <c:pt idx="768">
                  <c:v>95.61</c:v>
                </c:pt>
                <c:pt idx="769">
                  <c:v>96.09</c:v>
                </c:pt>
                <c:pt idx="770">
                  <c:v>95.06</c:v>
                </c:pt>
                <c:pt idx="771">
                  <c:v>95.35</c:v>
                </c:pt>
                <c:pt idx="772">
                  <c:v>95.15</c:v>
                </c:pt>
                <c:pt idx="773">
                  <c:v>95.95</c:v>
                </c:pt>
                <c:pt idx="774">
                  <c:v>97.62</c:v>
                </c:pt>
                <c:pt idx="775">
                  <c:v>97.98</c:v>
                </c:pt>
                <c:pt idx="776">
                  <c:v>97.65</c:v>
                </c:pt>
                <c:pt idx="777">
                  <c:v>97.46</c:v>
                </c:pt>
                <c:pt idx="778">
                  <c:v>96.21</c:v>
                </c:pt>
                <c:pt idx="779">
                  <c:v>96.68</c:v>
                </c:pt>
                <c:pt idx="780">
                  <c:v>96.44</c:v>
                </c:pt>
                <c:pt idx="781">
                  <c:v>95.84</c:v>
                </c:pt>
                <c:pt idx="782">
                  <c:v>95.71</c:v>
                </c:pt>
                <c:pt idx="783">
                  <c:v>97.01</c:v>
                </c:pt>
                <c:pt idx="784">
                  <c:v>97.48</c:v>
                </c:pt>
                <c:pt idx="785">
                  <c:v>97.03</c:v>
                </c:pt>
                <c:pt idx="786">
                  <c:v>97.3</c:v>
                </c:pt>
                <c:pt idx="787">
                  <c:v>95.95</c:v>
                </c:pt>
                <c:pt idx="788">
                  <c:v>96.69</c:v>
                </c:pt>
                <c:pt idx="789">
                  <c:v>94.92</c:v>
                </c:pt>
                <c:pt idx="790">
                  <c:v>92.79</c:v>
                </c:pt>
                <c:pt idx="791">
                  <c:v>93.12</c:v>
                </c:pt>
                <c:pt idx="792">
                  <c:v>92.74</c:v>
                </c:pt>
                <c:pt idx="793">
                  <c:v>92.63</c:v>
                </c:pt>
                <c:pt idx="794">
                  <c:v>92.84</c:v>
                </c:pt>
                <c:pt idx="795">
                  <c:v>92.03</c:v>
                </c:pt>
                <c:pt idx="796">
                  <c:v>90.71</c:v>
                </c:pt>
                <c:pt idx="797">
                  <c:v>90.13</c:v>
                </c:pt>
                <c:pt idx="798">
                  <c:v>90.88</c:v>
                </c:pt>
                <c:pt idx="799">
                  <c:v>90.47</c:v>
                </c:pt>
                <c:pt idx="800">
                  <c:v>91.53</c:v>
                </c:pt>
                <c:pt idx="801">
                  <c:v>92.01</c:v>
                </c:pt>
                <c:pt idx="802">
                  <c:v>92.07</c:v>
                </c:pt>
                <c:pt idx="803">
                  <c:v>92.44</c:v>
                </c:pt>
                <c:pt idx="804">
                  <c:v>92.47</c:v>
                </c:pt>
                <c:pt idx="805">
                  <c:v>93.03</c:v>
                </c:pt>
                <c:pt idx="806">
                  <c:v>93.49</c:v>
                </c:pt>
                <c:pt idx="807">
                  <c:v>93.71</c:v>
                </c:pt>
                <c:pt idx="808">
                  <c:v>92.44</c:v>
                </c:pt>
                <c:pt idx="809">
                  <c:v>93.21</c:v>
                </c:pt>
                <c:pt idx="810">
                  <c:v>92.46</c:v>
                </c:pt>
                <c:pt idx="811">
                  <c:v>93.41</c:v>
                </c:pt>
                <c:pt idx="812">
                  <c:v>94.55</c:v>
                </c:pt>
                <c:pt idx="813">
                  <c:v>95.99</c:v>
                </c:pt>
                <c:pt idx="814">
                  <c:v>96.53</c:v>
                </c:pt>
                <c:pt idx="815">
                  <c:v>97.24</c:v>
                </c:pt>
                <c:pt idx="816">
                  <c:v>97.1</c:v>
                </c:pt>
                <c:pt idx="817">
                  <c:v>97.23</c:v>
                </c:pt>
                <c:pt idx="818">
                  <c:v>95.02</c:v>
                </c:pt>
                <c:pt idx="819">
                  <c:v>93.26</c:v>
                </c:pt>
                <c:pt idx="820">
                  <c:v>92.76</c:v>
                </c:pt>
                <c:pt idx="821">
                  <c:v>93.36</c:v>
                </c:pt>
                <c:pt idx="822">
                  <c:v>94.18</c:v>
                </c:pt>
                <c:pt idx="823">
                  <c:v>94.59</c:v>
                </c:pt>
                <c:pt idx="824">
                  <c:v>93.44</c:v>
                </c:pt>
                <c:pt idx="825">
                  <c:v>91.23</c:v>
                </c:pt>
                <c:pt idx="826">
                  <c:v>88.75</c:v>
                </c:pt>
                <c:pt idx="827">
                  <c:v>88.73</c:v>
                </c:pt>
                <c:pt idx="828">
                  <c:v>86.65</c:v>
                </c:pt>
                <c:pt idx="829">
                  <c:v>87.83</c:v>
                </c:pt>
                <c:pt idx="830">
                  <c:v>88.04</c:v>
                </c:pt>
                <c:pt idx="831">
                  <c:v>88.81</c:v>
                </c:pt>
                <c:pt idx="832">
                  <c:v>89.21</c:v>
                </c:pt>
                <c:pt idx="833">
                  <c:v>91.07</c:v>
                </c:pt>
                <c:pt idx="834">
                  <c:v>93.27</c:v>
                </c:pt>
                <c:pt idx="835">
                  <c:v>92.63</c:v>
                </c:pt>
                <c:pt idx="836">
                  <c:v>94.09</c:v>
                </c:pt>
                <c:pt idx="837">
                  <c:v>93.22</c:v>
                </c:pt>
                <c:pt idx="838">
                  <c:v>90.74</c:v>
                </c:pt>
                <c:pt idx="839">
                  <c:v>93.7</c:v>
                </c:pt>
                <c:pt idx="840">
                  <c:v>95.25</c:v>
                </c:pt>
                <c:pt idx="841">
                  <c:v>95.8</c:v>
                </c:pt>
                <c:pt idx="842">
                  <c:v>95.28</c:v>
                </c:pt>
                <c:pt idx="843">
                  <c:v>96.24</c:v>
                </c:pt>
                <c:pt idx="844">
                  <c:v>96.09</c:v>
                </c:pt>
                <c:pt idx="845">
                  <c:v>95.81</c:v>
                </c:pt>
                <c:pt idx="846">
                  <c:v>94.76</c:v>
                </c:pt>
                <c:pt idx="847">
                  <c:v>93.96</c:v>
                </c:pt>
                <c:pt idx="848">
                  <c:v>93.95</c:v>
                </c:pt>
                <c:pt idx="849">
                  <c:v>94.85</c:v>
                </c:pt>
                <c:pt idx="850">
                  <c:v>95.72</c:v>
                </c:pt>
                <c:pt idx="851">
                  <c:v>96.29</c:v>
                </c:pt>
                <c:pt idx="852">
                  <c:v>95.55</c:v>
                </c:pt>
                <c:pt idx="853">
                  <c:v>93.98</c:v>
                </c:pt>
                <c:pt idx="854">
                  <c:v>94.12</c:v>
                </c:pt>
                <c:pt idx="855">
                  <c:v>93.84</c:v>
                </c:pt>
                <c:pt idx="856">
                  <c:v>94.65</c:v>
                </c:pt>
                <c:pt idx="857">
                  <c:v>93.13</c:v>
                </c:pt>
                <c:pt idx="858">
                  <c:v>93.57</c:v>
                </c:pt>
                <c:pt idx="859">
                  <c:v>91.93</c:v>
                </c:pt>
                <c:pt idx="860">
                  <c:v>93.41</c:v>
                </c:pt>
                <c:pt idx="861">
                  <c:v>93.36</c:v>
                </c:pt>
                <c:pt idx="862">
                  <c:v>93.66</c:v>
                </c:pt>
                <c:pt idx="863">
                  <c:v>94.71</c:v>
                </c:pt>
                <c:pt idx="864">
                  <c:v>96.11</c:v>
                </c:pt>
                <c:pt idx="865">
                  <c:v>95.82</c:v>
                </c:pt>
                <c:pt idx="866">
                  <c:v>95.5</c:v>
                </c:pt>
                <c:pt idx="867">
                  <c:v>95.98</c:v>
                </c:pt>
                <c:pt idx="868">
                  <c:v>96.66</c:v>
                </c:pt>
                <c:pt idx="869">
                  <c:v>97.83</c:v>
                </c:pt>
                <c:pt idx="870">
                  <c:v>97.86</c:v>
                </c:pt>
                <c:pt idx="871">
                  <c:v>98.46</c:v>
                </c:pt>
                <c:pt idx="872">
                  <c:v>98.24</c:v>
                </c:pt>
                <c:pt idx="873">
                  <c:v>94.89</c:v>
                </c:pt>
                <c:pt idx="874">
                  <c:v>93.81</c:v>
                </c:pt>
                <c:pt idx="875">
                  <c:v>95.07</c:v>
                </c:pt>
                <c:pt idx="876">
                  <c:v>95.25</c:v>
                </c:pt>
                <c:pt idx="877">
                  <c:v>95.47</c:v>
                </c:pt>
                <c:pt idx="878">
                  <c:v>97</c:v>
                </c:pt>
                <c:pt idx="879">
                  <c:v>96.36</c:v>
                </c:pt>
                <c:pt idx="880">
                  <c:v>97.94</c:v>
                </c:pt>
                <c:pt idx="881">
                  <c:v>99.65</c:v>
                </c:pt>
                <c:pt idx="882">
                  <c:v>101.92</c:v>
                </c:pt>
                <c:pt idx="883">
                  <c:v>103.09</c:v>
                </c:pt>
                <c:pt idx="884">
                  <c:v>103.03</c:v>
                </c:pt>
                <c:pt idx="885">
                  <c:v>103.46</c:v>
                </c:pt>
                <c:pt idx="886">
                  <c:v>106.41</c:v>
                </c:pt>
                <c:pt idx="887">
                  <c:v>104.77</c:v>
                </c:pt>
                <c:pt idx="888">
                  <c:v>105.85</c:v>
                </c:pt>
                <c:pt idx="889">
                  <c:v>106.2</c:v>
                </c:pt>
                <c:pt idx="890">
                  <c:v>105.88</c:v>
                </c:pt>
                <c:pt idx="891">
                  <c:v>106.39</c:v>
                </c:pt>
                <c:pt idx="892">
                  <c:v>107.94</c:v>
                </c:pt>
                <c:pt idx="893">
                  <c:v>108</c:v>
                </c:pt>
                <c:pt idx="894">
                  <c:v>106.61</c:v>
                </c:pt>
                <c:pt idx="895">
                  <c:v>107.13</c:v>
                </c:pt>
                <c:pt idx="896">
                  <c:v>105.41</c:v>
                </c:pt>
                <c:pt idx="897">
                  <c:v>105.47</c:v>
                </c:pt>
                <c:pt idx="898">
                  <c:v>104.76</c:v>
                </c:pt>
                <c:pt idx="899">
                  <c:v>104.61</c:v>
                </c:pt>
                <c:pt idx="900">
                  <c:v>103.14</c:v>
                </c:pt>
                <c:pt idx="901">
                  <c:v>105.1</c:v>
                </c:pt>
                <c:pt idx="902">
                  <c:v>107.93</c:v>
                </c:pt>
                <c:pt idx="903">
                  <c:v>106.94</c:v>
                </c:pt>
                <c:pt idx="904">
                  <c:v>106.61</c:v>
                </c:pt>
                <c:pt idx="905">
                  <c:v>105.32</c:v>
                </c:pt>
                <c:pt idx="906">
                  <c:v>104.41</c:v>
                </c:pt>
                <c:pt idx="907">
                  <c:v>103.45</c:v>
                </c:pt>
                <c:pt idx="908">
                  <c:v>106.04</c:v>
                </c:pt>
                <c:pt idx="909">
                  <c:v>106.19</c:v>
                </c:pt>
                <c:pt idx="910">
                  <c:v>106.78</c:v>
                </c:pt>
                <c:pt idx="911">
                  <c:v>106.89</c:v>
                </c:pt>
                <c:pt idx="912">
                  <c:v>107.43</c:v>
                </c:pt>
                <c:pt idx="913">
                  <c:v>107.58</c:v>
                </c:pt>
                <c:pt idx="914">
                  <c:v>107.14</c:v>
                </c:pt>
                <c:pt idx="915">
                  <c:v>104.9</c:v>
                </c:pt>
                <c:pt idx="916">
                  <c:v>103.93</c:v>
                </c:pt>
                <c:pt idx="917">
                  <c:v>104.93</c:v>
                </c:pt>
                <c:pt idx="918">
                  <c:v>106.48</c:v>
                </c:pt>
                <c:pt idx="919">
                  <c:v>105.88</c:v>
                </c:pt>
                <c:pt idx="920">
                  <c:v>109.11</c:v>
                </c:pt>
                <c:pt idx="921">
                  <c:v>110.17</c:v>
                </c:pt>
                <c:pt idx="922">
                  <c:v>108.51</c:v>
                </c:pt>
                <c:pt idx="923">
                  <c:v>107.98</c:v>
                </c:pt>
                <c:pt idx="924">
                  <c:v>108.67</c:v>
                </c:pt>
                <c:pt idx="925">
                  <c:v>107.29</c:v>
                </c:pt>
                <c:pt idx="926">
                  <c:v>108.5</c:v>
                </c:pt>
                <c:pt idx="927">
                  <c:v>110.62</c:v>
                </c:pt>
                <c:pt idx="928">
                  <c:v>109.62</c:v>
                </c:pt>
                <c:pt idx="929">
                  <c:v>107.48</c:v>
                </c:pt>
                <c:pt idx="930">
                  <c:v>107.65</c:v>
                </c:pt>
                <c:pt idx="931">
                  <c:v>108.72</c:v>
                </c:pt>
                <c:pt idx="932">
                  <c:v>108.31</c:v>
                </c:pt>
                <c:pt idx="933">
                  <c:v>106.54</c:v>
                </c:pt>
                <c:pt idx="934">
                  <c:v>105.36</c:v>
                </c:pt>
                <c:pt idx="935">
                  <c:v>108.23</c:v>
                </c:pt>
                <c:pt idx="936">
                  <c:v>106.26</c:v>
                </c:pt>
                <c:pt idx="937">
                  <c:v>104.7</c:v>
                </c:pt>
                <c:pt idx="938">
                  <c:v>103.62</c:v>
                </c:pt>
                <c:pt idx="939">
                  <c:v>103.22</c:v>
                </c:pt>
                <c:pt idx="940">
                  <c:v>102.68</c:v>
                </c:pt>
                <c:pt idx="941">
                  <c:v>103.1</c:v>
                </c:pt>
                <c:pt idx="942">
                  <c:v>102.86</c:v>
                </c:pt>
                <c:pt idx="943">
                  <c:v>102.36</c:v>
                </c:pt>
                <c:pt idx="944">
                  <c:v>102.09</c:v>
                </c:pt>
                <c:pt idx="945">
                  <c:v>104.15</c:v>
                </c:pt>
                <c:pt idx="946">
                  <c:v>103.29</c:v>
                </c:pt>
                <c:pt idx="947">
                  <c:v>103.83</c:v>
                </c:pt>
                <c:pt idx="948">
                  <c:v>103.07</c:v>
                </c:pt>
                <c:pt idx="949">
                  <c:v>103.54</c:v>
                </c:pt>
                <c:pt idx="950">
                  <c:v>101.63</c:v>
                </c:pt>
                <c:pt idx="951">
                  <c:v>103.08</c:v>
                </c:pt>
                <c:pt idx="952">
                  <c:v>102.17</c:v>
                </c:pt>
                <c:pt idx="953">
                  <c:v>102.46</c:v>
                </c:pt>
                <c:pt idx="954">
                  <c:v>101.15</c:v>
                </c:pt>
                <c:pt idx="955">
                  <c:v>102.34</c:v>
                </c:pt>
                <c:pt idx="956">
                  <c:v>100.72</c:v>
                </c:pt>
                <c:pt idx="957">
                  <c:v>100.87</c:v>
                </c:pt>
                <c:pt idx="958">
                  <c:v>99.28</c:v>
                </c:pt>
                <c:pt idx="959">
                  <c:v>97.63</c:v>
                </c:pt>
                <c:pt idx="960">
                  <c:v>96.9</c:v>
                </c:pt>
                <c:pt idx="961">
                  <c:v>96.65</c:v>
                </c:pt>
                <c:pt idx="962">
                  <c:v>97.4</c:v>
                </c:pt>
                <c:pt idx="963">
                  <c:v>98.74</c:v>
                </c:pt>
                <c:pt idx="964">
                  <c:v>98.29</c:v>
                </c:pt>
                <c:pt idx="965">
                  <c:v>96.81</c:v>
                </c:pt>
                <c:pt idx="966">
                  <c:v>96.29</c:v>
                </c:pt>
                <c:pt idx="967">
                  <c:v>94.56</c:v>
                </c:pt>
                <c:pt idx="968">
                  <c:v>94.58</c:v>
                </c:pt>
                <c:pt idx="969">
                  <c:v>93.4</c:v>
                </c:pt>
                <c:pt idx="970">
                  <c:v>94.74</c:v>
                </c:pt>
                <c:pt idx="971">
                  <c:v>94.25</c:v>
                </c:pt>
                <c:pt idx="972">
                  <c:v>94.56</c:v>
                </c:pt>
                <c:pt idx="973">
                  <c:v>95.13</c:v>
                </c:pt>
                <c:pt idx="974">
                  <c:v>93.12</c:v>
                </c:pt>
                <c:pt idx="975">
                  <c:v>93.91</c:v>
                </c:pt>
                <c:pt idx="976">
                  <c:v>93.76</c:v>
                </c:pt>
                <c:pt idx="977">
                  <c:v>93.8</c:v>
                </c:pt>
                <c:pt idx="978">
                  <c:v>93.03</c:v>
                </c:pt>
                <c:pt idx="979">
                  <c:v>93.35</c:v>
                </c:pt>
                <c:pt idx="980">
                  <c:v>93.34</c:v>
                </c:pt>
                <c:pt idx="981">
                  <c:v>95.35</c:v>
                </c:pt>
                <c:pt idx="982">
                  <c:v>94.53</c:v>
                </c:pt>
                <c:pt idx="983">
                  <c:v>93.86</c:v>
                </c:pt>
                <c:pt idx="984">
                  <c:v>93.41</c:v>
                </c:pt>
                <c:pt idx="985">
                  <c:v>92.05</c:v>
                </c:pt>
                <c:pt idx="986">
                  <c:v>92.55</c:v>
                </c:pt>
                <c:pt idx="987">
                  <c:v>93.61</c:v>
                </c:pt>
                <c:pt idx="988">
                  <c:v>95.83</c:v>
                </c:pt>
                <c:pt idx="989">
                  <c:v>96.97</c:v>
                </c:pt>
                <c:pt idx="990">
                  <c:v>97.14</c:v>
                </c:pt>
                <c:pt idx="991">
                  <c:v>97.48</c:v>
                </c:pt>
                <c:pt idx="992">
                  <c:v>97.1</c:v>
                </c:pt>
                <c:pt idx="993">
                  <c:v>98.32</c:v>
                </c:pt>
                <c:pt idx="994">
                  <c:v>97.25</c:v>
                </c:pt>
                <c:pt idx="995">
                  <c:v>97.21</c:v>
                </c:pt>
                <c:pt idx="996">
                  <c:v>96.27</c:v>
                </c:pt>
                <c:pt idx="997">
                  <c:v>97.18</c:v>
                </c:pt>
                <c:pt idx="998">
                  <c:v>96.99</c:v>
                </c:pt>
                <c:pt idx="999">
                  <c:v>97.59</c:v>
                </c:pt>
                <c:pt idx="1000">
                  <c:v>98.4</c:v>
                </c:pt>
                <c:pt idx="1001">
                  <c:v>99.11</c:v>
                </c:pt>
                <c:pt idx="1002">
                  <c:v>98.62</c:v>
                </c:pt>
                <c:pt idx="1003">
                  <c:v>98.87</c:v>
                </c:pt>
                <c:pt idx="1004">
                  <c:v>99.18</c:v>
                </c:pt>
                <c:pt idx="1005">
                  <c:v>99.94</c:v>
                </c:pt>
                <c:pt idx="1006">
                  <c:v>98.9</c:v>
                </c:pt>
                <c:pt idx="1007">
                  <c:v>98.17</c:v>
                </c:pt>
                <c:pt idx="1008">
                  <c:v>95.14</c:v>
                </c:pt>
                <c:pt idx="1009">
                  <c:v>93.66</c:v>
                </c:pt>
                <c:pt idx="1010">
                  <c:v>93.12</c:v>
                </c:pt>
                <c:pt idx="1011">
                  <c:v>93.31</c:v>
                </c:pt>
                <c:pt idx="1012">
                  <c:v>91.9</c:v>
                </c:pt>
                <c:pt idx="1013">
                  <c:v>91.36</c:v>
                </c:pt>
                <c:pt idx="1014">
                  <c:v>92.39</c:v>
                </c:pt>
                <c:pt idx="1015">
                  <c:v>91.45</c:v>
                </c:pt>
                <c:pt idx="1016">
                  <c:v>92.15</c:v>
                </c:pt>
                <c:pt idx="1017">
                  <c:v>93.78</c:v>
                </c:pt>
                <c:pt idx="1018">
                  <c:v>93.54</c:v>
                </c:pt>
                <c:pt idx="1019">
                  <c:v>93.96</c:v>
                </c:pt>
                <c:pt idx="1020">
                  <c:v>94.51</c:v>
                </c:pt>
                <c:pt idx="1021">
                  <c:v>96.35</c:v>
                </c:pt>
                <c:pt idx="1022">
                  <c:v>97.23</c:v>
                </c:pt>
                <c:pt idx="1023">
                  <c:v>96.66</c:v>
                </c:pt>
                <c:pt idx="1024">
                  <c:v>95.82</c:v>
                </c:pt>
                <c:pt idx="1025">
                  <c:v>97.49</c:v>
                </c:pt>
                <c:pt idx="1026">
                  <c:v>97.34</c:v>
                </c:pt>
                <c:pt idx="1027">
                  <c:v>98.25</c:v>
                </c:pt>
                <c:pt idx="1028">
                  <c:v>97.55</c:v>
                </c:pt>
                <c:pt idx="1029">
                  <c:v>96.44</c:v>
                </c:pt>
                <c:pt idx="1030">
                  <c:v>97.24</c:v>
                </c:pt>
                <c:pt idx="1031">
                  <c:v>97.4</c:v>
                </c:pt>
                <c:pt idx="1032">
                  <c:v>97.84</c:v>
                </c:pt>
                <c:pt idx="1033">
                  <c:v>99.98</c:v>
                </c:pt>
                <c:pt idx="1034">
                  <c:v>100.12</c:v>
                </c:pt>
                <c:pt idx="1035">
                  <c:v>99.96</c:v>
                </c:pt>
                <c:pt idx="1036">
                  <c:v>100.38</c:v>
                </c:pt>
                <c:pt idx="1037">
                  <c:v>100.27</c:v>
                </c:pt>
                <c:pt idx="1038">
                  <c:v>100.31</c:v>
                </c:pt>
                <c:pt idx="1039">
                  <c:v>102.54</c:v>
                </c:pt>
                <c:pt idx="1040">
                  <c:v>103.46</c:v>
                </c:pt>
                <c:pt idx="1041">
                  <c:v>103.2</c:v>
                </c:pt>
                <c:pt idx="1042">
                  <c:v>102.53</c:v>
                </c:pt>
                <c:pt idx="1043">
                  <c:v>103.17</c:v>
                </c:pt>
                <c:pt idx="1044">
                  <c:v>102.2</c:v>
                </c:pt>
                <c:pt idx="1045">
                  <c:v>102.93</c:v>
                </c:pt>
                <c:pt idx="1046">
                  <c:v>102.68</c:v>
                </c:pt>
                <c:pt idx="1047">
                  <c:v>102.88</c:v>
                </c:pt>
                <c:pt idx="1048">
                  <c:v>105.34</c:v>
                </c:pt>
                <c:pt idx="1049">
                  <c:v>103.64</c:v>
                </c:pt>
                <c:pt idx="1050">
                  <c:v>101.75</c:v>
                </c:pt>
                <c:pt idx="1051">
                  <c:v>101.82</c:v>
                </c:pt>
                <c:pt idx="1052">
                  <c:v>102.82</c:v>
                </c:pt>
                <c:pt idx="1053">
                  <c:v>101.39</c:v>
                </c:pt>
                <c:pt idx="1054">
                  <c:v>100.29</c:v>
                </c:pt>
                <c:pt idx="1055">
                  <c:v>98.29</c:v>
                </c:pt>
                <c:pt idx="1056">
                  <c:v>98.57</c:v>
                </c:pt>
                <c:pt idx="1057">
                  <c:v>99.23</c:v>
                </c:pt>
                <c:pt idx="1058">
                  <c:v>98.43</c:v>
                </c:pt>
                <c:pt idx="1059">
                  <c:v>100.08</c:v>
                </c:pt>
                <c:pt idx="1060">
                  <c:v>100.71</c:v>
                </c:pt>
                <c:pt idx="1061">
                  <c:v>99.68</c:v>
                </c:pt>
                <c:pt idx="1062">
                  <c:v>99.97</c:v>
                </c:pt>
                <c:pt idx="1063">
                  <c:v>100.05</c:v>
                </c:pt>
                <c:pt idx="1064">
                  <c:v>99.66</c:v>
                </c:pt>
                <c:pt idx="1065">
                  <c:v>100.61</c:v>
                </c:pt>
                <c:pt idx="1066">
                  <c:v>101.25</c:v>
                </c:pt>
                <c:pt idx="1067">
                  <c:v>101.73</c:v>
                </c:pt>
                <c:pt idx="1068">
                  <c:v>101.57</c:v>
                </c:pt>
                <c:pt idx="1069">
                  <c:v>99.69</c:v>
                </c:pt>
                <c:pt idx="1070">
                  <c:v>99.6</c:v>
                </c:pt>
                <c:pt idx="1071">
                  <c:v>100.29</c:v>
                </c:pt>
                <c:pt idx="1072">
                  <c:v>101.16</c:v>
                </c:pt>
                <c:pt idx="1073">
                  <c:v>100.43</c:v>
                </c:pt>
                <c:pt idx="1074">
                  <c:v>102.57</c:v>
                </c:pt>
                <c:pt idx="1075">
                  <c:v>103.55</c:v>
                </c:pt>
                <c:pt idx="1076">
                  <c:v>103.37</c:v>
                </c:pt>
                <c:pt idx="1077">
                  <c:v>103.68</c:v>
                </c:pt>
                <c:pt idx="1078">
                  <c:v>104.05</c:v>
                </c:pt>
                <c:pt idx="1079">
                  <c:v>103.7</c:v>
                </c:pt>
                <c:pt idx="1080">
                  <c:v>103.71</c:v>
                </c:pt>
                <c:pt idx="1081">
                  <c:v>104.33</c:v>
                </c:pt>
                <c:pt idx="1082">
                  <c:v>104.35</c:v>
                </c:pt>
                <c:pt idx="1083">
                  <c:v>101.69</c:v>
                </c:pt>
                <c:pt idx="1084">
                  <c:v>101.47</c:v>
                </c:pt>
                <c:pt idx="1085">
                  <c:v>102.2</c:v>
                </c:pt>
                <c:pt idx="1086">
                  <c:v>100.85</c:v>
                </c:pt>
                <c:pt idx="1087">
                  <c:v>101.13</c:v>
                </c:pt>
                <c:pt idx="1088">
                  <c:v>101.56</c:v>
                </c:pt>
                <c:pt idx="1089">
                  <c:v>100.07</c:v>
                </c:pt>
                <c:pt idx="1090">
                  <c:v>99.69</c:v>
                </c:pt>
                <c:pt idx="1091">
                  <c:v>100.09</c:v>
                </c:pt>
                <c:pt idx="1092">
                  <c:v>99.74</c:v>
                </c:pt>
                <c:pt idx="1093">
                  <c:v>99.81</c:v>
                </c:pt>
                <c:pt idx="1094">
                  <c:v>101.06</c:v>
                </c:pt>
                <c:pt idx="1095">
                  <c:v>100.52</c:v>
                </c:pt>
                <c:pt idx="1096">
                  <c:v>100.32</c:v>
                </c:pt>
                <c:pt idx="1097">
                  <c:v>100.89</c:v>
                </c:pt>
                <c:pt idx="1098">
                  <c:v>102.01</c:v>
                </c:pt>
                <c:pt idx="1099">
                  <c:v>102.63</c:v>
                </c:pt>
                <c:pt idx="1100">
                  <c:v>101.74</c:v>
                </c:pt>
                <c:pt idx="1101">
                  <c:v>102.31</c:v>
                </c:pt>
                <c:pt idx="1102">
                  <c:v>102.95</c:v>
                </c:pt>
                <c:pt idx="1103">
                  <c:v>102.8</c:v>
                </c:pt>
                <c:pt idx="1104">
                  <c:v>104.31</c:v>
                </c:pt>
                <c:pt idx="1105">
                  <c:v>104.03</c:v>
                </c:pt>
                <c:pt idx="1106">
                  <c:v>105.01</c:v>
                </c:pt>
                <c:pt idx="1107">
                  <c:v>104.78</c:v>
                </c:pt>
                <c:pt idx="1108">
                  <c:v>103.37</c:v>
                </c:pt>
                <c:pt idx="1109">
                  <c:v>104.26</c:v>
                </c:pt>
                <c:pt idx="1110">
                  <c:v>103.4</c:v>
                </c:pt>
                <c:pt idx="1111">
                  <c:v>103.07</c:v>
                </c:pt>
                <c:pt idx="1112">
                  <c:v>103.34</c:v>
                </c:pt>
                <c:pt idx="1113">
                  <c:v>103.27</c:v>
                </c:pt>
                <c:pt idx="1114">
                  <c:v>103.17</c:v>
                </c:pt>
                <c:pt idx="1115">
                  <c:v>103.32</c:v>
                </c:pt>
                <c:pt idx="1116">
                  <c:v>105.09</c:v>
                </c:pt>
                <c:pt idx="1117">
                  <c:v>105.02</c:v>
                </c:pt>
                <c:pt idx="1118">
                  <c:v>105.04</c:v>
                </c:pt>
                <c:pt idx="1119">
                  <c:v>107.2</c:v>
                </c:pt>
                <c:pt idx="1120">
                  <c:v>107.49</c:v>
                </c:pt>
                <c:pt idx="1121">
                  <c:v>107.52</c:v>
                </c:pt>
                <c:pt idx="1122">
                  <c:v>106.95</c:v>
                </c:pt>
                <c:pt idx="1123">
                  <c:v>106.64</c:v>
                </c:pt>
                <c:pt idx="1124">
                  <c:v>107.08</c:v>
                </c:pt>
                <c:pt idx="1125">
                  <c:v>107.95</c:v>
                </c:pt>
                <c:pt idx="1126">
                  <c:v>106.83</c:v>
                </c:pt>
                <c:pt idx="1127">
                  <c:v>106.64</c:v>
                </c:pt>
                <c:pt idx="1128">
                  <c:v>107.04</c:v>
                </c:pt>
                <c:pt idx="1129">
                  <c:v>106.49</c:v>
                </c:pt>
                <c:pt idx="1130">
                  <c:v>106.46</c:v>
                </c:pt>
                <c:pt idx="1131">
                  <c:v>106.07</c:v>
                </c:pt>
                <c:pt idx="1132">
                  <c:v>106.06</c:v>
                </c:pt>
                <c:pt idx="1133">
                  <c:v>105.18</c:v>
                </c:pt>
                <c:pt idx="1134">
                  <c:v>104.76</c:v>
                </c:pt>
                <c:pt idx="1135">
                  <c:v>104.19</c:v>
                </c:pt>
                <c:pt idx="1136">
                  <c:v>104.06</c:v>
                </c:pt>
                <c:pt idx="1137">
                  <c:v>102.93</c:v>
                </c:pt>
                <c:pt idx="1138">
                  <c:v>103.61</c:v>
                </c:pt>
                <c:pt idx="1139">
                  <c:v>101.48</c:v>
                </c:pt>
                <c:pt idx="1140">
                  <c:v>101.73</c:v>
                </c:pt>
                <c:pt idx="1141">
                  <c:v>100.56</c:v>
                </c:pt>
                <c:pt idx="1142">
                  <c:v>101.88</c:v>
                </c:pt>
                <c:pt idx="1143">
                  <c:v>103.84</c:v>
                </c:pt>
                <c:pt idx="1144">
                  <c:v>103.83</c:v>
                </c:pt>
                <c:pt idx="1145">
                  <c:v>105.34</c:v>
                </c:pt>
                <c:pt idx="1146">
                  <c:v>104.59</c:v>
                </c:pt>
                <c:pt idx="1147">
                  <c:v>103.81</c:v>
                </c:pt>
                <c:pt idx="1148">
                  <c:v>102.76</c:v>
                </c:pt>
                <c:pt idx="1149">
                  <c:v>105.23</c:v>
                </c:pt>
                <c:pt idx="1150">
                  <c:v>105.68</c:v>
                </c:pt>
                <c:pt idx="1151">
                  <c:v>104.91</c:v>
                </c:pt>
                <c:pt idx="1152">
                  <c:v>104.29</c:v>
                </c:pt>
                <c:pt idx="1153">
                  <c:v>98.23</c:v>
                </c:pt>
                <c:pt idx="1154">
                  <c:v>97.86</c:v>
                </c:pt>
                <c:pt idx="1155">
                  <c:v>98.26</c:v>
                </c:pt>
                <c:pt idx="1156">
                  <c:v>97.34</c:v>
                </c:pt>
                <c:pt idx="1157">
                  <c:v>96.93</c:v>
                </c:pt>
                <c:pt idx="1158">
                  <c:v>97.34</c:v>
                </c:pt>
                <c:pt idx="1159">
                  <c:v>97.61</c:v>
                </c:pt>
                <c:pt idx="1160">
                  <c:v>98.09</c:v>
                </c:pt>
                <c:pt idx="1161">
                  <c:v>97.36</c:v>
                </c:pt>
                <c:pt idx="1162">
                  <c:v>97.57</c:v>
                </c:pt>
                <c:pt idx="1163">
                  <c:v>95.54</c:v>
                </c:pt>
                <c:pt idx="1164">
                  <c:v>97.3</c:v>
                </c:pt>
                <c:pt idx="1165">
                  <c:v>96.44</c:v>
                </c:pt>
                <c:pt idx="1166">
                  <c:v>94.35</c:v>
                </c:pt>
                <c:pt idx="1167">
                  <c:v>96.4</c:v>
                </c:pt>
                <c:pt idx="1168">
                  <c:v>93.97</c:v>
                </c:pt>
                <c:pt idx="1169">
                  <c:v>93.61</c:v>
                </c:pt>
                <c:pt idx="1170">
                  <c:v>95.39</c:v>
                </c:pt>
                <c:pt idx="1171">
                  <c:v>95.78</c:v>
                </c:pt>
                <c:pt idx="1172">
                  <c:v>95.82</c:v>
                </c:pt>
                <c:pt idx="1173">
                  <c:v>96.44</c:v>
                </c:pt>
                <c:pt idx="1174">
                  <c:v>97.86</c:v>
                </c:pt>
                <c:pt idx="1175">
                  <c:v>92.92</c:v>
                </c:pt>
                <c:pt idx="1176">
                  <c:v>95.5</c:v>
                </c:pt>
                <c:pt idx="1177">
                  <c:v>94.51</c:v>
                </c:pt>
                <c:pt idx="1178">
                  <c:v>93.32</c:v>
                </c:pt>
                <c:pt idx="1179">
                  <c:v>92.64</c:v>
                </c:pt>
                <c:pt idx="1180">
                  <c:v>92.73</c:v>
                </c:pt>
                <c:pt idx="1181">
                  <c:v>91.71</c:v>
                </c:pt>
                <c:pt idx="1182">
                  <c:v>92.89</c:v>
                </c:pt>
                <c:pt idx="1183">
                  <c:v>92.18</c:v>
                </c:pt>
                <c:pt idx="1184">
                  <c:v>92.86</c:v>
                </c:pt>
                <c:pt idx="1185">
                  <c:v>94.91</c:v>
                </c:pt>
                <c:pt idx="1186">
                  <c:v>94.33</c:v>
                </c:pt>
                <c:pt idx="1187">
                  <c:v>93.07</c:v>
                </c:pt>
                <c:pt idx="1188">
                  <c:v>92.43</c:v>
                </c:pt>
                <c:pt idx="1189">
                  <c:v>91.46</c:v>
                </c:pt>
                <c:pt idx="1190">
                  <c:v>91.55</c:v>
                </c:pt>
                <c:pt idx="1191">
                  <c:v>93.6</c:v>
                </c:pt>
                <c:pt idx="1192">
                  <c:v>93.59</c:v>
                </c:pt>
                <c:pt idx="1193">
                  <c:v>95.55</c:v>
                </c:pt>
                <c:pt idx="1194">
                  <c:v>94.53</c:v>
                </c:pt>
                <c:pt idx="1195">
                  <c:v>91.17</c:v>
                </c:pt>
                <c:pt idx="1196">
                  <c:v>90.74</c:v>
                </c:pt>
                <c:pt idx="1197">
                  <c:v>91.02</c:v>
                </c:pt>
                <c:pt idx="1198">
                  <c:v>89.76</c:v>
                </c:pt>
                <c:pt idx="1199">
                  <c:v>90.33</c:v>
                </c:pt>
                <c:pt idx="1200">
                  <c:v>88.89</c:v>
                </c:pt>
                <c:pt idx="1201">
                  <c:v>87.29</c:v>
                </c:pt>
                <c:pt idx="1202">
                  <c:v>85.76</c:v>
                </c:pt>
                <c:pt idx="1203">
                  <c:v>85.87</c:v>
                </c:pt>
                <c:pt idx="1204">
                  <c:v>85.73</c:v>
                </c:pt>
                <c:pt idx="1205">
                  <c:v>81.72</c:v>
                </c:pt>
                <c:pt idx="1206">
                  <c:v>81.819999999999993</c:v>
                </c:pt>
                <c:pt idx="1207">
                  <c:v>82.33</c:v>
                </c:pt>
                <c:pt idx="1208">
                  <c:v>82.8</c:v>
                </c:pt>
                <c:pt idx="1209">
                  <c:v>82.76</c:v>
                </c:pt>
                <c:pt idx="1210">
                  <c:v>83.25</c:v>
                </c:pt>
                <c:pt idx="1211">
                  <c:v>80.52</c:v>
                </c:pt>
                <c:pt idx="1212">
                  <c:v>82.81</c:v>
                </c:pt>
                <c:pt idx="1213">
                  <c:v>81.27</c:v>
                </c:pt>
                <c:pt idx="1214">
                  <c:v>81.260000000000005</c:v>
                </c:pt>
                <c:pt idx="1215">
                  <c:v>81.36</c:v>
                </c:pt>
                <c:pt idx="1216">
                  <c:v>82.25</c:v>
                </c:pt>
                <c:pt idx="1217">
                  <c:v>81.06</c:v>
                </c:pt>
                <c:pt idx="1218">
                  <c:v>80.53</c:v>
                </c:pt>
                <c:pt idx="1219">
                  <c:v>78.77</c:v>
                </c:pt>
                <c:pt idx="1220">
                  <c:v>77.150000000000006</c:v>
                </c:pt>
                <c:pt idx="1221">
                  <c:v>78.709999999999994</c:v>
                </c:pt>
                <c:pt idx="1222">
                  <c:v>77.87</c:v>
                </c:pt>
                <c:pt idx="1223">
                  <c:v>78.709999999999994</c:v>
                </c:pt>
                <c:pt idx="1224">
                  <c:v>77.430000000000007</c:v>
                </c:pt>
                <c:pt idx="1225">
                  <c:v>77.849999999999994</c:v>
                </c:pt>
                <c:pt idx="1226">
                  <c:v>77.16</c:v>
                </c:pt>
                <c:pt idx="1227">
                  <c:v>74.13</c:v>
                </c:pt>
                <c:pt idx="1228">
                  <c:v>75.91</c:v>
                </c:pt>
                <c:pt idx="1229">
                  <c:v>75.64</c:v>
                </c:pt>
                <c:pt idx="1230">
                  <c:v>74.55</c:v>
                </c:pt>
                <c:pt idx="1231">
                  <c:v>74.55</c:v>
                </c:pt>
                <c:pt idx="1232">
                  <c:v>75.63</c:v>
                </c:pt>
                <c:pt idx="1233">
                  <c:v>76.52</c:v>
                </c:pt>
                <c:pt idx="1234">
                  <c:v>75.739999999999995</c:v>
                </c:pt>
                <c:pt idx="1235">
                  <c:v>74.040000000000006</c:v>
                </c:pt>
                <c:pt idx="1236">
                  <c:v>73.7</c:v>
                </c:pt>
                <c:pt idx="1237">
                  <c:v>65.94</c:v>
                </c:pt>
                <c:pt idx="1238">
                  <c:v>68.98</c:v>
                </c:pt>
                <c:pt idx="1239">
                  <c:v>66.989999999999995</c:v>
                </c:pt>
                <c:pt idx="1240">
                  <c:v>67.3</c:v>
                </c:pt>
                <c:pt idx="1241">
                  <c:v>66.73</c:v>
                </c:pt>
                <c:pt idx="1242">
                  <c:v>65.89</c:v>
                </c:pt>
                <c:pt idx="1243">
                  <c:v>63.13</c:v>
                </c:pt>
                <c:pt idx="1244">
                  <c:v>63.74</c:v>
                </c:pt>
                <c:pt idx="1245">
                  <c:v>60.99</c:v>
                </c:pt>
                <c:pt idx="1246">
                  <c:v>60.01</c:v>
                </c:pt>
                <c:pt idx="1247">
                  <c:v>57.81</c:v>
                </c:pt>
                <c:pt idx="1248">
                  <c:v>55.96</c:v>
                </c:pt>
                <c:pt idx="1249">
                  <c:v>55.97</c:v>
                </c:pt>
                <c:pt idx="1250">
                  <c:v>56.43</c:v>
                </c:pt>
                <c:pt idx="1251">
                  <c:v>54.18</c:v>
                </c:pt>
                <c:pt idx="1252">
                  <c:v>56.91</c:v>
                </c:pt>
                <c:pt idx="1253">
                  <c:v>55.25</c:v>
                </c:pt>
                <c:pt idx="1254">
                  <c:v>56.78</c:v>
                </c:pt>
                <c:pt idx="1255">
                  <c:v>55.7</c:v>
                </c:pt>
                <c:pt idx="1256">
                  <c:v>54.59</c:v>
                </c:pt>
                <c:pt idx="1257">
                  <c:v>53.46</c:v>
                </c:pt>
                <c:pt idx="1258">
                  <c:v>54.14</c:v>
                </c:pt>
                <c:pt idx="1259">
                  <c:v>53.45</c:v>
                </c:pt>
                <c:pt idx="1260">
                  <c:v>52.72</c:v>
                </c:pt>
                <c:pt idx="1261">
                  <c:v>50.05</c:v>
                </c:pt>
                <c:pt idx="1262">
                  <c:v>47.98</c:v>
                </c:pt>
                <c:pt idx="1263">
                  <c:v>48.69</c:v>
                </c:pt>
                <c:pt idx="1264">
                  <c:v>48.8</c:v>
                </c:pt>
                <c:pt idx="1265">
                  <c:v>48.35</c:v>
                </c:pt>
                <c:pt idx="1266">
                  <c:v>46.06</c:v>
                </c:pt>
                <c:pt idx="1267">
                  <c:v>45.92</c:v>
                </c:pt>
                <c:pt idx="1268">
                  <c:v>48.49</c:v>
                </c:pt>
                <c:pt idx="1269">
                  <c:v>46.37</c:v>
                </c:pt>
                <c:pt idx="1270">
                  <c:v>48.49</c:v>
                </c:pt>
                <c:pt idx="1271">
                  <c:v>46.79</c:v>
                </c:pt>
                <c:pt idx="1272">
                  <c:v>47.85</c:v>
                </c:pt>
                <c:pt idx="1273">
                  <c:v>45.93</c:v>
                </c:pt>
                <c:pt idx="1274">
                  <c:v>45.26</c:v>
                </c:pt>
                <c:pt idx="1275">
                  <c:v>44.8</c:v>
                </c:pt>
                <c:pt idx="1276">
                  <c:v>45.84</c:v>
                </c:pt>
                <c:pt idx="1277">
                  <c:v>44.08</c:v>
                </c:pt>
                <c:pt idx="1278">
                  <c:v>44.12</c:v>
                </c:pt>
                <c:pt idx="1279">
                  <c:v>47.79</c:v>
                </c:pt>
                <c:pt idx="1280">
                  <c:v>49.25</c:v>
                </c:pt>
                <c:pt idx="1281">
                  <c:v>53.04</c:v>
                </c:pt>
                <c:pt idx="1282">
                  <c:v>48.45</c:v>
                </c:pt>
                <c:pt idx="1283">
                  <c:v>50.48</c:v>
                </c:pt>
                <c:pt idx="1284">
                  <c:v>51.66</c:v>
                </c:pt>
                <c:pt idx="1285">
                  <c:v>52.99</c:v>
                </c:pt>
                <c:pt idx="1286">
                  <c:v>50.06</c:v>
                </c:pt>
                <c:pt idx="1287">
                  <c:v>48.8</c:v>
                </c:pt>
                <c:pt idx="1288">
                  <c:v>51.17</c:v>
                </c:pt>
                <c:pt idx="1289">
                  <c:v>52.66</c:v>
                </c:pt>
                <c:pt idx="1290">
                  <c:v>53.56</c:v>
                </c:pt>
                <c:pt idx="1291">
                  <c:v>52.13</c:v>
                </c:pt>
                <c:pt idx="1292">
                  <c:v>51.12</c:v>
                </c:pt>
                <c:pt idx="1293">
                  <c:v>49.95</c:v>
                </c:pt>
                <c:pt idx="1294">
                  <c:v>49.56</c:v>
                </c:pt>
                <c:pt idx="1295">
                  <c:v>48.48</c:v>
                </c:pt>
                <c:pt idx="1296">
                  <c:v>50.25</c:v>
                </c:pt>
                <c:pt idx="1297">
                  <c:v>47.65</c:v>
                </c:pt>
                <c:pt idx="1298">
                  <c:v>49.84</c:v>
                </c:pt>
                <c:pt idx="1299">
                  <c:v>49.59</c:v>
                </c:pt>
                <c:pt idx="1300">
                  <c:v>50.43</c:v>
                </c:pt>
                <c:pt idx="1301">
                  <c:v>51.53</c:v>
                </c:pt>
                <c:pt idx="1302">
                  <c:v>50.76</c:v>
                </c:pt>
                <c:pt idx="1303">
                  <c:v>49.61</c:v>
                </c:pt>
                <c:pt idx="1304">
                  <c:v>49.95</c:v>
                </c:pt>
                <c:pt idx="1305">
                  <c:v>48.42</c:v>
                </c:pt>
                <c:pt idx="1306">
                  <c:v>48.06</c:v>
                </c:pt>
                <c:pt idx="1307">
                  <c:v>47.12</c:v>
                </c:pt>
                <c:pt idx="1308">
                  <c:v>44.88</c:v>
                </c:pt>
                <c:pt idx="1309">
                  <c:v>43.93</c:v>
                </c:pt>
                <c:pt idx="1310">
                  <c:v>43.39</c:v>
                </c:pt>
                <c:pt idx="1311">
                  <c:v>44.63</c:v>
                </c:pt>
                <c:pt idx="1312">
                  <c:v>44.02</c:v>
                </c:pt>
                <c:pt idx="1313">
                  <c:v>46</c:v>
                </c:pt>
                <c:pt idx="1314">
                  <c:v>47.4</c:v>
                </c:pt>
                <c:pt idx="1315">
                  <c:v>47.03</c:v>
                </c:pt>
                <c:pt idx="1316">
                  <c:v>48.75</c:v>
                </c:pt>
                <c:pt idx="1317">
                  <c:v>51.41</c:v>
                </c:pt>
                <c:pt idx="1318">
                  <c:v>48.83</c:v>
                </c:pt>
                <c:pt idx="1319">
                  <c:v>48.66</c:v>
                </c:pt>
                <c:pt idx="1320">
                  <c:v>47.72</c:v>
                </c:pt>
                <c:pt idx="1321">
                  <c:v>50.12</c:v>
                </c:pt>
                <c:pt idx="1322">
                  <c:v>49.13</c:v>
                </c:pt>
                <c:pt idx="1323">
                  <c:v>52.08</c:v>
                </c:pt>
                <c:pt idx="1324">
                  <c:v>53.95</c:v>
                </c:pt>
                <c:pt idx="1325">
                  <c:v>50.44</c:v>
                </c:pt>
                <c:pt idx="1326">
                  <c:v>50.79</c:v>
                </c:pt>
                <c:pt idx="1327">
                  <c:v>51.63</c:v>
                </c:pt>
                <c:pt idx="1328">
                  <c:v>51.95</c:v>
                </c:pt>
                <c:pt idx="1329">
                  <c:v>53.3</c:v>
                </c:pt>
                <c:pt idx="1330">
                  <c:v>56.25</c:v>
                </c:pt>
                <c:pt idx="1331">
                  <c:v>56.69</c:v>
                </c:pt>
                <c:pt idx="1332">
                  <c:v>55.71</c:v>
                </c:pt>
                <c:pt idx="1333">
                  <c:v>56.37</c:v>
                </c:pt>
                <c:pt idx="1334">
                  <c:v>55.58</c:v>
                </c:pt>
                <c:pt idx="1335">
                  <c:v>56.17</c:v>
                </c:pt>
                <c:pt idx="1336">
                  <c:v>56.59</c:v>
                </c:pt>
                <c:pt idx="1337">
                  <c:v>55.98</c:v>
                </c:pt>
                <c:pt idx="1338">
                  <c:v>55.56</c:v>
                </c:pt>
                <c:pt idx="1339">
                  <c:v>57.05</c:v>
                </c:pt>
                <c:pt idx="1340">
                  <c:v>58.55</c:v>
                </c:pt>
                <c:pt idx="1341">
                  <c:v>59.62</c:v>
                </c:pt>
                <c:pt idx="1342">
                  <c:v>59.1</c:v>
                </c:pt>
                <c:pt idx="1343">
                  <c:v>58.92</c:v>
                </c:pt>
                <c:pt idx="1344">
                  <c:v>60.38</c:v>
                </c:pt>
                <c:pt idx="1345">
                  <c:v>60.93</c:v>
                </c:pt>
                <c:pt idx="1346">
                  <c:v>58.99</c:v>
                </c:pt>
                <c:pt idx="1347">
                  <c:v>59.41</c:v>
                </c:pt>
                <c:pt idx="1348">
                  <c:v>59.23</c:v>
                </c:pt>
                <c:pt idx="1349">
                  <c:v>60.72</c:v>
                </c:pt>
                <c:pt idx="1350">
                  <c:v>60.5</c:v>
                </c:pt>
                <c:pt idx="1351">
                  <c:v>59.89</c:v>
                </c:pt>
                <c:pt idx="1352">
                  <c:v>59.73</c:v>
                </c:pt>
                <c:pt idx="1353">
                  <c:v>59.44</c:v>
                </c:pt>
                <c:pt idx="1354">
                  <c:v>57.3</c:v>
                </c:pt>
                <c:pt idx="1355">
                  <c:v>58.96</c:v>
                </c:pt>
                <c:pt idx="1356">
                  <c:v>60.18</c:v>
                </c:pt>
                <c:pt idx="1357">
                  <c:v>58.88</c:v>
                </c:pt>
                <c:pt idx="1358">
                  <c:v>57.29</c:v>
                </c:pt>
                <c:pt idx="1359">
                  <c:v>57.51</c:v>
                </c:pt>
                <c:pt idx="1360">
                  <c:v>57.69</c:v>
                </c:pt>
                <c:pt idx="1361">
                  <c:v>60.25</c:v>
                </c:pt>
                <c:pt idx="1362">
                  <c:v>60.24</c:v>
                </c:pt>
                <c:pt idx="1363">
                  <c:v>61.3</c:v>
                </c:pt>
                <c:pt idx="1364">
                  <c:v>59.67</c:v>
                </c:pt>
                <c:pt idx="1365">
                  <c:v>58</c:v>
                </c:pt>
                <c:pt idx="1366">
                  <c:v>59.11</c:v>
                </c:pt>
                <c:pt idx="1367">
                  <c:v>58.15</c:v>
                </c:pt>
                <c:pt idx="1368">
                  <c:v>60.15</c:v>
                </c:pt>
                <c:pt idx="1369">
                  <c:v>61.36</c:v>
                </c:pt>
                <c:pt idx="1370">
                  <c:v>60.74</c:v>
                </c:pt>
                <c:pt idx="1371">
                  <c:v>59.96</c:v>
                </c:pt>
                <c:pt idx="1372">
                  <c:v>59.53</c:v>
                </c:pt>
                <c:pt idx="1373">
                  <c:v>60.01</c:v>
                </c:pt>
                <c:pt idx="1374">
                  <c:v>59.89</c:v>
                </c:pt>
                <c:pt idx="1375">
                  <c:v>60.41</c:v>
                </c:pt>
                <c:pt idx="1376">
                  <c:v>59.62</c:v>
                </c:pt>
                <c:pt idx="1377">
                  <c:v>60.01</c:v>
                </c:pt>
                <c:pt idx="1378">
                  <c:v>61.05</c:v>
                </c:pt>
                <c:pt idx="1379">
                  <c:v>60.01</c:v>
                </c:pt>
                <c:pt idx="1380">
                  <c:v>59.59</c:v>
                </c:pt>
                <c:pt idx="1381">
                  <c:v>59.41</c:v>
                </c:pt>
                <c:pt idx="1382">
                  <c:v>58.34</c:v>
                </c:pt>
                <c:pt idx="1383">
                  <c:v>59.48</c:v>
                </c:pt>
                <c:pt idx="1384">
                  <c:v>56.94</c:v>
                </c:pt>
                <c:pt idx="1385">
                  <c:v>56.93</c:v>
                </c:pt>
                <c:pt idx="1386">
                  <c:v>52.48</c:v>
                </c:pt>
                <c:pt idx="1387">
                  <c:v>52.33</c:v>
                </c:pt>
                <c:pt idx="1388">
                  <c:v>51.61</c:v>
                </c:pt>
                <c:pt idx="1389">
                  <c:v>52.76</c:v>
                </c:pt>
                <c:pt idx="1390">
                  <c:v>52.74</c:v>
                </c:pt>
                <c:pt idx="1391">
                  <c:v>52.19</c:v>
                </c:pt>
                <c:pt idx="1392">
                  <c:v>53.05</c:v>
                </c:pt>
                <c:pt idx="1393">
                  <c:v>51.4</c:v>
                </c:pt>
                <c:pt idx="1394">
                  <c:v>50.9</c:v>
                </c:pt>
                <c:pt idx="1395">
                  <c:v>50.88</c:v>
                </c:pt>
                <c:pt idx="1396">
                  <c:v>50.11</c:v>
                </c:pt>
                <c:pt idx="1397">
                  <c:v>50.59</c:v>
                </c:pt>
                <c:pt idx="1398">
                  <c:v>49.27</c:v>
                </c:pt>
                <c:pt idx="1399">
                  <c:v>48.11</c:v>
                </c:pt>
                <c:pt idx="1400">
                  <c:v>47.98</c:v>
                </c:pt>
                <c:pt idx="1401">
                  <c:v>47.17</c:v>
                </c:pt>
                <c:pt idx="1402">
                  <c:v>47.97</c:v>
                </c:pt>
                <c:pt idx="1403">
                  <c:v>48.77</c:v>
                </c:pt>
                <c:pt idx="1404">
                  <c:v>48.53</c:v>
                </c:pt>
                <c:pt idx="1405">
                  <c:v>47.11</c:v>
                </c:pt>
                <c:pt idx="1406">
                  <c:v>45.25</c:v>
                </c:pt>
                <c:pt idx="1407">
                  <c:v>45.75</c:v>
                </c:pt>
                <c:pt idx="1408">
                  <c:v>45.13</c:v>
                </c:pt>
                <c:pt idx="1409">
                  <c:v>44.69</c:v>
                </c:pt>
                <c:pt idx="1410">
                  <c:v>43.87</c:v>
                </c:pt>
                <c:pt idx="1411">
                  <c:v>44.94</c:v>
                </c:pt>
                <c:pt idx="1412">
                  <c:v>43.11</c:v>
                </c:pt>
                <c:pt idx="1413">
                  <c:v>43.22</c:v>
                </c:pt>
                <c:pt idx="1414">
                  <c:v>42.27</c:v>
                </c:pt>
                <c:pt idx="1415">
                  <c:v>42.45</c:v>
                </c:pt>
                <c:pt idx="1416">
                  <c:v>41.93</c:v>
                </c:pt>
                <c:pt idx="1417">
                  <c:v>42.58</c:v>
                </c:pt>
                <c:pt idx="1418">
                  <c:v>40.75</c:v>
                </c:pt>
                <c:pt idx="1419">
                  <c:v>41</c:v>
                </c:pt>
                <c:pt idx="1420">
                  <c:v>40.450000000000003</c:v>
                </c:pt>
                <c:pt idx="1421">
                  <c:v>38.22</c:v>
                </c:pt>
                <c:pt idx="1422">
                  <c:v>39.15</c:v>
                </c:pt>
                <c:pt idx="1423">
                  <c:v>38.5</c:v>
                </c:pt>
                <c:pt idx="1424">
                  <c:v>42.47</c:v>
                </c:pt>
                <c:pt idx="1425">
                  <c:v>45.29</c:v>
                </c:pt>
                <c:pt idx="1426">
                  <c:v>49.2</c:v>
                </c:pt>
                <c:pt idx="1427">
                  <c:v>45.38</c:v>
                </c:pt>
                <c:pt idx="1428">
                  <c:v>46.3</c:v>
                </c:pt>
                <c:pt idx="1429">
                  <c:v>46.75</c:v>
                </c:pt>
                <c:pt idx="1430">
                  <c:v>46.02</c:v>
                </c:pt>
                <c:pt idx="1431">
                  <c:v>45.92</c:v>
                </c:pt>
                <c:pt idx="1432">
                  <c:v>44.13</c:v>
                </c:pt>
                <c:pt idx="1433">
                  <c:v>45.85</c:v>
                </c:pt>
                <c:pt idx="1434">
                  <c:v>44.75</c:v>
                </c:pt>
                <c:pt idx="1435">
                  <c:v>44.07</c:v>
                </c:pt>
                <c:pt idx="1436">
                  <c:v>44.58</c:v>
                </c:pt>
                <c:pt idx="1437">
                  <c:v>47.12</c:v>
                </c:pt>
                <c:pt idx="1438">
                  <c:v>46.93</c:v>
                </c:pt>
                <c:pt idx="1439">
                  <c:v>44.71</c:v>
                </c:pt>
                <c:pt idx="1440">
                  <c:v>46.67</c:v>
                </c:pt>
                <c:pt idx="1441">
                  <c:v>46.17</c:v>
                </c:pt>
                <c:pt idx="1442">
                  <c:v>44.53</c:v>
                </c:pt>
                <c:pt idx="1443">
                  <c:v>44.94</c:v>
                </c:pt>
                <c:pt idx="1444">
                  <c:v>45.55</c:v>
                </c:pt>
                <c:pt idx="1445">
                  <c:v>44.4</c:v>
                </c:pt>
                <c:pt idx="1446">
                  <c:v>45.24</c:v>
                </c:pt>
                <c:pt idx="1447">
                  <c:v>45.06</c:v>
                </c:pt>
                <c:pt idx="1448">
                  <c:v>44.75</c:v>
                </c:pt>
                <c:pt idx="1449">
                  <c:v>45.54</c:v>
                </c:pt>
                <c:pt idx="1450">
                  <c:v>46.28</c:v>
                </c:pt>
                <c:pt idx="1451">
                  <c:v>48.53</c:v>
                </c:pt>
                <c:pt idx="1452">
                  <c:v>47.86</c:v>
                </c:pt>
                <c:pt idx="1453">
                  <c:v>49.46</c:v>
                </c:pt>
                <c:pt idx="1454">
                  <c:v>49.67</c:v>
                </c:pt>
                <c:pt idx="1455">
                  <c:v>47.09</c:v>
                </c:pt>
                <c:pt idx="1456">
                  <c:v>46.7</c:v>
                </c:pt>
                <c:pt idx="1457">
                  <c:v>46.63</c:v>
                </c:pt>
                <c:pt idx="1458">
                  <c:v>46.38</c:v>
                </c:pt>
                <c:pt idx="1459">
                  <c:v>47.3</c:v>
                </c:pt>
                <c:pt idx="1460">
                  <c:v>45.91</c:v>
                </c:pt>
                <c:pt idx="1461">
                  <c:v>45.84</c:v>
                </c:pt>
                <c:pt idx="1462">
                  <c:v>45.22</c:v>
                </c:pt>
                <c:pt idx="1463">
                  <c:v>44.9</c:v>
                </c:pt>
                <c:pt idx="1464">
                  <c:v>43.91</c:v>
                </c:pt>
                <c:pt idx="1465">
                  <c:v>43.19</c:v>
                </c:pt>
                <c:pt idx="1466">
                  <c:v>43.21</c:v>
                </c:pt>
                <c:pt idx="1467">
                  <c:v>45.93</c:v>
                </c:pt>
                <c:pt idx="1468">
                  <c:v>46.02</c:v>
                </c:pt>
                <c:pt idx="1469">
                  <c:v>46.6</c:v>
                </c:pt>
                <c:pt idx="1470">
                  <c:v>46.12</c:v>
                </c:pt>
                <c:pt idx="1471">
                  <c:v>47.88</c:v>
                </c:pt>
                <c:pt idx="1472">
                  <c:v>46.32</c:v>
                </c:pt>
                <c:pt idx="1473">
                  <c:v>45.27</c:v>
                </c:pt>
                <c:pt idx="1474">
                  <c:v>44.32</c:v>
                </c:pt>
                <c:pt idx="1475">
                  <c:v>43.87</c:v>
                </c:pt>
                <c:pt idx="1476">
                  <c:v>44.23</c:v>
                </c:pt>
                <c:pt idx="1477">
                  <c:v>42.95</c:v>
                </c:pt>
                <c:pt idx="1478">
                  <c:v>41.74</c:v>
                </c:pt>
                <c:pt idx="1479">
                  <c:v>40.69</c:v>
                </c:pt>
                <c:pt idx="1480">
                  <c:v>41.68</c:v>
                </c:pt>
                <c:pt idx="1481">
                  <c:v>40.729999999999997</c:v>
                </c:pt>
                <c:pt idx="1482">
                  <c:v>40.75</c:v>
                </c:pt>
                <c:pt idx="1483">
                  <c:v>40.549999999999997</c:v>
                </c:pt>
                <c:pt idx="1484">
                  <c:v>39.39</c:v>
                </c:pt>
                <c:pt idx="1485">
                  <c:v>39.270000000000003</c:v>
                </c:pt>
                <c:pt idx="1486">
                  <c:v>40.89</c:v>
                </c:pt>
                <c:pt idx="1487">
                  <c:v>41.22</c:v>
                </c:pt>
                <c:pt idx="1488">
                  <c:v>40.57</c:v>
                </c:pt>
                <c:pt idx="1489">
                  <c:v>40.43</c:v>
                </c:pt>
                <c:pt idx="1490">
                  <c:v>40.58</c:v>
                </c:pt>
                <c:pt idx="1491">
                  <c:v>39.93</c:v>
                </c:pt>
                <c:pt idx="1492">
                  <c:v>41.08</c:v>
                </c:pt>
                <c:pt idx="1493">
                  <c:v>40</c:v>
                </c:pt>
                <c:pt idx="1494">
                  <c:v>37.64</c:v>
                </c:pt>
                <c:pt idx="1495">
                  <c:v>37.46</c:v>
                </c:pt>
                <c:pt idx="1496">
                  <c:v>37.159999999999997</c:v>
                </c:pt>
                <c:pt idx="1497">
                  <c:v>36.76</c:v>
                </c:pt>
                <c:pt idx="1498">
                  <c:v>35.65</c:v>
                </c:pt>
                <c:pt idx="1499">
                  <c:v>36.31</c:v>
                </c:pt>
                <c:pt idx="1500">
                  <c:v>37.32</c:v>
                </c:pt>
                <c:pt idx="1501">
                  <c:v>35.549999999999997</c:v>
                </c:pt>
                <c:pt idx="1502">
                  <c:v>34.979999999999997</c:v>
                </c:pt>
                <c:pt idx="1503">
                  <c:v>34.72</c:v>
                </c:pt>
                <c:pt idx="1504">
                  <c:v>34.549999999999997</c:v>
                </c:pt>
                <c:pt idx="1505">
                  <c:v>36.119999999999997</c:v>
                </c:pt>
                <c:pt idx="1506">
                  <c:v>36.76</c:v>
                </c:pt>
                <c:pt idx="1507">
                  <c:v>37.619999999999997</c:v>
                </c:pt>
                <c:pt idx="1508">
                  <c:v>36.36</c:v>
                </c:pt>
                <c:pt idx="1509">
                  <c:v>37.880000000000003</c:v>
                </c:pt>
                <c:pt idx="1510">
                  <c:v>36.590000000000003</c:v>
                </c:pt>
                <c:pt idx="1511">
                  <c:v>37.130000000000003</c:v>
                </c:pt>
                <c:pt idx="1512">
                  <c:v>36.81</c:v>
                </c:pt>
                <c:pt idx="1513">
                  <c:v>35.97</c:v>
                </c:pt>
                <c:pt idx="1514">
                  <c:v>33.97</c:v>
                </c:pt>
                <c:pt idx="1515">
                  <c:v>33.29</c:v>
                </c:pt>
                <c:pt idx="1516">
                  <c:v>33.200000000000003</c:v>
                </c:pt>
                <c:pt idx="1517">
                  <c:v>31.42</c:v>
                </c:pt>
                <c:pt idx="1518">
                  <c:v>30.42</c:v>
                </c:pt>
                <c:pt idx="1519">
                  <c:v>30.42</c:v>
                </c:pt>
                <c:pt idx="1520">
                  <c:v>31.22</c:v>
                </c:pt>
                <c:pt idx="1521">
                  <c:v>29.45</c:v>
                </c:pt>
                <c:pt idx="1522">
                  <c:v>28.47</c:v>
                </c:pt>
                <c:pt idx="1523">
                  <c:v>26.68</c:v>
                </c:pt>
                <c:pt idx="1524">
                  <c:v>29.55</c:v>
                </c:pt>
                <c:pt idx="1525">
                  <c:v>32.07</c:v>
                </c:pt>
                <c:pt idx="1526">
                  <c:v>30.31</c:v>
                </c:pt>
                <c:pt idx="1527">
                  <c:v>29.54</c:v>
                </c:pt>
                <c:pt idx="1528">
                  <c:v>32.32</c:v>
                </c:pt>
                <c:pt idx="1529">
                  <c:v>33.21</c:v>
                </c:pt>
                <c:pt idx="1530">
                  <c:v>33.659999999999997</c:v>
                </c:pt>
                <c:pt idx="1531">
                  <c:v>31.62</c:v>
                </c:pt>
                <c:pt idx="1532">
                  <c:v>29.9</c:v>
                </c:pt>
                <c:pt idx="1533">
                  <c:v>32.29</c:v>
                </c:pt>
                <c:pt idx="1534">
                  <c:v>31.63</c:v>
                </c:pt>
                <c:pt idx="1535">
                  <c:v>30.86</c:v>
                </c:pt>
                <c:pt idx="1536">
                  <c:v>29.71</c:v>
                </c:pt>
                <c:pt idx="1537">
                  <c:v>27.96</c:v>
                </c:pt>
                <c:pt idx="1538">
                  <c:v>27.54</c:v>
                </c:pt>
                <c:pt idx="1539">
                  <c:v>26.19</c:v>
                </c:pt>
                <c:pt idx="1540">
                  <c:v>29.32</c:v>
                </c:pt>
                <c:pt idx="1541">
                  <c:v>29.05</c:v>
                </c:pt>
                <c:pt idx="1542">
                  <c:v>30.68</c:v>
                </c:pt>
                <c:pt idx="1543">
                  <c:v>30.77</c:v>
                </c:pt>
                <c:pt idx="1544">
                  <c:v>29.59</c:v>
                </c:pt>
                <c:pt idx="1545">
                  <c:v>31.37</c:v>
                </c:pt>
                <c:pt idx="1546">
                  <c:v>31.84</c:v>
                </c:pt>
                <c:pt idx="1547">
                  <c:v>30.35</c:v>
                </c:pt>
                <c:pt idx="1548">
                  <c:v>31.4</c:v>
                </c:pt>
                <c:pt idx="1549">
                  <c:v>31.65</c:v>
                </c:pt>
                <c:pt idx="1550">
                  <c:v>32.74</c:v>
                </c:pt>
                <c:pt idx="1551">
                  <c:v>34.39</c:v>
                </c:pt>
                <c:pt idx="1552">
                  <c:v>34.57</c:v>
                </c:pt>
                <c:pt idx="1553">
                  <c:v>34.56</c:v>
                </c:pt>
                <c:pt idx="1554">
                  <c:v>35.909999999999997</c:v>
                </c:pt>
                <c:pt idx="1555">
                  <c:v>37.9</c:v>
                </c:pt>
                <c:pt idx="1556">
                  <c:v>36.67</c:v>
                </c:pt>
                <c:pt idx="1557">
                  <c:v>37.619999999999997</c:v>
                </c:pt>
                <c:pt idx="1558">
                  <c:v>37.770000000000003</c:v>
                </c:pt>
                <c:pt idx="1559">
                  <c:v>38.51</c:v>
                </c:pt>
                <c:pt idx="1560">
                  <c:v>37.200000000000003</c:v>
                </c:pt>
                <c:pt idx="1561">
                  <c:v>36.32</c:v>
                </c:pt>
                <c:pt idx="1562">
                  <c:v>38.43</c:v>
                </c:pt>
                <c:pt idx="1563">
                  <c:v>40.17</c:v>
                </c:pt>
                <c:pt idx="1564">
                  <c:v>39.47</c:v>
                </c:pt>
                <c:pt idx="1565">
                  <c:v>39.909999999999997</c:v>
                </c:pt>
                <c:pt idx="1566">
                  <c:v>41.45</c:v>
                </c:pt>
                <c:pt idx="1567">
                  <c:v>38.28</c:v>
                </c:pt>
                <c:pt idx="1568">
                  <c:v>38.14</c:v>
                </c:pt>
                <c:pt idx="1569">
                  <c:v>37.99</c:v>
                </c:pt>
                <c:pt idx="1570">
                  <c:v>36.909999999999997</c:v>
                </c:pt>
                <c:pt idx="1571">
                  <c:v>36.909999999999997</c:v>
                </c:pt>
                <c:pt idx="1572">
                  <c:v>36.94</c:v>
                </c:pt>
                <c:pt idx="1573">
                  <c:v>35.36</c:v>
                </c:pt>
                <c:pt idx="1574">
                  <c:v>34.299999999999997</c:v>
                </c:pt>
                <c:pt idx="1575">
                  <c:v>34.520000000000003</c:v>
                </c:pt>
                <c:pt idx="1576">
                  <c:v>37.74</c:v>
                </c:pt>
                <c:pt idx="1577">
                  <c:v>37.299999999999997</c:v>
                </c:pt>
                <c:pt idx="1578">
                  <c:v>39.74</c:v>
                </c:pt>
                <c:pt idx="1579">
                  <c:v>40.46</c:v>
                </c:pt>
                <c:pt idx="1580">
                  <c:v>42.12</c:v>
                </c:pt>
                <c:pt idx="1581">
                  <c:v>41.7</c:v>
                </c:pt>
                <c:pt idx="1582">
                  <c:v>41.45</c:v>
                </c:pt>
                <c:pt idx="1583">
                  <c:v>40.4</c:v>
                </c:pt>
                <c:pt idx="1584">
                  <c:v>39.74</c:v>
                </c:pt>
                <c:pt idx="1585">
                  <c:v>40.880000000000003</c:v>
                </c:pt>
                <c:pt idx="1586">
                  <c:v>42.72</c:v>
                </c:pt>
                <c:pt idx="1587">
                  <c:v>43.18</c:v>
                </c:pt>
                <c:pt idx="1588">
                  <c:v>42.76</c:v>
                </c:pt>
                <c:pt idx="1589">
                  <c:v>41.67</c:v>
                </c:pt>
                <c:pt idx="1590">
                  <c:v>42.52</c:v>
                </c:pt>
                <c:pt idx="1591">
                  <c:v>45.29</c:v>
                </c:pt>
                <c:pt idx="1592">
                  <c:v>46.03</c:v>
                </c:pt>
                <c:pt idx="1593">
                  <c:v>45.98</c:v>
                </c:pt>
                <c:pt idx="1594">
                  <c:v>44.75</c:v>
                </c:pt>
                <c:pt idx="1595">
                  <c:v>43.65</c:v>
                </c:pt>
                <c:pt idx="1596">
                  <c:v>43.77</c:v>
                </c:pt>
                <c:pt idx="1597">
                  <c:v>44.33</c:v>
                </c:pt>
                <c:pt idx="1598">
                  <c:v>44.58</c:v>
                </c:pt>
                <c:pt idx="1599">
                  <c:v>43.45</c:v>
                </c:pt>
                <c:pt idx="1600">
                  <c:v>44.68</c:v>
                </c:pt>
                <c:pt idx="1601">
                  <c:v>46.21</c:v>
                </c:pt>
                <c:pt idx="1602">
                  <c:v>46.64</c:v>
                </c:pt>
                <c:pt idx="1603">
                  <c:v>46.22</c:v>
                </c:pt>
                <c:pt idx="1604">
                  <c:v>47.72</c:v>
                </c:pt>
                <c:pt idx="1605">
                  <c:v>48.29</c:v>
                </c:pt>
                <c:pt idx="1606">
                  <c:v>48.12</c:v>
                </c:pt>
                <c:pt idx="1607">
                  <c:v>48.16</c:v>
                </c:pt>
                <c:pt idx="1608">
                  <c:v>47.67</c:v>
                </c:pt>
                <c:pt idx="1609">
                  <c:v>48.12</c:v>
                </c:pt>
                <c:pt idx="1610">
                  <c:v>48.04</c:v>
                </c:pt>
                <c:pt idx="1611">
                  <c:v>49.1</c:v>
                </c:pt>
                <c:pt idx="1612">
                  <c:v>49</c:v>
                </c:pt>
                <c:pt idx="1613">
                  <c:v>49.36</c:v>
                </c:pt>
                <c:pt idx="1614">
                  <c:v>49.1</c:v>
                </c:pt>
                <c:pt idx="1615">
                  <c:v>49.07</c:v>
                </c:pt>
                <c:pt idx="1616">
                  <c:v>49.14</c:v>
                </c:pt>
                <c:pt idx="1617">
                  <c:v>48.69</c:v>
                </c:pt>
                <c:pt idx="1618">
                  <c:v>49.71</c:v>
                </c:pt>
                <c:pt idx="1619">
                  <c:v>50.37</c:v>
                </c:pt>
                <c:pt idx="1620">
                  <c:v>51.23</c:v>
                </c:pt>
                <c:pt idx="1621">
                  <c:v>50.52</c:v>
                </c:pt>
                <c:pt idx="1622">
                  <c:v>49.09</c:v>
                </c:pt>
                <c:pt idx="1623">
                  <c:v>48.89</c:v>
                </c:pt>
                <c:pt idx="1624">
                  <c:v>48.49</c:v>
                </c:pt>
                <c:pt idx="1625">
                  <c:v>47.92</c:v>
                </c:pt>
                <c:pt idx="1626">
                  <c:v>46.14</c:v>
                </c:pt>
                <c:pt idx="1627">
                  <c:v>48</c:v>
                </c:pt>
                <c:pt idx="1628">
                  <c:v>49.4</c:v>
                </c:pt>
                <c:pt idx="1629">
                  <c:v>48.95</c:v>
                </c:pt>
                <c:pt idx="1630">
                  <c:v>49.16</c:v>
                </c:pt>
                <c:pt idx="1631">
                  <c:v>49.34</c:v>
                </c:pt>
                <c:pt idx="1632">
                  <c:v>46.7</c:v>
                </c:pt>
                <c:pt idx="1633">
                  <c:v>45.8</c:v>
                </c:pt>
                <c:pt idx="1634">
                  <c:v>47.93</c:v>
                </c:pt>
                <c:pt idx="1635">
                  <c:v>49.85</c:v>
                </c:pt>
                <c:pt idx="1636">
                  <c:v>48.27</c:v>
                </c:pt>
                <c:pt idx="1637">
                  <c:v>49.02</c:v>
                </c:pt>
                <c:pt idx="1638">
                  <c:v>46.73</c:v>
                </c:pt>
                <c:pt idx="1639">
                  <c:v>47.37</c:v>
                </c:pt>
                <c:pt idx="1640">
                  <c:v>45.22</c:v>
                </c:pt>
                <c:pt idx="1641">
                  <c:v>45.37</c:v>
                </c:pt>
                <c:pt idx="1642">
                  <c:v>44.73</c:v>
                </c:pt>
                <c:pt idx="1643">
                  <c:v>46.82</c:v>
                </c:pt>
                <c:pt idx="1644">
                  <c:v>44.87</c:v>
                </c:pt>
                <c:pt idx="1645">
                  <c:v>45.64</c:v>
                </c:pt>
                <c:pt idx="1646">
                  <c:v>45.93</c:v>
                </c:pt>
                <c:pt idx="1647">
                  <c:v>45.23</c:v>
                </c:pt>
                <c:pt idx="1648">
                  <c:v>44.64</c:v>
                </c:pt>
                <c:pt idx="1649">
                  <c:v>44.96</c:v>
                </c:pt>
                <c:pt idx="1650">
                  <c:v>43.96</c:v>
                </c:pt>
                <c:pt idx="1651">
                  <c:v>43.41</c:v>
                </c:pt>
                <c:pt idx="1652">
                  <c:v>42.4</c:v>
                </c:pt>
                <c:pt idx="1653">
                  <c:v>42.16</c:v>
                </c:pt>
                <c:pt idx="1654">
                  <c:v>41.9</c:v>
                </c:pt>
                <c:pt idx="1655">
                  <c:v>41.13</c:v>
                </c:pt>
                <c:pt idx="1656">
                  <c:v>41.54</c:v>
                </c:pt>
                <c:pt idx="1657">
                  <c:v>40.049999999999997</c:v>
                </c:pt>
                <c:pt idx="1658">
                  <c:v>39.5</c:v>
                </c:pt>
                <c:pt idx="1659">
                  <c:v>40.799999999999997</c:v>
                </c:pt>
                <c:pt idx="1660">
                  <c:v>41.92</c:v>
                </c:pt>
                <c:pt idx="1661">
                  <c:v>41.83</c:v>
                </c:pt>
                <c:pt idx="1662">
                  <c:v>43.06</c:v>
                </c:pt>
                <c:pt idx="1663">
                  <c:v>42.78</c:v>
                </c:pt>
                <c:pt idx="1664">
                  <c:v>41.75</c:v>
                </c:pt>
                <c:pt idx="1665">
                  <c:v>43.51</c:v>
                </c:pt>
                <c:pt idx="1666">
                  <c:v>44.47</c:v>
                </c:pt>
                <c:pt idx="1667">
                  <c:v>45.72</c:v>
                </c:pt>
                <c:pt idx="1668">
                  <c:v>46.57</c:v>
                </c:pt>
                <c:pt idx="1669">
                  <c:v>46.81</c:v>
                </c:pt>
                <c:pt idx="1670">
                  <c:v>48.2</c:v>
                </c:pt>
                <c:pt idx="1671">
                  <c:v>48.48</c:v>
                </c:pt>
                <c:pt idx="1672">
                  <c:v>46.8</c:v>
                </c:pt>
                <c:pt idx="1673">
                  <c:v>47.54</c:v>
                </c:pt>
                <c:pt idx="1674">
                  <c:v>46.29</c:v>
                </c:pt>
                <c:pt idx="1675">
                  <c:v>46.97</c:v>
                </c:pt>
                <c:pt idx="1676">
                  <c:v>47.64</c:v>
                </c:pt>
                <c:pt idx="1677">
                  <c:v>46.97</c:v>
                </c:pt>
                <c:pt idx="1678">
                  <c:v>46.32</c:v>
                </c:pt>
                <c:pt idx="1679">
                  <c:v>44.68</c:v>
                </c:pt>
                <c:pt idx="1680">
                  <c:v>43.17</c:v>
                </c:pt>
                <c:pt idx="1681">
                  <c:v>44.39</c:v>
                </c:pt>
                <c:pt idx="1682">
                  <c:v>44.85</c:v>
                </c:pt>
                <c:pt idx="1683">
                  <c:v>45.47</c:v>
                </c:pt>
                <c:pt idx="1684">
                  <c:v>47.63</c:v>
                </c:pt>
                <c:pt idx="1685">
                  <c:v>45.88</c:v>
                </c:pt>
                <c:pt idx="1686">
                  <c:v>46.28</c:v>
                </c:pt>
                <c:pt idx="1687">
                  <c:v>44.91</c:v>
                </c:pt>
                <c:pt idx="1688">
                  <c:v>43.62</c:v>
                </c:pt>
                <c:pt idx="1689">
                  <c:v>43.85</c:v>
                </c:pt>
                <c:pt idx="1690">
                  <c:v>43.04</c:v>
                </c:pt>
                <c:pt idx="1691">
                  <c:v>43.34</c:v>
                </c:pt>
                <c:pt idx="1692">
                  <c:v>43.85</c:v>
                </c:pt>
                <c:pt idx="1693">
                  <c:v>45.33</c:v>
                </c:pt>
                <c:pt idx="1694">
                  <c:v>46.1</c:v>
                </c:pt>
                <c:pt idx="1695">
                  <c:v>44.36</c:v>
                </c:pt>
                <c:pt idx="1696">
                  <c:v>45.6</c:v>
                </c:pt>
                <c:pt idx="1697">
                  <c:v>44.65</c:v>
                </c:pt>
                <c:pt idx="1698">
                  <c:v>47.07</c:v>
                </c:pt>
                <c:pt idx="1699">
                  <c:v>47.72</c:v>
                </c:pt>
                <c:pt idx="1700">
                  <c:v>47.72</c:v>
                </c:pt>
                <c:pt idx="1701">
                  <c:v>48.8</c:v>
                </c:pt>
                <c:pt idx="1702">
                  <c:v>48.67</c:v>
                </c:pt>
                <c:pt idx="1703">
                  <c:v>49.75</c:v>
                </c:pt>
                <c:pt idx="1704">
                  <c:v>50.44</c:v>
                </c:pt>
                <c:pt idx="1705">
                  <c:v>49.76</c:v>
                </c:pt>
                <c:pt idx="1706">
                  <c:v>49.76</c:v>
                </c:pt>
                <c:pt idx="1707">
                  <c:v>50.72</c:v>
                </c:pt>
                <c:pt idx="1708">
                  <c:v>50.14</c:v>
                </c:pt>
                <c:pt idx="1709">
                  <c:v>50.47</c:v>
                </c:pt>
                <c:pt idx="1710">
                  <c:v>50.35</c:v>
                </c:pt>
                <c:pt idx="1711">
                  <c:v>49.97</c:v>
                </c:pt>
                <c:pt idx="1712">
                  <c:v>50.3</c:v>
                </c:pt>
                <c:pt idx="1713">
                  <c:v>51.59</c:v>
                </c:pt>
                <c:pt idx="1714">
                  <c:v>50.31</c:v>
                </c:pt>
                <c:pt idx="1715">
                  <c:v>50.61</c:v>
                </c:pt>
                <c:pt idx="1716">
                  <c:v>50.18</c:v>
                </c:pt>
                <c:pt idx="1717">
                  <c:v>49.45</c:v>
                </c:pt>
                <c:pt idx="1718">
                  <c:v>48.75</c:v>
                </c:pt>
                <c:pt idx="1719">
                  <c:v>49.71</c:v>
                </c:pt>
                <c:pt idx="1720">
                  <c:v>48.72</c:v>
                </c:pt>
                <c:pt idx="1721">
                  <c:v>46.83</c:v>
                </c:pt>
                <c:pt idx="1722">
                  <c:v>46.66</c:v>
                </c:pt>
                <c:pt idx="1723">
                  <c:v>45.32</c:v>
                </c:pt>
                <c:pt idx="1724">
                  <c:v>44.66</c:v>
                </c:pt>
                <c:pt idx="1725">
                  <c:v>44.07</c:v>
                </c:pt>
                <c:pt idx="1726">
                  <c:v>44.88</c:v>
                </c:pt>
                <c:pt idx="1727">
                  <c:v>44.96</c:v>
                </c:pt>
                <c:pt idx="1728">
                  <c:v>45.2</c:v>
                </c:pt>
                <c:pt idx="1729">
                  <c:v>44.62</c:v>
                </c:pt>
                <c:pt idx="1730">
                  <c:v>43.39</c:v>
                </c:pt>
                <c:pt idx="1731">
                  <c:v>43.29</c:v>
                </c:pt>
                <c:pt idx="1732">
                  <c:v>45.86</c:v>
                </c:pt>
                <c:pt idx="1733">
                  <c:v>45.56</c:v>
                </c:pt>
                <c:pt idx="1734">
                  <c:v>45.37</c:v>
                </c:pt>
                <c:pt idx="1735">
                  <c:v>45.69</c:v>
                </c:pt>
                <c:pt idx="1736">
                  <c:v>47.48</c:v>
                </c:pt>
                <c:pt idx="1737">
                  <c:v>48.07</c:v>
                </c:pt>
                <c:pt idx="1738">
                  <c:v>46.72</c:v>
                </c:pt>
                <c:pt idx="1739">
                  <c:v>46.72</c:v>
                </c:pt>
                <c:pt idx="1740">
                  <c:v>45.66</c:v>
                </c:pt>
                <c:pt idx="1741">
                  <c:v>45.29</c:v>
                </c:pt>
                <c:pt idx="1742">
                  <c:v>49.41</c:v>
                </c:pt>
                <c:pt idx="1743">
                  <c:v>51.08</c:v>
                </c:pt>
                <c:pt idx="1744">
                  <c:v>51.7</c:v>
                </c:pt>
                <c:pt idx="1745">
                  <c:v>51.72</c:v>
                </c:pt>
                <c:pt idx="1746">
                  <c:v>50.95</c:v>
                </c:pt>
                <c:pt idx="1747">
                  <c:v>49.85</c:v>
                </c:pt>
                <c:pt idx="1748">
                  <c:v>50.84</c:v>
                </c:pt>
                <c:pt idx="1749">
                  <c:v>51.51</c:v>
                </c:pt>
                <c:pt idx="1750">
                  <c:v>52.74</c:v>
                </c:pt>
                <c:pt idx="1751">
                  <c:v>52.99</c:v>
                </c:pt>
                <c:pt idx="1752">
                  <c:v>51.01</c:v>
                </c:pt>
                <c:pt idx="1753">
                  <c:v>50.9</c:v>
                </c:pt>
                <c:pt idx="1754">
                  <c:v>51.93</c:v>
                </c:pt>
                <c:pt idx="1755">
                  <c:v>52.13</c:v>
                </c:pt>
                <c:pt idx="1756">
                  <c:v>52.22</c:v>
                </c:pt>
                <c:pt idx="1757">
                  <c:v>51.44</c:v>
                </c:pt>
                <c:pt idx="1758">
                  <c:v>51.98</c:v>
                </c:pt>
                <c:pt idx="1759">
                  <c:v>52.01</c:v>
                </c:pt>
                <c:pt idx="1760">
                  <c:v>52.82</c:v>
                </c:pt>
                <c:pt idx="1761">
                  <c:v>54.01</c:v>
                </c:pt>
                <c:pt idx="1762">
                  <c:v>53.8</c:v>
                </c:pt>
                <c:pt idx="1763">
                  <c:v>53.75</c:v>
                </c:pt>
                <c:pt idx="1764">
                  <c:v>52.36</c:v>
                </c:pt>
                <c:pt idx="1765">
                  <c:v>53.26</c:v>
                </c:pt>
                <c:pt idx="1766">
                  <c:v>53.77</c:v>
                </c:pt>
                <c:pt idx="1767">
                  <c:v>53.98</c:v>
                </c:pt>
                <c:pt idx="1768">
                  <c:v>51.95</c:v>
                </c:pt>
                <c:pt idx="1769">
                  <c:v>50.82</c:v>
                </c:pt>
                <c:pt idx="1770">
                  <c:v>52.19</c:v>
                </c:pt>
                <c:pt idx="1771">
                  <c:v>53.01</c:v>
                </c:pt>
                <c:pt idx="1772">
                  <c:v>52.36</c:v>
                </c:pt>
                <c:pt idx="1773">
                  <c:v>52.45</c:v>
                </c:pt>
                <c:pt idx="1774">
                  <c:v>51.12</c:v>
                </c:pt>
                <c:pt idx="1775">
                  <c:v>51.39</c:v>
                </c:pt>
                <c:pt idx="1776">
                  <c:v>52.33</c:v>
                </c:pt>
                <c:pt idx="1777">
                  <c:v>52.77</c:v>
                </c:pt>
                <c:pt idx="1778">
                  <c:v>52.38</c:v>
                </c:pt>
                <c:pt idx="1779">
                  <c:v>52.14</c:v>
                </c:pt>
                <c:pt idx="1780">
                  <c:v>53.24</c:v>
                </c:pt>
                <c:pt idx="1781">
                  <c:v>53.18</c:v>
                </c:pt>
                <c:pt idx="1782">
                  <c:v>52.63</c:v>
                </c:pt>
                <c:pt idx="1783">
                  <c:v>52.75</c:v>
                </c:pt>
                <c:pt idx="1784">
                  <c:v>53.9</c:v>
                </c:pt>
                <c:pt idx="1785">
                  <c:v>53.55</c:v>
                </c:pt>
                <c:pt idx="1786">
                  <c:v>53.81</c:v>
                </c:pt>
                <c:pt idx="1787">
                  <c:v>53.01</c:v>
                </c:pt>
                <c:pt idx="1788">
                  <c:v>52.19</c:v>
                </c:pt>
                <c:pt idx="1789">
                  <c:v>52.37</c:v>
                </c:pt>
                <c:pt idx="1790">
                  <c:v>52.99</c:v>
                </c:pt>
                <c:pt idx="1791">
                  <c:v>53.84</c:v>
                </c:pt>
                <c:pt idx="1792">
                  <c:v>52.96</c:v>
                </c:pt>
                <c:pt idx="1793">
                  <c:v>53.21</c:v>
                </c:pt>
                <c:pt idx="1794">
                  <c:v>53.11</c:v>
                </c:pt>
                <c:pt idx="1795">
                  <c:v>53.41</c:v>
                </c:pt>
                <c:pt idx="1796">
                  <c:v>53.41</c:v>
                </c:pt>
                <c:pt idx="1797">
                  <c:v>54.02</c:v>
                </c:pt>
                <c:pt idx="1798">
                  <c:v>53.61</c:v>
                </c:pt>
                <c:pt idx="1799">
                  <c:v>54.48</c:v>
                </c:pt>
                <c:pt idx="1800">
                  <c:v>53.99</c:v>
                </c:pt>
                <c:pt idx="1801">
                  <c:v>54.04</c:v>
                </c:pt>
                <c:pt idx="1802">
                  <c:v>54</c:v>
                </c:pt>
                <c:pt idx="1803">
                  <c:v>53.82</c:v>
                </c:pt>
                <c:pt idx="1804">
                  <c:v>52.63</c:v>
                </c:pt>
                <c:pt idx="1805">
                  <c:v>53.33</c:v>
                </c:pt>
                <c:pt idx="1806">
                  <c:v>53.19</c:v>
                </c:pt>
                <c:pt idx="1807">
                  <c:v>52.68</c:v>
                </c:pt>
                <c:pt idx="1808">
                  <c:v>49.83</c:v>
                </c:pt>
                <c:pt idx="1809">
                  <c:v>48.75</c:v>
                </c:pt>
                <c:pt idx="1810">
                  <c:v>48.05</c:v>
                </c:pt>
                <c:pt idx="1811">
                  <c:v>47.95</c:v>
                </c:pt>
                <c:pt idx="1812">
                  <c:v>47.24</c:v>
                </c:pt>
                <c:pt idx="1813">
                  <c:v>48.34</c:v>
                </c:pt>
                <c:pt idx="1814">
                  <c:v>48.3</c:v>
                </c:pt>
                <c:pt idx="1815">
                  <c:v>48.34</c:v>
                </c:pt>
                <c:pt idx="1816">
                  <c:v>47.79</c:v>
                </c:pt>
                <c:pt idx="1817">
                  <c:v>47.02</c:v>
                </c:pt>
                <c:pt idx="1818">
                  <c:v>47.29</c:v>
                </c:pt>
                <c:pt idx="1819">
                  <c:v>47</c:v>
                </c:pt>
                <c:pt idx="1820">
                  <c:v>47.3</c:v>
                </c:pt>
                <c:pt idx="1821">
                  <c:v>47.02</c:v>
                </c:pt>
                <c:pt idx="1822">
                  <c:v>48.36</c:v>
                </c:pt>
                <c:pt idx="1823">
                  <c:v>49.47</c:v>
                </c:pt>
                <c:pt idx="1824">
                  <c:v>50.3</c:v>
                </c:pt>
                <c:pt idx="1825">
                  <c:v>50.54</c:v>
                </c:pt>
                <c:pt idx="1826">
                  <c:v>50.25</c:v>
                </c:pt>
                <c:pt idx="1827">
                  <c:v>50.99</c:v>
                </c:pt>
                <c:pt idx="1828">
                  <c:v>51.14</c:v>
                </c:pt>
                <c:pt idx="1829">
                  <c:v>51.69</c:v>
                </c:pt>
                <c:pt idx="1830">
                  <c:v>52.25</c:v>
                </c:pt>
                <c:pt idx="1831">
                  <c:v>53.06</c:v>
                </c:pt>
                <c:pt idx="1832">
                  <c:v>53.38</c:v>
                </c:pt>
                <c:pt idx="1833">
                  <c:v>53.12</c:v>
                </c:pt>
                <c:pt idx="1834">
                  <c:v>53.19</c:v>
                </c:pt>
                <c:pt idx="1835">
                  <c:v>52.62</c:v>
                </c:pt>
                <c:pt idx="1836">
                  <c:v>52.46</c:v>
                </c:pt>
                <c:pt idx="1837">
                  <c:v>50.49</c:v>
                </c:pt>
                <c:pt idx="1838">
                  <c:v>50.26</c:v>
                </c:pt>
                <c:pt idx="1839">
                  <c:v>49.64</c:v>
                </c:pt>
                <c:pt idx="1840">
                  <c:v>48.9</c:v>
                </c:pt>
                <c:pt idx="1841">
                  <c:v>49.22</c:v>
                </c:pt>
                <c:pt idx="1842">
                  <c:v>49.22</c:v>
                </c:pt>
                <c:pt idx="1843">
                  <c:v>48.96</c:v>
                </c:pt>
                <c:pt idx="1844">
                  <c:v>49.31</c:v>
                </c:pt>
                <c:pt idx="1845">
                  <c:v>48.83</c:v>
                </c:pt>
                <c:pt idx="1846">
                  <c:v>47.65</c:v>
                </c:pt>
                <c:pt idx="1847">
                  <c:v>47.79</c:v>
                </c:pt>
                <c:pt idx="1848">
                  <c:v>45.55</c:v>
                </c:pt>
                <c:pt idx="1849">
                  <c:v>46.23</c:v>
                </c:pt>
                <c:pt idx="1850">
                  <c:v>46.46</c:v>
                </c:pt>
                <c:pt idx="1851">
                  <c:v>45.84</c:v>
                </c:pt>
                <c:pt idx="1852">
                  <c:v>47.28</c:v>
                </c:pt>
                <c:pt idx="1853">
                  <c:v>47.81</c:v>
                </c:pt>
                <c:pt idx="1854">
                  <c:v>47.83</c:v>
                </c:pt>
                <c:pt idx="1855">
                  <c:v>48.86</c:v>
                </c:pt>
                <c:pt idx="1856">
                  <c:v>48.64</c:v>
                </c:pt>
                <c:pt idx="1857">
                  <c:v>49.04</c:v>
                </c:pt>
                <c:pt idx="1858">
                  <c:v>49.36</c:v>
                </c:pt>
                <c:pt idx="1859">
                  <c:v>50.32</c:v>
                </c:pt>
                <c:pt idx="1860">
                  <c:v>50.81</c:v>
                </c:pt>
                <c:pt idx="1861">
                  <c:v>51.12</c:v>
                </c:pt>
                <c:pt idx="1862">
                  <c:v>50.99</c:v>
                </c:pt>
                <c:pt idx="1863">
                  <c:v>48.57</c:v>
                </c:pt>
                <c:pt idx="1864">
                  <c:v>49.58</c:v>
                </c:pt>
                <c:pt idx="1865">
                  <c:v>49.63</c:v>
                </c:pt>
                <c:pt idx="1866">
                  <c:v>48.29</c:v>
                </c:pt>
                <c:pt idx="1867">
                  <c:v>48.32</c:v>
                </c:pt>
                <c:pt idx="1868">
                  <c:v>47.68</c:v>
                </c:pt>
                <c:pt idx="1869">
                  <c:v>47.4</c:v>
                </c:pt>
                <c:pt idx="1870">
                  <c:v>48.13</c:v>
                </c:pt>
                <c:pt idx="1871">
                  <c:v>45.8</c:v>
                </c:pt>
                <c:pt idx="1872">
                  <c:v>45.68</c:v>
                </c:pt>
                <c:pt idx="1873">
                  <c:v>45.82</c:v>
                </c:pt>
                <c:pt idx="1874">
                  <c:v>46.1</c:v>
                </c:pt>
                <c:pt idx="1875">
                  <c:v>46.41</c:v>
                </c:pt>
                <c:pt idx="1876">
                  <c:v>44.79</c:v>
                </c:pt>
                <c:pt idx="1877">
                  <c:v>44.47</c:v>
                </c:pt>
                <c:pt idx="1878">
                  <c:v>44.73</c:v>
                </c:pt>
                <c:pt idx="1879">
                  <c:v>44.24</c:v>
                </c:pt>
                <c:pt idx="1880">
                  <c:v>43.34</c:v>
                </c:pt>
                <c:pt idx="1881">
                  <c:v>42.48</c:v>
                </c:pt>
                <c:pt idx="1882">
                  <c:v>42.53</c:v>
                </c:pt>
                <c:pt idx="1883">
                  <c:v>42.86</c:v>
                </c:pt>
                <c:pt idx="1884">
                  <c:v>43.24</c:v>
                </c:pt>
                <c:pt idx="1885">
                  <c:v>44.25</c:v>
                </c:pt>
                <c:pt idx="1886">
                  <c:v>44.74</c:v>
                </c:pt>
                <c:pt idx="1887">
                  <c:v>44.88</c:v>
                </c:pt>
                <c:pt idx="1888">
                  <c:v>46.02</c:v>
                </c:pt>
                <c:pt idx="1889">
                  <c:v>45.11</c:v>
                </c:pt>
                <c:pt idx="1890">
                  <c:v>45.52</c:v>
                </c:pt>
                <c:pt idx="1891">
                  <c:v>44.25</c:v>
                </c:pt>
                <c:pt idx="1892">
                  <c:v>44.4</c:v>
                </c:pt>
                <c:pt idx="1893">
                  <c:v>45.06</c:v>
                </c:pt>
                <c:pt idx="1894">
                  <c:v>45.48</c:v>
                </c:pt>
                <c:pt idx="1895">
                  <c:v>46.06</c:v>
                </c:pt>
                <c:pt idx="1896">
                  <c:v>46.53</c:v>
                </c:pt>
                <c:pt idx="1897">
                  <c:v>46.02</c:v>
                </c:pt>
                <c:pt idx="1898">
                  <c:v>46.4</c:v>
                </c:pt>
                <c:pt idx="1899">
                  <c:v>47.1</c:v>
                </c:pt>
                <c:pt idx="1900">
                  <c:v>46.73</c:v>
                </c:pt>
                <c:pt idx="1901">
                  <c:v>45.78</c:v>
                </c:pt>
                <c:pt idx="1902">
                  <c:v>46.21</c:v>
                </c:pt>
                <c:pt idx="1903">
                  <c:v>47.77</c:v>
                </c:pt>
                <c:pt idx="1904">
                  <c:v>48.58</c:v>
                </c:pt>
                <c:pt idx="1905">
                  <c:v>49.05</c:v>
                </c:pt>
                <c:pt idx="1906">
                  <c:v>49.72</c:v>
                </c:pt>
                <c:pt idx="1907">
                  <c:v>50.21</c:v>
                </c:pt>
                <c:pt idx="1908">
                  <c:v>49.19</c:v>
                </c:pt>
                <c:pt idx="1909">
                  <c:v>49.6</c:v>
                </c:pt>
                <c:pt idx="1910">
                  <c:v>49.03</c:v>
                </c:pt>
                <c:pt idx="1911">
                  <c:v>49.57</c:v>
                </c:pt>
                <c:pt idx="1912">
                  <c:v>49.37</c:v>
                </c:pt>
                <c:pt idx="1913">
                  <c:v>49.07</c:v>
                </c:pt>
                <c:pt idx="1914">
                  <c:v>49.59</c:v>
                </c:pt>
                <c:pt idx="1915">
                  <c:v>48.54</c:v>
                </c:pt>
                <c:pt idx="1916">
                  <c:v>48.81</c:v>
                </c:pt>
                <c:pt idx="1917">
                  <c:v>47.59</c:v>
                </c:pt>
                <c:pt idx="1918">
                  <c:v>47.57</c:v>
                </c:pt>
                <c:pt idx="1919">
                  <c:v>46.8</c:v>
                </c:pt>
                <c:pt idx="1920">
                  <c:v>47.07</c:v>
                </c:pt>
                <c:pt idx="1921">
                  <c:v>48.59</c:v>
                </c:pt>
                <c:pt idx="1922">
                  <c:v>47.39</c:v>
                </c:pt>
                <c:pt idx="1923">
                  <c:v>47.65</c:v>
                </c:pt>
                <c:pt idx="1924">
                  <c:v>48.45</c:v>
                </c:pt>
                <c:pt idx="1925">
                  <c:v>47.24</c:v>
                </c:pt>
                <c:pt idx="1926">
                  <c:v>47.65</c:v>
                </c:pt>
                <c:pt idx="1927">
                  <c:v>46.4</c:v>
                </c:pt>
                <c:pt idx="1928">
                  <c:v>46.46</c:v>
                </c:pt>
                <c:pt idx="1929">
                  <c:v>45.96</c:v>
                </c:pt>
                <c:pt idx="1930">
                  <c:v>47.26</c:v>
                </c:pt>
                <c:pt idx="1931">
                  <c:v>47.32</c:v>
                </c:pt>
                <c:pt idx="1932">
                  <c:v>48.63</c:v>
                </c:pt>
                <c:pt idx="1933">
                  <c:v>49.13</c:v>
                </c:pt>
                <c:pt idx="1934">
                  <c:v>49.1</c:v>
                </c:pt>
                <c:pt idx="1935">
                  <c:v>47.44</c:v>
                </c:pt>
                <c:pt idx="1936">
                  <c:v>48.06</c:v>
                </c:pt>
                <c:pt idx="1937">
                  <c:v>48.21</c:v>
                </c:pt>
                <c:pt idx="1938">
                  <c:v>49.3</c:v>
                </c:pt>
                <c:pt idx="1939">
                  <c:v>49.86</c:v>
                </c:pt>
                <c:pt idx="1940">
                  <c:v>49.9</c:v>
                </c:pt>
                <c:pt idx="1941">
                  <c:v>49.88</c:v>
                </c:pt>
                <c:pt idx="1942">
                  <c:v>49.54</c:v>
                </c:pt>
                <c:pt idx="1943">
                  <c:v>50.29</c:v>
                </c:pt>
                <c:pt idx="1944">
                  <c:v>50.58</c:v>
                </c:pt>
                <c:pt idx="1945">
                  <c:v>50.33</c:v>
                </c:pt>
                <c:pt idx="1946">
                  <c:v>51.85</c:v>
                </c:pt>
                <c:pt idx="1947">
                  <c:v>51.59</c:v>
                </c:pt>
                <c:pt idx="1948">
                  <c:v>52.14</c:v>
                </c:pt>
                <c:pt idx="1949">
                  <c:v>51.62</c:v>
                </c:pt>
                <c:pt idx="1950">
                  <c:v>51.67</c:v>
                </c:pt>
                <c:pt idx="1951">
                  <c:v>50.59</c:v>
                </c:pt>
                <c:pt idx="1952">
                  <c:v>50.44</c:v>
                </c:pt>
                <c:pt idx="1953">
                  <c:v>50</c:v>
                </c:pt>
                <c:pt idx="1954">
                  <c:v>50.79</c:v>
                </c:pt>
                <c:pt idx="1955">
                  <c:v>49.34</c:v>
                </c:pt>
                <c:pt idx="1956">
                  <c:v>49.58</c:v>
                </c:pt>
                <c:pt idx="1957">
                  <c:v>50.93</c:v>
                </c:pt>
                <c:pt idx="1958">
                  <c:v>51.3</c:v>
                </c:pt>
                <c:pt idx="1959">
                  <c:v>50.61</c:v>
                </c:pt>
                <c:pt idx="1960">
                  <c:v>51.43</c:v>
                </c:pt>
                <c:pt idx="1961">
                  <c:v>51.86</c:v>
                </c:pt>
                <c:pt idx="1962">
                  <c:v>51.87</c:v>
                </c:pt>
                <c:pt idx="1963">
                  <c:v>52.05</c:v>
                </c:pt>
                <c:pt idx="1964">
                  <c:v>51.29</c:v>
                </c:pt>
                <c:pt idx="1965">
                  <c:v>51.63</c:v>
                </c:pt>
                <c:pt idx="1966">
                  <c:v>51.91</c:v>
                </c:pt>
                <c:pt idx="1967">
                  <c:v>52.32</c:v>
                </c:pt>
                <c:pt idx="1968">
                  <c:v>51.97</c:v>
                </c:pt>
                <c:pt idx="1969">
                  <c:v>52.41</c:v>
                </c:pt>
                <c:pt idx="1970">
                  <c:v>53.92</c:v>
                </c:pt>
                <c:pt idx="1971">
                  <c:v>54.11</c:v>
                </c:pt>
                <c:pt idx="1972">
                  <c:v>54.36</c:v>
                </c:pt>
                <c:pt idx="1973">
                  <c:v>54.32</c:v>
                </c:pt>
                <c:pt idx="1974">
                  <c:v>54.55</c:v>
                </c:pt>
                <c:pt idx="1975">
                  <c:v>55.63</c:v>
                </c:pt>
                <c:pt idx="1976">
                  <c:v>57.34</c:v>
                </c:pt>
                <c:pt idx="1977">
                  <c:v>57.19</c:v>
                </c:pt>
                <c:pt idx="1978">
                  <c:v>56.82</c:v>
                </c:pt>
                <c:pt idx="1979">
                  <c:v>57.16</c:v>
                </c:pt>
                <c:pt idx="1980">
                  <c:v>56.75</c:v>
                </c:pt>
                <c:pt idx="1981">
                  <c:v>56.77</c:v>
                </c:pt>
                <c:pt idx="1982">
                  <c:v>55.67</c:v>
                </c:pt>
                <c:pt idx="1983">
                  <c:v>55.28</c:v>
                </c:pt>
                <c:pt idx="1984">
                  <c:v>55.14</c:v>
                </c:pt>
                <c:pt idx="1985">
                  <c:v>56.21</c:v>
                </c:pt>
                <c:pt idx="1986">
                  <c:v>56.21</c:v>
                </c:pt>
                <c:pt idx="1987">
                  <c:v>56.84</c:v>
                </c:pt>
                <c:pt idx="1988">
                  <c:v>57.88</c:v>
                </c:pt>
                <c:pt idx="1989">
                  <c:v>58.94</c:v>
                </c:pt>
                <c:pt idx="1990">
                  <c:v>58.1</c:v>
                </c:pt>
                <c:pt idx="1991">
                  <c:v>57.96</c:v>
                </c:pt>
                <c:pt idx="1992">
                  <c:v>57.25</c:v>
                </c:pt>
                <c:pt idx="1993">
                  <c:v>57.4</c:v>
                </c:pt>
                <c:pt idx="1994">
                  <c:v>58.35</c:v>
                </c:pt>
                <c:pt idx="1995">
                  <c:v>57.48</c:v>
                </c:pt>
                <c:pt idx="1996">
                  <c:v>57.66</c:v>
                </c:pt>
                <c:pt idx="1997">
                  <c:v>55.79</c:v>
                </c:pt>
                <c:pt idx="1998">
                  <c:v>56.5</c:v>
                </c:pt>
                <c:pt idx="1999">
                  <c:v>57.15</c:v>
                </c:pt>
                <c:pt idx="2000">
                  <c:v>57.84</c:v>
                </c:pt>
                <c:pt idx="2001">
                  <c:v>57.12</c:v>
                </c:pt>
                <c:pt idx="2002">
                  <c:v>56.59</c:v>
                </c:pt>
                <c:pt idx="2003">
                  <c:v>57</c:v>
                </c:pt>
                <c:pt idx="2004">
                  <c:v>57.29</c:v>
                </c:pt>
                <c:pt idx="2005">
                  <c:v>57.17</c:v>
                </c:pt>
                <c:pt idx="2006">
                  <c:v>57.49</c:v>
                </c:pt>
                <c:pt idx="2007">
                  <c:v>58.09</c:v>
                </c:pt>
                <c:pt idx="2008">
                  <c:v>58.34</c:v>
                </c:pt>
                <c:pt idx="2009">
                  <c:v>58.25</c:v>
                </c:pt>
                <c:pt idx="2010">
                  <c:v>59.55</c:v>
                </c:pt>
                <c:pt idx="2011">
                  <c:v>59.67</c:v>
                </c:pt>
                <c:pt idx="2012">
                  <c:v>59.84</c:v>
                </c:pt>
                <c:pt idx="2013">
                  <c:v>60.46</c:v>
                </c:pt>
                <c:pt idx="2014">
                  <c:v>60.37</c:v>
                </c:pt>
                <c:pt idx="2015">
                  <c:v>61.61</c:v>
                </c:pt>
                <c:pt idx="2016">
                  <c:v>61.98</c:v>
                </c:pt>
                <c:pt idx="2017">
                  <c:v>61.49</c:v>
                </c:pt>
                <c:pt idx="2018">
                  <c:v>61.73</c:v>
                </c:pt>
                <c:pt idx="2019">
                  <c:v>62.92</c:v>
                </c:pt>
                <c:pt idx="2020">
                  <c:v>63.6</c:v>
                </c:pt>
                <c:pt idx="2021">
                  <c:v>63.81</c:v>
                </c:pt>
                <c:pt idx="2022">
                  <c:v>64.22</c:v>
                </c:pt>
                <c:pt idx="2023">
                  <c:v>63.82</c:v>
                </c:pt>
                <c:pt idx="2024">
                  <c:v>63.92</c:v>
                </c:pt>
                <c:pt idx="2025">
                  <c:v>63.96</c:v>
                </c:pt>
                <c:pt idx="2026">
                  <c:v>63.38</c:v>
                </c:pt>
                <c:pt idx="2027">
                  <c:v>63.66</c:v>
                </c:pt>
                <c:pt idx="2028">
                  <c:v>64.45</c:v>
                </c:pt>
                <c:pt idx="2029">
                  <c:v>65.69</c:v>
                </c:pt>
                <c:pt idx="2030">
                  <c:v>65.62</c:v>
                </c:pt>
                <c:pt idx="2031">
                  <c:v>66.27</c:v>
                </c:pt>
                <c:pt idx="2032">
                  <c:v>65.709999999999994</c:v>
                </c:pt>
                <c:pt idx="2033">
                  <c:v>64.64</c:v>
                </c:pt>
                <c:pt idx="2034">
                  <c:v>64.819999999999993</c:v>
                </c:pt>
                <c:pt idx="2035">
                  <c:v>65.92</c:v>
                </c:pt>
                <c:pt idx="2036">
                  <c:v>65.5</c:v>
                </c:pt>
                <c:pt idx="2037">
                  <c:v>64.180000000000007</c:v>
                </c:pt>
                <c:pt idx="2038">
                  <c:v>63.48</c:v>
                </c:pt>
                <c:pt idx="2039">
                  <c:v>61.91</c:v>
                </c:pt>
                <c:pt idx="2040">
                  <c:v>61.3</c:v>
                </c:pt>
                <c:pt idx="2041">
                  <c:v>59.2</c:v>
                </c:pt>
                <c:pt idx="2042">
                  <c:v>59.41</c:v>
                </c:pt>
                <c:pt idx="2043">
                  <c:v>59.33</c:v>
                </c:pt>
                <c:pt idx="2044">
                  <c:v>60.7</c:v>
                </c:pt>
                <c:pt idx="2045">
                  <c:v>61.48</c:v>
                </c:pt>
                <c:pt idx="2046">
                  <c:v>61.89</c:v>
                </c:pt>
                <c:pt idx="2047">
                  <c:v>61.91</c:v>
                </c:pt>
                <c:pt idx="2048">
                  <c:v>61.73</c:v>
                </c:pt>
                <c:pt idx="2049">
                  <c:v>62.72</c:v>
                </c:pt>
                <c:pt idx="2050">
                  <c:v>63.52</c:v>
                </c:pt>
                <c:pt idx="2051">
                  <c:v>63.81</c:v>
                </c:pt>
                <c:pt idx="2052">
                  <c:v>62.94</c:v>
                </c:pt>
                <c:pt idx="2053">
                  <c:v>61.43</c:v>
                </c:pt>
                <c:pt idx="2054">
                  <c:v>60.98</c:v>
                </c:pt>
                <c:pt idx="2055">
                  <c:v>61.19</c:v>
                </c:pt>
                <c:pt idx="2056">
                  <c:v>62.49</c:v>
                </c:pt>
                <c:pt idx="2057">
                  <c:v>62.54</c:v>
                </c:pt>
                <c:pt idx="2058">
                  <c:v>61.09</c:v>
                </c:pt>
                <c:pt idx="2059">
                  <c:v>60.13</c:v>
                </c:pt>
                <c:pt idx="2060">
                  <c:v>62.02</c:v>
                </c:pt>
                <c:pt idx="2061">
                  <c:v>61.35</c:v>
                </c:pt>
                <c:pt idx="2062">
                  <c:v>60.69</c:v>
                </c:pt>
                <c:pt idx="2063">
                  <c:v>60.89</c:v>
                </c:pt>
                <c:pt idx="2064">
                  <c:v>61.16</c:v>
                </c:pt>
                <c:pt idx="2065">
                  <c:v>62.29</c:v>
                </c:pt>
                <c:pt idx="2066">
                  <c:v>62.01</c:v>
                </c:pt>
                <c:pt idx="2067">
                  <c:v>63.37</c:v>
                </c:pt>
                <c:pt idx="2068">
                  <c:v>65.099999999999994</c:v>
                </c:pt>
                <c:pt idx="2069">
                  <c:v>64.25</c:v>
                </c:pt>
                <c:pt idx="2070">
                  <c:v>65.8</c:v>
                </c:pt>
                <c:pt idx="2071">
                  <c:v>65.489999999999995</c:v>
                </c:pt>
                <c:pt idx="2072">
                  <c:v>65.209999999999994</c:v>
                </c:pt>
                <c:pt idx="2073">
                  <c:v>64.3</c:v>
                </c:pt>
                <c:pt idx="2074">
                  <c:v>64.87</c:v>
                </c:pt>
                <c:pt idx="2075">
                  <c:v>63.05</c:v>
                </c:pt>
                <c:pt idx="2076">
                  <c:v>63.41</c:v>
                </c:pt>
                <c:pt idx="2077">
                  <c:v>63.35</c:v>
                </c:pt>
                <c:pt idx="2078">
                  <c:v>63.53</c:v>
                </c:pt>
                <c:pt idx="2079">
                  <c:v>62.03</c:v>
                </c:pt>
                <c:pt idx="2080">
                  <c:v>63.4</c:v>
                </c:pt>
                <c:pt idx="2081">
                  <c:v>65.48</c:v>
                </c:pt>
                <c:pt idx="2082">
                  <c:v>66.81</c:v>
                </c:pt>
                <c:pt idx="2083">
                  <c:v>67.069999999999993</c:v>
                </c:pt>
                <c:pt idx="2084">
                  <c:v>67.349999999999994</c:v>
                </c:pt>
                <c:pt idx="2085">
                  <c:v>66.23</c:v>
                </c:pt>
                <c:pt idx="2086">
                  <c:v>66.5</c:v>
                </c:pt>
                <c:pt idx="2087">
                  <c:v>68.44</c:v>
                </c:pt>
                <c:pt idx="2088">
                  <c:v>68.3</c:v>
                </c:pt>
                <c:pt idx="2089">
                  <c:v>68.260000000000005</c:v>
                </c:pt>
                <c:pt idx="2090">
                  <c:v>67.61</c:v>
                </c:pt>
                <c:pt idx="2091">
                  <c:v>67.66</c:v>
                </c:pt>
                <c:pt idx="2092">
                  <c:v>68</c:v>
                </c:pt>
                <c:pt idx="2093">
                  <c:v>68.180000000000007</c:v>
                </c:pt>
                <c:pt idx="2094">
                  <c:v>68.11</c:v>
                </c:pt>
                <c:pt idx="2095">
                  <c:v>68.56</c:v>
                </c:pt>
                <c:pt idx="2096">
                  <c:v>67.28</c:v>
                </c:pt>
                <c:pt idx="2097">
                  <c:v>67.91</c:v>
                </c:pt>
                <c:pt idx="2098">
                  <c:v>68.45</c:v>
                </c:pt>
                <c:pt idx="2099">
                  <c:v>69.709999999999994</c:v>
                </c:pt>
                <c:pt idx="2100">
                  <c:v>70.739999999999995</c:v>
                </c:pt>
                <c:pt idx="2101">
                  <c:v>68.83</c:v>
                </c:pt>
                <c:pt idx="2102">
                  <c:v>71.16</c:v>
                </c:pt>
                <c:pt idx="2103">
                  <c:v>71.36</c:v>
                </c:pt>
                <c:pt idx="2104">
                  <c:v>70.69</c:v>
                </c:pt>
                <c:pt idx="2105">
                  <c:v>71.010000000000005</c:v>
                </c:pt>
                <c:pt idx="2106">
                  <c:v>71.34</c:v>
                </c:pt>
                <c:pt idx="2107">
                  <c:v>71.430000000000007</c:v>
                </c:pt>
                <c:pt idx="2108">
                  <c:v>71.47</c:v>
                </c:pt>
                <c:pt idx="2109">
                  <c:v>71.23</c:v>
                </c:pt>
                <c:pt idx="2110">
                  <c:v>72.260000000000005</c:v>
                </c:pt>
                <c:pt idx="2111">
                  <c:v>72.09</c:v>
                </c:pt>
                <c:pt idx="2112">
                  <c:v>71.849999999999994</c:v>
                </c:pt>
                <c:pt idx="2113">
                  <c:v>70.77</c:v>
                </c:pt>
                <c:pt idx="2114">
                  <c:v>67.92</c:v>
                </c:pt>
                <c:pt idx="2115">
                  <c:v>66.8</c:v>
                </c:pt>
                <c:pt idx="2116">
                  <c:v>68.239999999999995</c:v>
                </c:pt>
                <c:pt idx="2117">
                  <c:v>66.98</c:v>
                </c:pt>
                <c:pt idx="2118">
                  <c:v>65.81</c:v>
                </c:pt>
                <c:pt idx="2119">
                  <c:v>64.760000000000005</c:v>
                </c:pt>
                <c:pt idx="2120">
                  <c:v>65.510000000000005</c:v>
                </c:pt>
                <c:pt idx="2121">
                  <c:v>64.75</c:v>
                </c:pt>
                <c:pt idx="2122">
                  <c:v>65.959999999999994</c:v>
                </c:pt>
                <c:pt idx="2123">
                  <c:v>65.77</c:v>
                </c:pt>
                <c:pt idx="2124">
                  <c:v>66.099999999999994</c:v>
                </c:pt>
                <c:pt idx="2125">
                  <c:v>66.38</c:v>
                </c:pt>
                <c:pt idx="2126">
                  <c:v>66.63</c:v>
                </c:pt>
                <c:pt idx="2127">
                  <c:v>66.91</c:v>
                </c:pt>
                <c:pt idx="2128">
                  <c:v>65.010000000000005</c:v>
                </c:pt>
                <c:pt idx="2129">
                  <c:v>65.91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C-48EC-AB3B-EB12482A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8689016"/>
        <c:axId val="528692624"/>
      </c:lineChart>
      <c:dateAx>
        <c:axId val="5286890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8692624"/>
        <c:crosses val="autoZero"/>
        <c:auto val="1"/>
        <c:lblOffset val="100"/>
        <c:baseTimeUnit val="days"/>
      </c:dateAx>
      <c:valAx>
        <c:axId val="52869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8689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'USD X Barril WTI'!$B$3</c:f>
              <c:strCache>
                <c:ptCount val="1"/>
                <c:pt idx="0">
                  <c:v>Cushing, OK WTI Spot Price FOB (Dollars per Barrel)</c:v>
                </c:pt>
              </c:strCache>
            </c:strRef>
          </c:tx>
          <c:marker>
            <c:symbol val="none"/>
          </c:marker>
          <c:cat>
            <c:numRef>
              <c:f>'USD X Barril WTI'!$A$7068:$A$8189</c:f>
              <c:numCache>
                <c:formatCode>m/d/yyyy</c:formatCode>
                <c:ptCount val="1122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41750</c:v>
                </c:pt>
                <c:pt idx="75">
                  <c:v>41751</c:v>
                </c:pt>
                <c:pt idx="76">
                  <c:v>41752</c:v>
                </c:pt>
                <c:pt idx="77">
                  <c:v>41753</c:v>
                </c:pt>
                <c:pt idx="78">
                  <c:v>41754</c:v>
                </c:pt>
                <c:pt idx="79">
                  <c:v>41757</c:v>
                </c:pt>
                <c:pt idx="80">
                  <c:v>41758</c:v>
                </c:pt>
                <c:pt idx="81">
                  <c:v>41759</c:v>
                </c:pt>
                <c:pt idx="82">
                  <c:v>41760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41799</c:v>
                </c:pt>
                <c:pt idx="109">
                  <c:v>41800</c:v>
                </c:pt>
                <c:pt idx="110">
                  <c:v>41801</c:v>
                </c:pt>
                <c:pt idx="111">
                  <c:v>41802</c:v>
                </c:pt>
                <c:pt idx="112">
                  <c:v>41803</c:v>
                </c:pt>
                <c:pt idx="113">
                  <c:v>41806</c:v>
                </c:pt>
                <c:pt idx="114">
                  <c:v>41807</c:v>
                </c:pt>
                <c:pt idx="115">
                  <c:v>41808</c:v>
                </c:pt>
                <c:pt idx="116">
                  <c:v>41809</c:v>
                </c:pt>
                <c:pt idx="117">
                  <c:v>41810</c:v>
                </c:pt>
                <c:pt idx="118">
                  <c:v>41813</c:v>
                </c:pt>
                <c:pt idx="119">
                  <c:v>41814</c:v>
                </c:pt>
                <c:pt idx="120">
                  <c:v>41815</c:v>
                </c:pt>
                <c:pt idx="121">
                  <c:v>41816</c:v>
                </c:pt>
                <c:pt idx="122">
                  <c:v>41817</c:v>
                </c:pt>
                <c:pt idx="123">
                  <c:v>41820</c:v>
                </c:pt>
                <c:pt idx="124">
                  <c:v>41821</c:v>
                </c:pt>
                <c:pt idx="125">
                  <c:v>41822</c:v>
                </c:pt>
                <c:pt idx="126">
                  <c:v>41823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41871</c:v>
                </c:pt>
                <c:pt idx="160">
                  <c:v>41872</c:v>
                </c:pt>
                <c:pt idx="161">
                  <c:v>41873</c:v>
                </c:pt>
                <c:pt idx="162">
                  <c:v>41876</c:v>
                </c:pt>
                <c:pt idx="163">
                  <c:v>41877</c:v>
                </c:pt>
                <c:pt idx="164">
                  <c:v>41878</c:v>
                </c:pt>
                <c:pt idx="165">
                  <c:v>41879</c:v>
                </c:pt>
                <c:pt idx="166">
                  <c:v>41880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  <c:pt idx="179">
                  <c:v>41900</c:v>
                </c:pt>
                <c:pt idx="180">
                  <c:v>41901</c:v>
                </c:pt>
                <c:pt idx="181">
                  <c:v>41904</c:v>
                </c:pt>
                <c:pt idx="182">
                  <c:v>41905</c:v>
                </c:pt>
                <c:pt idx="183">
                  <c:v>41906</c:v>
                </c:pt>
                <c:pt idx="184">
                  <c:v>41907</c:v>
                </c:pt>
                <c:pt idx="185">
                  <c:v>41908</c:v>
                </c:pt>
                <c:pt idx="186">
                  <c:v>41911</c:v>
                </c:pt>
                <c:pt idx="187">
                  <c:v>41912</c:v>
                </c:pt>
                <c:pt idx="188">
                  <c:v>41913</c:v>
                </c:pt>
                <c:pt idx="189">
                  <c:v>41914</c:v>
                </c:pt>
                <c:pt idx="190">
                  <c:v>41915</c:v>
                </c:pt>
                <c:pt idx="191">
                  <c:v>41918</c:v>
                </c:pt>
                <c:pt idx="192">
                  <c:v>41919</c:v>
                </c:pt>
                <c:pt idx="193">
                  <c:v>41920</c:v>
                </c:pt>
                <c:pt idx="194">
                  <c:v>41921</c:v>
                </c:pt>
                <c:pt idx="195">
                  <c:v>41922</c:v>
                </c:pt>
                <c:pt idx="196">
                  <c:v>41925</c:v>
                </c:pt>
                <c:pt idx="197">
                  <c:v>41926</c:v>
                </c:pt>
                <c:pt idx="198">
                  <c:v>41927</c:v>
                </c:pt>
                <c:pt idx="199">
                  <c:v>41928</c:v>
                </c:pt>
                <c:pt idx="200">
                  <c:v>41929</c:v>
                </c:pt>
                <c:pt idx="201">
                  <c:v>41932</c:v>
                </c:pt>
                <c:pt idx="202">
                  <c:v>41933</c:v>
                </c:pt>
                <c:pt idx="203">
                  <c:v>41934</c:v>
                </c:pt>
                <c:pt idx="204">
                  <c:v>41935</c:v>
                </c:pt>
                <c:pt idx="205">
                  <c:v>41936</c:v>
                </c:pt>
                <c:pt idx="206">
                  <c:v>41939</c:v>
                </c:pt>
                <c:pt idx="207">
                  <c:v>41940</c:v>
                </c:pt>
                <c:pt idx="208">
                  <c:v>41941</c:v>
                </c:pt>
                <c:pt idx="209">
                  <c:v>41942</c:v>
                </c:pt>
                <c:pt idx="210">
                  <c:v>41943</c:v>
                </c:pt>
                <c:pt idx="211">
                  <c:v>41946</c:v>
                </c:pt>
                <c:pt idx="212">
                  <c:v>41947</c:v>
                </c:pt>
                <c:pt idx="213">
                  <c:v>41948</c:v>
                </c:pt>
                <c:pt idx="214">
                  <c:v>41949</c:v>
                </c:pt>
                <c:pt idx="215">
                  <c:v>41950</c:v>
                </c:pt>
                <c:pt idx="216">
                  <c:v>41953</c:v>
                </c:pt>
                <c:pt idx="217">
                  <c:v>41954</c:v>
                </c:pt>
                <c:pt idx="218">
                  <c:v>41955</c:v>
                </c:pt>
                <c:pt idx="219">
                  <c:v>41956</c:v>
                </c:pt>
                <c:pt idx="220">
                  <c:v>41957</c:v>
                </c:pt>
                <c:pt idx="221">
                  <c:v>41960</c:v>
                </c:pt>
                <c:pt idx="222">
                  <c:v>41961</c:v>
                </c:pt>
                <c:pt idx="223">
                  <c:v>41962</c:v>
                </c:pt>
                <c:pt idx="224">
                  <c:v>41963</c:v>
                </c:pt>
                <c:pt idx="225">
                  <c:v>41964</c:v>
                </c:pt>
                <c:pt idx="226">
                  <c:v>41967</c:v>
                </c:pt>
                <c:pt idx="227">
                  <c:v>41968</c:v>
                </c:pt>
                <c:pt idx="228">
                  <c:v>41969</c:v>
                </c:pt>
                <c:pt idx="229">
                  <c:v>41971</c:v>
                </c:pt>
                <c:pt idx="230">
                  <c:v>41974</c:v>
                </c:pt>
                <c:pt idx="231">
                  <c:v>41975</c:v>
                </c:pt>
                <c:pt idx="232">
                  <c:v>41976</c:v>
                </c:pt>
                <c:pt idx="233">
                  <c:v>41977</c:v>
                </c:pt>
                <c:pt idx="234">
                  <c:v>41978</c:v>
                </c:pt>
                <c:pt idx="235">
                  <c:v>41981</c:v>
                </c:pt>
                <c:pt idx="236">
                  <c:v>41982</c:v>
                </c:pt>
                <c:pt idx="237">
                  <c:v>41983</c:v>
                </c:pt>
                <c:pt idx="238">
                  <c:v>41984</c:v>
                </c:pt>
                <c:pt idx="239">
                  <c:v>41985</c:v>
                </c:pt>
                <c:pt idx="240">
                  <c:v>41988</c:v>
                </c:pt>
                <c:pt idx="241">
                  <c:v>41989</c:v>
                </c:pt>
                <c:pt idx="242">
                  <c:v>41990</c:v>
                </c:pt>
                <c:pt idx="243">
                  <c:v>41991</c:v>
                </c:pt>
                <c:pt idx="244">
                  <c:v>41992</c:v>
                </c:pt>
                <c:pt idx="245">
                  <c:v>41995</c:v>
                </c:pt>
                <c:pt idx="246">
                  <c:v>41996</c:v>
                </c:pt>
                <c:pt idx="247">
                  <c:v>41997</c:v>
                </c:pt>
                <c:pt idx="248">
                  <c:v>41999</c:v>
                </c:pt>
                <c:pt idx="249">
                  <c:v>42002</c:v>
                </c:pt>
                <c:pt idx="250">
                  <c:v>42003</c:v>
                </c:pt>
                <c:pt idx="251">
                  <c:v>42004</c:v>
                </c:pt>
                <c:pt idx="252">
                  <c:v>42006</c:v>
                </c:pt>
                <c:pt idx="253">
                  <c:v>42009</c:v>
                </c:pt>
                <c:pt idx="254">
                  <c:v>42010</c:v>
                </c:pt>
                <c:pt idx="255">
                  <c:v>42011</c:v>
                </c:pt>
                <c:pt idx="256">
                  <c:v>42012</c:v>
                </c:pt>
                <c:pt idx="257">
                  <c:v>42013</c:v>
                </c:pt>
                <c:pt idx="258">
                  <c:v>42016</c:v>
                </c:pt>
                <c:pt idx="259">
                  <c:v>42017</c:v>
                </c:pt>
                <c:pt idx="260">
                  <c:v>42018</c:v>
                </c:pt>
                <c:pt idx="261">
                  <c:v>42019</c:v>
                </c:pt>
                <c:pt idx="262">
                  <c:v>42020</c:v>
                </c:pt>
                <c:pt idx="263">
                  <c:v>42024</c:v>
                </c:pt>
                <c:pt idx="264">
                  <c:v>42025</c:v>
                </c:pt>
                <c:pt idx="265">
                  <c:v>42026</c:v>
                </c:pt>
                <c:pt idx="266">
                  <c:v>42027</c:v>
                </c:pt>
                <c:pt idx="267">
                  <c:v>42030</c:v>
                </c:pt>
                <c:pt idx="268">
                  <c:v>42031</c:v>
                </c:pt>
                <c:pt idx="269">
                  <c:v>42032</c:v>
                </c:pt>
                <c:pt idx="270">
                  <c:v>42033</c:v>
                </c:pt>
                <c:pt idx="271">
                  <c:v>42034</c:v>
                </c:pt>
                <c:pt idx="272">
                  <c:v>42037</c:v>
                </c:pt>
                <c:pt idx="273">
                  <c:v>42038</c:v>
                </c:pt>
                <c:pt idx="274">
                  <c:v>42039</c:v>
                </c:pt>
                <c:pt idx="275">
                  <c:v>42040</c:v>
                </c:pt>
                <c:pt idx="276">
                  <c:v>42041</c:v>
                </c:pt>
                <c:pt idx="277">
                  <c:v>42044</c:v>
                </c:pt>
                <c:pt idx="278">
                  <c:v>42045</c:v>
                </c:pt>
                <c:pt idx="279">
                  <c:v>42046</c:v>
                </c:pt>
                <c:pt idx="280">
                  <c:v>42047</c:v>
                </c:pt>
                <c:pt idx="281">
                  <c:v>42048</c:v>
                </c:pt>
                <c:pt idx="282">
                  <c:v>42052</c:v>
                </c:pt>
                <c:pt idx="283">
                  <c:v>42053</c:v>
                </c:pt>
                <c:pt idx="284">
                  <c:v>42054</c:v>
                </c:pt>
                <c:pt idx="285">
                  <c:v>42055</c:v>
                </c:pt>
                <c:pt idx="286">
                  <c:v>42058</c:v>
                </c:pt>
                <c:pt idx="287">
                  <c:v>42059</c:v>
                </c:pt>
                <c:pt idx="288">
                  <c:v>42060</c:v>
                </c:pt>
                <c:pt idx="289">
                  <c:v>42061</c:v>
                </c:pt>
                <c:pt idx="290">
                  <c:v>42062</c:v>
                </c:pt>
                <c:pt idx="291">
                  <c:v>42065</c:v>
                </c:pt>
                <c:pt idx="292">
                  <c:v>42066</c:v>
                </c:pt>
                <c:pt idx="293">
                  <c:v>42067</c:v>
                </c:pt>
                <c:pt idx="294">
                  <c:v>42068</c:v>
                </c:pt>
                <c:pt idx="295">
                  <c:v>42069</c:v>
                </c:pt>
                <c:pt idx="296">
                  <c:v>42072</c:v>
                </c:pt>
                <c:pt idx="297">
                  <c:v>42073</c:v>
                </c:pt>
                <c:pt idx="298">
                  <c:v>42074</c:v>
                </c:pt>
                <c:pt idx="299">
                  <c:v>42075</c:v>
                </c:pt>
                <c:pt idx="300">
                  <c:v>42076</c:v>
                </c:pt>
                <c:pt idx="301">
                  <c:v>42079</c:v>
                </c:pt>
                <c:pt idx="302">
                  <c:v>42080</c:v>
                </c:pt>
                <c:pt idx="303">
                  <c:v>42081</c:v>
                </c:pt>
                <c:pt idx="304">
                  <c:v>42082</c:v>
                </c:pt>
                <c:pt idx="305">
                  <c:v>42083</c:v>
                </c:pt>
                <c:pt idx="306">
                  <c:v>42086</c:v>
                </c:pt>
                <c:pt idx="307">
                  <c:v>42087</c:v>
                </c:pt>
                <c:pt idx="308">
                  <c:v>42088</c:v>
                </c:pt>
                <c:pt idx="309">
                  <c:v>42089</c:v>
                </c:pt>
                <c:pt idx="310">
                  <c:v>42090</c:v>
                </c:pt>
                <c:pt idx="311">
                  <c:v>42093</c:v>
                </c:pt>
                <c:pt idx="312">
                  <c:v>42094</c:v>
                </c:pt>
                <c:pt idx="313">
                  <c:v>42095</c:v>
                </c:pt>
                <c:pt idx="314">
                  <c:v>42096</c:v>
                </c:pt>
                <c:pt idx="315">
                  <c:v>42100</c:v>
                </c:pt>
                <c:pt idx="316">
                  <c:v>42101</c:v>
                </c:pt>
                <c:pt idx="317">
                  <c:v>42102</c:v>
                </c:pt>
                <c:pt idx="318">
                  <c:v>42103</c:v>
                </c:pt>
                <c:pt idx="319">
                  <c:v>42104</c:v>
                </c:pt>
                <c:pt idx="320">
                  <c:v>42107</c:v>
                </c:pt>
                <c:pt idx="321">
                  <c:v>42108</c:v>
                </c:pt>
                <c:pt idx="322">
                  <c:v>42109</c:v>
                </c:pt>
                <c:pt idx="323">
                  <c:v>42110</c:v>
                </c:pt>
                <c:pt idx="324">
                  <c:v>42111</c:v>
                </c:pt>
                <c:pt idx="325">
                  <c:v>42114</c:v>
                </c:pt>
                <c:pt idx="326">
                  <c:v>42115</c:v>
                </c:pt>
                <c:pt idx="327">
                  <c:v>42116</c:v>
                </c:pt>
                <c:pt idx="328">
                  <c:v>42117</c:v>
                </c:pt>
                <c:pt idx="329">
                  <c:v>42118</c:v>
                </c:pt>
                <c:pt idx="330">
                  <c:v>42121</c:v>
                </c:pt>
                <c:pt idx="331">
                  <c:v>42122</c:v>
                </c:pt>
                <c:pt idx="332">
                  <c:v>42123</c:v>
                </c:pt>
                <c:pt idx="333">
                  <c:v>42124</c:v>
                </c:pt>
                <c:pt idx="334">
                  <c:v>42125</c:v>
                </c:pt>
                <c:pt idx="335">
                  <c:v>42128</c:v>
                </c:pt>
                <c:pt idx="336">
                  <c:v>42129</c:v>
                </c:pt>
                <c:pt idx="337">
                  <c:v>42130</c:v>
                </c:pt>
                <c:pt idx="338">
                  <c:v>42131</c:v>
                </c:pt>
                <c:pt idx="339">
                  <c:v>42132</c:v>
                </c:pt>
                <c:pt idx="340">
                  <c:v>42135</c:v>
                </c:pt>
                <c:pt idx="341">
                  <c:v>42136</c:v>
                </c:pt>
                <c:pt idx="342">
                  <c:v>42137</c:v>
                </c:pt>
                <c:pt idx="343">
                  <c:v>42138</c:v>
                </c:pt>
                <c:pt idx="344">
                  <c:v>42139</c:v>
                </c:pt>
                <c:pt idx="345">
                  <c:v>42142</c:v>
                </c:pt>
                <c:pt idx="346">
                  <c:v>42143</c:v>
                </c:pt>
                <c:pt idx="347">
                  <c:v>42144</c:v>
                </c:pt>
                <c:pt idx="348">
                  <c:v>42145</c:v>
                </c:pt>
                <c:pt idx="349">
                  <c:v>42146</c:v>
                </c:pt>
                <c:pt idx="350">
                  <c:v>42150</c:v>
                </c:pt>
                <c:pt idx="351">
                  <c:v>42151</c:v>
                </c:pt>
                <c:pt idx="352">
                  <c:v>42152</c:v>
                </c:pt>
                <c:pt idx="353">
                  <c:v>42153</c:v>
                </c:pt>
                <c:pt idx="354">
                  <c:v>42156</c:v>
                </c:pt>
                <c:pt idx="355">
                  <c:v>42157</c:v>
                </c:pt>
                <c:pt idx="356">
                  <c:v>42158</c:v>
                </c:pt>
                <c:pt idx="357">
                  <c:v>42159</c:v>
                </c:pt>
                <c:pt idx="358">
                  <c:v>42160</c:v>
                </c:pt>
                <c:pt idx="359">
                  <c:v>42163</c:v>
                </c:pt>
                <c:pt idx="360">
                  <c:v>42164</c:v>
                </c:pt>
                <c:pt idx="361">
                  <c:v>42165</c:v>
                </c:pt>
                <c:pt idx="362">
                  <c:v>42166</c:v>
                </c:pt>
                <c:pt idx="363">
                  <c:v>42167</c:v>
                </c:pt>
                <c:pt idx="364">
                  <c:v>42170</c:v>
                </c:pt>
                <c:pt idx="365">
                  <c:v>42171</c:v>
                </c:pt>
                <c:pt idx="366">
                  <c:v>42172</c:v>
                </c:pt>
                <c:pt idx="367">
                  <c:v>42173</c:v>
                </c:pt>
                <c:pt idx="368">
                  <c:v>42174</c:v>
                </c:pt>
                <c:pt idx="369">
                  <c:v>42177</c:v>
                </c:pt>
                <c:pt idx="370">
                  <c:v>42178</c:v>
                </c:pt>
                <c:pt idx="371">
                  <c:v>42179</c:v>
                </c:pt>
                <c:pt idx="372">
                  <c:v>42180</c:v>
                </c:pt>
                <c:pt idx="373">
                  <c:v>42181</c:v>
                </c:pt>
                <c:pt idx="374">
                  <c:v>42184</c:v>
                </c:pt>
                <c:pt idx="375">
                  <c:v>42185</c:v>
                </c:pt>
                <c:pt idx="376">
                  <c:v>42186</c:v>
                </c:pt>
                <c:pt idx="377">
                  <c:v>42187</c:v>
                </c:pt>
                <c:pt idx="378">
                  <c:v>42191</c:v>
                </c:pt>
                <c:pt idx="379">
                  <c:v>42192</c:v>
                </c:pt>
                <c:pt idx="380">
                  <c:v>42193</c:v>
                </c:pt>
                <c:pt idx="381">
                  <c:v>42194</c:v>
                </c:pt>
                <c:pt idx="382">
                  <c:v>42195</c:v>
                </c:pt>
                <c:pt idx="383">
                  <c:v>42198</c:v>
                </c:pt>
                <c:pt idx="384">
                  <c:v>42199</c:v>
                </c:pt>
                <c:pt idx="385">
                  <c:v>42200</c:v>
                </c:pt>
                <c:pt idx="386">
                  <c:v>42201</c:v>
                </c:pt>
                <c:pt idx="387">
                  <c:v>42202</c:v>
                </c:pt>
                <c:pt idx="388">
                  <c:v>42205</c:v>
                </c:pt>
                <c:pt idx="389">
                  <c:v>42206</c:v>
                </c:pt>
                <c:pt idx="390">
                  <c:v>42207</c:v>
                </c:pt>
                <c:pt idx="391">
                  <c:v>42208</c:v>
                </c:pt>
                <c:pt idx="392">
                  <c:v>42209</c:v>
                </c:pt>
                <c:pt idx="393">
                  <c:v>42212</c:v>
                </c:pt>
                <c:pt idx="394">
                  <c:v>42213</c:v>
                </c:pt>
                <c:pt idx="395">
                  <c:v>42214</c:v>
                </c:pt>
                <c:pt idx="396">
                  <c:v>42215</c:v>
                </c:pt>
                <c:pt idx="397">
                  <c:v>42216</c:v>
                </c:pt>
                <c:pt idx="398">
                  <c:v>42219</c:v>
                </c:pt>
                <c:pt idx="399">
                  <c:v>42220</c:v>
                </c:pt>
                <c:pt idx="400">
                  <c:v>42221</c:v>
                </c:pt>
                <c:pt idx="401">
                  <c:v>42222</c:v>
                </c:pt>
                <c:pt idx="402">
                  <c:v>42223</c:v>
                </c:pt>
                <c:pt idx="403">
                  <c:v>42226</c:v>
                </c:pt>
                <c:pt idx="404">
                  <c:v>42227</c:v>
                </c:pt>
                <c:pt idx="405">
                  <c:v>42228</c:v>
                </c:pt>
                <c:pt idx="406">
                  <c:v>42229</c:v>
                </c:pt>
                <c:pt idx="407">
                  <c:v>42230</c:v>
                </c:pt>
                <c:pt idx="408">
                  <c:v>42233</c:v>
                </c:pt>
                <c:pt idx="409">
                  <c:v>42234</c:v>
                </c:pt>
                <c:pt idx="410">
                  <c:v>42235</c:v>
                </c:pt>
                <c:pt idx="411">
                  <c:v>42236</c:v>
                </c:pt>
                <c:pt idx="412">
                  <c:v>42237</c:v>
                </c:pt>
                <c:pt idx="413">
                  <c:v>42240</c:v>
                </c:pt>
                <c:pt idx="414">
                  <c:v>42241</c:v>
                </c:pt>
                <c:pt idx="415">
                  <c:v>42242</c:v>
                </c:pt>
                <c:pt idx="416">
                  <c:v>42243</c:v>
                </c:pt>
                <c:pt idx="417">
                  <c:v>42244</c:v>
                </c:pt>
                <c:pt idx="418">
                  <c:v>42247</c:v>
                </c:pt>
                <c:pt idx="419">
                  <c:v>42248</c:v>
                </c:pt>
                <c:pt idx="420">
                  <c:v>42249</c:v>
                </c:pt>
                <c:pt idx="421">
                  <c:v>42250</c:v>
                </c:pt>
                <c:pt idx="422">
                  <c:v>42251</c:v>
                </c:pt>
                <c:pt idx="423">
                  <c:v>42255</c:v>
                </c:pt>
                <c:pt idx="424">
                  <c:v>42256</c:v>
                </c:pt>
                <c:pt idx="425">
                  <c:v>42257</c:v>
                </c:pt>
                <c:pt idx="426">
                  <c:v>42258</c:v>
                </c:pt>
                <c:pt idx="427">
                  <c:v>42261</c:v>
                </c:pt>
                <c:pt idx="428">
                  <c:v>42262</c:v>
                </c:pt>
                <c:pt idx="429">
                  <c:v>42263</c:v>
                </c:pt>
                <c:pt idx="430">
                  <c:v>42264</c:v>
                </c:pt>
                <c:pt idx="431">
                  <c:v>42265</c:v>
                </c:pt>
                <c:pt idx="432">
                  <c:v>42268</c:v>
                </c:pt>
                <c:pt idx="433">
                  <c:v>42269</c:v>
                </c:pt>
                <c:pt idx="434">
                  <c:v>42270</c:v>
                </c:pt>
                <c:pt idx="435">
                  <c:v>42271</c:v>
                </c:pt>
                <c:pt idx="436">
                  <c:v>42272</c:v>
                </c:pt>
                <c:pt idx="437">
                  <c:v>42275</c:v>
                </c:pt>
                <c:pt idx="438">
                  <c:v>42276</c:v>
                </c:pt>
                <c:pt idx="439">
                  <c:v>42277</c:v>
                </c:pt>
                <c:pt idx="440">
                  <c:v>42278</c:v>
                </c:pt>
                <c:pt idx="441">
                  <c:v>42279</c:v>
                </c:pt>
                <c:pt idx="442">
                  <c:v>42282</c:v>
                </c:pt>
                <c:pt idx="443">
                  <c:v>42283</c:v>
                </c:pt>
                <c:pt idx="444">
                  <c:v>42284</c:v>
                </c:pt>
                <c:pt idx="445">
                  <c:v>42285</c:v>
                </c:pt>
                <c:pt idx="446">
                  <c:v>42286</c:v>
                </c:pt>
                <c:pt idx="447">
                  <c:v>42289</c:v>
                </c:pt>
                <c:pt idx="448">
                  <c:v>42290</c:v>
                </c:pt>
                <c:pt idx="449">
                  <c:v>42291</c:v>
                </c:pt>
                <c:pt idx="450">
                  <c:v>42292</c:v>
                </c:pt>
                <c:pt idx="451">
                  <c:v>42293</c:v>
                </c:pt>
                <c:pt idx="452">
                  <c:v>42296</c:v>
                </c:pt>
                <c:pt idx="453">
                  <c:v>42297</c:v>
                </c:pt>
                <c:pt idx="454">
                  <c:v>42298</c:v>
                </c:pt>
                <c:pt idx="455">
                  <c:v>42299</c:v>
                </c:pt>
                <c:pt idx="456">
                  <c:v>42300</c:v>
                </c:pt>
                <c:pt idx="457">
                  <c:v>42303</c:v>
                </c:pt>
                <c:pt idx="458">
                  <c:v>42304</c:v>
                </c:pt>
                <c:pt idx="459">
                  <c:v>42305</c:v>
                </c:pt>
                <c:pt idx="460">
                  <c:v>42306</c:v>
                </c:pt>
                <c:pt idx="461">
                  <c:v>42307</c:v>
                </c:pt>
                <c:pt idx="462">
                  <c:v>42310</c:v>
                </c:pt>
                <c:pt idx="463">
                  <c:v>42311</c:v>
                </c:pt>
                <c:pt idx="464">
                  <c:v>42312</c:v>
                </c:pt>
                <c:pt idx="465">
                  <c:v>42313</c:v>
                </c:pt>
                <c:pt idx="466">
                  <c:v>42314</c:v>
                </c:pt>
                <c:pt idx="467">
                  <c:v>42317</c:v>
                </c:pt>
                <c:pt idx="468">
                  <c:v>42318</c:v>
                </c:pt>
                <c:pt idx="469">
                  <c:v>42319</c:v>
                </c:pt>
                <c:pt idx="470">
                  <c:v>42320</c:v>
                </c:pt>
                <c:pt idx="471">
                  <c:v>42321</c:v>
                </c:pt>
                <c:pt idx="472">
                  <c:v>42324</c:v>
                </c:pt>
                <c:pt idx="473">
                  <c:v>42325</c:v>
                </c:pt>
                <c:pt idx="474">
                  <c:v>42326</c:v>
                </c:pt>
                <c:pt idx="475">
                  <c:v>42327</c:v>
                </c:pt>
                <c:pt idx="476">
                  <c:v>42328</c:v>
                </c:pt>
                <c:pt idx="477">
                  <c:v>42331</c:v>
                </c:pt>
                <c:pt idx="478">
                  <c:v>42332</c:v>
                </c:pt>
                <c:pt idx="479">
                  <c:v>42333</c:v>
                </c:pt>
                <c:pt idx="480">
                  <c:v>42335</c:v>
                </c:pt>
                <c:pt idx="481">
                  <c:v>42338</c:v>
                </c:pt>
                <c:pt idx="482">
                  <c:v>42339</c:v>
                </c:pt>
                <c:pt idx="483">
                  <c:v>42340</c:v>
                </c:pt>
                <c:pt idx="484">
                  <c:v>42341</c:v>
                </c:pt>
                <c:pt idx="485">
                  <c:v>42342</c:v>
                </c:pt>
                <c:pt idx="486">
                  <c:v>42345</c:v>
                </c:pt>
                <c:pt idx="487">
                  <c:v>42346</c:v>
                </c:pt>
                <c:pt idx="488">
                  <c:v>42347</c:v>
                </c:pt>
                <c:pt idx="489">
                  <c:v>42348</c:v>
                </c:pt>
                <c:pt idx="490">
                  <c:v>42349</c:v>
                </c:pt>
                <c:pt idx="491">
                  <c:v>42352</c:v>
                </c:pt>
                <c:pt idx="492">
                  <c:v>42353</c:v>
                </c:pt>
                <c:pt idx="493">
                  <c:v>42354</c:v>
                </c:pt>
                <c:pt idx="494">
                  <c:v>42355</c:v>
                </c:pt>
                <c:pt idx="495">
                  <c:v>42356</c:v>
                </c:pt>
                <c:pt idx="496">
                  <c:v>42359</c:v>
                </c:pt>
                <c:pt idx="497">
                  <c:v>42360</c:v>
                </c:pt>
                <c:pt idx="498">
                  <c:v>42361</c:v>
                </c:pt>
                <c:pt idx="499">
                  <c:v>42362</c:v>
                </c:pt>
                <c:pt idx="500">
                  <c:v>42366</c:v>
                </c:pt>
                <c:pt idx="501">
                  <c:v>42367</c:v>
                </c:pt>
                <c:pt idx="502">
                  <c:v>42368</c:v>
                </c:pt>
                <c:pt idx="503">
                  <c:v>42369</c:v>
                </c:pt>
                <c:pt idx="504">
                  <c:v>42373</c:v>
                </c:pt>
                <c:pt idx="505">
                  <c:v>42374</c:v>
                </c:pt>
                <c:pt idx="506">
                  <c:v>42375</c:v>
                </c:pt>
                <c:pt idx="507">
                  <c:v>42376</c:v>
                </c:pt>
                <c:pt idx="508">
                  <c:v>42377</c:v>
                </c:pt>
                <c:pt idx="509">
                  <c:v>42380</c:v>
                </c:pt>
                <c:pt idx="510">
                  <c:v>42381</c:v>
                </c:pt>
                <c:pt idx="511">
                  <c:v>42382</c:v>
                </c:pt>
                <c:pt idx="512">
                  <c:v>42383</c:v>
                </c:pt>
                <c:pt idx="513">
                  <c:v>42384</c:v>
                </c:pt>
                <c:pt idx="514">
                  <c:v>42388</c:v>
                </c:pt>
                <c:pt idx="515">
                  <c:v>42389</c:v>
                </c:pt>
                <c:pt idx="516">
                  <c:v>42390</c:v>
                </c:pt>
                <c:pt idx="517">
                  <c:v>42391</c:v>
                </c:pt>
                <c:pt idx="518">
                  <c:v>42394</c:v>
                </c:pt>
                <c:pt idx="519">
                  <c:v>42395</c:v>
                </c:pt>
                <c:pt idx="520">
                  <c:v>42396</c:v>
                </c:pt>
                <c:pt idx="521">
                  <c:v>42397</c:v>
                </c:pt>
                <c:pt idx="522">
                  <c:v>42398</c:v>
                </c:pt>
                <c:pt idx="523">
                  <c:v>42401</c:v>
                </c:pt>
                <c:pt idx="524">
                  <c:v>42402</c:v>
                </c:pt>
                <c:pt idx="525">
                  <c:v>42403</c:v>
                </c:pt>
                <c:pt idx="526">
                  <c:v>42404</c:v>
                </c:pt>
                <c:pt idx="527">
                  <c:v>42405</c:v>
                </c:pt>
                <c:pt idx="528">
                  <c:v>42408</c:v>
                </c:pt>
                <c:pt idx="529">
                  <c:v>42409</c:v>
                </c:pt>
                <c:pt idx="530">
                  <c:v>42410</c:v>
                </c:pt>
                <c:pt idx="531">
                  <c:v>42411</c:v>
                </c:pt>
                <c:pt idx="532">
                  <c:v>42412</c:v>
                </c:pt>
                <c:pt idx="533">
                  <c:v>42416</c:v>
                </c:pt>
                <c:pt idx="534">
                  <c:v>42417</c:v>
                </c:pt>
                <c:pt idx="535">
                  <c:v>42418</c:v>
                </c:pt>
                <c:pt idx="536">
                  <c:v>42419</c:v>
                </c:pt>
                <c:pt idx="537">
                  <c:v>42422</c:v>
                </c:pt>
                <c:pt idx="538">
                  <c:v>42423</c:v>
                </c:pt>
                <c:pt idx="539">
                  <c:v>42424</c:v>
                </c:pt>
                <c:pt idx="540">
                  <c:v>42425</c:v>
                </c:pt>
                <c:pt idx="541">
                  <c:v>42426</c:v>
                </c:pt>
                <c:pt idx="542">
                  <c:v>42429</c:v>
                </c:pt>
                <c:pt idx="543">
                  <c:v>42430</c:v>
                </c:pt>
                <c:pt idx="544">
                  <c:v>42431</c:v>
                </c:pt>
                <c:pt idx="545">
                  <c:v>42432</c:v>
                </c:pt>
                <c:pt idx="546">
                  <c:v>42433</c:v>
                </c:pt>
                <c:pt idx="547">
                  <c:v>42436</c:v>
                </c:pt>
                <c:pt idx="548">
                  <c:v>42437</c:v>
                </c:pt>
                <c:pt idx="549">
                  <c:v>42438</c:v>
                </c:pt>
                <c:pt idx="550">
                  <c:v>42439</c:v>
                </c:pt>
                <c:pt idx="551">
                  <c:v>42440</c:v>
                </c:pt>
                <c:pt idx="552">
                  <c:v>42443</c:v>
                </c:pt>
                <c:pt idx="553">
                  <c:v>42444</c:v>
                </c:pt>
                <c:pt idx="554">
                  <c:v>42445</c:v>
                </c:pt>
                <c:pt idx="555">
                  <c:v>42446</c:v>
                </c:pt>
                <c:pt idx="556">
                  <c:v>42447</c:v>
                </c:pt>
                <c:pt idx="557">
                  <c:v>42450</c:v>
                </c:pt>
                <c:pt idx="558">
                  <c:v>42451</c:v>
                </c:pt>
                <c:pt idx="559">
                  <c:v>42452</c:v>
                </c:pt>
                <c:pt idx="560">
                  <c:v>42453</c:v>
                </c:pt>
                <c:pt idx="561">
                  <c:v>42457</c:v>
                </c:pt>
                <c:pt idx="562">
                  <c:v>42458</c:v>
                </c:pt>
                <c:pt idx="563">
                  <c:v>42459</c:v>
                </c:pt>
                <c:pt idx="564">
                  <c:v>42460</c:v>
                </c:pt>
                <c:pt idx="565">
                  <c:v>42461</c:v>
                </c:pt>
                <c:pt idx="566">
                  <c:v>42464</c:v>
                </c:pt>
                <c:pt idx="567">
                  <c:v>42465</c:v>
                </c:pt>
                <c:pt idx="568">
                  <c:v>42466</c:v>
                </c:pt>
                <c:pt idx="569">
                  <c:v>42467</c:v>
                </c:pt>
                <c:pt idx="570">
                  <c:v>42468</c:v>
                </c:pt>
                <c:pt idx="571">
                  <c:v>42471</c:v>
                </c:pt>
                <c:pt idx="572">
                  <c:v>42472</c:v>
                </c:pt>
                <c:pt idx="573">
                  <c:v>42473</c:v>
                </c:pt>
                <c:pt idx="574">
                  <c:v>42474</c:v>
                </c:pt>
                <c:pt idx="575">
                  <c:v>42475</c:v>
                </c:pt>
                <c:pt idx="576">
                  <c:v>42478</c:v>
                </c:pt>
                <c:pt idx="577">
                  <c:v>42479</c:v>
                </c:pt>
                <c:pt idx="578">
                  <c:v>42480</c:v>
                </c:pt>
                <c:pt idx="579">
                  <c:v>42481</c:v>
                </c:pt>
                <c:pt idx="580">
                  <c:v>42482</c:v>
                </c:pt>
                <c:pt idx="581">
                  <c:v>42485</c:v>
                </c:pt>
                <c:pt idx="582">
                  <c:v>42486</c:v>
                </c:pt>
                <c:pt idx="583">
                  <c:v>42487</c:v>
                </c:pt>
                <c:pt idx="584">
                  <c:v>42488</c:v>
                </c:pt>
                <c:pt idx="585">
                  <c:v>42489</c:v>
                </c:pt>
                <c:pt idx="586">
                  <c:v>42492</c:v>
                </c:pt>
                <c:pt idx="587">
                  <c:v>42493</c:v>
                </c:pt>
                <c:pt idx="588">
                  <c:v>42494</c:v>
                </c:pt>
                <c:pt idx="589">
                  <c:v>42495</c:v>
                </c:pt>
                <c:pt idx="590">
                  <c:v>42496</c:v>
                </c:pt>
                <c:pt idx="591">
                  <c:v>42499</c:v>
                </c:pt>
                <c:pt idx="592">
                  <c:v>42500</c:v>
                </c:pt>
                <c:pt idx="593">
                  <c:v>42501</c:v>
                </c:pt>
                <c:pt idx="594">
                  <c:v>42502</c:v>
                </c:pt>
                <c:pt idx="595">
                  <c:v>42503</c:v>
                </c:pt>
                <c:pt idx="596">
                  <c:v>42506</c:v>
                </c:pt>
                <c:pt idx="597">
                  <c:v>42507</c:v>
                </c:pt>
                <c:pt idx="598">
                  <c:v>42508</c:v>
                </c:pt>
                <c:pt idx="599">
                  <c:v>42509</c:v>
                </c:pt>
                <c:pt idx="600">
                  <c:v>42510</c:v>
                </c:pt>
                <c:pt idx="601">
                  <c:v>42513</c:v>
                </c:pt>
                <c:pt idx="602">
                  <c:v>42514</c:v>
                </c:pt>
                <c:pt idx="603">
                  <c:v>42515</c:v>
                </c:pt>
                <c:pt idx="604">
                  <c:v>42516</c:v>
                </c:pt>
                <c:pt idx="605">
                  <c:v>42517</c:v>
                </c:pt>
                <c:pt idx="606">
                  <c:v>42521</c:v>
                </c:pt>
                <c:pt idx="607">
                  <c:v>42522</c:v>
                </c:pt>
                <c:pt idx="608">
                  <c:v>42523</c:v>
                </c:pt>
                <c:pt idx="609">
                  <c:v>42524</c:v>
                </c:pt>
                <c:pt idx="610">
                  <c:v>42527</c:v>
                </c:pt>
                <c:pt idx="611">
                  <c:v>42528</c:v>
                </c:pt>
                <c:pt idx="612">
                  <c:v>42529</c:v>
                </c:pt>
                <c:pt idx="613">
                  <c:v>42530</c:v>
                </c:pt>
                <c:pt idx="614">
                  <c:v>42531</c:v>
                </c:pt>
                <c:pt idx="615">
                  <c:v>42534</c:v>
                </c:pt>
                <c:pt idx="616">
                  <c:v>42535</c:v>
                </c:pt>
                <c:pt idx="617">
                  <c:v>42536</c:v>
                </c:pt>
                <c:pt idx="618">
                  <c:v>42537</c:v>
                </c:pt>
                <c:pt idx="619">
                  <c:v>42538</c:v>
                </c:pt>
                <c:pt idx="620">
                  <c:v>42541</c:v>
                </c:pt>
                <c:pt idx="621">
                  <c:v>42542</c:v>
                </c:pt>
                <c:pt idx="622">
                  <c:v>42543</c:v>
                </c:pt>
                <c:pt idx="623">
                  <c:v>42544</c:v>
                </c:pt>
                <c:pt idx="624">
                  <c:v>42545</c:v>
                </c:pt>
                <c:pt idx="625">
                  <c:v>42548</c:v>
                </c:pt>
                <c:pt idx="626">
                  <c:v>42549</c:v>
                </c:pt>
                <c:pt idx="627">
                  <c:v>42550</c:v>
                </c:pt>
                <c:pt idx="628">
                  <c:v>42551</c:v>
                </c:pt>
                <c:pt idx="629">
                  <c:v>42552</c:v>
                </c:pt>
                <c:pt idx="630">
                  <c:v>42556</c:v>
                </c:pt>
                <c:pt idx="631">
                  <c:v>42557</c:v>
                </c:pt>
                <c:pt idx="632">
                  <c:v>42558</c:v>
                </c:pt>
                <c:pt idx="633">
                  <c:v>42559</c:v>
                </c:pt>
                <c:pt idx="634">
                  <c:v>42562</c:v>
                </c:pt>
                <c:pt idx="635">
                  <c:v>42563</c:v>
                </c:pt>
                <c:pt idx="636">
                  <c:v>42564</c:v>
                </c:pt>
                <c:pt idx="637">
                  <c:v>42565</c:v>
                </c:pt>
                <c:pt idx="638">
                  <c:v>42566</c:v>
                </c:pt>
                <c:pt idx="639">
                  <c:v>42569</c:v>
                </c:pt>
                <c:pt idx="640">
                  <c:v>42570</c:v>
                </c:pt>
                <c:pt idx="641">
                  <c:v>42571</c:v>
                </c:pt>
                <c:pt idx="642">
                  <c:v>42572</c:v>
                </c:pt>
                <c:pt idx="643">
                  <c:v>42573</c:v>
                </c:pt>
                <c:pt idx="644">
                  <c:v>42576</c:v>
                </c:pt>
                <c:pt idx="645">
                  <c:v>42577</c:v>
                </c:pt>
                <c:pt idx="646">
                  <c:v>42578</c:v>
                </c:pt>
                <c:pt idx="647">
                  <c:v>42579</c:v>
                </c:pt>
                <c:pt idx="648">
                  <c:v>42580</c:v>
                </c:pt>
                <c:pt idx="649">
                  <c:v>42583</c:v>
                </c:pt>
                <c:pt idx="650">
                  <c:v>42584</c:v>
                </c:pt>
                <c:pt idx="651">
                  <c:v>42585</c:v>
                </c:pt>
                <c:pt idx="652">
                  <c:v>42586</c:v>
                </c:pt>
                <c:pt idx="653">
                  <c:v>42587</c:v>
                </c:pt>
                <c:pt idx="654">
                  <c:v>42590</c:v>
                </c:pt>
                <c:pt idx="655">
                  <c:v>42591</c:v>
                </c:pt>
                <c:pt idx="656">
                  <c:v>42592</c:v>
                </c:pt>
                <c:pt idx="657">
                  <c:v>42593</c:v>
                </c:pt>
                <c:pt idx="658">
                  <c:v>42594</c:v>
                </c:pt>
                <c:pt idx="659">
                  <c:v>42597</c:v>
                </c:pt>
                <c:pt idx="660">
                  <c:v>42598</c:v>
                </c:pt>
                <c:pt idx="661">
                  <c:v>42599</c:v>
                </c:pt>
                <c:pt idx="662">
                  <c:v>42600</c:v>
                </c:pt>
                <c:pt idx="663">
                  <c:v>42601</c:v>
                </c:pt>
                <c:pt idx="664">
                  <c:v>42604</c:v>
                </c:pt>
                <c:pt idx="665">
                  <c:v>42605</c:v>
                </c:pt>
                <c:pt idx="666">
                  <c:v>42606</c:v>
                </c:pt>
                <c:pt idx="667">
                  <c:v>42607</c:v>
                </c:pt>
                <c:pt idx="668">
                  <c:v>42608</c:v>
                </c:pt>
                <c:pt idx="669">
                  <c:v>42611</c:v>
                </c:pt>
                <c:pt idx="670">
                  <c:v>42612</c:v>
                </c:pt>
                <c:pt idx="671">
                  <c:v>42613</c:v>
                </c:pt>
                <c:pt idx="672">
                  <c:v>42614</c:v>
                </c:pt>
                <c:pt idx="673">
                  <c:v>42615</c:v>
                </c:pt>
                <c:pt idx="674">
                  <c:v>42619</c:v>
                </c:pt>
                <c:pt idx="675">
                  <c:v>42620</c:v>
                </c:pt>
                <c:pt idx="676">
                  <c:v>42621</c:v>
                </c:pt>
                <c:pt idx="677">
                  <c:v>42622</c:v>
                </c:pt>
                <c:pt idx="678">
                  <c:v>42625</c:v>
                </c:pt>
                <c:pt idx="679">
                  <c:v>42626</c:v>
                </c:pt>
                <c:pt idx="680">
                  <c:v>42627</c:v>
                </c:pt>
                <c:pt idx="681">
                  <c:v>42628</c:v>
                </c:pt>
                <c:pt idx="682">
                  <c:v>42629</c:v>
                </c:pt>
                <c:pt idx="683">
                  <c:v>42632</c:v>
                </c:pt>
                <c:pt idx="684">
                  <c:v>42633</c:v>
                </c:pt>
                <c:pt idx="685">
                  <c:v>42634</c:v>
                </c:pt>
                <c:pt idx="686">
                  <c:v>42635</c:v>
                </c:pt>
                <c:pt idx="687">
                  <c:v>42636</c:v>
                </c:pt>
                <c:pt idx="688">
                  <c:v>42639</c:v>
                </c:pt>
                <c:pt idx="689">
                  <c:v>42640</c:v>
                </c:pt>
                <c:pt idx="690">
                  <c:v>42641</c:v>
                </c:pt>
                <c:pt idx="691">
                  <c:v>42642</c:v>
                </c:pt>
                <c:pt idx="692">
                  <c:v>42643</c:v>
                </c:pt>
                <c:pt idx="693">
                  <c:v>42646</c:v>
                </c:pt>
                <c:pt idx="694">
                  <c:v>42647</c:v>
                </c:pt>
                <c:pt idx="695">
                  <c:v>42648</c:v>
                </c:pt>
                <c:pt idx="696">
                  <c:v>42649</c:v>
                </c:pt>
                <c:pt idx="697">
                  <c:v>42650</c:v>
                </c:pt>
                <c:pt idx="698">
                  <c:v>42653</c:v>
                </c:pt>
                <c:pt idx="699">
                  <c:v>42654</c:v>
                </c:pt>
                <c:pt idx="700">
                  <c:v>42655</c:v>
                </c:pt>
                <c:pt idx="701">
                  <c:v>42656</c:v>
                </c:pt>
                <c:pt idx="702">
                  <c:v>42657</c:v>
                </c:pt>
                <c:pt idx="703">
                  <c:v>42660</c:v>
                </c:pt>
                <c:pt idx="704">
                  <c:v>42661</c:v>
                </c:pt>
                <c:pt idx="705">
                  <c:v>42662</c:v>
                </c:pt>
                <c:pt idx="706">
                  <c:v>42663</c:v>
                </c:pt>
                <c:pt idx="707">
                  <c:v>42664</c:v>
                </c:pt>
                <c:pt idx="708">
                  <c:v>42667</c:v>
                </c:pt>
                <c:pt idx="709">
                  <c:v>42668</c:v>
                </c:pt>
                <c:pt idx="710">
                  <c:v>42669</c:v>
                </c:pt>
                <c:pt idx="711">
                  <c:v>42670</c:v>
                </c:pt>
                <c:pt idx="712">
                  <c:v>42671</c:v>
                </c:pt>
                <c:pt idx="713">
                  <c:v>42674</c:v>
                </c:pt>
                <c:pt idx="714">
                  <c:v>42675</c:v>
                </c:pt>
                <c:pt idx="715">
                  <c:v>42676</c:v>
                </c:pt>
                <c:pt idx="716">
                  <c:v>42677</c:v>
                </c:pt>
                <c:pt idx="717">
                  <c:v>42678</c:v>
                </c:pt>
                <c:pt idx="718">
                  <c:v>42681</c:v>
                </c:pt>
                <c:pt idx="719">
                  <c:v>42682</c:v>
                </c:pt>
                <c:pt idx="720">
                  <c:v>42683</c:v>
                </c:pt>
                <c:pt idx="721">
                  <c:v>42684</c:v>
                </c:pt>
                <c:pt idx="722">
                  <c:v>42685</c:v>
                </c:pt>
                <c:pt idx="723">
                  <c:v>42688</c:v>
                </c:pt>
                <c:pt idx="724">
                  <c:v>42689</c:v>
                </c:pt>
                <c:pt idx="725">
                  <c:v>42690</c:v>
                </c:pt>
                <c:pt idx="726">
                  <c:v>42691</c:v>
                </c:pt>
                <c:pt idx="727">
                  <c:v>42692</c:v>
                </c:pt>
                <c:pt idx="728">
                  <c:v>42695</c:v>
                </c:pt>
                <c:pt idx="729">
                  <c:v>42696</c:v>
                </c:pt>
                <c:pt idx="730">
                  <c:v>42697</c:v>
                </c:pt>
                <c:pt idx="731">
                  <c:v>42699</c:v>
                </c:pt>
                <c:pt idx="732">
                  <c:v>42702</c:v>
                </c:pt>
                <c:pt idx="733">
                  <c:v>42703</c:v>
                </c:pt>
                <c:pt idx="734">
                  <c:v>42704</c:v>
                </c:pt>
                <c:pt idx="735">
                  <c:v>42705</c:v>
                </c:pt>
                <c:pt idx="736">
                  <c:v>42706</c:v>
                </c:pt>
                <c:pt idx="737">
                  <c:v>42709</c:v>
                </c:pt>
                <c:pt idx="738">
                  <c:v>42710</c:v>
                </c:pt>
                <c:pt idx="739">
                  <c:v>42711</c:v>
                </c:pt>
                <c:pt idx="740">
                  <c:v>42712</c:v>
                </c:pt>
                <c:pt idx="741">
                  <c:v>42713</c:v>
                </c:pt>
                <c:pt idx="742">
                  <c:v>42716</c:v>
                </c:pt>
                <c:pt idx="743">
                  <c:v>42717</c:v>
                </c:pt>
                <c:pt idx="744">
                  <c:v>42718</c:v>
                </c:pt>
                <c:pt idx="745">
                  <c:v>42719</c:v>
                </c:pt>
                <c:pt idx="746">
                  <c:v>42720</c:v>
                </c:pt>
                <c:pt idx="747">
                  <c:v>42723</c:v>
                </c:pt>
                <c:pt idx="748">
                  <c:v>42724</c:v>
                </c:pt>
                <c:pt idx="749">
                  <c:v>42725</c:v>
                </c:pt>
                <c:pt idx="750">
                  <c:v>42726</c:v>
                </c:pt>
                <c:pt idx="751">
                  <c:v>42727</c:v>
                </c:pt>
                <c:pt idx="752">
                  <c:v>42731</c:v>
                </c:pt>
                <c:pt idx="753">
                  <c:v>42732</c:v>
                </c:pt>
                <c:pt idx="754">
                  <c:v>42733</c:v>
                </c:pt>
                <c:pt idx="755">
                  <c:v>42734</c:v>
                </c:pt>
                <c:pt idx="756">
                  <c:v>42738</c:v>
                </c:pt>
                <c:pt idx="757">
                  <c:v>42739</c:v>
                </c:pt>
                <c:pt idx="758">
                  <c:v>42740</c:v>
                </c:pt>
                <c:pt idx="759">
                  <c:v>42741</c:v>
                </c:pt>
                <c:pt idx="760">
                  <c:v>42744</c:v>
                </c:pt>
                <c:pt idx="761">
                  <c:v>42745</c:v>
                </c:pt>
                <c:pt idx="762">
                  <c:v>42746</c:v>
                </c:pt>
                <c:pt idx="763">
                  <c:v>42747</c:v>
                </c:pt>
                <c:pt idx="764">
                  <c:v>42748</c:v>
                </c:pt>
                <c:pt idx="765">
                  <c:v>42752</c:v>
                </c:pt>
                <c:pt idx="766">
                  <c:v>42753</c:v>
                </c:pt>
                <c:pt idx="767">
                  <c:v>42754</c:v>
                </c:pt>
                <c:pt idx="768">
                  <c:v>42755</c:v>
                </c:pt>
                <c:pt idx="769">
                  <c:v>42758</c:v>
                </c:pt>
                <c:pt idx="770">
                  <c:v>42759</c:v>
                </c:pt>
                <c:pt idx="771">
                  <c:v>42760</c:v>
                </c:pt>
                <c:pt idx="772">
                  <c:v>42761</c:v>
                </c:pt>
                <c:pt idx="773">
                  <c:v>42762</c:v>
                </c:pt>
                <c:pt idx="774">
                  <c:v>42765</c:v>
                </c:pt>
                <c:pt idx="775">
                  <c:v>42766</c:v>
                </c:pt>
                <c:pt idx="776">
                  <c:v>42767</c:v>
                </c:pt>
                <c:pt idx="777">
                  <c:v>42768</c:v>
                </c:pt>
                <c:pt idx="778">
                  <c:v>42769</c:v>
                </c:pt>
                <c:pt idx="779">
                  <c:v>42772</c:v>
                </c:pt>
                <c:pt idx="780">
                  <c:v>42773</c:v>
                </c:pt>
                <c:pt idx="781">
                  <c:v>42774</c:v>
                </c:pt>
                <c:pt idx="782">
                  <c:v>42775</c:v>
                </c:pt>
                <c:pt idx="783">
                  <c:v>42776</c:v>
                </c:pt>
                <c:pt idx="784">
                  <c:v>42779</c:v>
                </c:pt>
                <c:pt idx="785">
                  <c:v>42780</c:v>
                </c:pt>
                <c:pt idx="786">
                  <c:v>42781</c:v>
                </c:pt>
                <c:pt idx="787">
                  <c:v>42782</c:v>
                </c:pt>
                <c:pt idx="788">
                  <c:v>42783</c:v>
                </c:pt>
                <c:pt idx="789">
                  <c:v>42787</c:v>
                </c:pt>
                <c:pt idx="790">
                  <c:v>42788</c:v>
                </c:pt>
                <c:pt idx="791">
                  <c:v>42789</c:v>
                </c:pt>
                <c:pt idx="792">
                  <c:v>42790</c:v>
                </c:pt>
                <c:pt idx="793">
                  <c:v>42793</c:v>
                </c:pt>
                <c:pt idx="794">
                  <c:v>42794</c:v>
                </c:pt>
                <c:pt idx="795">
                  <c:v>42795</c:v>
                </c:pt>
                <c:pt idx="796">
                  <c:v>42796</c:v>
                </c:pt>
                <c:pt idx="797">
                  <c:v>42797</c:v>
                </c:pt>
                <c:pt idx="798">
                  <c:v>42800</c:v>
                </c:pt>
                <c:pt idx="799">
                  <c:v>42801</c:v>
                </c:pt>
                <c:pt idx="800">
                  <c:v>42802</c:v>
                </c:pt>
                <c:pt idx="801">
                  <c:v>42803</c:v>
                </c:pt>
                <c:pt idx="802">
                  <c:v>42804</c:v>
                </c:pt>
                <c:pt idx="803">
                  <c:v>42807</c:v>
                </c:pt>
                <c:pt idx="804">
                  <c:v>42808</c:v>
                </c:pt>
                <c:pt idx="805">
                  <c:v>42809</c:v>
                </c:pt>
                <c:pt idx="806">
                  <c:v>42810</c:v>
                </c:pt>
                <c:pt idx="807">
                  <c:v>42811</c:v>
                </c:pt>
                <c:pt idx="808">
                  <c:v>42814</c:v>
                </c:pt>
                <c:pt idx="809">
                  <c:v>42815</c:v>
                </c:pt>
                <c:pt idx="810">
                  <c:v>42816</c:v>
                </c:pt>
                <c:pt idx="811">
                  <c:v>42817</c:v>
                </c:pt>
                <c:pt idx="812">
                  <c:v>42818</c:v>
                </c:pt>
                <c:pt idx="813">
                  <c:v>42821</c:v>
                </c:pt>
                <c:pt idx="814">
                  <c:v>42822</c:v>
                </c:pt>
                <c:pt idx="815">
                  <c:v>42823</c:v>
                </c:pt>
                <c:pt idx="816">
                  <c:v>42824</c:v>
                </c:pt>
                <c:pt idx="817">
                  <c:v>42825</c:v>
                </c:pt>
                <c:pt idx="818">
                  <c:v>42828</c:v>
                </c:pt>
                <c:pt idx="819">
                  <c:v>42829</c:v>
                </c:pt>
                <c:pt idx="820">
                  <c:v>42830</c:v>
                </c:pt>
                <c:pt idx="821">
                  <c:v>42831</c:v>
                </c:pt>
                <c:pt idx="822">
                  <c:v>42832</c:v>
                </c:pt>
                <c:pt idx="823">
                  <c:v>42835</c:v>
                </c:pt>
                <c:pt idx="824">
                  <c:v>42836</c:v>
                </c:pt>
                <c:pt idx="825">
                  <c:v>42837</c:v>
                </c:pt>
                <c:pt idx="826">
                  <c:v>42838</c:v>
                </c:pt>
                <c:pt idx="827">
                  <c:v>42842</c:v>
                </c:pt>
                <c:pt idx="828">
                  <c:v>42843</c:v>
                </c:pt>
                <c:pt idx="829">
                  <c:v>42844</c:v>
                </c:pt>
                <c:pt idx="830">
                  <c:v>42845</c:v>
                </c:pt>
                <c:pt idx="831">
                  <c:v>42846</c:v>
                </c:pt>
                <c:pt idx="832">
                  <c:v>42849</c:v>
                </c:pt>
                <c:pt idx="833">
                  <c:v>42850</c:v>
                </c:pt>
                <c:pt idx="834">
                  <c:v>42851</c:v>
                </c:pt>
                <c:pt idx="835">
                  <c:v>42852</c:v>
                </c:pt>
                <c:pt idx="836">
                  <c:v>42853</c:v>
                </c:pt>
                <c:pt idx="837">
                  <c:v>42856</c:v>
                </c:pt>
                <c:pt idx="838">
                  <c:v>42857</c:v>
                </c:pt>
                <c:pt idx="839">
                  <c:v>42858</c:v>
                </c:pt>
                <c:pt idx="840">
                  <c:v>42859</c:v>
                </c:pt>
                <c:pt idx="841">
                  <c:v>42860</c:v>
                </c:pt>
                <c:pt idx="842">
                  <c:v>42863</c:v>
                </c:pt>
                <c:pt idx="843">
                  <c:v>42864</c:v>
                </c:pt>
                <c:pt idx="844">
                  <c:v>42865</c:v>
                </c:pt>
                <c:pt idx="845">
                  <c:v>42866</c:v>
                </c:pt>
                <c:pt idx="846">
                  <c:v>42867</c:v>
                </c:pt>
                <c:pt idx="847">
                  <c:v>42870</c:v>
                </c:pt>
                <c:pt idx="848">
                  <c:v>42871</c:v>
                </c:pt>
                <c:pt idx="849">
                  <c:v>42872</c:v>
                </c:pt>
                <c:pt idx="850">
                  <c:v>42873</c:v>
                </c:pt>
                <c:pt idx="851">
                  <c:v>42874</c:v>
                </c:pt>
                <c:pt idx="852">
                  <c:v>42877</c:v>
                </c:pt>
                <c:pt idx="853">
                  <c:v>42878</c:v>
                </c:pt>
                <c:pt idx="854">
                  <c:v>42879</c:v>
                </c:pt>
                <c:pt idx="855">
                  <c:v>42880</c:v>
                </c:pt>
                <c:pt idx="856">
                  <c:v>42881</c:v>
                </c:pt>
                <c:pt idx="857">
                  <c:v>42885</c:v>
                </c:pt>
                <c:pt idx="858">
                  <c:v>42886</c:v>
                </c:pt>
                <c:pt idx="859">
                  <c:v>42887</c:v>
                </c:pt>
                <c:pt idx="860">
                  <c:v>42888</c:v>
                </c:pt>
                <c:pt idx="861">
                  <c:v>42891</c:v>
                </c:pt>
                <c:pt idx="862">
                  <c:v>42892</c:v>
                </c:pt>
                <c:pt idx="863">
                  <c:v>42893</c:v>
                </c:pt>
                <c:pt idx="864">
                  <c:v>42894</c:v>
                </c:pt>
                <c:pt idx="865">
                  <c:v>42895</c:v>
                </c:pt>
                <c:pt idx="866">
                  <c:v>42898</c:v>
                </c:pt>
                <c:pt idx="867">
                  <c:v>42899</c:v>
                </c:pt>
                <c:pt idx="868">
                  <c:v>42900</c:v>
                </c:pt>
                <c:pt idx="869">
                  <c:v>42901</c:v>
                </c:pt>
                <c:pt idx="870">
                  <c:v>42902</c:v>
                </c:pt>
                <c:pt idx="871">
                  <c:v>42905</c:v>
                </c:pt>
                <c:pt idx="872">
                  <c:v>42906</c:v>
                </c:pt>
                <c:pt idx="873">
                  <c:v>42907</c:v>
                </c:pt>
                <c:pt idx="874">
                  <c:v>42908</c:v>
                </c:pt>
                <c:pt idx="875">
                  <c:v>42909</c:v>
                </c:pt>
                <c:pt idx="876">
                  <c:v>42912</c:v>
                </c:pt>
                <c:pt idx="877">
                  <c:v>42913</c:v>
                </c:pt>
                <c:pt idx="878">
                  <c:v>42914</c:v>
                </c:pt>
                <c:pt idx="879">
                  <c:v>42915</c:v>
                </c:pt>
                <c:pt idx="880">
                  <c:v>42916</c:v>
                </c:pt>
                <c:pt idx="881">
                  <c:v>42921</c:v>
                </c:pt>
                <c:pt idx="882">
                  <c:v>42922</c:v>
                </c:pt>
                <c:pt idx="883">
                  <c:v>42923</c:v>
                </c:pt>
                <c:pt idx="884">
                  <c:v>42926</c:v>
                </c:pt>
                <c:pt idx="885">
                  <c:v>42927</c:v>
                </c:pt>
                <c:pt idx="886">
                  <c:v>42928</c:v>
                </c:pt>
                <c:pt idx="887">
                  <c:v>42929</c:v>
                </c:pt>
                <c:pt idx="888">
                  <c:v>42930</c:v>
                </c:pt>
                <c:pt idx="889">
                  <c:v>42933</c:v>
                </c:pt>
                <c:pt idx="890">
                  <c:v>42934</c:v>
                </c:pt>
                <c:pt idx="891">
                  <c:v>42935</c:v>
                </c:pt>
                <c:pt idx="892">
                  <c:v>42936</c:v>
                </c:pt>
                <c:pt idx="893">
                  <c:v>42937</c:v>
                </c:pt>
                <c:pt idx="894">
                  <c:v>42940</c:v>
                </c:pt>
                <c:pt idx="895">
                  <c:v>42941</c:v>
                </c:pt>
                <c:pt idx="896">
                  <c:v>42942</c:v>
                </c:pt>
                <c:pt idx="897">
                  <c:v>42943</c:v>
                </c:pt>
                <c:pt idx="898">
                  <c:v>42944</c:v>
                </c:pt>
                <c:pt idx="899">
                  <c:v>42947</c:v>
                </c:pt>
                <c:pt idx="900">
                  <c:v>42948</c:v>
                </c:pt>
                <c:pt idx="901">
                  <c:v>42949</c:v>
                </c:pt>
                <c:pt idx="902">
                  <c:v>42950</c:v>
                </c:pt>
                <c:pt idx="903">
                  <c:v>42951</c:v>
                </c:pt>
                <c:pt idx="904">
                  <c:v>42954</c:v>
                </c:pt>
                <c:pt idx="905">
                  <c:v>42955</c:v>
                </c:pt>
                <c:pt idx="906">
                  <c:v>42956</c:v>
                </c:pt>
                <c:pt idx="907">
                  <c:v>42957</c:v>
                </c:pt>
                <c:pt idx="908">
                  <c:v>42958</c:v>
                </c:pt>
                <c:pt idx="909">
                  <c:v>42961</c:v>
                </c:pt>
                <c:pt idx="910">
                  <c:v>42962</c:v>
                </c:pt>
                <c:pt idx="911">
                  <c:v>42963</c:v>
                </c:pt>
                <c:pt idx="912">
                  <c:v>42964</c:v>
                </c:pt>
                <c:pt idx="913">
                  <c:v>42965</c:v>
                </c:pt>
                <c:pt idx="914">
                  <c:v>42968</c:v>
                </c:pt>
                <c:pt idx="915">
                  <c:v>42969</c:v>
                </c:pt>
                <c:pt idx="916">
                  <c:v>42970</c:v>
                </c:pt>
                <c:pt idx="917">
                  <c:v>42971</c:v>
                </c:pt>
                <c:pt idx="918">
                  <c:v>42972</c:v>
                </c:pt>
                <c:pt idx="919">
                  <c:v>42975</c:v>
                </c:pt>
                <c:pt idx="920">
                  <c:v>42976</c:v>
                </c:pt>
                <c:pt idx="921">
                  <c:v>42977</c:v>
                </c:pt>
                <c:pt idx="922">
                  <c:v>42978</c:v>
                </c:pt>
                <c:pt idx="923">
                  <c:v>42979</c:v>
                </c:pt>
                <c:pt idx="924">
                  <c:v>42983</c:v>
                </c:pt>
                <c:pt idx="925">
                  <c:v>42984</c:v>
                </c:pt>
                <c:pt idx="926">
                  <c:v>42985</c:v>
                </c:pt>
                <c:pt idx="927">
                  <c:v>42986</c:v>
                </c:pt>
                <c:pt idx="928">
                  <c:v>42989</c:v>
                </c:pt>
                <c:pt idx="929">
                  <c:v>42990</c:v>
                </c:pt>
                <c:pt idx="930">
                  <c:v>42991</c:v>
                </c:pt>
                <c:pt idx="931">
                  <c:v>42992</c:v>
                </c:pt>
                <c:pt idx="932">
                  <c:v>42993</c:v>
                </c:pt>
                <c:pt idx="933">
                  <c:v>42996</c:v>
                </c:pt>
                <c:pt idx="934">
                  <c:v>42997</c:v>
                </c:pt>
                <c:pt idx="935">
                  <c:v>42998</c:v>
                </c:pt>
                <c:pt idx="936">
                  <c:v>42999</c:v>
                </c:pt>
                <c:pt idx="937">
                  <c:v>43000</c:v>
                </c:pt>
                <c:pt idx="938">
                  <c:v>43003</c:v>
                </c:pt>
                <c:pt idx="939">
                  <c:v>43004</c:v>
                </c:pt>
                <c:pt idx="940">
                  <c:v>43005</c:v>
                </c:pt>
                <c:pt idx="941">
                  <c:v>43006</c:v>
                </c:pt>
                <c:pt idx="942">
                  <c:v>43007</c:v>
                </c:pt>
                <c:pt idx="943">
                  <c:v>43010</c:v>
                </c:pt>
                <c:pt idx="944">
                  <c:v>43011</c:v>
                </c:pt>
                <c:pt idx="945">
                  <c:v>43012</c:v>
                </c:pt>
                <c:pt idx="946">
                  <c:v>43013</c:v>
                </c:pt>
                <c:pt idx="947">
                  <c:v>43014</c:v>
                </c:pt>
                <c:pt idx="948">
                  <c:v>43017</c:v>
                </c:pt>
                <c:pt idx="949">
                  <c:v>43018</c:v>
                </c:pt>
                <c:pt idx="950">
                  <c:v>43019</c:v>
                </c:pt>
                <c:pt idx="951">
                  <c:v>43020</c:v>
                </c:pt>
                <c:pt idx="952">
                  <c:v>43021</c:v>
                </c:pt>
                <c:pt idx="953">
                  <c:v>43024</c:v>
                </c:pt>
                <c:pt idx="954">
                  <c:v>43025</c:v>
                </c:pt>
                <c:pt idx="955">
                  <c:v>43026</c:v>
                </c:pt>
                <c:pt idx="956">
                  <c:v>43027</c:v>
                </c:pt>
                <c:pt idx="957">
                  <c:v>43028</c:v>
                </c:pt>
                <c:pt idx="958">
                  <c:v>43031</c:v>
                </c:pt>
                <c:pt idx="959">
                  <c:v>43032</c:v>
                </c:pt>
                <c:pt idx="960">
                  <c:v>43033</c:v>
                </c:pt>
                <c:pt idx="961">
                  <c:v>43034</c:v>
                </c:pt>
                <c:pt idx="962">
                  <c:v>43035</c:v>
                </c:pt>
                <c:pt idx="963">
                  <c:v>43038</c:v>
                </c:pt>
                <c:pt idx="964">
                  <c:v>43039</c:v>
                </c:pt>
                <c:pt idx="965">
                  <c:v>43040</c:v>
                </c:pt>
                <c:pt idx="966">
                  <c:v>43041</c:v>
                </c:pt>
                <c:pt idx="967">
                  <c:v>43042</c:v>
                </c:pt>
                <c:pt idx="968">
                  <c:v>43045</c:v>
                </c:pt>
                <c:pt idx="969">
                  <c:v>43046</c:v>
                </c:pt>
                <c:pt idx="970">
                  <c:v>43047</c:v>
                </c:pt>
                <c:pt idx="971">
                  <c:v>43048</c:v>
                </c:pt>
                <c:pt idx="972">
                  <c:v>43049</c:v>
                </c:pt>
                <c:pt idx="973">
                  <c:v>43052</c:v>
                </c:pt>
                <c:pt idx="974">
                  <c:v>43053</c:v>
                </c:pt>
                <c:pt idx="975">
                  <c:v>43054</c:v>
                </c:pt>
                <c:pt idx="976">
                  <c:v>43055</c:v>
                </c:pt>
                <c:pt idx="977">
                  <c:v>43056</c:v>
                </c:pt>
                <c:pt idx="978">
                  <c:v>43059</c:v>
                </c:pt>
                <c:pt idx="979">
                  <c:v>43060</c:v>
                </c:pt>
                <c:pt idx="980">
                  <c:v>43061</c:v>
                </c:pt>
                <c:pt idx="981">
                  <c:v>43063</c:v>
                </c:pt>
                <c:pt idx="982">
                  <c:v>43066</c:v>
                </c:pt>
                <c:pt idx="983">
                  <c:v>43067</c:v>
                </c:pt>
                <c:pt idx="984">
                  <c:v>43068</c:v>
                </c:pt>
                <c:pt idx="985">
                  <c:v>43069</c:v>
                </c:pt>
                <c:pt idx="986">
                  <c:v>43070</c:v>
                </c:pt>
                <c:pt idx="987">
                  <c:v>43073</c:v>
                </c:pt>
                <c:pt idx="988">
                  <c:v>43074</c:v>
                </c:pt>
                <c:pt idx="989">
                  <c:v>43075</c:v>
                </c:pt>
                <c:pt idx="990">
                  <c:v>43076</c:v>
                </c:pt>
                <c:pt idx="991">
                  <c:v>43077</c:v>
                </c:pt>
                <c:pt idx="992">
                  <c:v>43080</c:v>
                </c:pt>
                <c:pt idx="993">
                  <c:v>43081</c:v>
                </c:pt>
                <c:pt idx="994">
                  <c:v>43082</c:v>
                </c:pt>
                <c:pt idx="995">
                  <c:v>43083</c:v>
                </c:pt>
                <c:pt idx="996">
                  <c:v>43084</c:v>
                </c:pt>
                <c:pt idx="997">
                  <c:v>43087</c:v>
                </c:pt>
                <c:pt idx="998">
                  <c:v>43088</c:v>
                </c:pt>
                <c:pt idx="999">
                  <c:v>43089</c:v>
                </c:pt>
                <c:pt idx="1000">
                  <c:v>43090</c:v>
                </c:pt>
                <c:pt idx="1001">
                  <c:v>43091</c:v>
                </c:pt>
                <c:pt idx="1002">
                  <c:v>43095</c:v>
                </c:pt>
                <c:pt idx="1003">
                  <c:v>43096</c:v>
                </c:pt>
                <c:pt idx="1004">
                  <c:v>43097</c:v>
                </c:pt>
                <c:pt idx="1005">
                  <c:v>43098</c:v>
                </c:pt>
                <c:pt idx="1006">
                  <c:v>43102</c:v>
                </c:pt>
                <c:pt idx="1007">
                  <c:v>43103</c:v>
                </c:pt>
                <c:pt idx="1008">
                  <c:v>43104</c:v>
                </c:pt>
                <c:pt idx="1009">
                  <c:v>43105</c:v>
                </c:pt>
                <c:pt idx="1010">
                  <c:v>43108</c:v>
                </c:pt>
                <c:pt idx="1011">
                  <c:v>43109</c:v>
                </c:pt>
                <c:pt idx="1012">
                  <c:v>43110</c:v>
                </c:pt>
                <c:pt idx="1013">
                  <c:v>43111</c:v>
                </c:pt>
                <c:pt idx="1014">
                  <c:v>43112</c:v>
                </c:pt>
                <c:pt idx="1015">
                  <c:v>43116</c:v>
                </c:pt>
                <c:pt idx="1016">
                  <c:v>43117</c:v>
                </c:pt>
                <c:pt idx="1017">
                  <c:v>43118</c:v>
                </c:pt>
                <c:pt idx="1018">
                  <c:v>43119</c:v>
                </c:pt>
                <c:pt idx="1019">
                  <c:v>43122</c:v>
                </c:pt>
                <c:pt idx="1020">
                  <c:v>43123</c:v>
                </c:pt>
                <c:pt idx="1021">
                  <c:v>43124</c:v>
                </c:pt>
                <c:pt idx="1022">
                  <c:v>43125</c:v>
                </c:pt>
                <c:pt idx="1023">
                  <c:v>43126</c:v>
                </c:pt>
                <c:pt idx="1024">
                  <c:v>43129</c:v>
                </c:pt>
                <c:pt idx="1025">
                  <c:v>43130</c:v>
                </c:pt>
                <c:pt idx="1026">
                  <c:v>43131</c:v>
                </c:pt>
                <c:pt idx="1027">
                  <c:v>43132</c:v>
                </c:pt>
                <c:pt idx="1028">
                  <c:v>43133</c:v>
                </c:pt>
                <c:pt idx="1029">
                  <c:v>43136</c:v>
                </c:pt>
                <c:pt idx="1030">
                  <c:v>43137</c:v>
                </c:pt>
                <c:pt idx="1031">
                  <c:v>43138</c:v>
                </c:pt>
                <c:pt idx="1032">
                  <c:v>43139</c:v>
                </c:pt>
                <c:pt idx="1033">
                  <c:v>43140</c:v>
                </c:pt>
                <c:pt idx="1034">
                  <c:v>43143</c:v>
                </c:pt>
                <c:pt idx="1035">
                  <c:v>43144</c:v>
                </c:pt>
                <c:pt idx="1036">
                  <c:v>43145</c:v>
                </c:pt>
                <c:pt idx="1037">
                  <c:v>43146</c:v>
                </c:pt>
                <c:pt idx="1038">
                  <c:v>43147</c:v>
                </c:pt>
                <c:pt idx="1039">
                  <c:v>43151</c:v>
                </c:pt>
                <c:pt idx="1040">
                  <c:v>43152</c:v>
                </c:pt>
                <c:pt idx="1041">
                  <c:v>43153</c:v>
                </c:pt>
                <c:pt idx="1042">
                  <c:v>43154</c:v>
                </c:pt>
                <c:pt idx="1043">
                  <c:v>43157</c:v>
                </c:pt>
                <c:pt idx="1044">
                  <c:v>43158</c:v>
                </c:pt>
                <c:pt idx="1045">
                  <c:v>43159</c:v>
                </c:pt>
                <c:pt idx="1046">
                  <c:v>43160</c:v>
                </c:pt>
                <c:pt idx="1047">
                  <c:v>43161</c:v>
                </c:pt>
                <c:pt idx="1048">
                  <c:v>43164</c:v>
                </c:pt>
                <c:pt idx="1049">
                  <c:v>43165</c:v>
                </c:pt>
                <c:pt idx="1050">
                  <c:v>43166</c:v>
                </c:pt>
                <c:pt idx="1051">
                  <c:v>43167</c:v>
                </c:pt>
                <c:pt idx="1052">
                  <c:v>43168</c:v>
                </c:pt>
                <c:pt idx="1053">
                  <c:v>43171</c:v>
                </c:pt>
                <c:pt idx="1054">
                  <c:v>43172</c:v>
                </c:pt>
                <c:pt idx="1055">
                  <c:v>43173</c:v>
                </c:pt>
                <c:pt idx="1056">
                  <c:v>43174</c:v>
                </c:pt>
                <c:pt idx="1057">
                  <c:v>43175</c:v>
                </c:pt>
                <c:pt idx="1058">
                  <c:v>43178</c:v>
                </c:pt>
                <c:pt idx="1059">
                  <c:v>43179</c:v>
                </c:pt>
                <c:pt idx="1060">
                  <c:v>43180</c:v>
                </c:pt>
                <c:pt idx="1061">
                  <c:v>43181</c:v>
                </c:pt>
                <c:pt idx="1062">
                  <c:v>43182</c:v>
                </c:pt>
                <c:pt idx="1063">
                  <c:v>43185</c:v>
                </c:pt>
                <c:pt idx="1064">
                  <c:v>43186</c:v>
                </c:pt>
                <c:pt idx="1065">
                  <c:v>43187</c:v>
                </c:pt>
                <c:pt idx="1066">
                  <c:v>43188</c:v>
                </c:pt>
                <c:pt idx="1067">
                  <c:v>43192</c:v>
                </c:pt>
                <c:pt idx="1068">
                  <c:v>43193</c:v>
                </c:pt>
                <c:pt idx="1069">
                  <c:v>43194</c:v>
                </c:pt>
                <c:pt idx="1070">
                  <c:v>43195</c:v>
                </c:pt>
                <c:pt idx="1071">
                  <c:v>43196</c:v>
                </c:pt>
                <c:pt idx="1072">
                  <c:v>43199</c:v>
                </c:pt>
                <c:pt idx="1073">
                  <c:v>43200</c:v>
                </c:pt>
                <c:pt idx="1074">
                  <c:v>43201</c:v>
                </c:pt>
                <c:pt idx="1075">
                  <c:v>43202</c:v>
                </c:pt>
                <c:pt idx="1076">
                  <c:v>43203</c:v>
                </c:pt>
                <c:pt idx="1077">
                  <c:v>43206</c:v>
                </c:pt>
                <c:pt idx="1078">
                  <c:v>43207</c:v>
                </c:pt>
                <c:pt idx="1079">
                  <c:v>43208</c:v>
                </c:pt>
                <c:pt idx="1080">
                  <c:v>43209</c:v>
                </c:pt>
                <c:pt idx="1081">
                  <c:v>43210</c:v>
                </c:pt>
                <c:pt idx="1082">
                  <c:v>43213</c:v>
                </c:pt>
                <c:pt idx="1083">
                  <c:v>43214</c:v>
                </c:pt>
                <c:pt idx="1084">
                  <c:v>43215</c:v>
                </c:pt>
                <c:pt idx="1085">
                  <c:v>43216</c:v>
                </c:pt>
                <c:pt idx="1086">
                  <c:v>43217</c:v>
                </c:pt>
                <c:pt idx="1087">
                  <c:v>43220</c:v>
                </c:pt>
                <c:pt idx="1088">
                  <c:v>43221</c:v>
                </c:pt>
                <c:pt idx="1089">
                  <c:v>43222</c:v>
                </c:pt>
                <c:pt idx="1090">
                  <c:v>43223</c:v>
                </c:pt>
                <c:pt idx="1091">
                  <c:v>43224</c:v>
                </c:pt>
                <c:pt idx="1092">
                  <c:v>43227</c:v>
                </c:pt>
                <c:pt idx="1093">
                  <c:v>43228</c:v>
                </c:pt>
                <c:pt idx="1094">
                  <c:v>43229</c:v>
                </c:pt>
                <c:pt idx="1095">
                  <c:v>43230</c:v>
                </c:pt>
                <c:pt idx="1096">
                  <c:v>43231</c:v>
                </c:pt>
                <c:pt idx="1097">
                  <c:v>43234</c:v>
                </c:pt>
                <c:pt idx="1098">
                  <c:v>43235</c:v>
                </c:pt>
                <c:pt idx="1099">
                  <c:v>43236</c:v>
                </c:pt>
                <c:pt idx="1100">
                  <c:v>43237</c:v>
                </c:pt>
                <c:pt idx="1101">
                  <c:v>43238</c:v>
                </c:pt>
                <c:pt idx="1102">
                  <c:v>43241</c:v>
                </c:pt>
                <c:pt idx="1103">
                  <c:v>43242</c:v>
                </c:pt>
                <c:pt idx="1104">
                  <c:v>43243</c:v>
                </c:pt>
                <c:pt idx="1105">
                  <c:v>43244</c:v>
                </c:pt>
                <c:pt idx="1106">
                  <c:v>43245</c:v>
                </c:pt>
                <c:pt idx="1107">
                  <c:v>43249</c:v>
                </c:pt>
                <c:pt idx="1108">
                  <c:v>43250</c:v>
                </c:pt>
                <c:pt idx="1109">
                  <c:v>43251</c:v>
                </c:pt>
                <c:pt idx="1110">
                  <c:v>43252</c:v>
                </c:pt>
                <c:pt idx="1111">
                  <c:v>43255</c:v>
                </c:pt>
                <c:pt idx="1112">
                  <c:v>43256</c:v>
                </c:pt>
                <c:pt idx="1113">
                  <c:v>43257</c:v>
                </c:pt>
                <c:pt idx="1114">
                  <c:v>43258</c:v>
                </c:pt>
                <c:pt idx="1115">
                  <c:v>43259</c:v>
                </c:pt>
                <c:pt idx="1116">
                  <c:v>43262</c:v>
                </c:pt>
                <c:pt idx="1117">
                  <c:v>43263</c:v>
                </c:pt>
                <c:pt idx="1118">
                  <c:v>43264</c:v>
                </c:pt>
                <c:pt idx="1119">
                  <c:v>43265</c:v>
                </c:pt>
                <c:pt idx="1120">
                  <c:v>43266</c:v>
                </c:pt>
                <c:pt idx="1121">
                  <c:v>43269</c:v>
                </c:pt>
              </c:numCache>
            </c:numRef>
          </c:cat>
          <c:val>
            <c:numRef>
              <c:f>'USD X Barril WTI'!$B$7068:$B$8189</c:f>
              <c:numCache>
                <c:formatCode>General</c:formatCode>
                <c:ptCount val="1122"/>
                <c:pt idx="0">
                  <c:v>95.14</c:v>
                </c:pt>
                <c:pt idx="1">
                  <c:v>93.66</c:v>
                </c:pt>
                <c:pt idx="2">
                  <c:v>93.12</c:v>
                </c:pt>
                <c:pt idx="3">
                  <c:v>93.31</c:v>
                </c:pt>
                <c:pt idx="4">
                  <c:v>91.9</c:v>
                </c:pt>
                <c:pt idx="5">
                  <c:v>91.36</c:v>
                </c:pt>
                <c:pt idx="6">
                  <c:v>92.39</c:v>
                </c:pt>
                <c:pt idx="7">
                  <c:v>91.45</c:v>
                </c:pt>
                <c:pt idx="8">
                  <c:v>92.15</c:v>
                </c:pt>
                <c:pt idx="9">
                  <c:v>93.78</c:v>
                </c:pt>
                <c:pt idx="10">
                  <c:v>93.54</c:v>
                </c:pt>
                <c:pt idx="11">
                  <c:v>93.96</c:v>
                </c:pt>
                <c:pt idx="12">
                  <c:v>94.51</c:v>
                </c:pt>
                <c:pt idx="13">
                  <c:v>96.35</c:v>
                </c:pt>
                <c:pt idx="14">
                  <c:v>97.23</c:v>
                </c:pt>
                <c:pt idx="15">
                  <c:v>96.66</c:v>
                </c:pt>
                <c:pt idx="16">
                  <c:v>95.82</c:v>
                </c:pt>
                <c:pt idx="17">
                  <c:v>97.49</c:v>
                </c:pt>
                <c:pt idx="18">
                  <c:v>97.34</c:v>
                </c:pt>
                <c:pt idx="19">
                  <c:v>98.25</c:v>
                </c:pt>
                <c:pt idx="20">
                  <c:v>97.55</c:v>
                </c:pt>
                <c:pt idx="21">
                  <c:v>96.44</c:v>
                </c:pt>
                <c:pt idx="22">
                  <c:v>97.24</c:v>
                </c:pt>
                <c:pt idx="23">
                  <c:v>97.4</c:v>
                </c:pt>
                <c:pt idx="24">
                  <c:v>97.84</c:v>
                </c:pt>
                <c:pt idx="25">
                  <c:v>99.98</c:v>
                </c:pt>
                <c:pt idx="26">
                  <c:v>100.12</c:v>
                </c:pt>
                <c:pt idx="27">
                  <c:v>99.96</c:v>
                </c:pt>
                <c:pt idx="28">
                  <c:v>100.38</c:v>
                </c:pt>
                <c:pt idx="29">
                  <c:v>100.27</c:v>
                </c:pt>
                <c:pt idx="30">
                  <c:v>100.31</c:v>
                </c:pt>
                <c:pt idx="31">
                  <c:v>102.54</c:v>
                </c:pt>
                <c:pt idx="32">
                  <c:v>103.46</c:v>
                </c:pt>
                <c:pt idx="33">
                  <c:v>103.2</c:v>
                </c:pt>
                <c:pt idx="34">
                  <c:v>102.53</c:v>
                </c:pt>
                <c:pt idx="35">
                  <c:v>103.17</c:v>
                </c:pt>
                <c:pt idx="36">
                  <c:v>102.2</c:v>
                </c:pt>
                <c:pt idx="37">
                  <c:v>102.93</c:v>
                </c:pt>
                <c:pt idx="38">
                  <c:v>102.68</c:v>
                </c:pt>
                <c:pt idx="39">
                  <c:v>102.88</c:v>
                </c:pt>
                <c:pt idx="40">
                  <c:v>105.34</c:v>
                </c:pt>
                <c:pt idx="41">
                  <c:v>103.64</c:v>
                </c:pt>
                <c:pt idx="42">
                  <c:v>101.75</c:v>
                </c:pt>
                <c:pt idx="43">
                  <c:v>101.82</c:v>
                </c:pt>
                <c:pt idx="44">
                  <c:v>102.82</c:v>
                </c:pt>
                <c:pt idx="45">
                  <c:v>101.39</c:v>
                </c:pt>
                <c:pt idx="46">
                  <c:v>100.29</c:v>
                </c:pt>
                <c:pt idx="47">
                  <c:v>98.29</c:v>
                </c:pt>
                <c:pt idx="48">
                  <c:v>98.57</c:v>
                </c:pt>
                <c:pt idx="49">
                  <c:v>99.23</c:v>
                </c:pt>
                <c:pt idx="50">
                  <c:v>98.43</c:v>
                </c:pt>
                <c:pt idx="51">
                  <c:v>100.08</c:v>
                </c:pt>
                <c:pt idx="52">
                  <c:v>100.71</c:v>
                </c:pt>
                <c:pt idx="53">
                  <c:v>99.68</c:v>
                </c:pt>
                <c:pt idx="54">
                  <c:v>99.97</c:v>
                </c:pt>
                <c:pt idx="55">
                  <c:v>100.05</c:v>
                </c:pt>
                <c:pt idx="56">
                  <c:v>99.66</c:v>
                </c:pt>
                <c:pt idx="57">
                  <c:v>100.61</c:v>
                </c:pt>
                <c:pt idx="58">
                  <c:v>101.25</c:v>
                </c:pt>
                <c:pt idx="59">
                  <c:v>101.73</c:v>
                </c:pt>
                <c:pt idx="60">
                  <c:v>101.57</c:v>
                </c:pt>
                <c:pt idx="61">
                  <c:v>99.69</c:v>
                </c:pt>
                <c:pt idx="62">
                  <c:v>99.6</c:v>
                </c:pt>
                <c:pt idx="63">
                  <c:v>100.29</c:v>
                </c:pt>
                <c:pt idx="64">
                  <c:v>101.16</c:v>
                </c:pt>
                <c:pt idx="65">
                  <c:v>100.43</c:v>
                </c:pt>
                <c:pt idx="66">
                  <c:v>102.57</c:v>
                </c:pt>
                <c:pt idx="67">
                  <c:v>103.55</c:v>
                </c:pt>
                <c:pt idx="68">
                  <c:v>103.37</c:v>
                </c:pt>
                <c:pt idx="69">
                  <c:v>103.68</c:v>
                </c:pt>
                <c:pt idx="70">
                  <c:v>104.05</c:v>
                </c:pt>
                <c:pt idx="71">
                  <c:v>103.7</c:v>
                </c:pt>
                <c:pt idx="72">
                  <c:v>103.71</c:v>
                </c:pt>
                <c:pt idx="73">
                  <c:v>104.33</c:v>
                </c:pt>
                <c:pt idx="74">
                  <c:v>104.35</c:v>
                </c:pt>
                <c:pt idx="75">
                  <c:v>101.69</c:v>
                </c:pt>
                <c:pt idx="76">
                  <c:v>101.47</c:v>
                </c:pt>
                <c:pt idx="77">
                  <c:v>102.2</c:v>
                </c:pt>
                <c:pt idx="78">
                  <c:v>100.85</c:v>
                </c:pt>
                <c:pt idx="79">
                  <c:v>101.13</c:v>
                </c:pt>
                <c:pt idx="80">
                  <c:v>101.56</c:v>
                </c:pt>
                <c:pt idx="81">
                  <c:v>100.07</c:v>
                </c:pt>
                <c:pt idx="82">
                  <c:v>99.69</c:v>
                </c:pt>
                <c:pt idx="83">
                  <c:v>100.09</c:v>
                </c:pt>
                <c:pt idx="84">
                  <c:v>99.74</c:v>
                </c:pt>
                <c:pt idx="85">
                  <c:v>99.81</c:v>
                </c:pt>
                <c:pt idx="86">
                  <c:v>101.06</c:v>
                </c:pt>
                <c:pt idx="87">
                  <c:v>100.52</c:v>
                </c:pt>
                <c:pt idx="88">
                  <c:v>100.32</c:v>
                </c:pt>
                <c:pt idx="89">
                  <c:v>100.89</c:v>
                </c:pt>
                <c:pt idx="90">
                  <c:v>102.01</c:v>
                </c:pt>
                <c:pt idx="91">
                  <c:v>102.63</c:v>
                </c:pt>
                <c:pt idx="92">
                  <c:v>101.74</c:v>
                </c:pt>
                <c:pt idx="93">
                  <c:v>102.31</c:v>
                </c:pt>
                <c:pt idx="94">
                  <c:v>102.95</c:v>
                </c:pt>
                <c:pt idx="95">
                  <c:v>102.8</c:v>
                </c:pt>
                <c:pt idx="96">
                  <c:v>104.31</c:v>
                </c:pt>
                <c:pt idx="97">
                  <c:v>104.03</c:v>
                </c:pt>
                <c:pt idx="98">
                  <c:v>105.01</c:v>
                </c:pt>
                <c:pt idx="99">
                  <c:v>104.78</c:v>
                </c:pt>
                <c:pt idx="100">
                  <c:v>103.37</c:v>
                </c:pt>
                <c:pt idx="101">
                  <c:v>104.26</c:v>
                </c:pt>
                <c:pt idx="102">
                  <c:v>103.4</c:v>
                </c:pt>
                <c:pt idx="103">
                  <c:v>103.07</c:v>
                </c:pt>
                <c:pt idx="104">
                  <c:v>103.34</c:v>
                </c:pt>
                <c:pt idx="105">
                  <c:v>103.27</c:v>
                </c:pt>
                <c:pt idx="106">
                  <c:v>103.17</c:v>
                </c:pt>
                <c:pt idx="107">
                  <c:v>103.32</c:v>
                </c:pt>
                <c:pt idx="108">
                  <c:v>105.09</c:v>
                </c:pt>
                <c:pt idx="109">
                  <c:v>105.02</c:v>
                </c:pt>
                <c:pt idx="110">
                  <c:v>105.04</c:v>
                </c:pt>
                <c:pt idx="111">
                  <c:v>107.2</c:v>
                </c:pt>
                <c:pt idx="112">
                  <c:v>107.49</c:v>
                </c:pt>
                <c:pt idx="113">
                  <c:v>107.52</c:v>
                </c:pt>
                <c:pt idx="114">
                  <c:v>106.95</c:v>
                </c:pt>
                <c:pt idx="115">
                  <c:v>106.64</c:v>
                </c:pt>
                <c:pt idx="116">
                  <c:v>107.08</c:v>
                </c:pt>
                <c:pt idx="117">
                  <c:v>107.95</c:v>
                </c:pt>
                <c:pt idx="118">
                  <c:v>106.83</c:v>
                </c:pt>
                <c:pt idx="119">
                  <c:v>106.64</c:v>
                </c:pt>
                <c:pt idx="120">
                  <c:v>107.04</c:v>
                </c:pt>
                <c:pt idx="121">
                  <c:v>106.49</c:v>
                </c:pt>
                <c:pt idx="122">
                  <c:v>106.46</c:v>
                </c:pt>
                <c:pt idx="123">
                  <c:v>106.07</c:v>
                </c:pt>
                <c:pt idx="124">
                  <c:v>106.06</c:v>
                </c:pt>
                <c:pt idx="125">
                  <c:v>105.18</c:v>
                </c:pt>
                <c:pt idx="126">
                  <c:v>104.76</c:v>
                </c:pt>
                <c:pt idx="127">
                  <c:v>104.19</c:v>
                </c:pt>
                <c:pt idx="128">
                  <c:v>104.06</c:v>
                </c:pt>
                <c:pt idx="129">
                  <c:v>102.93</c:v>
                </c:pt>
                <c:pt idx="130">
                  <c:v>103.61</c:v>
                </c:pt>
                <c:pt idx="131">
                  <c:v>101.48</c:v>
                </c:pt>
                <c:pt idx="132">
                  <c:v>101.73</c:v>
                </c:pt>
                <c:pt idx="133">
                  <c:v>100.56</c:v>
                </c:pt>
                <c:pt idx="134">
                  <c:v>101.88</c:v>
                </c:pt>
                <c:pt idx="135">
                  <c:v>103.84</c:v>
                </c:pt>
                <c:pt idx="136">
                  <c:v>103.83</c:v>
                </c:pt>
                <c:pt idx="137">
                  <c:v>105.34</c:v>
                </c:pt>
                <c:pt idx="138">
                  <c:v>104.59</c:v>
                </c:pt>
                <c:pt idx="139">
                  <c:v>103.81</c:v>
                </c:pt>
                <c:pt idx="140">
                  <c:v>102.76</c:v>
                </c:pt>
                <c:pt idx="141">
                  <c:v>105.23</c:v>
                </c:pt>
                <c:pt idx="142">
                  <c:v>105.68</c:v>
                </c:pt>
                <c:pt idx="143">
                  <c:v>104.91</c:v>
                </c:pt>
                <c:pt idx="144">
                  <c:v>104.29</c:v>
                </c:pt>
                <c:pt idx="145">
                  <c:v>98.23</c:v>
                </c:pt>
                <c:pt idx="146">
                  <c:v>97.86</c:v>
                </c:pt>
                <c:pt idx="147">
                  <c:v>98.26</c:v>
                </c:pt>
                <c:pt idx="148">
                  <c:v>97.34</c:v>
                </c:pt>
                <c:pt idx="149">
                  <c:v>96.93</c:v>
                </c:pt>
                <c:pt idx="150">
                  <c:v>97.34</c:v>
                </c:pt>
                <c:pt idx="151">
                  <c:v>97.61</c:v>
                </c:pt>
                <c:pt idx="152">
                  <c:v>98.09</c:v>
                </c:pt>
                <c:pt idx="153">
                  <c:v>97.36</c:v>
                </c:pt>
                <c:pt idx="154">
                  <c:v>97.57</c:v>
                </c:pt>
                <c:pt idx="155">
                  <c:v>95.54</c:v>
                </c:pt>
                <c:pt idx="156">
                  <c:v>97.3</c:v>
                </c:pt>
                <c:pt idx="157">
                  <c:v>96.44</c:v>
                </c:pt>
                <c:pt idx="158">
                  <c:v>94.35</c:v>
                </c:pt>
                <c:pt idx="159">
                  <c:v>96.4</c:v>
                </c:pt>
                <c:pt idx="160">
                  <c:v>93.97</c:v>
                </c:pt>
                <c:pt idx="161">
                  <c:v>93.61</c:v>
                </c:pt>
                <c:pt idx="162">
                  <c:v>95.39</c:v>
                </c:pt>
                <c:pt idx="163">
                  <c:v>95.78</c:v>
                </c:pt>
                <c:pt idx="164">
                  <c:v>95.82</c:v>
                </c:pt>
                <c:pt idx="165">
                  <c:v>96.44</c:v>
                </c:pt>
                <c:pt idx="166">
                  <c:v>97.86</c:v>
                </c:pt>
                <c:pt idx="167">
                  <c:v>92.92</c:v>
                </c:pt>
                <c:pt idx="168">
                  <c:v>95.5</c:v>
                </c:pt>
                <c:pt idx="169">
                  <c:v>94.51</c:v>
                </c:pt>
                <c:pt idx="170">
                  <c:v>93.32</c:v>
                </c:pt>
                <c:pt idx="171">
                  <c:v>92.64</c:v>
                </c:pt>
                <c:pt idx="172">
                  <c:v>92.73</c:v>
                </c:pt>
                <c:pt idx="173">
                  <c:v>91.71</c:v>
                </c:pt>
                <c:pt idx="174">
                  <c:v>92.89</c:v>
                </c:pt>
                <c:pt idx="175">
                  <c:v>92.18</c:v>
                </c:pt>
                <c:pt idx="176">
                  <c:v>92.86</c:v>
                </c:pt>
                <c:pt idx="177">
                  <c:v>94.91</c:v>
                </c:pt>
                <c:pt idx="178">
                  <c:v>94.33</c:v>
                </c:pt>
                <c:pt idx="179">
                  <c:v>93.07</c:v>
                </c:pt>
                <c:pt idx="180">
                  <c:v>92.43</c:v>
                </c:pt>
                <c:pt idx="181">
                  <c:v>91.46</c:v>
                </c:pt>
                <c:pt idx="182">
                  <c:v>91.55</c:v>
                </c:pt>
                <c:pt idx="183">
                  <c:v>93.6</c:v>
                </c:pt>
                <c:pt idx="184">
                  <c:v>93.59</c:v>
                </c:pt>
                <c:pt idx="185">
                  <c:v>95.55</c:v>
                </c:pt>
                <c:pt idx="186">
                  <c:v>94.53</c:v>
                </c:pt>
                <c:pt idx="187">
                  <c:v>91.17</c:v>
                </c:pt>
                <c:pt idx="188">
                  <c:v>90.74</c:v>
                </c:pt>
                <c:pt idx="189">
                  <c:v>91.02</c:v>
                </c:pt>
                <c:pt idx="190">
                  <c:v>89.76</c:v>
                </c:pt>
                <c:pt idx="191">
                  <c:v>90.33</c:v>
                </c:pt>
                <c:pt idx="192">
                  <c:v>88.89</c:v>
                </c:pt>
                <c:pt idx="193">
                  <c:v>87.29</c:v>
                </c:pt>
                <c:pt idx="194">
                  <c:v>85.76</c:v>
                </c:pt>
                <c:pt idx="195">
                  <c:v>85.87</c:v>
                </c:pt>
                <c:pt idx="196">
                  <c:v>85.73</c:v>
                </c:pt>
                <c:pt idx="197">
                  <c:v>81.72</c:v>
                </c:pt>
                <c:pt idx="198">
                  <c:v>81.819999999999993</c:v>
                </c:pt>
                <c:pt idx="199">
                  <c:v>82.33</c:v>
                </c:pt>
                <c:pt idx="200">
                  <c:v>82.8</c:v>
                </c:pt>
                <c:pt idx="201">
                  <c:v>82.76</c:v>
                </c:pt>
                <c:pt idx="202">
                  <c:v>83.25</c:v>
                </c:pt>
                <c:pt idx="203">
                  <c:v>80.52</c:v>
                </c:pt>
                <c:pt idx="204">
                  <c:v>82.81</c:v>
                </c:pt>
                <c:pt idx="205">
                  <c:v>81.27</c:v>
                </c:pt>
                <c:pt idx="206">
                  <c:v>81.260000000000005</c:v>
                </c:pt>
                <c:pt idx="207">
                  <c:v>81.36</c:v>
                </c:pt>
                <c:pt idx="208">
                  <c:v>82.25</c:v>
                </c:pt>
                <c:pt idx="209">
                  <c:v>81.06</c:v>
                </c:pt>
                <c:pt idx="210">
                  <c:v>80.53</c:v>
                </c:pt>
                <c:pt idx="211">
                  <c:v>78.77</c:v>
                </c:pt>
                <c:pt idx="212">
                  <c:v>77.150000000000006</c:v>
                </c:pt>
                <c:pt idx="213">
                  <c:v>78.709999999999994</c:v>
                </c:pt>
                <c:pt idx="214">
                  <c:v>77.87</c:v>
                </c:pt>
                <c:pt idx="215">
                  <c:v>78.709999999999994</c:v>
                </c:pt>
                <c:pt idx="216">
                  <c:v>77.430000000000007</c:v>
                </c:pt>
                <c:pt idx="217">
                  <c:v>77.849999999999994</c:v>
                </c:pt>
                <c:pt idx="218">
                  <c:v>77.16</c:v>
                </c:pt>
                <c:pt idx="219">
                  <c:v>74.13</c:v>
                </c:pt>
                <c:pt idx="220">
                  <c:v>75.91</c:v>
                </c:pt>
                <c:pt idx="221">
                  <c:v>75.64</c:v>
                </c:pt>
                <c:pt idx="222">
                  <c:v>74.55</c:v>
                </c:pt>
                <c:pt idx="223">
                  <c:v>74.55</c:v>
                </c:pt>
                <c:pt idx="224">
                  <c:v>75.63</c:v>
                </c:pt>
                <c:pt idx="225">
                  <c:v>76.52</c:v>
                </c:pt>
                <c:pt idx="226">
                  <c:v>75.739999999999995</c:v>
                </c:pt>
                <c:pt idx="227">
                  <c:v>74.040000000000006</c:v>
                </c:pt>
                <c:pt idx="228">
                  <c:v>73.7</c:v>
                </c:pt>
                <c:pt idx="229">
                  <c:v>65.94</c:v>
                </c:pt>
                <c:pt idx="230">
                  <c:v>68.98</c:v>
                </c:pt>
                <c:pt idx="231">
                  <c:v>66.989999999999995</c:v>
                </c:pt>
                <c:pt idx="232">
                  <c:v>67.3</c:v>
                </c:pt>
                <c:pt idx="233">
                  <c:v>66.73</c:v>
                </c:pt>
                <c:pt idx="234">
                  <c:v>65.89</c:v>
                </c:pt>
                <c:pt idx="235">
                  <c:v>63.13</c:v>
                </c:pt>
                <c:pt idx="236">
                  <c:v>63.74</c:v>
                </c:pt>
                <c:pt idx="237">
                  <c:v>60.99</c:v>
                </c:pt>
                <c:pt idx="238">
                  <c:v>60.01</c:v>
                </c:pt>
                <c:pt idx="239">
                  <c:v>57.81</c:v>
                </c:pt>
                <c:pt idx="240">
                  <c:v>55.96</c:v>
                </c:pt>
                <c:pt idx="241">
                  <c:v>55.97</c:v>
                </c:pt>
                <c:pt idx="242">
                  <c:v>56.43</c:v>
                </c:pt>
                <c:pt idx="243">
                  <c:v>54.18</c:v>
                </c:pt>
                <c:pt idx="244">
                  <c:v>56.91</c:v>
                </c:pt>
                <c:pt idx="245">
                  <c:v>55.25</c:v>
                </c:pt>
                <c:pt idx="246">
                  <c:v>56.78</c:v>
                </c:pt>
                <c:pt idx="247">
                  <c:v>55.7</c:v>
                </c:pt>
                <c:pt idx="248">
                  <c:v>54.59</c:v>
                </c:pt>
                <c:pt idx="249">
                  <c:v>53.46</c:v>
                </c:pt>
                <c:pt idx="250">
                  <c:v>54.14</c:v>
                </c:pt>
                <c:pt idx="251">
                  <c:v>53.45</c:v>
                </c:pt>
                <c:pt idx="252">
                  <c:v>52.72</c:v>
                </c:pt>
                <c:pt idx="253">
                  <c:v>50.05</c:v>
                </c:pt>
                <c:pt idx="254">
                  <c:v>47.98</c:v>
                </c:pt>
                <c:pt idx="255">
                  <c:v>48.69</c:v>
                </c:pt>
                <c:pt idx="256">
                  <c:v>48.8</c:v>
                </c:pt>
                <c:pt idx="257">
                  <c:v>48.35</c:v>
                </c:pt>
                <c:pt idx="258">
                  <c:v>46.06</c:v>
                </c:pt>
                <c:pt idx="259">
                  <c:v>45.92</c:v>
                </c:pt>
                <c:pt idx="260">
                  <c:v>48.49</c:v>
                </c:pt>
                <c:pt idx="261">
                  <c:v>46.37</c:v>
                </c:pt>
                <c:pt idx="262">
                  <c:v>48.49</c:v>
                </c:pt>
                <c:pt idx="263">
                  <c:v>46.79</c:v>
                </c:pt>
                <c:pt idx="264">
                  <c:v>47.85</c:v>
                </c:pt>
                <c:pt idx="265">
                  <c:v>45.93</c:v>
                </c:pt>
                <c:pt idx="266">
                  <c:v>45.26</c:v>
                </c:pt>
                <c:pt idx="267">
                  <c:v>44.8</c:v>
                </c:pt>
                <c:pt idx="268">
                  <c:v>45.84</c:v>
                </c:pt>
                <c:pt idx="269">
                  <c:v>44.08</c:v>
                </c:pt>
                <c:pt idx="270">
                  <c:v>44.12</c:v>
                </c:pt>
                <c:pt idx="271">
                  <c:v>47.79</c:v>
                </c:pt>
                <c:pt idx="272">
                  <c:v>49.25</c:v>
                </c:pt>
                <c:pt idx="273">
                  <c:v>53.04</c:v>
                </c:pt>
                <c:pt idx="274">
                  <c:v>48.45</c:v>
                </c:pt>
                <c:pt idx="275">
                  <c:v>50.48</c:v>
                </c:pt>
                <c:pt idx="276">
                  <c:v>51.66</c:v>
                </c:pt>
                <c:pt idx="277">
                  <c:v>52.99</c:v>
                </c:pt>
                <c:pt idx="278">
                  <c:v>50.06</c:v>
                </c:pt>
                <c:pt idx="279">
                  <c:v>48.8</c:v>
                </c:pt>
                <c:pt idx="280">
                  <c:v>51.17</c:v>
                </c:pt>
                <c:pt idx="281">
                  <c:v>52.66</c:v>
                </c:pt>
                <c:pt idx="282">
                  <c:v>53.56</c:v>
                </c:pt>
                <c:pt idx="283">
                  <c:v>52.13</c:v>
                </c:pt>
                <c:pt idx="284">
                  <c:v>51.12</c:v>
                </c:pt>
                <c:pt idx="285">
                  <c:v>49.95</c:v>
                </c:pt>
                <c:pt idx="286">
                  <c:v>49.56</c:v>
                </c:pt>
                <c:pt idx="287">
                  <c:v>48.48</c:v>
                </c:pt>
                <c:pt idx="288">
                  <c:v>50.25</c:v>
                </c:pt>
                <c:pt idx="289">
                  <c:v>47.65</c:v>
                </c:pt>
                <c:pt idx="290">
                  <c:v>49.84</c:v>
                </c:pt>
                <c:pt idx="291">
                  <c:v>49.59</c:v>
                </c:pt>
                <c:pt idx="292">
                  <c:v>50.43</c:v>
                </c:pt>
                <c:pt idx="293">
                  <c:v>51.53</c:v>
                </c:pt>
                <c:pt idx="294">
                  <c:v>50.76</c:v>
                </c:pt>
                <c:pt idx="295">
                  <c:v>49.61</c:v>
                </c:pt>
                <c:pt idx="296">
                  <c:v>49.95</c:v>
                </c:pt>
                <c:pt idx="297">
                  <c:v>48.42</c:v>
                </c:pt>
                <c:pt idx="298">
                  <c:v>48.06</c:v>
                </c:pt>
                <c:pt idx="299">
                  <c:v>47.12</c:v>
                </c:pt>
                <c:pt idx="300">
                  <c:v>44.88</c:v>
                </c:pt>
                <c:pt idx="301">
                  <c:v>43.93</c:v>
                </c:pt>
                <c:pt idx="302">
                  <c:v>43.39</c:v>
                </c:pt>
                <c:pt idx="303">
                  <c:v>44.63</c:v>
                </c:pt>
                <c:pt idx="304">
                  <c:v>44.02</c:v>
                </c:pt>
                <c:pt idx="305">
                  <c:v>46</c:v>
                </c:pt>
                <c:pt idx="306">
                  <c:v>47.4</c:v>
                </c:pt>
                <c:pt idx="307">
                  <c:v>47.03</c:v>
                </c:pt>
                <c:pt idx="308">
                  <c:v>48.75</c:v>
                </c:pt>
                <c:pt idx="309">
                  <c:v>51.41</c:v>
                </c:pt>
                <c:pt idx="310">
                  <c:v>48.83</c:v>
                </c:pt>
                <c:pt idx="311">
                  <c:v>48.66</c:v>
                </c:pt>
                <c:pt idx="312">
                  <c:v>47.72</c:v>
                </c:pt>
                <c:pt idx="313">
                  <c:v>50.12</c:v>
                </c:pt>
                <c:pt idx="314">
                  <c:v>49.13</c:v>
                </c:pt>
                <c:pt idx="315">
                  <c:v>52.08</c:v>
                </c:pt>
                <c:pt idx="316">
                  <c:v>53.95</c:v>
                </c:pt>
                <c:pt idx="317">
                  <c:v>50.44</c:v>
                </c:pt>
                <c:pt idx="318">
                  <c:v>50.79</c:v>
                </c:pt>
                <c:pt idx="319">
                  <c:v>51.63</c:v>
                </c:pt>
                <c:pt idx="320">
                  <c:v>51.95</c:v>
                </c:pt>
                <c:pt idx="321">
                  <c:v>53.3</c:v>
                </c:pt>
                <c:pt idx="322">
                  <c:v>56.25</c:v>
                </c:pt>
                <c:pt idx="323">
                  <c:v>56.69</c:v>
                </c:pt>
                <c:pt idx="324">
                  <c:v>55.71</c:v>
                </c:pt>
                <c:pt idx="325">
                  <c:v>56.37</c:v>
                </c:pt>
                <c:pt idx="326">
                  <c:v>55.58</c:v>
                </c:pt>
                <c:pt idx="327">
                  <c:v>56.17</c:v>
                </c:pt>
                <c:pt idx="328">
                  <c:v>56.59</c:v>
                </c:pt>
                <c:pt idx="329">
                  <c:v>55.98</c:v>
                </c:pt>
                <c:pt idx="330">
                  <c:v>55.56</c:v>
                </c:pt>
                <c:pt idx="331">
                  <c:v>57.05</c:v>
                </c:pt>
                <c:pt idx="332">
                  <c:v>58.55</c:v>
                </c:pt>
                <c:pt idx="333">
                  <c:v>59.62</c:v>
                </c:pt>
                <c:pt idx="334">
                  <c:v>59.1</c:v>
                </c:pt>
                <c:pt idx="335">
                  <c:v>58.92</c:v>
                </c:pt>
                <c:pt idx="336">
                  <c:v>60.38</c:v>
                </c:pt>
                <c:pt idx="337">
                  <c:v>60.93</c:v>
                </c:pt>
                <c:pt idx="338">
                  <c:v>58.99</c:v>
                </c:pt>
                <c:pt idx="339">
                  <c:v>59.41</c:v>
                </c:pt>
                <c:pt idx="340">
                  <c:v>59.23</c:v>
                </c:pt>
                <c:pt idx="341">
                  <c:v>60.72</c:v>
                </c:pt>
                <c:pt idx="342">
                  <c:v>60.5</c:v>
                </c:pt>
                <c:pt idx="343">
                  <c:v>59.89</c:v>
                </c:pt>
                <c:pt idx="344">
                  <c:v>59.73</c:v>
                </c:pt>
                <c:pt idx="345">
                  <c:v>59.44</c:v>
                </c:pt>
                <c:pt idx="346">
                  <c:v>57.3</c:v>
                </c:pt>
                <c:pt idx="347">
                  <c:v>58.96</c:v>
                </c:pt>
                <c:pt idx="348">
                  <c:v>60.18</c:v>
                </c:pt>
                <c:pt idx="349">
                  <c:v>58.88</c:v>
                </c:pt>
                <c:pt idx="350">
                  <c:v>57.29</c:v>
                </c:pt>
                <c:pt idx="351">
                  <c:v>57.51</c:v>
                </c:pt>
                <c:pt idx="352">
                  <c:v>57.69</c:v>
                </c:pt>
                <c:pt idx="353">
                  <c:v>60.25</c:v>
                </c:pt>
                <c:pt idx="354">
                  <c:v>60.24</c:v>
                </c:pt>
                <c:pt idx="355">
                  <c:v>61.3</c:v>
                </c:pt>
                <c:pt idx="356">
                  <c:v>59.67</c:v>
                </c:pt>
                <c:pt idx="357">
                  <c:v>58</c:v>
                </c:pt>
                <c:pt idx="358">
                  <c:v>59.11</c:v>
                </c:pt>
                <c:pt idx="359">
                  <c:v>58.15</c:v>
                </c:pt>
                <c:pt idx="360">
                  <c:v>60.15</c:v>
                </c:pt>
                <c:pt idx="361">
                  <c:v>61.36</c:v>
                </c:pt>
                <c:pt idx="362">
                  <c:v>60.74</c:v>
                </c:pt>
                <c:pt idx="363">
                  <c:v>59.96</c:v>
                </c:pt>
                <c:pt idx="364">
                  <c:v>59.53</c:v>
                </c:pt>
                <c:pt idx="365">
                  <c:v>60.01</c:v>
                </c:pt>
                <c:pt idx="366">
                  <c:v>59.89</c:v>
                </c:pt>
                <c:pt idx="367">
                  <c:v>60.41</c:v>
                </c:pt>
                <c:pt idx="368">
                  <c:v>59.62</c:v>
                </c:pt>
                <c:pt idx="369">
                  <c:v>60.01</c:v>
                </c:pt>
                <c:pt idx="370">
                  <c:v>61.05</c:v>
                </c:pt>
                <c:pt idx="371">
                  <c:v>60.01</c:v>
                </c:pt>
                <c:pt idx="372">
                  <c:v>59.59</c:v>
                </c:pt>
                <c:pt idx="373">
                  <c:v>59.41</c:v>
                </c:pt>
                <c:pt idx="374">
                  <c:v>58.34</c:v>
                </c:pt>
                <c:pt idx="375">
                  <c:v>59.48</c:v>
                </c:pt>
                <c:pt idx="376">
                  <c:v>56.94</c:v>
                </c:pt>
                <c:pt idx="377">
                  <c:v>56.93</c:v>
                </c:pt>
                <c:pt idx="378">
                  <c:v>52.48</c:v>
                </c:pt>
                <c:pt idx="379">
                  <c:v>52.33</c:v>
                </c:pt>
                <c:pt idx="380">
                  <c:v>51.61</c:v>
                </c:pt>
                <c:pt idx="381">
                  <c:v>52.76</c:v>
                </c:pt>
                <c:pt idx="382">
                  <c:v>52.74</c:v>
                </c:pt>
                <c:pt idx="383">
                  <c:v>52.19</c:v>
                </c:pt>
                <c:pt idx="384">
                  <c:v>53.05</c:v>
                </c:pt>
                <c:pt idx="385">
                  <c:v>51.4</c:v>
                </c:pt>
                <c:pt idx="386">
                  <c:v>50.9</c:v>
                </c:pt>
                <c:pt idx="387">
                  <c:v>50.88</c:v>
                </c:pt>
                <c:pt idx="388">
                  <c:v>50.11</c:v>
                </c:pt>
                <c:pt idx="389">
                  <c:v>50.59</c:v>
                </c:pt>
                <c:pt idx="390">
                  <c:v>49.27</c:v>
                </c:pt>
                <c:pt idx="391">
                  <c:v>48.11</c:v>
                </c:pt>
                <c:pt idx="392">
                  <c:v>47.98</c:v>
                </c:pt>
                <c:pt idx="393">
                  <c:v>47.17</c:v>
                </c:pt>
                <c:pt idx="394">
                  <c:v>47.97</c:v>
                </c:pt>
                <c:pt idx="395">
                  <c:v>48.77</c:v>
                </c:pt>
                <c:pt idx="396">
                  <c:v>48.53</c:v>
                </c:pt>
                <c:pt idx="397">
                  <c:v>47.11</c:v>
                </c:pt>
                <c:pt idx="398">
                  <c:v>45.25</c:v>
                </c:pt>
                <c:pt idx="399">
                  <c:v>45.75</c:v>
                </c:pt>
                <c:pt idx="400">
                  <c:v>45.13</c:v>
                </c:pt>
                <c:pt idx="401">
                  <c:v>44.69</c:v>
                </c:pt>
                <c:pt idx="402">
                  <c:v>43.87</c:v>
                </c:pt>
                <c:pt idx="403">
                  <c:v>44.94</c:v>
                </c:pt>
                <c:pt idx="404">
                  <c:v>43.11</c:v>
                </c:pt>
                <c:pt idx="405">
                  <c:v>43.22</c:v>
                </c:pt>
                <c:pt idx="406">
                  <c:v>42.27</c:v>
                </c:pt>
                <c:pt idx="407">
                  <c:v>42.45</c:v>
                </c:pt>
                <c:pt idx="408">
                  <c:v>41.93</c:v>
                </c:pt>
                <c:pt idx="409">
                  <c:v>42.58</c:v>
                </c:pt>
                <c:pt idx="410">
                  <c:v>40.75</c:v>
                </c:pt>
                <c:pt idx="411">
                  <c:v>41</c:v>
                </c:pt>
                <c:pt idx="412">
                  <c:v>40.450000000000003</c:v>
                </c:pt>
                <c:pt idx="413">
                  <c:v>38.22</c:v>
                </c:pt>
                <c:pt idx="414">
                  <c:v>39.15</c:v>
                </c:pt>
                <c:pt idx="415">
                  <c:v>38.5</c:v>
                </c:pt>
                <c:pt idx="416">
                  <c:v>42.47</c:v>
                </c:pt>
                <c:pt idx="417">
                  <c:v>45.29</c:v>
                </c:pt>
                <c:pt idx="418">
                  <c:v>49.2</c:v>
                </c:pt>
                <c:pt idx="419">
                  <c:v>45.38</c:v>
                </c:pt>
                <c:pt idx="420">
                  <c:v>46.3</c:v>
                </c:pt>
                <c:pt idx="421">
                  <c:v>46.75</c:v>
                </c:pt>
                <c:pt idx="422">
                  <c:v>46.02</c:v>
                </c:pt>
                <c:pt idx="423">
                  <c:v>45.92</c:v>
                </c:pt>
                <c:pt idx="424">
                  <c:v>44.13</c:v>
                </c:pt>
                <c:pt idx="425">
                  <c:v>45.85</c:v>
                </c:pt>
                <c:pt idx="426">
                  <c:v>44.75</c:v>
                </c:pt>
                <c:pt idx="427">
                  <c:v>44.07</c:v>
                </c:pt>
                <c:pt idx="428">
                  <c:v>44.58</c:v>
                </c:pt>
                <c:pt idx="429">
                  <c:v>47.12</c:v>
                </c:pt>
                <c:pt idx="430">
                  <c:v>46.93</c:v>
                </c:pt>
                <c:pt idx="431">
                  <c:v>44.71</c:v>
                </c:pt>
                <c:pt idx="432">
                  <c:v>46.67</c:v>
                </c:pt>
                <c:pt idx="433">
                  <c:v>46.17</c:v>
                </c:pt>
                <c:pt idx="434">
                  <c:v>44.53</c:v>
                </c:pt>
                <c:pt idx="435">
                  <c:v>44.94</c:v>
                </c:pt>
                <c:pt idx="436">
                  <c:v>45.55</c:v>
                </c:pt>
                <c:pt idx="437">
                  <c:v>44.4</c:v>
                </c:pt>
                <c:pt idx="438">
                  <c:v>45.24</c:v>
                </c:pt>
                <c:pt idx="439">
                  <c:v>45.06</c:v>
                </c:pt>
                <c:pt idx="440">
                  <c:v>44.75</c:v>
                </c:pt>
                <c:pt idx="441">
                  <c:v>45.54</c:v>
                </c:pt>
                <c:pt idx="442">
                  <c:v>46.28</c:v>
                </c:pt>
                <c:pt idx="443">
                  <c:v>48.53</c:v>
                </c:pt>
                <c:pt idx="444">
                  <c:v>47.86</c:v>
                </c:pt>
                <c:pt idx="445">
                  <c:v>49.46</c:v>
                </c:pt>
                <c:pt idx="446">
                  <c:v>49.67</c:v>
                </c:pt>
                <c:pt idx="447">
                  <c:v>47.09</c:v>
                </c:pt>
                <c:pt idx="448">
                  <c:v>46.7</c:v>
                </c:pt>
                <c:pt idx="449">
                  <c:v>46.63</c:v>
                </c:pt>
                <c:pt idx="450">
                  <c:v>46.38</c:v>
                </c:pt>
                <c:pt idx="451">
                  <c:v>47.3</c:v>
                </c:pt>
                <c:pt idx="452">
                  <c:v>45.91</c:v>
                </c:pt>
                <c:pt idx="453">
                  <c:v>45.84</c:v>
                </c:pt>
                <c:pt idx="454">
                  <c:v>45.22</c:v>
                </c:pt>
                <c:pt idx="455">
                  <c:v>44.9</c:v>
                </c:pt>
                <c:pt idx="456">
                  <c:v>43.91</c:v>
                </c:pt>
                <c:pt idx="457">
                  <c:v>43.19</c:v>
                </c:pt>
                <c:pt idx="458">
                  <c:v>43.21</c:v>
                </c:pt>
                <c:pt idx="459">
                  <c:v>45.93</c:v>
                </c:pt>
                <c:pt idx="460">
                  <c:v>46.02</c:v>
                </c:pt>
                <c:pt idx="461">
                  <c:v>46.6</c:v>
                </c:pt>
                <c:pt idx="462">
                  <c:v>46.12</c:v>
                </c:pt>
                <c:pt idx="463">
                  <c:v>47.88</c:v>
                </c:pt>
                <c:pt idx="464">
                  <c:v>46.32</c:v>
                </c:pt>
                <c:pt idx="465">
                  <c:v>45.27</c:v>
                </c:pt>
                <c:pt idx="466">
                  <c:v>44.32</c:v>
                </c:pt>
                <c:pt idx="467">
                  <c:v>43.87</c:v>
                </c:pt>
                <c:pt idx="468">
                  <c:v>44.23</c:v>
                </c:pt>
                <c:pt idx="469">
                  <c:v>42.95</c:v>
                </c:pt>
                <c:pt idx="470">
                  <c:v>41.74</c:v>
                </c:pt>
                <c:pt idx="471">
                  <c:v>40.69</c:v>
                </c:pt>
                <c:pt idx="472">
                  <c:v>41.68</c:v>
                </c:pt>
                <c:pt idx="473">
                  <c:v>40.729999999999997</c:v>
                </c:pt>
                <c:pt idx="474">
                  <c:v>40.75</c:v>
                </c:pt>
                <c:pt idx="475">
                  <c:v>40.549999999999997</c:v>
                </c:pt>
                <c:pt idx="476">
                  <c:v>39.39</c:v>
                </c:pt>
                <c:pt idx="477">
                  <c:v>39.270000000000003</c:v>
                </c:pt>
                <c:pt idx="478">
                  <c:v>40.89</c:v>
                </c:pt>
                <c:pt idx="479">
                  <c:v>41.22</c:v>
                </c:pt>
                <c:pt idx="480">
                  <c:v>40.57</c:v>
                </c:pt>
                <c:pt idx="481">
                  <c:v>40.43</c:v>
                </c:pt>
                <c:pt idx="482">
                  <c:v>40.58</c:v>
                </c:pt>
                <c:pt idx="483">
                  <c:v>39.93</c:v>
                </c:pt>
                <c:pt idx="484">
                  <c:v>41.08</c:v>
                </c:pt>
                <c:pt idx="485">
                  <c:v>40</c:v>
                </c:pt>
                <c:pt idx="486">
                  <c:v>37.64</c:v>
                </c:pt>
                <c:pt idx="487">
                  <c:v>37.46</c:v>
                </c:pt>
                <c:pt idx="488">
                  <c:v>37.159999999999997</c:v>
                </c:pt>
                <c:pt idx="489">
                  <c:v>36.76</c:v>
                </c:pt>
                <c:pt idx="490">
                  <c:v>35.65</c:v>
                </c:pt>
                <c:pt idx="491">
                  <c:v>36.31</c:v>
                </c:pt>
                <c:pt idx="492">
                  <c:v>37.32</c:v>
                </c:pt>
                <c:pt idx="493">
                  <c:v>35.549999999999997</c:v>
                </c:pt>
                <c:pt idx="494">
                  <c:v>34.979999999999997</c:v>
                </c:pt>
                <c:pt idx="495">
                  <c:v>34.72</c:v>
                </c:pt>
                <c:pt idx="496">
                  <c:v>34.549999999999997</c:v>
                </c:pt>
                <c:pt idx="497">
                  <c:v>36.119999999999997</c:v>
                </c:pt>
                <c:pt idx="498">
                  <c:v>36.76</c:v>
                </c:pt>
                <c:pt idx="499">
                  <c:v>37.619999999999997</c:v>
                </c:pt>
                <c:pt idx="500">
                  <c:v>36.36</c:v>
                </c:pt>
                <c:pt idx="501">
                  <c:v>37.880000000000003</c:v>
                </c:pt>
                <c:pt idx="502">
                  <c:v>36.590000000000003</c:v>
                </c:pt>
                <c:pt idx="503">
                  <c:v>37.130000000000003</c:v>
                </c:pt>
                <c:pt idx="504">
                  <c:v>36.81</c:v>
                </c:pt>
                <c:pt idx="505">
                  <c:v>35.97</c:v>
                </c:pt>
                <c:pt idx="506">
                  <c:v>33.97</c:v>
                </c:pt>
                <c:pt idx="507">
                  <c:v>33.29</c:v>
                </c:pt>
                <c:pt idx="508">
                  <c:v>33.200000000000003</c:v>
                </c:pt>
                <c:pt idx="509">
                  <c:v>31.42</c:v>
                </c:pt>
                <c:pt idx="510">
                  <c:v>30.42</c:v>
                </c:pt>
                <c:pt idx="511">
                  <c:v>30.42</c:v>
                </c:pt>
                <c:pt idx="512">
                  <c:v>31.22</c:v>
                </c:pt>
                <c:pt idx="513">
                  <c:v>29.45</c:v>
                </c:pt>
                <c:pt idx="514">
                  <c:v>28.47</c:v>
                </c:pt>
                <c:pt idx="515">
                  <c:v>26.68</c:v>
                </c:pt>
                <c:pt idx="516">
                  <c:v>29.55</c:v>
                </c:pt>
                <c:pt idx="517">
                  <c:v>32.07</c:v>
                </c:pt>
                <c:pt idx="518">
                  <c:v>30.31</c:v>
                </c:pt>
                <c:pt idx="519">
                  <c:v>29.54</c:v>
                </c:pt>
                <c:pt idx="520">
                  <c:v>32.32</c:v>
                </c:pt>
                <c:pt idx="521">
                  <c:v>33.21</c:v>
                </c:pt>
                <c:pt idx="522">
                  <c:v>33.659999999999997</c:v>
                </c:pt>
                <c:pt idx="523">
                  <c:v>31.62</c:v>
                </c:pt>
                <c:pt idx="524">
                  <c:v>29.9</c:v>
                </c:pt>
                <c:pt idx="525">
                  <c:v>32.29</c:v>
                </c:pt>
                <c:pt idx="526">
                  <c:v>31.63</c:v>
                </c:pt>
                <c:pt idx="527">
                  <c:v>30.86</c:v>
                </c:pt>
                <c:pt idx="528">
                  <c:v>29.71</c:v>
                </c:pt>
                <c:pt idx="529">
                  <c:v>27.96</c:v>
                </c:pt>
                <c:pt idx="530">
                  <c:v>27.54</c:v>
                </c:pt>
                <c:pt idx="531">
                  <c:v>26.19</c:v>
                </c:pt>
                <c:pt idx="532">
                  <c:v>29.32</c:v>
                </c:pt>
                <c:pt idx="533">
                  <c:v>29.05</c:v>
                </c:pt>
                <c:pt idx="534">
                  <c:v>30.68</c:v>
                </c:pt>
                <c:pt idx="535">
                  <c:v>30.77</c:v>
                </c:pt>
                <c:pt idx="536">
                  <c:v>29.59</c:v>
                </c:pt>
                <c:pt idx="537">
                  <c:v>31.37</c:v>
                </c:pt>
                <c:pt idx="538">
                  <c:v>31.84</c:v>
                </c:pt>
                <c:pt idx="539">
                  <c:v>30.35</c:v>
                </c:pt>
                <c:pt idx="540">
                  <c:v>31.4</c:v>
                </c:pt>
                <c:pt idx="541">
                  <c:v>31.65</c:v>
                </c:pt>
                <c:pt idx="542">
                  <c:v>32.74</c:v>
                </c:pt>
                <c:pt idx="543">
                  <c:v>34.39</c:v>
                </c:pt>
                <c:pt idx="544">
                  <c:v>34.57</c:v>
                </c:pt>
                <c:pt idx="545">
                  <c:v>34.56</c:v>
                </c:pt>
                <c:pt idx="546">
                  <c:v>35.909999999999997</c:v>
                </c:pt>
                <c:pt idx="547">
                  <c:v>37.9</c:v>
                </c:pt>
                <c:pt idx="548">
                  <c:v>36.67</c:v>
                </c:pt>
                <c:pt idx="549">
                  <c:v>37.619999999999997</c:v>
                </c:pt>
                <c:pt idx="550">
                  <c:v>37.770000000000003</c:v>
                </c:pt>
                <c:pt idx="551">
                  <c:v>38.51</c:v>
                </c:pt>
                <c:pt idx="552">
                  <c:v>37.200000000000003</c:v>
                </c:pt>
                <c:pt idx="553">
                  <c:v>36.32</c:v>
                </c:pt>
                <c:pt idx="554">
                  <c:v>38.43</c:v>
                </c:pt>
                <c:pt idx="555">
                  <c:v>40.17</c:v>
                </c:pt>
                <c:pt idx="556">
                  <c:v>39.47</c:v>
                </c:pt>
                <c:pt idx="557">
                  <c:v>39.909999999999997</c:v>
                </c:pt>
                <c:pt idx="558">
                  <c:v>41.45</c:v>
                </c:pt>
                <c:pt idx="559">
                  <c:v>38.28</c:v>
                </c:pt>
                <c:pt idx="560">
                  <c:v>38.14</c:v>
                </c:pt>
                <c:pt idx="561">
                  <c:v>37.99</c:v>
                </c:pt>
                <c:pt idx="562">
                  <c:v>36.909999999999997</c:v>
                </c:pt>
                <c:pt idx="563">
                  <c:v>36.909999999999997</c:v>
                </c:pt>
                <c:pt idx="564">
                  <c:v>36.94</c:v>
                </c:pt>
                <c:pt idx="565">
                  <c:v>35.36</c:v>
                </c:pt>
                <c:pt idx="566">
                  <c:v>34.299999999999997</c:v>
                </c:pt>
                <c:pt idx="567">
                  <c:v>34.520000000000003</c:v>
                </c:pt>
                <c:pt idx="568">
                  <c:v>37.74</c:v>
                </c:pt>
                <c:pt idx="569">
                  <c:v>37.299999999999997</c:v>
                </c:pt>
                <c:pt idx="570">
                  <c:v>39.74</c:v>
                </c:pt>
                <c:pt idx="571">
                  <c:v>40.46</c:v>
                </c:pt>
                <c:pt idx="572">
                  <c:v>42.12</c:v>
                </c:pt>
                <c:pt idx="573">
                  <c:v>41.7</c:v>
                </c:pt>
                <c:pt idx="574">
                  <c:v>41.45</c:v>
                </c:pt>
                <c:pt idx="575">
                  <c:v>40.4</c:v>
                </c:pt>
                <c:pt idx="576">
                  <c:v>39.74</c:v>
                </c:pt>
                <c:pt idx="577">
                  <c:v>40.880000000000003</c:v>
                </c:pt>
                <c:pt idx="578">
                  <c:v>42.72</c:v>
                </c:pt>
                <c:pt idx="579">
                  <c:v>43.18</c:v>
                </c:pt>
                <c:pt idx="580">
                  <c:v>42.76</c:v>
                </c:pt>
                <c:pt idx="581">
                  <c:v>41.67</c:v>
                </c:pt>
                <c:pt idx="582">
                  <c:v>42.52</c:v>
                </c:pt>
                <c:pt idx="583">
                  <c:v>45.29</c:v>
                </c:pt>
                <c:pt idx="584">
                  <c:v>46.03</c:v>
                </c:pt>
                <c:pt idx="585">
                  <c:v>45.98</c:v>
                </c:pt>
                <c:pt idx="586">
                  <c:v>44.75</c:v>
                </c:pt>
                <c:pt idx="587">
                  <c:v>43.65</c:v>
                </c:pt>
                <c:pt idx="588">
                  <c:v>43.77</c:v>
                </c:pt>
                <c:pt idx="589">
                  <c:v>44.33</c:v>
                </c:pt>
                <c:pt idx="590">
                  <c:v>44.58</c:v>
                </c:pt>
                <c:pt idx="591">
                  <c:v>43.45</c:v>
                </c:pt>
                <c:pt idx="592">
                  <c:v>44.68</c:v>
                </c:pt>
                <c:pt idx="593">
                  <c:v>46.21</c:v>
                </c:pt>
                <c:pt idx="594">
                  <c:v>46.64</c:v>
                </c:pt>
                <c:pt idx="595">
                  <c:v>46.22</c:v>
                </c:pt>
                <c:pt idx="596">
                  <c:v>47.72</c:v>
                </c:pt>
                <c:pt idx="597">
                  <c:v>48.29</c:v>
                </c:pt>
                <c:pt idx="598">
                  <c:v>48.12</c:v>
                </c:pt>
                <c:pt idx="599">
                  <c:v>48.16</c:v>
                </c:pt>
                <c:pt idx="600">
                  <c:v>47.67</c:v>
                </c:pt>
                <c:pt idx="601">
                  <c:v>48.12</c:v>
                </c:pt>
                <c:pt idx="602">
                  <c:v>48.04</c:v>
                </c:pt>
                <c:pt idx="603">
                  <c:v>49.1</c:v>
                </c:pt>
                <c:pt idx="604">
                  <c:v>49</c:v>
                </c:pt>
                <c:pt idx="605">
                  <c:v>49.36</c:v>
                </c:pt>
                <c:pt idx="606">
                  <c:v>49.1</c:v>
                </c:pt>
                <c:pt idx="607">
                  <c:v>49.07</c:v>
                </c:pt>
                <c:pt idx="608">
                  <c:v>49.14</c:v>
                </c:pt>
                <c:pt idx="609">
                  <c:v>48.69</c:v>
                </c:pt>
                <c:pt idx="610">
                  <c:v>49.71</c:v>
                </c:pt>
                <c:pt idx="611">
                  <c:v>50.37</c:v>
                </c:pt>
                <c:pt idx="612">
                  <c:v>51.23</c:v>
                </c:pt>
                <c:pt idx="613">
                  <c:v>50.52</c:v>
                </c:pt>
                <c:pt idx="614">
                  <c:v>49.09</c:v>
                </c:pt>
                <c:pt idx="615">
                  <c:v>48.89</c:v>
                </c:pt>
                <c:pt idx="616">
                  <c:v>48.49</c:v>
                </c:pt>
                <c:pt idx="617">
                  <c:v>47.92</c:v>
                </c:pt>
                <c:pt idx="618">
                  <c:v>46.14</c:v>
                </c:pt>
                <c:pt idx="619">
                  <c:v>48</c:v>
                </c:pt>
                <c:pt idx="620">
                  <c:v>49.4</c:v>
                </c:pt>
                <c:pt idx="621">
                  <c:v>48.95</c:v>
                </c:pt>
                <c:pt idx="622">
                  <c:v>49.16</c:v>
                </c:pt>
                <c:pt idx="623">
                  <c:v>49.34</c:v>
                </c:pt>
                <c:pt idx="624">
                  <c:v>46.7</c:v>
                </c:pt>
                <c:pt idx="625">
                  <c:v>45.8</c:v>
                </c:pt>
                <c:pt idx="626">
                  <c:v>47.93</c:v>
                </c:pt>
                <c:pt idx="627">
                  <c:v>49.85</c:v>
                </c:pt>
                <c:pt idx="628">
                  <c:v>48.27</c:v>
                </c:pt>
                <c:pt idx="629">
                  <c:v>49.02</c:v>
                </c:pt>
                <c:pt idx="630">
                  <c:v>46.73</c:v>
                </c:pt>
                <c:pt idx="631">
                  <c:v>47.37</c:v>
                </c:pt>
                <c:pt idx="632">
                  <c:v>45.22</c:v>
                </c:pt>
                <c:pt idx="633">
                  <c:v>45.37</c:v>
                </c:pt>
                <c:pt idx="634">
                  <c:v>44.73</c:v>
                </c:pt>
                <c:pt idx="635">
                  <c:v>46.82</c:v>
                </c:pt>
                <c:pt idx="636">
                  <c:v>44.87</c:v>
                </c:pt>
                <c:pt idx="637">
                  <c:v>45.64</c:v>
                </c:pt>
                <c:pt idx="638">
                  <c:v>45.93</c:v>
                </c:pt>
                <c:pt idx="639">
                  <c:v>45.23</c:v>
                </c:pt>
                <c:pt idx="640">
                  <c:v>44.64</c:v>
                </c:pt>
                <c:pt idx="641">
                  <c:v>44.96</c:v>
                </c:pt>
                <c:pt idx="642">
                  <c:v>43.96</c:v>
                </c:pt>
                <c:pt idx="643">
                  <c:v>43.41</c:v>
                </c:pt>
                <c:pt idx="644">
                  <c:v>42.4</c:v>
                </c:pt>
                <c:pt idx="645">
                  <c:v>42.16</c:v>
                </c:pt>
                <c:pt idx="646">
                  <c:v>41.9</c:v>
                </c:pt>
                <c:pt idx="647">
                  <c:v>41.13</c:v>
                </c:pt>
                <c:pt idx="648">
                  <c:v>41.54</c:v>
                </c:pt>
                <c:pt idx="649">
                  <c:v>40.049999999999997</c:v>
                </c:pt>
                <c:pt idx="650">
                  <c:v>39.5</c:v>
                </c:pt>
                <c:pt idx="651">
                  <c:v>40.799999999999997</c:v>
                </c:pt>
                <c:pt idx="652">
                  <c:v>41.92</c:v>
                </c:pt>
                <c:pt idx="653">
                  <c:v>41.83</c:v>
                </c:pt>
                <c:pt idx="654">
                  <c:v>43.06</c:v>
                </c:pt>
                <c:pt idx="655">
                  <c:v>42.78</c:v>
                </c:pt>
                <c:pt idx="656">
                  <c:v>41.75</c:v>
                </c:pt>
                <c:pt idx="657">
                  <c:v>43.51</c:v>
                </c:pt>
                <c:pt idx="658">
                  <c:v>44.47</c:v>
                </c:pt>
                <c:pt idx="659">
                  <c:v>45.72</c:v>
                </c:pt>
                <c:pt idx="660">
                  <c:v>46.57</c:v>
                </c:pt>
                <c:pt idx="661">
                  <c:v>46.81</c:v>
                </c:pt>
                <c:pt idx="662">
                  <c:v>48.2</c:v>
                </c:pt>
                <c:pt idx="663">
                  <c:v>48.48</c:v>
                </c:pt>
                <c:pt idx="664">
                  <c:v>46.8</c:v>
                </c:pt>
                <c:pt idx="665">
                  <c:v>47.54</c:v>
                </c:pt>
                <c:pt idx="666">
                  <c:v>46.29</c:v>
                </c:pt>
                <c:pt idx="667">
                  <c:v>46.97</c:v>
                </c:pt>
                <c:pt idx="668">
                  <c:v>47.64</c:v>
                </c:pt>
                <c:pt idx="669">
                  <c:v>46.97</c:v>
                </c:pt>
                <c:pt idx="670">
                  <c:v>46.32</c:v>
                </c:pt>
                <c:pt idx="671">
                  <c:v>44.68</c:v>
                </c:pt>
                <c:pt idx="672">
                  <c:v>43.17</c:v>
                </c:pt>
                <c:pt idx="673">
                  <c:v>44.39</c:v>
                </c:pt>
                <c:pt idx="674">
                  <c:v>44.85</c:v>
                </c:pt>
                <c:pt idx="675">
                  <c:v>45.47</c:v>
                </c:pt>
                <c:pt idx="676">
                  <c:v>47.63</c:v>
                </c:pt>
                <c:pt idx="677">
                  <c:v>45.88</c:v>
                </c:pt>
                <c:pt idx="678">
                  <c:v>46.28</c:v>
                </c:pt>
                <c:pt idx="679">
                  <c:v>44.91</c:v>
                </c:pt>
                <c:pt idx="680">
                  <c:v>43.62</c:v>
                </c:pt>
                <c:pt idx="681">
                  <c:v>43.85</c:v>
                </c:pt>
                <c:pt idx="682">
                  <c:v>43.04</c:v>
                </c:pt>
                <c:pt idx="683">
                  <c:v>43.34</c:v>
                </c:pt>
                <c:pt idx="684">
                  <c:v>43.85</c:v>
                </c:pt>
                <c:pt idx="685">
                  <c:v>45.33</c:v>
                </c:pt>
                <c:pt idx="686">
                  <c:v>46.1</c:v>
                </c:pt>
                <c:pt idx="687">
                  <c:v>44.36</c:v>
                </c:pt>
                <c:pt idx="688">
                  <c:v>45.6</c:v>
                </c:pt>
                <c:pt idx="689">
                  <c:v>44.65</c:v>
                </c:pt>
                <c:pt idx="690">
                  <c:v>47.07</c:v>
                </c:pt>
                <c:pt idx="691">
                  <c:v>47.72</c:v>
                </c:pt>
                <c:pt idx="692">
                  <c:v>47.72</c:v>
                </c:pt>
                <c:pt idx="693">
                  <c:v>48.8</c:v>
                </c:pt>
                <c:pt idx="694">
                  <c:v>48.67</c:v>
                </c:pt>
                <c:pt idx="695">
                  <c:v>49.75</c:v>
                </c:pt>
                <c:pt idx="696">
                  <c:v>50.44</c:v>
                </c:pt>
                <c:pt idx="697">
                  <c:v>49.76</c:v>
                </c:pt>
                <c:pt idx="698">
                  <c:v>49.76</c:v>
                </c:pt>
                <c:pt idx="699">
                  <c:v>50.72</c:v>
                </c:pt>
                <c:pt idx="700">
                  <c:v>50.14</c:v>
                </c:pt>
                <c:pt idx="701">
                  <c:v>50.47</c:v>
                </c:pt>
                <c:pt idx="702">
                  <c:v>50.35</c:v>
                </c:pt>
                <c:pt idx="703">
                  <c:v>49.97</c:v>
                </c:pt>
                <c:pt idx="704">
                  <c:v>50.3</c:v>
                </c:pt>
                <c:pt idx="705">
                  <c:v>51.59</c:v>
                </c:pt>
                <c:pt idx="706">
                  <c:v>50.31</c:v>
                </c:pt>
                <c:pt idx="707">
                  <c:v>50.61</c:v>
                </c:pt>
                <c:pt idx="708">
                  <c:v>50.18</c:v>
                </c:pt>
                <c:pt idx="709">
                  <c:v>49.45</c:v>
                </c:pt>
                <c:pt idx="710">
                  <c:v>48.75</c:v>
                </c:pt>
                <c:pt idx="711">
                  <c:v>49.71</c:v>
                </c:pt>
                <c:pt idx="712">
                  <c:v>48.72</c:v>
                </c:pt>
                <c:pt idx="713">
                  <c:v>46.83</c:v>
                </c:pt>
                <c:pt idx="714">
                  <c:v>46.66</c:v>
                </c:pt>
                <c:pt idx="715">
                  <c:v>45.32</c:v>
                </c:pt>
                <c:pt idx="716">
                  <c:v>44.66</c:v>
                </c:pt>
                <c:pt idx="717">
                  <c:v>44.07</c:v>
                </c:pt>
                <c:pt idx="718">
                  <c:v>44.88</c:v>
                </c:pt>
                <c:pt idx="719">
                  <c:v>44.96</c:v>
                </c:pt>
                <c:pt idx="720">
                  <c:v>45.2</c:v>
                </c:pt>
                <c:pt idx="721">
                  <c:v>44.62</c:v>
                </c:pt>
                <c:pt idx="722">
                  <c:v>43.39</c:v>
                </c:pt>
                <c:pt idx="723">
                  <c:v>43.29</c:v>
                </c:pt>
                <c:pt idx="724">
                  <c:v>45.86</c:v>
                </c:pt>
                <c:pt idx="725">
                  <c:v>45.56</c:v>
                </c:pt>
                <c:pt idx="726">
                  <c:v>45.37</c:v>
                </c:pt>
                <c:pt idx="727">
                  <c:v>45.69</c:v>
                </c:pt>
                <c:pt idx="728">
                  <c:v>47.48</c:v>
                </c:pt>
                <c:pt idx="729">
                  <c:v>48.07</c:v>
                </c:pt>
                <c:pt idx="730">
                  <c:v>46.72</c:v>
                </c:pt>
                <c:pt idx="731">
                  <c:v>46.72</c:v>
                </c:pt>
                <c:pt idx="732">
                  <c:v>45.66</c:v>
                </c:pt>
                <c:pt idx="733">
                  <c:v>45.29</c:v>
                </c:pt>
                <c:pt idx="734">
                  <c:v>49.41</c:v>
                </c:pt>
                <c:pt idx="735">
                  <c:v>51.08</c:v>
                </c:pt>
                <c:pt idx="736">
                  <c:v>51.7</c:v>
                </c:pt>
                <c:pt idx="737">
                  <c:v>51.72</c:v>
                </c:pt>
                <c:pt idx="738">
                  <c:v>50.95</c:v>
                </c:pt>
                <c:pt idx="739">
                  <c:v>49.85</c:v>
                </c:pt>
                <c:pt idx="740">
                  <c:v>50.84</c:v>
                </c:pt>
                <c:pt idx="741">
                  <c:v>51.51</c:v>
                </c:pt>
                <c:pt idx="742">
                  <c:v>52.74</c:v>
                </c:pt>
                <c:pt idx="743">
                  <c:v>52.99</c:v>
                </c:pt>
                <c:pt idx="744">
                  <c:v>51.01</c:v>
                </c:pt>
                <c:pt idx="745">
                  <c:v>50.9</c:v>
                </c:pt>
                <c:pt idx="746">
                  <c:v>51.93</c:v>
                </c:pt>
                <c:pt idx="747">
                  <c:v>52.13</c:v>
                </c:pt>
                <c:pt idx="748">
                  <c:v>52.22</c:v>
                </c:pt>
                <c:pt idx="749">
                  <c:v>51.44</c:v>
                </c:pt>
                <c:pt idx="750">
                  <c:v>51.98</c:v>
                </c:pt>
                <c:pt idx="751">
                  <c:v>52.01</c:v>
                </c:pt>
                <c:pt idx="752">
                  <c:v>52.82</c:v>
                </c:pt>
                <c:pt idx="753">
                  <c:v>54.01</c:v>
                </c:pt>
                <c:pt idx="754">
                  <c:v>53.8</c:v>
                </c:pt>
                <c:pt idx="755">
                  <c:v>53.75</c:v>
                </c:pt>
                <c:pt idx="756">
                  <c:v>52.36</c:v>
                </c:pt>
                <c:pt idx="757">
                  <c:v>53.26</c:v>
                </c:pt>
                <c:pt idx="758">
                  <c:v>53.77</c:v>
                </c:pt>
                <c:pt idx="759">
                  <c:v>53.98</c:v>
                </c:pt>
                <c:pt idx="760">
                  <c:v>51.95</c:v>
                </c:pt>
                <c:pt idx="761">
                  <c:v>50.82</c:v>
                </c:pt>
                <c:pt idx="762">
                  <c:v>52.19</c:v>
                </c:pt>
                <c:pt idx="763">
                  <c:v>53.01</c:v>
                </c:pt>
                <c:pt idx="764">
                  <c:v>52.36</c:v>
                </c:pt>
                <c:pt idx="765">
                  <c:v>52.45</c:v>
                </c:pt>
                <c:pt idx="766">
                  <c:v>51.12</c:v>
                </c:pt>
                <c:pt idx="767">
                  <c:v>51.39</c:v>
                </c:pt>
                <c:pt idx="768">
                  <c:v>52.33</c:v>
                </c:pt>
                <c:pt idx="769">
                  <c:v>52.77</c:v>
                </c:pt>
                <c:pt idx="770">
                  <c:v>52.38</c:v>
                </c:pt>
                <c:pt idx="771">
                  <c:v>52.14</c:v>
                </c:pt>
                <c:pt idx="772">
                  <c:v>53.24</c:v>
                </c:pt>
                <c:pt idx="773">
                  <c:v>53.18</c:v>
                </c:pt>
                <c:pt idx="774">
                  <c:v>52.63</c:v>
                </c:pt>
                <c:pt idx="775">
                  <c:v>52.75</c:v>
                </c:pt>
                <c:pt idx="776">
                  <c:v>53.9</c:v>
                </c:pt>
                <c:pt idx="777">
                  <c:v>53.55</c:v>
                </c:pt>
                <c:pt idx="778">
                  <c:v>53.81</c:v>
                </c:pt>
                <c:pt idx="779">
                  <c:v>53.01</c:v>
                </c:pt>
                <c:pt idx="780">
                  <c:v>52.19</c:v>
                </c:pt>
                <c:pt idx="781">
                  <c:v>52.37</c:v>
                </c:pt>
                <c:pt idx="782">
                  <c:v>52.99</c:v>
                </c:pt>
                <c:pt idx="783">
                  <c:v>53.84</c:v>
                </c:pt>
                <c:pt idx="784">
                  <c:v>52.96</c:v>
                </c:pt>
                <c:pt idx="785">
                  <c:v>53.21</c:v>
                </c:pt>
                <c:pt idx="786">
                  <c:v>53.11</c:v>
                </c:pt>
                <c:pt idx="787">
                  <c:v>53.41</c:v>
                </c:pt>
                <c:pt idx="788">
                  <c:v>53.41</c:v>
                </c:pt>
                <c:pt idx="789">
                  <c:v>54.02</c:v>
                </c:pt>
                <c:pt idx="790">
                  <c:v>53.61</c:v>
                </c:pt>
                <c:pt idx="791">
                  <c:v>54.48</c:v>
                </c:pt>
                <c:pt idx="792">
                  <c:v>53.99</c:v>
                </c:pt>
                <c:pt idx="793">
                  <c:v>54.04</c:v>
                </c:pt>
                <c:pt idx="794">
                  <c:v>54</c:v>
                </c:pt>
                <c:pt idx="795">
                  <c:v>53.82</c:v>
                </c:pt>
                <c:pt idx="796">
                  <c:v>52.63</c:v>
                </c:pt>
                <c:pt idx="797">
                  <c:v>53.33</c:v>
                </c:pt>
                <c:pt idx="798">
                  <c:v>53.19</c:v>
                </c:pt>
                <c:pt idx="799">
                  <c:v>52.68</c:v>
                </c:pt>
                <c:pt idx="800">
                  <c:v>49.83</c:v>
                </c:pt>
                <c:pt idx="801">
                  <c:v>48.75</c:v>
                </c:pt>
                <c:pt idx="802">
                  <c:v>48.05</c:v>
                </c:pt>
                <c:pt idx="803">
                  <c:v>47.95</c:v>
                </c:pt>
                <c:pt idx="804">
                  <c:v>47.24</c:v>
                </c:pt>
                <c:pt idx="805">
                  <c:v>48.34</c:v>
                </c:pt>
                <c:pt idx="806">
                  <c:v>48.3</c:v>
                </c:pt>
                <c:pt idx="807">
                  <c:v>48.34</c:v>
                </c:pt>
                <c:pt idx="808">
                  <c:v>47.79</c:v>
                </c:pt>
                <c:pt idx="809">
                  <c:v>47.02</c:v>
                </c:pt>
                <c:pt idx="810">
                  <c:v>47.29</c:v>
                </c:pt>
                <c:pt idx="811">
                  <c:v>47</c:v>
                </c:pt>
                <c:pt idx="812">
                  <c:v>47.3</c:v>
                </c:pt>
                <c:pt idx="813">
                  <c:v>47.02</c:v>
                </c:pt>
                <c:pt idx="814">
                  <c:v>48.36</c:v>
                </c:pt>
                <c:pt idx="815">
                  <c:v>49.47</c:v>
                </c:pt>
                <c:pt idx="816">
                  <c:v>50.3</c:v>
                </c:pt>
                <c:pt idx="817">
                  <c:v>50.54</c:v>
                </c:pt>
                <c:pt idx="818">
                  <c:v>50.25</c:v>
                </c:pt>
                <c:pt idx="819">
                  <c:v>50.99</c:v>
                </c:pt>
                <c:pt idx="820">
                  <c:v>51.14</c:v>
                </c:pt>
                <c:pt idx="821">
                  <c:v>51.69</c:v>
                </c:pt>
                <c:pt idx="822">
                  <c:v>52.25</c:v>
                </c:pt>
                <c:pt idx="823">
                  <c:v>53.06</c:v>
                </c:pt>
                <c:pt idx="824">
                  <c:v>53.38</c:v>
                </c:pt>
                <c:pt idx="825">
                  <c:v>53.12</c:v>
                </c:pt>
                <c:pt idx="826">
                  <c:v>53.19</c:v>
                </c:pt>
                <c:pt idx="827">
                  <c:v>52.62</c:v>
                </c:pt>
                <c:pt idx="828">
                  <c:v>52.46</c:v>
                </c:pt>
                <c:pt idx="829">
                  <c:v>50.49</c:v>
                </c:pt>
                <c:pt idx="830">
                  <c:v>50.26</c:v>
                </c:pt>
                <c:pt idx="831">
                  <c:v>49.64</c:v>
                </c:pt>
                <c:pt idx="832">
                  <c:v>48.9</c:v>
                </c:pt>
                <c:pt idx="833">
                  <c:v>49.22</c:v>
                </c:pt>
                <c:pt idx="834">
                  <c:v>49.22</c:v>
                </c:pt>
                <c:pt idx="835">
                  <c:v>48.96</c:v>
                </c:pt>
                <c:pt idx="836">
                  <c:v>49.31</c:v>
                </c:pt>
                <c:pt idx="837">
                  <c:v>48.83</c:v>
                </c:pt>
                <c:pt idx="838">
                  <c:v>47.65</c:v>
                </c:pt>
                <c:pt idx="839">
                  <c:v>47.79</c:v>
                </c:pt>
                <c:pt idx="840">
                  <c:v>45.55</c:v>
                </c:pt>
                <c:pt idx="841">
                  <c:v>46.23</c:v>
                </c:pt>
                <c:pt idx="842">
                  <c:v>46.46</c:v>
                </c:pt>
                <c:pt idx="843">
                  <c:v>45.84</c:v>
                </c:pt>
                <c:pt idx="844">
                  <c:v>47.28</c:v>
                </c:pt>
                <c:pt idx="845">
                  <c:v>47.81</c:v>
                </c:pt>
                <c:pt idx="846">
                  <c:v>47.83</c:v>
                </c:pt>
                <c:pt idx="847">
                  <c:v>48.86</c:v>
                </c:pt>
                <c:pt idx="848">
                  <c:v>48.64</c:v>
                </c:pt>
                <c:pt idx="849">
                  <c:v>49.04</c:v>
                </c:pt>
                <c:pt idx="850">
                  <c:v>49.36</c:v>
                </c:pt>
                <c:pt idx="851">
                  <c:v>50.32</c:v>
                </c:pt>
                <c:pt idx="852">
                  <c:v>50.81</c:v>
                </c:pt>
                <c:pt idx="853">
                  <c:v>51.12</c:v>
                </c:pt>
                <c:pt idx="854">
                  <c:v>50.99</c:v>
                </c:pt>
                <c:pt idx="855">
                  <c:v>48.57</c:v>
                </c:pt>
                <c:pt idx="856">
                  <c:v>49.58</c:v>
                </c:pt>
                <c:pt idx="857">
                  <c:v>49.63</c:v>
                </c:pt>
                <c:pt idx="858">
                  <c:v>48.29</c:v>
                </c:pt>
                <c:pt idx="859">
                  <c:v>48.32</c:v>
                </c:pt>
                <c:pt idx="860">
                  <c:v>47.68</c:v>
                </c:pt>
                <c:pt idx="861">
                  <c:v>47.4</c:v>
                </c:pt>
                <c:pt idx="862">
                  <c:v>48.13</c:v>
                </c:pt>
                <c:pt idx="863">
                  <c:v>45.8</c:v>
                </c:pt>
                <c:pt idx="864">
                  <c:v>45.68</c:v>
                </c:pt>
                <c:pt idx="865">
                  <c:v>45.82</c:v>
                </c:pt>
                <c:pt idx="866">
                  <c:v>46.1</c:v>
                </c:pt>
                <c:pt idx="867">
                  <c:v>46.41</c:v>
                </c:pt>
                <c:pt idx="868">
                  <c:v>44.79</c:v>
                </c:pt>
                <c:pt idx="869">
                  <c:v>44.47</c:v>
                </c:pt>
                <c:pt idx="870">
                  <c:v>44.73</c:v>
                </c:pt>
                <c:pt idx="871">
                  <c:v>44.24</c:v>
                </c:pt>
                <c:pt idx="872">
                  <c:v>43.34</c:v>
                </c:pt>
                <c:pt idx="873">
                  <c:v>42.48</c:v>
                </c:pt>
                <c:pt idx="874">
                  <c:v>42.53</c:v>
                </c:pt>
                <c:pt idx="875">
                  <c:v>42.86</c:v>
                </c:pt>
                <c:pt idx="876">
                  <c:v>43.24</c:v>
                </c:pt>
                <c:pt idx="877">
                  <c:v>44.25</c:v>
                </c:pt>
                <c:pt idx="878">
                  <c:v>44.74</c:v>
                </c:pt>
                <c:pt idx="879">
                  <c:v>44.88</c:v>
                </c:pt>
                <c:pt idx="880">
                  <c:v>46.02</c:v>
                </c:pt>
                <c:pt idx="881">
                  <c:v>45.11</c:v>
                </c:pt>
                <c:pt idx="882">
                  <c:v>45.52</c:v>
                </c:pt>
                <c:pt idx="883">
                  <c:v>44.25</c:v>
                </c:pt>
                <c:pt idx="884">
                  <c:v>44.4</c:v>
                </c:pt>
                <c:pt idx="885">
                  <c:v>45.06</c:v>
                </c:pt>
                <c:pt idx="886">
                  <c:v>45.48</c:v>
                </c:pt>
                <c:pt idx="887">
                  <c:v>46.06</c:v>
                </c:pt>
                <c:pt idx="888">
                  <c:v>46.53</c:v>
                </c:pt>
                <c:pt idx="889">
                  <c:v>46.02</c:v>
                </c:pt>
                <c:pt idx="890">
                  <c:v>46.4</c:v>
                </c:pt>
                <c:pt idx="891">
                  <c:v>47.1</c:v>
                </c:pt>
                <c:pt idx="892">
                  <c:v>46.73</c:v>
                </c:pt>
                <c:pt idx="893">
                  <c:v>45.78</c:v>
                </c:pt>
                <c:pt idx="894">
                  <c:v>46.21</c:v>
                </c:pt>
                <c:pt idx="895">
                  <c:v>47.77</c:v>
                </c:pt>
                <c:pt idx="896">
                  <c:v>48.58</c:v>
                </c:pt>
                <c:pt idx="897">
                  <c:v>49.05</c:v>
                </c:pt>
                <c:pt idx="898">
                  <c:v>49.72</c:v>
                </c:pt>
                <c:pt idx="899">
                  <c:v>50.21</c:v>
                </c:pt>
                <c:pt idx="900">
                  <c:v>49.19</c:v>
                </c:pt>
                <c:pt idx="901">
                  <c:v>49.6</c:v>
                </c:pt>
                <c:pt idx="902">
                  <c:v>49.03</c:v>
                </c:pt>
                <c:pt idx="903">
                  <c:v>49.57</c:v>
                </c:pt>
                <c:pt idx="904">
                  <c:v>49.37</c:v>
                </c:pt>
                <c:pt idx="905">
                  <c:v>49.07</c:v>
                </c:pt>
                <c:pt idx="906">
                  <c:v>49.59</c:v>
                </c:pt>
                <c:pt idx="907">
                  <c:v>48.54</c:v>
                </c:pt>
                <c:pt idx="908">
                  <c:v>48.81</c:v>
                </c:pt>
                <c:pt idx="909">
                  <c:v>47.59</c:v>
                </c:pt>
                <c:pt idx="910">
                  <c:v>47.57</c:v>
                </c:pt>
                <c:pt idx="911">
                  <c:v>46.8</c:v>
                </c:pt>
                <c:pt idx="912">
                  <c:v>47.07</c:v>
                </c:pt>
                <c:pt idx="913">
                  <c:v>48.59</c:v>
                </c:pt>
                <c:pt idx="914">
                  <c:v>47.39</c:v>
                </c:pt>
                <c:pt idx="915">
                  <c:v>47.65</c:v>
                </c:pt>
                <c:pt idx="916">
                  <c:v>48.45</c:v>
                </c:pt>
                <c:pt idx="917">
                  <c:v>47.24</c:v>
                </c:pt>
                <c:pt idx="918">
                  <c:v>47.65</c:v>
                </c:pt>
                <c:pt idx="919">
                  <c:v>46.4</c:v>
                </c:pt>
                <c:pt idx="920">
                  <c:v>46.46</c:v>
                </c:pt>
                <c:pt idx="921">
                  <c:v>45.96</c:v>
                </c:pt>
                <c:pt idx="922">
                  <c:v>47.26</c:v>
                </c:pt>
                <c:pt idx="923">
                  <c:v>47.32</c:v>
                </c:pt>
                <c:pt idx="924">
                  <c:v>48.63</c:v>
                </c:pt>
                <c:pt idx="925">
                  <c:v>49.13</c:v>
                </c:pt>
                <c:pt idx="926">
                  <c:v>49.1</c:v>
                </c:pt>
                <c:pt idx="927">
                  <c:v>47.44</c:v>
                </c:pt>
                <c:pt idx="928">
                  <c:v>48.06</c:v>
                </c:pt>
                <c:pt idx="929">
                  <c:v>48.21</c:v>
                </c:pt>
                <c:pt idx="930">
                  <c:v>49.3</c:v>
                </c:pt>
                <c:pt idx="931">
                  <c:v>49.86</c:v>
                </c:pt>
                <c:pt idx="932">
                  <c:v>49.9</c:v>
                </c:pt>
                <c:pt idx="933">
                  <c:v>49.88</c:v>
                </c:pt>
                <c:pt idx="934">
                  <c:v>49.54</c:v>
                </c:pt>
                <c:pt idx="935">
                  <c:v>50.29</c:v>
                </c:pt>
                <c:pt idx="936">
                  <c:v>50.58</c:v>
                </c:pt>
                <c:pt idx="937">
                  <c:v>50.33</c:v>
                </c:pt>
                <c:pt idx="938">
                  <c:v>51.85</c:v>
                </c:pt>
                <c:pt idx="939">
                  <c:v>51.59</c:v>
                </c:pt>
                <c:pt idx="940">
                  <c:v>52.14</c:v>
                </c:pt>
                <c:pt idx="941">
                  <c:v>51.62</c:v>
                </c:pt>
                <c:pt idx="942">
                  <c:v>51.67</c:v>
                </c:pt>
                <c:pt idx="943">
                  <c:v>50.59</c:v>
                </c:pt>
                <c:pt idx="944">
                  <c:v>50.44</c:v>
                </c:pt>
                <c:pt idx="945">
                  <c:v>50</c:v>
                </c:pt>
                <c:pt idx="946">
                  <c:v>50.79</c:v>
                </c:pt>
                <c:pt idx="947">
                  <c:v>49.34</c:v>
                </c:pt>
                <c:pt idx="948">
                  <c:v>49.58</c:v>
                </c:pt>
                <c:pt idx="949">
                  <c:v>50.93</c:v>
                </c:pt>
                <c:pt idx="950">
                  <c:v>51.3</c:v>
                </c:pt>
                <c:pt idx="951">
                  <c:v>50.61</c:v>
                </c:pt>
                <c:pt idx="952">
                  <c:v>51.43</c:v>
                </c:pt>
                <c:pt idx="953">
                  <c:v>51.86</c:v>
                </c:pt>
                <c:pt idx="954">
                  <c:v>51.87</c:v>
                </c:pt>
                <c:pt idx="955">
                  <c:v>52.05</c:v>
                </c:pt>
                <c:pt idx="956">
                  <c:v>51.29</c:v>
                </c:pt>
                <c:pt idx="957">
                  <c:v>51.63</c:v>
                </c:pt>
                <c:pt idx="958">
                  <c:v>51.91</c:v>
                </c:pt>
                <c:pt idx="959">
                  <c:v>52.32</c:v>
                </c:pt>
                <c:pt idx="960">
                  <c:v>51.97</c:v>
                </c:pt>
                <c:pt idx="961">
                  <c:v>52.41</c:v>
                </c:pt>
                <c:pt idx="962">
                  <c:v>53.92</c:v>
                </c:pt>
                <c:pt idx="963">
                  <c:v>54.11</c:v>
                </c:pt>
                <c:pt idx="964">
                  <c:v>54.36</c:v>
                </c:pt>
                <c:pt idx="965">
                  <c:v>54.32</c:v>
                </c:pt>
                <c:pt idx="966">
                  <c:v>54.55</c:v>
                </c:pt>
                <c:pt idx="967">
                  <c:v>55.63</c:v>
                </c:pt>
                <c:pt idx="968">
                  <c:v>57.34</c:v>
                </c:pt>
                <c:pt idx="969">
                  <c:v>57.19</c:v>
                </c:pt>
                <c:pt idx="970">
                  <c:v>56.82</c:v>
                </c:pt>
                <c:pt idx="971">
                  <c:v>57.16</c:v>
                </c:pt>
                <c:pt idx="972">
                  <c:v>56.75</c:v>
                </c:pt>
                <c:pt idx="973">
                  <c:v>56.77</c:v>
                </c:pt>
                <c:pt idx="974">
                  <c:v>55.67</c:v>
                </c:pt>
                <c:pt idx="975">
                  <c:v>55.28</c:v>
                </c:pt>
                <c:pt idx="976">
                  <c:v>55.14</c:v>
                </c:pt>
                <c:pt idx="977">
                  <c:v>56.21</c:v>
                </c:pt>
                <c:pt idx="978">
                  <c:v>56.21</c:v>
                </c:pt>
                <c:pt idx="979">
                  <c:v>56.84</c:v>
                </c:pt>
                <c:pt idx="980">
                  <c:v>57.88</c:v>
                </c:pt>
                <c:pt idx="981">
                  <c:v>58.94</c:v>
                </c:pt>
                <c:pt idx="982">
                  <c:v>58.1</c:v>
                </c:pt>
                <c:pt idx="983">
                  <c:v>57.96</c:v>
                </c:pt>
                <c:pt idx="984">
                  <c:v>57.25</c:v>
                </c:pt>
                <c:pt idx="985">
                  <c:v>57.4</c:v>
                </c:pt>
                <c:pt idx="986">
                  <c:v>58.35</c:v>
                </c:pt>
                <c:pt idx="987">
                  <c:v>57.48</c:v>
                </c:pt>
                <c:pt idx="988">
                  <c:v>57.66</c:v>
                </c:pt>
                <c:pt idx="989">
                  <c:v>55.79</c:v>
                </c:pt>
                <c:pt idx="990">
                  <c:v>56.5</c:v>
                </c:pt>
                <c:pt idx="991">
                  <c:v>57.15</c:v>
                </c:pt>
                <c:pt idx="992">
                  <c:v>57.84</c:v>
                </c:pt>
                <c:pt idx="993">
                  <c:v>57.12</c:v>
                </c:pt>
                <c:pt idx="994">
                  <c:v>56.59</c:v>
                </c:pt>
                <c:pt idx="995">
                  <c:v>57</c:v>
                </c:pt>
                <c:pt idx="996">
                  <c:v>57.29</c:v>
                </c:pt>
                <c:pt idx="997">
                  <c:v>57.17</c:v>
                </c:pt>
                <c:pt idx="998">
                  <c:v>57.49</c:v>
                </c:pt>
                <c:pt idx="999">
                  <c:v>58.09</c:v>
                </c:pt>
                <c:pt idx="1000">
                  <c:v>58.34</c:v>
                </c:pt>
                <c:pt idx="1001">
                  <c:v>58.25</c:v>
                </c:pt>
                <c:pt idx="1002">
                  <c:v>59.55</c:v>
                </c:pt>
                <c:pt idx="1003">
                  <c:v>59.67</c:v>
                </c:pt>
                <c:pt idx="1004">
                  <c:v>59.84</c:v>
                </c:pt>
                <c:pt idx="1005">
                  <c:v>60.46</c:v>
                </c:pt>
                <c:pt idx="1006">
                  <c:v>60.37</c:v>
                </c:pt>
                <c:pt idx="1007">
                  <c:v>61.61</c:v>
                </c:pt>
                <c:pt idx="1008">
                  <c:v>61.98</c:v>
                </c:pt>
                <c:pt idx="1009">
                  <c:v>61.49</c:v>
                </c:pt>
                <c:pt idx="1010">
                  <c:v>61.73</c:v>
                </c:pt>
                <c:pt idx="1011">
                  <c:v>62.92</c:v>
                </c:pt>
                <c:pt idx="1012">
                  <c:v>63.6</c:v>
                </c:pt>
                <c:pt idx="1013">
                  <c:v>63.81</c:v>
                </c:pt>
                <c:pt idx="1014">
                  <c:v>64.22</c:v>
                </c:pt>
                <c:pt idx="1015">
                  <c:v>63.82</c:v>
                </c:pt>
                <c:pt idx="1016">
                  <c:v>63.92</c:v>
                </c:pt>
                <c:pt idx="1017">
                  <c:v>63.96</c:v>
                </c:pt>
                <c:pt idx="1018">
                  <c:v>63.38</c:v>
                </c:pt>
                <c:pt idx="1019">
                  <c:v>63.66</c:v>
                </c:pt>
                <c:pt idx="1020">
                  <c:v>64.45</c:v>
                </c:pt>
                <c:pt idx="1021">
                  <c:v>65.69</c:v>
                </c:pt>
                <c:pt idx="1022">
                  <c:v>65.62</c:v>
                </c:pt>
                <c:pt idx="1023">
                  <c:v>66.27</c:v>
                </c:pt>
                <c:pt idx="1024">
                  <c:v>65.709999999999994</c:v>
                </c:pt>
                <c:pt idx="1025">
                  <c:v>64.64</c:v>
                </c:pt>
                <c:pt idx="1026">
                  <c:v>64.819999999999993</c:v>
                </c:pt>
                <c:pt idx="1027">
                  <c:v>65.92</c:v>
                </c:pt>
                <c:pt idx="1028">
                  <c:v>65.5</c:v>
                </c:pt>
                <c:pt idx="1029">
                  <c:v>64.180000000000007</c:v>
                </c:pt>
                <c:pt idx="1030">
                  <c:v>63.48</c:v>
                </c:pt>
                <c:pt idx="1031">
                  <c:v>61.91</c:v>
                </c:pt>
                <c:pt idx="1032">
                  <c:v>61.3</c:v>
                </c:pt>
                <c:pt idx="1033">
                  <c:v>59.2</c:v>
                </c:pt>
                <c:pt idx="1034">
                  <c:v>59.41</c:v>
                </c:pt>
                <c:pt idx="1035">
                  <c:v>59.33</c:v>
                </c:pt>
                <c:pt idx="1036">
                  <c:v>60.7</c:v>
                </c:pt>
                <c:pt idx="1037">
                  <c:v>61.48</c:v>
                </c:pt>
                <c:pt idx="1038">
                  <c:v>61.89</c:v>
                </c:pt>
                <c:pt idx="1039">
                  <c:v>61.91</c:v>
                </c:pt>
                <c:pt idx="1040">
                  <c:v>61.73</c:v>
                </c:pt>
                <c:pt idx="1041">
                  <c:v>62.72</c:v>
                </c:pt>
                <c:pt idx="1042">
                  <c:v>63.52</c:v>
                </c:pt>
                <c:pt idx="1043">
                  <c:v>63.81</c:v>
                </c:pt>
                <c:pt idx="1044">
                  <c:v>62.94</c:v>
                </c:pt>
                <c:pt idx="1045">
                  <c:v>61.43</c:v>
                </c:pt>
                <c:pt idx="1046">
                  <c:v>60.98</c:v>
                </c:pt>
                <c:pt idx="1047">
                  <c:v>61.19</c:v>
                </c:pt>
                <c:pt idx="1048">
                  <c:v>62.49</c:v>
                </c:pt>
                <c:pt idx="1049">
                  <c:v>62.54</c:v>
                </c:pt>
                <c:pt idx="1050">
                  <c:v>61.09</c:v>
                </c:pt>
                <c:pt idx="1051">
                  <c:v>60.13</c:v>
                </c:pt>
                <c:pt idx="1052">
                  <c:v>62.02</c:v>
                </c:pt>
                <c:pt idx="1053">
                  <c:v>61.35</c:v>
                </c:pt>
                <c:pt idx="1054">
                  <c:v>60.69</c:v>
                </c:pt>
                <c:pt idx="1055">
                  <c:v>60.89</c:v>
                </c:pt>
                <c:pt idx="1056">
                  <c:v>61.16</c:v>
                </c:pt>
                <c:pt idx="1057">
                  <c:v>62.29</c:v>
                </c:pt>
                <c:pt idx="1058">
                  <c:v>62.01</c:v>
                </c:pt>
                <c:pt idx="1059">
                  <c:v>63.37</c:v>
                </c:pt>
                <c:pt idx="1060">
                  <c:v>65.099999999999994</c:v>
                </c:pt>
                <c:pt idx="1061">
                  <c:v>64.25</c:v>
                </c:pt>
                <c:pt idx="1062">
                  <c:v>65.8</c:v>
                </c:pt>
                <c:pt idx="1063">
                  <c:v>65.489999999999995</c:v>
                </c:pt>
                <c:pt idx="1064">
                  <c:v>65.209999999999994</c:v>
                </c:pt>
                <c:pt idx="1065">
                  <c:v>64.3</c:v>
                </c:pt>
                <c:pt idx="1066">
                  <c:v>64.87</c:v>
                </c:pt>
                <c:pt idx="1067">
                  <c:v>63.05</c:v>
                </c:pt>
                <c:pt idx="1068">
                  <c:v>63.41</c:v>
                </c:pt>
                <c:pt idx="1069">
                  <c:v>63.35</c:v>
                </c:pt>
                <c:pt idx="1070">
                  <c:v>63.53</c:v>
                </c:pt>
                <c:pt idx="1071">
                  <c:v>62.03</c:v>
                </c:pt>
                <c:pt idx="1072">
                  <c:v>63.4</c:v>
                </c:pt>
                <c:pt idx="1073">
                  <c:v>65.48</c:v>
                </c:pt>
                <c:pt idx="1074">
                  <c:v>66.81</c:v>
                </c:pt>
                <c:pt idx="1075">
                  <c:v>67.069999999999993</c:v>
                </c:pt>
                <c:pt idx="1076">
                  <c:v>67.349999999999994</c:v>
                </c:pt>
                <c:pt idx="1077">
                  <c:v>66.23</c:v>
                </c:pt>
                <c:pt idx="1078">
                  <c:v>66.5</c:v>
                </c:pt>
                <c:pt idx="1079">
                  <c:v>68.44</c:v>
                </c:pt>
                <c:pt idx="1080">
                  <c:v>68.3</c:v>
                </c:pt>
                <c:pt idx="1081">
                  <c:v>68.260000000000005</c:v>
                </c:pt>
                <c:pt idx="1082">
                  <c:v>67.61</c:v>
                </c:pt>
                <c:pt idx="1083">
                  <c:v>67.66</c:v>
                </c:pt>
                <c:pt idx="1084">
                  <c:v>68</c:v>
                </c:pt>
                <c:pt idx="1085">
                  <c:v>68.180000000000007</c:v>
                </c:pt>
                <c:pt idx="1086">
                  <c:v>68.11</c:v>
                </c:pt>
                <c:pt idx="1087">
                  <c:v>68.56</c:v>
                </c:pt>
                <c:pt idx="1088">
                  <c:v>67.28</c:v>
                </c:pt>
                <c:pt idx="1089">
                  <c:v>67.91</c:v>
                </c:pt>
                <c:pt idx="1090">
                  <c:v>68.45</c:v>
                </c:pt>
                <c:pt idx="1091">
                  <c:v>69.709999999999994</c:v>
                </c:pt>
                <c:pt idx="1092">
                  <c:v>70.739999999999995</c:v>
                </c:pt>
                <c:pt idx="1093">
                  <c:v>68.83</c:v>
                </c:pt>
                <c:pt idx="1094">
                  <c:v>71.16</c:v>
                </c:pt>
                <c:pt idx="1095">
                  <c:v>71.36</c:v>
                </c:pt>
                <c:pt idx="1096">
                  <c:v>70.69</c:v>
                </c:pt>
                <c:pt idx="1097">
                  <c:v>71.010000000000005</c:v>
                </c:pt>
                <c:pt idx="1098">
                  <c:v>71.34</c:v>
                </c:pt>
                <c:pt idx="1099">
                  <c:v>71.430000000000007</c:v>
                </c:pt>
                <c:pt idx="1100">
                  <c:v>71.47</c:v>
                </c:pt>
                <c:pt idx="1101">
                  <c:v>71.23</c:v>
                </c:pt>
                <c:pt idx="1102">
                  <c:v>72.260000000000005</c:v>
                </c:pt>
                <c:pt idx="1103">
                  <c:v>72.09</c:v>
                </c:pt>
                <c:pt idx="1104">
                  <c:v>71.849999999999994</c:v>
                </c:pt>
                <c:pt idx="1105">
                  <c:v>70.77</c:v>
                </c:pt>
                <c:pt idx="1106">
                  <c:v>67.92</c:v>
                </c:pt>
                <c:pt idx="1107">
                  <c:v>66.8</c:v>
                </c:pt>
                <c:pt idx="1108">
                  <c:v>68.239999999999995</c:v>
                </c:pt>
                <c:pt idx="1109">
                  <c:v>66.98</c:v>
                </c:pt>
                <c:pt idx="1110">
                  <c:v>65.81</c:v>
                </c:pt>
                <c:pt idx="1111">
                  <c:v>64.760000000000005</c:v>
                </c:pt>
                <c:pt idx="1112">
                  <c:v>65.510000000000005</c:v>
                </c:pt>
                <c:pt idx="1113">
                  <c:v>64.75</c:v>
                </c:pt>
                <c:pt idx="1114">
                  <c:v>65.959999999999994</c:v>
                </c:pt>
                <c:pt idx="1115">
                  <c:v>65.77</c:v>
                </c:pt>
                <c:pt idx="1116">
                  <c:v>66.099999999999994</c:v>
                </c:pt>
                <c:pt idx="1117">
                  <c:v>66.38</c:v>
                </c:pt>
                <c:pt idx="1118">
                  <c:v>66.63</c:v>
                </c:pt>
                <c:pt idx="1119">
                  <c:v>66.91</c:v>
                </c:pt>
                <c:pt idx="1120">
                  <c:v>65.010000000000005</c:v>
                </c:pt>
                <c:pt idx="1121">
                  <c:v>65.91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F-494D-BD81-CFB3606B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811408"/>
        <c:axId val="558810096"/>
      </c:lineChart>
      <c:lineChart>
        <c:grouping val="standard"/>
        <c:varyColors val="0"/>
        <c:ser>
          <c:idx val="0"/>
          <c:order val="1"/>
          <c:tx>
            <c:strRef>
              <c:f>TRM!$B$8</c:f>
              <c:strCache>
                <c:ptCount val="1"/>
                <c:pt idx="0">
                  <c:v>Tasa de cambio representativa del mercado (TRM)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TRM!$A$9:$A$3102</c:f>
              <c:numCache>
                <c:formatCode>m/d/yyyy</c:formatCode>
                <c:ptCount val="16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</c:numCache>
            </c:numRef>
          </c:cat>
          <c:val>
            <c:numRef>
              <c:f>TRM!$B$9:$B$3102</c:f>
              <c:numCache>
                <c:formatCode>[$$]\ #,##0.00;\-[$$]\ #,##0.00</c:formatCode>
                <c:ptCount val="1633"/>
                <c:pt idx="0">
                  <c:v>1926.83</c:v>
                </c:pt>
                <c:pt idx="1">
                  <c:v>1926.83</c:v>
                </c:pt>
                <c:pt idx="2">
                  <c:v>1938.89</c:v>
                </c:pt>
                <c:pt idx="3">
                  <c:v>1936.92</c:v>
                </c:pt>
                <c:pt idx="4">
                  <c:v>1936.92</c:v>
                </c:pt>
                <c:pt idx="5">
                  <c:v>1936.92</c:v>
                </c:pt>
                <c:pt idx="6">
                  <c:v>1936.92</c:v>
                </c:pt>
                <c:pt idx="7">
                  <c:v>1930.45</c:v>
                </c:pt>
                <c:pt idx="8">
                  <c:v>1933.24</c:v>
                </c:pt>
                <c:pt idx="9">
                  <c:v>1934.88</c:v>
                </c:pt>
                <c:pt idx="10">
                  <c:v>1926.55</c:v>
                </c:pt>
                <c:pt idx="11">
                  <c:v>1926.55</c:v>
                </c:pt>
                <c:pt idx="12">
                  <c:v>1926.55</c:v>
                </c:pt>
                <c:pt idx="13">
                  <c:v>1924.79</c:v>
                </c:pt>
                <c:pt idx="14">
                  <c:v>1932.59</c:v>
                </c:pt>
                <c:pt idx="15">
                  <c:v>1941.45</c:v>
                </c:pt>
                <c:pt idx="16">
                  <c:v>1947.15</c:v>
                </c:pt>
                <c:pt idx="17">
                  <c:v>1957.86</c:v>
                </c:pt>
                <c:pt idx="18">
                  <c:v>1957.86</c:v>
                </c:pt>
                <c:pt idx="19">
                  <c:v>1957.86</c:v>
                </c:pt>
                <c:pt idx="20">
                  <c:v>1957.86</c:v>
                </c:pt>
                <c:pt idx="21">
                  <c:v>1981.98</c:v>
                </c:pt>
                <c:pt idx="22">
                  <c:v>1983.48</c:v>
                </c:pt>
                <c:pt idx="23">
                  <c:v>1993.23</c:v>
                </c:pt>
                <c:pt idx="24">
                  <c:v>2000.48</c:v>
                </c:pt>
                <c:pt idx="25">
                  <c:v>2000.48</c:v>
                </c:pt>
                <c:pt idx="26">
                  <c:v>2000.48</c:v>
                </c:pt>
                <c:pt idx="27">
                  <c:v>1997.91</c:v>
                </c:pt>
                <c:pt idx="28">
                  <c:v>2000.56</c:v>
                </c:pt>
                <c:pt idx="29">
                  <c:v>2013.17</c:v>
                </c:pt>
                <c:pt idx="30">
                  <c:v>2008.26</c:v>
                </c:pt>
                <c:pt idx="31">
                  <c:v>2021.1</c:v>
                </c:pt>
                <c:pt idx="32">
                  <c:v>2021.1</c:v>
                </c:pt>
                <c:pt idx="33">
                  <c:v>2021.1</c:v>
                </c:pt>
                <c:pt idx="34">
                  <c:v>2039.85</c:v>
                </c:pt>
                <c:pt idx="35">
                  <c:v>2041.34</c:v>
                </c:pt>
                <c:pt idx="36">
                  <c:v>2048.75</c:v>
                </c:pt>
                <c:pt idx="37">
                  <c:v>2049.52</c:v>
                </c:pt>
                <c:pt idx="38">
                  <c:v>2046.06</c:v>
                </c:pt>
                <c:pt idx="39">
                  <c:v>2046.06</c:v>
                </c:pt>
                <c:pt idx="40">
                  <c:v>2046.06</c:v>
                </c:pt>
                <c:pt idx="41">
                  <c:v>2048.5500000000002</c:v>
                </c:pt>
                <c:pt idx="42">
                  <c:v>2041.61</c:v>
                </c:pt>
                <c:pt idx="43">
                  <c:v>2031.75</c:v>
                </c:pt>
                <c:pt idx="44">
                  <c:v>2032.99</c:v>
                </c:pt>
                <c:pt idx="45">
                  <c:v>2022.68</c:v>
                </c:pt>
                <c:pt idx="46">
                  <c:v>2022.68</c:v>
                </c:pt>
                <c:pt idx="47">
                  <c:v>2022.68</c:v>
                </c:pt>
                <c:pt idx="48">
                  <c:v>2022.68</c:v>
                </c:pt>
                <c:pt idx="49">
                  <c:v>2028.54</c:v>
                </c:pt>
                <c:pt idx="50">
                  <c:v>2042.22</c:v>
                </c:pt>
                <c:pt idx="51">
                  <c:v>2052.46</c:v>
                </c:pt>
                <c:pt idx="52">
                  <c:v>2043.96</c:v>
                </c:pt>
                <c:pt idx="53">
                  <c:v>2043.96</c:v>
                </c:pt>
                <c:pt idx="54">
                  <c:v>2043.96</c:v>
                </c:pt>
                <c:pt idx="55">
                  <c:v>2042.67</c:v>
                </c:pt>
                <c:pt idx="56">
                  <c:v>2045.45</c:v>
                </c:pt>
                <c:pt idx="57">
                  <c:v>2053.11</c:v>
                </c:pt>
                <c:pt idx="58">
                  <c:v>2054.9</c:v>
                </c:pt>
                <c:pt idx="59">
                  <c:v>2046.75</c:v>
                </c:pt>
                <c:pt idx="60">
                  <c:v>2046.75</c:v>
                </c:pt>
                <c:pt idx="61">
                  <c:v>2046.75</c:v>
                </c:pt>
                <c:pt idx="62">
                  <c:v>2052.5100000000002</c:v>
                </c:pt>
                <c:pt idx="63">
                  <c:v>2047.75</c:v>
                </c:pt>
                <c:pt idx="64">
                  <c:v>2045.14</c:v>
                </c:pt>
                <c:pt idx="65">
                  <c:v>2030.02</c:v>
                </c:pt>
                <c:pt idx="66">
                  <c:v>2036.2</c:v>
                </c:pt>
                <c:pt idx="67">
                  <c:v>2036.2</c:v>
                </c:pt>
                <c:pt idx="68">
                  <c:v>2036.2</c:v>
                </c:pt>
                <c:pt idx="69">
                  <c:v>2042.78</c:v>
                </c:pt>
                <c:pt idx="70">
                  <c:v>2043.59</c:v>
                </c:pt>
                <c:pt idx="71">
                  <c:v>2047.59</c:v>
                </c:pt>
                <c:pt idx="72">
                  <c:v>2044.48</c:v>
                </c:pt>
                <c:pt idx="73">
                  <c:v>2044.58</c:v>
                </c:pt>
                <c:pt idx="74">
                  <c:v>2044.58</c:v>
                </c:pt>
                <c:pt idx="75">
                  <c:v>2044.58</c:v>
                </c:pt>
                <c:pt idx="76">
                  <c:v>2035.16</c:v>
                </c:pt>
                <c:pt idx="77">
                  <c:v>2034.86</c:v>
                </c:pt>
                <c:pt idx="78">
                  <c:v>2017.38</c:v>
                </c:pt>
                <c:pt idx="79">
                  <c:v>1998.6</c:v>
                </c:pt>
                <c:pt idx="80">
                  <c:v>1993.85</c:v>
                </c:pt>
                <c:pt idx="81">
                  <c:v>1993.85</c:v>
                </c:pt>
                <c:pt idx="82">
                  <c:v>1993.85</c:v>
                </c:pt>
                <c:pt idx="83">
                  <c:v>1993.85</c:v>
                </c:pt>
                <c:pt idx="84">
                  <c:v>1978.63</c:v>
                </c:pt>
                <c:pt idx="85">
                  <c:v>1973.03</c:v>
                </c:pt>
                <c:pt idx="86">
                  <c:v>1965.64</c:v>
                </c:pt>
                <c:pt idx="87">
                  <c:v>1965.32</c:v>
                </c:pt>
                <c:pt idx="88">
                  <c:v>1965.32</c:v>
                </c:pt>
                <c:pt idx="89">
                  <c:v>1965.32</c:v>
                </c:pt>
                <c:pt idx="90">
                  <c:v>1969.45</c:v>
                </c:pt>
                <c:pt idx="91">
                  <c:v>1966.02</c:v>
                </c:pt>
                <c:pt idx="92">
                  <c:v>1963.51</c:v>
                </c:pt>
                <c:pt idx="93">
                  <c:v>1966.4</c:v>
                </c:pt>
                <c:pt idx="94">
                  <c:v>1951.85</c:v>
                </c:pt>
                <c:pt idx="95">
                  <c:v>1951.85</c:v>
                </c:pt>
                <c:pt idx="96">
                  <c:v>1951.85</c:v>
                </c:pt>
                <c:pt idx="97">
                  <c:v>1937.59</c:v>
                </c:pt>
                <c:pt idx="98">
                  <c:v>1923.95</c:v>
                </c:pt>
                <c:pt idx="99">
                  <c:v>1931.09</c:v>
                </c:pt>
                <c:pt idx="100">
                  <c:v>1920.93</c:v>
                </c:pt>
                <c:pt idx="101">
                  <c:v>1927.28</c:v>
                </c:pt>
                <c:pt idx="102">
                  <c:v>1927.28</c:v>
                </c:pt>
                <c:pt idx="103">
                  <c:v>1927.28</c:v>
                </c:pt>
                <c:pt idx="104">
                  <c:v>1926.47</c:v>
                </c:pt>
                <c:pt idx="105">
                  <c:v>1932.42</c:v>
                </c:pt>
                <c:pt idx="106">
                  <c:v>1930.62</c:v>
                </c:pt>
                <c:pt idx="107">
                  <c:v>1930.62</c:v>
                </c:pt>
                <c:pt idx="108">
                  <c:v>1930.62</c:v>
                </c:pt>
                <c:pt idx="109">
                  <c:v>1930.62</c:v>
                </c:pt>
                <c:pt idx="110">
                  <c:v>1930.62</c:v>
                </c:pt>
                <c:pt idx="111">
                  <c:v>1921.75</c:v>
                </c:pt>
                <c:pt idx="112">
                  <c:v>1929.66</c:v>
                </c:pt>
                <c:pt idx="113">
                  <c:v>1936.63</c:v>
                </c:pt>
                <c:pt idx="114">
                  <c:v>1936.07</c:v>
                </c:pt>
                <c:pt idx="115">
                  <c:v>1942.37</c:v>
                </c:pt>
                <c:pt idx="116">
                  <c:v>1942.37</c:v>
                </c:pt>
                <c:pt idx="117">
                  <c:v>1942.37</c:v>
                </c:pt>
                <c:pt idx="118">
                  <c:v>1936.13</c:v>
                </c:pt>
                <c:pt idx="119">
                  <c:v>1935.14</c:v>
                </c:pt>
                <c:pt idx="120">
                  <c:v>1933.46</c:v>
                </c:pt>
                <c:pt idx="121">
                  <c:v>1933.46</c:v>
                </c:pt>
                <c:pt idx="122">
                  <c:v>1926.3</c:v>
                </c:pt>
                <c:pt idx="123">
                  <c:v>1926.3</c:v>
                </c:pt>
                <c:pt idx="124">
                  <c:v>1926.3</c:v>
                </c:pt>
                <c:pt idx="125">
                  <c:v>1923.07</c:v>
                </c:pt>
                <c:pt idx="126">
                  <c:v>1918.2</c:v>
                </c:pt>
                <c:pt idx="127">
                  <c:v>1912.97</c:v>
                </c:pt>
                <c:pt idx="128">
                  <c:v>1902.15</c:v>
                </c:pt>
                <c:pt idx="129">
                  <c:v>1901.51</c:v>
                </c:pt>
                <c:pt idx="130">
                  <c:v>1901.51</c:v>
                </c:pt>
                <c:pt idx="131">
                  <c:v>1901.51</c:v>
                </c:pt>
                <c:pt idx="132">
                  <c:v>1904.85</c:v>
                </c:pt>
                <c:pt idx="133">
                  <c:v>1919.7</c:v>
                </c:pt>
                <c:pt idx="134">
                  <c:v>1925.31</c:v>
                </c:pt>
                <c:pt idx="135">
                  <c:v>1927.8</c:v>
                </c:pt>
                <c:pt idx="136">
                  <c:v>1925.41</c:v>
                </c:pt>
                <c:pt idx="137">
                  <c:v>1925.41</c:v>
                </c:pt>
                <c:pt idx="138">
                  <c:v>1925.41</c:v>
                </c:pt>
                <c:pt idx="139">
                  <c:v>1921.16</c:v>
                </c:pt>
                <c:pt idx="140">
                  <c:v>1920.41</c:v>
                </c:pt>
                <c:pt idx="141">
                  <c:v>1911.33</c:v>
                </c:pt>
                <c:pt idx="142">
                  <c:v>1905.8</c:v>
                </c:pt>
                <c:pt idx="143">
                  <c:v>1905.53</c:v>
                </c:pt>
                <c:pt idx="144">
                  <c:v>1905.53</c:v>
                </c:pt>
                <c:pt idx="145">
                  <c:v>1905.53</c:v>
                </c:pt>
                <c:pt idx="146">
                  <c:v>1905.53</c:v>
                </c:pt>
                <c:pt idx="147">
                  <c:v>1917.34</c:v>
                </c:pt>
                <c:pt idx="148">
                  <c:v>1910.8</c:v>
                </c:pt>
                <c:pt idx="149">
                  <c:v>1905.96</c:v>
                </c:pt>
                <c:pt idx="150">
                  <c:v>1900.64</c:v>
                </c:pt>
                <c:pt idx="151">
                  <c:v>1900.64</c:v>
                </c:pt>
                <c:pt idx="152">
                  <c:v>1900.64</c:v>
                </c:pt>
                <c:pt idx="153">
                  <c:v>1900.64</c:v>
                </c:pt>
                <c:pt idx="154">
                  <c:v>1899.74</c:v>
                </c:pt>
                <c:pt idx="155">
                  <c:v>1897.7</c:v>
                </c:pt>
                <c:pt idx="156">
                  <c:v>1892.08</c:v>
                </c:pt>
                <c:pt idx="157">
                  <c:v>1886.09</c:v>
                </c:pt>
                <c:pt idx="158">
                  <c:v>1886.09</c:v>
                </c:pt>
                <c:pt idx="159">
                  <c:v>1886.09</c:v>
                </c:pt>
                <c:pt idx="160">
                  <c:v>1883.76</c:v>
                </c:pt>
                <c:pt idx="161">
                  <c:v>1884.97</c:v>
                </c:pt>
                <c:pt idx="162">
                  <c:v>1884.63</c:v>
                </c:pt>
                <c:pt idx="163">
                  <c:v>1877.18</c:v>
                </c:pt>
                <c:pt idx="164">
                  <c:v>1877.37</c:v>
                </c:pt>
                <c:pt idx="165">
                  <c:v>1877.37</c:v>
                </c:pt>
                <c:pt idx="166">
                  <c:v>1877.37</c:v>
                </c:pt>
                <c:pt idx="167">
                  <c:v>1886.62</c:v>
                </c:pt>
                <c:pt idx="168">
                  <c:v>1899.9</c:v>
                </c:pt>
                <c:pt idx="169">
                  <c:v>1895.92</c:v>
                </c:pt>
                <c:pt idx="170">
                  <c:v>1881.34</c:v>
                </c:pt>
                <c:pt idx="171">
                  <c:v>1884.56</c:v>
                </c:pt>
                <c:pt idx="172">
                  <c:v>1884.56</c:v>
                </c:pt>
                <c:pt idx="173">
                  <c:v>1884.56</c:v>
                </c:pt>
                <c:pt idx="174">
                  <c:v>1884.56</c:v>
                </c:pt>
                <c:pt idx="175">
                  <c:v>1886.85</c:v>
                </c:pt>
                <c:pt idx="176">
                  <c:v>1880.37</c:v>
                </c:pt>
                <c:pt idx="177">
                  <c:v>1886.01</c:v>
                </c:pt>
                <c:pt idx="178">
                  <c:v>1881.19</c:v>
                </c:pt>
                <c:pt idx="179">
                  <c:v>1881.19</c:v>
                </c:pt>
                <c:pt idx="180">
                  <c:v>1881.19</c:v>
                </c:pt>
                <c:pt idx="181">
                  <c:v>1881.19</c:v>
                </c:pt>
                <c:pt idx="182">
                  <c:v>1865.42</c:v>
                </c:pt>
                <c:pt idx="183">
                  <c:v>1856.73</c:v>
                </c:pt>
                <c:pt idx="184">
                  <c:v>1848.91</c:v>
                </c:pt>
                <c:pt idx="185">
                  <c:v>1848.91</c:v>
                </c:pt>
                <c:pt idx="186">
                  <c:v>1848.91</c:v>
                </c:pt>
                <c:pt idx="187">
                  <c:v>1848.91</c:v>
                </c:pt>
                <c:pt idx="188">
                  <c:v>1849.28</c:v>
                </c:pt>
                <c:pt idx="189">
                  <c:v>1854.24</c:v>
                </c:pt>
                <c:pt idx="190">
                  <c:v>1859.94</c:v>
                </c:pt>
                <c:pt idx="191">
                  <c:v>1858.47</c:v>
                </c:pt>
                <c:pt idx="192">
                  <c:v>1852.57</c:v>
                </c:pt>
                <c:pt idx="193">
                  <c:v>1852.57</c:v>
                </c:pt>
                <c:pt idx="194">
                  <c:v>1852.57</c:v>
                </c:pt>
                <c:pt idx="195">
                  <c:v>1857.93</c:v>
                </c:pt>
                <c:pt idx="196">
                  <c:v>1867.88</c:v>
                </c:pt>
                <c:pt idx="197">
                  <c:v>1868.41</c:v>
                </c:pt>
                <c:pt idx="198">
                  <c:v>1872.27</c:v>
                </c:pt>
                <c:pt idx="199">
                  <c:v>1871.87</c:v>
                </c:pt>
                <c:pt idx="200">
                  <c:v>1871.87</c:v>
                </c:pt>
                <c:pt idx="201">
                  <c:v>1871.87</c:v>
                </c:pt>
                <c:pt idx="202">
                  <c:v>1861.28</c:v>
                </c:pt>
                <c:pt idx="203">
                  <c:v>1848.98</c:v>
                </c:pt>
                <c:pt idx="204">
                  <c:v>1847.85</c:v>
                </c:pt>
                <c:pt idx="205">
                  <c:v>1846.12</c:v>
                </c:pt>
                <c:pt idx="206">
                  <c:v>1848.56</c:v>
                </c:pt>
                <c:pt idx="207">
                  <c:v>1848.56</c:v>
                </c:pt>
                <c:pt idx="208">
                  <c:v>1848.56</c:v>
                </c:pt>
                <c:pt idx="209">
                  <c:v>1850.61</c:v>
                </c:pt>
                <c:pt idx="210">
                  <c:v>1853.3</c:v>
                </c:pt>
                <c:pt idx="211">
                  <c:v>1872.43</c:v>
                </c:pt>
                <c:pt idx="212">
                  <c:v>1878.75</c:v>
                </c:pt>
                <c:pt idx="213">
                  <c:v>1873.65</c:v>
                </c:pt>
                <c:pt idx="214">
                  <c:v>1873.65</c:v>
                </c:pt>
                <c:pt idx="215">
                  <c:v>1873.65</c:v>
                </c:pt>
                <c:pt idx="216">
                  <c:v>1878.68</c:v>
                </c:pt>
                <c:pt idx="217">
                  <c:v>1892.35</c:v>
                </c:pt>
                <c:pt idx="218">
                  <c:v>1888.51</c:v>
                </c:pt>
                <c:pt idx="219">
                  <c:v>1888.51</c:v>
                </c:pt>
                <c:pt idx="220">
                  <c:v>1891.59</c:v>
                </c:pt>
                <c:pt idx="221">
                  <c:v>1891.59</c:v>
                </c:pt>
                <c:pt idx="222">
                  <c:v>1891.59</c:v>
                </c:pt>
                <c:pt idx="223">
                  <c:v>1881.62</c:v>
                </c:pt>
                <c:pt idx="224">
                  <c:v>1877.4</c:v>
                </c:pt>
                <c:pt idx="225">
                  <c:v>1883.33</c:v>
                </c:pt>
                <c:pt idx="226">
                  <c:v>1877.77</c:v>
                </c:pt>
                <c:pt idx="227">
                  <c:v>1884.81</c:v>
                </c:pt>
                <c:pt idx="228">
                  <c:v>1884.81</c:v>
                </c:pt>
                <c:pt idx="229">
                  <c:v>1884.81</c:v>
                </c:pt>
                <c:pt idx="230">
                  <c:v>1884.81</c:v>
                </c:pt>
                <c:pt idx="231">
                  <c:v>1894.27</c:v>
                </c:pt>
                <c:pt idx="232">
                  <c:v>1912.43</c:v>
                </c:pt>
                <c:pt idx="233">
                  <c:v>1919.84</c:v>
                </c:pt>
                <c:pt idx="234">
                  <c:v>1924.4</c:v>
                </c:pt>
                <c:pt idx="235">
                  <c:v>1924.4</c:v>
                </c:pt>
                <c:pt idx="236">
                  <c:v>1924.4</c:v>
                </c:pt>
                <c:pt idx="237">
                  <c:v>1932.39</c:v>
                </c:pt>
                <c:pt idx="238">
                  <c:v>1928.67</c:v>
                </c:pt>
                <c:pt idx="239">
                  <c:v>1926.92</c:v>
                </c:pt>
                <c:pt idx="240">
                  <c:v>1935.04</c:v>
                </c:pt>
                <c:pt idx="241">
                  <c:v>1918.62</c:v>
                </c:pt>
                <c:pt idx="242">
                  <c:v>1918.62</c:v>
                </c:pt>
                <c:pt idx="243">
                  <c:v>1918.62</c:v>
                </c:pt>
                <c:pt idx="244">
                  <c:v>1918.62</c:v>
                </c:pt>
                <c:pt idx="245">
                  <c:v>1931.49</c:v>
                </c:pt>
                <c:pt idx="246">
                  <c:v>1924.67</c:v>
                </c:pt>
                <c:pt idx="247">
                  <c:v>1931.45</c:v>
                </c:pt>
                <c:pt idx="248">
                  <c:v>1935.25</c:v>
                </c:pt>
                <c:pt idx="249">
                  <c:v>1935.25</c:v>
                </c:pt>
                <c:pt idx="250">
                  <c:v>1935.25</c:v>
                </c:pt>
                <c:pt idx="251">
                  <c:v>1942.03</c:v>
                </c:pt>
                <c:pt idx="252">
                  <c:v>1962.84</c:v>
                </c:pt>
                <c:pt idx="253">
                  <c:v>1975.82</c:v>
                </c:pt>
                <c:pt idx="254">
                  <c:v>1979.97</c:v>
                </c:pt>
                <c:pt idx="255">
                  <c:v>1994.97</c:v>
                </c:pt>
                <c:pt idx="256">
                  <c:v>1994.97</c:v>
                </c:pt>
                <c:pt idx="257">
                  <c:v>1994.97</c:v>
                </c:pt>
                <c:pt idx="258">
                  <c:v>1987.71</c:v>
                </c:pt>
                <c:pt idx="259">
                  <c:v>1978.08</c:v>
                </c:pt>
                <c:pt idx="260">
                  <c:v>1975.47</c:v>
                </c:pt>
                <c:pt idx="261">
                  <c:v>1975.42</c:v>
                </c:pt>
                <c:pt idx="262">
                  <c:v>1966.89</c:v>
                </c:pt>
                <c:pt idx="263">
                  <c:v>1966.89</c:v>
                </c:pt>
                <c:pt idx="264">
                  <c:v>1966.89</c:v>
                </c:pt>
                <c:pt idx="265">
                  <c:v>1992.68</c:v>
                </c:pt>
                <c:pt idx="266">
                  <c:v>1997.91</c:v>
                </c:pt>
                <c:pt idx="267">
                  <c:v>2007.48</c:v>
                </c:pt>
                <c:pt idx="268">
                  <c:v>2019.76</c:v>
                </c:pt>
                <c:pt idx="269">
                  <c:v>2023.89</c:v>
                </c:pt>
                <c:pt idx="270">
                  <c:v>2023.89</c:v>
                </c:pt>
                <c:pt idx="271">
                  <c:v>2023.89</c:v>
                </c:pt>
                <c:pt idx="272">
                  <c:v>2028.48</c:v>
                </c:pt>
                <c:pt idx="273">
                  <c:v>2022</c:v>
                </c:pt>
                <c:pt idx="274">
                  <c:v>2025.75</c:v>
                </c:pt>
                <c:pt idx="275">
                  <c:v>2021.49</c:v>
                </c:pt>
                <c:pt idx="276">
                  <c:v>2026.2</c:v>
                </c:pt>
                <c:pt idx="277">
                  <c:v>2026.2</c:v>
                </c:pt>
                <c:pt idx="278">
                  <c:v>2026.2</c:v>
                </c:pt>
                <c:pt idx="279">
                  <c:v>2028.03</c:v>
                </c:pt>
                <c:pt idx="280">
                  <c:v>2026.9</c:v>
                </c:pt>
                <c:pt idx="281">
                  <c:v>2040.31</c:v>
                </c:pt>
                <c:pt idx="282">
                  <c:v>2041.71</c:v>
                </c:pt>
                <c:pt idx="283">
                  <c:v>2052.96</c:v>
                </c:pt>
                <c:pt idx="284">
                  <c:v>2052.96</c:v>
                </c:pt>
                <c:pt idx="285">
                  <c:v>2052.96</c:v>
                </c:pt>
                <c:pt idx="286">
                  <c:v>2052.96</c:v>
                </c:pt>
                <c:pt idx="287">
                  <c:v>2049.66</c:v>
                </c:pt>
                <c:pt idx="288">
                  <c:v>2057.6999999999998</c:v>
                </c:pt>
                <c:pt idx="289">
                  <c:v>2074.4</c:v>
                </c:pt>
                <c:pt idx="290">
                  <c:v>2064.4299999999998</c:v>
                </c:pt>
                <c:pt idx="291">
                  <c:v>2064.4299999999998</c:v>
                </c:pt>
                <c:pt idx="292">
                  <c:v>2064.4299999999998</c:v>
                </c:pt>
                <c:pt idx="293">
                  <c:v>2065.8200000000002</c:v>
                </c:pt>
                <c:pt idx="294">
                  <c:v>2048.44</c:v>
                </c:pt>
                <c:pt idx="295">
                  <c:v>2049.9</c:v>
                </c:pt>
                <c:pt idx="296">
                  <c:v>2053.39</c:v>
                </c:pt>
                <c:pt idx="297">
                  <c:v>2065.38</c:v>
                </c:pt>
                <c:pt idx="298">
                  <c:v>2065.38</c:v>
                </c:pt>
                <c:pt idx="299">
                  <c:v>2065.38</c:v>
                </c:pt>
                <c:pt idx="300">
                  <c:v>2069.7199999999998</c:v>
                </c:pt>
                <c:pt idx="301">
                  <c:v>2055.4299999999998</c:v>
                </c:pt>
                <c:pt idx="302">
                  <c:v>2044.55</c:v>
                </c:pt>
                <c:pt idx="303">
                  <c:v>2050.52</c:v>
                </c:pt>
                <c:pt idx="304">
                  <c:v>2061.92</c:v>
                </c:pt>
                <c:pt idx="305">
                  <c:v>2061.92</c:v>
                </c:pt>
                <c:pt idx="306">
                  <c:v>2061.92</c:v>
                </c:pt>
                <c:pt idx="307">
                  <c:v>2061.92</c:v>
                </c:pt>
                <c:pt idx="308">
                  <c:v>2076.9899999999998</c:v>
                </c:pt>
                <c:pt idx="309">
                  <c:v>2081.2399999999998</c:v>
                </c:pt>
                <c:pt idx="310">
                  <c:v>2086.86</c:v>
                </c:pt>
                <c:pt idx="311">
                  <c:v>2103.25</c:v>
                </c:pt>
                <c:pt idx="312">
                  <c:v>2103.25</c:v>
                </c:pt>
                <c:pt idx="313">
                  <c:v>2103.25</c:v>
                </c:pt>
                <c:pt idx="314">
                  <c:v>2103.12</c:v>
                </c:pt>
                <c:pt idx="315">
                  <c:v>2103.12</c:v>
                </c:pt>
                <c:pt idx="316">
                  <c:v>2115.59</c:v>
                </c:pt>
                <c:pt idx="317">
                  <c:v>2133.0300000000002</c:v>
                </c:pt>
                <c:pt idx="318">
                  <c:v>2160.4699999999998</c:v>
                </c:pt>
                <c:pt idx="319">
                  <c:v>2160.4699999999998</c:v>
                </c:pt>
                <c:pt idx="320">
                  <c:v>2160.4699999999998</c:v>
                </c:pt>
                <c:pt idx="321">
                  <c:v>2160.4699999999998</c:v>
                </c:pt>
                <c:pt idx="322">
                  <c:v>2158.58</c:v>
                </c:pt>
                <c:pt idx="323">
                  <c:v>2156.73</c:v>
                </c:pt>
                <c:pt idx="324">
                  <c:v>2156.9299999999998</c:v>
                </c:pt>
                <c:pt idx="325">
                  <c:v>2142.02</c:v>
                </c:pt>
                <c:pt idx="326">
                  <c:v>2142.02</c:v>
                </c:pt>
                <c:pt idx="327">
                  <c:v>2142.02</c:v>
                </c:pt>
                <c:pt idx="328">
                  <c:v>2158.12</c:v>
                </c:pt>
                <c:pt idx="329">
                  <c:v>2162.15</c:v>
                </c:pt>
                <c:pt idx="330">
                  <c:v>2165.15</c:v>
                </c:pt>
                <c:pt idx="331">
                  <c:v>2165.15</c:v>
                </c:pt>
                <c:pt idx="332">
                  <c:v>2206.19</c:v>
                </c:pt>
                <c:pt idx="333">
                  <c:v>2206.19</c:v>
                </c:pt>
                <c:pt idx="334">
                  <c:v>2206.19</c:v>
                </c:pt>
                <c:pt idx="335">
                  <c:v>2252.36</c:v>
                </c:pt>
                <c:pt idx="336">
                  <c:v>2293.4699999999998</c:v>
                </c:pt>
                <c:pt idx="337">
                  <c:v>2286.0300000000002</c:v>
                </c:pt>
                <c:pt idx="338">
                  <c:v>2284.2399999999998</c:v>
                </c:pt>
                <c:pt idx="339">
                  <c:v>2304.12</c:v>
                </c:pt>
                <c:pt idx="340">
                  <c:v>2304.12</c:v>
                </c:pt>
                <c:pt idx="341">
                  <c:v>2304.12</c:v>
                </c:pt>
                <c:pt idx="342">
                  <c:v>2304.12</c:v>
                </c:pt>
                <c:pt idx="343">
                  <c:v>2350.0100000000002</c:v>
                </c:pt>
                <c:pt idx="344">
                  <c:v>2381.96</c:v>
                </c:pt>
                <c:pt idx="345">
                  <c:v>2423.56</c:v>
                </c:pt>
                <c:pt idx="346">
                  <c:v>2405.31</c:v>
                </c:pt>
                <c:pt idx="347">
                  <c:v>2405.31</c:v>
                </c:pt>
                <c:pt idx="348">
                  <c:v>2405.31</c:v>
                </c:pt>
                <c:pt idx="349">
                  <c:v>2414.39</c:v>
                </c:pt>
                <c:pt idx="350">
                  <c:v>2446.35</c:v>
                </c:pt>
                <c:pt idx="351">
                  <c:v>2412.79</c:v>
                </c:pt>
                <c:pt idx="352">
                  <c:v>2334.98</c:v>
                </c:pt>
                <c:pt idx="353">
                  <c:v>2297.14</c:v>
                </c:pt>
                <c:pt idx="354">
                  <c:v>2297.14</c:v>
                </c:pt>
                <c:pt idx="355">
                  <c:v>2297.14</c:v>
                </c:pt>
                <c:pt idx="356">
                  <c:v>2316.9299999999998</c:v>
                </c:pt>
                <c:pt idx="357">
                  <c:v>2342.5700000000002</c:v>
                </c:pt>
                <c:pt idx="358">
                  <c:v>2346.9</c:v>
                </c:pt>
                <c:pt idx="359">
                  <c:v>2346.9</c:v>
                </c:pt>
                <c:pt idx="360">
                  <c:v>2358.46</c:v>
                </c:pt>
                <c:pt idx="361">
                  <c:v>2358.46</c:v>
                </c:pt>
                <c:pt idx="362">
                  <c:v>2358.46</c:v>
                </c:pt>
                <c:pt idx="363">
                  <c:v>2378.56</c:v>
                </c:pt>
                <c:pt idx="364">
                  <c:v>2392.46</c:v>
                </c:pt>
                <c:pt idx="365">
                  <c:v>2392.46</c:v>
                </c:pt>
                <c:pt idx="366">
                  <c:v>2392.46</c:v>
                </c:pt>
                <c:pt idx="367">
                  <c:v>2383.37</c:v>
                </c:pt>
                <c:pt idx="368">
                  <c:v>2383.37</c:v>
                </c:pt>
                <c:pt idx="369">
                  <c:v>2383.37</c:v>
                </c:pt>
                <c:pt idx="370">
                  <c:v>2412.8200000000002</c:v>
                </c:pt>
                <c:pt idx="371">
                  <c:v>2452.11</c:v>
                </c:pt>
                <c:pt idx="372">
                  <c:v>2434.31</c:v>
                </c:pt>
                <c:pt idx="373">
                  <c:v>2405.0300000000002</c:v>
                </c:pt>
                <c:pt idx="374">
                  <c:v>2406.71</c:v>
                </c:pt>
                <c:pt idx="375">
                  <c:v>2406.71</c:v>
                </c:pt>
                <c:pt idx="376">
                  <c:v>2406.71</c:v>
                </c:pt>
                <c:pt idx="377">
                  <c:v>2406.71</c:v>
                </c:pt>
                <c:pt idx="378">
                  <c:v>2442.0300000000002</c:v>
                </c:pt>
                <c:pt idx="379">
                  <c:v>2438.79</c:v>
                </c:pt>
                <c:pt idx="380">
                  <c:v>2398.91</c:v>
                </c:pt>
                <c:pt idx="381">
                  <c:v>2383.91</c:v>
                </c:pt>
                <c:pt idx="382">
                  <c:v>2383.91</c:v>
                </c:pt>
                <c:pt idx="383">
                  <c:v>2383.91</c:v>
                </c:pt>
                <c:pt idx="384">
                  <c:v>2383.91</c:v>
                </c:pt>
                <c:pt idx="385">
                  <c:v>2373.44</c:v>
                </c:pt>
                <c:pt idx="386">
                  <c:v>2361.54</c:v>
                </c:pt>
                <c:pt idx="387">
                  <c:v>2370.75</c:v>
                </c:pt>
                <c:pt idx="388">
                  <c:v>2386.5</c:v>
                </c:pt>
                <c:pt idx="389">
                  <c:v>2386.5</c:v>
                </c:pt>
                <c:pt idx="390">
                  <c:v>2386.5</c:v>
                </c:pt>
                <c:pt idx="391">
                  <c:v>2386.2800000000002</c:v>
                </c:pt>
                <c:pt idx="392">
                  <c:v>2381.11</c:v>
                </c:pt>
                <c:pt idx="393">
                  <c:v>2362.42</c:v>
                </c:pt>
                <c:pt idx="394">
                  <c:v>2397.35</c:v>
                </c:pt>
                <c:pt idx="395">
                  <c:v>2441.1</c:v>
                </c:pt>
                <c:pt idx="396">
                  <c:v>2441.1</c:v>
                </c:pt>
                <c:pt idx="397">
                  <c:v>2441.1</c:v>
                </c:pt>
                <c:pt idx="398">
                  <c:v>2407.29</c:v>
                </c:pt>
                <c:pt idx="399">
                  <c:v>2374.7199999999998</c:v>
                </c:pt>
                <c:pt idx="400">
                  <c:v>2381.91</c:v>
                </c:pt>
                <c:pt idx="401">
                  <c:v>2384.5300000000002</c:v>
                </c:pt>
                <c:pt idx="402">
                  <c:v>2384.7600000000002</c:v>
                </c:pt>
                <c:pt idx="403">
                  <c:v>2384.7600000000002</c:v>
                </c:pt>
                <c:pt idx="404">
                  <c:v>2384.7600000000002</c:v>
                </c:pt>
                <c:pt idx="405">
                  <c:v>2371.31</c:v>
                </c:pt>
                <c:pt idx="406">
                  <c:v>2380.79</c:v>
                </c:pt>
                <c:pt idx="407">
                  <c:v>2416.61</c:v>
                </c:pt>
                <c:pt idx="408">
                  <c:v>2401.0300000000002</c:v>
                </c:pt>
                <c:pt idx="409">
                  <c:v>2376.23</c:v>
                </c:pt>
                <c:pt idx="410">
                  <c:v>2376.23</c:v>
                </c:pt>
                <c:pt idx="411">
                  <c:v>2376.23</c:v>
                </c:pt>
                <c:pt idx="412">
                  <c:v>2376.23</c:v>
                </c:pt>
                <c:pt idx="413">
                  <c:v>2416.37</c:v>
                </c:pt>
                <c:pt idx="414">
                  <c:v>2429.71</c:v>
                </c:pt>
                <c:pt idx="415">
                  <c:v>2445.16</c:v>
                </c:pt>
                <c:pt idx="416">
                  <c:v>2455.54</c:v>
                </c:pt>
                <c:pt idx="417">
                  <c:v>2455.54</c:v>
                </c:pt>
                <c:pt idx="418">
                  <c:v>2455.54</c:v>
                </c:pt>
                <c:pt idx="419">
                  <c:v>2489.81</c:v>
                </c:pt>
                <c:pt idx="420">
                  <c:v>2500.59</c:v>
                </c:pt>
                <c:pt idx="421">
                  <c:v>2489.41</c:v>
                </c:pt>
                <c:pt idx="422">
                  <c:v>2484.58</c:v>
                </c:pt>
                <c:pt idx="423">
                  <c:v>2496.9899999999998</c:v>
                </c:pt>
                <c:pt idx="424">
                  <c:v>2496.9899999999998</c:v>
                </c:pt>
                <c:pt idx="425">
                  <c:v>2496.9899999999998</c:v>
                </c:pt>
                <c:pt idx="426">
                  <c:v>2522.0300000000002</c:v>
                </c:pt>
                <c:pt idx="427">
                  <c:v>2555.08</c:v>
                </c:pt>
                <c:pt idx="428">
                  <c:v>2565.9</c:v>
                </c:pt>
                <c:pt idx="429">
                  <c:v>2543.4699999999998</c:v>
                </c:pt>
                <c:pt idx="430">
                  <c:v>2565.61</c:v>
                </c:pt>
                <c:pt idx="431">
                  <c:v>2565.61</c:v>
                </c:pt>
                <c:pt idx="432">
                  <c:v>2565.61</c:v>
                </c:pt>
                <c:pt idx="433">
                  <c:v>2592.86</c:v>
                </c:pt>
                <c:pt idx="434">
                  <c:v>2618.79</c:v>
                </c:pt>
                <c:pt idx="435">
                  <c:v>2633.65</c:v>
                </c:pt>
                <c:pt idx="436">
                  <c:v>2610.08</c:v>
                </c:pt>
                <c:pt idx="437">
                  <c:v>2661.52</c:v>
                </c:pt>
                <c:pt idx="438">
                  <c:v>2661.52</c:v>
                </c:pt>
                <c:pt idx="439">
                  <c:v>2661.52</c:v>
                </c:pt>
                <c:pt idx="440">
                  <c:v>2675.08</c:v>
                </c:pt>
                <c:pt idx="441">
                  <c:v>2677.97</c:v>
                </c:pt>
                <c:pt idx="442">
                  <c:v>2651.49</c:v>
                </c:pt>
                <c:pt idx="443">
                  <c:v>2613.38</c:v>
                </c:pt>
                <c:pt idx="444">
                  <c:v>2587.71</c:v>
                </c:pt>
                <c:pt idx="445">
                  <c:v>2587.71</c:v>
                </c:pt>
                <c:pt idx="446">
                  <c:v>2587.71</c:v>
                </c:pt>
                <c:pt idx="447">
                  <c:v>2587.71</c:v>
                </c:pt>
                <c:pt idx="448">
                  <c:v>2526.79</c:v>
                </c:pt>
                <c:pt idx="449">
                  <c:v>2535.5500000000002</c:v>
                </c:pt>
                <c:pt idx="450">
                  <c:v>2551.3000000000002</c:v>
                </c:pt>
                <c:pt idx="451">
                  <c:v>2556.85</c:v>
                </c:pt>
                <c:pt idx="452">
                  <c:v>2556.85</c:v>
                </c:pt>
                <c:pt idx="453">
                  <c:v>2556.85</c:v>
                </c:pt>
                <c:pt idx="454">
                  <c:v>2576.0500000000002</c:v>
                </c:pt>
                <c:pt idx="455">
                  <c:v>2598.36</c:v>
                </c:pt>
                <c:pt idx="456">
                  <c:v>2576.41</c:v>
                </c:pt>
                <c:pt idx="457">
                  <c:v>2576.41</c:v>
                </c:pt>
                <c:pt idx="458">
                  <c:v>2576.41</c:v>
                </c:pt>
                <c:pt idx="459">
                  <c:v>2576.41</c:v>
                </c:pt>
                <c:pt idx="460">
                  <c:v>2576.41</c:v>
                </c:pt>
                <c:pt idx="461">
                  <c:v>2522.71</c:v>
                </c:pt>
                <c:pt idx="462">
                  <c:v>2518.0500000000002</c:v>
                </c:pt>
                <c:pt idx="463">
                  <c:v>2490.9</c:v>
                </c:pt>
                <c:pt idx="464">
                  <c:v>2494.77</c:v>
                </c:pt>
                <c:pt idx="465">
                  <c:v>2516.08</c:v>
                </c:pt>
                <c:pt idx="466">
                  <c:v>2516.08</c:v>
                </c:pt>
                <c:pt idx="467">
                  <c:v>2516.08</c:v>
                </c:pt>
                <c:pt idx="468">
                  <c:v>2537.33</c:v>
                </c:pt>
                <c:pt idx="469">
                  <c:v>2550.83</c:v>
                </c:pt>
                <c:pt idx="470">
                  <c:v>2534.63</c:v>
                </c:pt>
                <c:pt idx="471">
                  <c:v>2493.9299999999998</c:v>
                </c:pt>
                <c:pt idx="472">
                  <c:v>2495.0100000000002</c:v>
                </c:pt>
                <c:pt idx="473">
                  <c:v>2495.0100000000002</c:v>
                </c:pt>
                <c:pt idx="474">
                  <c:v>2495.0100000000002</c:v>
                </c:pt>
                <c:pt idx="475">
                  <c:v>2487.0700000000002</c:v>
                </c:pt>
                <c:pt idx="476">
                  <c:v>2469.0300000000002</c:v>
                </c:pt>
                <c:pt idx="477">
                  <c:v>2488.5</c:v>
                </c:pt>
                <c:pt idx="478">
                  <c:v>2471.21</c:v>
                </c:pt>
                <c:pt idx="479">
                  <c:v>2461.17</c:v>
                </c:pt>
                <c:pt idx="480">
                  <c:v>2461.17</c:v>
                </c:pt>
                <c:pt idx="481">
                  <c:v>2461.17</c:v>
                </c:pt>
                <c:pt idx="482">
                  <c:v>2419.81</c:v>
                </c:pt>
                <c:pt idx="483">
                  <c:v>2393.42</c:v>
                </c:pt>
                <c:pt idx="484">
                  <c:v>2388.06</c:v>
                </c:pt>
                <c:pt idx="485">
                  <c:v>2393.58</c:v>
                </c:pt>
                <c:pt idx="486">
                  <c:v>2393.58</c:v>
                </c:pt>
                <c:pt idx="487">
                  <c:v>2393.58</c:v>
                </c:pt>
                <c:pt idx="488">
                  <c:v>2393.58</c:v>
                </c:pt>
                <c:pt idx="489">
                  <c:v>2408.17</c:v>
                </c:pt>
                <c:pt idx="490">
                  <c:v>2386.7199999999998</c:v>
                </c:pt>
                <c:pt idx="491">
                  <c:v>2362.41</c:v>
                </c:pt>
                <c:pt idx="492">
                  <c:v>2369.23</c:v>
                </c:pt>
                <c:pt idx="493">
                  <c:v>2360.58</c:v>
                </c:pt>
                <c:pt idx="494">
                  <c:v>2360.58</c:v>
                </c:pt>
                <c:pt idx="495">
                  <c:v>2360.58</c:v>
                </c:pt>
                <c:pt idx="496">
                  <c:v>2381.5300000000002</c:v>
                </c:pt>
                <c:pt idx="497">
                  <c:v>2386.77</c:v>
                </c:pt>
                <c:pt idx="498">
                  <c:v>2377.87</c:v>
                </c:pt>
                <c:pt idx="499">
                  <c:v>2389.4899999999998</c:v>
                </c:pt>
                <c:pt idx="500">
                  <c:v>2417.0100000000002</c:v>
                </c:pt>
                <c:pt idx="501">
                  <c:v>2417.0100000000002</c:v>
                </c:pt>
                <c:pt idx="502">
                  <c:v>2417.0100000000002</c:v>
                </c:pt>
                <c:pt idx="503">
                  <c:v>2417.0100000000002</c:v>
                </c:pt>
                <c:pt idx="504">
                  <c:v>2475.4499999999998</c:v>
                </c:pt>
                <c:pt idx="505">
                  <c:v>2503.37</c:v>
                </c:pt>
                <c:pt idx="506">
                  <c:v>2489.39</c:v>
                </c:pt>
                <c:pt idx="507">
                  <c:v>2500.2199999999998</c:v>
                </c:pt>
                <c:pt idx="508">
                  <c:v>2500.2199999999998</c:v>
                </c:pt>
                <c:pt idx="509">
                  <c:v>2500.2199999999998</c:v>
                </c:pt>
                <c:pt idx="510">
                  <c:v>2500.2199999999998</c:v>
                </c:pt>
                <c:pt idx="511">
                  <c:v>2542.5300000000002</c:v>
                </c:pt>
                <c:pt idx="512">
                  <c:v>2548.13</c:v>
                </c:pt>
                <c:pt idx="513">
                  <c:v>2549.9699999999998</c:v>
                </c:pt>
                <c:pt idx="514">
                  <c:v>2533.79</c:v>
                </c:pt>
                <c:pt idx="515">
                  <c:v>2533.79</c:v>
                </c:pt>
                <c:pt idx="516">
                  <c:v>2533.79</c:v>
                </c:pt>
                <c:pt idx="517">
                  <c:v>2549.29</c:v>
                </c:pt>
                <c:pt idx="518">
                  <c:v>2554.44</c:v>
                </c:pt>
                <c:pt idx="519">
                  <c:v>2571.92</c:v>
                </c:pt>
                <c:pt idx="520">
                  <c:v>2588.56</c:v>
                </c:pt>
                <c:pt idx="521">
                  <c:v>2623.66</c:v>
                </c:pt>
                <c:pt idx="522">
                  <c:v>2623.66</c:v>
                </c:pt>
                <c:pt idx="523">
                  <c:v>2623.66</c:v>
                </c:pt>
                <c:pt idx="524">
                  <c:v>2623.66</c:v>
                </c:pt>
                <c:pt idx="525">
                  <c:v>2569.17</c:v>
                </c:pt>
                <c:pt idx="526">
                  <c:v>2523</c:v>
                </c:pt>
                <c:pt idx="527">
                  <c:v>2538.5500000000002</c:v>
                </c:pt>
                <c:pt idx="528">
                  <c:v>2535.91</c:v>
                </c:pt>
                <c:pt idx="529">
                  <c:v>2535.91</c:v>
                </c:pt>
                <c:pt idx="530">
                  <c:v>2535.91</c:v>
                </c:pt>
                <c:pt idx="531">
                  <c:v>2535.91</c:v>
                </c:pt>
                <c:pt idx="532">
                  <c:v>2531.7199999999998</c:v>
                </c:pt>
                <c:pt idx="533">
                  <c:v>2550.4299999999998</c:v>
                </c:pt>
                <c:pt idx="534">
                  <c:v>2528.85</c:v>
                </c:pt>
                <c:pt idx="535">
                  <c:v>2548.1999999999998</c:v>
                </c:pt>
                <c:pt idx="536">
                  <c:v>2548.1999999999998</c:v>
                </c:pt>
                <c:pt idx="537">
                  <c:v>2548.1999999999998</c:v>
                </c:pt>
                <c:pt idx="538">
                  <c:v>2537.6799999999998</c:v>
                </c:pt>
                <c:pt idx="539">
                  <c:v>2550.7399999999998</c:v>
                </c:pt>
                <c:pt idx="540">
                  <c:v>2566.66</c:v>
                </c:pt>
                <c:pt idx="541">
                  <c:v>2556.21</c:v>
                </c:pt>
                <c:pt idx="542">
                  <c:v>2585.11</c:v>
                </c:pt>
                <c:pt idx="543">
                  <c:v>2585.11</c:v>
                </c:pt>
                <c:pt idx="544">
                  <c:v>2585.11</c:v>
                </c:pt>
                <c:pt idx="545">
                  <c:v>2585.11</c:v>
                </c:pt>
                <c:pt idx="546">
                  <c:v>2598.6799999999998</c:v>
                </c:pt>
                <c:pt idx="547">
                  <c:v>2626.8</c:v>
                </c:pt>
                <c:pt idx="548">
                  <c:v>2623.91</c:v>
                </c:pt>
                <c:pt idx="549">
                  <c:v>2642.97</c:v>
                </c:pt>
                <c:pt idx="550">
                  <c:v>2642.97</c:v>
                </c:pt>
                <c:pt idx="551">
                  <c:v>2642.97</c:v>
                </c:pt>
                <c:pt idx="552">
                  <c:v>2665.41</c:v>
                </c:pt>
                <c:pt idx="553">
                  <c:v>2690.15</c:v>
                </c:pt>
                <c:pt idx="554">
                  <c:v>2690.79</c:v>
                </c:pt>
                <c:pt idx="555">
                  <c:v>2670.79</c:v>
                </c:pt>
                <c:pt idx="556">
                  <c:v>2667.37</c:v>
                </c:pt>
                <c:pt idx="557">
                  <c:v>2667.37</c:v>
                </c:pt>
                <c:pt idx="558">
                  <c:v>2667.37</c:v>
                </c:pt>
                <c:pt idx="559">
                  <c:v>2693.54</c:v>
                </c:pt>
                <c:pt idx="560">
                  <c:v>2688.2</c:v>
                </c:pt>
                <c:pt idx="561">
                  <c:v>2713.04</c:v>
                </c:pt>
                <c:pt idx="562">
                  <c:v>2727.23</c:v>
                </c:pt>
                <c:pt idx="563">
                  <c:v>2751.88</c:v>
                </c:pt>
                <c:pt idx="564">
                  <c:v>2751.88</c:v>
                </c:pt>
                <c:pt idx="565">
                  <c:v>2751.88</c:v>
                </c:pt>
                <c:pt idx="566">
                  <c:v>2751.88</c:v>
                </c:pt>
                <c:pt idx="567">
                  <c:v>2765.1</c:v>
                </c:pt>
                <c:pt idx="568">
                  <c:v>2790.26</c:v>
                </c:pt>
                <c:pt idx="569">
                  <c:v>2807.36</c:v>
                </c:pt>
                <c:pt idx="570">
                  <c:v>2857.46</c:v>
                </c:pt>
                <c:pt idx="571">
                  <c:v>2857.46</c:v>
                </c:pt>
                <c:pt idx="572">
                  <c:v>2857.46</c:v>
                </c:pt>
                <c:pt idx="573">
                  <c:v>2854.13</c:v>
                </c:pt>
                <c:pt idx="574">
                  <c:v>2855.44</c:v>
                </c:pt>
                <c:pt idx="575">
                  <c:v>2855.32</c:v>
                </c:pt>
                <c:pt idx="576">
                  <c:v>2866.04</c:v>
                </c:pt>
                <c:pt idx="577">
                  <c:v>2862.51</c:v>
                </c:pt>
                <c:pt idx="578">
                  <c:v>2862.51</c:v>
                </c:pt>
                <c:pt idx="579">
                  <c:v>2862.51</c:v>
                </c:pt>
                <c:pt idx="580">
                  <c:v>2902.98</c:v>
                </c:pt>
                <c:pt idx="581">
                  <c:v>2906.95</c:v>
                </c:pt>
                <c:pt idx="582">
                  <c:v>2945.97</c:v>
                </c:pt>
                <c:pt idx="583">
                  <c:v>2955.31</c:v>
                </c:pt>
                <c:pt idx="584">
                  <c:v>2955.31</c:v>
                </c:pt>
                <c:pt idx="585">
                  <c:v>2955.31</c:v>
                </c:pt>
                <c:pt idx="586">
                  <c:v>2955.31</c:v>
                </c:pt>
                <c:pt idx="587">
                  <c:v>2913.45</c:v>
                </c:pt>
                <c:pt idx="588">
                  <c:v>2943.97</c:v>
                </c:pt>
                <c:pt idx="589">
                  <c:v>2937.63</c:v>
                </c:pt>
                <c:pt idx="590">
                  <c:v>2966.12</c:v>
                </c:pt>
                <c:pt idx="591">
                  <c:v>2983.12</c:v>
                </c:pt>
                <c:pt idx="592">
                  <c:v>2983.12</c:v>
                </c:pt>
                <c:pt idx="593">
                  <c:v>2983.12</c:v>
                </c:pt>
                <c:pt idx="594">
                  <c:v>2983.12</c:v>
                </c:pt>
                <c:pt idx="595">
                  <c:v>3003.35</c:v>
                </c:pt>
                <c:pt idx="596">
                  <c:v>3027.2</c:v>
                </c:pt>
                <c:pt idx="597">
                  <c:v>3053.65</c:v>
                </c:pt>
                <c:pt idx="598">
                  <c:v>3102.6</c:v>
                </c:pt>
                <c:pt idx="599">
                  <c:v>3102.6</c:v>
                </c:pt>
                <c:pt idx="600">
                  <c:v>3102.6</c:v>
                </c:pt>
                <c:pt idx="601">
                  <c:v>3208.37</c:v>
                </c:pt>
                <c:pt idx="602">
                  <c:v>3194.24</c:v>
                </c:pt>
                <c:pt idx="603">
                  <c:v>3238.51</c:v>
                </c:pt>
                <c:pt idx="604">
                  <c:v>3195.47</c:v>
                </c:pt>
                <c:pt idx="605">
                  <c:v>3101.1</c:v>
                </c:pt>
                <c:pt idx="606">
                  <c:v>3101.1</c:v>
                </c:pt>
                <c:pt idx="607">
                  <c:v>3101.1</c:v>
                </c:pt>
                <c:pt idx="608">
                  <c:v>3079.97</c:v>
                </c:pt>
                <c:pt idx="609">
                  <c:v>3093.64</c:v>
                </c:pt>
                <c:pt idx="610">
                  <c:v>3142.34</c:v>
                </c:pt>
                <c:pt idx="611">
                  <c:v>3119.93</c:v>
                </c:pt>
                <c:pt idx="612">
                  <c:v>3113.55</c:v>
                </c:pt>
                <c:pt idx="613">
                  <c:v>3113.55</c:v>
                </c:pt>
                <c:pt idx="614">
                  <c:v>3113.55</c:v>
                </c:pt>
                <c:pt idx="615">
                  <c:v>3113.55</c:v>
                </c:pt>
                <c:pt idx="616">
                  <c:v>3138.46</c:v>
                </c:pt>
                <c:pt idx="617">
                  <c:v>3105.4</c:v>
                </c:pt>
                <c:pt idx="618">
                  <c:v>3080.57</c:v>
                </c:pt>
                <c:pt idx="619">
                  <c:v>3012.96</c:v>
                </c:pt>
                <c:pt idx="620">
                  <c:v>3012.96</c:v>
                </c:pt>
                <c:pt idx="621">
                  <c:v>3012.96</c:v>
                </c:pt>
                <c:pt idx="622">
                  <c:v>3032.59</c:v>
                </c:pt>
                <c:pt idx="623">
                  <c:v>3025.28</c:v>
                </c:pt>
                <c:pt idx="624">
                  <c:v>2989.04</c:v>
                </c:pt>
                <c:pt idx="625">
                  <c:v>2975.13</c:v>
                </c:pt>
                <c:pt idx="626">
                  <c:v>2984.9</c:v>
                </c:pt>
                <c:pt idx="627">
                  <c:v>2984.9</c:v>
                </c:pt>
                <c:pt idx="628">
                  <c:v>2984.9</c:v>
                </c:pt>
                <c:pt idx="629">
                  <c:v>3001.68</c:v>
                </c:pt>
                <c:pt idx="630">
                  <c:v>3065.74</c:v>
                </c:pt>
                <c:pt idx="631">
                  <c:v>3099.28</c:v>
                </c:pt>
                <c:pt idx="632">
                  <c:v>3135.17</c:v>
                </c:pt>
                <c:pt idx="633">
                  <c:v>3080.44</c:v>
                </c:pt>
                <c:pt idx="634">
                  <c:v>3080.44</c:v>
                </c:pt>
                <c:pt idx="635">
                  <c:v>3080.44</c:v>
                </c:pt>
                <c:pt idx="636">
                  <c:v>3096.98</c:v>
                </c:pt>
                <c:pt idx="637">
                  <c:v>3121.94</c:v>
                </c:pt>
                <c:pt idx="638">
                  <c:v>3086.75</c:v>
                </c:pt>
                <c:pt idx="639">
                  <c:v>3061.85</c:v>
                </c:pt>
                <c:pt idx="640">
                  <c:v>3034.9</c:v>
                </c:pt>
                <c:pt idx="641">
                  <c:v>3034.9</c:v>
                </c:pt>
                <c:pt idx="642">
                  <c:v>3034.9</c:v>
                </c:pt>
                <c:pt idx="643">
                  <c:v>2971.15</c:v>
                </c:pt>
                <c:pt idx="644">
                  <c:v>2913.74</c:v>
                </c:pt>
                <c:pt idx="645">
                  <c:v>2891.91</c:v>
                </c:pt>
                <c:pt idx="646">
                  <c:v>2887.21</c:v>
                </c:pt>
                <c:pt idx="647">
                  <c:v>2855.74</c:v>
                </c:pt>
                <c:pt idx="648">
                  <c:v>2855.74</c:v>
                </c:pt>
                <c:pt idx="649">
                  <c:v>2855.74</c:v>
                </c:pt>
                <c:pt idx="650">
                  <c:v>2855.74</c:v>
                </c:pt>
                <c:pt idx="651">
                  <c:v>2910.7</c:v>
                </c:pt>
                <c:pt idx="652">
                  <c:v>2928.69</c:v>
                </c:pt>
                <c:pt idx="653">
                  <c:v>2908.87</c:v>
                </c:pt>
                <c:pt idx="654">
                  <c:v>2879.89</c:v>
                </c:pt>
                <c:pt idx="655">
                  <c:v>2879.89</c:v>
                </c:pt>
                <c:pt idx="656">
                  <c:v>2879.89</c:v>
                </c:pt>
                <c:pt idx="657">
                  <c:v>2912.99</c:v>
                </c:pt>
                <c:pt idx="658">
                  <c:v>2929.19</c:v>
                </c:pt>
                <c:pt idx="659">
                  <c:v>2966.68</c:v>
                </c:pt>
                <c:pt idx="660">
                  <c:v>2925.36</c:v>
                </c:pt>
                <c:pt idx="661">
                  <c:v>2912.08</c:v>
                </c:pt>
                <c:pt idx="662">
                  <c:v>2912.08</c:v>
                </c:pt>
                <c:pt idx="663">
                  <c:v>2912.08</c:v>
                </c:pt>
                <c:pt idx="664">
                  <c:v>2918.21</c:v>
                </c:pt>
                <c:pt idx="665">
                  <c:v>2950.87</c:v>
                </c:pt>
                <c:pt idx="666">
                  <c:v>2926.75</c:v>
                </c:pt>
                <c:pt idx="667">
                  <c:v>2921.32</c:v>
                </c:pt>
                <c:pt idx="668">
                  <c:v>2897.83</c:v>
                </c:pt>
                <c:pt idx="669">
                  <c:v>2897.83</c:v>
                </c:pt>
                <c:pt idx="670">
                  <c:v>2897.83</c:v>
                </c:pt>
                <c:pt idx="671">
                  <c:v>2897.83</c:v>
                </c:pt>
                <c:pt idx="672">
                  <c:v>2825.25</c:v>
                </c:pt>
                <c:pt idx="673">
                  <c:v>2819.63</c:v>
                </c:pt>
                <c:pt idx="674">
                  <c:v>2853.32</c:v>
                </c:pt>
                <c:pt idx="675">
                  <c:v>2896.19</c:v>
                </c:pt>
                <c:pt idx="676">
                  <c:v>2896.19</c:v>
                </c:pt>
                <c:pt idx="677">
                  <c:v>2896.19</c:v>
                </c:pt>
                <c:pt idx="678">
                  <c:v>2921.15</c:v>
                </c:pt>
                <c:pt idx="679">
                  <c:v>2935.86</c:v>
                </c:pt>
                <c:pt idx="680">
                  <c:v>2935.86</c:v>
                </c:pt>
                <c:pt idx="681">
                  <c:v>3009.36</c:v>
                </c:pt>
                <c:pt idx="682">
                  <c:v>3073.23</c:v>
                </c:pt>
                <c:pt idx="683">
                  <c:v>3073.23</c:v>
                </c:pt>
                <c:pt idx="684">
                  <c:v>3073.23</c:v>
                </c:pt>
                <c:pt idx="685">
                  <c:v>3073.23</c:v>
                </c:pt>
                <c:pt idx="686">
                  <c:v>3069.24</c:v>
                </c:pt>
                <c:pt idx="687">
                  <c:v>3108.7</c:v>
                </c:pt>
                <c:pt idx="688">
                  <c:v>3082.04</c:v>
                </c:pt>
                <c:pt idx="689">
                  <c:v>3047.31</c:v>
                </c:pt>
                <c:pt idx="690">
                  <c:v>3047.31</c:v>
                </c:pt>
                <c:pt idx="691">
                  <c:v>3047.31</c:v>
                </c:pt>
                <c:pt idx="692">
                  <c:v>3086.82</c:v>
                </c:pt>
                <c:pt idx="693">
                  <c:v>3074.35</c:v>
                </c:pt>
                <c:pt idx="694">
                  <c:v>3099.75</c:v>
                </c:pt>
                <c:pt idx="695">
                  <c:v>3099.75</c:v>
                </c:pt>
                <c:pt idx="696">
                  <c:v>3101.1</c:v>
                </c:pt>
                <c:pt idx="697">
                  <c:v>3101.1</c:v>
                </c:pt>
                <c:pt idx="698">
                  <c:v>3101.1</c:v>
                </c:pt>
                <c:pt idx="699">
                  <c:v>3142.11</c:v>
                </c:pt>
                <c:pt idx="700">
                  <c:v>3131.95</c:v>
                </c:pt>
                <c:pt idx="701">
                  <c:v>3166.67</c:v>
                </c:pt>
                <c:pt idx="702">
                  <c:v>3149.12</c:v>
                </c:pt>
                <c:pt idx="703">
                  <c:v>3179.22</c:v>
                </c:pt>
                <c:pt idx="704">
                  <c:v>3179.22</c:v>
                </c:pt>
                <c:pt idx="705">
                  <c:v>3179.22</c:v>
                </c:pt>
                <c:pt idx="706">
                  <c:v>3287.03</c:v>
                </c:pt>
                <c:pt idx="707">
                  <c:v>3287.03</c:v>
                </c:pt>
                <c:pt idx="708">
                  <c:v>3294.02</c:v>
                </c:pt>
                <c:pt idx="709">
                  <c:v>3259.56</c:v>
                </c:pt>
                <c:pt idx="710">
                  <c:v>3299.36</c:v>
                </c:pt>
                <c:pt idx="711">
                  <c:v>3299.36</c:v>
                </c:pt>
                <c:pt idx="712">
                  <c:v>3299.36</c:v>
                </c:pt>
                <c:pt idx="713">
                  <c:v>3356</c:v>
                </c:pt>
                <c:pt idx="714">
                  <c:v>3328.08</c:v>
                </c:pt>
                <c:pt idx="715">
                  <c:v>3317.72</c:v>
                </c:pt>
                <c:pt idx="716">
                  <c:v>3333.37</c:v>
                </c:pt>
                <c:pt idx="717">
                  <c:v>3337.68</c:v>
                </c:pt>
                <c:pt idx="718">
                  <c:v>3337.68</c:v>
                </c:pt>
                <c:pt idx="719">
                  <c:v>3337.68</c:v>
                </c:pt>
                <c:pt idx="720">
                  <c:v>3332.7</c:v>
                </c:pt>
                <c:pt idx="721">
                  <c:v>3307.24</c:v>
                </c:pt>
                <c:pt idx="722">
                  <c:v>3255.19</c:v>
                </c:pt>
                <c:pt idx="723">
                  <c:v>3172.03</c:v>
                </c:pt>
                <c:pt idx="724">
                  <c:v>3172.03</c:v>
                </c:pt>
                <c:pt idx="725">
                  <c:v>3172.03</c:v>
                </c:pt>
                <c:pt idx="726">
                  <c:v>3172.03</c:v>
                </c:pt>
                <c:pt idx="727">
                  <c:v>3180.87</c:v>
                </c:pt>
                <c:pt idx="728">
                  <c:v>3155.22</c:v>
                </c:pt>
                <c:pt idx="729">
                  <c:v>3149.47</c:v>
                </c:pt>
                <c:pt idx="730">
                  <c:v>3149.47</c:v>
                </c:pt>
                <c:pt idx="731">
                  <c:v>3149.47</c:v>
                </c:pt>
                <c:pt idx="732">
                  <c:v>3149.47</c:v>
                </c:pt>
                <c:pt idx="733">
                  <c:v>3149.47</c:v>
                </c:pt>
                <c:pt idx="734">
                  <c:v>3213.24</c:v>
                </c:pt>
                <c:pt idx="735">
                  <c:v>3203.86</c:v>
                </c:pt>
                <c:pt idx="736">
                  <c:v>3250.69</c:v>
                </c:pt>
                <c:pt idx="737">
                  <c:v>3287.28</c:v>
                </c:pt>
                <c:pt idx="738">
                  <c:v>3268.37</c:v>
                </c:pt>
                <c:pt idx="739">
                  <c:v>3268.37</c:v>
                </c:pt>
                <c:pt idx="740">
                  <c:v>3268.37</c:v>
                </c:pt>
                <c:pt idx="741">
                  <c:v>3268.37</c:v>
                </c:pt>
                <c:pt idx="742">
                  <c:v>3246.51</c:v>
                </c:pt>
                <c:pt idx="743">
                  <c:v>3235.45</c:v>
                </c:pt>
                <c:pt idx="744">
                  <c:v>3240.71</c:v>
                </c:pt>
                <c:pt idx="745">
                  <c:v>3293.94</c:v>
                </c:pt>
                <c:pt idx="746">
                  <c:v>3293.94</c:v>
                </c:pt>
                <c:pt idx="747">
                  <c:v>3293.94</c:v>
                </c:pt>
                <c:pt idx="748">
                  <c:v>3293.94</c:v>
                </c:pt>
                <c:pt idx="749">
                  <c:v>3297.46</c:v>
                </c:pt>
                <c:pt idx="750">
                  <c:v>3357.67</c:v>
                </c:pt>
                <c:pt idx="751">
                  <c:v>3368.49</c:v>
                </c:pt>
                <c:pt idx="752">
                  <c:v>3281.74</c:v>
                </c:pt>
                <c:pt idx="753">
                  <c:v>3281.74</c:v>
                </c:pt>
                <c:pt idx="754">
                  <c:v>3281.74</c:v>
                </c:pt>
                <c:pt idx="755">
                  <c:v>3362.38</c:v>
                </c:pt>
                <c:pt idx="756">
                  <c:v>3375.8</c:v>
                </c:pt>
                <c:pt idx="757">
                  <c:v>3366.63</c:v>
                </c:pt>
                <c:pt idx="758">
                  <c:v>3302.92</c:v>
                </c:pt>
                <c:pt idx="759">
                  <c:v>3287.31</c:v>
                </c:pt>
                <c:pt idx="760">
                  <c:v>3287.31</c:v>
                </c:pt>
                <c:pt idx="761">
                  <c:v>3287.31</c:v>
                </c:pt>
                <c:pt idx="762">
                  <c:v>3326.82</c:v>
                </c:pt>
                <c:pt idx="763">
                  <c:v>3387.69</c:v>
                </c:pt>
                <c:pt idx="764">
                  <c:v>3382.2</c:v>
                </c:pt>
                <c:pt idx="765">
                  <c:v>3315.75</c:v>
                </c:pt>
                <c:pt idx="766">
                  <c:v>3320.49</c:v>
                </c:pt>
                <c:pt idx="767">
                  <c:v>3320.49</c:v>
                </c:pt>
                <c:pt idx="768">
                  <c:v>3320.49</c:v>
                </c:pt>
                <c:pt idx="769">
                  <c:v>3367.02</c:v>
                </c:pt>
                <c:pt idx="770">
                  <c:v>3391.93</c:v>
                </c:pt>
                <c:pt idx="771">
                  <c:v>3385.65</c:v>
                </c:pt>
                <c:pt idx="772">
                  <c:v>3434.89</c:v>
                </c:pt>
                <c:pt idx="773">
                  <c:v>3409.82</c:v>
                </c:pt>
                <c:pt idx="774">
                  <c:v>3409.82</c:v>
                </c:pt>
                <c:pt idx="775">
                  <c:v>3409.82</c:v>
                </c:pt>
                <c:pt idx="776">
                  <c:v>3409.82</c:v>
                </c:pt>
                <c:pt idx="777">
                  <c:v>3406.87</c:v>
                </c:pt>
                <c:pt idx="778">
                  <c:v>3391.87</c:v>
                </c:pt>
                <c:pt idx="779">
                  <c:v>3338.03</c:v>
                </c:pt>
                <c:pt idx="780">
                  <c:v>3356.78</c:v>
                </c:pt>
                <c:pt idx="781">
                  <c:v>3356.78</c:v>
                </c:pt>
                <c:pt idx="782">
                  <c:v>3356.78</c:v>
                </c:pt>
                <c:pt idx="783">
                  <c:v>3314.24</c:v>
                </c:pt>
                <c:pt idx="784">
                  <c:v>3322.54</c:v>
                </c:pt>
                <c:pt idx="785">
                  <c:v>3341.69</c:v>
                </c:pt>
                <c:pt idx="786">
                  <c:v>3310.16</c:v>
                </c:pt>
                <c:pt idx="787">
                  <c:v>3306</c:v>
                </c:pt>
                <c:pt idx="788">
                  <c:v>3306</c:v>
                </c:pt>
                <c:pt idx="789">
                  <c:v>3306</c:v>
                </c:pt>
                <c:pt idx="790">
                  <c:v>3319.8</c:v>
                </c:pt>
                <c:pt idx="791">
                  <c:v>3268.86</c:v>
                </c:pt>
                <c:pt idx="792">
                  <c:v>3205.6</c:v>
                </c:pt>
                <c:pt idx="793">
                  <c:v>3203.03</c:v>
                </c:pt>
                <c:pt idx="794">
                  <c:v>3163.25</c:v>
                </c:pt>
                <c:pt idx="795">
                  <c:v>3163.25</c:v>
                </c:pt>
                <c:pt idx="796">
                  <c:v>3163.25</c:v>
                </c:pt>
                <c:pt idx="797">
                  <c:v>3135.28</c:v>
                </c:pt>
                <c:pt idx="798">
                  <c:v>3155.9</c:v>
                </c:pt>
                <c:pt idx="799">
                  <c:v>3192.49</c:v>
                </c:pt>
                <c:pt idx="800">
                  <c:v>3204.27</c:v>
                </c:pt>
                <c:pt idx="801">
                  <c:v>3164.12</c:v>
                </c:pt>
                <c:pt idx="802">
                  <c:v>3164.12</c:v>
                </c:pt>
                <c:pt idx="803">
                  <c:v>3164.12</c:v>
                </c:pt>
                <c:pt idx="804">
                  <c:v>3175.95</c:v>
                </c:pt>
                <c:pt idx="805">
                  <c:v>3175.88</c:v>
                </c:pt>
                <c:pt idx="806">
                  <c:v>3155.9</c:v>
                </c:pt>
                <c:pt idx="807">
                  <c:v>3087.39</c:v>
                </c:pt>
                <c:pt idx="808">
                  <c:v>3065.79</c:v>
                </c:pt>
                <c:pt idx="809">
                  <c:v>3065.79</c:v>
                </c:pt>
                <c:pt idx="810">
                  <c:v>3065.79</c:v>
                </c:pt>
                <c:pt idx="811">
                  <c:v>3065.79</c:v>
                </c:pt>
                <c:pt idx="812">
                  <c:v>3050.31</c:v>
                </c:pt>
                <c:pt idx="813">
                  <c:v>3058.8</c:v>
                </c:pt>
                <c:pt idx="814">
                  <c:v>3058.8</c:v>
                </c:pt>
                <c:pt idx="815">
                  <c:v>3058.8</c:v>
                </c:pt>
                <c:pt idx="816">
                  <c:v>3058.8</c:v>
                </c:pt>
                <c:pt idx="817">
                  <c:v>3058.8</c:v>
                </c:pt>
                <c:pt idx="818">
                  <c:v>3047.85</c:v>
                </c:pt>
                <c:pt idx="819">
                  <c:v>3052.33</c:v>
                </c:pt>
                <c:pt idx="820">
                  <c:v>3022.35</c:v>
                </c:pt>
                <c:pt idx="821">
                  <c:v>3000.63</c:v>
                </c:pt>
                <c:pt idx="822">
                  <c:v>3038.48</c:v>
                </c:pt>
                <c:pt idx="823">
                  <c:v>3038.48</c:v>
                </c:pt>
                <c:pt idx="824">
                  <c:v>3038.48</c:v>
                </c:pt>
                <c:pt idx="825">
                  <c:v>3066.94</c:v>
                </c:pt>
                <c:pt idx="826">
                  <c:v>3085.82</c:v>
                </c:pt>
                <c:pt idx="827">
                  <c:v>3081.39</c:v>
                </c:pt>
                <c:pt idx="828">
                  <c:v>3109.6</c:v>
                </c:pt>
                <c:pt idx="829">
                  <c:v>3076.29</c:v>
                </c:pt>
                <c:pt idx="830">
                  <c:v>3076.29</c:v>
                </c:pt>
                <c:pt idx="831">
                  <c:v>3076.29</c:v>
                </c:pt>
                <c:pt idx="832">
                  <c:v>3057.96</c:v>
                </c:pt>
                <c:pt idx="833">
                  <c:v>3036.57</c:v>
                </c:pt>
                <c:pt idx="834">
                  <c:v>3006.35</c:v>
                </c:pt>
                <c:pt idx="835">
                  <c:v>3000.78</c:v>
                </c:pt>
                <c:pt idx="836">
                  <c:v>2999.38</c:v>
                </c:pt>
                <c:pt idx="837">
                  <c:v>2999.38</c:v>
                </c:pt>
                <c:pt idx="838">
                  <c:v>2999.38</c:v>
                </c:pt>
                <c:pt idx="839">
                  <c:v>2995.86</c:v>
                </c:pt>
                <c:pt idx="840">
                  <c:v>2912.2</c:v>
                </c:pt>
                <c:pt idx="841">
                  <c:v>2899.92</c:v>
                </c:pt>
                <c:pt idx="842">
                  <c:v>2928.7</c:v>
                </c:pt>
                <c:pt idx="843">
                  <c:v>2939.7</c:v>
                </c:pt>
                <c:pt idx="844">
                  <c:v>2939.7</c:v>
                </c:pt>
                <c:pt idx="845">
                  <c:v>2939.7</c:v>
                </c:pt>
                <c:pt idx="846">
                  <c:v>2962.08</c:v>
                </c:pt>
                <c:pt idx="847">
                  <c:v>2945.37</c:v>
                </c:pt>
                <c:pt idx="848">
                  <c:v>2943.23</c:v>
                </c:pt>
                <c:pt idx="849">
                  <c:v>2885.72</c:v>
                </c:pt>
                <c:pt idx="850">
                  <c:v>2851.14</c:v>
                </c:pt>
                <c:pt idx="851">
                  <c:v>2851.14</c:v>
                </c:pt>
                <c:pt idx="852">
                  <c:v>2851.14</c:v>
                </c:pt>
                <c:pt idx="853">
                  <c:v>2833.78</c:v>
                </c:pt>
                <c:pt idx="854">
                  <c:v>2895.51</c:v>
                </c:pt>
                <c:pt idx="855">
                  <c:v>2942.16</c:v>
                </c:pt>
                <c:pt idx="856">
                  <c:v>2952.37</c:v>
                </c:pt>
                <c:pt idx="857">
                  <c:v>2969.62</c:v>
                </c:pt>
                <c:pt idx="858">
                  <c:v>2969.62</c:v>
                </c:pt>
                <c:pt idx="859">
                  <c:v>2969.62</c:v>
                </c:pt>
                <c:pt idx="860">
                  <c:v>2969.62</c:v>
                </c:pt>
                <c:pt idx="861">
                  <c:v>2979.54</c:v>
                </c:pt>
                <c:pt idx="862">
                  <c:v>2956.82</c:v>
                </c:pt>
                <c:pt idx="863">
                  <c:v>2934.88</c:v>
                </c:pt>
                <c:pt idx="864">
                  <c:v>2983.82</c:v>
                </c:pt>
                <c:pt idx="865">
                  <c:v>2983.82</c:v>
                </c:pt>
                <c:pt idx="866">
                  <c:v>2983.82</c:v>
                </c:pt>
                <c:pt idx="867">
                  <c:v>3007.74</c:v>
                </c:pt>
                <c:pt idx="868">
                  <c:v>3020.89</c:v>
                </c:pt>
                <c:pt idx="869">
                  <c:v>3031.48</c:v>
                </c:pt>
                <c:pt idx="870">
                  <c:v>3056.06</c:v>
                </c:pt>
                <c:pt idx="871">
                  <c:v>3047.99</c:v>
                </c:pt>
                <c:pt idx="872">
                  <c:v>3047.99</c:v>
                </c:pt>
                <c:pt idx="873">
                  <c:v>3047.99</c:v>
                </c:pt>
                <c:pt idx="874">
                  <c:v>3058.25</c:v>
                </c:pt>
                <c:pt idx="875">
                  <c:v>3059.92</c:v>
                </c:pt>
                <c:pt idx="876">
                  <c:v>3061.89</c:v>
                </c:pt>
                <c:pt idx="877">
                  <c:v>3054.6</c:v>
                </c:pt>
                <c:pt idx="878">
                  <c:v>3069.17</c:v>
                </c:pt>
                <c:pt idx="879">
                  <c:v>3069.17</c:v>
                </c:pt>
                <c:pt idx="880">
                  <c:v>3069.17</c:v>
                </c:pt>
                <c:pt idx="881">
                  <c:v>3069.17</c:v>
                </c:pt>
                <c:pt idx="882">
                  <c:v>3089.65</c:v>
                </c:pt>
                <c:pt idx="883">
                  <c:v>3117.83</c:v>
                </c:pt>
                <c:pt idx="884">
                  <c:v>3110.88</c:v>
                </c:pt>
                <c:pt idx="885">
                  <c:v>3017.71</c:v>
                </c:pt>
                <c:pt idx="886">
                  <c:v>3017.71</c:v>
                </c:pt>
                <c:pt idx="887">
                  <c:v>3017.71</c:v>
                </c:pt>
                <c:pt idx="888">
                  <c:v>3017.71</c:v>
                </c:pt>
                <c:pt idx="889">
                  <c:v>2950.95</c:v>
                </c:pt>
                <c:pt idx="890">
                  <c:v>2905.23</c:v>
                </c:pt>
                <c:pt idx="891">
                  <c:v>2942.13</c:v>
                </c:pt>
                <c:pt idx="892">
                  <c:v>2969.83</c:v>
                </c:pt>
                <c:pt idx="893">
                  <c:v>2969.83</c:v>
                </c:pt>
                <c:pt idx="894">
                  <c:v>2969.83</c:v>
                </c:pt>
                <c:pt idx="895">
                  <c:v>2990.35</c:v>
                </c:pt>
                <c:pt idx="896">
                  <c:v>3003.28</c:v>
                </c:pt>
                <c:pt idx="897">
                  <c:v>2989.56</c:v>
                </c:pt>
                <c:pt idx="898">
                  <c:v>3019.12</c:v>
                </c:pt>
                <c:pt idx="899">
                  <c:v>3010.91</c:v>
                </c:pt>
                <c:pt idx="900">
                  <c:v>3010.91</c:v>
                </c:pt>
                <c:pt idx="901">
                  <c:v>3010.91</c:v>
                </c:pt>
                <c:pt idx="902">
                  <c:v>2972.97</c:v>
                </c:pt>
                <c:pt idx="903">
                  <c:v>2976.29</c:v>
                </c:pt>
                <c:pt idx="904">
                  <c:v>2944.06</c:v>
                </c:pt>
                <c:pt idx="905">
                  <c:v>2897.53</c:v>
                </c:pt>
                <c:pt idx="906">
                  <c:v>2972.92</c:v>
                </c:pt>
                <c:pt idx="907">
                  <c:v>2972.92</c:v>
                </c:pt>
                <c:pt idx="908">
                  <c:v>2972.92</c:v>
                </c:pt>
                <c:pt idx="909">
                  <c:v>3022.78</c:v>
                </c:pt>
                <c:pt idx="910">
                  <c:v>3005.18</c:v>
                </c:pt>
                <c:pt idx="911">
                  <c:v>2916.15</c:v>
                </c:pt>
                <c:pt idx="912">
                  <c:v>2919.01</c:v>
                </c:pt>
                <c:pt idx="913">
                  <c:v>2914.38</c:v>
                </c:pt>
                <c:pt idx="914">
                  <c:v>2914.38</c:v>
                </c:pt>
                <c:pt idx="915">
                  <c:v>2914.38</c:v>
                </c:pt>
                <c:pt idx="916">
                  <c:v>2914.38</c:v>
                </c:pt>
                <c:pt idx="917">
                  <c:v>2966.87</c:v>
                </c:pt>
                <c:pt idx="918">
                  <c:v>3003.2</c:v>
                </c:pt>
                <c:pt idx="919">
                  <c:v>2986.49</c:v>
                </c:pt>
                <c:pt idx="920">
                  <c:v>2952.64</c:v>
                </c:pt>
                <c:pt idx="921">
                  <c:v>2952.64</c:v>
                </c:pt>
                <c:pt idx="922">
                  <c:v>2952.64</c:v>
                </c:pt>
                <c:pt idx="923">
                  <c:v>2929.81</c:v>
                </c:pt>
                <c:pt idx="924">
                  <c:v>2911.91</c:v>
                </c:pt>
                <c:pt idx="925">
                  <c:v>2936.53</c:v>
                </c:pt>
                <c:pt idx="926">
                  <c:v>2923.07</c:v>
                </c:pt>
                <c:pt idx="927">
                  <c:v>2923.46</c:v>
                </c:pt>
                <c:pt idx="928">
                  <c:v>2923.46</c:v>
                </c:pt>
                <c:pt idx="929">
                  <c:v>2923.46</c:v>
                </c:pt>
                <c:pt idx="930">
                  <c:v>2928.3</c:v>
                </c:pt>
                <c:pt idx="931">
                  <c:v>2931.08</c:v>
                </c:pt>
                <c:pt idx="932">
                  <c:v>2931.08</c:v>
                </c:pt>
                <c:pt idx="933">
                  <c:v>2928.67</c:v>
                </c:pt>
                <c:pt idx="934">
                  <c:v>2942.65</c:v>
                </c:pt>
                <c:pt idx="935">
                  <c:v>2942.65</c:v>
                </c:pt>
                <c:pt idx="936">
                  <c:v>2942.65</c:v>
                </c:pt>
                <c:pt idx="937">
                  <c:v>2997.25</c:v>
                </c:pt>
                <c:pt idx="938">
                  <c:v>3055.15</c:v>
                </c:pt>
                <c:pt idx="939">
                  <c:v>3073.52</c:v>
                </c:pt>
                <c:pt idx="940">
                  <c:v>3091.78</c:v>
                </c:pt>
                <c:pt idx="941">
                  <c:v>3081.75</c:v>
                </c:pt>
                <c:pt idx="942">
                  <c:v>3081.75</c:v>
                </c:pt>
                <c:pt idx="943">
                  <c:v>3081.75</c:v>
                </c:pt>
                <c:pt idx="944">
                  <c:v>3090.28</c:v>
                </c:pt>
                <c:pt idx="945">
                  <c:v>3084.81</c:v>
                </c:pt>
                <c:pt idx="946">
                  <c:v>3110.43</c:v>
                </c:pt>
                <c:pt idx="947">
                  <c:v>3079.83</c:v>
                </c:pt>
                <c:pt idx="948">
                  <c:v>3052.8</c:v>
                </c:pt>
                <c:pt idx="949">
                  <c:v>3052.8</c:v>
                </c:pt>
                <c:pt idx="950">
                  <c:v>3052.8</c:v>
                </c:pt>
                <c:pt idx="951">
                  <c:v>2992.5</c:v>
                </c:pt>
                <c:pt idx="952">
                  <c:v>2974.31</c:v>
                </c:pt>
                <c:pt idx="953">
                  <c:v>2954.9</c:v>
                </c:pt>
                <c:pt idx="954">
                  <c:v>2911.26</c:v>
                </c:pt>
                <c:pt idx="955">
                  <c:v>2908.67</c:v>
                </c:pt>
                <c:pt idx="956">
                  <c:v>2908.67</c:v>
                </c:pt>
                <c:pt idx="957">
                  <c:v>2908.67</c:v>
                </c:pt>
                <c:pt idx="958">
                  <c:v>2908.67</c:v>
                </c:pt>
                <c:pt idx="959">
                  <c:v>2905.3</c:v>
                </c:pt>
                <c:pt idx="960">
                  <c:v>2918.07</c:v>
                </c:pt>
                <c:pt idx="961">
                  <c:v>2884.02</c:v>
                </c:pt>
                <c:pt idx="962">
                  <c:v>2867.37</c:v>
                </c:pt>
                <c:pt idx="963">
                  <c:v>2867.37</c:v>
                </c:pt>
                <c:pt idx="964">
                  <c:v>2867.37</c:v>
                </c:pt>
                <c:pt idx="965">
                  <c:v>2883.89</c:v>
                </c:pt>
                <c:pt idx="966">
                  <c:v>2909.1</c:v>
                </c:pt>
                <c:pt idx="967">
                  <c:v>2938.28</c:v>
                </c:pt>
                <c:pt idx="968">
                  <c:v>2915.67</c:v>
                </c:pt>
                <c:pt idx="969">
                  <c:v>2882.69</c:v>
                </c:pt>
                <c:pt idx="970">
                  <c:v>2882.69</c:v>
                </c:pt>
                <c:pt idx="971">
                  <c:v>2882.69</c:v>
                </c:pt>
                <c:pt idx="972">
                  <c:v>2924.29</c:v>
                </c:pt>
                <c:pt idx="973">
                  <c:v>2933.82</c:v>
                </c:pt>
                <c:pt idx="974">
                  <c:v>2956.53</c:v>
                </c:pt>
                <c:pt idx="975">
                  <c:v>2986.36</c:v>
                </c:pt>
                <c:pt idx="976">
                  <c:v>2957.56</c:v>
                </c:pt>
                <c:pt idx="977">
                  <c:v>2957.56</c:v>
                </c:pt>
                <c:pt idx="978">
                  <c:v>2957.56</c:v>
                </c:pt>
                <c:pt idx="979">
                  <c:v>2957.56</c:v>
                </c:pt>
                <c:pt idx="980">
                  <c:v>2887.64</c:v>
                </c:pt>
                <c:pt idx="981">
                  <c:v>2840.38</c:v>
                </c:pt>
                <c:pt idx="982">
                  <c:v>2846.13</c:v>
                </c:pt>
                <c:pt idx="983">
                  <c:v>2899.29</c:v>
                </c:pt>
                <c:pt idx="984">
                  <c:v>2899.29</c:v>
                </c:pt>
                <c:pt idx="985">
                  <c:v>2899.29</c:v>
                </c:pt>
                <c:pt idx="986">
                  <c:v>2942.29</c:v>
                </c:pt>
                <c:pt idx="987">
                  <c:v>2976.19</c:v>
                </c:pt>
                <c:pt idx="988">
                  <c:v>2972.65</c:v>
                </c:pt>
                <c:pt idx="989">
                  <c:v>2938.5</c:v>
                </c:pt>
                <c:pt idx="990">
                  <c:v>2956.58</c:v>
                </c:pt>
                <c:pt idx="991">
                  <c:v>2956.58</c:v>
                </c:pt>
                <c:pt idx="992">
                  <c:v>2956.58</c:v>
                </c:pt>
                <c:pt idx="993">
                  <c:v>2928.18</c:v>
                </c:pt>
                <c:pt idx="994">
                  <c:v>2911.11</c:v>
                </c:pt>
                <c:pt idx="995">
                  <c:v>2894.15</c:v>
                </c:pt>
                <c:pt idx="996">
                  <c:v>2862.52</c:v>
                </c:pt>
                <c:pt idx="997">
                  <c:v>2917.95</c:v>
                </c:pt>
                <c:pt idx="998">
                  <c:v>2917.95</c:v>
                </c:pt>
                <c:pt idx="999">
                  <c:v>2917.95</c:v>
                </c:pt>
                <c:pt idx="1000">
                  <c:v>2917.58</c:v>
                </c:pt>
                <c:pt idx="1001">
                  <c:v>2921.99</c:v>
                </c:pt>
                <c:pt idx="1002">
                  <c:v>2914.11</c:v>
                </c:pt>
                <c:pt idx="1003">
                  <c:v>2879.95</c:v>
                </c:pt>
                <c:pt idx="1004">
                  <c:v>2880.08</c:v>
                </c:pt>
                <c:pt idx="1005">
                  <c:v>2880.08</c:v>
                </c:pt>
                <c:pt idx="1006">
                  <c:v>2880.08</c:v>
                </c:pt>
                <c:pt idx="1007">
                  <c:v>2937.23</c:v>
                </c:pt>
                <c:pt idx="1008">
                  <c:v>2963.06</c:v>
                </c:pt>
                <c:pt idx="1009">
                  <c:v>2964.93</c:v>
                </c:pt>
                <c:pt idx="1010">
                  <c:v>2924.8</c:v>
                </c:pt>
                <c:pt idx="1011">
                  <c:v>2913.96</c:v>
                </c:pt>
                <c:pt idx="1012">
                  <c:v>2913.96</c:v>
                </c:pt>
                <c:pt idx="1013">
                  <c:v>2913.96</c:v>
                </c:pt>
                <c:pt idx="1014">
                  <c:v>2913.96</c:v>
                </c:pt>
                <c:pt idx="1015">
                  <c:v>2919.51</c:v>
                </c:pt>
                <c:pt idx="1016">
                  <c:v>2919.18</c:v>
                </c:pt>
                <c:pt idx="1017">
                  <c:v>2930.78</c:v>
                </c:pt>
                <c:pt idx="1018">
                  <c:v>2915.67</c:v>
                </c:pt>
                <c:pt idx="1019">
                  <c:v>2915.67</c:v>
                </c:pt>
                <c:pt idx="1020">
                  <c:v>2915.67</c:v>
                </c:pt>
                <c:pt idx="1021">
                  <c:v>2915.67</c:v>
                </c:pt>
                <c:pt idx="1022">
                  <c:v>2905.93</c:v>
                </c:pt>
                <c:pt idx="1023">
                  <c:v>2914.15</c:v>
                </c:pt>
                <c:pt idx="1024">
                  <c:v>2934.03</c:v>
                </c:pt>
                <c:pt idx="1025">
                  <c:v>2944.25</c:v>
                </c:pt>
                <c:pt idx="1026">
                  <c:v>2944.25</c:v>
                </c:pt>
                <c:pt idx="1027">
                  <c:v>2944.25</c:v>
                </c:pt>
                <c:pt idx="1028">
                  <c:v>2929.83</c:v>
                </c:pt>
                <c:pt idx="1029">
                  <c:v>2941.34</c:v>
                </c:pt>
                <c:pt idx="1030">
                  <c:v>2965.18</c:v>
                </c:pt>
                <c:pt idx="1031">
                  <c:v>2966.61</c:v>
                </c:pt>
                <c:pt idx="1032">
                  <c:v>2967.66</c:v>
                </c:pt>
                <c:pt idx="1033">
                  <c:v>2967.66</c:v>
                </c:pt>
                <c:pt idx="1034">
                  <c:v>2967.66</c:v>
                </c:pt>
                <c:pt idx="1035">
                  <c:v>2998.55</c:v>
                </c:pt>
                <c:pt idx="1036">
                  <c:v>3026.68</c:v>
                </c:pt>
                <c:pt idx="1037">
                  <c:v>3070.54</c:v>
                </c:pt>
                <c:pt idx="1038">
                  <c:v>3071.12</c:v>
                </c:pt>
                <c:pt idx="1039">
                  <c:v>3070.4</c:v>
                </c:pt>
                <c:pt idx="1040">
                  <c:v>3070.4</c:v>
                </c:pt>
                <c:pt idx="1041">
                  <c:v>3070.4</c:v>
                </c:pt>
                <c:pt idx="1042">
                  <c:v>3070.4</c:v>
                </c:pt>
                <c:pt idx="1043">
                  <c:v>2984.78</c:v>
                </c:pt>
                <c:pt idx="1044">
                  <c:v>3012.12</c:v>
                </c:pt>
                <c:pt idx="1045">
                  <c:v>3100.12</c:v>
                </c:pt>
                <c:pt idx="1046">
                  <c:v>3100.12</c:v>
                </c:pt>
                <c:pt idx="1047">
                  <c:v>3100.12</c:v>
                </c:pt>
                <c:pt idx="1048">
                  <c:v>3100.12</c:v>
                </c:pt>
                <c:pt idx="1049">
                  <c:v>3100.12</c:v>
                </c:pt>
                <c:pt idx="1050">
                  <c:v>3124.91</c:v>
                </c:pt>
                <c:pt idx="1051">
                  <c:v>3131.11</c:v>
                </c:pt>
                <c:pt idx="1052">
                  <c:v>3135.65</c:v>
                </c:pt>
                <c:pt idx="1053">
                  <c:v>3163.49</c:v>
                </c:pt>
                <c:pt idx="1054">
                  <c:v>3163.49</c:v>
                </c:pt>
                <c:pt idx="1055">
                  <c:v>3163.49</c:v>
                </c:pt>
                <c:pt idx="1056">
                  <c:v>3144.72</c:v>
                </c:pt>
                <c:pt idx="1057">
                  <c:v>3139.76</c:v>
                </c:pt>
                <c:pt idx="1058">
                  <c:v>3187.97</c:v>
                </c:pt>
                <c:pt idx="1059">
                  <c:v>3187.97</c:v>
                </c:pt>
                <c:pt idx="1060">
                  <c:v>3170.64</c:v>
                </c:pt>
                <c:pt idx="1061">
                  <c:v>3170.64</c:v>
                </c:pt>
                <c:pt idx="1062">
                  <c:v>3170.64</c:v>
                </c:pt>
                <c:pt idx="1063">
                  <c:v>3142.2</c:v>
                </c:pt>
                <c:pt idx="1064">
                  <c:v>3165.09</c:v>
                </c:pt>
                <c:pt idx="1065">
                  <c:v>3085.6</c:v>
                </c:pt>
                <c:pt idx="1066">
                  <c:v>3068.34</c:v>
                </c:pt>
                <c:pt idx="1067">
                  <c:v>3061.04</c:v>
                </c:pt>
                <c:pt idx="1068">
                  <c:v>3061.04</c:v>
                </c:pt>
                <c:pt idx="1069">
                  <c:v>3061.04</c:v>
                </c:pt>
                <c:pt idx="1070">
                  <c:v>3049.47</c:v>
                </c:pt>
                <c:pt idx="1071">
                  <c:v>3015.47</c:v>
                </c:pt>
                <c:pt idx="1072">
                  <c:v>2989.71</c:v>
                </c:pt>
                <c:pt idx="1073">
                  <c:v>2989.71</c:v>
                </c:pt>
                <c:pt idx="1074">
                  <c:v>3002.8</c:v>
                </c:pt>
                <c:pt idx="1075">
                  <c:v>3002.8</c:v>
                </c:pt>
                <c:pt idx="1076">
                  <c:v>3002.8</c:v>
                </c:pt>
                <c:pt idx="1077">
                  <c:v>2984.02</c:v>
                </c:pt>
                <c:pt idx="1078">
                  <c:v>2982.29</c:v>
                </c:pt>
                <c:pt idx="1079">
                  <c:v>2964.56</c:v>
                </c:pt>
                <c:pt idx="1080">
                  <c:v>3000.47</c:v>
                </c:pt>
                <c:pt idx="1081">
                  <c:v>2997.2</c:v>
                </c:pt>
                <c:pt idx="1082">
                  <c:v>2997.2</c:v>
                </c:pt>
                <c:pt idx="1083">
                  <c:v>2997.2</c:v>
                </c:pt>
                <c:pt idx="1084">
                  <c:v>3019.44</c:v>
                </c:pt>
                <c:pt idx="1085">
                  <c:v>2988.06</c:v>
                </c:pt>
                <c:pt idx="1086">
                  <c:v>2989.14</c:v>
                </c:pt>
                <c:pt idx="1087">
                  <c:v>2996.03</c:v>
                </c:pt>
                <c:pt idx="1088">
                  <c:v>2996.6</c:v>
                </c:pt>
                <c:pt idx="1089">
                  <c:v>2996.6</c:v>
                </c:pt>
                <c:pt idx="1090">
                  <c:v>2996.6</c:v>
                </c:pt>
                <c:pt idx="1091">
                  <c:v>2996.6</c:v>
                </c:pt>
                <c:pt idx="1092">
                  <c:v>2992.81</c:v>
                </c:pt>
                <c:pt idx="1093">
                  <c:v>3019.72</c:v>
                </c:pt>
                <c:pt idx="1094">
                  <c:v>3000.71</c:v>
                </c:pt>
                <c:pt idx="1095">
                  <c:v>3000.71</c:v>
                </c:pt>
                <c:pt idx="1096">
                  <c:v>3000.71</c:v>
                </c:pt>
                <c:pt idx="1097">
                  <c:v>3000.71</c:v>
                </c:pt>
                <c:pt idx="1098">
                  <c:v>3000.71</c:v>
                </c:pt>
                <c:pt idx="1099">
                  <c:v>2981.06</c:v>
                </c:pt>
                <c:pt idx="1100">
                  <c:v>2965.36</c:v>
                </c:pt>
                <c:pt idx="1101">
                  <c:v>2941.08</c:v>
                </c:pt>
                <c:pt idx="1102">
                  <c:v>2919.01</c:v>
                </c:pt>
                <c:pt idx="1103">
                  <c:v>2919.01</c:v>
                </c:pt>
                <c:pt idx="1104">
                  <c:v>2919.01</c:v>
                </c:pt>
                <c:pt idx="1105">
                  <c:v>2919.01</c:v>
                </c:pt>
                <c:pt idx="1106">
                  <c:v>2949.6</c:v>
                </c:pt>
                <c:pt idx="1107">
                  <c:v>2980.8</c:v>
                </c:pt>
                <c:pt idx="1108">
                  <c:v>2930.19</c:v>
                </c:pt>
                <c:pt idx="1109">
                  <c:v>2935.96</c:v>
                </c:pt>
                <c:pt idx="1110">
                  <c:v>2935.96</c:v>
                </c:pt>
                <c:pt idx="1111">
                  <c:v>2935.96</c:v>
                </c:pt>
                <c:pt idx="1112">
                  <c:v>2935.96</c:v>
                </c:pt>
                <c:pt idx="1113">
                  <c:v>2924.77</c:v>
                </c:pt>
                <c:pt idx="1114">
                  <c:v>2934.58</c:v>
                </c:pt>
                <c:pt idx="1115">
                  <c:v>2938.24</c:v>
                </c:pt>
                <c:pt idx="1116">
                  <c:v>2927.91</c:v>
                </c:pt>
                <c:pt idx="1117">
                  <c:v>2927.91</c:v>
                </c:pt>
                <c:pt idx="1118">
                  <c:v>2927.91</c:v>
                </c:pt>
                <c:pt idx="1119">
                  <c:v>2908.53</c:v>
                </c:pt>
                <c:pt idx="1120">
                  <c:v>2932.01</c:v>
                </c:pt>
                <c:pt idx="1121">
                  <c:v>2927.53</c:v>
                </c:pt>
                <c:pt idx="1122">
                  <c:v>2936.72</c:v>
                </c:pt>
                <c:pt idx="1123">
                  <c:v>2930.17</c:v>
                </c:pt>
                <c:pt idx="1124">
                  <c:v>2930.17</c:v>
                </c:pt>
                <c:pt idx="1125">
                  <c:v>2930.17</c:v>
                </c:pt>
                <c:pt idx="1126">
                  <c:v>2936.66</c:v>
                </c:pt>
                <c:pt idx="1127">
                  <c:v>2921.9</c:v>
                </c:pt>
                <c:pt idx="1128">
                  <c:v>2906.78</c:v>
                </c:pt>
                <c:pt idx="1129">
                  <c:v>2882.2</c:v>
                </c:pt>
                <c:pt idx="1130">
                  <c:v>2855.8</c:v>
                </c:pt>
                <c:pt idx="1131">
                  <c:v>2855.8</c:v>
                </c:pt>
                <c:pt idx="1132">
                  <c:v>2855.8</c:v>
                </c:pt>
                <c:pt idx="1133">
                  <c:v>2853.99</c:v>
                </c:pt>
                <c:pt idx="1134">
                  <c:v>2867.76</c:v>
                </c:pt>
                <c:pt idx="1135">
                  <c:v>2879.49</c:v>
                </c:pt>
                <c:pt idx="1136">
                  <c:v>2862.63</c:v>
                </c:pt>
                <c:pt idx="1137">
                  <c:v>2851.98</c:v>
                </c:pt>
                <c:pt idx="1138">
                  <c:v>2851.98</c:v>
                </c:pt>
                <c:pt idx="1139">
                  <c:v>2851.98</c:v>
                </c:pt>
                <c:pt idx="1140">
                  <c:v>2875.46</c:v>
                </c:pt>
                <c:pt idx="1141">
                  <c:v>2867.64</c:v>
                </c:pt>
                <c:pt idx="1142">
                  <c:v>2876.03</c:v>
                </c:pt>
                <c:pt idx="1143">
                  <c:v>2875.68</c:v>
                </c:pt>
                <c:pt idx="1144">
                  <c:v>2902.81</c:v>
                </c:pt>
                <c:pt idx="1145">
                  <c:v>2902.81</c:v>
                </c:pt>
                <c:pt idx="1146">
                  <c:v>2902.81</c:v>
                </c:pt>
                <c:pt idx="1147">
                  <c:v>2902.81</c:v>
                </c:pt>
                <c:pt idx="1148">
                  <c:v>2902.68</c:v>
                </c:pt>
                <c:pt idx="1149">
                  <c:v>2893.55</c:v>
                </c:pt>
                <c:pt idx="1150">
                  <c:v>2871.67</c:v>
                </c:pt>
                <c:pt idx="1151">
                  <c:v>2886.52</c:v>
                </c:pt>
                <c:pt idx="1152">
                  <c:v>2886.52</c:v>
                </c:pt>
                <c:pt idx="1153">
                  <c:v>2886.52</c:v>
                </c:pt>
                <c:pt idx="1154">
                  <c:v>2896.27</c:v>
                </c:pt>
                <c:pt idx="1155">
                  <c:v>2919.17</c:v>
                </c:pt>
                <c:pt idx="1156">
                  <c:v>2935.75</c:v>
                </c:pt>
                <c:pt idx="1157">
                  <c:v>2960.91</c:v>
                </c:pt>
                <c:pt idx="1158">
                  <c:v>2977.43</c:v>
                </c:pt>
                <c:pt idx="1159">
                  <c:v>2977.43</c:v>
                </c:pt>
                <c:pt idx="1160">
                  <c:v>2977.43</c:v>
                </c:pt>
                <c:pt idx="1161">
                  <c:v>2966.67</c:v>
                </c:pt>
                <c:pt idx="1162">
                  <c:v>2972.44</c:v>
                </c:pt>
                <c:pt idx="1163">
                  <c:v>2987.88</c:v>
                </c:pt>
                <c:pt idx="1164">
                  <c:v>3004.43</c:v>
                </c:pt>
                <c:pt idx="1165">
                  <c:v>2980.83</c:v>
                </c:pt>
                <c:pt idx="1166">
                  <c:v>2980.83</c:v>
                </c:pt>
                <c:pt idx="1167">
                  <c:v>2980.83</c:v>
                </c:pt>
                <c:pt idx="1168">
                  <c:v>2987.93</c:v>
                </c:pt>
                <c:pt idx="1169">
                  <c:v>2997.73</c:v>
                </c:pt>
                <c:pt idx="1170">
                  <c:v>2972.61</c:v>
                </c:pt>
                <c:pt idx="1171">
                  <c:v>2923.96</c:v>
                </c:pt>
                <c:pt idx="1172">
                  <c:v>2912.53</c:v>
                </c:pt>
                <c:pt idx="1173">
                  <c:v>2912.53</c:v>
                </c:pt>
                <c:pt idx="1174">
                  <c:v>2912.53</c:v>
                </c:pt>
                <c:pt idx="1175">
                  <c:v>2912.53</c:v>
                </c:pt>
                <c:pt idx="1176">
                  <c:v>2904.87</c:v>
                </c:pt>
                <c:pt idx="1177">
                  <c:v>2936.82</c:v>
                </c:pt>
                <c:pt idx="1178">
                  <c:v>2921.25</c:v>
                </c:pt>
                <c:pt idx="1179">
                  <c:v>2899.94</c:v>
                </c:pt>
                <c:pt idx="1180">
                  <c:v>2899.94</c:v>
                </c:pt>
                <c:pt idx="1181">
                  <c:v>2899.94</c:v>
                </c:pt>
                <c:pt idx="1182">
                  <c:v>2913.48</c:v>
                </c:pt>
                <c:pt idx="1183">
                  <c:v>2911.99</c:v>
                </c:pt>
                <c:pt idx="1184">
                  <c:v>2888.02</c:v>
                </c:pt>
                <c:pt idx="1185">
                  <c:v>2880.24</c:v>
                </c:pt>
                <c:pt idx="1186">
                  <c:v>2885.57</c:v>
                </c:pt>
                <c:pt idx="1187">
                  <c:v>2885.57</c:v>
                </c:pt>
                <c:pt idx="1188">
                  <c:v>2885.57</c:v>
                </c:pt>
                <c:pt idx="1189">
                  <c:v>2866.87</c:v>
                </c:pt>
                <c:pt idx="1190">
                  <c:v>2869.32</c:v>
                </c:pt>
                <c:pt idx="1191">
                  <c:v>2857.65</c:v>
                </c:pt>
                <c:pt idx="1192">
                  <c:v>2853.1</c:v>
                </c:pt>
                <c:pt idx="1193">
                  <c:v>2858</c:v>
                </c:pt>
                <c:pt idx="1194">
                  <c:v>2858</c:v>
                </c:pt>
                <c:pt idx="1195">
                  <c:v>2858</c:v>
                </c:pt>
                <c:pt idx="1196">
                  <c:v>2867.13</c:v>
                </c:pt>
                <c:pt idx="1197">
                  <c:v>2868.6</c:v>
                </c:pt>
                <c:pt idx="1198">
                  <c:v>2872.55</c:v>
                </c:pt>
                <c:pt idx="1199">
                  <c:v>2872.55</c:v>
                </c:pt>
                <c:pt idx="1200">
                  <c:v>2872.55</c:v>
                </c:pt>
                <c:pt idx="1201">
                  <c:v>2872.55</c:v>
                </c:pt>
                <c:pt idx="1202">
                  <c:v>2872.55</c:v>
                </c:pt>
                <c:pt idx="1203">
                  <c:v>2854.89</c:v>
                </c:pt>
                <c:pt idx="1204">
                  <c:v>2837.9</c:v>
                </c:pt>
                <c:pt idx="1205">
                  <c:v>2856.48</c:v>
                </c:pt>
                <c:pt idx="1206">
                  <c:v>2863.39</c:v>
                </c:pt>
                <c:pt idx="1207">
                  <c:v>2868.89</c:v>
                </c:pt>
                <c:pt idx="1208">
                  <c:v>2868.89</c:v>
                </c:pt>
                <c:pt idx="1209">
                  <c:v>2868.89</c:v>
                </c:pt>
                <c:pt idx="1210">
                  <c:v>2871.98</c:v>
                </c:pt>
                <c:pt idx="1211">
                  <c:v>2899.13</c:v>
                </c:pt>
                <c:pt idx="1212">
                  <c:v>2928.07</c:v>
                </c:pt>
                <c:pt idx="1213">
                  <c:v>2944.31</c:v>
                </c:pt>
                <c:pt idx="1214">
                  <c:v>2947.85</c:v>
                </c:pt>
                <c:pt idx="1215">
                  <c:v>2947.85</c:v>
                </c:pt>
                <c:pt idx="1216">
                  <c:v>2947.85</c:v>
                </c:pt>
                <c:pt idx="1217">
                  <c:v>2947.85</c:v>
                </c:pt>
                <c:pt idx="1218">
                  <c:v>2945.53</c:v>
                </c:pt>
                <c:pt idx="1219">
                  <c:v>2930.17</c:v>
                </c:pt>
                <c:pt idx="1220">
                  <c:v>2967.44</c:v>
                </c:pt>
                <c:pt idx="1221">
                  <c:v>2961.78</c:v>
                </c:pt>
                <c:pt idx="1222">
                  <c:v>2961.78</c:v>
                </c:pt>
                <c:pt idx="1223">
                  <c:v>2961.78</c:v>
                </c:pt>
                <c:pt idx="1224">
                  <c:v>2959.26</c:v>
                </c:pt>
                <c:pt idx="1225">
                  <c:v>2967.24</c:v>
                </c:pt>
                <c:pt idx="1226">
                  <c:v>2949.35</c:v>
                </c:pt>
                <c:pt idx="1227">
                  <c:v>2933.92</c:v>
                </c:pt>
                <c:pt idx="1228">
                  <c:v>2918.69</c:v>
                </c:pt>
                <c:pt idx="1229">
                  <c:v>2918.69</c:v>
                </c:pt>
                <c:pt idx="1230">
                  <c:v>2918.69</c:v>
                </c:pt>
                <c:pt idx="1231">
                  <c:v>2883.87</c:v>
                </c:pt>
                <c:pt idx="1232">
                  <c:v>2873.22</c:v>
                </c:pt>
                <c:pt idx="1233">
                  <c:v>2893.4</c:v>
                </c:pt>
                <c:pt idx="1234">
                  <c:v>2932.16</c:v>
                </c:pt>
                <c:pt idx="1235">
                  <c:v>2889.45</c:v>
                </c:pt>
                <c:pt idx="1236">
                  <c:v>2889.45</c:v>
                </c:pt>
                <c:pt idx="1237">
                  <c:v>2889.45</c:v>
                </c:pt>
                <c:pt idx="1238">
                  <c:v>2895.12</c:v>
                </c:pt>
                <c:pt idx="1239">
                  <c:v>2904.61</c:v>
                </c:pt>
                <c:pt idx="1240">
                  <c:v>2905.29</c:v>
                </c:pt>
                <c:pt idx="1241">
                  <c:v>2911.66</c:v>
                </c:pt>
                <c:pt idx="1242">
                  <c:v>2913.47</c:v>
                </c:pt>
                <c:pt idx="1243">
                  <c:v>2913.47</c:v>
                </c:pt>
                <c:pt idx="1244">
                  <c:v>2913.47</c:v>
                </c:pt>
                <c:pt idx="1245">
                  <c:v>2913.47</c:v>
                </c:pt>
                <c:pt idx="1246">
                  <c:v>2920.42</c:v>
                </c:pt>
                <c:pt idx="1247">
                  <c:v>2921</c:v>
                </c:pt>
                <c:pt idx="1248">
                  <c:v>2895.73</c:v>
                </c:pt>
                <c:pt idx="1249">
                  <c:v>2894.72</c:v>
                </c:pt>
                <c:pt idx="1250">
                  <c:v>2894.72</c:v>
                </c:pt>
                <c:pt idx="1251">
                  <c:v>2894.72</c:v>
                </c:pt>
                <c:pt idx="1252">
                  <c:v>2895.85</c:v>
                </c:pt>
                <c:pt idx="1253">
                  <c:v>2893.76</c:v>
                </c:pt>
                <c:pt idx="1254">
                  <c:v>2907.1</c:v>
                </c:pt>
                <c:pt idx="1255">
                  <c:v>2919.82</c:v>
                </c:pt>
                <c:pt idx="1256">
                  <c:v>2919.58</c:v>
                </c:pt>
                <c:pt idx="1257">
                  <c:v>2919.58</c:v>
                </c:pt>
                <c:pt idx="1258">
                  <c:v>2919.58</c:v>
                </c:pt>
                <c:pt idx="1259">
                  <c:v>2929.2</c:v>
                </c:pt>
                <c:pt idx="1260">
                  <c:v>2933.13</c:v>
                </c:pt>
                <c:pt idx="1261">
                  <c:v>2924.75</c:v>
                </c:pt>
                <c:pt idx="1262">
                  <c:v>2953.83</c:v>
                </c:pt>
                <c:pt idx="1263">
                  <c:v>2961.68</c:v>
                </c:pt>
                <c:pt idx="1264">
                  <c:v>2961.68</c:v>
                </c:pt>
                <c:pt idx="1265">
                  <c:v>2961.68</c:v>
                </c:pt>
                <c:pt idx="1266">
                  <c:v>2961.68</c:v>
                </c:pt>
                <c:pt idx="1267">
                  <c:v>3029.53</c:v>
                </c:pt>
                <c:pt idx="1268">
                  <c:v>3053.9</c:v>
                </c:pt>
                <c:pt idx="1269">
                  <c:v>3035.83</c:v>
                </c:pt>
                <c:pt idx="1270">
                  <c:v>3010.68</c:v>
                </c:pt>
                <c:pt idx="1271">
                  <c:v>3010.68</c:v>
                </c:pt>
                <c:pt idx="1272">
                  <c:v>3010.68</c:v>
                </c:pt>
                <c:pt idx="1273">
                  <c:v>3010.68</c:v>
                </c:pt>
                <c:pt idx="1274">
                  <c:v>3025.28</c:v>
                </c:pt>
                <c:pt idx="1275">
                  <c:v>3023.64</c:v>
                </c:pt>
                <c:pt idx="1276">
                  <c:v>3038.26</c:v>
                </c:pt>
                <c:pt idx="1277">
                  <c:v>3050.43</c:v>
                </c:pt>
                <c:pt idx="1278">
                  <c:v>3050.43</c:v>
                </c:pt>
                <c:pt idx="1279">
                  <c:v>3050.43</c:v>
                </c:pt>
                <c:pt idx="1280">
                  <c:v>3050.43</c:v>
                </c:pt>
                <c:pt idx="1281">
                  <c:v>3050.43</c:v>
                </c:pt>
                <c:pt idx="1282">
                  <c:v>3068.93</c:v>
                </c:pt>
                <c:pt idx="1283">
                  <c:v>3084.19</c:v>
                </c:pt>
                <c:pt idx="1284">
                  <c:v>3092.65</c:v>
                </c:pt>
                <c:pt idx="1285">
                  <c:v>3092.65</c:v>
                </c:pt>
                <c:pt idx="1286">
                  <c:v>3092.65</c:v>
                </c:pt>
                <c:pt idx="1287">
                  <c:v>3067.33</c:v>
                </c:pt>
                <c:pt idx="1288">
                  <c:v>3067.73</c:v>
                </c:pt>
                <c:pt idx="1289">
                  <c:v>3052.3</c:v>
                </c:pt>
                <c:pt idx="1290">
                  <c:v>3043.6</c:v>
                </c:pt>
                <c:pt idx="1291">
                  <c:v>3019.56</c:v>
                </c:pt>
                <c:pt idx="1292">
                  <c:v>3019.56</c:v>
                </c:pt>
                <c:pt idx="1293">
                  <c:v>3019.56</c:v>
                </c:pt>
                <c:pt idx="1294">
                  <c:v>3030.6</c:v>
                </c:pt>
                <c:pt idx="1295">
                  <c:v>3013.26</c:v>
                </c:pt>
                <c:pt idx="1296">
                  <c:v>3010</c:v>
                </c:pt>
                <c:pt idx="1297">
                  <c:v>3010</c:v>
                </c:pt>
                <c:pt idx="1298">
                  <c:v>3010.77</c:v>
                </c:pt>
                <c:pt idx="1299">
                  <c:v>3010.77</c:v>
                </c:pt>
                <c:pt idx="1300">
                  <c:v>3010.77</c:v>
                </c:pt>
                <c:pt idx="1301">
                  <c:v>3023.67</c:v>
                </c:pt>
                <c:pt idx="1302">
                  <c:v>3026.55</c:v>
                </c:pt>
                <c:pt idx="1303">
                  <c:v>3026.22</c:v>
                </c:pt>
                <c:pt idx="1304">
                  <c:v>3002.94</c:v>
                </c:pt>
                <c:pt idx="1305">
                  <c:v>2995.23</c:v>
                </c:pt>
                <c:pt idx="1306">
                  <c:v>2995.23</c:v>
                </c:pt>
                <c:pt idx="1307">
                  <c:v>2995.23</c:v>
                </c:pt>
                <c:pt idx="1308">
                  <c:v>2997.59</c:v>
                </c:pt>
                <c:pt idx="1309">
                  <c:v>2973.03</c:v>
                </c:pt>
                <c:pt idx="1310">
                  <c:v>2964.66</c:v>
                </c:pt>
                <c:pt idx="1311">
                  <c:v>2954.54</c:v>
                </c:pt>
                <c:pt idx="1312">
                  <c:v>2974.39</c:v>
                </c:pt>
                <c:pt idx="1313">
                  <c:v>2974.39</c:v>
                </c:pt>
                <c:pt idx="1314">
                  <c:v>2974.39</c:v>
                </c:pt>
                <c:pt idx="1315">
                  <c:v>2974.39</c:v>
                </c:pt>
                <c:pt idx="1316">
                  <c:v>2994.62</c:v>
                </c:pt>
                <c:pt idx="1317">
                  <c:v>3011.14</c:v>
                </c:pt>
                <c:pt idx="1318">
                  <c:v>2994.85</c:v>
                </c:pt>
                <c:pt idx="1319">
                  <c:v>2984.99</c:v>
                </c:pt>
                <c:pt idx="1320">
                  <c:v>2984.99</c:v>
                </c:pt>
                <c:pt idx="1321">
                  <c:v>2984.99</c:v>
                </c:pt>
                <c:pt idx="1322">
                  <c:v>2966.54</c:v>
                </c:pt>
                <c:pt idx="1323">
                  <c:v>2974.7</c:v>
                </c:pt>
                <c:pt idx="1324">
                  <c:v>2967.32</c:v>
                </c:pt>
                <c:pt idx="1325">
                  <c:v>2980.03</c:v>
                </c:pt>
                <c:pt idx="1326">
                  <c:v>2994.39</c:v>
                </c:pt>
                <c:pt idx="1327">
                  <c:v>2994.39</c:v>
                </c:pt>
                <c:pt idx="1328">
                  <c:v>2994.39</c:v>
                </c:pt>
                <c:pt idx="1329">
                  <c:v>2994.39</c:v>
                </c:pt>
                <c:pt idx="1330">
                  <c:v>2986.83</c:v>
                </c:pt>
                <c:pt idx="1331">
                  <c:v>2986.88</c:v>
                </c:pt>
                <c:pt idx="1332">
                  <c:v>2972.98</c:v>
                </c:pt>
                <c:pt idx="1333">
                  <c:v>2933.96</c:v>
                </c:pt>
                <c:pt idx="1334">
                  <c:v>2933.96</c:v>
                </c:pt>
                <c:pt idx="1335">
                  <c:v>2933.96</c:v>
                </c:pt>
                <c:pt idx="1336">
                  <c:v>2934.23</c:v>
                </c:pt>
                <c:pt idx="1337">
                  <c:v>2940.35</c:v>
                </c:pt>
                <c:pt idx="1338">
                  <c:v>2937.09</c:v>
                </c:pt>
                <c:pt idx="1339">
                  <c:v>2948.09</c:v>
                </c:pt>
                <c:pt idx="1340">
                  <c:v>2936.07</c:v>
                </c:pt>
                <c:pt idx="1341">
                  <c:v>2936.07</c:v>
                </c:pt>
                <c:pt idx="1342">
                  <c:v>2936.07</c:v>
                </c:pt>
                <c:pt idx="1343">
                  <c:v>2936.07</c:v>
                </c:pt>
                <c:pt idx="1344">
                  <c:v>2923.49</c:v>
                </c:pt>
                <c:pt idx="1345">
                  <c:v>2919.5</c:v>
                </c:pt>
                <c:pt idx="1346">
                  <c:v>2907.96</c:v>
                </c:pt>
                <c:pt idx="1347">
                  <c:v>2909.15</c:v>
                </c:pt>
                <c:pt idx="1348">
                  <c:v>2909.15</c:v>
                </c:pt>
                <c:pt idx="1349">
                  <c:v>2909.15</c:v>
                </c:pt>
                <c:pt idx="1350">
                  <c:v>2916.1</c:v>
                </c:pt>
                <c:pt idx="1351">
                  <c:v>2923.03</c:v>
                </c:pt>
                <c:pt idx="1352">
                  <c:v>2909.52</c:v>
                </c:pt>
                <c:pt idx="1353">
                  <c:v>2905.98</c:v>
                </c:pt>
                <c:pt idx="1354">
                  <c:v>2897.83</c:v>
                </c:pt>
                <c:pt idx="1355">
                  <c:v>2897.83</c:v>
                </c:pt>
                <c:pt idx="1356">
                  <c:v>2897.83</c:v>
                </c:pt>
                <c:pt idx="1357">
                  <c:v>2906.06</c:v>
                </c:pt>
                <c:pt idx="1358">
                  <c:v>2904.6</c:v>
                </c:pt>
                <c:pt idx="1359">
                  <c:v>2893.18</c:v>
                </c:pt>
                <c:pt idx="1360">
                  <c:v>2913.96</c:v>
                </c:pt>
                <c:pt idx="1361">
                  <c:v>2900.73</c:v>
                </c:pt>
                <c:pt idx="1362">
                  <c:v>2900.73</c:v>
                </c:pt>
                <c:pt idx="1363">
                  <c:v>2900.73</c:v>
                </c:pt>
                <c:pt idx="1364">
                  <c:v>2924.57</c:v>
                </c:pt>
                <c:pt idx="1365">
                  <c:v>2930.7</c:v>
                </c:pt>
                <c:pt idx="1366">
                  <c:v>2940.66</c:v>
                </c:pt>
                <c:pt idx="1367">
                  <c:v>2941.07</c:v>
                </c:pt>
                <c:pt idx="1368">
                  <c:v>2936.67</c:v>
                </c:pt>
                <c:pt idx="1369">
                  <c:v>2936.67</c:v>
                </c:pt>
                <c:pt idx="1370">
                  <c:v>2936.67</c:v>
                </c:pt>
                <c:pt idx="1371">
                  <c:v>2949.33</c:v>
                </c:pt>
                <c:pt idx="1372">
                  <c:v>2953.81</c:v>
                </c:pt>
                <c:pt idx="1373">
                  <c:v>2945.59</c:v>
                </c:pt>
                <c:pt idx="1374">
                  <c:v>2926.82</c:v>
                </c:pt>
                <c:pt idx="1375">
                  <c:v>2942.19</c:v>
                </c:pt>
                <c:pt idx="1376">
                  <c:v>2942.19</c:v>
                </c:pt>
                <c:pt idx="1377">
                  <c:v>2942.19</c:v>
                </c:pt>
                <c:pt idx="1378">
                  <c:v>2942.19</c:v>
                </c:pt>
                <c:pt idx="1379">
                  <c:v>2947.06</c:v>
                </c:pt>
                <c:pt idx="1380">
                  <c:v>2953.77</c:v>
                </c:pt>
                <c:pt idx="1381">
                  <c:v>2949.69</c:v>
                </c:pt>
                <c:pt idx="1382">
                  <c:v>2932.05</c:v>
                </c:pt>
                <c:pt idx="1383">
                  <c:v>2932.05</c:v>
                </c:pt>
                <c:pt idx="1384">
                  <c:v>2932.05</c:v>
                </c:pt>
                <c:pt idx="1385">
                  <c:v>2932.05</c:v>
                </c:pt>
                <c:pt idx="1386">
                  <c:v>2944.27</c:v>
                </c:pt>
                <c:pt idx="1387">
                  <c:v>2935.66</c:v>
                </c:pt>
                <c:pt idx="1388">
                  <c:v>2921.92</c:v>
                </c:pt>
                <c:pt idx="1389">
                  <c:v>2936.66</c:v>
                </c:pt>
                <c:pt idx="1390">
                  <c:v>2936.66</c:v>
                </c:pt>
                <c:pt idx="1391">
                  <c:v>2936.66</c:v>
                </c:pt>
                <c:pt idx="1392">
                  <c:v>2947.69</c:v>
                </c:pt>
                <c:pt idx="1393">
                  <c:v>2971.36</c:v>
                </c:pt>
                <c:pt idx="1394">
                  <c:v>2989.39</c:v>
                </c:pt>
                <c:pt idx="1395">
                  <c:v>3008.8</c:v>
                </c:pt>
                <c:pt idx="1396">
                  <c:v>3009.85</c:v>
                </c:pt>
                <c:pt idx="1397">
                  <c:v>3009.85</c:v>
                </c:pt>
                <c:pt idx="1398">
                  <c:v>3009.85</c:v>
                </c:pt>
                <c:pt idx="1399">
                  <c:v>3011.44</c:v>
                </c:pt>
                <c:pt idx="1400">
                  <c:v>3039.19</c:v>
                </c:pt>
                <c:pt idx="1401">
                  <c:v>3038.56</c:v>
                </c:pt>
                <c:pt idx="1402">
                  <c:v>3054.38</c:v>
                </c:pt>
                <c:pt idx="1403">
                  <c:v>3055.57</c:v>
                </c:pt>
                <c:pt idx="1404">
                  <c:v>3055.57</c:v>
                </c:pt>
                <c:pt idx="1405">
                  <c:v>3055.57</c:v>
                </c:pt>
                <c:pt idx="1406">
                  <c:v>3055.57</c:v>
                </c:pt>
                <c:pt idx="1407">
                  <c:v>3026.94</c:v>
                </c:pt>
                <c:pt idx="1408">
                  <c:v>3017.78</c:v>
                </c:pt>
                <c:pt idx="1409">
                  <c:v>3015.52</c:v>
                </c:pt>
                <c:pt idx="1410">
                  <c:v>3004.88</c:v>
                </c:pt>
                <c:pt idx="1411">
                  <c:v>3004.88</c:v>
                </c:pt>
                <c:pt idx="1412">
                  <c:v>3004.88</c:v>
                </c:pt>
                <c:pt idx="1413">
                  <c:v>3004.88</c:v>
                </c:pt>
                <c:pt idx="1414">
                  <c:v>3016.7</c:v>
                </c:pt>
                <c:pt idx="1415">
                  <c:v>3023.88</c:v>
                </c:pt>
                <c:pt idx="1416">
                  <c:v>3015.79</c:v>
                </c:pt>
                <c:pt idx="1417">
                  <c:v>3003.19</c:v>
                </c:pt>
                <c:pt idx="1418">
                  <c:v>3003.19</c:v>
                </c:pt>
                <c:pt idx="1419">
                  <c:v>3003.19</c:v>
                </c:pt>
                <c:pt idx="1420">
                  <c:v>3011.32</c:v>
                </c:pt>
                <c:pt idx="1421">
                  <c:v>3001.07</c:v>
                </c:pt>
                <c:pt idx="1422">
                  <c:v>2982.73</c:v>
                </c:pt>
                <c:pt idx="1423">
                  <c:v>2982.73</c:v>
                </c:pt>
                <c:pt idx="1424">
                  <c:v>2976.39</c:v>
                </c:pt>
                <c:pt idx="1425">
                  <c:v>2976.39</c:v>
                </c:pt>
                <c:pt idx="1426">
                  <c:v>2976.39</c:v>
                </c:pt>
                <c:pt idx="1427">
                  <c:v>2986.84</c:v>
                </c:pt>
                <c:pt idx="1428">
                  <c:v>3003.94</c:v>
                </c:pt>
                <c:pt idx="1429">
                  <c:v>3006.09</c:v>
                </c:pt>
                <c:pt idx="1430">
                  <c:v>3006.04</c:v>
                </c:pt>
                <c:pt idx="1431">
                  <c:v>3005.76</c:v>
                </c:pt>
                <c:pt idx="1432">
                  <c:v>3005.76</c:v>
                </c:pt>
                <c:pt idx="1433">
                  <c:v>3005.76</c:v>
                </c:pt>
                <c:pt idx="1434">
                  <c:v>2993.49</c:v>
                </c:pt>
                <c:pt idx="1435">
                  <c:v>2996.53</c:v>
                </c:pt>
                <c:pt idx="1436">
                  <c:v>3007.07</c:v>
                </c:pt>
                <c:pt idx="1437">
                  <c:v>3016.18</c:v>
                </c:pt>
                <c:pt idx="1438">
                  <c:v>3016.18</c:v>
                </c:pt>
                <c:pt idx="1439">
                  <c:v>3016.18</c:v>
                </c:pt>
                <c:pt idx="1440">
                  <c:v>3016.18</c:v>
                </c:pt>
                <c:pt idx="1441">
                  <c:v>3013.99</c:v>
                </c:pt>
                <c:pt idx="1442">
                  <c:v>3029.75</c:v>
                </c:pt>
                <c:pt idx="1443">
                  <c:v>3015.41</c:v>
                </c:pt>
                <c:pt idx="1444">
                  <c:v>2999.07</c:v>
                </c:pt>
                <c:pt idx="1445">
                  <c:v>2996.61</c:v>
                </c:pt>
                <c:pt idx="1446">
                  <c:v>2996.61</c:v>
                </c:pt>
                <c:pt idx="1447">
                  <c:v>2996.61</c:v>
                </c:pt>
                <c:pt idx="1448">
                  <c:v>2975.59</c:v>
                </c:pt>
                <c:pt idx="1449">
                  <c:v>2972.05</c:v>
                </c:pt>
                <c:pt idx="1450">
                  <c:v>2965.77</c:v>
                </c:pt>
                <c:pt idx="1451">
                  <c:v>2963.58</c:v>
                </c:pt>
                <c:pt idx="1452">
                  <c:v>2962.14</c:v>
                </c:pt>
                <c:pt idx="1453">
                  <c:v>2962.14</c:v>
                </c:pt>
                <c:pt idx="1454">
                  <c:v>2962.14</c:v>
                </c:pt>
                <c:pt idx="1455">
                  <c:v>2962.14</c:v>
                </c:pt>
                <c:pt idx="1456">
                  <c:v>2962.26</c:v>
                </c:pt>
                <c:pt idx="1457">
                  <c:v>2971.63</c:v>
                </c:pt>
                <c:pt idx="1458">
                  <c:v>2984</c:v>
                </c:pt>
                <c:pt idx="1459">
                  <c:v>2984</c:v>
                </c:pt>
                <c:pt idx="1460">
                  <c:v>2984</c:v>
                </c:pt>
                <c:pt idx="1461">
                  <c:v>2984</c:v>
                </c:pt>
                <c:pt idx="1462">
                  <c:v>2984</c:v>
                </c:pt>
                <c:pt idx="1463">
                  <c:v>2940.94</c:v>
                </c:pt>
                <c:pt idx="1464">
                  <c:v>2908.68</c:v>
                </c:pt>
                <c:pt idx="1465">
                  <c:v>2885.76</c:v>
                </c:pt>
                <c:pt idx="1466">
                  <c:v>2898.32</c:v>
                </c:pt>
                <c:pt idx="1467">
                  <c:v>2898.32</c:v>
                </c:pt>
                <c:pt idx="1468">
                  <c:v>2898.32</c:v>
                </c:pt>
                <c:pt idx="1469">
                  <c:v>2898.32</c:v>
                </c:pt>
                <c:pt idx="1470">
                  <c:v>2914.37</c:v>
                </c:pt>
                <c:pt idx="1471">
                  <c:v>2895.69</c:v>
                </c:pt>
                <c:pt idx="1472">
                  <c:v>2865.79</c:v>
                </c:pt>
                <c:pt idx="1473">
                  <c:v>2855.86</c:v>
                </c:pt>
                <c:pt idx="1474">
                  <c:v>2855.86</c:v>
                </c:pt>
                <c:pt idx="1475">
                  <c:v>2855.86</c:v>
                </c:pt>
                <c:pt idx="1476">
                  <c:v>2855.86</c:v>
                </c:pt>
                <c:pt idx="1477">
                  <c:v>2868.03</c:v>
                </c:pt>
                <c:pt idx="1478">
                  <c:v>2851.13</c:v>
                </c:pt>
                <c:pt idx="1479">
                  <c:v>2836.85</c:v>
                </c:pt>
                <c:pt idx="1480">
                  <c:v>2851.75</c:v>
                </c:pt>
                <c:pt idx="1481">
                  <c:v>2851.75</c:v>
                </c:pt>
                <c:pt idx="1482">
                  <c:v>2851.75</c:v>
                </c:pt>
                <c:pt idx="1483">
                  <c:v>2854.2</c:v>
                </c:pt>
                <c:pt idx="1484">
                  <c:v>2858.5</c:v>
                </c:pt>
                <c:pt idx="1485">
                  <c:v>2820.53</c:v>
                </c:pt>
                <c:pt idx="1486">
                  <c:v>2783.13</c:v>
                </c:pt>
                <c:pt idx="1487">
                  <c:v>2805.12</c:v>
                </c:pt>
                <c:pt idx="1488">
                  <c:v>2805.12</c:v>
                </c:pt>
                <c:pt idx="1489">
                  <c:v>2805.12</c:v>
                </c:pt>
                <c:pt idx="1490">
                  <c:v>2842.67</c:v>
                </c:pt>
                <c:pt idx="1491">
                  <c:v>2844.14</c:v>
                </c:pt>
                <c:pt idx="1492">
                  <c:v>2835.05</c:v>
                </c:pt>
                <c:pt idx="1493">
                  <c:v>2806.67</c:v>
                </c:pt>
                <c:pt idx="1494">
                  <c:v>2832.13</c:v>
                </c:pt>
                <c:pt idx="1495">
                  <c:v>2832.13</c:v>
                </c:pt>
                <c:pt idx="1496">
                  <c:v>2832.13</c:v>
                </c:pt>
                <c:pt idx="1497">
                  <c:v>2843.6</c:v>
                </c:pt>
                <c:pt idx="1498">
                  <c:v>2844.83</c:v>
                </c:pt>
                <c:pt idx="1499">
                  <c:v>2830.89</c:v>
                </c:pt>
                <c:pt idx="1500">
                  <c:v>2862.78</c:v>
                </c:pt>
                <c:pt idx="1501">
                  <c:v>2908.7</c:v>
                </c:pt>
                <c:pt idx="1502">
                  <c:v>2908.7</c:v>
                </c:pt>
                <c:pt idx="1503">
                  <c:v>2908.7</c:v>
                </c:pt>
                <c:pt idx="1504">
                  <c:v>2904.29</c:v>
                </c:pt>
                <c:pt idx="1505">
                  <c:v>2904.71</c:v>
                </c:pt>
                <c:pt idx="1506">
                  <c:v>2895.79</c:v>
                </c:pt>
                <c:pt idx="1507">
                  <c:v>2851.74</c:v>
                </c:pt>
                <c:pt idx="1508">
                  <c:v>2853.16</c:v>
                </c:pt>
                <c:pt idx="1509">
                  <c:v>2853.16</c:v>
                </c:pt>
                <c:pt idx="1510">
                  <c:v>2853.16</c:v>
                </c:pt>
                <c:pt idx="1511">
                  <c:v>2853.16</c:v>
                </c:pt>
                <c:pt idx="1512">
                  <c:v>2862.01</c:v>
                </c:pt>
                <c:pt idx="1513">
                  <c:v>2877.94</c:v>
                </c:pt>
                <c:pt idx="1514">
                  <c:v>2877.04</c:v>
                </c:pt>
                <c:pt idx="1515">
                  <c:v>2849.59</c:v>
                </c:pt>
                <c:pt idx="1516">
                  <c:v>2849.59</c:v>
                </c:pt>
                <c:pt idx="1517">
                  <c:v>2849.59</c:v>
                </c:pt>
                <c:pt idx="1518">
                  <c:v>2849.91</c:v>
                </c:pt>
                <c:pt idx="1519">
                  <c:v>2855.93</c:v>
                </c:pt>
                <c:pt idx="1520">
                  <c:v>2867.94</c:v>
                </c:pt>
                <c:pt idx="1521">
                  <c:v>2879.05</c:v>
                </c:pt>
                <c:pt idx="1522">
                  <c:v>2879.15</c:v>
                </c:pt>
                <c:pt idx="1523">
                  <c:v>2879.15</c:v>
                </c:pt>
                <c:pt idx="1524">
                  <c:v>2879.15</c:v>
                </c:pt>
                <c:pt idx="1525">
                  <c:v>2859.09</c:v>
                </c:pt>
                <c:pt idx="1526">
                  <c:v>2845.05</c:v>
                </c:pt>
                <c:pt idx="1527">
                  <c:v>2858.88</c:v>
                </c:pt>
                <c:pt idx="1528">
                  <c:v>2871.36</c:v>
                </c:pt>
                <c:pt idx="1529">
                  <c:v>2866.93</c:v>
                </c:pt>
                <c:pt idx="1530">
                  <c:v>2866.93</c:v>
                </c:pt>
                <c:pt idx="1531">
                  <c:v>2866.93</c:v>
                </c:pt>
                <c:pt idx="1532">
                  <c:v>2851.84</c:v>
                </c:pt>
                <c:pt idx="1533">
                  <c:v>2848.38</c:v>
                </c:pt>
                <c:pt idx="1534">
                  <c:v>2845.76</c:v>
                </c:pt>
                <c:pt idx="1535">
                  <c:v>2850.04</c:v>
                </c:pt>
                <c:pt idx="1536">
                  <c:v>2852.48</c:v>
                </c:pt>
                <c:pt idx="1537">
                  <c:v>2852.48</c:v>
                </c:pt>
                <c:pt idx="1538">
                  <c:v>2852.48</c:v>
                </c:pt>
                <c:pt idx="1539">
                  <c:v>2852.48</c:v>
                </c:pt>
                <c:pt idx="1540">
                  <c:v>2866.92</c:v>
                </c:pt>
                <c:pt idx="1541">
                  <c:v>2850.69</c:v>
                </c:pt>
                <c:pt idx="1542">
                  <c:v>2857.88</c:v>
                </c:pt>
                <c:pt idx="1543">
                  <c:v>2849.01</c:v>
                </c:pt>
                <c:pt idx="1544">
                  <c:v>2849.01</c:v>
                </c:pt>
                <c:pt idx="1545">
                  <c:v>2849.01</c:v>
                </c:pt>
                <c:pt idx="1546">
                  <c:v>2816.33</c:v>
                </c:pt>
                <c:pt idx="1547">
                  <c:v>2780.04</c:v>
                </c:pt>
                <c:pt idx="1548">
                  <c:v>2780.47</c:v>
                </c:pt>
                <c:pt idx="1549">
                  <c:v>2780.47</c:v>
                </c:pt>
                <c:pt idx="1550">
                  <c:v>2780.47</c:v>
                </c:pt>
                <c:pt idx="1551">
                  <c:v>2780.47</c:v>
                </c:pt>
                <c:pt idx="1552">
                  <c:v>2780.47</c:v>
                </c:pt>
                <c:pt idx="1553">
                  <c:v>2792.96</c:v>
                </c:pt>
                <c:pt idx="1554">
                  <c:v>2778.27</c:v>
                </c:pt>
                <c:pt idx="1555">
                  <c:v>2791.57</c:v>
                </c:pt>
                <c:pt idx="1556">
                  <c:v>2787.36</c:v>
                </c:pt>
                <c:pt idx="1557">
                  <c:v>2791.88</c:v>
                </c:pt>
                <c:pt idx="1558">
                  <c:v>2791.88</c:v>
                </c:pt>
                <c:pt idx="1559">
                  <c:v>2791.88</c:v>
                </c:pt>
                <c:pt idx="1560">
                  <c:v>2781.95</c:v>
                </c:pt>
                <c:pt idx="1561">
                  <c:v>2767.82</c:v>
                </c:pt>
                <c:pt idx="1562">
                  <c:v>2733.24</c:v>
                </c:pt>
                <c:pt idx="1563">
                  <c:v>2710.03</c:v>
                </c:pt>
                <c:pt idx="1564">
                  <c:v>2705.34</c:v>
                </c:pt>
                <c:pt idx="1565">
                  <c:v>2705.34</c:v>
                </c:pt>
                <c:pt idx="1566">
                  <c:v>2705.34</c:v>
                </c:pt>
                <c:pt idx="1567">
                  <c:v>2726.47</c:v>
                </c:pt>
                <c:pt idx="1568">
                  <c:v>2725.66</c:v>
                </c:pt>
                <c:pt idx="1569">
                  <c:v>2705.64</c:v>
                </c:pt>
                <c:pt idx="1570">
                  <c:v>2724.47</c:v>
                </c:pt>
                <c:pt idx="1571">
                  <c:v>2757.96</c:v>
                </c:pt>
                <c:pt idx="1572">
                  <c:v>2757.96</c:v>
                </c:pt>
                <c:pt idx="1573">
                  <c:v>2757.96</c:v>
                </c:pt>
                <c:pt idx="1574">
                  <c:v>2799.45</c:v>
                </c:pt>
                <c:pt idx="1575">
                  <c:v>2785.22</c:v>
                </c:pt>
                <c:pt idx="1576">
                  <c:v>2820.29</c:v>
                </c:pt>
                <c:pt idx="1577">
                  <c:v>2812.83</c:v>
                </c:pt>
                <c:pt idx="1578">
                  <c:v>2806.28</c:v>
                </c:pt>
                <c:pt idx="1579">
                  <c:v>2806.28</c:v>
                </c:pt>
                <c:pt idx="1580">
                  <c:v>2806.28</c:v>
                </c:pt>
                <c:pt idx="1581">
                  <c:v>2809.92</c:v>
                </c:pt>
                <c:pt idx="1582">
                  <c:v>2809.92</c:v>
                </c:pt>
                <c:pt idx="1583">
                  <c:v>2831.99</c:v>
                </c:pt>
                <c:pt idx="1584">
                  <c:v>2857.85</c:v>
                </c:pt>
                <c:pt idx="1585">
                  <c:v>2843.41</c:v>
                </c:pt>
                <c:pt idx="1586">
                  <c:v>2843.41</c:v>
                </c:pt>
                <c:pt idx="1587">
                  <c:v>2843.41</c:v>
                </c:pt>
                <c:pt idx="1588">
                  <c:v>2817.2</c:v>
                </c:pt>
                <c:pt idx="1589">
                  <c:v>2866</c:v>
                </c:pt>
                <c:pt idx="1590">
                  <c:v>2859.51</c:v>
                </c:pt>
                <c:pt idx="1591">
                  <c:v>2822.37</c:v>
                </c:pt>
                <c:pt idx="1592">
                  <c:v>2824.05</c:v>
                </c:pt>
                <c:pt idx="1593">
                  <c:v>2824.05</c:v>
                </c:pt>
                <c:pt idx="1594">
                  <c:v>2824.05</c:v>
                </c:pt>
                <c:pt idx="1595">
                  <c:v>2824.05</c:v>
                </c:pt>
                <c:pt idx="1596">
                  <c:v>2889.87</c:v>
                </c:pt>
                <c:pt idx="1597">
                  <c:v>2865.37</c:v>
                </c:pt>
                <c:pt idx="1598">
                  <c:v>2886.23</c:v>
                </c:pt>
                <c:pt idx="1599">
                  <c:v>2925.67</c:v>
                </c:pt>
                <c:pt idx="1600">
                  <c:v>2925.67</c:v>
                </c:pt>
                <c:pt idx="1601">
                  <c:v>2925.67</c:v>
                </c:pt>
                <c:pt idx="1602">
                  <c:v>2897.37</c:v>
                </c:pt>
                <c:pt idx="1603">
                  <c:v>2851.42</c:v>
                </c:pt>
                <c:pt idx="1604">
                  <c:v>2863.24</c:v>
                </c:pt>
                <c:pt idx="1605">
                  <c:v>2863.12</c:v>
                </c:pt>
                <c:pt idx="1606">
                  <c:v>2887.16</c:v>
                </c:pt>
                <c:pt idx="1607">
                  <c:v>2887.16</c:v>
                </c:pt>
                <c:pt idx="1608">
                  <c:v>2887.16</c:v>
                </c:pt>
                <c:pt idx="1609">
                  <c:v>2887.16</c:v>
                </c:pt>
                <c:pt idx="1610">
                  <c:v>2893.82</c:v>
                </c:pt>
                <c:pt idx="1611">
                  <c:v>2879.32</c:v>
                </c:pt>
                <c:pt idx="1612">
                  <c:v>2889.32</c:v>
                </c:pt>
                <c:pt idx="1613">
                  <c:v>2868.22</c:v>
                </c:pt>
                <c:pt idx="1614">
                  <c:v>2868.22</c:v>
                </c:pt>
                <c:pt idx="1615">
                  <c:v>2868.22</c:v>
                </c:pt>
                <c:pt idx="1616">
                  <c:v>2868.22</c:v>
                </c:pt>
                <c:pt idx="1617">
                  <c:v>2865.37</c:v>
                </c:pt>
                <c:pt idx="1618">
                  <c:v>2828.42</c:v>
                </c:pt>
                <c:pt idx="1619">
                  <c:v>2835.78</c:v>
                </c:pt>
                <c:pt idx="1620">
                  <c:v>2855.8</c:v>
                </c:pt>
                <c:pt idx="1621">
                  <c:v>2855.8</c:v>
                </c:pt>
                <c:pt idx="1622">
                  <c:v>2855.8</c:v>
                </c:pt>
                <c:pt idx="1623">
                  <c:v>2855.8</c:v>
                </c:pt>
                <c:pt idx="1624">
                  <c:v>2857.11</c:v>
                </c:pt>
                <c:pt idx="1625">
                  <c:v>2859.17</c:v>
                </c:pt>
                <c:pt idx="1626">
                  <c:v>2859.78</c:v>
                </c:pt>
                <c:pt idx="1627">
                  <c:v>2890.06</c:v>
                </c:pt>
                <c:pt idx="1628">
                  <c:v>2890.06</c:v>
                </c:pt>
                <c:pt idx="1629">
                  <c:v>2890.06</c:v>
                </c:pt>
                <c:pt idx="1630">
                  <c:v>2919.14</c:v>
                </c:pt>
                <c:pt idx="1631">
                  <c:v>2931.78</c:v>
                </c:pt>
                <c:pt idx="1632">
                  <c:v>2916.49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F-494D-BD81-CFB3606B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66096"/>
        <c:axId val="457464456"/>
      </c:lineChart>
      <c:dateAx>
        <c:axId val="5588114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8810096"/>
        <c:crosses val="autoZero"/>
        <c:auto val="1"/>
        <c:lblOffset val="100"/>
        <c:baseTimeUnit val="days"/>
      </c:dateAx>
      <c:valAx>
        <c:axId val="55881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8811408"/>
        <c:crosses val="autoZero"/>
        <c:crossBetween val="between"/>
      </c:valAx>
      <c:valAx>
        <c:axId val="457464456"/>
        <c:scaling>
          <c:orientation val="minMax"/>
        </c:scaling>
        <c:delete val="0"/>
        <c:axPos val="r"/>
        <c:numFmt formatCode="[$$]\ #,##0.00;\-[$$]\ #,##0.00" sourceLinked="1"/>
        <c:majorTickMark val="out"/>
        <c:minorTickMark val="none"/>
        <c:tickLblPos val="nextTo"/>
        <c:crossAx val="457466096"/>
        <c:crosses val="max"/>
        <c:crossBetween val="between"/>
      </c:valAx>
      <c:dateAx>
        <c:axId val="457466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57464456"/>
        <c:crosses val="autoZero"/>
        <c:auto val="1"/>
        <c:lblOffset val="100"/>
        <c:baseTimeUnit val="days"/>
      </c:dateAx>
    </c:plotArea>
    <c:legend>
      <c:legendPos val="t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'COEF. CORRELACIÓN'!$C$8</c:f>
              <c:strCache>
                <c:ptCount val="1"/>
                <c:pt idx="0">
                  <c:v>wti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691152597262089"/>
                  <c:y val="-0.185811933680078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'COEF. CORRELACIÓN'!$B$9:$B$1130</c:f>
              <c:numCache>
                <c:formatCode>[$$]\ #,##0.00;\-[$$]\ #,##0.00</c:formatCode>
                <c:ptCount val="1122"/>
                <c:pt idx="0">
                  <c:v>1926.83</c:v>
                </c:pt>
                <c:pt idx="1">
                  <c:v>1938.89</c:v>
                </c:pt>
                <c:pt idx="2">
                  <c:v>1936.92</c:v>
                </c:pt>
                <c:pt idx="3">
                  <c:v>1936.92</c:v>
                </c:pt>
                <c:pt idx="4">
                  <c:v>1930.45</c:v>
                </c:pt>
                <c:pt idx="5">
                  <c:v>1933.24</c:v>
                </c:pt>
                <c:pt idx="6">
                  <c:v>1934.88</c:v>
                </c:pt>
                <c:pt idx="7">
                  <c:v>1926.55</c:v>
                </c:pt>
                <c:pt idx="8">
                  <c:v>1924.79</c:v>
                </c:pt>
                <c:pt idx="9">
                  <c:v>1932.59</c:v>
                </c:pt>
                <c:pt idx="10">
                  <c:v>1941.45</c:v>
                </c:pt>
                <c:pt idx="11">
                  <c:v>1947.15</c:v>
                </c:pt>
                <c:pt idx="12">
                  <c:v>1957.86</c:v>
                </c:pt>
                <c:pt idx="13">
                  <c:v>1981.98</c:v>
                </c:pt>
                <c:pt idx="14">
                  <c:v>1983.48</c:v>
                </c:pt>
                <c:pt idx="15">
                  <c:v>1993.23</c:v>
                </c:pt>
                <c:pt idx="16">
                  <c:v>2000.48</c:v>
                </c:pt>
                <c:pt idx="17">
                  <c:v>1997.91</c:v>
                </c:pt>
                <c:pt idx="18">
                  <c:v>2000.56</c:v>
                </c:pt>
                <c:pt idx="19">
                  <c:v>2013.17</c:v>
                </c:pt>
                <c:pt idx="20">
                  <c:v>2008.26</c:v>
                </c:pt>
                <c:pt idx="21">
                  <c:v>2021.1</c:v>
                </c:pt>
                <c:pt idx="22">
                  <c:v>2039.85</c:v>
                </c:pt>
                <c:pt idx="23">
                  <c:v>2041.34</c:v>
                </c:pt>
                <c:pt idx="24">
                  <c:v>2048.75</c:v>
                </c:pt>
                <c:pt idx="25">
                  <c:v>2049.52</c:v>
                </c:pt>
                <c:pt idx="26">
                  <c:v>2046.06</c:v>
                </c:pt>
                <c:pt idx="27">
                  <c:v>2048.5500000000002</c:v>
                </c:pt>
                <c:pt idx="28">
                  <c:v>2041.61</c:v>
                </c:pt>
                <c:pt idx="29">
                  <c:v>2031.75</c:v>
                </c:pt>
                <c:pt idx="30">
                  <c:v>2032.99</c:v>
                </c:pt>
                <c:pt idx="31">
                  <c:v>2022.68</c:v>
                </c:pt>
                <c:pt idx="32">
                  <c:v>2028.54</c:v>
                </c:pt>
                <c:pt idx="33">
                  <c:v>2042.22</c:v>
                </c:pt>
                <c:pt idx="34">
                  <c:v>2052.46</c:v>
                </c:pt>
                <c:pt idx="35">
                  <c:v>2043.96</c:v>
                </c:pt>
                <c:pt idx="36">
                  <c:v>2042.67</c:v>
                </c:pt>
                <c:pt idx="37">
                  <c:v>2045.45</c:v>
                </c:pt>
                <c:pt idx="38">
                  <c:v>2053.11</c:v>
                </c:pt>
                <c:pt idx="39">
                  <c:v>2054.9</c:v>
                </c:pt>
                <c:pt idx="40">
                  <c:v>2046.75</c:v>
                </c:pt>
                <c:pt idx="41">
                  <c:v>2052.5100000000002</c:v>
                </c:pt>
                <c:pt idx="42">
                  <c:v>2047.75</c:v>
                </c:pt>
                <c:pt idx="43">
                  <c:v>2045.14</c:v>
                </c:pt>
                <c:pt idx="44">
                  <c:v>2030.02</c:v>
                </c:pt>
                <c:pt idx="45">
                  <c:v>2036.2</c:v>
                </c:pt>
                <c:pt idx="46">
                  <c:v>2042.78</c:v>
                </c:pt>
                <c:pt idx="47">
                  <c:v>2043.59</c:v>
                </c:pt>
                <c:pt idx="48">
                  <c:v>2047.59</c:v>
                </c:pt>
                <c:pt idx="49">
                  <c:v>2044.48</c:v>
                </c:pt>
                <c:pt idx="50">
                  <c:v>2044.58</c:v>
                </c:pt>
                <c:pt idx="51">
                  <c:v>2035.16</c:v>
                </c:pt>
                <c:pt idx="52">
                  <c:v>2034.86</c:v>
                </c:pt>
                <c:pt idx="53">
                  <c:v>2017.38</c:v>
                </c:pt>
                <c:pt idx="54">
                  <c:v>1998.6</c:v>
                </c:pt>
                <c:pt idx="55">
                  <c:v>1993.85</c:v>
                </c:pt>
                <c:pt idx="56">
                  <c:v>1993.85</c:v>
                </c:pt>
                <c:pt idx="57">
                  <c:v>1978.63</c:v>
                </c:pt>
                <c:pt idx="58">
                  <c:v>1973.03</c:v>
                </c:pt>
                <c:pt idx="59">
                  <c:v>1965.64</c:v>
                </c:pt>
                <c:pt idx="60">
                  <c:v>1965.32</c:v>
                </c:pt>
                <c:pt idx="61">
                  <c:v>1969.45</c:v>
                </c:pt>
                <c:pt idx="62">
                  <c:v>1966.02</c:v>
                </c:pt>
                <c:pt idx="63">
                  <c:v>1963.51</c:v>
                </c:pt>
                <c:pt idx="64">
                  <c:v>1966.4</c:v>
                </c:pt>
                <c:pt idx="65">
                  <c:v>1951.85</c:v>
                </c:pt>
                <c:pt idx="66">
                  <c:v>1937.59</c:v>
                </c:pt>
                <c:pt idx="67">
                  <c:v>1923.95</c:v>
                </c:pt>
                <c:pt idx="68">
                  <c:v>1931.09</c:v>
                </c:pt>
                <c:pt idx="69">
                  <c:v>1920.93</c:v>
                </c:pt>
                <c:pt idx="70">
                  <c:v>1927.28</c:v>
                </c:pt>
                <c:pt idx="71">
                  <c:v>1926.47</c:v>
                </c:pt>
                <c:pt idx="72">
                  <c:v>1932.42</c:v>
                </c:pt>
                <c:pt idx="73">
                  <c:v>1930.62</c:v>
                </c:pt>
                <c:pt idx="74">
                  <c:v>1930.62</c:v>
                </c:pt>
                <c:pt idx="75">
                  <c:v>1921.75</c:v>
                </c:pt>
                <c:pt idx="76">
                  <c:v>1929.66</c:v>
                </c:pt>
                <c:pt idx="77">
                  <c:v>1936.63</c:v>
                </c:pt>
                <c:pt idx="78">
                  <c:v>1936.07</c:v>
                </c:pt>
                <c:pt idx="79">
                  <c:v>1942.37</c:v>
                </c:pt>
                <c:pt idx="80">
                  <c:v>1936.13</c:v>
                </c:pt>
                <c:pt idx="81">
                  <c:v>1935.14</c:v>
                </c:pt>
                <c:pt idx="82">
                  <c:v>1933.46</c:v>
                </c:pt>
                <c:pt idx="83">
                  <c:v>1933.46</c:v>
                </c:pt>
                <c:pt idx="84">
                  <c:v>1926.3</c:v>
                </c:pt>
                <c:pt idx="85">
                  <c:v>1923.07</c:v>
                </c:pt>
                <c:pt idx="86">
                  <c:v>1918.2</c:v>
                </c:pt>
                <c:pt idx="87">
                  <c:v>1912.97</c:v>
                </c:pt>
                <c:pt idx="88">
                  <c:v>1902.15</c:v>
                </c:pt>
                <c:pt idx="89">
                  <c:v>1901.51</c:v>
                </c:pt>
                <c:pt idx="90">
                  <c:v>1904.85</c:v>
                </c:pt>
                <c:pt idx="91">
                  <c:v>1919.7</c:v>
                </c:pt>
                <c:pt idx="92">
                  <c:v>1925.31</c:v>
                </c:pt>
                <c:pt idx="93">
                  <c:v>1927.8</c:v>
                </c:pt>
                <c:pt idx="94">
                  <c:v>1925.41</c:v>
                </c:pt>
                <c:pt idx="95">
                  <c:v>1921.16</c:v>
                </c:pt>
                <c:pt idx="96">
                  <c:v>1920.41</c:v>
                </c:pt>
                <c:pt idx="97">
                  <c:v>1911.33</c:v>
                </c:pt>
                <c:pt idx="98">
                  <c:v>1905.8</c:v>
                </c:pt>
                <c:pt idx="99">
                  <c:v>1905.53</c:v>
                </c:pt>
                <c:pt idx="100">
                  <c:v>1917.34</c:v>
                </c:pt>
                <c:pt idx="101">
                  <c:v>1910.8</c:v>
                </c:pt>
                <c:pt idx="102">
                  <c:v>1905.96</c:v>
                </c:pt>
                <c:pt idx="103">
                  <c:v>1900.64</c:v>
                </c:pt>
                <c:pt idx="104">
                  <c:v>1900.64</c:v>
                </c:pt>
                <c:pt idx="105">
                  <c:v>1899.74</c:v>
                </c:pt>
                <c:pt idx="106">
                  <c:v>1897.7</c:v>
                </c:pt>
                <c:pt idx="107">
                  <c:v>1892.08</c:v>
                </c:pt>
                <c:pt idx="108">
                  <c:v>1886.09</c:v>
                </c:pt>
                <c:pt idx="109">
                  <c:v>1883.76</c:v>
                </c:pt>
                <c:pt idx="110">
                  <c:v>1884.97</c:v>
                </c:pt>
                <c:pt idx="111">
                  <c:v>1884.63</c:v>
                </c:pt>
                <c:pt idx="112">
                  <c:v>1877.18</c:v>
                </c:pt>
                <c:pt idx="113">
                  <c:v>1877.37</c:v>
                </c:pt>
                <c:pt idx="114">
                  <c:v>1886.62</c:v>
                </c:pt>
                <c:pt idx="115">
                  <c:v>1899.9</c:v>
                </c:pt>
                <c:pt idx="116">
                  <c:v>1895.92</c:v>
                </c:pt>
                <c:pt idx="117">
                  <c:v>1881.34</c:v>
                </c:pt>
                <c:pt idx="118">
                  <c:v>1884.56</c:v>
                </c:pt>
                <c:pt idx="119">
                  <c:v>1884.56</c:v>
                </c:pt>
                <c:pt idx="120">
                  <c:v>1886.85</c:v>
                </c:pt>
                <c:pt idx="121">
                  <c:v>1880.37</c:v>
                </c:pt>
                <c:pt idx="122">
                  <c:v>1886.01</c:v>
                </c:pt>
                <c:pt idx="123">
                  <c:v>1881.19</c:v>
                </c:pt>
                <c:pt idx="124">
                  <c:v>1881.19</c:v>
                </c:pt>
                <c:pt idx="125">
                  <c:v>1865.42</c:v>
                </c:pt>
                <c:pt idx="126">
                  <c:v>1856.73</c:v>
                </c:pt>
                <c:pt idx="127">
                  <c:v>1848.91</c:v>
                </c:pt>
                <c:pt idx="128">
                  <c:v>1849.28</c:v>
                </c:pt>
                <c:pt idx="129">
                  <c:v>1854.24</c:v>
                </c:pt>
                <c:pt idx="130">
                  <c:v>1859.94</c:v>
                </c:pt>
                <c:pt idx="131">
                  <c:v>1858.47</c:v>
                </c:pt>
                <c:pt idx="132">
                  <c:v>1852.57</c:v>
                </c:pt>
                <c:pt idx="133">
                  <c:v>1857.93</c:v>
                </c:pt>
                <c:pt idx="134">
                  <c:v>1867.88</c:v>
                </c:pt>
                <c:pt idx="135">
                  <c:v>1868.41</c:v>
                </c:pt>
                <c:pt idx="136">
                  <c:v>1872.27</c:v>
                </c:pt>
                <c:pt idx="137">
                  <c:v>1871.87</c:v>
                </c:pt>
                <c:pt idx="138">
                  <c:v>1861.28</c:v>
                </c:pt>
                <c:pt idx="139">
                  <c:v>1848.98</c:v>
                </c:pt>
                <c:pt idx="140">
                  <c:v>1847.85</c:v>
                </c:pt>
                <c:pt idx="141">
                  <c:v>1846.12</c:v>
                </c:pt>
                <c:pt idx="142">
                  <c:v>1848.56</c:v>
                </c:pt>
                <c:pt idx="143">
                  <c:v>1850.61</c:v>
                </c:pt>
                <c:pt idx="144">
                  <c:v>1853.3</c:v>
                </c:pt>
                <c:pt idx="145">
                  <c:v>1872.43</c:v>
                </c:pt>
                <c:pt idx="146">
                  <c:v>1878.75</c:v>
                </c:pt>
                <c:pt idx="147">
                  <c:v>1873.65</c:v>
                </c:pt>
                <c:pt idx="148">
                  <c:v>1878.68</c:v>
                </c:pt>
                <c:pt idx="149">
                  <c:v>1892.35</c:v>
                </c:pt>
                <c:pt idx="150">
                  <c:v>1888.51</c:v>
                </c:pt>
                <c:pt idx="151">
                  <c:v>1888.51</c:v>
                </c:pt>
                <c:pt idx="152">
                  <c:v>1891.59</c:v>
                </c:pt>
                <c:pt idx="153">
                  <c:v>1881.62</c:v>
                </c:pt>
                <c:pt idx="154">
                  <c:v>1877.4</c:v>
                </c:pt>
                <c:pt idx="155">
                  <c:v>1883.33</c:v>
                </c:pt>
                <c:pt idx="156">
                  <c:v>1877.77</c:v>
                </c:pt>
                <c:pt idx="157">
                  <c:v>1884.81</c:v>
                </c:pt>
                <c:pt idx="158">
                  <c:v>1884.81</c:v>
                </c:pt>
                <c:pt idx="159">
                  <c:v>1894.27</c:v>
                </c:pt>
                <c:pt idx="160">
                  <c:v>1912.43</c:v>
                </c:pt>
                <c:pt idx="161">
                  <c:v>1919.84</c:v>
                </c:pt>
                <c:pt idx="162">
                  <c:v>1924.4</c:v>
                </c:pt>
                <c:pt idx="163">
                  <c:v>1932.39</c:v>
                </c:pt>
                <c:pt idx="164">
                  <c:v>1928.67</c:v>
                </c:pt>
                <c:pt idx="165">
                  <c:v>1926.92</c:v>
                </c:pt>
                <c:pt idx="166">
                  <c:v>1935.04</c:v>
                </c:pt>
                <c:pt idx="167">
                  <c:v>1918.62</c:v>
                </c:pt>
                <c:pt idx="168">
                  <c:v>1931.49</c:v>
                </c:pt>
                <c:pt idx="169">
                  <c:v>1924.67</c:v>
                </c:pt>
                <c:pt idx="170">
                  <c:v>1931.45</c:v>
                </c:pt>
                <c:pt idx="171">
                  <c:v>1935.25</c:v>
                </c:pt>
                <c:pt idx="172">
                  <c:v>1942.03</c:v>
                </c:pt>
                <c:pt idx="173">
                  <c:v>1962.84</c:v>
                </c:pt>
                <c:pt idx="174">
                  <c:v>1975.82</c:v>
                </c:pt>
                <c:pt idx="175">
                  <c:v>1979.97</c:v>
                </c:pt>
                <c:pt idx="176">
                  <c:v>1994.97</c:v>
                </c:pt>
                <c:pt idx="177">
                  <c:v>1987.71</c:v>
                </c:pt>
                <c:pt idx="178">
                  <c:v>1978.08</c:v>
                </c:pt>
                <c:pt idx="179">
                  <c:v>1975.47</c:v>
                </c:pt>
                <c:pt idx="180">
                  <c:v>1975.42</c:v>
                </c:pt>
                <c:pt idx="181">
                  <c:v>1966.89</c:v>
                </c:pt>
                <c:pt idx="182">
                  <c:v>1992.68</c:v>
                </c:pt>
                <c:pt idx="183">
                  <c:v>1997.91</c:v>
                </c:pt>
                <c:pt idx="184">
                  <c:v>2007.48</c:v>
                </c:pt>
                <c:pt idx="185">
                  <c:v>2019.76</c:v>
                </c:pt>
                <c:pt idx="186">
                  <c:v>2023.89</c:v>
                </c:pt>
                <c:pt idx="187">
                  <c:v>2028.48</c:v>
                </c:pt>
                <c:pt idx="188">
                  <c:v>2022</c:v>
                </c:pt>
                <c:pt idx="189">
                  <c:v>2025.75</c:v>
                </c:pt>
                <c:pt idx="190">
                  <c:v>2021.49</c:v>
                </c:pt>
                <c:pt idx="191">
                  <c:v>2026.2</c:v>
                </c:pt>
                <c:pt idx="192">
                  <c:v>2028.03</c:v>
                </c:pt>
                <c:pt idx="193">
                  <c:v>2026.9</c:v>
                </c:pt>
                <c:pt idx="194">
                  <c:v>2040.31</c:v>
                </c:pt>
                <c:pt idx="195">
                  <c:v>2041.71</c:v>
                </c:pt>
                <c:pt idx="196">
                  <c:v>2052.96</c:v>
                </c:pt>
                <c:pt idx="197">
                  <c:v>2052.96</c:v>
                </c:pt>
                <c:pt idx="198">
                  <c:v>2049.66</c:v>
                </c:pt>
                <c:pt idx="199">
                  <c:v>2057.6999999999998</c:v>
                </c:pt>
                <c:pt idx="200">
                  <c:v>2074.4</c:v>
                </c:pt>
                <c:pt idx="201">
                  <c:v>2064.4299999999998</c:v>
                </c:pt>
                <c:pt idx="202">
                  <c:v>2065.8200000000002</c:v>
                </c:pt>
                <c:pt idx="203">
                  <c:v>2048.44</c:v>
                </c:pt>
                <c:pt idx="204">
                  <c:v>2049.9</c:v>
                </c:pt>
                <c:pt idx="205">
                  <c:v>2053.39</c:v>
                </c:pt>
                <c:pt idx="206">
                  <c:v>2065.38</c:v>
                </c:pt>
                <c:pt idx="207">
                  <c:v>2069.7199999999998</c:v>
                </c:pt>
                <c:pt idx="208">
                  <c:v>2055.4299999999998</c:v>
                </c:pt>
                <c:pt idx="209">
                  <c:v>2044.55</c:v>
                </c:pt>
                <c:pt idx="210">
                  <c:v>2050.52</c:v>
                </c:pt>
                <c:pt idx="211">
                  <c:v>2061.92</c:v>
                </c:pt>
                <c:pt idx="212">
                  <c:v>2061.92</c:v>
                </c:pt>
                <c:pt idx="213">
                  <c:v>2076.9899999999998</c:v>
                </c:pt>
                <c:pt idx="214">
                  <c:v>2081.2399999999998</c:v>
                </c:pt>
                <c:pt idx="215">
                  <c:v>2086.86</c:v>
                </c:pt>
                <c:pt idx="216">
                  <c:v>2103.25</c:v>
                </c:pt>
                <c:pt idx="217">
                  <c:v>2103.12</c:v>
                </c:pt>
                <c:pt idx="218">
                  <c:v>2103.12</c:v>
                </c:pt>
                <c:pt idx="219">
                  <c:v>2115.59</c:v>
                </c:pt>
                <c:pt idx="220">
                  <c:v>2133.0300000000002</c:v>
                </c:pt>
                <c:pt idx="221">
                  <c:v>2160.4699999999998</c:v>
                </c:pt>
                <c:pt idx="222">
                  <c:v>2160.4699999999998</c:v>
                </c:pt>
                <c:pt idx="223">
                  <c:v>2158.58</c:v>
                </c:pt>
                <c:pt idx="224">
                  <c:v>2156.73</c:v>
                </c:pt>
                <c:pt idx="225">
                  <c:v>2156.9299999999998</c:v>
                </c:pt>
                <c:pt idx="226">
                  <c:v>2142.02</c:v>
                </c:pt>
                <c:pt idx="227">
                  <c:v>2158.12</c:v>
                </c:pt>
                <c:pt idx="228">
                  <c:v>2162.15</c:v>
                </c:pt>
                <c:pt idx="229">
                  <c:v>2165.15</c:v>
                </c:pt>
                <c:pt idx="230">
                  <c:v>2206.19</c:v>
                </c:pt>
                <c:pt idx="231">
                  <c:v>2252.36</c:v>
                </c:pt>
                <c:pt idx="232">
                  <c:v>2293.4699999999998</c:v>
                </c:pt>
                <c:pt idx="233">
                  <c:v>2286.0300000000002</c:v>
                </c:pt>
                <c:pt idx="234">
                  <c:v>2284.2399999999998</c:v>
                </c:pt>
                <c:pt idx="235">
                  <c:v>2304.12</c:v>
                </c:pt>
                <c:pt idx="236">
                  <c:v>2304.12</c:v>
                </c:pt>
                <c:pt idx="237">
                  <c:v>2350.0100000000002</c:v>
                </c:pt>
                <c:pt idx="238">
                  <c:v>2381.96</c:v>
                </c:pt>
                <c:pt idx="239">
                  <c:v>2423.56</c:v>
                </c:pt>
                <c:pt idx="240">
                  <c:v>2405.31</c:v>
                </c:pt>
                <c:pt idx="241">
                  <c:v>2414.39</c:v>
                </c:pt>
                <c:pt idx="242">
                  <c:v>2446.35</c:v>
                </c:pt>
                <c:pt idx="243">
                  <c:v>2412.79</c:v>
                </c:pt>
                <c:pt idx="244">
                  <c:v>2334.98</c:v>
                </c:pt>
                <c:pt idx="245">
                  <c:v>2297.14</c:v>
                </c:pt>
                <c:pt idx="246">
                  <c:v>2316.9299999999998</c:v>
                </c:pt>
                <c:pt idx="247">
                  <c:v>2342.5700000000002</c:v>
                </c:pt>
                <c:pt idx="248">
                  <c:v>2346.9</c:v>
                </c:pt>
                <c:pt idx="249">
                  <c:v>2358.46</c:v>
                </c:pt>
                <c:pt idx="250">
                  <c:v>2378.56</c:v>
                </c:pt>
                <c:pt idx="251">
                  <c:v>2392.46</c:v>
                </c:pt>
                <c:pt idx="252">
                  <c:v>2392.46</c:v>
                </c:pt>
                <c:pt idx="253">
                  <c:v>2383.37</c:v>
                </c:pt>
                <c:pt idx="254">
                  <c:v>2412.8200000000002</c:v>
                </c:pt>
                <c:pt idx="255">
                  <c:v>2452.11</c:v>
                </c:pt>
                <c:pt idx="256">
                  <c:v>2434.31</c:v>
                </c:pt>
                <c:pt idx="257">
                  <c:v>2405.0300000000002</c:v>
                </c:pt>
                <c:pt idx="258">
                  <c:v>2406.71</c:v>
                </c:pt>
                <c:pt idx="259">
                  <c:v>2406.71</c:v>
                </c:pt>
                <c:pt idx="260">
                  <c:v>2442.0300000000002</c:v>
                </c:pt>
                <c:pt idx="261">
                  <c:v>2438.79</c:v>
                </c:pt>
                <c:pt idx="262">
                  <c:v>2398.91</c:v>
                </c:pt>
                <c:pt idx="263">
                  <c:v>2383.91</c:v>
                </c:pt>
                <c:pt idx="264">
                  <c:v>2373.44</c:v>
                </c:pt>
                <c:pt idx="265">
                  <c:v>2361.54</c:v>
                </c:pt>
                <c:pt idx="266">
                  <c:v>2370.75</c:v>
                </c:pt>
                <c:pt idx="267">
                  <c:v>2386.5</c:v>
                </c:pt>
                <c:pt idx="268">
                  <c:v>2386.2800000000002</c:v>
                </c:pt>
                <c:pt idx="269">
                  <c:v>2381.11</c:v>
                </c:pt>
                <c:pt idx="270">
                  <c:v>2362.42</c:v>
                </c:pt>
                <c:pt idx="271">
                  <c:v>2397.35</c:v>
                </c:pt>
                <c:pt idx="272">
                  <c:v>2441.1</c:v>
                </c:pt>
                <c:pt idx="273">
                  <c:v>2407.29</c:v>
                </c:pt>
                <c:pt idx="274">
                  <c:v>2374.7199999999998</c:v>
                </c:pt>
                <c:pt idx="275">
                  <c:v>2381.91</c:v>
                </c:pt>
                <c:pt idx="276">
                  <c:v>2384.5300000000002</c:v>
                </c:pt>
                <c:pt idx="277">
                  <c:v>2384.7600000000002</c:v>
                </c:pt>
                <c:pt idx="278">
                  <c:v>2371.31</c:v>
                </c:pt>
                <c:pt idx="279">
                  <c:v>2380.79</c:v>
                </c:pt>
                <c:pt idx="280">
                  <c:v>2416.61</c:v>
                </c:pt>
                <c:pt idx="281">
                  <c:v>2401.0300000000002</c:v>
                </c:pt>
                <c:pt idx="282">
                  <c:v>2376.23</c:v>
                </c:pt>
                <c:pt idx="283">
                  <c:v>2416.37</c:v>
                </c:pt>
                <c:pt idx="284">
                  <c:v>2429.71</c:v>
                </c:pt>
                <c:pt idx="285">
                  <c:v>2445.16</c:v>
                </c:pt>
                <c:pt idx="286">
                  <c:v>2455.54</c:v>
                </c:pt>
                <c:pt idx="287">
                  <c:v>2489.81</c:v>
                </c:pt>
                <c:pt idx="288">
                  <c:v>2500.59</c:v>
                </c:pt>
                <c:pt idx="289">
                  <c:v>2489.41</c:v>
                </c:pt>
                <c:pt idx="290">
                  <c:v>2484.58</c:v>
                </c:pt>
                <c:pt idx="291">
                  <c:v>2496.9899999999998</c:v>
                </c:pt>
                <c:pt idx="292">
                  <c:v>2522.0300000000002</c:v>
                </c:pt>
                <c:pt idx="293">
                  <c:v>2555.08</c:v>
                </c:pt>
                <c:pt idx="294">
                  <c:v>2565.9</c:v>
                </c:pt>
                <c:pt idx="295">
                  <c:v>2543.4699999999998</c:v>
                </c:pt>
                <c:pt idx="296">
                  <c:v>2565.61</c:v>
                </c:pt>
                <c:pt idx="297">
                  <c:v>2592.86</c:v>
                </c:pt>
                <c:pt idx="298">
                  <c:v>2618.79</c:v>
                </c:pt>
                <c:pt idx="299">
                  <c:v>2633.65</c:v>
                </c:pt>
                <c:pt idx="300">
                  <c:v>2610.08</c:v>
                </c:pt>
                <c:pt idx="301">
                  <c:v>2661.52</c:v>
                </c:pt>
                <c:pt idx="302">
                  <c:v>2675.08</c:v>
                </c:pt>
                <c:pt idx="303">
                  <c:v>2677.97</c:v>
                </c:pt>
                <c:pt idx="304">
                  <c:v>2651.49</c:v>
                </c:pt>
                <c:pt idx="305">
                  <c:v>2613.38</c:v>
                </c:pt>
                <c:pt idx="306">
                  <c:v>2587.71</c:v>
                </c:pt>
                <c:pt idx="307">
                  <c:v>2587.71</c:v>
                </c:pt>
                <c:pt idx="308">
                  <c:v>2526.79</c:v>
                </c:pt>
                <c:pt idx="309">
                  <c:v>2535.5500000000002</c:v>
                </c:pt>
                <c:pt idx="310">
                  <c:v>2551.3000000000002</c:v>
                </c:pt>
                <c:pt idx="311">
                  <c:v>2556.85</c:v>
                </c:pt>
                <c:pt idx="312">
                  <c:v>2576.0500000000002</c:v>
                </c:pt>
                <c:pt idx="313">
                  <c:v>2598.36</c:v>
                </c:pt>
                <c:pt idx="314">
                  <c:v>2576.41</c:v>
                </c:pt>
                <c:pt idx="315">
                  <c:v>2576.41</c:v>
                </c:pt>
                <c:pt idx="316">
                  <c:v>2522.71</c:v>
                </c:pt>
                <c:pt idx="317">
                  <c:v>2518.0500000000002</c:v>
                </c:pt>
                <c:pt idx="318">
                  <c:v>2490.9</c:v>
                </c:pt>
                <c:pt idx="319">
                  <c:v>2494.77</c:v>
                </c:pt>
                <c:pt idx="320">
                  <c:v>2516.08</c:v>
                </c:pt>
                <c:pt idx="321">
                  <c:v>2537.33</c:v>
                </c:pt>
                <c:pt idx="322">
                  <c:v>2550.83</c:v>
                </c:pt>
                <c:pt idx="323">
                  <c:v>2534.63</c:v>
                </c:pt>
                <c:pt idx="324">
                  <c:v>2493.9299999999998</c:v>
                </c:pt>
                <c:pt idx="325">
                  <c:v>2495.0100000000002</c:v>
                </c:pt>
                <c:pt idx="326">
                  <c:v>2487.0700000000002</c:v>
                </c:pt>
                <c:pt idx="327">
                  <c:v>2469.0300000000002</c:v>
                </c:pt>
                <c:pt idx="328">
                  <c:v>2488.5</c:v>
                </c:pt>
                <c:pt idx="329">
                  <c:v>2471.21</c:v>
                </c:pt>
                <c:pt idx="330">
                  <c:v>2461.17</c:v>
                </c:pt>
                <c:pt idx="331">
                  <c:v>2419.81</c:v>
                </c:pt>
                <c:pt idx="332">
                  <c:v>2393.42</c:v>
                </c:pt>
                <c:pt idx="333">
                  <c:v>2388.06</c:v>
                </c:pt>
                <c:pt idx="334">
                  <c:v>2393.58</c:v>
                </c:pt>
                <c:pt idx="335">
                  <c:v>2393.58</c:v>
                </c:pt>
                <c:pt idx="336">
                  <c:v>2408.17</c:v>
                </c:pt>
                <c:pt idx="337">
                  <c:v>2386.7199999999998</c:v>
                </c:pt>
                <c:pt idx="338">
                  <c:v>2362.41</c:v>
                </c:pt>
                <c:pt idx="339">
                  <c:v>2369.23</c:v>
                </c:pt>
                <c:pt idx="340">
                  <c:v>2360.58</c:v>
                </c:pt>
                <c:pt idx="341">
                  <c:v>2381.5300000000002</c:v>
                </c:pt>
                <c:pt idx="342">
                  <c:v>2386.77</c:v>
                </c:pt>
                <c:pt idx="343">
                  <c:v>2377.87</c:v>
                </c:pt>
                <c:pt idx="344">
                  <c:v>2389.4899999999998</c:v>
                </c:pt>
                <c:pt idx="345">
                  <c:v>2417.0100000000002</c:v>
                </c:pt>
                <c:pt idx="346">
                  <c:v>2417.0100000000002</c:v>
                </c:pt>
                <c:pt idx="347">
                  <c:v>2475.4499999999998</c:v>
                </c:pt>
                <c:pt idx="348">
                  <c:v>2503.37</c:v>
                </c:pt>
                <c:pt idx="349">
                  <c:v>2489.39</c:v>
                </c:pt>
                <c:pt idx="350">
                  <c:v>2500.2199999999998</c:v>
                </c:pt>
                <c:pt idx="351">
                  <c:v>2542.5300000000002</c:v>
                </c:pt>
                <c:pt idx="352">
                  <c:v>2548.13</c:v>
                </c:pt>
                <c:pt idx="353">
                  <c:v>2549.9699999999998</c:v>
                </c:pt>
                <c:pt idx="354">
                  <c:v>2533.79</c:v>
                </c:pt>
                <c:pt idx="355">
                  <c:v>2549.29</c:v>
                </c:pt>
                <c:pt idx="356">
                  <c:v>2554.44</c:v>
                </c:pt>
                <c:pt idx="357">
                  <c:v>2571.92</c:v>
                </c:pt>
                <c:pt idx="358">
                  <c:v>2588.56</c:v>
                </c:pt>
                <c:pt idx="359">
                  <c:v>2623.66</c:v>
                </c:pt>
                <c:pt idx="360">
                  <c:v>2623.66</c:v>
                </c:pt>
                <c:pt idx="361">
                  <c:v>2569.17</c:v>
                </c:pt>
                <c:pt idx="362">
                  <c:v>2523</c:v>
                </c:pt>
                <c:pt idx="363">
                  <c:v>2538.5500000000002</c:v>
                </c:pt>
                <c:pt idx="364">
                  <c:v>2535.91</c:v>
                </c:pt>
                <c:pt idx="365">
                  <c:v>2535.91</c:v>
                </c:pt>
                <c:pt idx="366">
                  <c:v>2531.7199999999998</c:v>
                </c:pt>
                <c:pt idx="367">
                  <c:v>2550.4299999999998</c:v>
                </c:pt>
                <c:pt idx="368">
                  <c:v>2528.85</c:v>
                </c:pt>
                <c:pt idx="369">
                  <c:v>2548.1999999999998</c:v>
                </c:pt>
                <c:pt idx="370">
                  <c:v>2537.6799999999998</c:v>
                </c:pt>
                <c:pt idx="371">
                  <c:v>2550.7399999999998</c:v>
                </c:pt>
                <c:pt idx="372">
                  <c:v>2566.66</c:v>
                </c:pt>
                <c:pt idx="373">
                  <c:v>2556.21</c:v>
                </c:pt>
                <c:pt idx="374">
                  <c:v>2585.11</c:v>
                </c:pt>
                <c:pt idx="375">
                  <c:v>2585.11</c:v>
                </c:pt>
                <c:pt idx="376">
                  <c:v>2598.6799999999998</c:v>
                </c:pt>
                <c:pt idx="377">
                  <c:v>2626.8</c:v>
                </c:pt>
                <c:pt idx="378">
                  <c:v>2642.97</c:v>
                </c:pt>
                <c:pt idx="379">
                  <c:v>2665.41</c:v>
                </c:pt>
                <c:pt idx="380">
                  <c:v>2690.15</c:v>
                </c:pt>
                <c:pt idx="381">
                  <c:v>2690.79</c:v>
                </c:pt>
                <c:pt idx="382">
                  <c:v>2670.79</c:v>
                </c:pt>
                <c:pt idx="383">
                  <c:v>2667.37</c:v>
                </c:pt>
                <c:pt idx="384">
                  <c:v>2693.54</c:v>
                </c:pt>
                <c:pt idx="385">
                  <c:v>2688.2</c:v>
                </c:pt>
                <c:pt idx="386">
                  <c:v>2713.04</c:v>
                </c:pt>
                <c:pt idx="387">
                  <c:v>2727.23</c:v>
                </c:pt>
                <c:pt idx="388">
                  <c:v>2751.88</c:v>
                </c:pt>
                <c:pt idx="389">
                  <c:v>2751.88</c:v>
                </c:pt>
                <c:pt idx="390">
                  <c:v>2765.1</c:v>
                </c:pt>
                <c:pt idx="391">
                  <c:v>2790.26</c:v>
                </c:pt>
                <c:pt idx="392">
                  <c:v>2807.36</c:v>
                </c:pt>
                <c:pt idx="393">
                  <c:v>2857.46</c:v>
                </c:pt>
                <c:pt idx="394">
                  <c:v>2854.13</c:v>
                </c:pt>
                <c:pt idx="395">
                  <c:v>2855.44</c:v>
                </c:pt>
                <c:pt idx="396">
                  <c:v>2855.32</c:v>
                </c:pt>
                <c:pt idx="397">
                  <c:v>2866.04</c:v>
                </c:pt>
                <c:pt idx="398">
                  <c:v>2862.51</c:v>
                </c:pt>
                <c:pt idx="399">
                  <c:v>2902.98</c:v>
                </c:pt>
                <c:pt idx="400">
                  <c:v>2906.95</c:v>
                </c:pt>
                <c:pt idx="401">
                  <c:v>2945.97</c:v>
                </c:pt>
                <c:pt idx="402">
                  <c:v>2955.31</c:v>
                </c:pt>
                <c:pt idx="403">
                  <c:v>2955.31</c:v>
                </c:pt>
                <c:pt idx="404">
                  <c:v>2913.45</c:v>
                </c:pt>
                <c:pt idx="405">
                  <c:v>2943.97</c:v>
                </c:pt>
                <c:pt idx="406">
                  <c:v>2937.63</c:v>
                </c:pt>
                <c:pt idx="407">
                  <c:v>2966.12</c:v>
                </c:pt>
                <c:pt idx="408">
                  <c:v>2983.12</c:v>
                </c:pt>
                <c:pt idx="409">
                  <c:v>2983.12</c:v>
                </c:pt>
                <c:pt idx="410">
                  <c:v>3003.35</c:v>
                </c:pt>
                <c:pt idx="411">
                  <c:v>3027.2</c:v>
                </c:pt>
                <c:pt idx="412">
                  <c:v>3053.65</c:v>
                </c:pt>
                <c:pt idx="413">
                  <c:v>3102.6</c:v>
                </c:pt>
                <c:pt idx="414">
                  <c:v>3208.37</c:v>
                </c:pt>
                <c:pt idx="415">
                  <c:v>3194.24</c:v>
                </c:pt>
                <c:pt idx="416">
                  <c:v>3238.51</c:v>
                </c:pt>
                <c:pt idx="417">
                  <c:v>3195.47</c:v>
                </c:pt>
                <c:pt idx="418">
                  <c:v>3101.1</c:v>
                </c:pt>
                <c:pt idx="419">
                  <c:v>3079.97</c:v>
                </c:pt>
                <c:pt idx="420">
                  <c:v>3093.64</c:v>
                </c:pt>
                <c:pt idx="421">
                  <c:v>3142.34</c:v>
                </c:pt>
                <c:pt idx="422">
                  <c:v>3119.93</c:v>
                </c:pt>
                <c:pt idx="423">
                  <c:v>3113.55</c:v>
                </c:pt>
                <c:pt idx="424">
                  <c:v>3138.46</c:v>
                </c:pt>
                <c:pt idx="425">
                  <c:v>3105.4</c:v>
                </c:pt>
                <c:pt idx="426">
                  <c:v>3080.57</c:v>
                </c:pt>
                <c:pt idx="427">
                  <c:v>3012.96</c:v>
                </c:pt>
                <c:pt idx="428">
                  <c:v>3032.59</c:v>
                </c:pt>
                <c:pt idx="429">
                  <c:v>3025.28</c:v>
                </c:pt>
                <c:pt idx="430">
                  <c:v>2989.04</c:v>
                </c:pt>
                <c:pt idx="431">
                  <c:v>2975.13</c:v>
                </c:pt>
                <c:pt idx="432">
                  <c:v>2984.9</c:v>
                </c:pt>
                <c:pt idx="433">
                  <c:v>3001.68</c:v>
                </c:pt>
                <c:pt idx="434">
                  <c:v>3065.74</c:v>
                </c:pt>
                <c:pt idx="435">
                  <c:v>3099.28</c:v>
                </c:pt>
                <c:pt idx="436">
                  <c:v>3135.17</c:v>
                </c:pt>
                <c:pt idx="437">
                  <c:v>3080.44</c:v>
                </c:pt>
                <c:pt idx="438">
                  <c:v>3096.98</c:v>
                </c:pt>
                <c:pt idx="439">
                  <c:v>3121.94</c:v>
                </c:pt>
                <c:pt idx="440">
                  <c:v>3086.75</c:v>
                </c:pt>
                <c:pt idx="441">
                  <c:v>3061.85</c:v>
                </c:pt>
                <c:pt idx="442">
                  <c:v>3034.9</c:v>
                </c:pt>
                <c:pt idx="443">
                  <c:v>2971.15</c:v>
                </c:pt>
                <c:pt idx="444">
                  <c:v>2913.74</c:v>
                </c:pt>
                <c:pt idx="445">
                  <c:v>2891.91</c:v>
                </c:pt>
                <c:pt idx="446">
                  <c:v>2887.21</c:v>
                </c:pt>
                <c:pt idx="447">
                  <c:v>2855.74</c:v>
                </c:pt>
                <c:pt idx="448">
                  <c:v>2855.74</c:v>
                </c:pt>
                <c:pt idx="449">
                  <c:v>2910.7</c:v>
                </c:pt>
                <c:pt idx="450">
                  <c:v>2928.69</c:v>
                </c:pt>
                <c:pt idx="451">
                  <c:v>2908.87</c:v>
                </c:pt>
                <c:pt idx="452">
                  <c:v>2879.89</c:v>
                </c:pt>
                <c:pt idx="453">
                  <c:v>2912.99</c:v>
                </c:pt>
                <c:pt idx="454">
                  <c:v>2929.19</c:v>
                </c:pt>
                <c:pt idx="455">
                  <c:v>2966.68</c:v>
                </c:pt>
                <c:pt idx="456">
                  <c:v>2925.36</c:v>
                </c:pt>
                <c:pt idx="457">
                  <c:v>2912.08</c:v>
                </c:pt>
                <c:pt idx="458">
                  <c:v>2918.21</c:v>
                </c:pt>
                <c:pt idx="459">
                  <c:v>2950.87</c:v>
                </c:pt>
                <c:pt idx="460">
                  <c:v>2926.75</c:v>
                </c:pt>
                <c:pt idx="461">
                  <c:v>2921.32</c:v>
                </c:pt>
                <c:pt idx="462">
                  <c:v>2897.83</c:v>
                </c:pt>
                <c:pt idx="463">
                  <c:v>2897.83</c:v>
                </c:pt>
                <c:pt idx="464">
                  <c:v>2825.25</c:v>
                </c:pt>
                <c:pt idx="465">
                  <c:v>2819.63</c:v>
                </c:pt>
                <c:pt idx="466">
                  <c:v>2853.32</c:v>
                </c:pt>
                <c:pt idx="467">
                  <c:v>2896.19</c:v>
                </c:pt>
                <c:pt idx="468">
                  <c:v>2921.15</c:v>
                </c:pt>
                <c:pt idx="469">
                  <c:v>2935.86</c:v>
                </c:pt>
                <c:pt idx="470">
                  <c:v>2935.86</c:v>
                </c:pt>
                <c:pt idx="471">
                  <c:v>3009.36</c:v>
                </c:pt>
                <c:pt idx="472">
                  <c:v>3073.23</c:v>
                </c:pt>
                <c:pt idx="473">
                  <c:v>3073.23</c:v>
                </c:pt>
                <c:pt idx="474">
                  <c:v>3069.24</c:v>
                </c:pt>
                <c:pt idx="475">
                  <c:v>3108.7</c:v>
                </c:pt>
                <c:pt idx="476">
                  <c:v>3082.04</c:v>
                </c:pt>
                <c:pt idx="477">
                  <c:v>3047.31</c:v>
                </c:pt>
                <c:pt idx="478">
                  <c:v>3086.82</c:v>
                </c:pt>
                <c:pt idx="479">
                  <c:v>3074.35</c:v>
                </c:pt>
                <c:pt idx="480">
                  <c:v>3099.75</c:v>
                </c:pt>
                <c:pt idx="481">
                  <c:v>3101.1</c:v>
                </c:pt>
                <c:pt idx="482">
                  <c:v>3142.11</c:v>
                </c:pt>
                <c:pt idx="483">
                  <c:v>3131.95</c:v>
                </c:pt>
                <c:pt idx="484">
                  <c:v>3166.67</c:v>
                </c:pt>
                <c:pt idx="485">
                  <c:v>3149.12</c:v>
                </c:pt>
                <c:pt idx="486">
                  <c:v>3179.22</c:v>
                </c:pt>
                <c:pt idx="487">
                  <c:v>3287.03</c:v>
                </c:pt>
                <c:pt idx="488">
                  <c:v>3287.03</c:v>
                </c:pt>
                <c:pt idx="489">
                  <c:v>3294.02</c:v>
                </c:pt>
                <c:pt idx="490">
                  <c:v>3259.56</c:v>
                </c:pt>
                <c:pt idx="491">
                  <c:v>3299.36</c:v>
                </c:pt>
                <c:pt idx="492">
                  <c:v>3356</c:v>
                </c:pt>
                <c:pt idx="493">
                  <c:v>3328.08</c:v>
                </c:pt>
                <c:pt idx="494">
                  <c:v>3317.72</c:v>
                </c:pt>
                <c:pt idx="495">
                  <c:v>3333.37</c:v>
                </c:pt>
                <c:pt idx="496">
                  <c:v>3337.68</c:v>
                </c:pt>
                <c:pt idx="497">
                  <c:v>3332.7</c:v>
                </c:pt>
                <c:pt idx="498">
                  <c:v>3307.24</c:v>
                </c:pt>
                <c:pt idx="499">
                  <c:v>3255.19</c:v>
                </c:pt>
                <c:pt idx="500">
                  <c:v>3172.03</c:v>
                </c:pt>
                <c:pt idx="501">
                  <c:v>3180.87</c:v>
                </c:pt>
                <c:pt idx="502">
                  <c:v>3155.22</c:v>
                </c:pt>
                <c:pt idx="503">
                  <c:v>3149.47</c:v>
                </c:pt>
                <c:pt idx="504">
                  <c:v>3149.47</c:v>
                </c:pt>
                <c:pt idx="505">
                  <c:v>3213.24</c:v>
                </c:pt>
                <c:pt idx="506">
                  <c:v>3203.86</c:v>
                </c:pt>
                <c:pt idx="507">
                  <c:v>3250.69</c:v>
                </c:pt>
                <c:pt idx="508">
                  <c:v>3287.28</c:v>
                </c:pt>
                <c:pt idx="509">
                  <c:v>3268.37</c:v>
                </c:pt>
                <c:pt idx="510">
                  <c:v>3268.37</c:v>
                </c:pt>
                <c:pt idx="511">
                  <c:v>3246.51</c:v>
                </c:pt>
                <c:pt idx="512">
                  <c:v>3235.45</c:v>
                </c:pt>
                <c:pt idx="513">
                  <c:v>3240.71</c:v>
                </c:pt>
                <c:pt idx="514">
                  <c:v>3293.94</c:v>
                </c:pt>
                <c:pt idx="515">
                  <c:v>3297.46</c:v>
                </c:pt>
                <c:pt idx="516">
                  <c:v>3357.67</c:v>
                </c:pt>
                <c:pt idx="517">
                  <c:v>3368.49</c:v>
                </c:pt>
                <c:pt idx="518">
                  <c:v>3281.74</c:v>
                </c:pt>
                <c:pt idx="519">
                  <c:v>3362.38</c:v>
                </c:pt>
                <c:pt idx="520">
                  <c:v>3375.8</c:v>
                </c:pt>
                <c:pt idx="521">
                  <c:v>3366.63</c:v>
                </c:pt>
                <c:pt idx="522">
                  <c:v>3302.92</c:v>
                </c:pt>
                <c:pt idx="523">
                  <c:v>3287.31</c:v>
                </c:pt>
                <c:pt idx="524">
                  <c:v>3326.82</c:v>
                </c:pt>
                <c:pt idx="525">
                  <c:v>3387.69</c:v>
                </c:pt>
                <c:pt idx="526">
                  <c:v>3382.2</c:v>
                </c:pt>
                <c:pt idx="527">
                  <c:v>3315.75</c:v>
                </c:pt>
                <c:pt idx="528">
                  <c:v>3320.49</c:v>
                </c:pt>
                <c:pt idx="529">
                  <c:v>3367.02</c:v>
                </c:pt>
                <c:pt idx="530">
                  <c:v>3391.93</c:v>
                </c:pt>
                <c:pt idx="531">
                  <c:v>3385.65</c:v>
                </c:pt>
                <c:pt idx="532">
                  <c:v>3434.89</c:v>
                </c:pt>
                <c:pt idx="533">
                  <c:v>3409.82</c:v>
                </c:pt>
                <c:pt idx="534">
                  <c:v>3406.87</c:v>
                </c:pt>
                <c:pt idx="535">
                  <c:v>3391.87</c:v>
                </c:pt>
                <c:pt idx="536">
                  <c:v>3338.03</c:v>
                </c:pt>
                <c:pt idx="537">
                  <c:v>3356.78</c:v>
                </c:pt>
                <c:pt idx="538">
                  <c:v>3314.24</c:v>
                </c:pt>
                <c:pt idx="539">
                  <c:v>3322.54</c:v>
                </c:pt>
                <c:pt idx="540">
                  <c:v>3341.69</c:v>
                </c:pt>
                <c:pt idx="541">
                  <c:v>3310.16</c:v>
                </c:pt>
                <c:pt idx="542">
                  <c:v>3306</c:v>
                </c:pt>
                <c:pt idx="543">
                  <c:v>3319.8</c:v>
                </c:pt>
                <c:pt idx="544">
                  <c:v>3268.86</c:v>
                </c:pt>
                <c:pt idx="545">
                  <c:v>3205.6</c:v>
                </c:pt>
                <c:pt idx="546">
                  <c:v>3203.03</c:v>
                </c:pt>
                <c:pt idx="547">
                  <c:v>3163.25</c:v>
                </c:pt>
                <c:pt idx="548">
                  <c:v>3135.28</c:v>
                </c:pt>
                <c:pt idx="549">
                  <c:v>3155.9</c:v>
                </c:pt>
                <c:pt idx="550">
                  <c:v>3192.49</c:v>
                </c:pt>
                <c:pt idx="551">
                  <c:v>3204.27</c:v>
                </c:pt>
                <c:pt idx="552">
                  <c:v>3164.12</c:v>
                </c:pt>
                <c:pt idx="553">
                  <c:v>3175.95</c:v>
                </c:pt>
                <c:pt idx="554">
                  <c:v>3175.88</c:v>
                </c:pt>
                <c:pt idx="555">
                  <c:v>3155.9</c:v>
                </c:pt>
                <c:pt idx="556">
                  <c:v>3087.39</c:v>
                </c:pt>
                <c:pt idx="557">
                  <c:v>3065.79</c:v>
                </c:pt>
                <c:pt idx="558">
                  <c:v>3065.79</c:v>
                </c:pt>
                <c:pt idx="559">
                  <c:v>3050.31</c:v>
                </c:pt>
                <c:pt idx="560">
                  <c:v>3058.8</c:v>
                </c:pt>
                <c:pt idx="561">
                  <c:v>3058.8</c:v>
                </c:pt>
                <c:pt idx="562">
                  <c:v>3047.85</c:v>
                </c:pt>
                <c:pt idx="563">
                  <c:v>3052.33</c:v>
                </c:pt>
                <c:pt idx="564">
                  <c:v>3022.35</c:v>
                </c:pt>
                <c:pt idx="565">
                  <c:v>3000.63</c:v>
                </c:pt>
                <c:pt idx="566">
                  <c:v>3038.48</c:v>
                </c:pt>
                <c:pt idx="567">
                  <c:v>3066.94</c:v>
                </c:pt>
                <c:pt idx="568">
                  <c:v>3085.82</c:v>
                </c:pt>
                <c:pt idx="569">
                  <c:v>3081.39</c:v>
                </c:pt>
                <c:pt idx="570">
                  <c:v>3109.6</c:v>
                </c:pt>
                <c:pt idx="571">
                  <c:v>3076.29</c:v>
                </c:pt>
                <c:pt idx="572">
                  <c:v>3057.96</c:v>
                </c:pt>
                <c:pt idx="573">
                  <c:v>3036.57</c:v>
                </c:pt>
                <c:pt idx="574">
                  <c:v>3006.35</c:v>
                </c:pt>
                <c:pt idx="575">
                  <c:v>3000.78</c:v>
                </c:pt>
                <c:pt idx="576">
                  <c:v>2999.38</c:v>
                </c:pt>
                <c:pt idx="577">
                  <c:v>2995.86</c:v>
                </c:pt>
                <c:pt idx="578">
                  <c:v>2912.2</c:v>
                </c:pt>
                <c:pt idx="579">
                  <c:v>2899.92</c:v>
                </c:pt>
                <c:pt idx="580">
                  <c:v>2928.7</c:v>
                </c:pt>
                <c:pt idx="581">
                  <c:v>2939.7</c:v>
                </c:pt>
                <c:pt idx="582">
                  <c:v>2962.08</c:v>
                </c:pt>
                <c:pt idx="583">
                  <c:v>2945.37</c:v>
                </c:pt>
                <c:pt idx="584">
                  <c:v>2943.23</c:v>
                </c:pt>
                <c:pt idx="585">
                  <c:v>2885.72</c:v>
                </c:pt>
                <c:pt idx="586">
                  <c:v>2851.14</c:v>
                </c:pt>
                <c:pt idx="587">
                  <c:v>2833.78</c:v>
                </c:pt>
                <c:pt idx="588">
                  <c:v>2895.51</c:v>
                </c:pt>
                <c:pt idx="589">
                  <c:v>2942.16</c:v>
                </c:pt>
                <c:pt idx="590">
                  <c:v>2952.37</c:v>
                </c:pt>
                <c:pt idx="591">
                  <c:v>2969.62</c:v>
                </c:pt>
                <c:pt idx="592">
                  <c:v>2969.62</c:v>
                </c:pt>
                <c:pt idx="593">
                  <c:v>2979.54</c:v>
                </c:pt>
                <c:pt idx="594">
                  <c:v>2956.82</c:v>
                </c:pt>
                <c:pt idx="595">
                  <c:v>2934.88</c:v>
                </c:pt>
                <c:pt idx="596">
                  <c:v>2983.82</c:v>
                </c:pt>
                <c:pt idx="597">
                  <c:v>3007.74</c:v>
                </c:pt>
                <c:pt idx="598">
                  <c:v>3020.89</c:v>
                </c:pt>
                <c:pt idx="599">
                  <c:v>3031.48</c:v>
                </c:pt>
                <c:pt idx="600">
                  <c:v>3056.06</c:v>
                </c:pt>
                <c:pt idx="601">
                  <c:v>3047.99</c:v>
                </c:pt>
                <c:pt idx="602">
                  <c:v>3058.25</c:v>
                </c:pt>
                <c:pt idx="603">
                  <c:v>3059.92</c:v>
                </c:pt>
                <c:pt idx="604">
                  <c:v>3061.89</c:v>
                </c:pt>
                <c:pt idx="605">
                  <c:v>3054.6</c:v>
                </c:pt>
                <c:pt idx="606">
                  <c:v>3069.17</c:v>
                </c:pt>
                <c:pt idx="607">
                  <c:v>3089.65</c:v>
                </c:pt>
                <c:pt idx="608">
                  <c:v>3117.83</c:v>
                </c:pt>
                <c:pt idx="609">
                  <c:v>3110.88</c:v>
                </c:pt>
                <c:pt idx="610">
                  <c:v>3017.71</c:v>
                </c:pt>
                <c:pt idx="611">
                  <c:v>3017.71</c:v>
                </c:pt>
                <c:pt idx="612">
                  <c:v>2950.95</c:v>
                </c:pt>
                <c:pt idx="613">
                  <c:v>2905.23</c:v>
                </c:pt>
                <c:pt idx="614">
                  <c:v>2942.13</c:v>
                </c:pt>
                <c:pt idx="615">
                  <c:v>2969.83</c:v>
                </c:pt>
                <c:pt idx="616">
                  <c:v>2990.35</c:v>
                </c:pt>
                <c:pt idx="617">
                  <c:v>3003.28</c:v>
                </c:pt>
                <c:pt idx="618">
                  <c:v>2989.56</c:v>
                </c:pt>
                <c:pt idx="619">
                  <c:v>3019.12</c:v>
                </c:pt>
                <c:pt idx="620">
                  <c:v>3010.91</c:v>
                </c:pt>
                <c:pt idx="621">
                  <c:v>2972.97</c:v>
                </c:pt>
                <c:pt idx="622">
                  <c:v>2976.29</c:v>
                </c:pt>
                <c:pt idx="623">
                  <c:v>2944.06</c:v>
                </c:pt>
                <c:pt idx="624">
                  <c:v>2897.53</c:v>
                </c:pt>
                <c:pt idx="625">
                  <c:v>2972.92</c:v>
                </c:pt>
                <c:pt idx="626">
                  <c:v>3022.78</c:v>
                </c:pt>
                <c:pt idx="627">
                  <c:v>3005.18</c:v>
                </c:pt>
                <c:pt idx="628">
                  <c:v>2916.15</c:v>
                </c:pt>
                <c:pt idx="629">
                  <c:v>2919.01</c:v>
                </c:pt>
                <c:pt idx="630">
                  <c:v>2914.38</c:v>
                </c:pt>
                <c:pt idx="631">
                  <c:v>2966.87</c:v>
                </c:pt>
                <c:pt idx="632">
                  <c:v>3003.2</c:v>
                </c:pt>
                <c:pt idx="633">
                  <c:v>2986.49</c:v>
                </c:pt>
                <c:pt idx="634">
                  <c:v>2952.64</c:v>
                </c:pt>
                <c:pt idx="635">
                  <c:v>2929.81</c:v>
                </c:pt>
                <c:pt idx="636">
                  <c:v>2911.91</c:v>
                </c:pt>
                <c:pt idx="637">
                  <c:v>2936.53</c:v>
                </c:pt>
                <c:pt idx="638">
                  <c:v>2923.07</c:v>
                </c:pt>
                <c:pt idx="639">
                  <c:v>2923.46</c:v>
                </c:pt>
                <c:pt idx="640">
                  <c:v>2928.3</c:v>
                </c:pt>
                <c:pt idx="641">
                  <c:v>2931.08</c:v>
                </c:pt>
                <c:pt idx="642">
                  <c:v>2931.08</c:v>
                </c:pt>
                <c:pt idx="643">
                  <c:v>2928.67</c:v>
                </c:pt>
                <c:pt idx="644">
                  <c:v>2942.65</c:v>
                </c:pt>
                <c:pt idx="645">
                  <c:v>2997.25</c:v>
                </c:pt>
                <c:pt idx="646">
                  <c:v>3055.15</c:v>
                </c:pt>
                <c:pt idx="647">
                  <c:v>3073.52</c:v>
                </c:pt>
                <c:pt idx="648">
                  <c:v>3091.78</c:v>
                </c:pt>
                <c:pt idx="649">
                  <c:v>3081.75</c:v>
                </c:pt>
                <c:pt idx="650">
                  <c:v>3090.28</c:v>
                </c:pt>
                <c:pt idx="651">
                  <c:v>3084.81</c:v>
                </c:pt>
                <c:pt idx="652">
                  <c:v>3110.43</c:v>
                </c:pt>
                <c:pt idx="653">
                  <c:v>3079.83</c:v>
                </c:pt>
                <c:pt idx="654">
                  <c:v>3052.8</c:v>
                </c:pt>
                <c:pt idx="655">
                  <c:v>2992.5</c:v>
                </c:pt>
                <c:pt idx="656">
                  <c:v>2974.31</c:v>
                </c:pt>
                <c:pt idx="657">
                  <c:v>2954.9</c:v>
                </c:pt>
                <c:pt idx="658">
                  <c:v>2911.26</c:v>
                </c:pt>
                <c:pt idx="659">
                  <c:v>2908.67</c:v>
                </c:pt>
                <c:pt idx="660">
                  <c:v>2908.67</c:v>
                </c:pt>
                <c:pt idx="661">
                  <c:v>2905.3</c:v>
                </c:pt>
                <c:pt idx="662">
                  <c:v>2918.07</c:v>
                </c:pt>
                <c:pt idx="663">
                  <c:v>2884.02</c:v>
                </c:pt>
                <c:pt idx="664">
                  <c:v>2867.37</c:v>
                </c:pt>
                <c:pt idx="665">
                  <c:v>2883.89</c:v>
                </c:pt>
                <c:pt idx="666">
                  <c:v>2909.1</c:v>
                </c:pt>
                <c:pt idx="667">
                  <c:v>2938.28</c:v>
                </c:pt>
                <c:pt idx="668">
                  <c:v>2915.67</c:v>
                </c:pt>
                <c:pt idx="669">
                  <c:v>2882.69</c:v>
                </c:pt>
                <c:pt idx="670">
                  <c:v>2924.29</c:v>
                </c:pt>
                <c:pt idx="671">
                  <c:v>2933.82</c:v>
                </c:pt>
                <c:pt idx="672">
                  <c:v>2956.53</c:v>
                </c:pt>
                <c:pt idx="673">
                  <c:v>2986.36</c:v>
                </c:pt>
                <c:pt idx="674">
                  <c:v>2957.56</c:v>
                </c:pt>
                <c:pt idx="675">
                  <c:v>2887.64</c:v>
                </c:pt>
                <c:pt idx="676">
                  <c:v>2840.38</c:v>
                </c:pt>
                <c:pt idx="677">
                  <c:v>2846.13</c:v>
                </c:pt>
                <c:pt idx="678">
                  <c:v>2899.29</c:v>
                </c:pt>
                <c:pt idx="679">
                  <c:v>2942.29</c:v>
                </c:pt>
                <c:pt idx="680">
                  <c:v>2976.19</c:v>
                </c:pt>
                <c:pt idx="681">
                  <c:v>2972.65</c:v>
                </c:pt>
                <c:pt idx="682">
                  <c:v>2938.5</c:v>
                </c:pt>
                <c:pt idx="683">
                  <c:v>2956.58</c:v>
                </c:pt>
                <c:pt idx="684">
                  <c:v>2928.18</c:v>
                </c:pt>
                <c:pt idx="685">
                  <c:v>2911.11</c:v>
                </c:pt>
                <c:pt idx="686">
                  <c:v>2894.15</c:v>
                </c:pt>
                <c:pt idx="687">
                  <c:v>2862.52</c:v>
                </c:pt>
                <c:pt idx="688">
                  <c:v>2917.95</c:v>
                </c:pt>
                <c:pt idx="689">
                  <c:v>2917.58</c:v>
                </c:pt>
                <c:pt idx="690">
                  <c:v>2921.99</c:v>
                </c:pt>
                <c:pt idx="691">
                  <c:v>2914.11</c:v>
                </c:pt>
                <c:pt idx="692">
                  <c:v>2879.95</c:v>
                </c:pt>
                <c:pt idx="693">
                  <c:v>2880.08</c:v>
                </c:pt>
                <c:pt idx="694">
                  <c:v>2937.23</c:v>
                </c:pt>
                <c:pt idx="695">
                  <c:v>2963.06</c:v>
                </c:pt>
                <c:pt idx="696">
                  <c:v>2964.93</c:v>
                </c:pt>
                <c:pt idx="697">
                  <c:v>2924.8</c:v>
                </c:pt>
                <c:pt idx="698">
                  <c:v>2913.96</c:v>
                </c:pt>
                <c:pt idx="699">
                  <c:v>2913.96</c:v>
                </c:pt>
                <c:pt idx="700">
                  <c:v>2919.51</c:v>
                </c:pt>
                <c:pt idx="701">
                  <c:v>2919.18</c:v>
                </c:pt>
                <c:pt idx="702">
                  <c:v>2930.78</c:v>
                </c:pt>
                <c:pt idx="703">
                  <c:v>2915.67</c:v>
                </c:pt>
                <c:pt idx="704">
                  <c:v>2915.67</c:v>
                </c:pt>
                <c:pt idx="705">
                  <c:v>2905.93</c:v>
                </c:pt>
                <c:pt idx="706">
                  <c:v>2914.15</c:v>
                </c:pt>
                <c:pt idx="707">
                  <c:v>2934.03</c:v>
                </c:pt>
                <c:pt idx="708">
                  <c:v>2944.25</c:v>
                </c:pt>
                <c:pt idx="709">
                  <c:v>2929.83</c:v>
                </c:pt>
                <c:pt idx="710">
                  <c:v>2941.34</c:v>
                </c:pt>
                <c:pt idx="711">
                  <c:v>2965.18</c:v>
                </c:pt>
                <c:pt idx="712">
                  <c:v>2966.61</c:v>
                </c:pt>
                <c:pt idx="713">
                  <c:v>2967.66</c:v>
                </c:pt>
                <c:pt idx="714">
                  <c:v>2998.55</c:v>
                </c:pt>
                <c:pt idx="715">
                  <c:v>3026.68</c:v>
                </c:pt>
                <c:pt idx="716">
                  <c:v>3070.54</c:v>
                </c:pt>
                <c:pt idx="717">
                  <c:v>3071.12</c:v>
                </c:pt>
                <c:pt idx="718">
                  <c:v>3070.4</c:v>
                </c:pt>
                <c:pt idx="719">
                  <c:v>3070.4</c:v>
                </c:pt>
                <c:pt idx="720">
                  <c:v>2984.78</c:v>
                </c:pt>
                <c:pt idx="721">
                  <c:v>3012.12</c:v>
                </c:pt>
                <c:pt idx="722">
                  <c:v>3100.12</c:v>
                </c:pt>
                <c:pt idx="723">
                  <c:v>3100.12</c:v>
                </c:pt>
                <c:pt idx="724">
                  <c:v>3100.12</c:v>
                </c:pt>
                <c:pt idx="725">
                  <c:v>3124.91</c:v>
                </c:pt>
                <c:pt idx="726">
                  <c:v>3131.11</c:v>
                </c:pt>
                <c:pt idx="727">
                  <c:v>3135.65</c:v>
                </c:pt>
                <c:pt idx="728">
                  <c:v>3163.49</c:v>
                </c:pt>
                <c:pt idx="729">
                  <c:v>3144.72</c:v>
                </c:pt>
                <c:pt idx="730">
                  <c:v>3139.76</c:v>
                </c:pt>
                <c:pt idx="731">
                  <c:v>3187.97</c:v>
                </c:pt>
                <c:pt idx="732">
                  <c:v>3170.64</c:v>
                </c:pt>
                <c:pt idx="733">
                  <c:v>3142.2</c:v>
                </c:pt>
                <c:pt idx="734">
                  <c:v>3165.09</c:v>
                </c:pt>
                <c:pt idx="735">
                  <c:v>3085.6</c:v>
                </c:pt>
                <c:pt idx="736">
                  <c:v>3068.34</c:v>
                </c:pt>
                <c:pt idx="737">
                  <c:v>3061.04</c:v>
                </c:pt>
                <c:pt idx="738">
                  <c:v>3049.47</c:v>
                </c:pt>
                <c:pt idx="739">
                  <c:v>3015.47</c:v>
                </c:pt>
                <c:pt idx="740">
                  <c:v>2989.71</c:v>
                </c:pt>
                <c:pt idx="741">
                  <c:v>2989.71</c:v>
                </c:pt>
                <c:pt idx="742">
                  <c:v>3002.8</c:v>
                </c:pt>
                <c:pt idx="743">
                  <c:v>2984.02</c:v>
                </c:pt>
                <c:pt idx="744">
                  <c:v>2982.29</c:v>
                </c:pt>
                <c:pt idx="745">
                  <c:v>2964.56</c:v>
                </c:pt>
                <c:pt idx="746">
                  <c:v>3000.47</c:v>
                </c:pt>
                <c:pt idx="747">
                  <c:v>2997.2</c:v>
                </c:pt>
                <c:pt idx="748">
                  <c:v>3019.44</c:v>
                </c:pt>
                <c:pt idx="749">
                  <c:v>2988.06</c:v>
                </c:pt>
                <c:pt idx="750">
                  <c:v>2989.14</c:v>
                </c:pt>
                <c:pt idx="751">
                  <c:v>2996.03</c:v>
                </c:pt>
                <c:pt idx="752">
                  <c:v>2996.6</c:v>
                </c:pt>
                <c:pt idx="753">
                  <c:v>2992.81</c:v>
                </c:pt>
                <c:pt idx="754">
                  <c:v>3019.72</c:v>
                </c:pt>
                <c:pt idx="755">
                  <c:v>3000.71</c:v>
                </c:pt>
                <c:pt idx="756">
                  <c:v>3000.71</c:v>
                </c:pt>
                <c:pt idx="757">
                  <c:v>2981.06</c:v>
                </c:pt>
                <c:pt idx="758">
                  <c:v>2965.36</c:v>
                </c:pt>
                <c:pt idx="759">
                  <c:v>2941.08</c:v>
                </c:pt>
                <c:pt idx="760">
                  <c:v>2919.01</c:v>
                </c:pt>
                <c:pt idx="761">
                  <c:v>2919.01</c:v>
                </c:pt>
                <c:pt idx="762">
                  <c:v>2949.6</c:v>
                </c:pt>
                <c:pt idx="763">
                  <c:v>2980.8</c:v>
                </c:pt>
                <c:pt idx="764">
                  <c:v>2930.19</c:v>
                </c:pt>
                <c:pt idx="765">
                  <c:v>2935.96</c:v>
                </c:pt>
                <c:pt idx="766">
                  <c:v>2924.77</c:v>
                </c:pt>
                <c:pt idx="767">
                  <c:v>2934.58</c:v>
                </c:pt>
                <c:pt idx="768">
                  <c:v>2938.24</c:v>
                </c:pt>
                <c:pt idx="769">
                  <c:v>2927.91</c:v>
                </c:pt>
                <c:pt idx="770">
                  <c:v>2908.53</c:v>
                </c:pt>
                <c:pt idx="771">
                  <c:v>2932.01</c:v>
                </c:pt>
                <c:pt idx="772">
                  <c:v>2927.53</c:v>
                </c:pt>
                <c:pt idx="773">
                  <c:v>2936.72</c:v>
                </c:pt>
                <c:pt idx="774">
                  <c:v>2930.17</c:v>
                </c:pt>
                <c:pt idx="775">
                  <c:v>2936.66</c:v>
                </c:pt>
                <c:pt idx="776">
                  <c:v>2921.9</c:v>
                </c:pt>
                <c:pt idx="777">
                  <c:v>2906.78</c:v>
                </c:pt>
                <c:pt idx="778">
                  <c:v>2882.2</c:v>
                </c:pt>
                <c:pt idx="779">
                  <c:v>2855.8</c:v>
                </c:pt>
                <c:pt idx="780">
                  <c:v>2853.99</c:v>
                </c:pt>
                <c:pt idx="781">
                  <c:v>2867.76</c:v>
                </c:pt>
                <c:pt idx="782">
                  <c:v>2879.49</c:v>
                </c:pt>
                <c:pt idx="783">
                  <c:v>2862.63</c:v>
                </c:pt>
                <c:pt idx="784">
                  <c:v>2851.98</c:v>
                </c:pt>
                <c:pt idx="785">
                  <c:v>2875.46</c:v>
                </c:pt>
                <c:pt idx="786">
                  <c:v>2867.64</c:v>
                </c:pt>
                <c:pt idx="787">
                  <c:v>2876.03</c:v>
                </c:pt>
                <c:pt idx="788">
                  <c:v>2875.68</c:v>
                </c:pt>
                <c:pt idx="789">
                  <c:v>2902.81</c:v>
                </c:pt>
                <c:pt idx="790">
                  <c:v>2902.68</c:v>
                </c:pt>
                <c:pt idx="791">
                  <c:v>2893.55</c:v>
                </c:pt>
                <c:pt idx="792">
                  <c:v>2871.67</c:v>
                </c:pt>
                <c:pt idx="793">
                  <c:v>2886.52</c:v>
                </c:pt>
                <c:pt idx="794">
                  <c:v>2896.27</c:v>
                </c:pt>
                <c:pt idx="795">
                  <c:v>2919.17</c:v>
                </c:pt>
                <c:pt idx="796">
                  <c:v>2935.75</c:v>
                </c:pt>
                <c:pt idx="797">
                  <c:v>2960.91</c:v>
                </c:pt>
                <c:pt idx="798">
                  <c:v>2977.43</c:v>
                </c:pt>
                <c:pt idx="799">
                  <c:v>2966.67</c:v>
                </c:pt>
                <c:pt idx="800">
                  <c:v>2972.44</c:v>
                </c:pt>
                <c:pt idx="801">
                  <c:v>2987.88</c:v>
                </c:pt>
                <c:pt idx="802">
                  <c:v>3004.43</c:v>
                </c:pt>
                <c:pt idx="803">
                  <c:v>2980.83</c:v>
                </c:pt>
                <c:pt idx="804">
                  <c:v>2987.93</c:v>
                </c:pt>
                <c:pt idx="805">
                  <c:v>2997.73</c:v>
                </c:pt>
                <c:pt idx="806">
                  <c:v>2972.61</c:v>
                </c:pt>
                <c:pt idx="807">
                  <c:v>2923.96</c:v>
                </c:pt>
                <c:pt idx="808">
                  <c:v>2912.53</c:v>
                </c:pt>
                <c:pt idx="809">
                  <c:v>2912.53</c:v>
                </c:pt>
                <c:pt idx="810">
                  <c:v>2904.87</c:v>
                </c:pt>
                <c:pt idx="811">
                  <c:v>2936.82</c:v>
                </c:pt>
                <c:pt idx="812">
                  <c:v>2921.25</c:v>
                </c:pt>
                <c:pt idx="813">
                  <c:v>2899.94</c:v>
                </c:pt>
                <c:pt idx="814">
                  <c:v>2913.48</c:v>
                </c:pt>
                <c:pt idx="815">
                  <c:v>2911.99</c:v>
                </c:pt>
                <c:pt idx="816">
                  <c:v>2888.02</c:v>
                </c:pt>
                <c:pt idx="817">
                  <c:v>2880.24</c:v>
                </c:pt>
                <c:pt idx="818">
                  <c:v>2885.57</c:v>
                </c:pt>
                <c:pt idx="819">
                  <c:v>2866.87</c:v>
                </c:pt>
                <c:pt idx="820">
                  <c:v>2869.32</c:v>
                </c:pt>
                <c:pt idx="821">
                  <c:v>2857.65</c:v>
                </c:pt>
                <c:pt idx="822">
                  <c:v>2853.1</c:v>
                </c:pt>
                <c:pt idx="823">
                  <c:v>2858</c:v>
                </c:pt>
                <c:pt idx="824">
                  <c:v>2867.13</c:v>
                </c:pt>
                <c:pt idx="825">
                  <c:v>2868.6</c:v>
                </c:pt>
                <c:pt idx="826">
                  <c:v>2872.55</c:v>
                </c:pt>
                <c:pt idx="827">
                  <c:v>2872.55</c:v>
                </c:pt>
                <c:pt idx="828">
                  <c:v>2854.89</c:v>
                </c:pt>
                <c:pt idx="829">
                  <c:v>2837.9</c:v>
                </c:pt>
                <c:pt idx="830">
                  <c:v>2856.48</c:v>
                </c:pt>
                <c:pt idx="831">
                  <c:v>2863.39</c:v>
                </c:pt>
                <c:pt idx="832">
                  <c:v>2868.89</c:v>
                </c:pt>
                <c:pt idx="833">
                  <c:v>2871.98</c:v>
                </c:pt>
                <c:pt idx="834">
                  <c:v>2899.13</c:v>
                </c:pt>
                <c:pt idx="835">
                  <c:v>2928.07</c:v>
                </c:pt>
                <c:pt idx="836">
                  <c:v>2944.31</c:v>
                </c:pt>
                <c:pt idx="837">
                  <c:v>2947.85</c:v>
                </c:pt>
                <c:pt idx="838">
                  <c:v>2947.85</c:v>
                </c:pt>
                <c:pt idx="839">
                  <c:v>2945.53</c:v>
                </c:pt>
                <c:pt idx="840">
                  <c:v>2930.17</c:v>
                </c:pt>
                <c:pt idx="841">
                  <c:v>2967.44</c:v>
                </c:pt>
                <c:pt idx="842">
                  <c:v>2961.78</c:v>
                </c:pt>
                <c:pt idx="843">
                  <c:v>2959.26</c:v>
                </c:pt>
                <c:pt idx="844">
                  <c:v>2967.24</c:v>
                </c:pt>
                <c:pt idx="845">
                  <c:v>2949.35</c:v>
                </c:pt>
                <c:pt idx="846">
                  <c:v>2933.92</c:v>
                </c:pt>
                <c:pt idx="847">
                  <c:v>2918.69</c:v>
                </c:pt>
                <c:pt idx="848">
                  <c:v>2883.87</c:v>
                </c:pt>
                <c:pt idx="849">
                  <c:v>2873.22</c:v>
                </c:pt>
                <c:pt idx="850">
                  <c:v>2893.4</c:v>
                </c:pt>
                <c:pt idx="851">
                  <c:v>2932.16</c:v>
                </c:pt>
                <c:pt idx="852">
                  <c:v>2889.45</c:v>
                </c:pt>
                <c:pt idx="853">
                  <c:v>2895.12</c:v>
                </c:pt>
                <c:pt idx="854">
                  <c:v>2904.61</c:v>
                </c:pt>
                <c:pt idx="855">
                  <c:v>2905.29</c:v>
                </c:pt>
                <c:pt idx="856">
                  <c:v>2911.66</c:v>
                </c:pt>
                <c:pt idx="857">
                  <c:v>2913.47</c:v>
                </c:pt>
                <c:pt idx="858">
                  <c:v>2920.42</c:v>
                </c:pt>
                <c:pt idx="859">
                  <c:v>2921</c:v>
                </c:pt>
                <c:pt idx="860">
                  <c:v>2895.73</c:v>
                </c:pt>
                <c:pt idx="861">
                  <c:v>2894.72</c:v>
                </c:pt>
                <c:pt idx="862">
                  <c:v>2895.85</c:v>
                </c:pt>
                <c:pt idx="863">
                  <c:v>2893.76</c:v>
                </c:pt>
                <c:pt idx="864">
                  <c:v>2907.1</c:v>
                </c:pt>
                <c:pt idx="865">
                  <c:v>2919.82</c:v>
                </c:pt>
                <c:pt idx="866">
                  <c:v>2919.58</c:v>
                </c:pt>
                <c:pt idx="867">
                  <c:v>2929.2</c:v>
                </c:pt>
                <c:pt idx="868">
                  <c:v>2933.13</c:v>
                </c:pt>
                <c:pt idx="869">
                  <c:v>2924.75</c:v>
                </c:pt>
                <c:pt idx="870">
                  <c:v>2953.83</c:v>
                </c:pt>
                <c:pt idx="871">
                  <c:v>2961.68</c:v>
                </c:pt>
                <c:pt idx="872">
                  <c:v>2961.68</c:v>
                </c:pt>
                <c:pt idx="873">
                  <c:v>3029.53</c:v>
                </c:pt>
                <c:pt idx="874">
                  <c:v>3053.9</c:v>
                </c:pt>
                <c:pt idx="875">
                  <c:v>3035.83</c:v>
                </c:pt>
                <c:pt idx="876">
                  <c:v>3010.68</c:v>
                </c:pt>
                <c:pt idx="877">
                  <c:v>3010.68</c:v>
                </c:pt>
                <c:pt idx="878">
                  <c:v>3025.28</c:v>
                </c:pt>
                <c:pt idx="879">
                  <c:v>3023.64</c:v>
                </c:pt>
                <c:pt idx="880">
                  <c:v>3038.26</c:v>
                </c:pt>
                <c:pt idx="881">
                  <c:v>3050.43</c:v>
                </c:pt>
                <c:pt idx="882">
                  <c:v>3068.93</c:v>
                </c:pt>
                <c:pt idx="883">
                  <c:v>3084.19</c:v>
                </c:pt>
                <c:pt idx="884">
                  <c:v>3092.65</c:v>
                </c:pt>
                <c:pt idx="885">
                  <c:v>3067.33</c:v>
                </c:pt>
                <c:pt idx="886">
                  <c:v>3067.73</c:v>
                </c:pt>
                <c:pt idx="887">
                  <c:v>3052.3</c:v>
                </c:pt>
                <c:pt idx="888">
                  <c:v>3043.6</c:v>
                </c:pt>
                <c:pt idx="889">
                  <c:v>3019.56</c:v>
                </c:pt>
                <c:pt idx="890">
                  <c:v>3030.6</c:v>
                </c:pt>
                <c:pt idx="891">
                  <c:v>3013.26</c:v>
                </c:pt>
                <c:pt idx="892">
                  <c:v>3010</c:v>
                </c:pt>
                <c:pt idx="893">
                  <c:v>3010</c:v>
                </c:pt>
                <c:pt idx="894">
                  <c:v>3010.77</c:v>
                </c:pt>
                <c:pt idx="895">
                  <c:v>3023.67</c:v>
                </c:pt>
                <c:pt idx="896">
                  <c:v>3026.55</c:v>
                </c:pt>
                <c:pt idx="897">
                  <c:v>3026.22</c:v>
                </c:pt>
                <c:pt idx="898">
                  <c:v>3002.94</c:v>
                </c:pt>
                <c:pt idx="899">
                  <c:v>2995.23</c:v>
                </c:pt>
                <c:pt idx="900">
                  <c:v>2997.59</c:v>
                </c:pt>
                <c:pt idx="901">
                  <c:v>2973.03</c:v>
                </c:pt>
                <c:pt idx="902">
                  <c:v>2964.66</c:v>
                </c:pt>
                <c:pt idx="903">
                  <c:v>2954.54</c:v>
                </c:pt>
                <c:pt idx="904">
                  <c:v>2974.39</c:v>
                </c:pt>
                <c:pt idx="905">
                  <c:v>2974.39</c:v>
                </c:pt>
                <c:pt idx="906">
                  <c:v>2994.62</c:v>
                </c:pt>
                <c:pt idx="907">
                  <c:v>3011.14</c:v>
                </c:pt>
                <c:pt idx="908">
                  <c:v>2994.85</c:v>
                </c:pt>
                <c:pt idx="909">
                  <c:v>2984.99</c:v>
                </c:pt>
                <c:pt idx="910">
                  <c:v>2966.54</c:v>
                </c:pt>
                <c:pt idx="911">
                  <c:v>2974.7</c:v>
                </c:pt>
                <c:pt idx="912">
                  <c:v>2967.32</c:v>
                </c:pt>
                <c:pt idx="913">
                  <c:v>2980.03</c:v>
                </c:pt>
                <c:pt idx="914">
                  <c:v>2994.39</c:v>
                </c:pt>
                <c:pt idx="915">
                  <c:v>2994.39</c:v>
                </c:pt>
                <c:pt idx="916">
                  <c:v>2986.83</c:v>
                </c:pt>
                <c:pt idx="917">
                  <c:v>2986.88</c:v>
                </c:pt>
                <c:pt idx="918">
                  <c:v>2972.98</c:v>
                </c:pt>
                <c:pt idx="919">
                  <c:v>2933.96</c:v>
                </c:pt>
                <c:pt idx="920">
                  <c:v>2934.23</c:v>
                </c:pt>
                <c:pt idx="921">
                  <c:v>2940.35</c:v>
                </c:pt>
                <c:pt idx="922">
                  <c:v>2937.09</c:v>
                </c:pt>
                <c:pt idx="923">
                  <c:v>2948.09</c:v>
                </c:pt>
                <c:pt idx="924">
                  <c:v>2936.07</c:v>
                </c:pt>
                <c:pt idx="925">
                  <c:v>2923.49</c:v>
                </c:pt>
                <c:pt idx="926">
                  <c:v>2919.5</c:v>
                </c:pt>
                <c:pt idx="927">
                  <c:v>2907.96</c:v>
                </c:pt>
                <c:pt idx="928">
                  <c:v>2909.15</c:v>
                </c:pt>
                <c:pt idx="929">
                  <c:v>2916.1</c:v>
                </c:pt>
                <c:pt idx="930">
                  <c:v>2923.03</c:v>
                </c:pt>
                <c:pt idx="931">
                  <c:v>2909.52</c:v>
                </c:pt>
                <c:pt idx="932">
                  <c:v>2905.98</c:v>
                </c:pt>
                <c:pt idx="933">
                  <c:v>2897.83</c:v>
                </c:pt>
                <c:pt idx="934">
                  <c:v>2906.06</c:v>
                </c:pt>
                <c:pt idx="935">
                  <c:v>2904.6</c:v>
                </c:pt>
                <c:pt idx="936">
                  <c:v>2893.18</c:v>
                </c:pt>
                <c:pt idx="937">
                  <c:v>2913.96</c:v>
                </c:pt>
                <c:pt idx="938">
                  <c:v>2900.73</c:v>
                </c:pt>
                <c:pt idx="939">
                  <c:v>2924.57</c:v>
                </c:pt>
                <c:pt idx="940">
                  <c:v>2930.7</c:v>
                </c:pt>
                <c:pt idx="941">
                  <c:v>2940.66</c:v>
                </c:pt>
                <c:pt idx="942">
                  <c:v>2941.07</c:v>
                </c:pt>
                <c:pt idx="943">
                  <c:v>2936.67</c:v>
                </c:pt>
                <c:pt idx="944">
                  <c:v>2949.33</c:v>
                </c:pt>
                <c:pt idx="945">
                  <c:v>2953.81</c:v>
                </c:pt>
                <c:pt idx="946">
                  <c:v>2945.59</c:v>
                </c:pt>
                <c:pt idx="947">
                  <c:v>2926.82</c:v>
                </c:pt>
                <c:pt idx="948">
                  <c:v>2942.19</c:v>
                </c:pt>
                <c:pt idx="949">
                  <c:v>2942.19</c:v>
                </c:pt>
                <c:pt idx="950">
                  <c:v>2947.06</c:v>
                </c:pt>
                <c:pt idx="951">
                  <c:v>2953.77</c:v>
                </c:pt>
                <c:pt idx="952">
                  <c:v>2949.69</c:v>
                </c:pt>
                <c:pt idx="953">
                  <c:v>2932.05</c:v>
                </c:pt>
                <c:pt idx="954">
                  <c:v>2932.05</c:v>
                </c:pt>
                <c:pt idx="955">
                  <c:v>2944.27</c:v>
                </c:pt>
                <c:pt idx="956">
                  <c:v>2935.66</c:v>
                </c:pt>
                <c:pt idx="957">
                  <c:v>2921.92</c:v>
                </c:pt>
                <c:pt idx="958">
                  <c:v>2936.66</c:v>
                </c:pt>
                <c:pt idx="959">
                  <c:v>2947.69</c:v>
                </c:pt>
                <c:pt idx="960">
                  <c:v>2971.36</c:v>
                </c:pt>
                <c:pt idx="961">
                  <c:v>2989.39</c:v>
                </c:pt>
                <c:pt idx="962">
                  <c:v>3008.8</c:v>
                </c:pt>
                <c:pt idx="963">
                  <c:v>3009.85</c:v>
                </c:pt>
                <c:pt idx="964">
                  <c:v>3011.44</c:v>
                </c:pt>
                <c:pt idx="965">
                  <c:v>3039.19</c:v>
                </c:pt>
                <c:pt idx="966">
                  <c:v>3038.56</c:v>
                </c:pt>
                <c:pt idx="967">
                  <c:v>3054.38</c:v>
                </c:pt>
                <c:pt idx="968">
                  <c:v>3055.57</c:v>
                </c:pt>
                <c:pt idx="969">
                  <c:v>3055.57</c:v>
                </c:pt>
                <c:pt idx="970">
                  <c:v>3026.94</c:v>
                </c:pt>
                <c:pt idx="971">
                  <c:v>3017.78</c:v>
                </c:pt>
                <c:pt idx="972">
                  <c:v>3015.52</c:v>
                </c:pt>
                <c:pt idx="973">
                  <c:v>3004.88</c:v>
                </c:pt>
                <c:pt idx="974">
                  <c:v>3004.88</c:v>
                </c:pt>
                <c:pt idx="975">
                  <c:v>3016.7</c:v>
                </c:pt>
                <c:pt idx="976">
                  <c:v>3023.88</c:v>
                </c:pt>
                <c:pt idx="977">
                  <c:v>3015.79</c:v>
                </c:pt>
                <c:pt idx="978">
                  <c:v>3003.19</c:v>
                </c:pt>
                <c:pt idx="979">
                  <c:v>3011.32</c:v>
                </c:pt>
                <c:pt idx="980">
                  <c:v>3001.07</c:v>
                </c:pt>
                <c:pt idx="981">
                  <c:v>2982.73</c:v>
                </c:pt>
                <c:pt idx="982">
                  <c:v>2976.39</c:v>
                </c:pt>
                <c:pt idx="983">
                  <c:v>2986.84</c:v>
                </c:pt>
                <c:pt idx="984">
                  <c:v>3003.94</c:v>
                </c:pt>
                <c:pt idx="985">
                  <c:v>3006.09</c:v>
                </c:pt>
                <c:pt idx="986">
                  <c:v>3006.04</c:v>
                </c:pt>
                <c:pt idx="987">
                  <c:v>3005.76</c:v>
                </c:pt>
                <c:pt idx="988">
                  <c:v>2993.49</c:v>
                </c:pt>
                <c:pt idx="989">
                  <c:v>2996.53</c:v>
                </c:pt>
                <c:pt idx="990">
                  <c:v>3007.07</c:v>
                </c:pt>
                <c:pt idx="991">
                  <c:v>3016.18</c:v>
                </c:pt>
                <c:pt idx="992">
                  <c:v>3016.18</c:v>
                </c:pt>
                <c:pt idx="993">
                  <c:v>3013.99</c:v>
                </c:pt>
                <c:pt idx="994">
                  <c:v>3029.75</c:v>
                </c:pt>
                <c:pt idx="995">
                  <c:v>3015.41</c:v>
                </c:pt>
                <c:pt idx="996">
                  <c:v>2999.07</c:v>
                </c:pt>
                <c:pt idx="997">
                  <c:v>2996.61</c:v>
                </c:pt>
                <c:pt idx="998">
                  <c:v>2975.59</c:v>
                </c:pt>
                <c:pt idx="999">
                  <c:v>2972.05</c:v>
                </c:pt>
                <c:pt idx="1000">
                  <c:v>2965.77</c:v>
                </c:pt>
                <c:pt idx="1001">
                  <c:v>2963.58</c:v>
                </c:pt>
                <c:pt idx="1002">
                  <c:v>2962.14</c:v>
                </c:pt>
                <c:pt idx="1003">
                  <c:v>2962.26</c:v>
                </c:pt>
                <c:pt idx="1004">
                  <c:v>2971.63</c:v>
                </c:pt>
                <c:pt idx="1005">
                  <c:v>2984</c:v>
                </c:pt>
                <c:pt idx="1006">
                  <c:v>2984</c:v>
                </c:pt>
                <c:pt idx="1007">
                  <c:v>2940.94</c:v>
                </c:pt>
                <c:pt idx="1008">
                  <c:v>2908.68</c:v>
                </c:pt>
                <c:pt idx="1009">
                  <c:v>2885.76</c:v>
                </c:pt>
                <c:pt idx="1010">
                  <c:v>2898.32</c:v>
                </c:pt>
                <c:pt idx="1011">
                  <c:v>2898.32</c:v>
                </c:pt>
                <c:pt idx="1012">
                  <c:v>2914.37</c:v>
                </c:pt>
                <c:pt idx="1013">
                  <c:v>2895.69</c:v>
                </c:pt>
                <c:pt idx="1014">
                  <c:v>2865.79</c:v>
                </c:pt>
                <c:pt idx="1015">
                  <c:v>2855.86</c:v>
                </c:pt>
                <c:pt idx="1016">
                  <c:v>2868.03</c:v>
                </c:pt>
                <c:pt idx="1017">
                  <c:v>2851.13</c:v>
                </c:pt>
                <c:pt idx="1018">
                  <c:v>2836.85</c:v>
                </c:pt>
                <c:pt idx="1019">
                  <c:v>2851.75</c:v>
                </c:pt>
                <c:pt idx="1020">
                  <c:v>2854.2</c:v>
                </c:pt>
                <c:pt idx="1021">
                  <c:v>2858.5</c:v>
                </c:pt>
                <c:pt idx="1022">
                  <c:v>2820.53</c:v>
                </c:pt>
                <c:pt idx="1023">
                  <c:v>2783.13</c:v>
                </c:pt>
                <c:pt idx="1024">
                  <c:v>2805.12</c:v>
                </c:pt>
                <c:pt idx="1025">
                  <c:v>2842.67</c:v>
                </c:pt>
                <c:pt idx="1026">
                  <c:v>2844.14</c:v>
                </c:pt>
                <c:pt idx="1027">
                  <c:v>2835.05</c:v>
                </c:pt>
                <c:pt idx="1028">
                  <c:v>2806.67</c:v>
                </c:pt>
                <c:pt idx="1029">
                  <c:v>2832.13</c:v>
                </c:pt>
                <c:pt idx="1030">
                  <c:v>2843.6</c:v>
                </c:pt>
                <c:pt idx="1031">
                  <c:v>2844.83</c:v>
                </c:pt>
                <c:pt idx="1032">
                  <c:v>2830.89</c:v>
                </c:pt>
                <c:pt idx="1033">
                  <c:v>2862.78</c:v>
                </c:pt>
                <c:pt idx="1034">
                  <c:v>2908.7</c:v>
                </c:pt>
                <c:pt idx="1035">
                  <c:v>2904.29</c:v>
                </c:pt>
                <c:pt idx="1036">
                  <c:v>2904.71</c:v>
                </c:pt>
                <c:pt idx="1037">
                  <c:v>2895.79</c:v>
                </c:pt>
                <c:pt idx="1038">
                  <c:v>2851.74</c:v>
                </c:pt>
                <c:pt idx="1039">
                  <c:v>2853.16</c:v>
                </c:pt>
                <c:pt idx="1040">
                  <c:v>2862.01</c:v>
                </c:pt>
                <c:pt idx="1041">
                  <c:v>2877.94</c:v>
                </c:pt>
                <c:pt idx="1042">
                  <c:v>2877.04</c:v>
                </c:pt>
                <c:pt idx="1043">
                  <c:v>2849.59</c:v>
                </c:pt>
                <c:pt idx="1044">
                  <c:v>2849.91</c:v>
                </c:pt>
                <c:pt idx="1045">
                  <c:v>2855.93</c:v>
                </c:pt>
                <c:pt idx="1046">
                  <c:v>2867.94</c:v>
                </c:pt>
                <c:pt idx="1047">
                  <c:v>2879.05</c:v>
                </c:pt>
                <c:pt idx="1048">
                  <c:v>2879.15</c:v>
                </c:pt>
                <c:pt idx="1049">
                  <c:v>2859.09</c:v>
                </c:pt>
                <c:pt idx="1050">
                  <c:v>2845.05</c:v>
                </c:pt>
                <c:pt idx="1051">
                  <c:v>2858.88</c:v>
                </c:pt>
                <c:pt idx="1052">
                  <c:v>2871.36</c:v>
                </c:pt>
                <c:pt idx="1053">
                  <c:v>2866.93</c:v>
                </c:pt>
                <c:pt idx="1054">
                  <c:v>2851.84</c:v>
                </c:pt>
                <c:pt idx="1055">
                  <c:v>2848.38</c:v>
                </c:pt>
                <c:pt idx="1056">
                  <c:v>2845.76</c:v>
                </c:pt>
                <c:pt idx="1057">
                  <c:v>2850.04</c:v>
                </c:pt>
                <c:pt idx="1058">
                  <c:v>2852.48</c:v>
                </c:pt>
                <c:pt idx="1059">
                  <c:v>2852.48</c:v>
                </c:pt>
                <c:pt idx="1060">
                  <c:v>2866.92</c:v>
                </c:pt>
                <c:pt idx="1061">
                  <c:v>2850.69</c:v>
                </c:pt>
                <c:pt idx="1062">
                  <c:v>2857.88</c:v>
                </c:pt>
                <c:pt idx="1063">
                  <c:v>2849.01</c:v>
                </c:pt>
                <c:pt idx="1064">
                  <c:v>2816.33</c:v>
                </c:pt>
                <c:pt idx="1065">
                  <c:v>2780.04</c:v>
                </c:pt>
                <c:pt idx="1066">
                  <c:v>2780.47</c:v>
                </c:pt>
                <c:pt idx="1067">
                  <c:v>2780.47</c:v>
                </c:pt>
                <c:pt idx="1068">
                  <c:v>2792.96</c:v>
                </c:pt>
                <c:pt idx="1069">
                  <c:v>2778.27</c:v>
                </c:pt>
                <c:pt idx="1070">
                  <c:v>2791.57</c:v>
                </c:pt>
                <c:pt idx="1071">
                  <c:v>2787.36</c:v>
                </c:pt>
                <c:pt idx="1072">
                  <c:v>2791.88</c:v>
                </c:pt>
                <c:pt idx="1073">
                  <c:v>2781.95</c:v>
                </c:pt>
                <c:pt idx="1074">
                  <c:v>2767.82</c:v>
                </c:pt>
                <c:pt idx="1075">
                  <c:v>2733.24</c:v>
                </c:pt>
                <c:pt idx="1076">
                  <c:v>2710.03</c:v>
                </c:pt>
                <c:pt idx="1077">
                  <c:v>2705.34</c:v>
                </c:pt>
                <c:pt idx="1078">
                  <c:v>2726.47</c:v>
                </c:pt>
                <c:pt idx="1079">
                  <c:v>2725.66</c:v>
                </c:pt>
                <c:pt idx="1080">
                  <c:v>2705.64</c:v>
                </c:pt>
                <c:pt idx="1081">
                  <c:v>2724.47</c:v>
                </c:pt>
                <c:pt idx="1082">
                  <c:v>2757.96</c:v>
                </c:pt>
                <c:pt idx="1083">
                  <c:v>2799.45</c:v>
                </c:pt>
                <c:pt idx="1084">
                  <c:v>2785.22</c:v>
                </c:pt>
                <c:pt idx="1085">
                  <c:v>2820.29</c:v>
                </c:pt>
                <c:pt idx="1086">
                  <c:v>2812.83</c:v>
                </c:pt>
                <c:pt idx="1087">
                  <c:v>2806.28</c:v>
                </c:pt>
                <c:pt idx="1088">
                  <c:v>2809.92</c:v>
                </c:pt>
                <c:pt idx="1089">
                  <c:v>2809.92</c:v>
                </c:pt>
                <c:pt idx="1090">
                  <c:v>2831.99</c:v>
                </c:pt>
                <c:pt idx="1091">
                  <c:v>2857.85</c:v>
                </c:pt>
                <c:pt idx="1092">
                  <c:v>2843.41</c:v>
                </c:pt>
                <c:pt idx="1093">
                  <c:v>2817.2</c:v>
                </c:pt>
                <c:pt idx="1094">
                  <c:v>2866</c:v>
                </c:pt>
                <c:pt idx="1095">
                  <c:v>2859.51</c:v>
                </c:pt>
                <c:pt idx="1096">
                  <c:v>2822.37</c:v>
                </c:pt>
                <c:pt idx="1097">
                  <c:v>2824.05</c:v>
                </c:pt>
                <c:pt idx="1098">
                  <c:v>2824.05</c:v>
                </c:pt>
                <c:pt idx="1099">
                  <c:v>2889.87</c:v>
                </c:pt>
                <c:pt idx="1100">
                  <c:v>2865.37</c:v>
                </c:pt>
                <c:pt idx="1101">
                  <c:v>2886.23</c:v>
                </c:pt>
                <c:pt idx="1102">
                  <c:v>2925.67</c:v>
                </c:pt>
                <c:pt idx="1103">
                  <c:v>2897.37</c:v>
                </c:pt>
                <c:pt idx="1104">
                  <c:v>2851.42</c:v>
                </c:pt>
                <c:pt idx="1105">
                  <c:v>2863.24</c:v>
                </c:pt>
                <c:pt idx="1106">
                  <c:v>2863.12</c:v>
                </c:pt>
                <c:pt idx="1107">
                  <c:v>2887.16</c:v>
                </c:pt>
                <c:pt idx="1108">
                  <c:v>2893.82</c:v>
                </c:pt>
                <c:pt idx="1109">
                  <c:v>2879.32</c:v>
                </c:pt>
                <c:pt idx="1110">
                  <c:v>2889.32</c:v>
                </c:pt>
                <c:pt idx="1111">
                  <c:v>2868.22</c:v>
                </c:pt>
                <c:pt idx="1112">
                  <c:v>2868.22</c:v>
                </c:pt>
                <c:pt idx="1113">
                  <c:v>2865.37</c:v>
                </c:pt>
                <c:pt idx="1114">
                  <c:v>2828.42</c:v>
                </c:pt>
                <c:pt idx="1115">
                  <c:v>2835.78</c:v>
                </c:pt>
                <c:pt idx="1116">
                  <c:v>2855.8</c:v>
                </c:pt>
                <c:pt idx="1117">
                  <c:v>2855.8</c:v>
                </c:pt>
                <c:pt idx="1118">
                  <c:v>2857.11</c:v>
                </c:pt>
                <c:pt idx="1119">
                  <c:v>2859.17</c:v>
                </c:pt>
                <c:pt idx="1120">
                  <c:v>2859.78</c:v>
                </c:pt>
                <c:pt idx="1121">
                  <c:v>2890.06</c:v>
                </c:pt>
              </c:numCache>
            </c:numRef>
          </c:xVal>
          <c:yVal>
            <c:numRef>
              <c:f>'COEF. CORRELACIÓN'!$C$9:$C$1130</c:f>
              <c:numCache>
                <c:formatCode>General</c:formatCode>
                <c:ptCount val="1122"/>
                <c:pt idx="0">
                  <c:v>95.14</c:v>
                </c:pt>
                <c:pt idx="1">
                  <c:v>93.66</c:v>
                </c:pt>
                <c:pt idx="2">
                  <c:v>93.12</c:v>
                </c:pt>
                <c:pt idx="3">
                  <c:v>93.31</c:v>
                </c:pt>
                <c:pt idx="4">
                  <c:v>91.9</c:v>
                </c:pt>
                <c:pt idx="5">
                  <c:v>91.36</c:v>
                </c:pt>
                <c:pt idx="6">
                  <c:v>92.39</c:v>
                </c:pt>
                <c:pt idx="7">
                  <c:v>91.45</c:v>
                </c:pt>
                <c:pt idx="8">
                  <c:v>92.15</c:v>
                </c:pt>
                <c:pt idx="9">
                  <c:v>93.78</c:v>
                </c:pt>
                <c:pt idx="10">
                  <c:v>93.54</c:v>
                </c:pt>
                <c:pt idx="11">
                  <c:v>93.96</c:v>
                </c:pt>
                <c:pt idx="12">
                  <c:v>94.51</c:v>
                </c:pt>
                <c:pt idx="13">
                  <c:v>96.35</c:v>
                </c:pt>
                <c:pt idx="14">
                  <c:v>97.23</c:v>
                </c:pt>
                <c:pt idx="15">
                  <c:v>96.66</c:v>
                </c:pt>
                <c:pt idx="16">
                  <c:v>95.82</c:v>
                </c:pt>
                <c:pt idx="17">
                  <c:v>97.49</c:v>
                </c:pt>
                <c:pt idx="18">
                  <c:v>97.34</c:v>
                </c:pt>
                <c:pt idx="19">
                  <c:v>98.25</c:v>
                </c:pt>
                <c:pt idx="20">
                  <c:v>97.55</c:v>
                </c:pt>
                <c:pt idx="21">
                  <c:v>96.44</c:v>
                </c:pt>
                <c:pt idx="22">
                  <c:v>97.24</c:v>
                </c:pt>
                <c:pt idx="23">
                  <c:v>97.4</c:v>
                </c:pt>
                <c:pt idx="24">
                  <c:v>97.84</c:v>
                </c:pt>
                <c:pt idx="25">
                  <c:v>99.98</c:v>
                </c:pt>
                <c:pt idx="26">
                  <c:v>100.12</c:v>
                </c:pt>
                <c:pt idx="27">
                  <c:v>99.96</c:v>
                </c:pt>
                <c:pt idx="28">
                  <c:v>100.38</c:v>
                </c:pt>
                <c:pt idx="29">
                  <c:v>100.27</c:v>
                </c:pt>
                <c:pt idx="30">
                  <c:v>100.31</c:v>
                </c:pt>
                <c:pt idx="31">
                  <c:v>102.54</c:v>
                </c:pt>
                <c:pt idx="32">
                  <c:v>103.46</c:v>
                </c:pt>
                <c:pt idx="33">
                  <c:v>103.2</c:v>
                </c:pt>
                <c:pt idx="34">
                  <c:v>102.53</c:v>
                </c:pt>
                <c:pt idx="35">
                  <c:v>103.17</c:v>
                </c:pt>
                <c:pt idx="36">
                  <c:v>102.2</c:v>
                </c:pt>
                <c:pt idx="37">
                  <c:v>102.93</c:v>
                </c:pt>
                <c:pt idx="38">
                  <c:v>102.68</c:v>
                </c:pt>
                <c:pt idx="39">
                  <c:v>102.88</c:v>
                </c:pt>
                <c:pt idx="40">
                  <c:v>105.34</c:v>
                </c:pt>
                <c:pt idx="41">
                  <c:v>103.64</c:v>
                </c:pt>
                <c:pt idx="42">
                  <c:v>101.75</c:v>
                </c:pt>
                <c:pt idx="43">
                  <c:v>101.82</c:v>
                </c:pt>
                <c:pt idx="44">
                  <c:v>102.82</c:v>
                </c:pt>
                <c:pt idx="45">
                  <c:v>101.39</c:v>
                </c:pt>
                <c:pt idx="46">
                  <c:v>100.29</c:v>
                </c:pt>
                <c:pt idx="47">
                  <c:v>98.29</c:v>
                </c:pt>
                <c:pt idx="48">
                  <c:v>98.57</c:v>
                </c:pt>
                <c:pt idx="49">
                  <c:v>99.23</c:v>
                </c:pt>
                <c:pt idx="50">
                  <c:v>98.43</c:v>
                </c:pt>
                <c:pt idx="51">
                  <c:v>100.08</c:v>
                </c:pt>
                <c:pt idx="52">
                  <c:v>100.71</c:v>
                </c:pt>
                <c:pt idx="53">
                  <c:v>99.68</c:v>
                </c:pt>
                <c:pt idx="54">
                  <c:v>99.97</c:v>
                </c:pt>
                <c:pt idx="55">
                  <c:v>100.05</c:v>
                </c:pt>
                <c:pt idx="56">
                  <c:v>99.66</c:v>
                </c:pt>
                <c:pt idx="57">
                  <c:v>100.61</c:v>
                </c:pt>
                <c:pt idx="58">
                  <c:v>101.25</c:v>
                </c:pt>
                <c:pt idx="59">
                  <c:v>101.73</c:v>
                </c:pt>
                <c:pt idx="60">
                  <c:v>101.57</c:v>
                </c:pt>
                <c:pt idx="61">
                  <c:v>99.69</c:v>
                </c:pt>
                <c:pt idx="62">
                  <c:v>99.6</c:v>
                </c:pt>
                <c:pt idx="63">
                  <c:v>100.29</c:v>
                </c:pt>
                <c:pt idx="64">
                  <c:v>101.16</c:v>
                </c:pt>
                <c:pt idx="65">
                  <c:v>100.43</c:v>
                </c:pt>
                <c:pt idx="66">
                  <c:v>102.57</c:v>
                </c:pt>
                <c:pt idx="67">
                  <c:v>103.55</c:v>
                </c:pt>
                <c:pt idx="68">
                  <c:v>103.37</c:v>
                </c:pt>
                <c:pt idx="69">
                  <c:v>103.68</c:v>
                </c:pt>
                <c:pt idx="70">
                  <c:v>104.05</c:v>
                </c:pt>
                <c:pt idx="71">
                  <c:v>103.7</c:v>
                </c:pt>
                <c:pt idx="72">
                  <c:v>103.71</c:v>
                </c:pt>
                <c:pt idx="73">
                  <c:v>104.33</c:v>
                </c:pt>
                <c:pt idx="74">
                  <c:v>104.35</c:v>
                </c:pt>
                <c:pt idx="75">
                  <c:v>101.69</c:v>
                </c:pt>
                <c:pt idx="76">
                  <c:v>101.47</c:v>
                </c:pt>
                <c:pt idx="77">
                  <c:v>102.2</c:v>
                </c:pt>
                <c:pt idx="78">
                  <c:v>100.85</c:v>
                </c:pt>
                <c:pt idx="79">
                  <c:v>101.13</c:v>
                </c:pt>
                <c:pt idx="80">
                  <c:v>101.56</c:v>
                </c:pt>
                <c:pt idx="81">
                  <c:v>100.07</c:v>
                </c:pt>
                <c:pt idx="82">
                  <c:v>99.69</c:v>
                </c:pt>
                <c:pt idx="83">
                  <c:v>100.09</c:v>
                </c:pt>
                <c:pt idx="84">
                  <c:v>99.74</c:v>
                </c:pt>
                <c:pt idx="85">
                  <c:v>99.81</c:v>
                </c:pt>
                <c:pt idx="86">
                  <c:v>101.06</c:v>
                </c:pt>
                <c:pt idx="87">
                  <c:v>100.52</c:v>
                </c:pt>
                <c:pt idx="88">
                  <c:v>100.32</c:v>
                </c:pt>
                <c:pt idx="89">
                  <c:v>100.89</c:v>
                </c:pt>
                <c:pt idx="90">
                  <c:v>102.01</c:v>
                </c:pt>
                <c:pt idx="91">
                  <c:v>102.63</c:v>
                </c:pt>
                <c:pt idx="92">
                  <c:v>101.74</c:v>
                </c:pt>
                <c:pt idx="93">
                  <c:v>102.31</c:v>
                </c:pt>
                <c:pt idx="94">
                  <c:v>102.95</c:v>
                </c:pt>
                <c:pt idx="95">
                  <c:v>102.8</c:v>
                </c:pt>
                <c:pt idx="96">
                  <c:v>104.31</c:v>
                </c:pt>
                <c:pt idx="97">
                  <c:v>104.03</c:v>
                </c:pt>
                <c:pt idx="98">
                  <c:v>105.01</c:v>
                </c:pt>
                <c:pt idx="99">
                  <c:v>104.78</c:v>
                </c:pt>
                <c:pt idx="100">
                  <c:v>103.37</c:v>
                </c:pt>
                <c:pt idx="101">
                  <c:v>104.26</c:v>
                </c:pt>
                <c:pt idx="102">
                  <c:v>103.4</c:v>
                </c:pt>
                <c:pt idx="103">
                  <c:v>103.07</c:v>
                </c:pt>
                <c:pt idx="104">
                  <c:v>103.34</c:v>
                </c:pt>
                <c:pt idx="105">
                  <c:v>103.27</c:v>
                </c:pt>
                <c:pt idx="106">
                  <c:v>103.17</c:v>
                </c:pt>
                <c:pt idx="107">
                  <c:v>103.32</c:v>
                </c:pt>
                <c:pt idx="108">
                  <c:v>105.09</c:v>
                </c:pt>
                <c:pt idx="109">
                  <c:v>105.02</c:v>
                </c:pt>
                <c:pt idx="110">
                  <c:v>105.04</c:v>
                </c:pt>
                <c:pt idx="111">
                  <c:v>107.2</c:v>
                </c:pt>
                <c:pt idx="112">
                  <c:v>107.49</c:v>
                </c:pt>
                <c:pt idx="113">
                  <c:v>107.52</c:v>
                </c:pt>
                <c:pt idx="114">
                  <c:v>106.95</c:v>
                </c:pt>
                <c:pt idx="115">
                  <c:v>106.64</c:v>
                </c:pt>
                <c:pt idx="116">
                  <c:v>107.08</c:v>
                </c:pt>
                <c:pt idx="117">
                  <c:v>107.95</c:v>
                </c:pt>
                <c:pt idx="118">
                  <c:v>106.83</c:v>
                </c:pt>
                <c:pt idx="119">
                  <c:v>106.64</c:v>
                </c:pt>
                <c:pt idx="120">
                  <c:v>107.04</c:v>
                </c:pt>
                <c:pt idx="121">
                  <c:v>106.49</c:v>
                </c:pt>
                <c:pt idx="122">
                  <c:v>106.46</c:v>
                </c:pt>
                <c:pt idx="123">
                  <c:v>106.07</c:v>
                </c:pt>
                <c:pt idx="124">
                  <c:v>106.06</c:v>
                </c:pt>
                <c:pt idx="125">
                  <c:v>105.18</c:v>
                </c:pt>
                <c:pt idx="126">
                  <c:v>104.76</c:v>
                </c:pt>
                <c:pt idx="127">
                  <c:v>104.19</c:v>
                </c:pt>
                <c:pt idx="128">
                  <c:v>104.06</c:v>
                </c:pt>
                <c:pt idx="129">
                  <c:v>102.93</c:v>
                </c:pt>
                <c:pt idx="130">
                  <c:v>103.61</c:v>
                </c:pt>
                <c:pt idx="131">
                  <c:v>101.48</c:v>
                </c:pt>
                <c:pt idx="132">
                  <c:v>101.73</c:v>
                </c:pt>
                <c:pt idx="133">
                  <c:v>100.56</c:v>
                </c:pt>
                <c:pt idx="134">
                  <c:v>101.88</c:v>
                </c:pt>
                <c:pt idx="135">
                  <c:v>103.84</c:v>
                </c:pt>
                <c:pt idx="136">
                  <c:v>103.83</c:v>
                </c:pt>
                <c:pt idx="137">
                  <c:v>105.34</c:v>
                </c:pt>
                <c:pt idx="138">
                  <c:v>104.59</c:v>
                </c:pt>
                <c:pt idx="139">
                  <c:v>103.81</c:v>
                </c:pt>
                <c:pt idx="140">
                  <c:v>102.76</c:v>
                </c:pt>
                <c:pt idx="141">
                  <c:v>105.23</c:v>
                </c:pt>
                <c:pt idx="142">
                  <c:v>105.68</c:v>
                </c:pt>
                <c:pt idx="143">
                  <c:v>104.91</c:v>
                </c:pt>
                <c:pt idx="144">
                  <c:v>104.29</c:v>
                </c:pt>
                <c:pt idx="145">
                  <c:v>98.23</c:v>
                </c:pt>
                <c:pt idx="146">
                  <c:v>97.86</c:v>
                </c:pt>
                <c:pt idx="147">
                  <c:v>98.26</c:v>
                </c:pt>
                <c:pt idx="148">
                  <c:v>97.34</c:v>
                </c:pt>
                <c:pt idx="149">
                  <c:v>96.93</c:v>
                </c:pt>
                <c:pt idx="150">
                  <c:v>97.34</c:v>
                </c:pt>
                <c:pt idx="151">
                  <c:v>97.61</c:v>
                </c:pt>
                <c:pt idx="152">
                  <c:v>98.09</c:v>
                </c:pt>
                <c:pt idx="153">
                  <c:v>97.36</c:v>
                </c:pt>
                <c:pt idx="154">
                  <c:v>97.57</c:v>
                </c:pt>
                <c:pt idx="155">
                  <c:v>95.54</c:v>
                </c:pt>
                <c:pt idx="156">
                  <c:v>97.3</c:v>
                </c:pt>
                <c:pt idx="157">
                  <c:v>96.44</c:v>
                </c:pt>
                <c:pt idx="158">
                  <c:v>94.35</c:v>
                </c:pt>
                <c:pt idx="159">
                  <c:v>96.4</c:v>
                </c:pt>
                <c:pt idx="160">
                  <c:v>93.97</c:v>
                </c:pt>
                <c:pt idx="161">
                  <c:v>93.61</c:v>
                </c:pt>
                <c:pt idx="162">
                  <c:v>95.39</c:v>
                </c:pt>
                <c:pt idx="163">
                  <c:v>95.78</c:v>
                </c:pt>
                <c:pt idx="164">
                  <c:v>95.82</c:v>
                </c:pt>
                <c:pt idx="165">
                  <c:v>96.44</c:v>
                </c:pt>
                <c:pt idx="166">
                  <c:v>97.86</c:v>
                </c:pt>
                <c:pt idx="167">
                  <c:v>92.92</c:v>
                </c:pt>
                <c:pt idx="168">
                  <c:v>95.5</c:v>
                </c:pt>
                <c:pt idx="169">
                  <c:v>94.51</c:v>
                </c:pt>
                <c:pt idx="170">
                  <c:v>93.32</c:v>
                </c:pt>
                <c:pt idx="171">
                  <c:v>92.64</c:v>
                </c:pt>
                <c:pt idx="172">
                  <c:v>92.73</c:v>
                </c:pt>
                <c:pt idx="173">
                  <c:v>91.71</c:v>
                </c:pt>
                <c:pt idx="174">
                  <c:v>92.89</c:v>
                </c:pt>
                <c:pt idx="175">
                  <c:v>92.18</c:v>
                </c:pt>
                <c:pt idx="176">
                  <c:v>92.86</c:v>
                </c:pt>
                <c:pt idx="177">
                  <c:v>94.91</c:v>
                </c:pt>
                <c:pt idx="178">
                  <c:v>94.33</c:v>
                </c:pt>
                <c:pt idx="179">
                  <c:v>93.07</c:v>
                </c:pt>
                <c:pt idx="180">
                  <c:v>92.43</c:v>
                </c:pt>
                <c:pt idx="181">
                  <c:v>91.46</c:v>
                </c:pt>
                <c:pt idx="182">
                  <c:v>91.55</c:v>
                </c:pt>
                <c:pt idx="183">
                  <c:v>93.6</c:v>
                </c:pt>
                <c:pt idx="184">
                  <c:v>93.59</c:v>
                </c:pt>
                <c:pt idx="185">
                  <c:v>95.55</c:v>
                </c:pt>
                <c:pt idx="186">
                  <c:v>94.53</c:v>
                </c:pt>
                <c:pt idx="187">
                  <c:v>91.17</c:v>
                </c:pt>
                <c:pt idx="188">
                  <c:v>90.74</c:v>
                </c:pt>
                <c:pt idx="189">
                  <c:v>91.02</c:v>
                </c:pt>
                <c:pt idx="190">
                  <c:v>89.76</c:v>
                </c:pt>
                <c:pt idx="191">
                  <c:v>90.33</c:v>
                </c:pt>
                <c:pt idx="192">
                  <c:v>88.89</c:v>
                </c:pt>
                <c:pt idx="193">
                  <c:v>87.29</c:v>
                </c:pt>
                <c:pt idx="194">
                  <c:v>85.76</c:v>
                </c:pt>
                <c:pt idx="195">
                  <c:v>85.87</c:v>
                </c:pt>
                <c:pt idx="196">
                  <c:v>85.73</c:v>
                </c:pt>
                <c:pt idx="197">
                  <c:v>81.72</c:v>
                </c:pt>
                <c:pt idx="198">
                  <c:v>81.819999999999993</c:v>
                </c:pt>
                <c:pt idx="199">
                  <c:v>82.33</c:v>
                </c:pt>
                <c:pt idx="200">
                  <c:v>82.8</c:v>
                </c:pt>
                <c:pt idx="201">
                  <c:v>82.76</c:v>
                </c:pt>
                <c:pt idx="202">
                  <c:v>83.25</c:v>
                </c:pt>
                <c:pt idx="203">
                  <c:v>80.52</c:v>
                </c:pt>
                <c:pt idx="204">
                  <c:v>82.81</c:v>
                </c:pt>
                <c:pt idx="205">
                  <c:v>81.27</c:v>
                </c:pt>
                <c:pt idx="206">
                  <c:v>81.260000000000005</c:v>
                </c:pt>
                <c:pt idx="207">
                  <c:v>81.36</c:v>
                </c:pt>
                <c:pt idx="208">
                  <c:v>82.25</c:v>
                </c:pt>
                <c:pt idx="209">
                  <c:v>81.06</c:v>
                </c:pt>
                <c:pt idx="210">
                  <c:v>80.53</c:v>
                </c:pt>
                <c:pt idx="211">
                  <c:v>78.77</c:v>
                </c:pt>
                <c:pt idx="212">
                  <c:v>77.150000000000006</c:v>
                </c:pt>
                <c:pt idx="213">
                  <c:v>78.709999999999994</c:v>
                </c:pt>
                <c:pt idx="214">
                  <c:v>77.87</c:v>
                </c:pt>
                <c:pt idx="215">
                  <c:v>78.709999999999994</c:v>
                </c:pt>
                <c:pt idx="216">
                  <c:v>77.430000000000007</c:v>
                </c:pt>
                <c:pt idx="217">
                  <c:v>77.849999999999994</c:v>
                </c:pt>
                <c:pt idx="218">
                  <c:v>77.16</c:v>
                </c:pt>
                <c:pt idx="219">
                  <c:v>74.13</c:v>
                </c:pt>
                <c:pt idx="220">
                  <c:v>75.91</c:v>
                </c:pt>
                <c:pt idx="221">
                  <c:v>75.64</c:v>
                </c:pt>
                <c:pt idx="222">
                  <c:v>74.55</c:v>
                </c:pt>
                <c:pt idx="223">
                  <c:v>74.55</c:v>
                </c:pt>
                <c:pt idx="224">
                  <c:v>75.63</c:v>
                </c:pt>
                <c:pt idx="225">
                  <c:v>76.52</c:v>
                </c:pt>
                <c:pt idx="226">
                  <c:v>75.739999999999995</c:v>
                </c:pt>
                <c:pt idx="227">
                  <c:v>74.040000000000006</c:v>
                </c:pt>
                <c:pt idx="228">
                  <c:v>73.7</c:v>
                </c:pt>
                <c:pt idx="229">
                  <c:v>65.94</c:v>
                </c:pt>
                <c:pt idx="230">
                  <c:v>68.98</c:v>
                </c:pt>
                <c:pt idx="231">
                  <c:v>66.989999999999995</c:v>
                </c:pt>
                <c:pt idx="232">
                  <c:v>67.3</c:v>
                </c:pt>
                <c:pt idx="233">
                  <c:v>66.73</c:v>
                </c:pt>
                <c:pt idx="234">
                  <c:v>65.89</c:v>
                </c:pt>
                <c:pt idx="235">
                  <c:v>63.13</c:v>
                </c:pt>
                <c:pt idx="236">
                  <c:v>63.74</c:v>
                </c:pt>
                <c:pt idx="237">
                  <c:v>60.99</c:v>
                </c:pt>
                <c:pt idx="238">
                  <c:v>60.01</c:v>
                </c:pt>
                <c:pt idx="239">
                  <c:v>57.81</c:v>
                </c:pt>
                <c:pt idx="240">
                  <c:v>55.96</c:v>
                </c:pt>
                <c:pt idx="241">
                  <c:v>55.97</c:v>
                </c:pt>
                <c:pt idx="242">
                  <c:v>56.43</c:v>
                </c:pt>
                <c:pt idx="243">
                  <c:v>54.18</c:v>
                </c:pt>
                <c:pt idx="244">
                  <c:v>56.91</c:v>
                </c:pt>
                <c:pt idx="245">
                  <c:v>55.25</c:v>
                </c:pt>
                <c:pt idx="246">
                  <c:v>56.78</c:v>
                </c:pt>
                <c:pt idx="247">
                  <c:v>55.7</c:v>
                </c:pt>
                <c:pt idx="248">
                  <c:v>54.59</c:v>
                </c:pt>
                <c:pt idx="249">
                  <c:v>53.46</c:v>
                </c:pt>
                <c:pt idx="250">
                  <c:v>54.14</c:v>
                </c:pt>
                <c:pt idx="251">
                  <c:v>53.45</c:v>
                </c:pt>
                <c:pt idx="252">
                  <c:v>52.72</c:v>
                </c:pt>
                <c:pt idx="253">
                  <c:v>50.05</c:v>
                </c:pt>
                <c:pt idx="254">
                  <c:v>47.98</c:v>
                </c:pt>
                <c:pt idx="255">
                  <c:v>48.69</c:v>
                </c:pt>
                <c:pt idx="256">
                  <c:v>48.8</c:v>
                </c:pt>
                <c:pt idx="257">
                  <c:v>48.35</c:v>
                </c:pt>
                <c:pt idx="258">
                  <c:v>46.06</c:v>
                </c:pt>
                <c:pt idx="259">
                  <c:v>45.92</c:v>
                </c:pt>
                <c:pt idx="260">
                  <c:v>48.49</c:v>
                </c:pt>
                <c:pt idx="261">
                  <c:v>46.37</c:v>
                </c:pt>
                <c:pt idx="262">
                  <c:v>48.49</c:v>
                </c:pt>
                <c:pt idx="263">
                  <c:v>46.79</c:v>
                </c:pt>
                <c:pt idx="264">
                  <c:v>47.85</c:v>
                </c:pt>
                <c:pt idx="265">
                  <c:v>45.93</c:v>
                </c:pt>
                <c:pt idx="266">
                  <c:v>45.26</c:v>
                </c:pt>
                <c:pt idx="267">
                  <c:v>44.8</c:v>
                </c:pt>
                <c:pt idx="268">
                  <c:v>45.84</c:v>
                </c:pt>
                <c:pt idx="269">
                  <c:v>44.08</c:v>
                </c:pt>
                <c:pt idx="270">
                  <c:v>44.12</c:v>
                </c:pt>
                <c:pt idx="271">
                  <c:v>47.79</c:v>
                </c:pt>
                <c:pt idx="272">
                  <c:v>49.25</c:v>
                </c:pt>
                <c:pt idx="273">
                  <c:v>53.04</c:v>
                </c:pt>
                <c:pt idx="274">
                  <c:v>48.45</c:v>
                </c:pt>
                <c:pt idx="275">
                  <c:v>50.48</c:v>
                </c:pt>
                <c:pt idx="276">
                  <c:v>51.66</c:v>
                </c:pt>
                <c:pt idx="277">
                  <c:v>52.99</c:v>
                </c:pt>
                <c:pt idx="278">
                  <c:v>50.06</c:v>
                </c:pt>
                <c:pt idx="279">
                  <c:v>48.8</c:v>
                </c:pt>
                <c:pt idx="280">
                  <c:v>51.17</c:v>
                </c:pt>
                <c:pt idx="281">
                  <c:v>52.66</c:v>
                </c:pt>
                <c:pt idx="282">
                  <c:v>53.56</c:v>
                </c:pt>
                <c:pt idx="283">
                  <c:v>52.13</c:v>
                </c:pt>
                <c:pt idx="284">
                  <c:v>51.12</c:v>
                </c:pt>
                <c:pt idx="285">
                  <c:v>49.95</c:v>
                </c:pt>
                <c:pt idx="286">
                  <c:v>49.56</c:v>
                </c:pt>
                <c:pt idx="287">
                  <c:v>48.48</c:v>
                </c:pt>
                <c:pt idx="288">
                  <c:v>50.25</c:v>
                </c:pt>
                <c:pt idx="289">
                  <c:v>47.65</c:v>
                </c:pt>
                <c:pt idx="290">
                  <c:v>49.84</c:v>
                </c:pt>
                <c:pt idx="291">
                  <c:v>49.59</c:v>
                </c:pt>
                <c:pt idx="292">
                  <c:v>50.43</c:v>
                </c:pt>
                <c:pt idx="293">
                  <c:v>51.53</c:v>
                </c:pt>
                <c:pt idx="294">
                  <c:v>50.76</c:v>
                </c:pt>
                <c:pt idx="295">
                  <c:v>49.61</c:v>
                </c:pt>
                <c:pt idx="296">
                  <c:v>49.95</c:v>
                </c:pt>
                <c:pt idx="297">
                  <c:v>48.42</c:v>
                </c:pt>
                <c:pt idx="298">
                  <c:v>48.06</c:v>
                </c:pt>
                <c:pt idx="299">
                  <c:v>47.12</c:v>
                </c:pt>
                <c:pt idx="300">
                  <c:v>44.88</c:v>
                </c:pt>
                <c:pt idx="301">
                  <c:v>43.93</c:v>
                </c:pt>
                <c:pt idx="302">
                  <c:v>43.39</c:v>
                </c:pt>
                <c:pt idx="303">
                  <c:v>44.63</c:v>
                </c:pt>
                <c:pt idx="304">
                  <c:v>44.02</c:v>
                </c:pt>
                <c:pt idx="305">
                  <c:v>46</c:v>
                </c:pt>
                <c:pt idx="306">
                  <c:v>47.4</c:v>
                </c:pt>
                <c:pt idx="307">
                  <c:v>47.03</c:v>
                </c:pt>
                <c:pt idx="308">
                  <c:v>48.75</c:v>
                </c:pt>
                <c:pt idx="309">
                  <c:v>51.41</c:v>
                </c:pt>
                <c:pt idx="310">
                  <c:v>48.83</c:v>
                </c:pt>
                <c:pt idx="311">
                  <c:v>48.66</c:v>
                </c:pt>
                <c:pt idx="312">
                  <c:v>47.72</c:v>
                </c:pt>
                <c:pt idx="313">
                  <c:v>50.12</c:v>
                </c:pt>
                <c:pt idx="314">
                  <c:v>49.13</c:v>
                </c:pt>
                <c:pt idx="315">
                  <c:v>52.08</c:v>
                </c:pt>
                <c:pt idx="316">
                  <c:v>53.95</c:v>
                </c:pt>
                <c:pt idx="317">
                  <c:v>50.44</c:v>
                </c:pt>
                <c:pt idx="318">
                  <c:v>50.79</c:v>
                </c:pt>
                <c:pt idx="319">
                  <c:v>51.63</c:v>
                </c:pt>
                <c:pt idx="320">
                  <c:v>51.95</c:v>
                </c:pt>
                <c:pt idx="321">
                  <c:v>53.3</c:v>
                </c:pt>
                <c:pt idx="322">
                  <c:v>56.25</c:v>
                </c:pt>
                <c:pt idx="323">
                  <c:v>56.69</c:v>
                </c:pt>
                <c:pt idx="324">
                  <c:v>55.71</c:v>
                </c:pt>
                <c:pt idx="325">
                  <c:v>56.37</c:v>
                </c:pt>
                <c:pt idx="326">
                  <c:v>55.58</c:v>
                </c:pt>
                <c:pt idx="327">
                  <c:v>56.17</c:v>
                </c:pt>
                <c:pt idx="328">
                  <c:v>56.59</c:v>
                </c:pt>
                <c:pt idx="329">
                  <c:v>55.98</c:v>
                </c:pt>
                <c:pt idx="330">
                  <c:v>55.56</c:v>
                </c:pt>
                <c:pt idx="331">
                  <c:v>57.05</c:v>
                </c:pt>
                <c:pt idx="332">
                  <c:v>58.55</c:v>
                </c:pt>
                <c:pt idx="333">
                  <c:v>59.62</c:v>
                </c:pt>
                <c:pt idx="334">
                  <c:v>59.1</c:v>
                </c:pt>
                <c:pt idx="335">
                  <c:v>58.92</c:v>
                </c:pt>
                <c:pt idx="336">
                  <c:v>60.38</c:v>
                </c:pt>
                <c:pt idx="337">
                  <c:v>60.93</c:v>
                </c:pt>
                <c:pt idx="338">
                  <c:v>58.99</c:v>
                </c:pt>
                <c:pt idx="339">
                  <c:v>59.41</c:v>
                </c:pt>
                <c:pt idx="340">
                  <c:v>59.23</c:v>
                </c:pt>
                <c:pt idx="341">
                  <c:v>60.72</c:v>
                </c:pt>
                <c:pt idx="342">
                  <c:v>60.5</c:v>
                </c:pt>
                <c:pt idx="343">
                  <c:v>59.89</c:v>
                </c:pt>
                <c:pt idx="344">
                  <c:v>59.73</c:v>
                </c:pt>
                <c:pt idx="345">
                  <c:v>59.44</c:v>
                </c:pt>
                <c:pt idx="346">
                  <c:v>57.3</c:v>
                </c:pt>
                <c:pt idx="347">
                  <c:v>58.96</c:v>
                </c:pt>
                <c:pt idx="348">
                  <c:v>60.18</c:v>
                </c:pt>
                <c:pt idx="349">
                  <c:v>58.88</c:v>
                </c:pt>
                <c:pt idx="350">
                  <c:v>57.29</c:v>
                </c:pt>
                <c:pt idx="351">
                  <c:v>57.51</c:v>
                </c:pt>
                <c:pt idx="352">
                  <c:v>57.69</c:v>
                </c:pt>
                <c:pt idx="353">
                  <c:v>60.25</c:v>
                </c:pt>
                <c:pt idx="354">
                  <c:v>60.24</c:v>
                </c:pt>
                <c:pt idx="355">
                  <c:v>61.3</c:v>
                </c:pt>
                <c:pt idx="356">
                  <c:v>59.67</c:v>
                </c:pt>
                <c:pt idx="357">
                  <c:v>58</c:v>
                </c:pt>
                <c:pt idx="358">
                  <c:v>59.11</c:v>
                </c:pt>
                <c:pt idx="359">
                  <c:v>58.15</c:v>
                </c:pt>
                <c:pt idx="360">
                  <c:v>60.15</c:v>
                </c:pt>
                <c:pt idx="361">
                  <c:v>61.36</c:v>
                </c:pt>
                <c:pt idx="362">
                  <c:v>60.74</c:v>
                </c:pt>
                <c:pt idx="363">
                  <c:v>59.96</c:v>
                </c:pt>
                <c:pt idx="364">
                  <c:v>59.53</c:v>
                </c:pt>
                <c:pt idx="365">
                  <c:v>60.01</c:v>
                </c:pt>
                <c:pt idx="366">
                  <c:v>59.89</c:v>
                </c:pt>
                <c:pt idx="367">
                  <c:v>60.41</c:v>
                </c:pt>
                <c:pt idx="368">
                  <c:v>59.62</c:v>
                </c:pt>
                <c:pt idx="369">
                  <c:v>60.01</c:v>
                </c:pt>
                <c:pt idx="370">
                  <c:v>61.05</c:v>
                </c:pt>
                <c:pt idx="371">
                  <c:v>60.01</c:v>
                </c:pt>
                <c:pt idx="372">
                  <c:v>59.59</c:v>
                </c:pt>
                <c:pt idx="373">
                  <c:v>59.41</c:v>
                </c:pt>
                <c:pt idx="374">
                  <c:v>58.34</c:v>
                </c:pt>
                <c:pt idx="375">
                  <c:v>59.48</c:v>
                </c:pt>
                <c:pt idx="376">
                  <c:v>56.94</c:v>
                </c:pt>
                <c:pt idx="377">
                  <c:v>56.93</c:v>
                </c:pt>
                <c:pt idx="378">
                  <c:v>52.48</c:v>
                </c:pt>
                <c:pt idx="379">
                  <c:v>52.33</c:v>
                </c:pt>
                <c:pt idx="380">
                  <c:v>51.61</c:v>
                </c:pt>
                <c:pt idx="381">
                  <c:v>52.76</c:v>
                </c:pt>
                <c:pt idx="382">
                  <c:v>52.74</c:v>
                </c:pt>
                <c:pt idx="383">
                  <c:v>52.19</c:v>
                </c:pt>
                <c:pt idx="384">
                  <c:v>53.05</c:v>
                </c:pt>
                <c:pt idx="385">
                  <c:v>51.4</c:v>
                </c:pt>
                <c:pt idx="386">
                  <c:v>50.9</c:v>
                </c:pt>
                <c:pt idx="387">
                  <c:v>50.88</c:v>
                </c:pt>
                <c:pt idx="388">
                  <c:v>50.11</c:v>
                </c:pt>
                <c:pt idx="389">
                  <c:v>50.59</c:v>
                </c:pt>
                <c:pt idx="390">
                  <c:v>49.27</c:v>
                </c:pt>
                <c:pt idx="391">
                  <c:v>48.11</c:v>
                </c:pt>
                <c:pt idx="392">
                  <c:v>47.98</c:v>
                </c:pt>
                <c:pt idx="393">
                  <c:v>47.17</c:v>
                </c:pt>
                <c:pt idx="394">
                  <c:v>47.97</c:v>
                </c:pt>
                <c:pt idx="395">
                  <c:v>48.77</c:v>
                </c:pt>
                <c:pt idx="396">
                  <c:v>48.53</c:v>
                </c:pt>
                <c:pt idx="397">
                  <c:v>47.11</c:v>
                </c:pt>
                <c:pt idx="398">
                  <c:v>45.25</c:v>
                </c:pt>
                <c:pt idx="399">
                  <c:v>45.75</c:v>
                </c:pt>
                <c:pt idx="400">
                  <c:v>45.13</c:v>
                </c:pt>
                <c:pt idx="401">
                  <c:v>44.69</c:v>
                </c:pt>
                <c:pt idx="402">
                  <c:v>43.87</c:v>
                </c:pt>
                <c:pt idx="403">
                  <c:v>44.94</c:v>
                </c:pt>
                <c:pt idx="404">
                  <c:v>43.11</c:v>
                </c:pt>
                <c:pt idx="405">
                  <c:v>43.22</c:v>
                </c:pt>
                <c:pt idx="406">
                  <c:v>42.27</c:v>
                </c:pt>
                <c:pt idx="407">
                  <c:v>42.45</c:v>
                </c:pt>
                <c:pt idx="408">
                  <c:v>41.93</c:v>
                </c:pt>
                <c:pt idx="409">
                  <c:v>42.58</c:v>
                </c:pt>
                <c:pt idx="410">
                  <c:v>40.75</c:v>
                </c:pt>
                <c:pt idx="411">
                  <c:v>41</c:v>
                </c:pt>
                <c:pt idx="412">
                  <c:v>40.450000000000003</c:v>
                </c:pt>
                <c:pt idx="413">
                  <c:v>38.22</c:v>
                </c:pt>
                <c:pt idx="414">
                  <c:v>39.15</c:v>
                </c:pt>
                <c:pt idx="415">
                  <c:v>38.5</c:v>
                </c:pt>
                <c:pt idx="416">
                  <c:v>42.47</c:v>
                </c:pt>
                <c:pt idx="417">
                  <c:v>45.29</c:v>
                </c:pt>
                <c:pt idx="418">
                  <c:v>49.2</c:v>
                </c:pt>
                <c:pt idx="419">
                  <c:v>45.38</c:v>
                </c:pt>
                <c:pt idx="420">
                  <c:v>46.3</c:v>
                </c:pt>
                <c:pt idx="421">
                  <c:v>46.75</c:v>
                </c:pt>
                <c:pt idx="422">
                  <c:v>46.02</c:v>
                </c:pt>
                <c:pt idx="423">
                  <c:v>45.92</c:v>
                </c:pt>
                <c:pt idx="424">
                  <c:v>44.13</c:v>
                </c:pt>
                <c:pt idx="425">
                  <c:v>45.85</c:v>
                </c:pt>
                <c:pt idx="426">
                  <c:v>44.75</c:v>
                </c:pt>
                <c:pt idx="427">
                  <c:v>44.07</c:v>
                </c:pt>
                <c:pt idx="428">
                  <c:v>44.58</c:v>
                </c:pt>
                <c:pt idx="429">
                  <c:v>47.12</c:v>
                </c:pt>
                <c:pt idx="430">
                  <c:v>46.93</c:v>
                </c:pt>
                <c:pt idx="431">
                  <c:v>44.71</c:v>
                </c:pt>
                <c:pt idx="432">
                  <c:v>46.67</c:v>
                </c:pt>
                <c:pt idx="433">
                  <c:v>46.17</c:v>
                </c:pt>
                <c:pt idx="434">
                  <c:v>44.53</c:v>
                </c:pt>
                <c:pt idx="435">
                  <c:v>44.94</c:v>
                </c:pt>
                <c:pt idx="436">
                  <c:v>45.55</c:v>
                </c:pt>
                <c:pt idx="437">
                  <c:v>44.4</c:v>
                </c:pt>
                <c:pt idx="438">
                  <c:v>45.24</c:v>
                </c:pt>
                <c:pt idx="439">
                  <c:v>45.06</c:v>
                </c:pt>
                <c:pt idx="440">
                  <c:v>44.75</c:v>
                </c:pt>
                <c:pt idx="441">
                  <c:v>45.54</c:v>
                </c:pt>
                <c:pt idx="442">
                  <c:v>46.28</c:v>
                </c:pt>
                <c:pt idx="443">
                  <c:v>48.53</c:v>
                </c:pt>
                <c:pt idx="444">
                  <c:v>47.86</c:v>
                </c:pt>
                <c:pt idx="445">
                  <c:v>49.46</c:v>
                </c:pt>
                <c:pt idx="446">
                  <c:v>49.67</c:v>
                </c:pt>
                <c:pt idx="447">
                  <c:v>47.09</c:v>
                </c:pt>
                <c:pt idx="448">
                  <c:v>46.7</c:v>
                </c:pt>
                <c:pt idx="449">
                  <c:v>46.63</c:v>
                </c:pt>
                <c:pt idx="450">
                  <c:v>46.38</c:v>
                </c:pt>
                <c:pt idx="451">
                  <c:v>47.3</c:v>
                </c:pt>
                <c:pt idx="452">
                  <c:v>45.91</c:v>
                </c:pt>
                <c:pt idx="453">
                  <c:v>45.84</c:v>
                </c:pt>
                <c:pt idx="454">
                  <c:v>45.22</c:v>
                </c:pt>
                <c:pt idx="455">
                  <c:v>44.9</c:v>
                </c:pt>
                <c:pt idx="456">
                  <c:v>43.91</c:v>
                </c:pt>
                <c:pt idx="457">
                  <c:v>43.19</c:v>
                </c:pt>
                <c:pt idx="458">
                  <c:v>43.21</c:v>
                </c:pt>
                <c:pt idx="459">
                  <c:v>45.93</c:v>
                </c:pt>
                <c:pt idx="460">
                  <c:v>46.02</c:v>
                </c:pt>
                <c:pt idx="461">
                  <c:v>46.6</c:v>
                </c:pt>
                <c:pt idx="462">
                  <c:v>46.12</c:v>
                </c:pt>
                <c:pt idx="463">
                  <c:v>47.88</c:v>
                </c:pt>
                <c:pt idx="464">
                  <c:v>46.32</c:v>
                </c:pt>
                <c:pt idx="465">
                  <c:v>45.27</c:v>
                </c:pt>
                <c:pt idx="466">
                  <c:v>44.32</c:v>
                </c:pt>
                <c:pt idx="467">
                  <c:v>43.87</c:v>
                </c:pt>
                <c:pt idx="468">
                  <c:v>44.23</c:v>
                </c:pt>
                <c:pt idx="469">
                  <c:v>42.95</c:v>
                </c:pt>
                <c:pt idx="470">
                  <c:v>41.74</c:v>
                </c:pt>
                <c:pt idx="471">
                  <c:v>40.69</c:v>
                </c:pt>
                <c:pt idx="472">
                  <c:v>41.68</c:v>
                </c:pt>
                <c:pt idx="473">
                  <c:v>40.729999999999997</c:v>
                </c:pt>
                <c:pt idx="474">
                  <c:v>40.75</c:v>
                </c:pt>
                <c:pt idx="475">
                  <c:v>40.549999999999997</c:v>
                </c:pt>
                <c:pt idx="476">
                  <c:v>39.39</c:v>
                </c:pt>
                <c:pt idx="477">
                  <c:v>39.270000000000003</c:v>
                </c:pt>
                <c:pt idx="478">
                  <c:v>40.89</c:v>
                </c:pt>
                <c:pt idx="479">
                  <c:v>41.22</c:v>
                </c:pt>
                <c:pt idx="480">
                  <c:v>40.57</c:v>
                </c:pt>
                <c:pt idx="481">
                  <c:v>40.43</c:v>
                </c:pt>
                <c:pt idx="482">
                  <c:v>40.58</c:v>
                </c:pt>
                <c:pt idx="483">
                  <c:v>39.93</c:v>
                </c:pt>
                <c:pt idx="484">
                  <c:v>41.08</c:v>
                </c:pt>
                <c:pt idx="485">
                  <c:v>40</c:v>
                </c:pt>
                <c:pt idx="486">
                  <c:v>37.64</c:v>
                </c:pt>
                <c:pt idx="487">
                  <c:v>37.46</c:v>
                </c:pt>
                <c:pt idx="488">
                  <c:v>37.159999999999997</c:v>
                </c:pt>
                <c:pt idx="489">
                  <c:v>36.76</c:v>
                </c:pt>
                <c:pt idx="490">
                  <c:v>35.65</c:v>
                </c:pt>
                <c:pt idx="491">
                  <c:v>36.31</c:v>
                </c:pt>
                <c:pt idx="492">
                  <c:v>37.32</c:v>
                </c:pt>
                <c:pt idx="493">
                  <c:v>35.549999999999997</c:v>
                </c:pt>
                <c:pt idx="494">
                  <c:v>34.979999999999997</c:v>
                </c:pt>
                <c:pt idx="495">
                  <c:v>34.72</c:v>
                </c:pt>
                <c:pt idx="496">
                  <c:v>34.549999999999997</c:v>
                </c:pt>
                <c:pt idx="497">
                  <c:v>36.119999999999997</c:v>
                </c:pt>
                <c:pt idx="498">
                  <c:v>36.76</c:v>
                </c:pt>
                <c:pt idx="499">
                  <c:v>37.619999999999997</c:v>
                </c:pt>
                <c:pt idx="500">
                  <c:v>36.36</c:v>
                </c:pt>
                <c:pt idx="501">
                  <c:v>37.880000000000003</c:v>
                </c:pt>
                <c:pt idx="502">
                  <c:v>36.590000000000003</c:v>
                </c:pt>
                <c:pt idx="503">
                  <c:v>37.130000000000003</c:v>
                </c:pt>
                <c:pt idx="504">
                  <c:v>36.81</c:v>
                </c:pt>
                <c:pt idx="505">
                  <c:v>35.97</c:v>
                </c:pt>
                <c:pt idx="506">
                  <c:v>33.97</c:v>
                </c:pt>
                <c:pt idx="507">
                  <c:v>33.29</c:v>
                </c:pt>
                <c:pt idx="508">
                  <c:v>33.200000000000003</c:v>
                </c:pt>
                <c:pt idx="509">
                  <c:v>31.42</c:v>
                </c:pt>
                <c:pt idx="510">
                  <c:v>30.42</c:v>
                </c:pt>
                <c:pt idx="511">
                  <c:v>30.42</c:v>
                </c:pt>
                <c:pt idx="512">
                  <c:v>31.22</c:v>
                </c:pt>
                <c:pt idx="513">
                  <c:v>29.45</c:v>
                </c:pt>
                <c:pt idx="514">
                  <c:v>28.47</c:v>
                </c:pt>
                <c:pt idx="515">
                  <c:v>26.68</c:v>
                </c:pt>
                <c:pt idx="516">
                  <c:v>29.55</c:v>
                </c:pt>
                <c:pt idx="517">
                  <c:v>32.07</c:v>
                </c:pt>
                <c:pt idx="518">
                  <c:v>30.31</c:v>
                </c:pt>
                <c:pt idx="519">
                  <c:v>29.54</c:v>
                </c:pt>
                <c:pt idx="520">
                  <c:v>32.32</c:v>
                </c:pt>
                <c:pt idx="521">
                  <c:v>33.21</c:v>
                </c:pt>
                <c:pt idx="522">
                  <c:v>33.659999999999997</c:v>
                </c:pt>
                <c:pt idx="523">
                  <c:v>31.62</c:v>
                </c:pt>
                <c:pt idx="524">
                  <c:v>29.9</c:v>
                </c:pt>
                <c:pt idx="525">
                  <c:v>32.29</c:v>
                </c:pt>
                <c:pt idx="526">
                  <c:v>31.63</c:v>
                </c:pt>
                <c:pt idx="527">
                  <c:v>30.86</c:v>
                </c:pt>
                <c:pt idx="528">
                  <c:v>29.71</c:v>
                </c:pt>
                <c:pt idx="529">
                  <c:v>27.96</c:v>
                </c:pt>
                <c:pt idx="530">
                  <c:v>27.54</c:v>
                </c:pt>
                <c:pt idx="531">
                  <c:v>26.19</c:v>
                </c:pt>
                <c:pt idx="532">
                  <c:v>29.32</c:v>
                </c:pt>
                <c:pt idx="533">
                  <c:v>29.05</c:v>
                </c:pt>
                <c:pt idx="534">
                  <c:v>30.68</c:v>
                </c:pt>
                <c:pt idx="535">
                  <c:v>30.77</c:v>
                </c:pt>
                <c:pt idx="536">
                  <c:v>29.59</c:v>
                </c:pt>
                <c:pt idx="537">
                  <c:v>31.37</c:v>
                </c:pt>
                <c:pt idx="538">
                  <c:v>31.84</c:v>
                </c:pt>
                <c:pt idx="539">
                  <c:v>30.35</c:v>
                </c:pt>
                <c:pt idx="540">
                  <c:v>31.4</c:v>
                </c:pt>
                <c:pt idx="541">
                  <c:v>31.65</c:v>
                </c:pt>
                <c:pt idx="542">
                  <c:v>32.74</c:v>
                </c:pt>
                <c:pt idx="543">
                  <c:v>34.39</c:v>
                </c:pt>
                <c:pt idx="544">
                  <c:v>34.57</c:v>
                </c:pt>
                <c:pt idx="545">
                  <c:v>34.56</c:v>
                </c:pt>
                <c:pt idx="546">
                  <c:v>35.909999999999997</c:v>
                </c:pt>
                <c:pt idx="547">
                  <c:v>37.9</c:v>
                </c:pt>
                <c:pt idx="548">
                  <c:v>36.67</c:v>
                </c:pt>
                <c:pt idx="549">
                  <c:v>37.619999999999997</c:v>
                </c:pt>
                <c:pt idx="550">
                  <c:v>37.770000000000003</c:v>
                </c:pt>
                <c:pt idx="551">
                  <c:v>38.51</c:v>
                </c:pt>
                <c:pt idx="552">
                  <c:v>37.200000000000003</c:v>
                </c:pt>
                <c:pt idx="553">
                  <c:v>36.32</c:v>
                </c:pt>
                <c:pt idx="554">
                  <c:v>38.43</c:v>
                </c:pt>
                <c:pt idx="555">
                  <c:v>40.17</c:v>
                </c:pt>
                <c:pt idx="556">
                  <c:v>39.47</c:v>
                </c:pt>
                <c:pt idx="557">
                  <c:v>39.909999999999997</c:v>
                </c:pt>
                <c:pt idx="558">
                  <c:v>41.45</c:v>
                </c:pt>
                <c:pt idx="559">
                  <c:v>38.28</c:v>
                </c:pt>
                <c:pt idx="560">
                  <c:v>38.14</c:v>
                </c:pt>
                <c:pt idx="561">
                  <c:v>37.99</c:v>
                </c:pt>
                <c:pt idx="562">
                  <c:v>36.909999999999997</c:v>
                </c:pt>
                <c:pt idx="563">
                  <c:v>36.909999999999997</c:v>
                </c:pt>
                <c:pt idx="564">
                  <c:v>36.94</c:v>
                </c:pt>
                <c:pt idx="565">
                  <c:v>35.36</c:v>
                </c:pt>
                <c:pt idx="566">
                  <c:v>34.299999999999997</c:v>
                </c:pt>
                <c:pt idx="567">
                  <c:v>34.520000000000003</c:v>
                </c:pt>
                <c:pt idx="568">
                  <c:v>37.74</c:v>
                </c:pt>
                <c:pt idx="569">
                  <c:v>37.299999999999997</c:v>
                </c:pt>
                <c:pt idx="570">
                  <c:v>39.74</c:v>
                </c:pt>
                <c:pt idx="571">
                  <c:v>40.46</c:v>
                </c:pt>
                <c:pt idx="572">
                  <c:v>42.12</c:v>
                </c:pt>
                <c:pt idx="573">
                  <c:v>41.7</c:v>
                </c:pt>
                <c:pt idx="574">
                  <c:v>41.45</c:v>
                </c:pt>
                <c:pt idx="575">
                  <c:v>40.4</c:v>
                </c:pt>
                <c:pt idx="576">
                  <c:v>39.74</c:v>
                </c:pt>
                <c:pt idx="577">
                  <c:v>40.880000000000003</c:v>
                </c:pt>
                <c:pt idx="578">
                  <c:v>42.72</c:v>
                </c:pt>
                <c:pt idx="579">
                  <c:v>43.18</c:v>
                </c:pt>
                <c:pt idx="580">
                  <c:v>42.76</c:v>
                </c:pt>
                <c:pt idx="581">
                  <c:v>41.67</c:v>
                </c:pt>
                <c:pt idx="582">
                  <c:v>42.52</c:v>
                </c:pt>
                <c:pt idx="583">
                  <c:v>45.29</c:v>
                </c:pt>
                <c:pt idx="584">
                  <c:v>46.03</c:v>
                </c:pt>
                <c:pt idx="585">
                  <c:v>45.98</c:v>
                </c:pt>
                <c:pt idx="586">
                  <c:v>44.75</c:v>
                </c:pt>
                <c:pt idx="587">
                  <c:v>43.65</c:v>
                </c:pt>
                <c:pt idx="588">
                  <c:v>43.77</c:v>
                </c:pt>
                <c:pt idx="589">
                  <c:v>44.33</c:v>
                </c:pt>
                <c:pt idx="590">
                  <c:v>44.58</c:v>
                </c:pt>
                <c:pt idx="591">
                  <c:v>43.45</c:v>
                </c:pt>
                <c:pt idx="592">
                  <c:v>44.68</c:v>
                </c:pt>
                <c:pt idx="593">
                  <c:v>46.21</c:v>
                </c:pt>
                <c:pt idx="594">
                  <c:v>46.64</c:v>
                </c:pt>
                <c:pt idx="595">
                  <c:v>46.22</c:v>
                </c:pt>
                <c:pt idx="596">
                  <c:v>47.72</c:v>
                </c:pt>
                <c:pt idx="597">
                  <c:v>48.29</c:v>
                </c:pt>
                <c:pt idx="598">
                  <c:v>48.12</c:v>
                </c:pt>
                <c:pt idx="599">
                  <c:v>48.16</c:v>
                </c:pt>
                <c:pt idx="600">
                  <c:v>47.67</c:v>
                </c:pt>
                <c:pt idx="601">
                  <c:v>48.12</c:v>
                </c:pt>
                <c:pt idx="602">
                  <c:v>48.04</c:v>
                </c:pt>
                <c:pt idx="603">
                  <c:v>49.1</c:v>
                </c:pt>
                <c:pt idx="604">
                  <c:v>49</c:v>
                </c:pt>
                <c:pt idx="605">
                  <c:v>49.36</c:v>
                </c:pt>
                <c:pt idx="606">
                  <c:v>49.1</c:v>
                </c:pt>
                <c:pt idx="607">
                  <c:v>49.07</c:v>
                </c:pt>
                <c:pt idx="608">
                  <c:v>49.14</c:v>
                </c:pt>
                <c:pt idx="609">
                  <c:v>48.69</c:v>
                </c:pt>
                <c:pt idx="610">
                  <c:v>49.71</c:v>
                </c:pt>
                <c:pt idx="611">
                  <c:v>50.37</c:v>
                </c:pt>
                <c:pt idx="612">
                  <c:v>51.23</c:v>
                </c:pt>
                <c:pt idx="613">
                  <c:v>50.52</c:v>
                </c:pt>
                <c:pt idx="614">
                  <c:v>49.09</c:v>
                </c:pt>
                <c:pt idx="615">
                  <c:v>48.89</c:v>
                </c:pt>
                <c:pt idx="616">
                  <c:v>48.49</c:v>
                </c:pt>
                <c:pt idx="617">
                  <c:v>47.92</c:v>
                </c:pt>
                <c:pt idx="618">
                  <c:v>46.14</c:v>
                </c:pt>
                <c:pt idx="619">
                  <c:v>48</c:v>
                </c:pt>
                <c:pt idx="620">
                  <c:v>49.4</c:v>
                </c:pt>
                <c:pt idx="621">
                  <c:v>48.95</c:v>
                </c:pt>
                <c:pt idx="622">
                  <c:v>49.16</c:v>
                </c:pt>
                <c:pt idx="623">
                  <c:v>49.34</c:v>
                </c:pt>
                <c:pt idx="624">
                  <c:v>46.7</c:v>
                </c:pt>
                <c:pt idx="625">
                  <c:v>45.8</c:v>
                </c:pt>
                <c:pt idx="626">
                  <c:v>47.93</c:v>
                </c:pt>
                <c:pt idx="627">
                  <c:v>49.85</c:v>
                </c:pt>
                <c:pt idx="628">
                  <c:v>48.27</c:v>
                </c:pt>
                <c:pt idx="629">
                  <c:v>49.02</c:v>
                </c:pt>
                <c:pt idx="630">
                  <c:v>46.73</c:v>
                </c:pt>
                <c:pt idx="631">
                  <c:v>47.37</c:v>
                </c:pt>
                <c:pt idx="632">
                  <c:v>45.22</c:v>
                </c:pt>
                <c:pt idx="633">
                  <c:v>45.37</c:v>
                </c:pt>
                <c:pt idx="634">
                  <c:v>44.73</c:v>
                </c:pt>
                <c:pt idx="635">
                  <c:v>46.82</c:v>
                </c:pt>
                <c:pt idx="636">
                  <c:v>44.87</c:v>
                </c:pt>
                <c:pt idx="637">
                  <c:v>45.64</c:v>
                </c:pt>
                <c:pt idx="638">
                  <c:v>45.93</c:v>
                </c:pt>
                <c:pt idx="639">
                  <c:v>45.23</c:v>
                </c:pt>
                <c:pt idx="640">
                  <c:v>44.64</c:v>
                </c:pt>
                <c:pt idx="641">
                  <c:v>44.96</c:v>
                </c:pt>
                <c:pt idx="642">
                  <c:v>43.96</c:v>
                </c:pt>
                <c:pt idx="643">
                  <c:v>43.41</c:v>
                </c:pt>
                <c:pt idx="644">
                  <c:v>42.4</c:v>
                </c:pt>
                <c:pt idx="645">
                  <c:v>42.16</c:v>
                </c:pt>
                <c:pt idx="646">
                  <c:v>41.9</c:v>
                </c:pt>
                <c:pt idx="647">
                  <c:v>41.13</c:v>
                </c:pt>
                <c:pt idx="648">
                  <c:v>41.54</c:v>
                </c:pt>
                <c:pt idx="649">
                  <c:v>40.049999999999997</c:v>
                </c:pt>
                <c:pt idx="650">
                  <c:v>39.5</c:v>
                </c:pt>
                <c:pt idx="651">
                  <c:v>40.799999999999997</c:v>
                </c:pt>
                <c:pt idx="652">
                  <c:v>41.92</c:v>
                </c:pt>
                <c:pt idx="653">
                  <c:v>41.83</c:v>
                </c:pt>
                <c:pt idx="654">
                  <c:v>43.06</c:v>
                </c:pt>
                <c:pt idx="655">
                  <c:v>42.78</c:v>
                </c:pt>
                <c:pt idx="656">
                  <c:v>41.75</c:v>
                </c:pt>
                <c:pt idx="657">
                  <c:v>43.51</c:v>
                </c:pt>
                <c:pt idx="658">
                  <c:v>44.47</c:v>
                </c:pt>
                <c:pt idx="659">
                  <c:v>45.72</c:v>
                </c:pt>
                <c:pt idx="660">
                  <c:v>46.57</c:v>
                </c:pt>
                <c:pt idx="661">
                  <c:v>46.81</c:v>
                </c:pt>
                <c:pt idx="662">
                  <c:v>48.2</c:v>
                </c:pt>
                <c:pt idx="663">
                  <c:v>48.48</c:v>
                </c:pt>
                <c:pt idx="664">
                  <c:v>46.8</c:v>
                </c:pt>
                <c:pt idx="665">
                  <c:v>47.54</c:v>
                </c:pt>
                <c:pt idx="666">
                  <c:v>46.29</c:v>
                </c:pt>
                <c:pt idx="667">
                  <c:v>46.97</c:v>
                </c:pt>
                <c:pt idx="668">
                  <c:v>47.64</c:v>
                </c:pt>
                <c:pt idx="669">
                  <c:v>46.97</c:v>
                </c:pt>
                <c:pt idx="670">
                  <c:v>46.32</c:v>
                </c:pt>
                <c:pt idx="671">
                  <c:v>44.68</c:v>
                </c:pt>
                <c:pt idx="672">
                  <c:v>43.17</c:v>
                </c:pt>
                <c:pt idx="673">
                  <c:v>44.39</c:v>
                </c:pt>
                <c:pt idx="674">
                  <c:v>44.85</c:v>
                </c:pt>
                <c:pt idx="675">
                  <c:v>45.47</c:v>
                </c:pt>
                <c:pt idx="676">
                  <c:v>47.63</c:v>
                </c:pt>
                <c:pt idx="677">
                  <c:v>45.88</c:v>
                </c:pt>
                <c:pt idx="678">
                  <c:v>46.28</c:v>
                </c:pt>
                <c:pt idx="679">
                  <c:v>44.91</c:v>
                </c:pt>
                <c:pt idx="680">
                  <c:v>43.62</c:v>
                </c:pt>
                <c:pt idx="681">
                  <c:v>43.85</c:v>
                </c:pt>
                <c:pt idx="682">
                  <c:v>43.04</c:v>
                </c:pt>
                <c:pt idx="683">
                  <c:v>43.34</c:v>
                </c:pt>
                <c:pt idx="684">
                  <c:v>43.85</c:v>
                </c:pt>
                <c:pt idx="685">
                  <c:v>45.33</c:v>
                </c:pt>
                <c:pt idx="686">
                  <c:v>46.1</c:v>
                </c:pt>
                <c:pt idx="687">
                  <c:v>44.36</c:v>
                </c:pt>
                <c:pt idx="688">
                  <c:v>45.6</c:v>
                </c:pt>
                <c:pt idx="689">
                  <c:v>44.65</c:v>
                </c:pt>
                <c:pt idx="690">
                  <c:v>47.07</c:v>
                </c:pt>
                <c:pt idx="691">
                  <c:v>47.72</c:v>
                </c:pt>
                <c:pt idx="692">
                  <c:v>47.72</c:v>
                </c:pt>
                <c:pt idx="693">
                  <c:v>48.8</c:v>
                </c:pt>
                <c:pt idx="694">
                  <c:v>48.67</c:v>
                </c:pt>
                <c:pt idx="695">
                  <c:v>49.75</c:v>
                </c:pt>
                <c:pt idx="696">
                  <c:v>50.44</c:v>
                </c:pt>
                <c:pt idx="697">
                  <c:v>49.76</c:v>
                </c:pt>
                <c:pt idx="698">
                  <c:v>49.76</c:v>
                </c:pt>
                <c:pt idx="699">
                  <c:v>50.72</c:v>
                </c:pt>
                <c:pt idx="700">
                  <c:v>50.14</c:v>
                </c:pt>
                <c:pt idx="701">
                  <c:v>50.47</c:v>
                </c:pt>
                <c:pt idx="702">
                  <c:v>50.35</c:v>
                </c:pt>
                <c:pt idx="703">
                  <c:v>49.97</c:v>
                </c:pt>
                <c:pt idx="704">
                  <c:v>50.3</c:v>
                </c:pt>
                <c:pt idx="705">
                  <c:v>51.59</c:v>
                </c:pt>
                <c:pt idx="706">
                  <c:v>50.31</c:v>
                </c:pt>
                <c:pt idx="707">
                  <c:v>50.61</c:v>
                </c:pt>
                <c:pt idx="708">
                  <c:v>50.18</c:v>
                </c:pt>
                <c:pt idx="709">
                  <c:v>49.45</c:v>
                </c:pt>
                <c:pt idx="710">
                  <c:v>48.75</c:v>
                </c:pt>
                <c:pt idx="711">
                  <c:v>49.71</c:v>
                </c:pt>
                <c:pt idx="712">
                  <c:v>48.72</c:v>
                </c:pt>
                <c:pt idx="713">
                  <c:v>46.83</c:v>
                </c:pt>
                <c:pt idx="714">
                  <c:v>46.66</c:v>
                </c:pt>
                <c:pt idx="715">
                  <c:v>45.32</c:v>
                </c:pt>
                <c:pt idx="716">
                  <c:v>44.66</c:v>
                </c:pt>
                <c:pt idx="717">
                  <c:v>44.07</c:v>
                </c:pt>
                <c:pt idx="718">
                  <c:v>44.88</c:v>
                </c:pt>
                <c:pt idx="719">
                  <c:v>44.96</c:v>
                </c:pt>
                <c:pt idx="720">
                  <c:v>45.2</c:v>
                </c:pt>
                <c:pt idx="721">
                  <c:v>44.62</c:v>
                </c:pt>
                <c:pt idx="722">
                  <c:v>43.39</c:v>
                </c:pt>
                <c:pt idx="723">
                  <c:v>43.29</c:v>
                </c:pt>
                <c:pt idx="724">
                  <c:v>45.86</c:v>
                </c:pt>
                <c:pt idx="725">
                  <c:v>45.56</c:v>
                </c:pt>
                <c:pt idx="726">
                  <c:v>45.37</c:v>
                </c:pt>
                <c:pt idx="727">
                  <c:v>45.69</c:v>
                </c:pt>
                <c:pt idx="728">
                  <c:v>47.48</c:v>
                </c:pt>
                <c:pt idx="729">
                  <c:v>48.07</c:v>
                </c:pt>
                <c:pt idx="730">
                  <c:v>46.72</c:v>
                </c:pt>
                <c:pt idx="731">
                  <c:v>46.72</c:v>
                </c:pt>
                <c:pt idx="732">
                  <c:v>45.66</c:v>
                </c:pt>
                <c:pt idx="733">
                  <c:v>45.29</c:v>
                </c:pt>
                <c:pt idx="734">
                  <c:v>49.41</c:v>
                </c:pt>
                <c:pt idx="735">
                  <c:v>51.08</c:v>
                </c:pt>
                <c:pt idx="736">
                  <c:v>51.7</c:v>
                </c:pt>
                <c:pt idx="737">
                  <c:v>51.72</c:v>
                </c:pt>
                <c:pt idx="738">
                  <c:v>50.95</c:v>
                </c:pt>
                <c:pt idx="739">
                  <c:v>49.85</c:v>
                </c:pt>
                <c:pt idx="740">
                  <c:v>50.84</c:v>
                </c:pt>
                <c:pt idx="741">
                  <c:v>51.51</c:v>
                </c:pt>
                <c:pt idx="742">
                  <c:v>52.74</c:v>
                </c:pt>
                <c:pt idx="743">
                  <c:v>52.99</c:v>
                </c:pt>
                <c:pt idx="744">
                  <c:v>51.01</c:v>
                </c:pt>
                <c:pt idx="745">
                  <c:v>50.9</c:v>
                </c:pt>
                <c:pt idx="746">
                  <c:v>51.93</c:v>
                </c:pt>
                <c:pt idx="747">
                  <c:v>52.13</c:v>
                </c:pt>
                <c:pt idx="748">
                  <c:v>52.22</c:v>
                </c:pt>
                <c:pt idx="749">
                  <c:v>51.44</c:v>
                </c:pt>
                <c:pt idx="750">
                  <c:v>51.98</c:v>
                </c:pt>
                <c:pt idx="751">
                  <c:v>52.01</c:v>
                </c:pt>
                <c:pt idx="752">
                  <c:v>52.82</c:v>
                </c:pt>
                <c:pt idx="753">
                  <c:v>54.01</c:v>
                </c:pt>
                <c:pt idx="754">
                  <c:v>53.8</c:v>
                </c:pt>
                <c:pt idx="755">
                  <c:v>53.75</c:v>
                </c:pt>
                <c:pt idx="756">
                  <c:v>52.36</c:v>
                </c:pt>
                <c:pt idx="757">
                  <c:v>53.26</c:v>
                </c:pt>
                <c:pt idx="758">
                  <c:v>53.77</c:v>
                </c:pt>
                <c:pt idx="759">
                  <c:v>53.98</c:v>
                </c:pt>
                <c:pt idx="760">
                  <c:v>51.95</c:v>
                </c:pt>
                <c:pt idx="761">
                  <c:v>50.82</c:v>
                </c:pt>
                <c:pt idx="762">
                  <c:v>52.19</c:v>
                </c:pt>
                <c:pt idx="763">
                  <c:v>53.01</c:v>
                </c:pt>
                <c:pt idx="764">
                  <c:v>52.36</c:v>
                </c:pt>
                <c:pt idx="765">
                  <c:v>52.45</c:v>
                </c:pt>
                <c:pt idx="766">
                  <c:v>51.12</c:v>
                </c:pt>
                <c:pt idx="767">
                  <c:v>51.39</c:v>
                </c:pt>
                <c:pt idx="768">
                  <c:v>52.33</c:v>
                </c:pt>
                <c:pt idx="769">
                  <c:v>52.77</c:v>
                </c:pt>
                <c:pt idx="770">
                  <c:v>52.38</c:v>
                </c:pt>
                <c:pt idx="771">
                  <c:v>52.14</c:v>
                </c:pt>
                <c:pt idx="772">
                  <c:v>53.24</c:v>
                </c:pt>
                <c:pt idx="773">
                  <c:v>53.18</c:v>
                </c:pt>
                <c:pt idx="774">
                  <c:v>52.63</c:v>
                </c:pt>
                <c:pt idx="775">
                  <c:v>52.75</c:v>
                </c:pt>
                <c:pt idx="776">
                  <c:v>53.9</c:v>
                </c:pt>
                <c:pt idx="777">
                  <c:v>53.55</c:v>
                </c:pt>
                <c:pt idx="778">
                  <c:v>53.81</c:v>
                </c:pt>
                <c:pt idx="779">
                  <c:v>53.01</c:v>
                </c:pt>
                <c:pt idx="780">
                  <c:v>52.19</c:v>
                </c:pt>
                <c:pt idx="781">
                  <c:v>52.37</c:v>
                </c:pt>
                <c:pt idx="782">
                  <c:v>52.99</c:v>
                </c:pt>
                <c:pt idx="783">
                  <c:v>53.84</c:v>
                </c:pt>
                <c:pt idx="784">
                  <c:v>52.96</c:v>
                </c:pt>
                <c:pt idx="785">
                  <c:v>53.21</c:v>
                </c:pt>
                <c:pt idx="786">
                  <c:v>53.11</c:v>
                </c:pt>
                <c:pt idx="787">
                  <c:v>53.41</c:v>
                </c:pt>
                <c:pt idx="788">
                  <c:v>53.41</c:v>
                </c:pt>
                <c:pt idx="789">
                  <c:v>54.02</c:v>
                </c:pt>
                <c:pt idx="790">
                  <c:v>53.61</c:v>
                </c:pt>
                <c:pt idx="791">
                  <c:v>54.48</c:v>
                </c:pt>
                <c:pt idx="792">
                  <c:v>53.99</c:v>
                </c:pt>
                <c:pt idx="793">
                  <c:v>54.04</c:v>
                </c:pt>
                <c:pt idx="794">
                  <c:v>54</c:v>
                </c:pt>
                <c:pt idx="795">
                  <c:v>53.82</c:v>
                </c:pt>
                <c:pt idx="796">
                  <c:v>52.63</c:v>
                </c:pt>
                <c:pt idx="797">
                  <c:v>53.33</c:v>
                </c:pt>
                <c:pt idx="798">
                  <c:v>53.19</c:v>
                </c:pt>
                <c:pt idx="799">
                  <c:v>52.68</c:v>
                </c:pt>
                <c:pt idx="800">
                  <c:v>49.83</c:v>
                </c:pt>
                <c:pt idx="801">
                  <c:v>48.75</c:v>
                </c:pt>
                <c:pt idx="802">
                  <c:v>48.05</c:v>
                </c:pt>
                <c:pt idx="803">
                  <c:v>47.95</c:v>
                </c:pt>
                <c:pt idx="804">
                  <c:v>47.24</c:v>
                </c:pt>
                <c:pt idx="805">
                  <c:v>48.34</c:v>
                </c:pt>
                <c:pt idx="806">
                  <c:v>48.3</c:v>
                </c:pt>
                <c:pt idx="807">
                  <c:v>48.34</c:v>
                </c:pt>
                <c:pt idx="808">
                  <c:v>47.79</c:v>
                </c:pt>
                <c:pt idx="809">
                  <c:v>47.02</c:v>
                </c:pt>
                <c:pt idx="810">
                  <c:v>47.29</c:v>
                </c:pt>
                <c:pt idx="811">
                  <c:v>47</c:v>
                </c:pt>
                <c:pt idx="812">
                  <c:v>47.3</c:v>
                </c:pt>
                <c:pt idx="813">
                  <c:v>47.02</c:v>
                </c:pt>
                <c:pt idx="814">
                  <c:v>48.36</c:v>
                </c:pt>
                <c:pt idx="815">
                  <c:v>49.47</c:v>
                </c:pt>
                <c:pt idx="816">
                  <c:v>50.3</c:v>
                </c:pt>
                <c:pt idx="817">
                  <c:v>50.54</c:v>
                </c:pt>
                <c:pt idx="818">
                  <c:v>50.25</c:v>
                </c:pt>
                <c:pt idx="819">
                  <c:v>50.99</c:v>
                </c:pt>
                <c:pt idx="820">
                  <c:v>51.14</c:v>
                </c:pt>
                <c:pt idx="821">
                  <c:v>51.69</c:v>
                </c:pt>
                <c:pt idx="822">
                  <c:v>52.25</c:v>
                </c:pt>
                <c:pt idx="823">
                  <c:v>53.06</c:v>
                </c:pt>
                <c:pt idx="824">
                  <c:v>53.38</c:v>
                </c:pt>
                <c:pt idx="825">
                  <c:v>53.12</c:v>
                </c:pt>
                <c:pt idx="826">
                  <c:v>53.19</c:v>
                </c:pt>
                <c:pt idx="827">
                  <c:v>52.62</c:v>
                </c:pt>
                <c:pt idx="828">
                  <c:v>52.46</c:v>
                </c:pt>
                <c:pt idx="829">
                  <c:v>50.49</c:v>
                </c:pt>
                <c:pt idx="830">
                  <c:v>50.26</c:v>
                </c:pt>
                <c:pt idx="831">
                  <c:v>49.64</c:v>
                </c:pt>
                <c:pt idx="832">
                  <c:v>48.9</c:v>
                </c:pt>
                <c:pt idx="833">
                  <c:v>49.22</c:v>
                </c:pt>
                <c:pt idx="834">
                  <c:v>49.22</c:v>
                </c:pt>
                <c:pt idx="835">
                  <c:v>48.96</c:v>
                </c:pt>
                <c:pt idx="836">
                  <c:v>49.31</c:v>
                </c:pt>
                <c:pt idx="837">
                  <c:v>48.83</c:v>
                </c:pt>
                <c:pt idx="838">
                  <c:v>47.65</c:v>
                </c:pt>
                <c:pt idx="839">
                  <c:v>47.79</c:v>
                </c:pt>
                <c:pt idx="840">
                  <c:v>45.55</c:v>
                </c:pt>
                <c:pt idx="841">
                  <c:v>46.23</c:v>
                </c:pt>
                <c:pt idx="842">
                  <c:v>46.46</c:v>
                </c:pt>
                <c:pt idx="843">
                  <c:v>45.84</c:v>
                </c:pt>
                <c:pt idx="844">
                  <c:v>47.28</c:v>
                </c:pt>
                <c:pt idx="845">
                  <c:v>47.81</c:v>
                </c:pt>
                <c:pt idx="846">
                  <c:v>47.83</c:v>
                </c:pt>
                <c:pt idx="847">
                  <c:v>48.86</c:v>
                </c:pt>
                <c:pt idx="848">
                  <c:v>48.64</c:v>
                </c:pt>
                <c:pt idx="849">
                  <c:v>49.04</c:v>
                </c:pt>
                <c:pt idx="850">
                  <c:v>49.36</c:v>
                </c:pt>
                <c:pt idx="851">
                  <c:v>50.32</c:v>
                </c:pt>
                <c:pt idx="852">
                  <c:v>50.81</c:v>
                </c:pt>
                <c:pt idx="853">
                  <c:v>51.12</c:v>
                </c:pt>
                <c:pt idx="854">
                  <c:v>50.99</c:v>
                </c:pt>
                <c:pt idx="855">
                  <c:v>48.57</c:v>
                </c:pt>
                <c:pt idx="856">
                  <c:v>49.58</c:v>
                </c:pt>
                <c:pt idx="857">
                  <c:v>49.63</c:v>
                </c:pt>
                <c:pt idx="858">
                  <c:v>48.29</c:v>
                </c:pt>
                <c:pt idx="859">
                  <c:v>48.32</c:v>
                </c:pt>
                <c:pt idx="860">
                  <c:v>47.68</c:v>
                </c:pt>
                <c:pt idx="861">
                  <c:v>47.4</c:v>
                </c:pt>
                <c:pt idx="862">
                  <c:v>48.13</c:v>
                </c:pt>
                <c:pt idx="863">
                  <c:v>45.8</c:v>
                </c:pt>
                <c:pt idx="864">
                  <c:v>45.68</c:v>
                </c:pt>
                <c:pt idx="865">
                  <c:v>45.82</c:v>
                </c:pt>
                <c:pt idx="866">
                  <c:v>46.1</c:v>
                </c:pt>
                <c:pt idx="867">
                  <c:v>46.41</c:v>
                </c:pt>
                <c:pt idx="868">
                  <c:v>44.79</c:v>
                </c:pt>
                <c:pt idx="869">
                  <c:v>44.47</c:v>
                </c:pt>
                <c:pt idx="870">
                  <c:v>44.73</c:v>
                </c:pt>
                <c:pt idx="871">
                  <c:v>44.24</c:v>
                </c:pt>
                <c:pt idx="872">
                  <c:v>43.34</c:v>
                </c:pt>
                <c:pt idx="873">
                  <c:v>42.48</c:v>
                </c:pt>
                <c:pt idx="874">
                  <c:v>42.53</c:v>
                </c:pt>
                <c:pt idx="875">
                  <c:v>42.86</c:v>
                </c:pt>
                <c:pt idx="876">
                  <c:v>43.24</c:v>
                </c:pt>
                <c:pt idx="877">
                  <c:v>44.25</c:v>
                </c:pt>
                <c:pt idx="878">
                  <c:v>44.74</c:v>
                </c:pt>
                <c:pt idx="879">
                  <c:v>44.88</c:v>
                </c:pt>
                <c:pt idx="880">
                  <c:v>46.02</c:v>
                </c:pt>
                <c:pt idx="881">
                  <c:v>45.11</c:v>
                </c:pt>
                <c:pt idx="882">
                  <c:v>45.52</c:v>
                </c:pt>
                <c:pt idx="883">
                  <c:v>44.25</c:v>
                </c:pt>
                <c:pt idx="884">
                  <c:v>44.4</c:v>
                </c:pt>
                <c:pt idx="885">
                  <c:v>45.06</c:v>
                </c:pt>
                <c:pt idx="886">
                  <c:v>45.48</c:v>
                </c:pt>
                <c:pt idx="887">
                  <c:v>46.06</c:v>
                </c:pt>
                <c:pt idx="888">
                  <c:v>46.53</c:v>
                </c:pt>
                <c:pt idx="889">
                  <c:v>46.02</c:v>
                </c:pt>
                <c:pt idx="890">
                  <c:v>46.4</c:v>
                </c:pt>
                <c:pt idx="891">
                  <c:v>47.1</c:v>
                </c:pt>
                <c:pt idx="892">
                  <c:v>46.73</c:v>
                </c:pt>
                <c:pt idx="893">
                  <c:v>45.78</c:v>
                </c:pt>
                <c:pt idx="894">
                  <c:v>46.21</c:v>
                </c:pt>
                <c:pt idx="895">
                  <c:v>47.77</c:v>
                </c:pt>
                <c:pt idx="896">
                  <c:v>48.58</c:v>
                </c:pt>
                <c:pt idx="897">
                  <c:v>49.05</c:v>
                </c:pt>
                <c:pt idx="898">
                  <c:v>49.72</c:v>
                </c:pt>
                <c:pt idx="899">
                  <c:v>50.21</c:v>
                </c:pt>
                <c:pt idx="900">
                  <c:v>49.19</c:v>
                </c:pt>
                <c:pt idx="901">
                  <c:v>49.6</c:v>
                </c:pt>
                <c:pt idx="902">
                  <c:v>49.03</c:v>
                </c:pt>
                <c:pt idx="903">
                  <c:v>49.57</c:v>
                </c:pt>
                <c:pt idx="904">
                  <c:v>49.37</c:v>
                </c:pt>
                <c:pt idx="905">
                  <c:v>49.07</c:v>
                </c:pt>
                <c:pt idx="906">
                  <c:v>49.59</c:v>
                </c:pt>
                <c:pt idx="907">
                  <c:v>48.54</c:v>
                </c:pt>
                <c:pt idx="908">
                  <c:v>48.81</c:v>
                </c:pt>
                <c:pt idx="909">
                  <c:v>47.59</c:v>
                </c:pt>
                <c:pt idx="910">
                  <c:v>47.57</c:v>
                </c:pt>
                <c:pt idx="911">
                  <c:v>46.8</c:v>
                </c:pt>
                <c:pt idx="912">
                  <c:v>47.07</c:v>
                </c:pt>
                <c:pt idx="913">
                  <c:v>48.59</c:v>
                </c:pt>
                <c:pt idx="914">
                  <c:v>47.39</c:v>
                </c:pt>
                <c:pt idx="915">
                  <c:v>47.65</c:v>
                </c:pt>
                <c:pt idx="916">
                  <c:v>48.45</c:v>
                </c:pt>
                <c:pt idx="917">
                  <c:v>47.24</c:v>
                </c:pt>
                <c:pt idx="918">
                  <c:v>47.65</c:v>
                </c:pt>
                <c:pt idx="919">
                  <c:v>46.4</c:v>
                </c:pt>
                <c:pt idx="920">
                  <c:v>46.46</c:v>
                </c:pt>
                <c:pt idx="921">
                  <c:v>45.96</c:v>
                </c:pt>
                <c:pt idx="922">
                  <c:v>47.26</c:v>
                </c:pt>
                <c:pt idx="923">
                  <c:v>47.32</c:v>
                </c:pt>
                <c:pt idx="924">
                  <c:v>48.63</c:v>
                </c:pt>
                <c:pt idx="925">
                  <c:v>49.13</c:v>
                </c:pt>
                <c:pt idx="926">
                  <c:v>49.1</c:v>
                </c:pt>
                <c:pt idx="927">
                  <c:v>47.44</c:v>
                </c:pt>
                <c:pt idx="928">
                  <c:v>48.06</c:v>
                </c:pt>
                <c:pt idx="929">
                  <c:v>48.21</c:v>
                </c:pt>
                <c:pt idx="930">
                  <c:v>49.3</c:v>
                </c:pt>
                <c:pt idx="931">
                  <c:v>49.86</c:v>
                </c:pt>
                <c:pt idx="932">
                  <c:v>49.9</c:v>
                </c:pt>
                <c:pt idx="933">
                  <c:v>49.88</c:v>
                </c:pt>
                <c:pt idx="934">
                  <c:v>49.54</c:v>
                </c:pt>
                <c:pt idx="935">
                  <c:v>50.29</c:v>
                </c:pt>
                <c:pt idx="936">
                  <c:v>50.58</c:v>
                </c:pt>
                <c:pt idx="937">
                  <c:v>50.33</c:v>
                </c:pt>
                <c:pt idx="938">
                  <c:v>51.85</c:v>
                </c:pt>
                <c:pt idx="939">
                  <c:v>51.59</c:v>
                </c:pt>
                <c:pt idx="940">
                  <c:v>52.14</c:v>
                </c:pt>
                <c:pt idx="941">
                  <c:v>51.62</c:v>
                </c:pt>
                <c:pt idx="942">
                  <c:v>51.67</c:v>
                </c:pt>
                <c:pt idx="943">
                  <c:v>50.59</c:v>
                </c:pt>
                <c:pt idx="944">
                  <c:v>50.44</c:v>
                </c:pt>
                <c:pt idx="945">
                  <c:v>50</c:v>
                </c:pt>
                <c:pt idx="946">
                  <c:v>50.79</c:v>
                </c:pt>
                <c:pt idx="947">
                  <c:v>49.34</c:v>
                </c:pt>
                <c:pt idx="948">
                  <c:v>49.58</c:v>
                </c:pt>
                <c:pt idx="949">
                  <c:v>50.93</c:v>
                </c:pt>
                <c:pt idx="950">
                  <c:v>51.3</c:v>
                </c:pt>
                <c:pt idx="951">
                  <c:v>50.61</c:v>
                </c:pt>
                <c:pt idx="952">
                  <c:v>51.43</c:v>
                </c:pt>
                <c:pt idx="953">
                  <c:v>51.86</c:v>
                </c:pt>
                <c:pt idx="954">
                  <c:v>51.87</c:v>
                </c:pt>
                <c:pt idx="955">
                  <c:v>52.05</c:v>
                </c:pt>
                <c:pt idx="956">
                  <c:v>51.29</c:v>
                </c:pt>
                <c:pt idx="957">
                  <c:v>51.63</c:v>
                </c:pt>
                <c:pt idx="958">
                  <c:v>51.91</c:v>
                </c:pt>
                <c:pt idx="959">
                  <c:v>52.32</c:v>
                </c:pt>
                <c:pt idx="960">
                  <c:v>51.97</c:v>
                </c:pt>
                <c:pt idx="961">
                  <c:v>52.41</c:v>
                </c:pt>
                <c:pt idx="962">
                  <c:v>53.92</c:v>
                </c:pt>
                <c:pt idx="963">
                  <c:v>54.11</c:v>
                </c:pt>
                <c:pt idx="964">
                  <c:v>54.36</c:v>
                </c:pt>
                <c:pt idx="965">
                  <c:v>54.32</c:v>
                </c:pt>
                <c:pt idx="966">
                  <c:v>54.55</c:v>
                </c:pt>
                <c:pt idx="967">
                  <c:v>55.63</c:v>
                </c:pt>
                <c:pt idx="968">
                  <c:v>57.34</c:v>
                </c:pt>
                <c:pt idx="969">
                  <c:v>57.19</c:v>
                </c:pt>
                <c:pt idx="970">
                  <c:v>56.82</c:v>
                </c:pt>
                <c:pt idx="971">
                  <c:v>57.16</c:v>
                </c:pt>
                <c:pt idx="972">
                  <c:v>56.75</c:v>
                </c:pt>
                <c:pt idx="973">
                  <c:v>56.77</c:v>
                </c:pt>
                <c:pt idx="974">
                  <c:v>55.67</c:v>
                </c:pt>
                <c:pt idx="975">
                  <c:v>55.28</c:v>
                </c:pt>
                <c:pt idx="976">
                  <c:v>55.14</c:v>
                </c:pt>
                <c:pt idx="977">
                  <c:v>56.21</c:v>
                </c:pt>
                <c:pt idx="978">
                  <c:v>56.21</c:v>
                </c:pt>
                <c:pt idx="979">
                  <c:v>56.84</c:v>
                </c:pt>
                <c:pt idx="980">
                  <c:v>57.88</c:v>
                </c:pt>
                <c:pt idx="981">
                  <c:v>58.94</c:v>
                </c:pt>
                <c:pt idx="982">
                  <c:v>58.1</c:v>
                </c:pt>
                <c:pt idx="983">
                  <c:v>57.96</c:v>
                </c:pt>
                <c:pt idx="984">
                  <c:v>57.25</c:v>
                </c:pt>
                <c:pt idx="985">
                  <c:v>57.4</c:v>
                </c:pt>
                <c:pt idx="986">
                  <c:v>58.35</c:v>
                </c:pt>
                <c:pt idx="987">
                  <c:v>57.48</c:v>
                </c:pt>
                <c:pt idx="988">
                  <c:v>57.66</c:v>
                </c:pt>
                <c:pt idx="989">
                  <c:v>55.79</c:v>
                </c:pt>
                <c:pt idx="990">
                  <c:v>56.5</c:v>
                </c:pt>
                <c:pt idx="991">
                  <c:v>57.15</c:v>
                </c:pt>
                <c:pt idx="992">
                  <c:v>57.84</c:v>
                </c:pt>
                <c:pt idx="993">
                  <c:v>57.12</c:v>
                </c:pt>
                <c:pt idx="994">
                  <c:v>56.59</c:v>
                </c:pt>
                <c:pt idx="995">
                  <c:v>57</c:v>
                </c:pt>
                <c:pt idx="996">
                  <c:v>57.29</c:v>
                </c:pt>
                <c:pt idx="997">
                  <c:v>57.17</c:v>
                </c:pt>
                <c:pt idx="998">
                  <c:v>57.49</c:v>
                </c:pt>
                <c:pt idx="999">
                  <c:v>58.09</c:v>
                </c:pt>
                <c:pt idx="1000">
                  <c:v>58.34</c:v>
                </c:pt>
                <c:pt idx="1001">
                  <c:v>58.25</c:v>
                </c:pt>
                <c:pt idx="1002">
                  <c:v>59.55</c:v>
                </c:pt>
                <c:pt idx="1003">
                  <c:v>59.67</c:v>
                </c:pt>
                <c:pt idx="1004">
                  <c:v>59.84</c:v>
                </c:pt>
                <c:pt idx="1005">
                  <c:v>60.46</c:v>
                </c:pt>
                <c:pt idx="1006">
                  <c:v>60.37</c:v>
                </c:pt>
                <c:pt idx="1007">
                  <c:v>61.61</c:v>
                </c:pt>
                <c:pt idx="1008">
                  <c:v>61.98</c:v>
                </c:pt>
                <c:pt idx="1009">
                  <c:v>61.49</c:v>
                </c:pt>
                <c:pt idx="1010">
                  <c:v>61.73</c:v>
                </c:pt>
                <c:pt idx="1011">
                  <c:v>62.92</c:v>
                </c:pt>
                <c:pt idx="1012">
                  <c:v>63.6</c:v>
                </c:pt>
                <c:pt idx="1013">
                  <c:v>63.81</c:v>
                </c:pt>
                <c:pt idx="1014">
                  <c:v>64.22</c:v>
                </c:pt>
                <c:pt idx="1015">
                  <c:v>63.82</c:v>
                </c:pt>
                <c:pt idx="1016">
                  <c:v>63.92</c:v>
                </c:pt>
                <c:pt idx="1017">
                  <c:v>63.96</c:v>
                </c:pt>
                <c:pt idx="1018">
                  <c:v>63.38</c:v>
                </c:pt>
                <c:pt idx="1019">
                  <c:v>63.66</c:v>
                </c:pt>
                <c:pt idx="1020">
                  <c:v>64.45</c:v>
                </c:pt>
                <c:pt idx="1021">
                  <c:v>65.69</c:v>
                </c:pt>
                <c:pt idx="1022">
                  <c:v>65.62</c:v>
                </c:pt>
                <c:pt idx="1023">
                  <c:v>66.27</c:v>
                </c:pt>
                <c:pt idx="1024">
                  <c:v>65.709999999999994</c:v>
                </c:pt>
                <c:pt idx="1025">
                  <c:v>64.64</c:v>
                </c:pt>
                <c:pt idx="1026">
                  <c:v>64.819999999999993</c:v>
                </c:pt>
                <c:pt idx="1027">
                  <c:v>65.92</c:v>
                </c:pt>
                <c:pt idx="1028">
                  <c:v>65.5</c:v>
                </c:pt>
                <c:pt idx="1029">
                  <c:v>64.180000000000007</c:v>
                </c:pt>
                <c:pt idx="1030">
                  <c:v>63.48</c:v>
                </c:pt>
                <c:pt idx="1031">
                  <c:v>61.91</c:v>
                </c:pt>
                <c:pt idx="1032">
                  <c:v>61.3</c:v>
                </c:pt>
                <c:pt idx="1033">
                  <c:v>59.2</c:v>
                </c:pt>
                <c:pt idx="1034">
                  <c:v>59.41</c:v>
                </c:pt>
                <c:pt idx="1035">
                  <c:v>59.33</c:v>
                </c:pt>
                <c:pt idx="1036">
                  <c:v>60.7</c:v>
                </c:pt>
                <c:pt idx="1037">
                  <c:v>61.48</c:v>
                </c:pt>
                <c:pt idx="1038">
                  <c:v>61.89</c:v>
                </c:pt>
                <c:pt idx="1039">
                  <c:v>61.91</c:v>
                </c:pt>
                <c:pt idx="1040">
                  <c:v>61.73</c:v>
                </c:pt>
                <c:pt idx="1041">
                  <c:v>62.72</c:v>
                </c:pt>
                <c:pt idx="1042">
                  <c:v>63.52</c:v>
                </c:pt>
                <c:pt idx="1043">
                  <c:v>63.81</c:v>
                </c:pt>
                <c:pt idx="1044">
                  <c:v>62.94</c:v>
                </c:pt>
                <c:pt idx="1045">
                  <c:v>61.43</c:v>
                </c:pt>
                <c:pt idx="1046">
                  <c:v>60.98</c:v>
                </c:pt>
                <c:pt idx="1047">
                  <c:v>61.19</c:v>
                </c:pt>
                <c:pt idx="1048">
                  <c:v>62.49</c:v>
                </c:pt>
                <c:pt idx="1049">
                  <c:v>62.54</c:v>
                </c:pt>
                <c:pt idx="1050">
                  <c:v>61.09</c:v>
                </c:pt>
                <c:pt idx="1051">
                  <c:v>60.13</c:v>
                </c:pt>
                <c:pt idx="1052">
                  <c:v>62.02</c:v>
                </c:pt>
                <c:pt idx="1053">
                  <c:v>61.35</c:v>
                </c:pt>
                <c:pt idx="1054">
                  <c:v>60.69</c:v>
                </c:pt>
                <c:pt idx="1055">
                  <c:v>60.89</c:v>
                </c:pt>
                <c:pt idx="1056">
                  <c:v>61.16</c:v>
                </c:pt>
                <c:pt idx="1057">
                  <c:v>62.29</c:v>
                </c:pt>
                <c:pt idx="1058">
                  <c:v>62.01</c:v>
                </c:pt>
                <c:pt idx="1059">
                  <c:v>63.37</c:v>
                </c:pt>
                <c:pt idx="1060">
                  <c:v>65.099999999999994</c:v>
                </c:pt>
                <c:pt idx="1061">
                  <c:v>64.25</c:v>
                </c:pt>
                <c:pt idx="1062">
                  <c:v>65.8</c:v>
                </c:pt>
                <c:pt idx="1063">
                  <c:v>65.489999999999995</c:v>
                </c:pt>
                <c:pt idx="1064">
                  <c:v>65.209999999999994</c:v>
                </c:pt>
                <c:pt idx="1065">
                  <c:v>64.3</c:v>
                </c:pt>
                <c:pt idx="1066">
                  <c:v>64.87</c:v>
                </c:pt>
                <c:pt idx="1067">
                  <c:v>63.05</c:v>
                </c:pt>
                <c:pt idx="1068">
                  <c:v>63.41</c:v>
                </c:pt>
                <c:pt idx="1069">
                  <c:v>63.35</c:v>
                </c:pt>
                <c:pt idx="1070">
                  <c:v>63.53</c:v>
                </c:pt>
                <c:pt idx="1071">
                  <c:v>62.03</c:v>
                </c:pt>
                <c:pt idx="1072">
                  <c:v>63.4</c:v>
                </c:pt>
                <c:pt idx="1073">
                  <c:v>65.48</c:v>
                </c:pt>
                <c:pt idx="1074">
                  <c:v>66.81</c:v>
                </c:pt>
                <c:pt idx="1075">
                  <c:v>67.069999999999993</c:v>
                </c:pt>
                <c:pt idx="1076">
                  <c:v>67.349999999999994</c:v>
                </c:pt>
                <c:pt idx="1077">
                  <c:v>66.23</c:v>
                </c:pt>
                <c:pt idx="1078">
                  <c:v>66.5</c:v>
                </c:pt>
                <c:pt idx="1079">
                  <c:v>68.44</c:v>
                </c:pt>
                <c:pt idx="1080">
                  <c:v>68.3</c:v>
                </c:pt>
                <c:pt idx="1081">
                  <c:v>68.260000000000005</c:v>
                </c:pt>
                <c:pt idx="1082">
                  <c:v>67.61</c:v>
                </c:pt>
                <c:pt idx="1083">
                  <c:v>67.66</c:v>
                </c:pt>
                <c:pt idx="1084">
                  <c:v>68</c:v>
                </c:pt>
                <c:pt idx="1085">
                  <c:v>68.180000000000007</c:v>
                </c:pt>
                <c:pt idx="1086">
                  <c:v>68.11</c:v>
                </c:pt>
                <c:pt idx="1087">
                  <c:v>68.56</c:v>
                </c:pt>
                <c:pt idx="1088">
                  <c:v>67.28</c:v>
                </c:pt>
                <c:pt idx="1089">
                  <c:v>67.91</c:v>
                </c:pt>
                <c:pt idx="1090">
                  <c:v>68.45</c:v>
                </c:pt>
                <c:pt idx="1091">
                  <c:v>69.709999999999994</c:v>
                </c:pt>
                <c:pt idx="1092">
                  <c:v>70.739999999999995</c:v>
                </c:pt>
                <c:pt idx="1093">
                  <c:v>68.83</c:v>
                </c:pt>
                <c:pt idx="1094">
                  <c:v>71.16</c:v>
                </c:pt>
                <c:pt idx="1095">
                  <c:v>71.36</c:v>
                </c:pt>
                <c:pt idx="1096">
                  <c:v>70.69</c:v>
                </c:pt>
                <c:pt idx="1097">
                  <c:v>71.010000000000005</c:v>
                </c:pt>
                <c:pt idx="1098">
                  <c:v>71.34</c:v>
                </c:pt>
                <c:pt idx="1099">
                  <c:v>71.430000000000007</c:v>
                </c:pt>
                <c:pt idx="1100">
                  <c:v>71.47</c:v>
                </c:pt>
                <c:pt idx="1101">
                  <c:v>71.23</c:v>
                </c:pt>
                <c:pt idx="1102">
                  <c:v>72.260000000000005</c:v>
                </c:pt>
                <c:pt idx="1103">
                  <c:v>72.09</c:v>
                </c:pt>
                <c:pt idx="1104">
                  <c:v>71.849999999999994</c:v>
                </c:pt>
                <c:pt idx="1105">
                  <c:v>70.77</c:v>
                </c:pt>
                <c:pt idx="1106">
                  <c:v>67.92</c:v>
                </c:pt>
                <c:pt idx="1107">
                  <c:v>66.8</c:v>
                </c:pt>
                <c:pt idx="1108">
                  <c:v>68.239999999999995</c:v>
                </c:pt>
                <c:pt idx="1109">
                  <c:v>66.98</c:v>
                </c:pt>
                <c:pt idx="1110">
                  <c:v>65.81</c:v>
                </c:pt>
                <c:pt idx="1111">
                  <c:v>64.760000000000005</c:v>
                </c:pt>
                <c:pt idx="1112">
                  <c:v>65.510000000000005</c:v>
                </c:pt>
                <c:pt idx="1113">
                  <c:v>64.75</c:v>
                </c:pt>
                <c:pt idx="1114">
                  <c:v>65.959999999999994</c:v>
                </c:pt>
                <c:pt idx="1115">
                  <c:v>65.77</c:v>
                </c:pt>
                <c:pt idx="1116">
                  <c:v>66.099999999999994</c:v>
                </c:pt>
                <c:pt idx="1117">
                  <c:v>66.38</c:v>
                </c:pt>
                <c:pt idx="1118">
                  <c:v>66.63</c:v>
                </c:pt>
                <c:pt idx="1119">
                  <c:v>66.91</c:v>
                </c:pt>
                <c:pt idx="1120">
                  <c:v>65.010000000000005</c:v>
                </c:pt>
                <c:pt idx="1121">
                  <c:v>65.91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DD-48AB-8921-7E91CB300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998768"/>
        <c:axId val="569001720"/>
      </c:scatterChart>
      <c:valAx>
        <c:axId val="568998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\ #,##0.00;\-[$$]\ 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9001720"/>
        <c:crosses val="autoZero"/>
        <c:crossBetween val="midCat"/>
      </c:valAx>
      <c:valAx>
        <c:axId val="56900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68998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'COEF. CORRELACIÓN (2)'!$G$8</c:f>
              <c:strCache>
                <c:ptCount val="1"/>
                <c:pt idx="0">
                  <c:v>Tasa Adelantada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(2)'!$A$72:$A$1641</c:f>
              <c:numCache>
                <c:formatCode>m/d/yyyy</c:formatCode>
                <c:ptCount val="1570"/>
                <c:pt idx="0">
                  <c:v>41703</c:v>
                </c:pt>
                <c:pt idx="1">
                  <c:v>41704</c:v>
                </c:pt>
                <c:pt idx="2">
                  <c:v>41705</c:v>
                </c:pt>
                <c:pt idx="3">
                  <c:v>41706</c:v>
                </c:pt>
                <c:pt idx="4">
                  <c:v>41707</c:v>
                </c:pt>
                <c:pt idx="5">
                  <c:v>41708</c:v>
                </c:pt>
                <c:pt idx="6">
                  <c:v>41709</c:v>
                </c:pt>
                <c:pt idx="7">
                  <c:v>41710</c:v>
                </c:pt>
                <c:pt idx="8">
                  <c:v>41711</c:v>
                </c:pt>
                <c:pt idx="9">
                  <c:v>41712</c:v>
                </c:pt>
                <c:pt idx="10">
                  <c:v>41713</c:v>
                </c:pt>
                <c:pt idx="11">
                  <c:v>41714</c:v>
                </c:pt>
                <c:pt idx="12">
                  <c:v>41715</c:v>
                </c:pt>
                <c:pt idx="13">
                  <c:v>41716</c:v>
                </c:pt>
                <c:pt idx="14">
                  <c:v>41717</c:v>
                </c:pt>
                <c:pt idx="15">
                  <c:v>41718</c:v>
                </c:pt>
                <c:pt idx="16">
                  <c:v>41719</c:v>
                </c:pt>
                <c:pt idx="17">
                  <c:v>41720</c:v>
                </c:pt>
                <c:pt idx="18">
                  <c:v>41721</c:v>
                </c:pt>
                <c:pt idx="19">
                  <c:v>41722</c:v>
                </c:pt>
                <c:pt idx="20">
                  <c:v>41723</c:v>
                </c:pt>
                <c:pt idx="21">
                  <c:v>41724</c:v>
                </c:pt>
                <c:pt idx="22">
                  <c:v>41725</c:v>
                </c:pt>
                <c:pt idx="23">
                  <c:v>41726</c:v>
                </c:pt>
                <c:pt idx="24">
                  <c:v>41727</c:v>
                </c:pt>
                <c:pt idx="25">
                  <c:v>41728</c:v>
                </c:pt>
                <c:pt idx="26">
                  <c:v>41729</c:v>
                </c:pt>
                <c:pt idx="27">
                  <c:v>41730</c:v>
                </c:pt>
                <c:pt idx="28">
                  <c:v>41731</c:v>
                </c:pt>
                <c:pt idx="29">
                  <c:v>41732</c:v>
                </c:pt>
                <c:pt idx="30">
                  <c:v>41733</c:v>
                </c:pt>
                <c:pt idx="31">
                  <c:v>41734</c:v>
                </c:pt>
                <c:pt idx="32">
                  <c:v>41735</c:v>
                </c:pt>
                <c:pt idx="33">
                  <c:v>41736</c:v>
                </c:pt>
                <c:pt idx="34">
                  <c:v>41737</c:v>
                </c:pt>
                <c:pt idx="35">
                  <c:v>41738</c:v>
                </c:pt>
                <c:pt idx="36">
                  <c:v>41739</c:v>
                </c:pt>
                <c:pt idx="37">
                  <c:v>41740</c:v>
                </c:pt>
                <c:pt idx="38">
                  <c:v>41741</c:v>
                </c:pt>
                <c:pt idx="39">
                  <c:v>41742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41748</c:v>
                </c:pt>
                <c:pt idx="46">
                  <c:v>41749</c:v>
                </c:pt>
                <c:pt idx="47">
                  <c:v>41750</c:v>
                </c:pt>
                <c:pt idx="48">
                  <c:v>41751</c:v>
                </c:pt>
                <c:pt idx="49">
                  <c:v>41752</c:v>
                </c:pt>
                <c:pt idx="50">
                  <c:v>41753</c:v>
                </c:pt>
                <c:pt idx="51">
                  <c:v>41754</c:v>
                </c:pt>
                <c:pt idx="52">
                  <c:v>41755</c:v>
                </c:pt>
                <c:pt idx="53">
                  <c:v>41756</c:v>
                </c:pt>
                <c:pt idx="54">
                  <c:v>41757</c:v>
                </c:pt>
                <c:pt idx="55">
                  <c:v>41758</c:v>
                </c:pt>
                <c:pt idx="56">
                  <c:v>41759</c:v>
                </c:pt>
                <c:pt idx="57">
                  <c:v>41760</c:v>
                </c:pt>
                <c:pt idx="58">
                  <c:v>41761</c:v>
                </c:pt>
                <c:pt idx="59">
                  <c:v>41762</c:v>
                </c:pt>
                <c:pt idx="60">
                  <c:v>41763</c:v>
                </c:pt>
                <c:pt idx="61">
                  <c:v>41764</c:v>
                </c:pt>
                <c:pt idx="62">
                  <c:v>41765</c:v>
                </c:pt>
                <c:pt idx="63">
                  <c:v>41766</c:v>
                </c:pt>
                <c:pt idx="64">
                  <c:v>41767</c:v>
                </c:pt>
                <c:pt idx="65">
                  <c:v>41768</c:v>
                </c:pt>
                <c:pt idx="66">
                  <c:v>41769</c:v>
                </c:pt>
                <c:pt idx="67">
                  <c:v>41770</c:v>
                </c:pt>
                <c:pt idx="68">
                  <c:v>41771</c:v>
                </c:pt>
                <c:pt idx="69">
                  <c:v>41772</c:v>
                </c:pt>
                <c:pt idx="70">
                  <c:v>41773</c:v>
                </c:pt>
                <c:pt idx="71">
                  <c:v>41774</c:v>
                </c:pt>
                <c:pt idx="72">
                  <c:v>41775</c:v>
                </c:pt>
                <c:pt idx="73">
                  <c:v>41776</c:v>
                </c:pt>
                <c:pt idx="74">
                  <c:v>41777</c:v>
                </c:pt>
                <c:pt idx="75">
                  <c:v>41778</c:v>
                </c:pt>
                <c:pt idx="76">
                  <c:v>41779</c:v>
                </c:pt>
                <c:pt idx="77">
                  <c:v>41780</c:v>
                </c:pt>
                <c:pt idx="78">
                  <c:v>41781</c:v>
                </c:pt>
                <c:pt idx="79">
                  <c:v>41782</c:v>
                </c:pt>
                <c:pt idx="80">
                  <c:v>41783</c:v>
                </c:pt>
                <c:pt idx="81">
                  <c:v>41784</c:v>
                </c:pt>
                <c:pt idx="82">
                  <c:v>41785</c:v>
                </c:pt>
                <c:pt idx="83">
                  <c:v>41786</c:v>
                </c:pt>
                <c:pt idx="84">
                  <c:v>41787</c:v>
                </c:pt>
                <c:pt idx="85">
                  <c:v>41788</c:v>
                </c:pt>
                <c:pt idx="86">
                  <c:v>41789</c:v>
                </c:pt>
                <c:pt idx="87">
                  <c:v>41790</c:v>
                </c:pt>
                <c:pt idx="88">
                  <c:v>41791</c:v>
                </c:pt>
                <c:pt idx="89">
                  <c:v>41792</c:v>
                </c:pt>
                <c:pt idx="90">
                  <c:v>41793</c:v>
                </c:pt>
                <c:pt idx="91">
                  <c:v>41794</c:v>
                </c:pt>
                <c:pt idx="92">
                  <c:v>41795</c:v>
                </c:pt>
                <c:pt idx="93">
                  <c:v>41796</c:v>
                </c:pt>
                <c:pt idx="94">
                  <c:v>41797</c:v>
                </c:pt>
                <c:pt idx="95">
                  <c:v>41798</c:v>
                </c:pt>
                <c:pt idx="96">
                  <c:v>41799</c:v>
                </c:pt>
                <c:pt idx="97">
                  <c:v>41800</c:v>
                </c:pt>
                <c:pt idx="98">
                  <c:v>41801</c:v>
                </c:pt>
                <c:pt idx="99">
                  <c:v>41802</c:v>
                </c:pt>
                <c:pt idx="100">
                  <c:v>41803</c:v>
                </c:pt>
                <c:pt idx="101">
                  <c:v>41804</c:v>
                </c:pt>
                <c:pt idx="102">
                  <c:v>41805</c:v>
                </c:pt>
                <c:pt idx="103">
                  <c:v>41806</c:v>
                </c:pt>
                <c:pt idx="104">
                  <c:v>41807</c:v>
                </c:pt>
                <c:pt idx="105">
                  <c:v>41808</c:v>
                </c:pt>
                <c:pt idx="106">
                  <c:v>41809</c:v>
                </c:pt>
                <c:pt idx="107">
                  <c:v>41810</c:v>
                </c:pt>
                <c:pt idx="108">
                  <c:v>41811</c:v>
                </c:pt>
                <c:pt idx="109">
                  <c:v>41812</c:v>
                </c:pt>
                <c:pt idx="110">
                  <c:v>41813</c:v>
                </c:pt>
                <c:pt idx="111">
                  <c:v>41814</c:v>
                </c:pt>
                <c:pt idx="112">
                  <c:v>41815</c:v>
                </c:pt>
                <c:pt idx="113">
                  <c:v>41816</c:v>
                </c:pt>
                <c:pt idx="114">
                  <c:v>41817</c:v>
                </c:pt>
                <c:pt idx="115">
                  <c:v>41818</c:v>
                </c:pt>
                <c:pt idx="116">
                  <c:v>41819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41824</c:v>
                </c:pt>
                <c:pt idx="122">
                  <c:v>41825</c:v>
                </c:pt>
                <c:pt idx="123">
                  <c:v>41826</c:v>
                </c:pt>
                <c:pt idx="124">
                  <c:v>41827</c:v>
                </c:pt>
                <c:pt idx="125">
                  <c:v>41828</c:v>
                </c:pt>
                <c:pt idx="126">
                  <c:v>41829</c:v>
                </c:pt>
                <c:pt idx="127">
                  <c:v>41830</c:v>
                </c:pt>
                <c:pt idx="128">
                  <c:v>41831</c:v>
                </c:pt>
                <c:pt idx="129">
                  <c:v>41832</c:v>
                </c:pt>
                <c:pt idx="130">
                  <c:v>41833</c:v>
                </c:pt>
                <c:pt idx="131">
                  <c:v>41834</c:v>
                </c:pt>
                <c:pt idx="132">
                  <c:v>41835</c:v>
                </c:pt>
                <c:pt idx="133">
                  <c:v>41836</c:v>
                </c:pt>
                <c:pt idx="134">
                  <c:v>41837</c:v>
                </c:pt>
                <c:pt idx="135">
                  <c:v>41838</c:v>
                </c:pt>
                <c:pt idx="136">
                  <c:v>41839</c:v>
                </c:pt>
                <c:pt idx="137">
                  <c:v>41840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41846</c:v>
                </c:pt>
                <c:pt idx="144">
                  <c:v>41847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41853</c:v>
                </c:pt>
                <c:pt idx="151">
                  <c:v>41854</c:v>
                </c:pt>
                <c:pt idx="152">
                  <c:v>41855</c:v>
                </c:pt>
                <c:pt idx="153">
                  <c:v>41856</c:v>
                </c:pt>
                <c:pt idx="154">
                  <c:v>41857</c:v>
                </c:pt>
                <c:pt idx="155">
                  <c:v>41858</c:v>
                </c:pt>
                <c:pt idx="156">
                  <c:v>41859</c:v>
                </c:pt>
                <c:pt idx="157">
                  <c:v>41860</c:v>
                </c:pt>
                <c:pt idx="158">
                  <c:v>41861</c:v>
                </c:pt>
                <c:pt idx="159">
                  <c:v>41862</c:v>
                </c:pt>
                <c:pt idx="160">
                  <c:v>41863</c:v>
                </c:pt>
                <c:pt idx="161">
                  <c:v>41864</c:v>
                </c:pt>
                <c:pt idx="162">
                  <c:v>41865</c:v>
                </c:pt>
                <c:pt idx="163">
                  <c:v>41866</c:v>
                </c:pt>
                <c:pt idx="164">
                  <c:v>41867</c:v>
                </c:pt>
                <c:pt idx="165">
                  <c:v>41868</c:v>
                </c:pt>
                <c:pt idx="166">
                  <c:v>41869</c:v>
                </c:pt>
                <c:pt idx="167">
                  <c:v>41870</c:v>
                </c:pt>
                <c:pt idx="168">
                  <c:v>41871</c:v>
                </c:pt>
                <c:pt idx="169">
                  <c:v>41872</c:v>
                </c:pt>
                <c:pt idx="170">
                  <c:v>41873</c:v>
                </c:pt>
                <c:pt idx="171">
                  <c:v>41874</c:v>
                </c:pt>
                <c:pt idx="172">
                  <c:v>41875</c:v>
                </c:pt>
                <c:pt idx="173">
                  <c:v>41876</c:v>
                </c:pt>
                <c:pt idx="174">
                  <c:v>41877</c:v>
                </c:pt>
                <c:pt idx="175">
                  <c:v>41878</c:v>
                </c:pt>
                <c:pt idx="176">
                  <c:v>41879</c:v>
                </c:pt>
                <c:pt idx="177">
                  <c:v>41880</c:v>
                </c:pt>
                <c:pt idx="178">
                  <c:v>41881</c:v>
                </c:pt>
                <c:pt idx="179">
                  <c:v>41882</c:v>
                </c:pt>
                <c:pt idx="180">
                  <c:v>41883</c:v>
                </c:pt>
                <c:pt idx="181">
                  <c:v>41884</c:v>
                </c:pt>
                <c:pt idx="182">
                  <c:v>41885</c:v>
                </c:pt>
                <c:pt idx="183">
                  <c:v>41886</c:v>
                </c:pt>
                <c:pt idx="184">
                  <c:v>41887</c:v>
                </c:pt>
                <c:pt idx="185">
                  <c:v>41888</c:v>
                </c:pt>
                <c:pt idx="186">
                  <c:v>41889</c:v>
                </c:pt>
                <c:pt idx="187">
                  <c:v>41890</c:v>
                </c:pt>
                <c:pt idx="188">
                  <c:v>41891</c:v>
                </c:pt>
                <c:pt idx="189">
                  <c:v>41892</c:v>
                </c:pt>
                <c:pt idx="190">
                  <c:v>41893</c:v>
                </c:pt>
                <c:pt idx="191">
                  <c:v>41894</c:v>
                </c:pt>
                <c:pt idx="192">
                  <c:v>41895</c:v>
                </c:pt>
                <c:pt idx="193">
                  <c:v>41896</c:v>
                </c:pt>
                <c:pt idx="194">
                  <c:v>41897</c:v>
                </c:pt>
                <c:pt idx="195">
                  <c:v>41898</c:v>
                </c:pt>
                <c:pt idx="196">
                  <c:v>41899</c:v>
                </c:pt>
                <c:pt idx="197">
                  <c:v>41900</c:v>
                </c:pt>
                <c:pt idx="198">
                  <c:v>41901</c:v>
                </c:pt>
                <c:pt idx="199">
                  <c:v>41902</c:v>
                </c:pt>
                <c:pt idx="200">
                  <c:v>41903</c:v>
                </c:pt>
                <c:pt idx="201">
                  <c:v>41904</c:v>
                </c:pt>
                <c:pt idx="202">
                  <c:v>41905</c:v>
                </c:pt>
                <c:pt idx="203">
                  <c:v>41906</c:v>
                </c:pt>
                <c:pt idx="204">
                  <c:v>41907</c:v>
                </c:pt>
                <c:pt idx="205">
                  <c:v>41908</c:v>
                </c:pt>
                <c:pt idx="206">
                  <c:v>41909</c:v>
                </c:pt>
                <c:pt idx="207">
                  <c:v>41910</c:v>
                </c:pt>
                <c:pt idx="208">
                  <c:v>41911</c:v>
                </c:pt>
                <c:pt idx="209">
                  <c:v>41912</c:v>
                </c:pt>
                <c:pt idx="210">
                  <c:v>41913</c:v>
                </c:pt>
                <c:pt idx="211">
                  <c:v>41914</c:v>
                </c:pt>
                <c:pt idx="212">
                  <c:v>41915</c:v>
                </c:pt>
                <c:pt idx="213">
                  <c:v>41916</c:v>
                </c:pt>
                <c:pt idx="214">
                  <c:v>41917</c:v>
                </c:pt>
                <c:pt idx="215">
                  <c:v>41918</c:v>
                </c:pt>
                <c:pt idx="216">
                  <c:v>41919</c:v>
                </c:pt>
                <c:pt idx="217">
                  <c:v>41920</c:v>
                </c:pt>
                <c:pt idx="218">
                  <c:v>41921</c:v>
                </c:pt>
                <c:pt idx="219">
                  <c:v>41922</c:v>
                </c:pt>
                <c:pt idx="220">
                  <c:v>41923</c:v>
                </c:pt>
                <c:pt idx="221">
                  <c:v>41924</c:v>
                </c:pt>
                <c:pt idx="222">
                  <c:v>41925</c:v>
                </c:pt>
                <c:pt idx="223">
                  <c:v>41926</c:v>
                </c:pt>
                <c:pt idx="224">
                  <c:v>41927</c:v>
                </c:pt>
                <c:pt idx="225">
                  <c:v>41928</c:v>
                </c:pt>
                <c:pt idx="226">
                  <c:v>41929</c:v>
                </c:pt>
                <c:pt idx="227">
                  <c:v>41930</c:v>
                </c:pt>
                <c:pt idx="228">
                  <c:v>41931</c:v>
                </c:pt>
                <c:pt idx="229">
                  <c:v>41932</c:v>
                </c:pt>
                <c:pt idx="230">
                  <c:v>41933</c:v>
                </c:pt>
                <c:pt idx="231">
                  <c:v>41934</c:v>
                </c:pt>
                <c:pt idx="232">
                  <c:v>41935</c:v>
                </c:pt>
                <c:pt idx="233">
                  <c:v>41936</c:v>
                </c:pt>
                <c:pt idx="234">
                  <c:v>41937</c:v>
                </c:pt>
                <c:pt idx="235">
                  <c:v>41938</c:v>
                </c:pt>
                <c:pt idx="236">
                  <c:v>41939</c:v>
                </c:pt>
                <c:pt idx="237">
                  <c:v>41940</c:v>
                </c:pt>
                <c:pt idx="238">
                  <c:v>41941</c:v>
                </c:pt>
                <c:pt idx="239">
                  <c:v>41942</c:v>
                </c:pt>
                <c:pt idx="240">
                  <c:v>41943</c:v>
                </c:pt>
                <c:pt idx="241">
                  <c:v>41944</c:v>
                </c:pt>
                <c:pt idx="242">
                  <c:v>41945</c:v>
                </c:pt>
                <c:pt idx="243">
                  <c:v>41946</c:v>
                </c:pt>
                <c:pt idx="244">
                  <c:v>41947</c:v>
                </c:pt>
                <c:pt idx="245">
                  <c:v>41948</c:v>
                </c:pt>
                <c:pt idx="246">
                  <c:v>41949</c:v>
                </c:pt>
                <c:pt idx="247">
                  <c:v>41950</c:v>
                </c:pt>
                <c:pt idx="248">
                  <c:v>41951</c:v>
                </c:pt>
                <c:pt idx="249">
                  <c:v>41952</c:v>
                </c:pt>
                <c:pt idx="250">
                  <c:v>41953</c:v>
                </c:pt>
                <c:pt idx="251">
                  <c:v>41954</c:v>
                </c:pt>
                <c:pt idx="252">
                  <c:v>41955</c:v>
                </c:pt>
                <c:pt idx="253">
                  <c:v>41956</c:v>
                </c:pt>
                <c:pt idx="254">
                  <c:v>41957</c:v>
                </c:pt>
                <c:pt idx="255">
                  <c:v>41958</c:v>
                </c:pt>
                <c:pt idx="256">
                  <c:v>41959</c:v>
                </c:pt>
                <c:pt idx="257">
                  <c:v>41960</c:v>
                </c:pt>
                <c:pt idx="258">
                  <c:v>41961</c:v>
                </c:pt>
                <c:pt idx="259">
                  <c:v>41962</c:v>
                </c:pt>
                <c:pt idx="260">
                  <c:v>41963</c:v>
                </c:pt>
                <c:pt idx="261">
                  <c:v>41964</c:v>
                </c:pt>
                <c:pt idx="262">
                  <c:v>41965</c:v>
                </c:pt>
                <c:pt idx="263">
                  <c:v>41966</c:v>
                </c:pt>
                <c:pt idx="264">
                  <c:v>41967</c:v>
                </c:pt>
                <c:pt idx="265">
                  <c:v>41968</c:v>
                </c:pt>
                <c:pt idx="266">
                  <c:v>41969</c:v>
                </c:pt>
                <c:pt idx="267">
                  <c:v>41970</c:v>
                </c:pt>
                <c:pt idx="268">
                  <c:v>41971</c:v>
                </c:pt>
                <c:pt idx="269">
                  <c:v>41972</c:v>
                </c:pt>
                <c:pt idx="270">
                  <c:v>41973</c:v>
                </c:pt>
                <c:pt idx="271">
                  <c:v>41974</c:v>
                </c:pt>
                <c:pt idx="272">
                  <c:v>41975</c:v>
                </c:pt>
                <c:pt idx="273">
                  <c:v>41976</c:v>
                </c:pt>
                <c:pt idx="274">
                  <c:v>41977</c:v>
                </c:pt>
                <c:pt idx="275">
                  <c:v>41978</c:v>
                </c:pt>
                <c:pt idx="276">
                  <c:v>41979</c:v>
                </c:pt>
                <c:pt idx="277">
                  <c:v>41980</c:v>
                </c:pt>
                <c:pt idx="278">
                  <c:v>41981</c:v>
                </c:pt>
                <c:pt idx="279">
                  <c:v>41982</c:v>
                </c:pt>
                <c:pt idx="280">
                  <c:v>41983</c:v>
                </c:pt>
                <c:pt idx="281">
                  <c:v>41984</c:v>
                </c:pt>
                <c:pt idx="282">
                  <c:v>41985</c:v>
                </c:pt>
                <c:pt idx="283">
                  <c:v>41986</c:v>
                </c:pt>
                <c:pt idx="284">
                  <c:v>41987</c:v>
                </c:pt>
                <c:pt idx="285">
                  <c:v>41988</c:v>
                </c:pt>
                <c:pt idx="286">
                  <c:v>41989</c:v>
                </c:pt>
                <c:pt idx="287">
                  <c:v>41990</c:v>
                </c:pt>
                <c:pt idx="288">
                  <c:v>41991</c:v>
                </c:pt>
                <c:pt idx="289">
                  <c:v>41992</c:v>
                </c:pt>
                <c:pt idx="290">
                  <c:v>41993</c:v>
                </c:pt>
                <c:pt idx="291">
                  <c:v>41994</c:v>
                </c:pt>
                <c:pt idx="292">
                  <c:v>41995</c:v>
                </c:pt>
                <c:pt idx="293">
                  <c:v>41996</c:v>
                </c:pt>
                <c:pt idx="294">
                  <c:v>41997</c:v>
                </c:pt>
                <c:pt idx="295">
                  <c:v>41998</c:v>
                </c:pt>
                <c:pt idx="296">
                  <c:v>41999</c:v>
                </c:pt>
                <c:pt idx="297">
                  <c:v>42000</c:v>
                </c:pt>
                <c:pt idx="298">
                  <c:v>42001</c:v>
                </c:pt>
                <c:pt idx="299">
                  <c:v>42002</c:v>
                </c:pt>
                <c:pt idx="300">
                  <c:v>42003</c:v>
                </c:pt>
                <c:pt idx="301">
                  <c:v>42004</c:v>
                </c:pt>
                <c:pt idx="302">
                  <c:v>42005</c:v>
                </c:pt>
                <c:pt idx="303">
                  <c:v>42006</c:v>
                </c:pt>
                <c:pt idx="304">
                  <c:v>42007</c:v>
                </c:pt>
                <c:pt idx="305">
                  <c:v>42008</c:v>
                </c:pt>
                <c:pt idx="306">
                  <c:v>42009</c:v>
                </c:pt>
                <c:pt idx="307">
                  <c:v>42010</c:v>
                </c:pt>
                <c:pt idx="308">
                  <c:v>42011</c:v>
                </c:pt>
                <c:pt idx="309">
                  <c:v>42012</c:v>
                </c:pt>
                <c:pt idx="310">
                  <c:v>42013</c:v>
                </c:pt>
                <c:pt idx="311">
                  <c:v>42014</c:v>
                </c:pt>
                <c:pt idx="312">
                  <c:v>42015</c:v>
                </c:pt>
                <c:pt idx="313">
                  <c:v>42016</c:v>
                </c:pt>
                <c:pt idx="314">
                  <c:v>42017</c:v>
                </c:pt>
                <c:pt idx="315">
                  <c:v>42018</c:v>
                </c:pt>
                <c:pt idx="316">
                  <c:v>42019</c:v>
                </c:pt>
                <c:pt idx="317">
                  <c:v>42020</c:v>
                </c:pt>
                <c:pt idx="318">
                  <c:v>42021</c:v>
                </c:pt>
                <c:pt idx="319">
                  <c:v>42022</c:v>
                </c:pt>
                <c:pt idx="320">
                  <c:v>42023</c:v>
                </c:pt>
                <c:pt idx="321">
                  <c:v>42024</c:v>
                </c:pt>
                <c:pt idx="322">
                  <c:v>42025</c:v>
                </c:pt>
                <c:pt idx="323">
                  <c:v>42026</c:v>
                </c:pt>
                <c:pt idx="324">
                  <c:v>42027</c:v>
                </c:pt>
                <c:pt idx="325">
                  <c:v>42028</c:v>
                </c:pt>
                <c:pt idx="326">
                  <c:v>42029</c:v>
                </c:pt>
                <c:pt idx="327">
                  <c:v>42030</c:v>
                </c:pt>
                <c:pt idx="328">
                  <c:v>42031</c:v>
                </c:pt>
                <c:pt idx="329">
                  <c:v>42032</c:v>
                </c:pt>
                <c:pt idx="330">
                  <c:v>42033</c:v>
                </c:pt>
                <c:pt idx="331">
                  <c:v>42034</c:v>
                </c:pt>
                <c:pt idx="332">
                  <c:v>42035</c:v>
                </c:pt>
                <c:pt idx="333">
                  <c:v>42036</c:v>
                </c:pt>
                <c:pt idx="334">
                  <c:v>42037</c:v>
                </c:pt>
                <c:pt idx="335">
                  <c:v>42038</c:v>
                </c:pt>
                <c:pt idx="336">
                  <c:v>42039</c:v>
                </c:pt>
                <c:pt idx="337">
                  <c:v>42040</c:v>
                </c:pt>
                <c:pt idx="338">
                  <c:v>42041</c:v>
                </c:pt>
                <c:pt idx="339">
                  <c:v>42042</c:v>
                </c:pt>
                <c:pt idx="340">
                  <c:v>42043</c:v>
                </c:pt>
                <c:pt idx="341">
                  <c:v>42044</c:v>
                </c:pt>
                <c:pt idx="342">
                  <c:v>42045</c:v>
                </c:pt>
                <c:pt idx="343">
                  <c:v>42046</c:v>
                </c:pt>
                <c:pt idx="344">
                  <c:v>42047</c:v>
                </c:pt>
                <c:pt idx="345">
                  <c:v>42048</c:v>
                </c:pt>
                <c:pt idx="346">
                  <c:v>42049</c:v>
                </c:pt>
                <c:pt idx="347">
                  <c:v>42050</c:v>
                </c:pt>
                <c:pt idx="348">
                  <c:v>42051</c:v>
                </c:pt>
                <c:pt idx="349">
                  <c:v>42052</c:v>
                </c:pt>
                <c:pt idx="350">
                  <c:v>42053</c:v>
                </c:pt>
                <c:pt idx="351">
                  <c:v>42054</c:v>
                </c:pt>
                <c:pt idx="352">
                  <c:v>42055</c:v>
                </c:pt>
                <c:pt idx="353">
                  <c:v>42056</c:v>
                </c:pt>
                <c:pt idx="354">
                  <c:v>42057</c:v>
                </c:pt>
                <c:pt idx="355">
                  <c:v>42058</c:v>
                </c:pt>
                <c:pt idx="356">
                  <c:v>42059</c:v>
                </c:pt>
                <c:pt idx="357">
                  <c:v>42060</c:v>
                </c:pt>
                <c:pt idx="358">
                  <c:v>42061</c:v>
                </c:pt>
                <c:pt idx="359">
                  <c:v>42062</c:v>
                </c:pt>
                <c:pt idx="360">
                  <c:v>42063</c:v>
                </c:pt>
                <c:pt idx="361">
                  <c:v>42064</c:v>
                </c:pt>
                <c:pt idx="362">
                  <c:v>42065</c:v>
                </c:pt>
                <c:pt idx="363">
                  <c:v>42066</c:v>
                </c:pt>
                <c:pt idx="364">
                  <c:v>42067</c:v>
                </c:pt>
                <c:pt idx="365">
                  <c:v>42068</c:v>
                </c:pt>
                <c:pt idx="366">
                  <c:v>42069</c:v>
                </c:pt>
                <c:pt idx="367">
                  <c:v>42070</c:v>
                </c:pt>
                <c:pt idx="368">
                  <c:v>42071</c:v>
                </c:pt>
                <c:pt idx="369">
                  <c:v>42072</c:v>
                </c:pt>
                <c:pt idx="370">
                  <c:v>42073</c:v>
                </c:pt>
                <c:pt idx="371">
                  <c:v>42074</c:v>
                </c:pt>
                <c:pt idx="372">
                  <c:v>42075</c:v>
                </c:pt>
                <c:pt idx="373">
                  <c:v>42076</c:v>
                </c:pt>
                <c:pt idx="374">
                  <c:v>42077</c:v>
                </c:pt>
                <c:pt idx="375">
                  <c:v>42078</c:v>
                </c:pt>
                <c:pt idx="376">
                  <c:v>42079</c:v>
                </c:pt>
                <c:pt idx="377">
                  <c:v>42080</c:v>
                </c:pt>
                <c:pt idx="378">
                  <c:v>42081</c:v>
                </c:pt>
                <c:pt idx="379">
                  <c:v>42082</c:v>
                </c:pt>
                <c:pt idx="380">
                  <c:v>42083</c:v>
                </c:pt>
                <c:pt idx="381">
                  <c:v>42084</c:v>
                </c:pt>
                <c:pt idx="382">
                  <c:v>42085</c:v>
                </c:pt>
                <c:pt idx="383">
                  <c:v>42086</c:v>
                </c:pt>
                <c:pt idx="384">
                  <c:v>42087</c:v>
                </c:pt>
                <c:pt idx="385">
                  <c:v>42088</c:v>
                </c:pt>
                <c:pt idx="386">
                  <c:v>42089</c:v>
                </c:pt>
                <c:pt idx="387">
                  <c:v>42090</c:v>
                </c:pt>
                <c:pt idx="388">
                  <c:v>42091</c:v>
                </c:pt>
                <c:pt idx="389">
                  <c:v>42092</c:v>
                </c:pt>
                <c:pt idx="390">
                  <c:v>42093</c:v>
                </c:pt>
                <c:pt idx="391">
                  <c:v>42094</c:v>
                </c:pt>
                <c:pt idx="392">
                  <c:v>42095</c:v>
                </c:pt>
                <c:pt idx="393">
                  <c:v>42096</c:v>
                </c:pt>
                <c:pt idx="394">
                  <c:v>42097</c:v>
                </c:pt>
                <c:pt idx="395">
                  <c:v>42098</c:v>
                </c:pt>
                <c:pt idx="396">
                  <c:v>42099</c:v>
                </c:pt>
                <c:pt idx="397">
                  <c:v>42100</c:v>
                </c:pt>
                <c:pt idx="398">
                  <c:v>42101</c:v>
                </c:pt>
                <c:pt idx="399">
                  <c:v>42102</c:v>
                </c:pt>
                <c:pt idx="400">
                  <c:v>42103</c:v>
                </c:pt>
                <c:pt idx="401">
                  <c:v>42104</c:v>
                </c:pt>
                <c:pt idx="402">
                  <c:v>42105</c:v>
                </c:pt>
                <c:pt idx="403">
                  <c:v>42106</c:v>
                </c:pt>
                <c:pt idx="404">
                  <c:v>42107</c:v>
                </c:pt>
                <c:pt idx="405">
                  <c:v>42108</c:v>
                </c:pt>
                <c:pt idx="406">
                  <c:v>42109</c:v>
                </c:pt>
                <c:pt idx="407">
                  <c:v>42110</c:v>
                </c:pt>
                <c:pt idx="408">
                  <c:v>42111</c:v>
                </c:pt>
                <c:pt idx="409">
                  <c:v>42112</c:v>
                </c:pt>
                <c:pt idx="410">
                  <c:v>42113</c:v>
                </c:pt>
                <c:pt idx="411">
                  <c:v>42114</c:v>
                </c:pt>
                <c:pt idx="412">
                  <c:v>42115</c:v>
                </c:pt>
                <c:pt idx="413">
                  <c:v>42116</c:v>
                </c:pt>
                <c:pt idx="414">
                  <c:v>42117</c:v>
                </c:pt>
                <c:pt idx="415">
                  <c:v>42118</c:v>
                </c:pt>
                <c:pt idx="416">
                  <c:v>42119</c:v>
                </c:pt>
                <c:pt idx="417">
                  <c:v>42120</c:v>
                </c:pt>
                <c:pt idx="418">
                  <c:v>42121</c:v>
                </c:pt>
                <c:pt idx="419">
                  <c:v>42122</c:v>
                </c:pt>
                <c:pt idx="420">
                  <c:v>42123</c:v>
                </c:pt>
                <c:pt idx="421">
                  <c:v>42124</c:v>
                </c:pt>
                <c:pt idx="422">
                  <c:v>42125</c:v>
                </c:pt>
                <c:pt idx="423">
                  <c:v>42126</c:v>
                </c:pt>
                <c:pt idx="424">
                  <c:v>42127</c:v>
                </c:pt>
                <c:pt idx="425">
                  <c:v>42128</c:v>
                </c:pt>
                <c:pt idx="426">
                  <c:v>42129</c:v>
                </c:pt>
                <c:pt idx="427">
                  <c:v>42130</c:v>
                </c:pt>
                <c:pt idx="428">
                  <c:v>42131</c:v>
                </c:pt>
                <c:pt idx="429">
                  <c:v>42132</c:v>
                </c:pt>
                <c:pt idx="430">
                  <c:v>42133</c:v>
                </c:pt>
                <c:pt idx="431">
                  <c:v>42134</c:v>
                </c:pt>
                <c:pt idx="432">
                  <c:v>42135</c:v>
                </c:pt>
                <c:pt idx="433">
                  <c:v>42136</c:v>
                </c:pt>
                <c:pt idx="434">
                  <c:v>42137</c:v>
                </c:pt>
                <c:pt idx="435">
                  <c:v>42138</c:v>
                </c:pt>
                <c:pt idx="436">
                  <c:v>42139</c:v>
                </c:pt>
                <c:pt idx="437">
                  <c:v>42140</c:v>
                </c:pt>
                <c:pt idx="438">
                  <c:v>42141</c:v>
                </c:pt>
                <c:pt idx="439">
                  <c:v>42142</c:v>
                </c:pt>
                <c:pt idx="440">
                  <c:v>42143</c:v>
                </c:pt>
                <c:pt idx="441">
                  <c:v>42144</c:v>
                </c:pt>
                <c:pt idx="442">
                  <c:v>42145</c:v>
                </c:pt>
                <c:pt idx="443">
                  <c:v>42146</c:v>
                </c:pt>
                <c:pt idx="444">
                  <c:v>42147</c:v>
                </c:pt>
                <c:pt idx="445">
                  <c:v>42148</c:v>
                </c:pt>
                <c:pt idx="446">
                  <c:v>42149</c:v>
                </c:pt>
                <c:pt idx="447">
                  <c:v>42150</c:v>
                </c:pt>
                <c:pt idx="448">
                  <c:v>42151</c:v>
                </c:pt>
                <c:pt idx="449">
                  <c:v>42152</c:v>
                </c:pt>
                <c:pt idx="450">
                  <c:v>42153</c:v>
                </c:pt>
                <c:pt idx="451">
                  <c:v>42154</c:v>
                </c:pt>
                <c:pt idx="452">
                  <c:v>42155</c:v>
                </c:pt>
                <c:pt idx="453">
                  <c:v>42156</c:v>
                </c:pt>
                <c:pt idx="454">
                  <c:v>42157</c:v>
                </c:pt>
                <c:pt idx="455">
                  <c:v>42158</c:v>
                </c:pt>
                <c:pt idx="456">
                  <c:v>42159</c:v>
                </c:pt>
                <c:pt idx="457">
                  <c:v>42160</c:v>
                </c:pt>
                <c:pt idx="458">
                  <c:v>42161</c:v>
                </c:pt>
                <c:pt idx="459">
                  <c:v>42162</c:v>
                </c:pt>
                <c:pt idx="460">
                  <c:v>42163</c:v>
                </c:pt>
                <c:pt idx="461">
                  <c:v>42164</c:v>
                </c:pt>
                <c:pt idx="462">
                  <c:v>42165</c:v>
                </c:pt>
                <c:pt idx="463">
                  <c:v>42166</c:v>
                </c:pt>
                <c:pt idx="464">
                  <c:v>42167</c:v>
                </c:pt>
                <c:pt idx="465">
                  <c:v>42168</c:v>
                </c:pt>
                <c:pt idx="466">
                  <c:v>42169</c:v>
                </c:pt>
                <c:pt idx="467">
                  <c:v>42170</c:v>
                </c:pt>
                <c:pt idx="468">
                  <c:v>42171</c:v>
                </c:pt>
                <c:pt idx="469">
                  <c:v>42172</c:v>
                </c:pt>
                <c:pt idx="470">
                  <c:v>42173</c:v>
                </c:pt>
                <c:pt idx="471">
                  <c:v>42174</c:v>
                </c:pt>
                <c:pt idx="472">
                  <c:v>42175</c:v>
                </c:pt>
                <c:pt idx="473">
                  <c:v>42176</c:v>
                </c:pt>
                <c:pt idx="474">
                  <c:v>42177</c:v>
                </c:pt>
                <c:pt idx="475">
                  <c:v>42178</c:v>
                </c:pt>
                <c:pt idx="476">
                  <c:v>42179</c:v>
                </c:pt>
                <c:pt idx="477">
                  <c:v>42180</c:v>
                </c:pt>
                <c:pt idx="478">
                  <c:v>42181</c:v>
                </c:pt>
                <c:pt idx="479">
                  <c:v>42182</c:v>
                </c:pt>
                <c:pt idx="480">
                  <c:v>42183</c:v>
                </c:pt>
                <c:pt idx="481">
                  <c:v>42184</c:v>
                </c:pt>
                <c:pt idx="482">
                  <c:v>42185</c:v>
                </c:pt>
                <c:pt idx="483">
                  <c:v>42186</c:v>
                </c:pt>
                <c:pt idx="484">
                  <c:v>42187</c:v>
                </c:pt>
                <c:pt idx="485">
                  <c:v>42188</c:v>
                </c:pt>
                <c:pt idx="486">
                  <c:v>42189</c:v>
                </c:pt>
                <c:pt idx="487">
                  <c:v>42190</c:v>
                </c:pt>
                <c:pt idx="488">
                  <c:v>42191</c:v>
                </c:pt>
                <c:pt idx="489">
                  <c:v>42192</c:v>
                </c:pt>
                <c:pt idx="490">
                  <c:v>42193</c:v>
                </c:pt>
                <c:pt idx="491">
                  <c:v>42194</c:v>
                </c:pt>
                <c:pt idx="492">
                  <c:v>42195</c:v>
                </c:pt>
                <c:pt idx="493">
                  <c:v>42196</c:v>
                </c:pt>
                <c:pt idx="494">
                  <c:v>42197</c:v>
                </c:pt>
                <c:pt idx="495">
                  <c:v>42198</c:v>
                </c:pt>
                <c:pt idx="496">
                  <c:v>42199</c:v>
                </c:pt>
                <c:pt idx="497">
                  <c:v>42200</c:v>
                </c:pt>
                <c:pt idx="498">
                  <c:v>42201</c:v>
                </c:pt>
                <c:pt idx="499">
                  <c:v>42202</c:v>
                </c:pt>
                <c:pt idx="500">
                  <c:v>42203</c:v>
                </c:pt>
                <c:pt idx="501">
                  <c:v>42204</c:v>
                </c:pt>
                <c:pt idx="502">
                  <c:v>42205</c:v>
                </c:pt>
                <c:pt idx="503">
                  <c:v>42206</c:v>
                </c:pt>
                <c:pt idx="504">
                  <c:v>42207</c:v>
                </c:pt>
                <c:pt idx="505">
                  <c:v>42208</c:v>
                </c:pt>
                <c:pt idx="506">
                  <c:v>42209</c:v>
                </c:pt>
                <c:pt idx="507">
                  <c:v>42210</c:v>
                </c:pt>
                <c:pt idx="508">
                  <c:v>42211</c:v>
                </c:pt>
                <c:pt idx="509">
                  <c:v>42212</c:v>
                </c:pt>
                <c:pt idx="510">
                  <c:v>42213</c:v>
                </c:pt>
                <c:pt idx="511">
                  <c:v>42214</c:v>
                </c:pt>
                <c:pt idx="512">
                  <c:v>42215</c:v>
                </c:pt>
                <c:pt idx="513">
                  <c:v>42216</c:v>
                </c:pt>
                <c:pt idx="514">
                  <c:v>42217</c:v>
                </c:pt>
                <c:pt idx="515">
                  <c:v>42218</c:v>
                </c:pt>
                <c:pt idx="516">
                  <c:v>42219</c:v>
                </c:pt>
                <c:pt idx="517">
                  <c:v>42220</c:v>
                </c:pt>
                <c:pt idx="518">
                  <c:v>42221</c:v>
                </c:pt>
                <c:pt idx="519">
                  <c:v>42222</c:v>
                </c:pt>
                <c:pt idx="520">
                  <c:v>42223</c:v>
                </c:pt>
                <c:pt idx="521">
                  <c:v>42224</c:v>
                </c:pt>
                <c:pt idx="522">
                  <c:v>42225</c:v>
                </c:pt>
                <c:pt idx="523">
                  <c:v>42226</c:v>
                </c:pt>
                <c:pt idx="524">
                  <c:v>42227</c:v>
                </c:pt>
                <c:pt idx="525">
                  <c:v>42228</c:v>
                </c:pt>
                <c:pt idx="526">
                  <c:v>42229</c:v>
                </c:pt>
                <c:pt idx="527">
                  <c:v>42230</c:v>
                </c:pt>
                <c:pt idx="528">
                  <c:v>42231</c:v>
                </c:pt>
                <c:pt idx="529">
                  <c:v>42232</c:v>
                </c:pt>
                <c:pt idx="530">
                  <c:v>42233</c:v>
                </c:pt>
                <c:pt idx="531">
                  <c:v>42234</c:v>
                </c:pt>
                <c:pt idx="532">
                  <c:v>42235</c:v>
                </c:pt>
                <c:pt idx="533">
                  <c:v>42236</c:v>
                </c:pt>
                <c:pt idx="534">
                  <c:v>42237</c:v>
                </c:pt>
                <c:pt idx="535">
                  <c:v>42238</c:v>
                </c:pt>
                <c:pt idx="536">
                  <c:v>42239</c:v>
                </c:pt>
                <c:pt idx="537">
                  <c:v>42240</c:v>
                </c:pt>
                <c:pt idx="538">
                  <c:v>42241</c:v>
                </c:pt>
                <c:pt idx="539">
                  <c:v>42242</c:v>
                </c:pt>
                <c:pt idx="540">
                  <c:v>42243</c:v>
                </c:pt>
                <c:pt idx="541">
                  <c:v>42244</c:v>
                </c:pt>
                <c:pt idx="542">
                  <c:v>42245</c:v>
                </c:pt>
                <c:pt idx="543">
                  <c:v>42246</c:v>
                </c:pt>
                <c:pt idx="544">
                  <c:v>42247</c:v>
                </c:pt>
                <c:pt idx="545">
                  <c:v>42248</c:v>
                </c:pt>
                <c:pt idx="546">
                  <c:v>42249</c:v>
                </c:pt>
                <c:pt idx="547">
                  <c:v>42250</c:v>
                </c:pt>
                <c:pt idx="548">
                  <c:v>42251</c:v>
                </c:pt>
                <c:pt idx="549">
                  <c:v>42252</c:v>
                </c:pt>
                <c:pt idx="550">
                  <c:v>42253</c:v>
                </c:pt>
                <c:pt idx="551">
                  <c:v>42254</c:v>
                </c:pt>
                <c:pt idx="552">
                  <c:v>42255</c:v>
                </c:pt>
                <c:pt idx="553">
                  <c:v>42256</c:v>
                </c:pt>
                <c:pt idx="554">
                  <c:v>42257</c:v>
                </c:pt>
                <c:pt idx="555">
                  <c:v>42258</c:v>
                </c:pt>
                <c:pt idx="556">
                  <c:v>42259</c:v>
                </c:pt>
                <c:pt idx="557">
                  <c:v>42260</c:v>
                </c:pt>
                <c:pt idx="558">
                  <c:v>42261</c:v>
                </c:pt>
                <c:pt idx="559">
                  <c:v>42262</c:v>
                </c:pt>
                <c:pt idx="560">
                  <c:v>42263</c:v>
                </c:pt>
                <c:pt idx="561">
                  <c:v>42264</c:v>
                </c:pt>
                <c:pt idx="562">
                  <c:v>42265</c:v>
                </c:pt>
                <c:pt idx="563">
                  <c:v>42266</c:v>
                </c:pt>
                <c:pt idx="564">
                  <c:v>42267</c:v>
                </c:pt>
                <c:pt idx="565">
                  <c:v>42268</c:v>
                </c:pt>
                <c:pt idx="566">
                  <c:v>42269</c:v>
                </c:pt>
                <c:pt idx="567">
                  <c:v>42270</c:v>
                </c:pt>
                <c:pt idx="568">
                  <c:v>42271</c:v>
                </c:pt>
                <c:pt idx="569">
                  <c:v>42272</c:v>
                </c:pt>
                <c:pt idx="570">
                  <c:v>42273</c:v>
                </c:pt>
                <c:pt idx="571">
                  <c:v>42274</c:v>
                </c:pt>
                <c:pt idx="572">
                  <c:v>42275</c:v>
                </c:pt>
                <c:pt idx="573">
                  <c:v>42276</c:v>
                </c:pt>
                <c:pt idx="574">
                  <c:v>42277</c:v>
                </c:pt>
                <c:pt idx="575">
                  <c:v>42278</c:v>
                </c:pt>
                <c:pt idx="576">
                  <c:v>42279</c:v>
                </c:pt>
                <c:pt idx="577">
                  <c:v>42280</c:v>
                </c:pt>
                <c:pt idx="578">
                  <c:v>42281</c:v>
                </c:pt>
                <c:pt idx="579">
                  <c:v>42282</c:v>
                </c:pt>
                <c:pt idx="580">
                  <c:v>42283</c:v>
                </c:pt>
                <c:pt idx="581">
                  <c:v>42284</c:v>
                </c:pt>
                <c:pt idx="582">
                  <c:v>42285</c:v>
                </c:pt>
                <c:pt idx="583">
                  <c:v>42286</c:v>
                </c:pt>
                <c:pt idx="584">
                  <c:v>42287</c:v>
                </c:pt>
                <c:pt idx="585">
                  <c:v>42288</c:v>
                </c:pt>
                <c:pt idx="586">
                  <c:v>42289</c:v>
                </c:pt>
                <c:pt idx="587">
                  <c:v>42290</c:v>
                </c:pt>
                <c:pt idx="588">
                  <c:v>42291</c:v>
                </c:pt>
                <c:pt idx="589">
                  <c:v>42292</c:v>
                </c:pt>
                <c:pt idx="590">
                  <c:v>42293</c:v>
                </c:pt>
                <c:pt idx="591">
                  <c:v>42294</c:v>
                </c:pt>
                <c:pt idx="592">
                  <c:v>42295</c:v>
                </c:pt>
                <c:pt idx="593">
                  <c:v>42296</c:v>
                </c:pt>
                <c:pt idx="594">
                  <c:v>42297</c:v>
                </c:pt>
                <c:pt idx="595">
                  <c:v>42298</c:v>
                </c:pt>
                <c:pt idx="596">
                  <c:v>42299</c:v>
                </c:pt>
                <c:pt idx="597">
                  <c:v>42300</c:v>
                </c:pt>
                <c:pt idx="598">
                  <c:v>42301</c:v>
                </c:pt>
                <c:pt idx="599">
                  <c:v>42302</c:v>
                </c:pt>
                <c:pt idx="600">
                  <c:v>42303</c:v>
                </c:pt>
                <c:pt idx="601">
                  <c:v>42304</c:v>
                </c:pt>
                <c:pt idx="602">
                  <c:v>42305</c:v>
                </c:pt>
                <c:pt idx="603">
                  <c:v>42306</c:v>
                </c:pt>
                <c:pt idx="604">
                  <c:v>42307</c:v>
                </c:pt>
                <c:pt idx="605">
                  <c:v>42308</c:v>
                </c:pt>
                <c:pt idx="606">
                  <c:v>42309</c:v>
                </c:pt>
                <c:pt idx="607">
                  <c:v>42310</c:v>
                </c:pt>
                <c:pt idx="608">
                  <c:v>42311</c:v>
                </c:pt>
                <c:pt idx="609">
                  <c:v>42312</c:v>
                </c:pt>
                <c:pt idx="610">
                  <c:v>42313</c:v>
                </c:pt>
                <c:pt idx="611">
                  <c:v>42314</c:v>
                </c:pt>
                <c:pt idx="612">
                  <c:v>42315</c:v>
                </c:pt>
                <c:pt idx="613">
                  <c:v>42316</c:v>
                </c:pt>
                <c:pt idx="614">
                  <c:v>42317</c:v>
                </c:pt>
                <c:pt idx="615">
                  <c:v>42318</c:v>
                </c:pt>
                <c:pt idx="616">
                  <c:v>42319</c:v>
                </c:pt>
                <c:pt idx="617">
                  <c:v>42320</c:v>
                </c:pt>
                <c:pt idx="618">
                  <c:v>42321</c:v>
                </c:pt>
                <c:pt idx="619">
                  <c:v>42322</c:v>
                </c:pt>
                <c:pt idx="620">
                  <c:v>42323</c:v>
                </c:pt>
                <c:pt idx="621">
                  <c:v>42324</c:v>
                </c:pt>
                <c:pt idx="622">
                  <c:v>42325</c:v>
                </c:pt>
                <c:pt idx="623">
                  <c:v>42326</c:v>
                </c:pt>
                <c:pt idx="624">
                  <c:v>42327</c:v>
                </c:pt>
                <c:pt idx="625">
                  <c:v>42328</c:v>
                </c:pt>
                <c:pt idx="626">
                  <c:v>42329</c:v>
                </c:pt>
                <c:pt idx="627">
                  <c:v>42330</c:v>
                </c:pt>
                <c:pt idx="628">
                  <c:v>42331</c:v>
                </c:pt>
                <c:pt idx="629">
                  <c:v>42332</c:v>
                </c:pt>
                <c:pt idx="630">
                  <c:v>42333</c:v>
                </c:pt>
                <c:pt idx="631">
                  <c:v>42334</c:v>
                </c:pt>
                <c:pt idx="632">
                  <c:v>42335</c:v>
                </c:pt>
                <c:pt idx="633">
                  <c:v>42336</c:v>
                </c:pt>
                <c:pt idx="634">
                  <c:v>42337</c:v>
                </c:pt>
                <c:pt idx="635">
                  <c:v>42338</c:v>
                </c:pt>
                <c:pt idx="636">
                  <c:v>42339</c:v>
                </c:pt>
                <c:pt idx="637">
                  <c:v>42340</c:v>
                </c:pt>
                <c:pt idx="638">
                  <c:v>42341</c:v>
                </c:pt>
                <c:pt idx="639">
                  <c:v>42342</c:v>
                </c:pt>
                <c:pt idx="640">
                  <c:v>42343</c:v>
                </c:pt>
                <c:pt idx="641">
                  <c:v>42344</c:v>
                </c:pt>
                <c:pt idx="642">
                  <c:v>42345</c:v>
                </c:pt>
                <c:pt idx="643">
                  <c:v>42346</c:v>
                </c:pt>
                <c:pt idx="644">
                  <c:v>42347</c:v>
                </c:pt>
                <c:pt idx="645">
                  <c:v>42348</c:v>
                </c:pt>
                <c:pt idx="646">
                  <c:v>42349</c:v>
                </c:pt>
                <c:pt idx="647">
                  <c:v>42350</c:v>
                </c:pt>
                <c:pt idx="648">
                  <c:v>42351</c:v>
                </c:pt>
                <c:pt idx="649">
                  <c:v>42352</c:v>
                </c:pt>
                <c:pt idx="650">
                  <c:v>42353</c:v>
                </c:pt>
                <c:pt idx="651">
                  <c:v>42354</c:v>
                </c:pt>
                <c:pt idx="652">
                  <c:v>42355</c:v>
                </c:pt>
                <c:pt idx="653">
                  <c:v>42356</c:v>
                </c:pt>
                <c:pt idx="654">
                  <c:v>42357</c:v>
                </c:pt>
                <c:pt idx="655">
                  <c:v>42358</c:v>
                </c:pt>
                <c:pt idx="656">
                  <c:v>42359</c:v>
                </c:pt>
                <c:pt idx="657">
                  <c:v>42360</c:v>
                </c:pt>
                <c:pt idx="658">
                  <c:v>42361</c:v>
                </c:pt>
                <c:pt idx="659">
                  <c:v>42362</c:v>
                </c:pt>
                <c:pt idx="660">
                  <c:v>42363</c:v>
                </c:pt>
                <c:pt idx="661">
                  <c:v>42364</c:v>
                </c:pt>
                <c:pt idx="662">
                  <c:v>42365</c:v>
                </c:pt>
                <c:pt idx="663">
                  <c:v>42366</c:v>
                </c:pt>
                <c:pt idx="664">
                  <c:v>42367</c:v>
                </c:pt>
                <c:pt idx="665">
                  <c:v>42368</c:v>
                </c:pt>
                <c:pt idx="666">
                  <c:v>42369</c:v>
                </c:pt>
                <c:pt idx="667">
                  <c:v>42370</c:v>
                </c:pt>
                <c:pt idx="668">
                  <c:v>42371</c:v>
                </c:pt>
                <c:pt idx="669">
                  <c:v>42372</c:v>
                </c:pt>
                <c:pt idx="670">
                  <c:v>42373</c:v>
                </c:pt>
                <c:pt idx="671">
                  <c:v>42374</c:v>
                </c:pt>
                <c:pt idx="672">
                  <c:v>42375</c:v>
                </c:pt>
                <c:pt idx="673">
                  <c:v>42376</c:v>
                </c:pt>
                <c:pt idx="674">
                  <c:v>42377</c:v>
                </c:pt>
                <c:pt idx="675">
                  <c:v>42378</c:v>
                </c:pt>
                <c:pt idx="676">
                  <c:v>42379</c:v>
                </c:pt>
                <c:pt idx="677">
                  <c:v>42380</c:v>
                </c:pt>
                <c:pt idx="678">
                  <c:v>42381</c:v>
                </c:pt>
                <c:pt idx="679">
                  <c:v>42382</c:v>
                </c:pt>
                <c:pt idx="680">
                  <c:v>42383</c:v>
                </c:pt>
                <c:pt idx="681">
                  <c:v>42384</c:v>
                </c:pt>
                <c:pt idx="682">
                  <c:v>42385</c:v>
                </c:pt>
                <c:pt idx="683">
                  <c:v>42386</c:v>
                </c:pt>
                <c:pt idx="684">
                  <c:v>42387</c:v>
                </c:pt>
                <c:pt idx="685">
                  <c:v>42388</c:v>
                </c:pt>
                <c:pt idx="686">
                  <c:v>42389</c:v>
                </c:pt>
                <c:pt idx="687">
                  <c:v>42390</c:v>
                </c:pt>
                <c:pt idx="688">
                  <c:v>42391</c:v>
                </c:pt>
                <c:pt idx="689">
                  <c:v>42392</c:v>
                </c:pt>
                <c:pt idx="690">
                  <c:v>42393</c:v>
                </c:pt>
                <c:pt idx="691">
                  <c:v>42394</c:v>
                </c:pt>
                <c:pt idx="692">
                  <c:v>42395</c:v>
                </c:pt>
                <c:pt idx="693">
                  <c:v>42396</c:v>
                </c:pt>
                <c:pt idx="694">
                  <c:v>42397</c:v>
                </c:pt>
                <c:pt idx="695">
                  <c:v>42398</c:v>
                </c:pt>
                <c:pt idx="696">
                  <c:v>42399</c:v>
                </c:pt>
                <c:pt idx="697">
                  <c:v>42400</c:v>
                </c:pt>
                <c:pt idx="698">
                  <c:v>42401</c:v>
                </c:pt>
                <c:pt idx="699">
                  <c:v>42402</c:v>
                </c:pt>
                <c:pt idx="700">
                  <c:v>42403</c:v>
                </c:pt>
                <c:pt idx="701">
                  <c:v>42404</c:v>
                </c:pt>
                <c:pt idx="702">
                  <c:v>42405</c:v>
                </c:pt>
                <c:pt idx="703">
                  <c:v>42406</c:v>
                </c:pt>
                <c:pt idx="704">
                  <c:v>42407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42413</c:v>
                </c:pt>
                <c:pt idx="711">
                  <c:v>42414</c:v>
                </c:pt>
                <c:pt idx="712">
                  <c:v>42415</c:v>
                </c:pt>
                <c:pt idx="713">
                  <c:v>42416</c:v>
                </c:pt>
                <c:pt idx="714">
                  <c:v>42417</c:v>
                </c:pt>
                <c:pt idx="715">
                  <c:v>42418</c:v>
                </c:pt>
                <c:pt idx="716">
                  <c:v>42419</c:v>
                </c:pt>
                <c:pt idx="717">
                  <c:v>42420</c:v>
                </c:pt>
                <c:pt idx="718">
                  <c:v>42421</c:v>
                </c:pt>
                <c:pt idx="719">
                  <c:v>42422</c:v>
                </c:pt>
                <c:pt idx="720">
                  <c:v>42423</c:v>
                </c:pt>
                <c:pt idx="721">
                  <c:v>42424</c:v>
                </c:pt>
                <c:pt idx="722">
                  <c:v>42425</c:v>
                </c:pt>
                <c:pt idx="723">
                  <c:v>42426</c:v>
                </c:pt>
                <c:pt idx="724">
                  <c:v>42427</c:v>
                </c:pt>
                <c:pt idx="725">
                  <c:v>42428</c:v>
                </c:pt>
                <c:pt idx="726">
                  <c:v>42429</c:v>
                </c:pt>
                <c:pt idx="727">
                  <c:v>42430</c:v>
                </c:pt>
                <c:pt idx="728">
                  <c:v>42431</c:v>
                </c:pt>
                <c:pt idx="729">
                  <c:v>42432</c:v>
                </c:pt>
                <c:pt idx="730">
                  <c:v>42433</c:v>
                </c:pt>
                <c:pt idx="731">
                  <c:v>42434</c:v>
                </c:pt>
                <c:pt idx="732">
                  <c:v>42435</c:v>
                </c:pt>
                <c:pt idx="733">
                  <c:v>42436</c:v>
                </c:pt>
                <c:pt idx="734">
                  <c:v>42437</c:v>
                </c:pt>
                <c:pt idx="735">
                  <c:v>42438</c:v>
                </c:pt>
                <c:pt idx="736">
                  <c:v>42439</c:v>
                </c:pt>
                <c:pt idx="737">
                  <c:v>42440</c:v>
                </c:pt>
                <c:pt idx="738">
                  <c:v>42441</c:v>
                </c:pt>
                <c:pt idx="739">
                  <c:v>42442</c:v>
                </c:pt>
                <c:pt idx="740">
                  <c:v>42443</c:v>
                </c:pt>
                <c:pt idx="741">
                  <c:v>42444</c:v>
                </c:pt>
                <c:pt idx="742">
                  <c:v>42445</c:v>
                </c:pt>
                <c:pt idx="743">
                  <c:v>42446</c:v>
                </c:pt>
                <c:pt idx="744">
                  <c:v>42447</c:v>
                </c:pt>
                <c:pt idx="745">
                  <c:v>42448</c:v>
                </c:pt>
                <c:pt idx="746">
                  <c:v>42449</c:v>
                </c:pt>
                <c:pt idx="747">
                  <c:v>42450</c:v>
                </c:pt>
                <c:pt idx="748">
                  <c:v>42451</c:v>
                </c:pt>
                <c:pt idx="749">
                  <c:v>42452</c:v>
                </c:pt>
                <c:pt idx="750">
                  <c:v>42453</c:v>
                </c:pt>
                <c:pt idx="751">
                  <c:v>42454</c:v>
                </c:pt>
                <c:pt idx="752">
                  <c:v>42455</c:v>
                </c:pt>
                <c:pt idx="753">
                  <c:v>42456</c:v>
                </c:pt>
                <c:pt idx="754">
                  <c:v>42457</c:v>
                </c:pt>
                <c:pt idx="755">
                  <c:v>42458</c:v>
                </c:pt>
                <c:pt idx="756">
                  <c:v>42459</c:v>
                </c:pt>
                <c:pt idx="757">
                  <c:v>42460</c:v>
                </c:pt>
                <c:pt idx="758">
                  <c:v>42461</c:v>
                </c:pt>
                <c:pt idx="759">
                  <c:v>42462</c:v>
                </c:pt>
                <c:pt idx="760">
                  <c:v>42463</c:v>
                </c:pt>
                <c:pt idx="761">
                  <c:v>42464</c:v>
                </c:pt>
                <c:pt idx="762">
                  <c:v>42465</c:v>
                </c:pt>
                <c:pt idx="763">
                  <c:v>42466</c:v>
                </c:pt>
                <c:pt idx="764">
                  <c:v>42467</c:v>
                </c:pt>
                <c:pt idx="765">
                  <c:v>42468</c:v>
                </c:pt>
                <c:pt idx="766">
                  <c:v>42469</c:v>
                </c:pt>
                <c:pt idx="767">
                  <c:v>42470</c:v>
                </c:pt>
                <c:pt idx="768">
                  <c:v>42471</c:v>
                </c:pt>
                <c:pt idx="769">
                  <c:v>42472</c:v>
                </c:pt>
                <c:pt idx="770">
                  <c:v>42473</c:v>
                </c:pt>
                <c:pt idx="771">
                  <c:v>42474</c:v>
                </c:pt>
                <c:pt idx="772">
                  <c:v>42475</c:v>
                </c:pt>
                <c:pt idx="773">
                  <c:v>42476</c:v>
                </c:pt>
                <c:pt idx="774">
                  <c:v>42477</c:v>
                </c:pt>
                <c:pt idx="775">
                  <c:v>42478</c:v>
                </c:pt>
                <c:pt idx="776">
                  <c:v>42479</c:v>
                </c:pt>
                <c:pt idx="777">
                  <c:v>42480</c:v>
                </c:pt>
                <c:pt idx="778">
                  <c:v>42481</c:v>
                </c:pt>
                <c:pt idx="779">
                  <c:v>42482</c:v>
                </c:pt>
                <c:pt idx="780">
                  <c:v>42483</c:v>
                </c:pt>
                <c:pt idx="781">
                  <c:v>42484</c:v>
                </c:pt>
                <c:pt idx="782">
                  <c:v>42485</c:v>
                </c:pt>
                <c:pt idx="783">
                  <c:v>42486</c:v>
                </c:pt>
                <c:pt idx="784">
                  <c:v>42487</c:v>
                </c:pt>
                <c:pt idx="785">
                  <c:v>42488</c:v>
                </c:pt>
                <c:pt idx="786">
                  <c:v>42489</c:v>
                </c:pt>
                <c:pt idx="787">
                  <c:v>42490</c:v>
                </c:pt>
                <c:pt idx="788">
                  <c:v>42491</c:v>
                </c:pt>
                <c:pt idx="789">
                  <c:v>42492</c:v>
                </c:pt>
                <c:pt idx="790">
                  <c:v>42493</c:v>
                </c:pt>
                <c:pt idx="791">
                  <c:v>42494</c:v>
                </c:pt>
                <c:pt idx="792">
                  <c:v>42495</c:v>
                </c:pt>
                <c:pt idx="793">
                  <c:v>42496</c:v>
                </c:pt>
                <c:pt idx="794">
                  <c:v>42497</c:v>
                </c:pt>
                <c:pt idx="795">
                  <c:v>42498</c:v>
                </c:pt>
                <c:pt idx="796">
                  <c:v>42499</c:v>
                </c:pt>
                <c:pt idx="797">
                  <c:v>42500</c:v>
                </c:pt>
                <c:pt idx="798">
                  <c:v>42501</c:v>
                </c:pt>
                <c:pt idx="799">
                  <c:v>42502</c:v>
                </c:pt>
                <c:pt idx="800">
                  <c:v>42503</c:v>
                </c:pt>
                <c:pt idx="801">
                  <c:v>42504</c:v>
                </c:pt>
                <c:pt idx="802">
                  <c:v>42505</c:v>
                </c:pt>
                <c:pt idx="803">
                  <c:v>42506</c:v>
                </c:pt>
                <c:pt idx="804">
                  <c:v>42507</c:v>
                </c:pt>
                <c:pt idx="805">
                  <c:v>42508</c:v>
                </c:pt>
                <c:pt idx="806">
                  <c:v>42509</c:v>
                </c:pt>
                <c:pt idx="807">
                  <c:v>42510</c:v>
                </c:pt>
                <c:pt idx="808">
                  <c:v>42511</c:v>
                </c:pt>
                <c:pt idx="809">
                  <c:v>42512</c:v>
                </c:pt>
                <c:pt idx="810">
                  <c:v>42513</c:v>
                </c:pt>
                <c:pt idx="811">
                  <c:v>42514</c:v>
                </c:pt>
                <c:pt idx="812">
                  <c:v>42515</c:v>
                </c:pt>
                <c:pt idx="813">
                  <c:v>42516</c:v>
                </c:pt>
                <c:pt idx="814">
                  <c:v>42517</c:v>
                </c:pt>
                <c:pt idx="815">
                  <c:v>42518</c:v>
                </c:pt>
                <c:pt idx="816">
                  <c:v>42519</c:v>
                </c:pt>
                <c:pt idx="817">
                  <c:v>42520</c:v>
                </c:pt>
                <c:pt idx="818">
                  <c:v>42521</c:v>
                </c:pt>
                <c:pt idx="819">
                  <c:v>42522</c:v>
                </c:pt>
                <c:pt idx="820">
                  <c:v>42523</c:v>
                </c:pt>
                <c:pt idx="821">
                  <c:v>42524</c:v>
                </c:pt>
                <c:pt idx="822">
                  <c:v>42525</c:v>
                </c:pt>
                <c:pt idx="823">
                  <c:v>42526</c:v>
                </c:pt>
                <c:pt idx="824">
                  <c:v>42527</c:v>
                </c:pt>
                <c:pt idx="825">
                  <c:v>42528</c:v>
                </c:pt>
                <c:pt idx="826">
                  <c:v>42529</c:v>
                </c:pt>
                <c:pt idx="827">
                  <c:v>42530</c:v>
                </c:pt>
                <c:pt idx="828">
                  <c:v>42531</c:v>
                </c:pt>
                <c:pt idx="829">
                  <c:v>42532</c:v>
                </c:pt>
                <c:pt idx="830">
                  <c:v>42533</c:v>
                </c:pt>
                <c:pt idx="831">
                  <c:v>42534</c:v>
                </c:pt>
                <c:pt idx="832">
                  <c:v>42535</c:v>
                </c:pt>
                <c:pt idx="833">
                  <c:v>42536</c:v>
                </c:pt>
                <c:pt idx="834">
                  <c:v>42537</c:v>
                </c:pt>
                <c:pt idx="835">
                  <c:v>42538</c:v>
                </c:pt>
                <c:pt idx="836">
                  <c:v>42539</c:v>
                </c:pt>
                <c:pt idx="837">
                  <c:v>42540</c:v>
                </c:pt>
                <c:pt idx="838">
                  <c:v>42541</c:v>
                </c:pt>
                <c:pt idx="839">
                  <c:v>42542</c:v>
                </c:pt>
                <c:pt idx="840">
                  <c:v>42543</c:v>
                </c:pt>
                <c:pt idx="841">
                  <c:v>42544</c:v>
                </c:pt>
                <c:pt idx="842">
                  <c:v>42545</c:v>
                </c:pt>
                <c:pt idx="843">
                  <c:v>42546</c:v>
                </c:pt>
                <c:pt idx="844">
                  <c:v>42547</c:v>
                </c:pt>
                <c:pt idx="845">
                  <c:v>42548</c:v>
                </c:pt>
                <c:pt idx="846">
                  <c:v>42549</c:v>
                </c:pt>
                <c:pt idx="847">
                  <c:v>42550</c:v>
                </c:pt>
                <c:pt idx="848">
                  <c:v>42551</c:v>
                </c:pt>
                <c:pt idx="849">
                  <c:v>42552</c:v>
                </c:pt>
                <c:pt idx="850">
                  <c:v>42553</c:v>
                </c:pt>
                <c:pt idx="851">
                  <c:v>42554</c:v>
                </c:pt>
                <c:pt idx="852">
                  <c:v>42555</c:v>
                </c:pt>
                <c:pt idx="853">
                  <c:v>42556</c:v>
                </c:pt>
                <c:pt idx="854">
                  <c:v>42557</c:v>
                </c:pt>
                <c:pt idx="855">
                  <c:v>42558</c:v>
                </c:pt>
                <c:pt idx="856">
                  <c:v>42559</c:v>
                </c:pt>
                <c:pt idx="857">
                  <c:v>42560</c:v>
                </c:pt>
                <c:pt idx="858">
                  <c:v>42561</c:v>
                </c:pt>
                <c:pt idx="859">
                  <c:v>42562</c:v>
                </c:pt>
                <c:pt idx="860">
                  <c:v>42563</c:v>
                </c:pt>
                <c:pt idx="861">
                  <c:v>42564</c:v>
                </c:pt>
                <c:pt idx="862">
                  <c:v>42565</c:v>
                </c:pt>
                <c:pt idx="863">
                  <c:v>42566</c:v>
                </c:pt>
                <c:pt idx="864">
                  <c:v>42567</c:v>
                </c:pt>
                <c:pt idx="865">
                  <c:v>42568</c:v>
                </c:pt>
                <c:pt idx="866">
                  <c:v>42569</c:v>
                </c:pt>
                <c:pt idx="867">
                  <c:v>42570</c:v>
                </c:pt>
                <c:pt idx="868">
                  <c:v>42571</c:v>
                </c:pt>
                <c:pt idx="869">
                  <c:v>42572</c:v>
                </c:pt>
                <c:pt idx="870">
                  <c:v>42573</c:v>
                </c:pt>
                <c:pt idx="871">
                  <c:v>42574</c:v>
                </c:pt>
                <c:pt idx="872">
                  <c:v>42575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42581</c:v>
                </c:pt>
                <c:pt idx="879">
                  <c:v>42582</c:v>
                </c:pt>
                <c:pt idx="880">
                  <c:v>42583</c:v>
                </c:pt>
                <c:pt idx="881">
                  <c:v>42584</c:v>
                </c:pt>
                <c:pt idx="882">
                  <c:v>42585</c:v>
                </c:pt>
                <c:pt idx="883">
                  <c:v>42586</c:v>
                </c:pt>
                <c:pt idx="884">
                  <c:v>42587</c:v>
                </c:pt>
                <c:pt idx="885">
                  <c:v>42588</c:v>
                </c:pt>
                <c:pt idx="886">
                  <c:v>42589</c:v>
                </c:pt>
                <c:pt idx="887">
                  <c:v>42590</c:v>
                </c:pt>
                <c:pt idx="888">
                  <c:v>42591</c:v>
                </c:pt>
                <c:pt idx="889">
                  <c:v>42592</c:v>
                </c:pt>
                <c:pt idx="890">
                  <c:v>42593</c:v>
                </c:pt>
                <c:pt idx="891">
                  <c:v>42594</c:v>
                </c:pt>
                <c:pt idx="892">
                  <c:v>42595</c:v>
                </c:pt>
                <c:pt idx="893">
                  <c:v>42596</c:v>
                </c:pt>
                <c:pt idx="894">
                  <c:v>42597</c:v>
                </c:pt>
                <c:pt idx="895">
                  <c:v>42598</c:v>
                </c:pt>
                <c:pt idx="896">
                  <c:v>42599</c:v>
                </c:pt>
                <c:pt idx="897">
                  <c:v>42600</c:v>
                </c:pt>
                <c:pt idx="898">
                  <c:v>42601</c:v>
                </c:pt>
                <c:pt idx="899">
                  <c:v>42602</c:v>
                </c:pt>
                <c:pt idx="900">
                  <c:v>42603</c:v>
                </c:pt>
                <c:pt idx="901">
                  <c:v>42604</c:v>
                </c:pt>
                <c:pt idx="902">
                  <c:v>42605</c:v>
                </c:pt>
                <c:pt idx="903">
                  <c:v>42606</c:v>
                </c:pt>
                <c:pt idx="904">
                  <c:v>42607</c:v>
                </c:pt>
                <c:pt idx="905">
                  <c:v>42608</c:v>
                </c:pt>
                <c:pt idx="906">
                  <c:v>42609</c:v>
                </c:pt>
                <c:pt idx="907">
                  <c:v>42610</c:v>
                </c:pt>
                <c:pt idx="908">
                  <c:v>42611</c:v>
                </c:pt>
                <c:pt idx="909">
                  <c:v>42612</c:v>
                </c:pt>
                <c:pt idx="910">
                  <c:v>42613</c:v>
                </c:pt>
                <c:pt idx="911">
                  <c:v>42614</c:v>
                </c:pt>
                <c:pt idx="912">
                  <c:v>42615</c:v>
                </c:pt>
                <c:pt idx="913">
                  <c:v>42616</c:v>
                </c:pt>
                <c:pt idx="914">
                  <c:v>42617</c:v>
                </c:pt>
                <c:pt idx="915">
                  <c:v>42618</c:v>
                </c:pt>
                <c:pt idx="916">
                  <c:v>42619</c:v>
                </c:pt>
                <c:pt idx="917">
                  <c:v>42620</c:v>
                </c:pt>
                <c:pt idx="918">
                  <c:v>42621</c:v>
                </c:pt>
                <c:pt idx="919">
                  <c:v>42622</c:v>
                </c:pt>
                <c:pt idx="920">
                  <c:v>42623</c:v>
                </c:pt>
                <c:pt idx="921">
                  <c:v>42624</c:v>
                </c:pt>
                <c:pt idx="922">
                  <c:v>42625</c:v>
                </c:pt>
                <c:pt idx="923">
                  <c:v>42626</c:v>
                </c:pt>
                <c:pt idx="924">
                  <c:v>42627</c:v>
                </c:pt>
                <c:pt idx="925">
                  <c:v>42628</c:v>
                </c:pt>
                <c:pt idx="926">
                  <c:v>42629</c:v>
                </c:pt>
                <c:pt idx="927">
                  <c:v>42630</c:v>
                </c:pt>
                <c:pt idx="928">
                  <c:v>42631</c:v>
                </c:pt>
                <c:pt idx="929">
                  <c:v>42632</c:v>
                </c:pt>
                <c:pt idx="930">
                  <c:v>42633</c:v>
                </c:pt>
                <c:pt idx="931">
                  <c:v>42634</c:v>
                </c:pt>
                <c:pt idx="932">
                  <c:v>42635</c:v>
                </c:pt>
                <c:pt idx="933">
                  <c:v>42636</c:v>
                </c:pt>
                <c:pt idx="934">
                  <c:v>42637</c:v>
                </c:pt>
                <c:pt idx="935">
                  <c:v>42638</c:v>
                </c:pt>
                <c:pt idx="936">
                  <c:v>42639</c:v>
                </c:pt>
                <c:pt idx="937">
                  <c:v>42640</c:v>
                </c:pt>
                <c:pt idx="938">
                  <c:v>42641</c:v>
                </c:pt>
                <c:pt idx="939">
                  <c:v>42642</c:v>
                </c:pt>
                <c:pt idx="940">
                  <c:v>42643</c:v>
                </c:pt>
                <c:pt idx="941">
                  <c:v>42644</c:v>
                </c:pt>
                <c:pt idx="942">
                  <c:v>42645</c:v>
                </c:pt>
                <c:pt idx="943">
                  <c:v>42646</c:v>
                </c:pt>
                <c:pt idx="944">
                  <c:v>42647</c:v>
                </c:pt>
                <c:pt idx="945">
                  <c:v>42648</c:v>
                </c:pt>
                <c:pt idx="946">
                  <c:v>42649</c:v>
                </c:pt>
                <c:pt idx="947">
                  <c:v>42650</c:v>
                </c:pt>
                <c:pt idx="948">
                  <c:v>42651</c:v>
                </c:pt>
                <c:pt idx="949">
                  <c:v>42652</c:v>
                </c:pt>
                <c:pt idx="950">
                  <c:v>42653</c:v>
                </c:pt>
                <c:pt idx="951">
                  <c:v>42654</c:v>
                </c:pt>
                <c:pt idx="952">
                  <c:v>42655</c:v>
                </c:pt>
                <c:pt idx="953">
                  <c:v>42656</c:v>
                </c:pt>
                <c:pt idx="954">
                  <c:v>42657</c:v>
                </c:pt>
                <c:pt idx="955">
                  <c:v>42658</c:v>
                </c:pt>
                <c:pt idx="956">
                  <c:v>42659</c:v>
                </c:pt>
                <c:pt idx="957">
                  <c:v>42660</c:v>
                </c:pt>
                <c:pt idx="958">
                  <c:v>42661</c:v>
                </c:pt>
                <c:pt idx="959">
                  <c:v>42662</c:v>
                </c:pt>
                <c:pt idx="960">
                  <c:v>42663</c:v>
                </c:pt>
                <c:pt idx="961">
                  <c:v>42664</c:v>
                </c:pt>
                <c:pt idx="962">
                  <c:v>42665</c:v>
                </c:pt>
                <c:pt idx="963">
                  <c:v>42666</c:v>
                </c:pt>
                <c:pt idx="964">
                  <c:v>42667</c:v>
                </c:pt>
                <c:pt idx="965">
                  <c:v>42668</c:v>
                </c:pt>
                <c:pt idx="966">
                  <c:v>42669</c:v>
                </c:pt>
                <c:pt idx="967">
                  <c:v>42670</c:v>
                </c:pt>
                <c:pt idx="968">
                  <c:v>42671</c:v>
                </c:pt>
                <c:pt idx="969">
                  <c:v>42672</c:v>
                </c:pt>
                <c:pt idx="970">
                  <c:v>42673</c:v>
                </c:pt>
                <c:pt idx="971">
                  <c:v>42674</c:v>
                </c:pt>
                <c:pt idx="972">
                  <c:v>42675</c:v>
                </c:pt>
                <c:pt idx="973">
                  <c:v>42676</c:v>
                </c:pt>
                <c:pt idx="974">
                  <c:v>42677</c:v>
                </c:pt>
                <c:pt idx="975">
                  <c:v>42678</c:v>
                </c:pt>
                <c:pt idx="976">
                  <c:v>42679</c:v>
                </c:pt>
                <c:pt idx="977">
                  <c:v>42680</c:v>
                </c:pt>
                <c:pt idx="978">
                  <c:v>42681</c:v>
                </c:pt>
                <c:pt idx="979">
                  <c:v>42682</c:v>
                </c:pt>
                <c:pt idx="980">
                  <c:v>42683</c:v>
                </c:pt>
                <c:pt idx="981">
                  <c:v>42684</c:v>
                </c:pt>
                <c:pt idx="982">
                  <c:v>42685</c:v>
                </c:pt>
                <c:pt idx="983">
                  <c:v>42686</c:v>
                </c:pt>
                <c:pt idx="984">
                  <c:v>42687</c:v>
                </c:pt>
                <c:pt idx="985">
                  <c:v>42688</c:v>
                </c:pt>
                <c:pt idx="986">
                  <c:v>42689</c:v>
                </c:pt>
                <c:pt idx="987">
                  <c:v>42690</c:v>
                </c:pt>
                <c:pt idx="988">
                  <c:v>42691</c:v>
                </c:pt>
                <c:pt idx="989">
                  <c:v>42692</c:v>
                </c:pt>
                <c:pt idx="990">
                  <c:v>42693</c:v>
                </c:pt>
                <c:pt idx="991">
                  <c:v>42694</c:v>
                </c:pt>
                <c:pt idx="992">
                  <c:v>42695</c:v>
                </c:pt>
                <c:pt idx="993">
                  <c:v>42696</c:v>
                </c:pt>
                <c:pt idx="994">
                  <c:v>42697</c:v>
                </c:pt>
                <c:pt idx="995">
                  <c:v>42698</c:v>
                </c:pt>
                <c:pt idx="996">
                  <c:v>42699</c:v>
                </c:pt>
                <c:pt idx="997">
                  <c:v>42700</c:v>
                </c:pt>
                <c:pt idx="998">
                  <c:v>42701</c:v>
                </c:pt>
                <c:pt idx="999">
                  <c:v>42702</c:v>
                </c:pt>
                <c:pt idx="1000">
                  <c:v>42703</c:v>
                </c:pt>
                <c:pt idx="1001">
                  <c:v>42704</c:v>
                </c:pt>
                <c:pt idx="1002">
                  <c:v>42705</c:v>
                </c:pt>
                <c:pt idx="1003">
                  <c:v>42706</c:v>
                </c:pt>
                <c:pt idx="1004">
                  <c:v>42707</c:v>
                </c:pt>
                <c:pt idx="1005">
                  <c:v>42708</c:v>
                </c:pt>
                <c:pt idx="1006">
                  <c:v>42709</c:v>
                </c:pt>
                <c:pt idx="1007">
                  <c:v>42710</c:v>
                </c:pt>
                <c:pt idx="1008">
                  <c:v>42711</c:v>
                </c:pt>
                <c:pt idx="1009">
                  <c:v>42712</c:v>
                </c:pt>
                <c:pt idx="1010">
                  <c:v>42713</c:v>
                </c:pt>
                <c:pt idx="1011">
                  <c:v>42714</c:v>
                </c:pt>
                <c:pt idx="1012">
                  <c:v>42715</c:v>
                </c:pt>
                <c:pt idx="1013">
                  <c:v>42716</c:v>
                </c:pt>
                <c:pt idx="1014">
                  <c:v>42717</c:v>
                </c:pt>
                <c:pt idx="1015">
                  <c:v>42718</c:v>
                </c:pt>
                <c:pt idx="1016">
                  <c:v>42719</c:v>
                </c:pt>
                <c:pt idx="1017">
                  <c:v>42720</c:v>
                </c:pt>
                <c:pt idx="1018">
                  <c:v>42721</c:v>
                </c:pt>
                <c:pt idx="1019">
                  <c:v>42722</c:v>
                </c:pt>
                <c:pt idx="1020">
                  <c:v>42723</c:v>
                </c:pt>
                <c:pt idx="1021">
                  <c:v>42724</c:v>
                </c:pt>
                <c:pt idx="1022">
                  <c:v>42725</c:v>
                </c:pt>
                <c:pt idx="1023">
                  <c:v>42726</c:v>
                </c:pt>
                <c:pt idx="1024">
                  <c:v>42727</c:v>
                </c:pt>
                <c:pt idx="1025">
                  <c:v>42728</c:v>
                </c:pt>
                <c:pt idx="1026">
                  <c:v>42729</c:v>
                </c:pt>
                <c:pt idx="1027">
                  <c:v>42730</c:v>
                </c:pt>
                <c:pt idx="1028">
                  <c:v>42731</c:v>
                </c:pt>
                <c:pt idx="1029">
                  <c:v>42732</c:v>
                </c:pt>
                <c:pt idx="1030">
                  <c:v>42733</c:v>
                </c:pt>
                <c:pt idx="1031">
                  <c:v>42734</c:v>
                </c:pt>
                <c:pt idx="1032">
                  <c:v>42735</c:v>
                </c:pt>
                <c:pt idx="1033">
                  <c:v>42736</c:v>
                </c:pt>
                <c:pt idx="1034">
                  <c:v>42737</c:v>
                </c:pt>
                <c:pt idx="1035">
                  <c:v>42738</c:v>
                </c:pt>
                <c:pt idx="1036">
                  <c:v>42739</c:v>
                </c:pt>
                <c:pt idx="1037">
                  <c:v>42740</c:v>
                </c:pt>
                <c:pt idx="1038">
                  <c:v>42741</c:v>
                </c:pt>
                <c:pt idx="1039">
                  <c:v>42742</c:v>
                </c:pt>
                <c:pt idx="1040">
                  <c:v>42743</c:v>
                </c:pt>
                <c:pt idx="1041">
                  <c:v>42744</c:v>
                </c:pt>
                <c:pt idx="1042">
                  <c:v>42745</c:v>
                </c:pt>
                <c:pt idx="1043">
                  <c:v>42746</c:v>
                </c:pt>
                <c:pt idx="1044">
                  <c:v>42747</c:v>
                </c:pt>
                <c:pt idx="1045">
                  <c:v>42748</c:v>
                </c:pt>
                <c:pt idx="1046">
                  <c:v>42749</c:v>
                </c:pt>
                <c:pt idx="1047">
                  <c:v>42750</c:v>
                </c:pt>
                <c:pt idx="1048">
                  <c:v>42751</c:v>
                </c:pt>
                <c:pt idx="1049">
                  <c:v>42752</c:v>
                </c:pt>
                <c:pt idx="1050">
                  <c:v>42753</c:v>
                </c:pt>
                <c:pt idx="1051">
                  <c:v>42754</c:v>
                </c:pt>
                <c:pt idx="1052">
                  <c:v>42755</c:v>
                </c:pt>
                <c:pt idx="1053">
                  <c:v>42756</c:v>
                </c:pt>
                <c:pt idx="1054">
                  <c:v>42757</c:v>
                </c:pt>
                <c:pt idx="1055">
                  <c:v>42758</c:v>
                </c:pt>
                <c:pt idx="1056">
                  <c:v>42759</c:v>
                </c:pt>
                <c:pt idx="1057">
                  <c:v>42760</c:v>
                </c:pt>
                <c:pt idx="1058">
                  <c:v>42761</c:v>
                </c:pt>
                <c:pt idx="1059">
                  <c:v>42762</c:v>
                </c:pt>
                <c:pt idx="1060">
                  <c:v>42763</c:v>
                </c:pt>
                <c:pt idx="1061">
                  <c:v>42764</c:v>
                </c:pt>
                <c:pt idx="1062">
                  <c:v>42765</c:v>
                </c:pt>
                <c:pt idx="1063">
                  <c:v>42766</c:v>
                </c:pt>
                <c:pt idx="1064">
                  <c:v>42767</c:v>
                </c:pt>
                <c:pt idx="1065">
                  <c:v>42768</c:v>
                </c:pt>
                <c:pt idx="1066">
                  <c:v>42769</c:v>
                </c:pt>
                <c:pt idx="1067">
                  <c:v>42770</c:v>
                </c:pt>
                <c:pt idx="1068">
                  <c:v>42771</c:v>
                </c:pt>
                <c:pt idx="1069">
                  <c:v>42772</c:v>
                </c:pt>
                <c:pt idx="1070">
                  <c:v>42773</c:v>
                </c:pt>
                <c:pt idx="1071">
                  <c:v>42774</c:v>
                </c:pt>
                <c:pt idx="1072">
                  <c:v>42775</c:v>
                </c:pt>
                <c:pt idx="1073">
                  <c:v>42776</c:v>
                </c:pt>
                <c:pt idx="1074">
                  <c:v>42777</c:v>
                </c:pt>
                <c:pt idx="1075">
                  <c:v>42778</c:v>
                </c:pt>
                <c:pt idx="1076">
                  <c:v>42779</c:v>
                </c:pt>
                <c:pt idx="1077">
                  <c:v>42780</c:v>
                </c:pt>
                <c:pt idx="1078">
                  <c:v>42781</c:v>
                </c:pt>
                <c:pt idx="1079">
                  <c:v>42782</c:v>
                </c:pt>
                <c:pt idx="1080">
                  <c:v>42783</c:v>
                </c:pt>
                <c:pt idx="1081">
                  <c:v>42784</c:v>
                </c:pt>
                <c:pt idx="1082">
                  <c:v>42785</c:v>
                </c:pt>
                <c:pt idx="1083">
                  <c:v>42786</c:v>
                </c:pt>
                <c:pt idx="1084">
                  <c:v>42787</c:v>
                </c:pt>
                <c:pt idx="1085">
                  <c:v>42788</c:v>
                </c:pt>
                <c:pt idx="1086">
                  <c:v>42789</c:v>
                </c:pt>
                <c:pt idx="1087">
                  <c:v>42790</c:v>
                </c:pt>
                <c:pt idx="1088">
                  <c:v>42791</c:v>
                </c:pt>
                <c:pt idx="1089">
                  <c:v>42792</c:v>
                </c:pt>
                <c:pt idx="1090">
                  <c:v>42793</c:v>
                </c:pt>
                <c:pt idx="1091">
                  <c:v>42794</c:v>
                </c:pt>
                <c:pt idx="1092">
                  <c:v>42795</c:v>
                </c:pt>
                <c:pt idx="1093">
                  <c:v>42796</c:v>
                </c:pt>
                <c:pt idx="1094">
                  <c:v>42797</c:v>
                </c:pt>
                <c:pt idx="1095">
                  <c:v>42798</c:v>
                </c:pt>
                <c:pt idx="1096">
                  <c:v>42799</c:v>
                </c:pt>
                <c:pt idx="1097">
                  <c:v>42800</c:v>
                </c:pt>
                <c:pt idx="1098">
                  <c:v>42801</c:v>
                </c:pt>
                <c:pt idx="1099">
                  <c:v>42802</c:v>
                </c:pt>
                <c:pt idx="1100">
                  <c:v>42803</c:v>
                </c:pt>
                <c:pt idx="1101">
                  <c:v>42804</c:v>
                </c:pt>
                <c:pt idx="1102">
                  <c:v>42805</c:v>
                </c:pt>
                <c:pt idx="1103">
                  <c:v>42806</c:v>
                </c:pt>
                <c:pt idx="1104">
                  <c:v>42807</c:v>
                </c:pt>
                <c:pt idx="1105">
                  <c:v>42808</c:v>
                </c:pt>
                <c:pt idx="1106">
                  <c:v>42809</c:v>
                </c:pt>
                <c:pt idx="1107">
                  <c:v>42810</c:v>
                </c:pt>
                <c:pt idx="1108">
                  <c:v>42811</c:v>
                </c:pt>
                <c:pt idx="1109">
                  <c:v>42812</c:v>
                </c:pt>
                <c:pt idx="1110">
                  <c:v>42813</c:v>
                </c:pt>
                <c:pt idx="1111">
                  <c:v>42814</c:v>
                </c:pt>
                <c:pt idx="1112">
                  <c:v>42815</c:v>
                </c:pt>
                <c:pt idx="1113">
                  <c:v>42816</c:v>
                </c:pt>
                <c:pt idx="1114">
                  <c:v>42817</c:v>
                </c:pt>
                <c:pt idx="1115">
                  <c:v>42818</c:v>
                </c:pt>
                <c:pt idx="1116">
                  <c:v>42819</c:v>
                </c:pt>
                <c:pt idx="1117">
                  <c:v>42820</c:v>
                </c:pt>
                <c:pt idx="1118">
                  <c:v>42821</c:v>
                </c:pt>
                <c:pt idx="1119">
                  <c:v>42822</c:v>
                </c:pt>
                <c:pt idx="1120">
                  <c:v>42823</c:v>
                </c:pt>
                <c:pt idx="1121">
                  <c:v>42824</c:v>
                </c:pt>
                <c:pt idx="1122">
                  <c:v>42825</c:v>
                </c:pt>
                <c:pt idx="1123">
                  <c:v>42826</c:v>
                </c:pt>
                <c:pt idx="1124">
                  <c:v>42827</c:v>
                </c:pt>
                <c:pt idx="1125">
                  <c:v>42828</c:v>
                </c:pt>
                <c:pt idx="1126">
                  <c:v>42829</c:v>
                </c:pt>
                <c:pt idx="1127">
                  <c:v>42830</c:v>
                </c:pt>
                <c:pt idx="1128">
                  <c:v>42831</c:v>
                </c:pt>
                <c:pt idx="1129">
                  <c:v>42832</c:v>
                </c:pt>
                <c:pt idx="1130">
                  <c:v>42833</c:v>
                </c:pt>
                <c:pt idx="1131">
                  <c:v>42834</c:v>
                </c:pt>
                <c:pt idx="1132">
                  <c:v>42835</c:v>
                </c:pt>
                <c:pt idx="1133">
                  <c:v>42836</c:v>
                </c:pt>
                <c:pt idx="1134">
                  <c:v>42837</c:v>
                </c:pt>
                <c:pt idx="1135">
                  <c:v>42838</c:v>
                </c:pt>
                <c:pt idx="1136">
                  <c:v>42839</c:v>
                </c:pt>
                <c:pt idx="1137">
                  <c:v>42840</c:v>
                </c:pt>
                <c:pt idx="1138">
                  <c:v>42841</c:v>
                </c:pt>
                <c:pt idx="1139">
                  <c:v>42842</c:v>
                </c:pt>
                <c:pt idx="1140">
                  <c:v>42843</c:v>
                </c:pt>
                <c:pt idx="1141">
                  <c:v>42844</c:v>
                </c:pt>
                <c:pt idx="1142">
                  <c:v>42845</c:v>
                </c:pt>
                <c:pt idx="1143">
                  <c:v>42846</c:v>
                </c:pt>
                <c:pt idx="1144">
                  <c:v>42847</c:v>
                </c:pt>
                <c:pt idx="1145">
                  <c:v>42848</c:v>
                </c:pt>
                <c:pt idx="1146">
                  <c:v>42849</c:v>
                </c:pt>
                <c:pt idx="1147">
                  <c:v>42850</c:v>
                </c:pt>
                <c:pt idx="1148">
                  <c:v>42851</c:v>
                </c:pt>
                <c:pt idx="1149">
                  <c:v>42852</c:v>
                </c:pt>
                <c:pt idx="1150">
                  <c:v>42853</c:v>
                </c:pt>
                <c:pt idx="1151">
                  <c:v>42854</c:v>
                </c:pt>
                <c:pt idx="1152">
                  <c:v>42855</c:v>
                </c:pt>
                <c:pt idx="1153">
                  <c:v>42856</c:v>
                </c:pt>
                <c:pt idx="1154">
                  <c:v>42857</c:v>
                </c:pt>
                <c:pt idx="1155">
                  <c:v>42858</c:v>
                </c:pt>
                <c:pt idx="1156">
                  <c:v>42859</c:v>
                </c:pt>
                <c:pt idx="1157">
                  <c:v>42860</c:v>
                </c:pt>
                <c:pt idx="1158">
                  <c:v>42861</c:v>
                </c:pt>
                <c:pt idx="1159">
                  <c:v>42862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42868</c:v>
                </c:pt>
                <c:pt idx="1166">
                  <c:v>42869</c:v>
                </c:pt>
                <c:pt idx="1167">
                  <c:v>42870</c:v>
                </c:pt>
                <c:pt idx="1168">
                  <c:v>42871</c:v>
                </c:pt>
                <c:pt idx="1169">
                  <c:v>42872</c:v>
                </c:pt>
                <c:pt idx="1170">
                  <c:v>42873</c:v>
                </c:pt>
                <c:pt idx="1171">
                  <c:v>42874</c:v>
                </c:pt>
                <c:pt idx="1172">
                  <c:v>42875</c:v>
                </c:pt>
                <c:pt idx="1173">
                  <c:v>42876</c:v>
                </c:pt>
                <c:pt idx="1174">
                  <c:v>42877</c:v>
                </c:pt>
                <c:pt idx="1175">
                  <c:v>42878</c:v>
                </c:pt>
                <c:pt idx="1176">
                  <c:v>42879</c:v>
                </c:pt>
                <c:pt idx="1177">
                  <c:v>42880</c:v>
                </c:pt>
                <c:pt idx="1178">
                  <c:v>42881</c:v>
                </c:pt>
                <c:pt idx="1179">
                  <c:v>42882</c:v>
                </c:pt>
                <c:pt idx="1180">
                  <c:v>42883</c:v>
                </c:pt>
                <c:pt idx="1181">
                  <c:v>42884</c:v>
                </c:pt>
                <c:pt idx="1182">
                  <c:v>42885</c:v>
                </c:pt>
                <c:pt idx="1183">
                  <c:v>42886</c:v>
                </c:pt>
                <c:pt idx="1184">
                  <c:v>42887</c:v>
                </c:pt>
                <c:pt idx="1185">
                  <c:v>42888</c:v>
                </c:pt>
                <c:pt idx="1186">
                  <c:v>42889</c:v>
                </c:pt>
                <c:pt idx="1187">
                  <c:v>42890</c:v>
                </c:pt>
                <c:pt idx="1188">
                  <c:v>42891</c:v>
                </c:pt>
                <c:pt idx="1189">
                  <c:v>42892</c:v>
                </c:pt>
                <c:pt idx="1190">
                  <c:v>42893</c:v>
                </c:pt>
                <c:pt idx="1191">
                  <c:v>42894</c:v>
                </c:pt>
                <c:pt idx="1192">
                  <c:v>42895</c:v>
                </c:pt>
                <c:pt idx="1193">
                  <c:v>42896</c:v>
                </c:pt>
                <c:pt idx="1194">
                  <c:v>42897</c:v>
                </c:pt>
                <c:pt idx="1195">
                  <c:v>42898</c:v>
                </c:pt>
                <c:pt idx="1196">
                  <c:v>42899</c:v>
                </c:pt>
                <c:pt idx="1197">
                  <c:v>42900</c:v>
                </c:pt>
                <c:pt idx="1198">
                  <c:v>42901</c:v>
                </c:pt>
                <c:pt idx="1199">
                  <c:v>42902</c:v>
                </c:pt>
                <c:pt idx="1200">
                  <c:v>42903</c:v>
                </c:pt>
                <c:pt idx="1201">
                  <c:v>42904</c:v>
                </c:pt>
                <c:pt idx="1202">
                  <c:v>42905</c:v>
                </c:pt>
                <c:pt idx="1203">
                  <c:v>42906</c:v>
                </c:pt>
                <c:pt idx="1204">
                  <c:v>42907</c:v>
                </c:pt>
                <c:pt idx="1205">
                  <c:v>42908</c:v>
                </c:pt>
                <c:pt idx="1206">
                  <c:v>42909</c:v>
                </c:pt>
                <c:pt idx="1207">
                  <c:v>42910</c:v>
                </c:pt>
                <c:pt idx="1208">
                  <c:v>42911</c:v>
                </c:pt>
                <c:pt idx="1209">
                  <c:v>42912</c:v>
                </c:pt>
                <c:pt idx="1210">
                  <c:v>42913</c:v>
                </c:pt>
                <c:pt idx="1211">
                  <c:v>42914</c:v>
                </c:pt>
                <c:pt idx="1212">
                  <c:v>42915</c:v>
                </c:pt>
                <c:pt idx="1213">
                  <c:v>42916</c:v>
                </c:pt>
                <c:pt idx="1214">
                  <c:v>42917</c:v>
                </c:pt>
                <c:pt idx="1215">
                  <c:v>42918</c:v>
                </c:pt>
                <c:pt idx="1216">
                  <c:v>42919</c:v>
                </c:pt>
                <c:pt idx="1217">
                  <c:v>42920</c:v>
                </c:pt>
                <c:pt idx="1218">
                  <c:v>42921</c:v>
                </c:pt>
                <c:pt idx="1219">
                  <c:v>42922</c:v>
                </c:pt>
                <c:pt idx="1220">
                  <c:v>42923</c:v>
                </c:pt>
                <c:pt idx="1221">
                  <c:v>42924</c:v>
                </c:pt>
                <c:pt idx="1222">
                  <c:v>42925</c:v>
                </c:pt>
                <c:pt idx="1223">
                  <c:v>42926</c:v>
                </c:pt>
                <c:pt idx="1224">
                  <c:v>42927</c:v>
                </c:pt>
                <c:pt idx="1225">
                  <c:v>42928</c:v>
                </c:pt>
                <c:pt idx="1226">
                  <c:v>42929</c:v>
                </c:pt>
                <c:pt idx="1227">
                  <c:v>42930</c:v>
                </c:pt>
                <c:pt idx="1228">
                  <c:v>42931</c:v>
                </c:pt>
                <c:pt idx="1229">
                  <c:v>42932</c:v>
                </c:pt>
                <c:pt idx="1230">
                  <c:v>42933</c:v>
                </c:pt>
                <c:pt idx="1231">
                  <c:v>42934</c:v>
                </c:pt>
                <c:pt idx="1232">
                  <c:v>42935</c:v>
                </c:pt>
                <c:pt idx="1233">
                  <c:v>42936</c:v>
                </c:pt>
                <c:pt idx="1234">
                  <c:v>42937</c:v>
                </c:pt>
                <c:pt idx="1235">
                  <c:v>42938</c:v>
                </c:pt>
                <c:pt idx="1236">
                  <c:v>42939</c:v>
                </c:pt>
                <c:pt idx="1237">
                  <c:v>42940</c:v>
                </c:pt>
                <c:pt idx="1238">
                  <c:v>42941</c:v>
                </c:pt>
                <c:pt idx="1239">
                  <c:v>42942</c:v>
                </c:pt>
                <c:pt idx="1240">
                  <c:v>42943</c:v>
                </c:pt>
                <c:pt idx="1241">
                  <c:v>42944</c:v>
                </c:pt>
                <c:pt idx="1242">
                  <c:v>42945</c:v>
                </c:pt>
                <c:pt idx="1243">
                  <c:v>42946</c:v>
                </c:pt>
                <c:pt idx="1244">
                  <c:v>42947</c:v>
                </c:pt>
                <c:pt idx="1245">
                  <c:v>42948</c:v>
                </c:pt>
                <c:pt idx="1246">
                  <c:v>42949</c:v>
                </c:pt>
                <c:pt idx="1247">
                  <c:v>42950</c:v>
                </c:pt>
                <c:pt idx="1248">
                  <c:v>42951</c:v>
                </c:pt>
                <c:pt idx="1249">
                  <c:v>42952</c:v>
                </c:pt>
                <c:pt idx="1250">
                  <c:v>42953</c:v>
                </c:pt>
                <c:pt idx="1251">
                  <c:v>42954</c:v>
                </c:pt>
                <c:pt idx="1252">
                  <c:v>42955</c:v>
                </c:pt>
                <c:pt idx="1253">
                  <c:v>42956</c:v>
                </c:pt>
                <c:pt idx="1254">
                  <c:v>42957</c:v>
                </c:pt>
                <c:pt idx="1255">
                  <c:v>42958</c:v>
                </c:pt>
                <c:pt idx="1256">
                  <c:v>42959</c:v>
                </c:pt>
                <c:pt idx="1257">
                  <c:v>42960</c:v>
                </c:pt>
                <c:pt idx="1258">
                  <c:v>42961</c:v>
                </c:pt>
                <c:pt idx="1259">
                  <c:v>42962</c:v>
                </c:pt>
                <c:pt idx="1260">
                  <c:v>42963</c:v>
                </c:pt>
                <c:pt idx="1261">
                  <c:v>42964</c:v>
                </c:pt>
                <c:pt idx="1262">
                  <c:v>42965</c:v>
                </c:pt>
                <c:pt idx="1263">
                  <c:v>42966</c:v>
                </c:pt>
                <c:pt idx="1264">
                  <c:v>42967</c:v>
                </c:pt>
                <c:pt idx="1265">
                  <c:v>42968</c:v>
                </c:pt>
                <c:pt idx="1266">
                  <c:v>42969</c:v>
                </c:pt>
                <c:pt idx="1267">
                  <c:v>42970</c:v>
                </c:pt>
                <c:pt idx="1268">
                  <c:v>42971</c:v>
                </c:pt>
                <c:pt idx="1269">
                  <c:v>42972</c:v>
                </c:pt>
                <c:pt idx="1270">
                  <c:v>42973</c:v>
                </c:pt>
                <c:pt idx="1271">
                  <c:v>42974</c:v>
                </c:pt>
                <c:pt idx="1272">
                  <c:v>42975</c:v>
                </c:pt>
                <c:pt idx="1273">
                  <c:v>42976</c:v>
                </c:pt>
                <c:pt idx="1274">
                  <c:v>42977</c:v>
                </c:pt>
                <c:pt idx="1275">
                  <c:v>42978</c:v>
                </c:pt>
                <c:pt idx="1276">
                  <c:v>42979</c:v>
                </c:pt>
                <c:pt idx="1277">
                  <c:v>42980</c:v>
                </c:pt>
                <c:pt idx="1278">
                  <c:v>42981</c:v>
                </c:pt>
                <c:pt idx="1279">
                  <c:v>42982</c:v>
                </c:pt>
                <c:pt idx="1280">
                  <c:v>42983</c:v>
                </c:pt>
                <c:pt idx="1281">
                  <c:v>42984</c:v>
                </c:pt>
                <c:pt idx="1282">
                  <c:v>42985</c:v>
                </c:pt>
                <c:pt idx="1283">
                  <c:v>42986</c:v>
                </c:pt>
                <c:pt idx="1284">
                  <c:v>42987</c:v>
                </c:pt>
                <c:pt idx="1285">
                  <c:v>42988</c:v>
                </c:pt>
                <c:pt idx="1286">
                  <c:v>42989</c:v>
                </c:pt>
                <c:pt idx="1287">
                  <c:v>42990</c:v>
                </c:pt>
                <c:pt idx="1288">
                  <c:v>42991</c:v>
                </c:pt>
                <c:pt idx="1289">
                  <c:v>42992</c:v>
                </c:pt>
                <c:pt idx="1290">
                  <c:v>42993</c:v>
                </c:pt>
                <c:pt idx="1291">
                  <c:v>42994</c:v>
                </c:pt>
                <c:pt idx="1292">
                  <c:v>42995</c:v>
                </c:pt>
                <c:pt idx="1293">
                  <c:v>42996</c:v>
                </c:pt>
                <c:pt idx="1294">
                  <c:v>42997</c:v>
                </c:pt>
                <c:pt idx="1295">
                  <c:v>42998</c:v>
                </c:pt>
                <c:pt idx="1296">
                  <c:v>42999</c:v>
                </c:pt>
                <c:pt idx="1297">
                  <c:v>43000</c:v>
                </c:pt>
                <c:pt idx="1298">
                  <c:v>43001</c:v>
                </c:pt>
                <c:pt idx="1299">
                  <c:v>43002</c:v>
                </c:pt>
                <c:pt idx="1300">
                  <c:v>43003</c:v>
                </c:pt>
                <c:pt idx="1301">
                  <c:v>43004</c:v>
                </c:pt>
                <c:pt idx="1302">
                  <c:v>43005</c:v>
                </c:pt>
                <c:pt idx="1303">
                  <c:v>43006</c:v>
                </c:pt>
                <c:pt idx="1304">
                  <c:v>43007</c:v>
                </c:pt>
                <c:pt idx="1305">
                  <c:v>43008</c:v>
                </c:pt>
                <c:pt idx="1306">
                  <c:v>43009</c:v>
                </c:pt>
                <c:pt idx="1307">
                  <c:v>43010</c:v>
                </c:pt>
                <c:pt idx="1308">
                  <c:v>43011</c:v>
                </c:pt>
                <c:pt idx="1309">
                  <c:v>43012</c:v>
                </c:pt>
                <c:pt idx="1310">
                  <c:v>43013</c:v>
                </c:pt>
                <c:pt idx="1311">
                  <c:v>43014</c:v>
                </c:pt>
                <c:pt idx="1312">
                  <c:v>43015</c:v>
                </c:pt>
                <c:pt idx="1313">
                  <c:v>43016</c:v>
                </c:pt>
                <c:pt idx="1314">
                  <c:v>43017</c:v>
                </c:pt>
                <c:pt idx="1315">
                  <c:v>43018</c:v>
                </c:pt>
                <c:pt idx="1316">
                  <c:v>43019</c:v>
                </c:pt>
                <c:pt idx="1317">
                  <c:v>43020</c:v>
                </c:pt>
                <c:pt idx="1318">
                  <c:v>43021</c:v>
                </c:pt>
                <c:pt idx="1319">
                  <c:v>43022</c:v>
                </c:pt>
                <c:pt idx="1320">
                  <c:v>43023</c:v>
                </c:pt>
                <c:pt idx="1321">
                  <c:v>43024</c:v>
                </c:pt>
                <c:pt idx="1322">
                  <c:v>43025</c:v>
                </c:pt>
                <c:pt idx="1323">
                  <c:v>43026</c:v>
                </c:pt>
                <c:pt idx="1324">
                  <c:v>43027</c:v>
                </c:pt>
                <c:pt idx="1325">
                  <c:v>43028</c:v>
                </c:pt>
                <c:pt idx="1326">
                  <c:v>43029</c:v>
                </c:pt>
                <c:pt idx="1327">
                  <c:v>43030</c:v>
                </c:pt>
                <c:pt idx="1328">
                  <c:v>43031</c:v>
                </c:pt>
                <c:pt idx="1329">
                  <c:v>43032</c:v>
                </c:pt>
                <c:pt idx="1330">
                  <c:v>43033</c:v>
                </c:pt>
                <c:pt idx="1331">
                  <c:v>43034</c:v>
                </c:pt>
                <c:pt idx="1332">
                  <c:v>43035</c:v>
                </c:pt>
                <c:pt idx="1333">
                  <c:v>43036</c:v>
                </c:pt>
                <c:pt idx="1334">
                  <c:v>43037</c:v>
                </c:pt>
                <c:pt idx="1335">
                  <c:v>43038</c:v>
                </c:pt>
                <c:pt idx="1336">
                  <c:v>43039</c:v>
                </c:pt>
                <c:pt idx="1337">
                  <c:v>43040</c:v>
                </c:pt>
                <c:pt idx="1338">
                  <c:v>43041</c:v>
                </c:pt>
                <c:pt idx="1339">
                  <c:v>43042</c:v>
                </c:pt>
                <c:pt idx="1340">
                  <c:v>43043</c:v>
                </c:pt>
                <c:pt idx="1341">
                  <c:v>43044</c:v>
                </c:pt>
                <c:pt idx="1342">
                  <c:v>43045</c:v>
                </c:pt>
                <c:pt idx="1343">
                  <c:v>43046</c:v>
                </c:pt>
                <c:pt idx="1344">
                  <c:v>43047</c:v>
                </c:pt>
                <c:pt idx="1345">
                  <c:v>43048</c:v>
                </c:pt>
                <c:pt idx="1346">
                  <c:v>43049</c:v>
                </c:pt>
                <c:pt idx="1347">
                  <c:v>43050</c:v>
                </c:pt>
                <c:pt idx="1348">
                  <c:v>43051</c:v>
                </c:pt>
                <c:pt idx="1349">
                  <c:v>43052</c:v>
                </c:pt>
                <c:pt idx="1350">
                  <c:v>43053</c:v>
                </c:pt>
                <c:pt idx="1351">
                  <c:v>43054</c:v>
                </c:pt>
                <c:pt idx="1352">
                  <c:v>43055</c:v>
                </c:pt>
                <c:pt idx="1353">
                  <c:v>43056</c:v>
                </c:pt>
                <c:pt idx="1354">
                  <c:v>43057</c:v>
                </c:pt>
                <c:pt idx="1355">
                  <c:v>43058</c:v>
                </c:pt>
                <c:pt idx="1356">
                  <c:v>43059</c:v>
                </c:pt>
                <c:pt idx="1357">
                  <c:v>43060</c:v>
                </c:pt>
                <c:pt idx="1358">
                  <c:v>43061</c:v>
                </c:pt>
                <c:pt idx="1359">
                  <c:v>43062</c:v>
                </c:pt>
                <c:pt idx="1360">
                  <c:v>43063</c:v>
                </c:pt>
                <c:pt idx="1361">
                  <c:v>43064</c:v>
                </c:pt>
                <c:pt idx="1362">
                  <c:v>43065</c:v>
                </c:pt>
                <c:pt idx="1363">
                  <c:v>43066</c:v>
                </c:pt>
                <c:pt idx="1364">
                  <c:v>43067</c:v>
                </c:pt>
                <c:pt idx="1365">
                  <c:v>43068</c:v>
                </c:pt>
                <c:pt idx="1366">
                  <c:v>43069</c:v>
                </c:pt>
                <c:pt idx="1367">
                  <c:v>43070</c:v>
                </c:pt>
                <c:pt idx="1368">
                  <c:v>43071</c:v>
                </c:pt>
                <c:pt idx="1369">
                  <c:v>43072</c:v>
                </c:pt>
                <c:pt idx="1370">
                  <c:v>43073</c:v>
                </c:pt>
                <c:pt idx="1371">
                  <c:v>43074</c:v>
                </c:pt>
                <c:pt idx="1372">
                  <c:v>43075</c:v>
                </c:pt>
                <c:pt idx="1373">
                  <c:v>43076</c:v>
                </c:pt>
                <c:pt idx="1374">
                  <c:v>43077</c:v>
                </c:pt>
                <c:pt idx="1375">
                  <c:v>43078</c:v>
                </c:pt>
                <c:pt idx="1376">
                  <c:v>43079</c:v>
                </c:pt>
                <c:pt idx="1377">
                  <c:v>43080</c:v>
                </c:pt>
                <c:pt idx="1378">
                  <c:v>43081</c:v>
                </c:pt>
                <c:pt idx="1379">
                  <c:v>43082</c:v>
                </c:pt>
                <c:pt idx="1380">
                  <c:v>43083</c:v>
                </c:pt>
                <c:pt idx="1381">
                  <c:v>43084</c:v>
                </c:pt>
                <c:pt idx="1382">
                  <c:v>43085</c:v>
                </c:pt>
                <c:pt idx="1383">
                  <c:v>43086</c:v>
                </c:pt>
                <c:pt idx="1384">
                  <c:v>43087</c:v>
                </c:pt>
                <c:pt idx="1385">
                  <c:v>43088</c:v>
                </c:pt>
                <c:pt idx="1386">
                  <c:v>43089</c:v>
                </c:pt>
                <c:pt idx="1387">
                  <c:v>43090</c:v>
                </c:pt>
                <c:pt idx="1388">
                  <c:v>43091</c:v>
                </c:pt>
                <c:pt idx="1389">
                  <c:v>43092</c:v>
                </c:pt>
                <c:pt idx="1390">
                  <c:v>43093</c:v>
                </c:pt>
                <c:pt idx="1391">
                  <c:v>43094</c:v>
                </c:pt>
                <c:pt idx="1392">
                  <c:v>43095</c:v>
                </c:pt>
                <c:pt idx="1393">
                  <c:v>43096</c:v>
                </c:pt>
                <c:pt idx="1394">
                  <c:v>43097</c:v>
                </c:pt>
                <c:pt idx="1395">
                  <c:v>43098</c:v>
                </c:pt>
                <c:pt idx="1396">
                  <c:v>43099</c:v>
                </c:pt>
                <c:pt idx="1397">
                  <c:v>43100</c:v>
                </c:pt>
                <c:pt idx="1398">
                  <c:v>43101</c:v>
                </c:pt>
                <c:pt idx="1399">
                  <c:v>43102</c:v>
                </c:pt>
                <c:pt idx="1400">
                  <c:v>43103</c:v>
                </c:pt>
                <c:pt idx="1401">
                  <c:v>43104</c:v>
                </c:pt>
                <c:pt idx="1402">
                  <c:v>43105</c:v>
                </c:pt>
                <c:pt idx="1403">
                  <c:v>43106</c:v>
                </c:pt>
                <c:pt idx="1404">
                  <c:v>43107</c:v>
                </c:pt>
                <c:pt idx="1405">
                  <c:v>43108</c:v>
                </c:pt>
                <c:pt idx="1406">
                  <c:v>43109</c:v>
                </c:pt>
                <c:pt idx="1407">
                  <c:v>43110</c:v>
                </c:pt>
                <c:pt idx="1408">
                  <c:v>43111</c:v>
                </c:pt>
                <c:pt idx="1409">
                  <c:v>43112</c:v>
                </c:pt>
                <c:pt idx="1410">
                  <c:v>43113</c:v>
                </c:pt>
                <c:pt idx="1411">
                  <c:v>43114</c:v>
                </c:pt>
                <c:pt idx="1412">
                  <c:v>43115</c:v>
                </c:pt>
                <c:pt idx="1413">
                  <c:v>43116</c:v>
                </c:pt>
                <c:pt idx="1414">
                  <c:v>43117</c:v>
                </c:pt>
                <c:pt idx="1415">
                  <c:v>43118</c:v>
                </c:pt>
                <c:pt idx="1416">
                  <c:v>43119</c:v>
                </c:pt>
                <c:pt idx="1417">
                  <c:v>43120</c:v>
                </c:pt>
                <c:pt idx="1418">
                  <c:v>43121</c:v>
                </c:pt>
                <c:pt idx="1419">
                  <c:v>43122</c:v>
                </c:pt>
                <c:pt idx="1420">
                  <c:v>43123</c:v>
                </c:pt>
                <c:pt idx="1421">
                  <c:v>43124</c:v>
                </c:pt>
                <c:pt idx="1422">
                  <c:v>43125</c:v>
                </c:pt>
                <c:pt idx="1423">
                  <c:v>43126</c:v>
                </c:pt>
                <c:pt idx="1424">
                  <c:v>43127</c:v>
                </c:pt>
                <c:pt idx="1425">
                  <c:v>43128</c:v>
                </c:pt>
                <c:pt idx="1426">
                  <c:v>43129</c:v>
                </c:pt>
                <c:pt idx="1427">
                  <c:v>43130</c:v>
                </c:pt>
                <c:pt idx="1428">
                  <c:v>43131</c:v>
                </c:pt>
                <c:pt idx="1429">
                  <c:v>43132</c:v>
                </c:pt>
                <c:pt idx="1430">
                  <c:v>43133</c:v>
                </c:pt>
                <c:pt idx="1431">
                  <c:v>43134</c:v>
                </c:pt>
                <c:pt idx="1432">
                  <c:v>43135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43141</c:v>
                </c:pt>
                <c:pt idx="1439">
                  <c:v>43142</c:v>
                </c:pt>
                <c:pt idx="1440">
                  <c:v>43143</c:v>
                </c:pt>
                <c:pt idx="1441">
                  <c:v>43144</c:v>
                </c:pt>
                <c:pt idx="1442">
                  <c:v>43145</c:v>
                </c:pt>
                <c:pt idx="1443">
                  <c:v>43146</c:v>
                </c:pt>
                <c:pt idx="1444">
                  <c:v>43147</c:v>
                </c:pt>
                <c:pt idx="1445">
                  <c:v>43148</c:v>
                </c:pt>
                <c:pt idx="1446">
                  <c:v>43149</c:v>
                </c:pt>
                <c:pt idx="1447">
                  <c:v>43150</c:v>
                </c:pt>
                <c:pt idx="1448">
                  <c:v>43151</c:v>
                </c:pt>
                <c:pt idx="1449">
                  <c:v>43152</c:v>
                </c:pt>
                <c:pt idx="1450">
                  <c:v>43153</c:v>
                </c:pt>
                <c:pt idx="1451">
                  <c:v>43154</c:v>
                </c:pt>
                <c:pt idx="1452">
                  <c:v>43155</c:v>
                </c:pt>
                <c:pt idx="1453">
                  <c:v>43156</c:v>
                </c:pt>
                <c:pt idx="1454">
                  <c:v>43157</c:v>
                </c:pt>
                <c:pt idx="1455">
                  <c:v>43158</c:v>
                </c:pt>
                <c:pt idx="1456">
                  <c:v>43159</c:v>
                </c:pt>
                <c:pt idx="1457">
                  <c:v>43160</c:v>
                </c:pt>
                <c:pt idx="1458">
                  <c:v>43161</c:v>
                </c:pt>
                <c:pt idx="1459">
                  <c:v>43162</c:v>
                </c:pt>
                <c:pt idx="1460">
                  <c:v>43163</c:v>
                </c:pt>
                <c:pt idx="1461">
                  <c:v>43164</c:v>
                </c:pt>
                <c:pt idx="1462">
                  <c:v>43165</c:v>
                </c:pt>
                <c:pt idx="1463">
                  <c:v>43166</c:v>
                </c:pt>
                <c:pt idx="1464">
                  <c:v>43167</c:v>
                </c:pt>
                <c:pt idx="1465">
                  <c:v>43168</c:v>
                </c:pt>
                <c:pt idx="1466">
                  <c:v>43169</c:v>
                </c:pt>
                <c:pt idx="1467">
                  <c:v>43170</c:v>
                </c:pt>
                <c:pt idx="1468">
                  <c:v>43171</c:v>
                </c:pt>
                <c:pt idx="1469">
                  <c:v>43172</c:v>
                </c:pt>
                <c:pt idx="1470">
                  <c:v>43173</c:v>
                </c:pt>
                <c:pt idx="1471">
                  <c:v>43174</c:v>
                </c:pt>
                <c:pt idx="1472">
                  <c:v>43175</c:v>
                </c:pt>
                <c:pt idx="1473">
                  <c:v>43176</c:v>
                </c:pt>
                <c:pt idx="1474">
                  <c:v>43177</c:v>
                </c:pt>
                <c:pt idx="1475">
                  <c:v>43178</c:v>
                </c:pt>
                <c:pt idx="1476">
                  <c:v>43179</c:v>
                </c:pt>
                <c:pt idx="1477">
                  <c:v>43180</c:v>
                </c:pt>
                <c:pt idx="1478">
                  <c:v>43181</c:v>
                </c:pt>
                <c:pt idx="1479">
                  <c:v>43182</c:v>
                </c:pt>
                <c:pt idx="1480">
                  <c:v>43183</c:v>
                </c:pt>
                <c:pt idx="1481">
                  <c:v>43184</c:v>
                </c:pt>
                <c:pt idx="1482">
                  <c:v>43185</c:v>
                </c:pt>
                <c:pt idx="1483">
                  <c:v>43186</c:v>
                </c:pt>
                <c:pt idx="1484">
                  <c:v>43187</c:v>
                </c:pt>
                <c:pt idx="1485">
                  <c:v>43188</c:v>
                </c:pt>
                <c:pt idx="1486">
                  <c:v>43189</c:v>
                </c:pt>
                <c:pt idx="1487">
                  <c:v>43190</c:v>
                </c:pt>
                <c:pt idx="1488">
                  <c:v>43191</c:v>
                </c:pt>
                <c:pt idx="1489">
                  <c:v>43192</c:v>
                </c:pt>
                <c:pt idx="1490">
                  <c:v>43193</c:v>
                </c:pt>
                <c:pt idx="1491">
                  <c:v>43194</c:v>
                </c:pt>
                <c:pt idx="1492">
                  <c:v>43195</c:v>
                </c:pt>
                <c:pt idx="1493">
                  <c:v>43196</c:v>
                </c:pt>
                <c:pt idx="1494">
                  <c:v>43197</c:v>
                </c:pt>
                <c:pt idx="1495">
                  <c:v>43198</c:v>
                </c:pt>
                <c:pt idx="1496">
                  <c:v>43199</c:v>
                </c:pt>
                <c:pt idx="1497">
                  <c:v>43200</c:v>
                </c:pt>
                <c:pt idx="1498">
                  <c:v>43201</c:v>
                </c:pt>
                <c:pt idx="1499">
                  <c:v>43202</c:v>
                </c:pt>
                <c:pt idx="1500">
                  <c:v>43203</c:v>
                </c:pt>
                <c:pt idx="1501">
                  <c:v>43204</c:v>
                </c:pt>
                <c:pt idx="1502">
                  <c:v>43205</c:v>
                </c:pt>
                <c:pt idx="1503">
                  <c:v>43206</c:v>
                </c:pt>
                <c:pt idx="1504">
                  <c:v>43207</c:v>
                </c:pt>
                <c:pt idx="1505">
                  <c:v>43208</c:v>
                </c:pt>
                <c:pt idx="1506">
                  <c:v>43209</c:v>
                </c:pt>
                <c:pt idx="1507">
                  <c:v>43210</c:v>
                </c:pt>
                <c:pt idx="1508">
                  <c:v>43211</c:v>
                </c:pt>
                <c:pt idx="1509">
                  <c:v>43212</c:v>
                </c:pt>
                <c:pt idx="1510">
                  <c:v>43213</c:v>
                </c:pt>
                <c:pt idx="1511">
                  <c:v>43214</c:v>
                </c:pt>
                <c:pt idx="1512">
                  <c:v>43215</c:v>
                </c:pt>
                <c:pt idx="1513">
                  <c:v>43216</c:v>
                </c:pt>
                <c:pt idx="1514">
                  <c:v>43217</c:v>
                </c:pt>
                <c:pt idx="1515">
                  <c:v>43218</c:v>
                </c:pt>
                <c:pt idx="1516">
                  <c:v>43219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43225</c:v>
                </c:pt>
                <c:pt idx="1523">
                  <c:v>43226</c:v>
                </c:pt>
                <c:pt idx="1524">
                  <c:v>43227</c:v>
                </c:pt>
                <c:pt idx="1525">
                  <c:v>43228</c:v>
                </c:pt>
                <c:pt idx="1526">
                  <c:v>43229</c:v>
                </c:pt>
                <c:pt idx="1527">
                  <c:v>43230</c:v>
                </c:pt>
                <c:pt idx="1528">
                  <c:v>43231</c:v>
                </c:pt>
                <c:pt idx="1529">
                  <c:v>43232</c:v>
                </c:pt>
                <c:pt idx="1530">
                  <c:v>43233</c:v>
                </c:pt>
                <c:pt idx="1531">
                  <c:v>43234</c:v>
                </c:pt>
                <c:pt idx="1532">
                  <c:v>43235</c:v>
                </c:pt>
                <c:pt idx="1533">
                  <c:v>43236</c:v>
                </c:pt>
                <c:pt idx="1534">
                  <c:v>43237</c:v>
                </c:pt>
                <c:pt idx="1535">
                  <c:v>43238</c:v>
                </c:pt>
                <c:pt idx="1536">
                  <c:v>43239</c:v>
                </c:pt>
                <c:pt idx="1537">
                  <c:v>43240</c:v>
                </c:pt>
                <c:pt idx="1538">
                  <c:v>43241</c:v>
                </c:pt>
                <c:pt idx="1539">
                  <c:v>43242</c:v>
                </c:pt>
                <c:pt idx="1540">
                  <c:v>43243</c:v>
                </c:pt>
                <c:pt idx="1541">
                  <c:v>43244</c:v>
                </c:pt>
                <c:pt idx="1542">
                  <c:v>43245</c:v>
                </c:pt>
                <c:pt idx="1543">
                  <c:v>43246</c:v>
                </c:pt>
                <c:pt idx="1544">
                  <c:v>43247</c:v>
                </c:pt>
                <c:pt idx="1545">
                  <c:v>43248</c:v>
                </c:pt>
                <c:pt idx="1546">
                  <c:v>43249</c:v>
                </c:pt>
                <c:pt idx="1547">
                  <c:v>43250</c:v>
                </c:pt>
                <c:pt idx="1548">
                  <c:v>43251</c:v>
                </c:pt>
                <c:pt idx="1549">
                  <c:v>43252</c:v>
                </c:pt>
                <c:pt idx="1550">
                  <c:v>43253</c:v>
                </c:pt>
                <c:pt idx="1551">
                  <c:v>43254</c:v>
                </c:pt>
                <c:pt idx="1552">
                  <c:v>43255</c:v>
                </c:pt>
                <c:pt idx="1553">
                  <c:v>43256</c:v>
                </c:pt>
                <c:pt idx="1554">
                  <c:v>43257</c:v>
                </c:pt>
                <c:pt idx="1555">
                  <c:v>43258</c:v>
                </c:pt>
                <c:pt idx="1556">
                  <c:v>43259</c:v>
                </c:pt>
                <c:pt idx="1557">
                  <c:v>43260</c:v>
                </c:pt>
                <c:pt idx="1558">
                  <c:v>43261</c:v>
                </c:pt>
                <c:pt idx="1559">
                  <c:v>43262</c:v>
                </c:pt>
                <c:pt idx="1560">
                  <c:v>43263</c:v>
                </c:pt>
                <c:pt idx="1561">
                  <c:v>43264</c:v>
                </c:pt>
                <c:pt idx="1562">
                  <c:v>43265</c:v>
                </c:pt>
                <c:pt idx="1563">
                  <c:v>43266</c:v>
                </c:pt>
                <c:pt idx="1564">
                  <c:v>43267</c:v>
                </c:pt>
                <c:pt idx="1565">
                  <c:v>43268</c:v>
                </c:pt>
                <c:pt idx="1566">
                  <c:v>43269</c:v>
                </c:pt>
                <c:pt idx="1567">
                  <c:v>43270</c:v>
                </c:pt>
                <c:pt idx="1568">
                  <c:v>43271</c:v>
                </c:pt>
                <c:pt idx="1569">
                  <c:v>43272</c:v>
                </c:pt>
              </c:numCache>
            </c:numRef>
          </c:cat>
          <c:val>
            <c:numRef>
              <c:f>'COEF. CORRELACIÓN (2)'!$H$72:$H$1641</c:f>
              <c:numCache>
                <c:formatCode>[$$]\ #,##0.00;\-[$$]\ #,##0.00</c:formatCode>
                <c:ptCount val="1570"/>
                <c:pt idx="29">
                  <c:v>1926.83</c:v>
                </c:pt>
                <c:pt idx="30">
                  <c:v>1866.1791767554478</c:v>
                </c:pt>
                <c:pt idx="31">
                  <c:v>1877.8595641646491</c:v>
                </c:pt>
                <c:pt idx="32">
                  <c:v>1875.951573849879</c:v>
                </c:pt>
                <c:pt idx="33">
                  <c:v>1875.951573849879</c:v>
                </c:pt>
                <c:pt idx="34">
                  <c:v>1875.951573849879</c:v>
                </c:pt>
                <c:pt idx="35">
                  <c:v>1875.951573849879</c:v>
                </c:pt>
                <c:pt idx="36">
                  <c:v>1869.6852300242131</c:v>
                </c:pt>
                <c:pt idx="37">
                  <c:v>1872.3874092009685</c:v>
                </c:pt>
                <c:pt idx="38">
                  <c:v>1873.9757869249395</c:v>
                </c:pt>
                <c:pt idx="39">
                  <c:v>1865.9079903147699</c:v>
                </c:pt>
                <c:pt idx="40">
                  <c:v>1865.9079903147699</c:v>
                </c:pt>
                <c:pt idx="41">
                  <c:v>1865.9079903147699</c:v>
                </c:pt>
                <c:pt idx="42">
                  <c:v>1864.2033898305085</c:v>
                </c:pt>
                <c:pt idx="43">
                  <c:v>1871.7578692493946</c:v>
                </c:pt>
                <c:pt idx="44">
                  <c:v>1880.3389830508474</c:v>
                </c:pt>
                <c:pt idx="45">
                  <c:v>1885.8595641646491</c:v>
                </c:pt>
                <c:pt idx="46">
                  <c:v>1896.232445520581</c:v>
                </c:pt>
                <c:pt idx="47">
                  <c:v>1896.232445520581</c:v>
                </c:pt>
                <c:pt idx="48">
                  <c:v>1896.232445520581</c:v>
                </c:pt>
                <c:pt idx="49">
                  <c:v>1896.232445520581</c:v>
                </c:pt>
                <c:pt idx="50">
                  <c:v>1919.593220338983</c:v>
                </c:pt>
                <c:pt idx="51">
                  <c:v>1921.046004842615</c:v>
                </c:pt>
                <c:pt idx="52">
                  <c:v>1930.4891041162227</c:v>
                </c:pt>
                <c:pt idx="53">
                  <c:v>1937.5108958837773</c:v>
                </c:pt>
                <c:pt idx="54">
                  <c:v>1937.5108958837773</c:v>
                </c:pt>
                <c:pt idx="55">
                  <c:v>1937.5108958837773</c:v>
                </c:pt>
                <c:pt idx="56">
                  <c:v>1935.0217917675545</c:v>
                </c:pt>
                <c:pt idx="57">
                  <c:v>1937.588377723971</c:v>
                </c:pt>
                <c:pt idx="58">
                  <c:v>1949.8014527845037</c:v>
                </c:pt>
                <c:pt idx="59">
                  <c:v>1945.046004842615</c:v>
                </c:pt>
                <c:pt idx="60">
                  <c:v>1957.4818401937046</c:v>
                </c:pt>
                <c:pt idx="61">
                  <c:v>1957.4818401937046</c:v>
                </c:pt>
                <c:pt idx="62">
                  <c:v>1957.4818401937046</c:v>
                </c:pt>
                <c:pt idx="63">
                  <c:v>1975.641646489104</c:v>
                </c:pt>
                <c:pt idx="64">
                  <c:v>1977.0847457627117</c:v>
                </c:pt>
                <c:pt idx="65">
                  <c:v>1984.2615012106537</c:v>
                </c:pt>
                <c:pt idx="66">
                  <c:v>1985.0072639225182</c:v>
                </c:pt>
                <c:pt idx="67">
                  <c:v>1981.6561743341404</c:v>
                </c:pt>
                <c:pt idx="68">
                  <c:v>1981.6561743341404</c:v>
                </c:pt>
                <c:pt idx="69">
                  <c:v>1981.6561743341404</c:v>
                </c:pt>
                <c:pt idx="70">
                  <c:v>1984.0677966101696</c:v>
                </c:pt>
                <c:pt idx="71">
                  <c:v>1977.3462469733656</c:v>
                </c:pt>
                <c:pt idx="72">
                  <c:v>1967.7966101694915</c:v>
                </c:pt>
                <c:pt idx="73">
                  <c:v>1968.997578692494</c:v>
                </c:pt>
                <c:pt idx="74">
                  <c:v>1959.0121065375304</c:v>
                </c:pt>
                <c:pt idx="75">
                  <c:v>1959.0121065375304</c:v>
                </c:pt>
                <c:pt idx="76">
                  <c:v>1959.0121065375304</c:v>
                </c:pt>
                <c:pt idx="77">
                  <c:v>1959.0121065375304</c:v>
                </c:pt>
                <c:pt idx="78">
                  <c:v>1964.6876513317191</c:v>
                </c:pt>
                <c:pt idx="79">
                  <c:v>1977.9370460048426</c:v>
                </c:pt>
                <c:pt idx="80">
                  <c:v>1987.8547215496369</c:v>
                </c:pt>
                <c:pt idx="81">
                  <c:v>1979.6222760290557</c:v>
                </c:pt>
                <c:pt idx="82">
                  <c:v>1979.6222760290557</c:v>
                </c:pt>
                <c:pt idx="83">
                  <c:v>1979.6222760290557</c:v>
                </c:pt>
                <c:pt idx="84">
                  <c:v>1978.3728813559323</c:v>
                </c:pt>
                <c:pt idx="85">
                  <c:v>1981.0653753026636</c:v>
                </c:pt>
                <c:pt idx="86">
                  <c:v>1988.4842615012108</c:v>
                </c:pt>
                <c:pt idx="87">
                  <c:v>1990.2179176755449</c:v>
                </c:pt>
                <c:pt idx="88">
                  <c:v>1982.3244552058111</c:v>
                </c:pt>
                <c:pt idx="89">
                  <c:v>1982.3244552058111</c:v>
                </c:pt>
                <c:pt idx="90">
                  <c:v>1982.3244552058111</c:v>
                </c:pt>
                <c:pt idx="91">
                  <c:v>1987.9031476997582</c:v>
                </c:pt>
                <c:pt idx="92">
                  <c:v>1988.2512106537529</c:v>
                </c:pt>
                <c:pt idx="93">
                  <c:v>1985.7170460048426</c:v>
                </c:pt>
                <c:pt idx="94">
                  <c:v>1971.0363680387406</c:v>
                </c:pt>
                <c:pt idx="95">
                  <c:v>1977.0368038740919</c:v>
                </c:pt>
                <c:pt idx="96">
                  <c:v>1977.0368038740919</c:v>
                </c:pt>
                <c:pt idx="97">
                  <c:v>1977.0368038740919</c:v>
                </c:pt>
                <c:pt idx="98">
                  <c:v>1983.4256174334139</c:v>
                </c:pt>
                <c:pt idx="99">
                  <c:v>1984.212082324455</c:v>
                </c:pt>
                <c:pt idx="100">
                  <c:v>1988.0958595641644</c:v>
                </c:pt>
                <c:pt idx="101">
                  <c:v>1985.0762227602904</c:v>
                </c:pt>
                <c:pt idx="102">
                  <c:v>1985.1733171912831</c:v>
                </c:pt>
                <c:pt idx="103">
                  <c:v>1985.1733171912831</c:v>
                </c:pt>
                <c:pt idx="104">
                  <c:v>1985.1733171912831</c:v>
                </c:pt>
                <c:pt idx="105">
                  <c:v>1976.0270217917675</c:v>
                </c:pt>
                <c:pt idx="106">
                  <c:v>1975.735738498789</c:v>
                </c:pt>
                <c:pt idx="107">
                  <c:v>1958.7636319612591</c:v>
                </c:pt>
                <c:pt idx="108">
                  <c:v>1940.5292978208231</c:v>
                </c:pt>
                <c:pt idx="109">
                  <c:v>1935.917312348668</c:v>
                </c:pt>
                <c:pt idx="110">
                  <c:v>1935.917312348668</c:v>
                </c:pt>
                <c:pt idx="111">
                  <c:v>1935.917312348668</c:v>
                </c:pt>
                <c:pt idx="112">
                  <c:v>1935.917312348668</c:v>
                </c:pt>
                <c:pt idx="113">
                  <c:v>1921.1395399515739</c:v>
                </c:pt>
                <c:pt idx="114">
                  <c:v>1915.7022518159804</c:v>
                </c:pt>
                <c:pt idx="115">
                  <c:v>1908.5269733656173</c:v>
                </c:pt>
                <c:pt idx="116">
                  <c:v>1908.2162711864405</c:v>
                </c:pt>
                <c:pt idx="117">
                  <c:v>1908.2162711864405</c:v>
                </c:pt>
                <c:pt idx="118">
                  <c:v>1908.2162711864405</c:v>
                </c:pt>
                <c:pt idx="119">
                  <c:v>1912.2262711864405</c:v>
                </c:pt>
                <c:pt idx="120">
                  <c:v>1908.8959322033897</c:v>
                </c:pt>
                <c:pt idx="121">
                  <c:v>1906.4588619854719</c:v>
                </c:pt>
                <c:pt idx="122">
                  <c:v>1909.2648910411622</c:v>
                </c:pt>
                <c:pt idx="123">
                  <c:v>1895.1376513317189</c:v>
                </c:pt>
                <c:pt idx="124">
                  <c:v>1895.1376513317189</c:v>
                </c:pt>
                <c:pt idx="125">
                  <c:v>1895.1376513317189</c:v>
                </c:pt>
                <c:pt idx="126">
                  <c:v>1881.2919854721547</c:v>
                </c:pt>
                <c:pt idx="127">
                  <c:v>1868.0483050847456</c:v>
                </c:pt>
                <c:pt idx="128">
                  <c:v>1874.9808474576269</c:v>
                </c:pt>
                <c:pt idx="129">
                  <c:v>1865.116053268765</c:v>
                </c:pt>
                <c:pt idx="130">
                  <c:v>1871.2815496368037</c:v>
                </c:pt>
                <c:pt idx="131">
                  <c:v>1871.2815496368037</c:v>
                </c:pt>
                <c:pt idx="132">
                  <c:v>1871.2815496368037</c:v>
                </c:pt>
                <c:pt idx="133">
                  <c:v>1870.4950847457626</c:v>
                </c:pt>
                <c:pt idx="134">
                  <c:v>1876.2722033898303</c:v>
                </c:pt>
                <c:pt idx="135">
                  <c:v>1874.5245036319609</c:v>
                </c:pt>
                <c:pt idx="136">
                  <c:v>1874.5245036319609</c:v>
                </c:pt>
                <c:pt idx="137">
                  <c:v>1874.5245036319609</c:v>
                </c:pt>
                <c:pt idx="138">
                  <c:v>1874.5245036319609</c:v>
                </c:pt>
                <c:pt idx="139">
                  <c:v>1874.5245036319609</c:v>
                </c:pt>
                <c:pt idx="140">
                  <c:v>1865.9122276029054</c:v>
                </c:pt>
                <c:pt idx="141">
                  <c:v>1873.5923970944309</c:v>
                </c:pt>
                <c:pt idx="142">
                  <c:v>1880.3598789346247</c:v>
                </c:pt>
                <c:pt idx="143">
                  <c:v>1879.8161501210652</c:v>
                </c:pt>
                <c:pt idx="144">
                  <c:v>1885.9330992736075</c:v>
                </c:pt>
                <c:pt idx="145">
                  <c:v>1885.9330992736075</c:v>
                </c:pt>
                <c:pt idx="146">
                  <c:v>1881.3777053140095</c:v>
                </c:pt>
                <c:pt idx="147">
                  <c:v>1875.3336473429952</c:v>
                </c:pt>
                <c:pt idx="148">
                  <c:v>1874.3747342995171</c:v>
                </c:pt>
                <c:pt idx="149">
                  <c:v>1872.7474879227052</c:v>
                </c:pt>
                <c:pt idx="150">
                  <c:v>1872.7474879227052</c:v>
                </c:pt>
                <c:pt idx="151">
                  <c:v>1865.8123188405796</c:v>
                </c:pt>
                <c:pt idx="152">
                  <c:v>1865.8123188405796</c:v>
                </c:pt>
                <c:pt idx="153">
                  <c:v>1865.8123188405796</c:v>
                </c:pt>
                <c:pt idx="154">
                  <c:v>1862.6837439613525</c:v>
                </c:pt>
                <c:pt idx="155">
                  <c:v>1857.9666666666667</c:v>
                </c:pt>
                <c:pt idx="156">
                  <c:v>1852.9008937198068</c:v>
                </c:pt>
                <c:pt idx="157">
                  <c:v>1842.4206521739131</c:v>
                </c:pt>
                <c:pt idx="158">
                  <c:v>1841.8007487922705</c:v>
                </c:pt>
                <c:pt idx="159">
                  <c:v>1841.8007487922705</c:v>
                </c:pt>
                <c:pt idx="160">
                  <c:v>1841.8007487922705</c:v>
                </c:pt>
                <c:pt idx="161">
                  <c:v>1845.0358695652174</c:v>
                </c:pt>
                <c:pt idx="162">
                  <c:v>1859.4195652173912</c:v>
                </c:pt>
                <c:pt idx="163">
                  <c:v>1864.8534057971012</c:v>
                </c:pt>
                <c:pt idx="164">
                  <c:v>1867.2652173913043</c:v>
                </c:pt>
                <c:pt idx="165">
                  <c:v>1864.9502657004832</c:v>
                </c:pt>
                <c:pt idx="166">
                  <c:v>1864.9502657004832</c:v>
                </c:pt>
                <c:pt idx="167">
                  <c:v>1864.9502657004832</c:v>
                </c:pt>
                <c:pt idx="168">
                  <c:v>1860.8337198067634</c:v>
                </c:pt>
                <c:pt idx="169">
                  <c:v>1860.1072705314009</c:v>
                </c:pt>
                <c:pt idx="170">
                  <c:v>1851.3123913043478</c:v>
                </c:pt>
                <c:pt idx="171">
                  <c:v>1845.9560386473429</c:v>
                </c:pt>
                <c:pt idx="172">
                  <c:v>1845.6945169082126</c:v>
                </c:pt>
                <c:pt idx="173">
                  <c:v>1845.6945169082126</c:v>
                </c:pt>
                <c:pt idx="174">
                  <c:v>1845.6945169082126</c:v>
                </c:pt>
                <c:pt idx="175">
                  <c:v>1845.6945169082126</c:v>
                </c:pt>
                <c:pt idx="176">
                  <c:v>1857.1336714975844</c:v>
                </c:pt>
                <c:pt idx="177">
                  <c:v>1850.799033816425</c:v>
                </c:pt>
                <c:pt idx="178">
                  <c:v>1846.1110144927536</c:v>
                </c:pt>
                <c:pt idx="179">
                  <c:v>1840.9580676328503</c:v>
                </c:pt>
                <c:pt idx="180">
                  <c:v>1840.9580676328503</c:v>
                </c:pt>
                <c:pt idx="181">
                  <c:v>1840.9580676328503</c:v>
                </c:pt>
                <c:pt idx="182">
                  <c:v>1836.5220240963854</c:v>
                </c:pt>
                <c:pt idx="183">
                  <c:v>1835.6523855421683</c:v>
                </c:pt>
                <c:pt idx="184">
                  <c:v>1833.6812048192769</c:v>
                </c:pt>
                <c:pt idx="185">
                  <c:v>1828.2507951807224</c:v>
                </c:pt>
                <c:pt idx="186">
                  <c:v>1822.4628674698793</c:v>
                </c:pt>
                <c:pt idx="187">
                  <c:v>1822.4628674698793</c:v>
                </c:pt>
                <c:pt idx="188">
                  <c:v>1822.4628674698793</c:v>
                </c:pt>
                <c:pt idx="189">
                  <c:v>1820.2114698795178</c:v>
                </c:pt>
                <c:pt idx="190">
                  <c:v>1821.3806506024093</c:v>
                </c:pt>
                <c:pt idx="191">
                  <c:v>1821.0521204819274</c:v>
                </c:pt>
                <c:pt idx="192">
                  <c:v>1813.8534457831322</c:v>
                </c:pt>
                <c:pt idx="193">
                  <c:v>1814.037036144578</c:v>
                </c:pt>
                <c:pt idx="194">
                  <c:v>1814.037036144578</c:v>
                </c:pt>
                <c:pt idx="195">
                  <c:v>1814.037036144578</c:v>
                </c:pt>
                <c:pt idx="196">
                  <c:v>1822.9749879518067</c:v>
                </c:pt>
                <c:pt idx="197">
                  <c:v>1835.8069879518071</c:v>
                </c:pt>
                <c:pt idx="198">
                  <c:v>1831.961253012048</c:v>
                </c:pt>
                <c:pt idx="199">
                  <c:v>1817.8731084337346</c:v>
                </c:pt>
                <c:pt idx="200">
                  <c:v>1820.9844819277105</c:v>
                </c:pt>
                <c:pt idx="201">
                  <c:v>1820.9844819277105</c:v>
                </c:pt>
                <c:pt idx="202">
                  <c:v>1820.9844819277105</c:v>
                </c:pt>
                <c:pt idx="203">
                  <c:v>1816.6071153846151</c:v>
                </c:pt>
                <c:pt idx="204">
                  <c:v>1818.8145432692304</c:v>
                </c:pt>
                <c:pt idx="205">
                  <c:v>1812.5681971153842</c:v>
                </c:pt>
                <c:pt idx="206">
                  <c:v>1818.004831730769</c:v>
                </c:pt>
                <c:pt idx="207">
                  <c:v>1813.3586298076923</c:v>
                </c:pt>
                <c:pt idx="208">
                  <c:v>1813.3586298076923</c:v>
                </c:pt>
                <c:pt idx="209">
                  <c:v>1813.3586298076923</c:v>
                </c:pt>
                <c:pt idx="210">
                  <c:v>1813.3586298076923</c:v>
                </c:pt>
                <c:pt idx="211">
                  <c:v>1798.1572596153844</c:v>
                </c:pt>
                <c:pt idx="212">
                  <c:v>1789.7806009615383</c:v>
                </c:pt>
                <c:pt idx="213">
                  <c:v>1782.2425721153845</c:v>
                </c:pt>
                <c:pt idx="214">
                  <c:v>1782.2425721153845</c:v>
                </c:pt>
                <c:pt idx="215">
                  <c:v>1782.2425721153845</c:v>
                </c:pt>
                <c:pt idx="216">
                  <c:v>1782.2425721153845</c:v>
                </c:pt>
                <c:pt idx="217">
                  <c:v>1782.5992307692306</c:v>
                </c:pt>
                <c:pt idx="218">
                  <c:v>1787.3803846153844</c:v>
                </c:pt>
                <c:pt idx="219">
                  <c:v>1792.8748557692306</c:v>
                </c:pt>
                <c:pt idx="220">
                  <c:v>1791.4578605769229</c:v>
                </c:pt>
                <c:pt idx="221">
                  <c:v>1785.7706009615383</c:v>
                </c:pt>
                <c:pt idx="222">
                  <c:v>1785.7706009615383</c:v>
                </c:pt>
                <c:pt idx="223">
                  <c:v>1785.7706009615383</c:v>
                </c:pt>
                <c:pt idx="224">
                  <c:v>1790.9373317307691</c:v>
                </c:pt>
                <c:pt idx="225">
                  <c:v>1800.5285576923077</c:v>
                </c:pt>
                <c:pt idx="226">
                  <c:v>1801.0394471153845</c:v>
                </c:pt>
                <c:pt idx="227">
                  <c:v>1804.7602644230767</c:v>
                </c:pt>
                <c:pt idx="228">
                  <c:v>1804.3746874999997</c:v>
                </c:pt>
                <c:pt idx="229">
                  <c:v>1804.3746874999997</c:v>
                </c:pt>
                <c:pt idx="230">
                  <c:v>1804.3746874999997</c:v>
                </c:pt>
                <c:pt idx="231">
                  <c:v>1794.1665384615383</c:v>
                </c:pt>
                <c:pt idx="232">
                  <c:v>1782.3100480769228</c:v>
                </c:pt>
                <c:pt idx="233">
                  <c:v>1781.2207932692304</c:v>
                </c:pt>
                <c:pt idx="234">
                  <c:v>1779.5531730769228</c:v>
                </c:pt>
                <c:pt idx="235">
                  <c:v>1781.905192307692</c:v>
                </c:pt>
                <c:pt idx="236">
                  <c:v>1781.905192307692</c:v>
                </c:pt>
                <c:pt idx="237">
                  <c:v>1781.905192307692</c:v>
                </c:pt>
                <c:pt idx="238">
                  <c:v>1783.8812740384612</c:v>
                </c:pt>
                <c:pt idx="239">
                  <c:v>1786.4742788461535</c:v>
                </c:pt>
                <c:pt idx="240">
                  <c:v>1804.9144951923076</c:v>
                </c:pt>
                <c:pt idx="241">
                  <c:v>1806.6636690647483</c:v>
                </c:pt>
                <c:pt idx="242">
                  <c:v>1801.7593525179857</c:v>
                </c:pt>
                <c:pt idx="243">
                  <c:v>1801.7593525179857</c:v>
                </c:pt>
                <c:pt idx="244">
                  <c:v>1801.7593525179857</c:v>
                </c:pt>
                <c:pt idx="245">
                  <c:v>1806.5963549160672</c:v>
                </c:pt>
                <c:pt idx="246">
                  <c:v>1819.7418465227818</c:v>
                </c:pt>
                <c:pt idx="247">
                  <c:v>1816.0491846522782</c:v>
                </c:pt>
                <c:pt idx="248">
                  <c:v>1816.0491846522782</c:v>
                </c:pt>
                <c:pt idx="249">
                  <c:v>1819.0110071942445</c:v>
                </c:pt>
                <c:pt idx="250">
                  <c:v>1819.0110071942445</c:v>
                </c:pt>
                <c:pt idx="251">
                  <c:v>1819.0110071942445</c:v>
                </c:pt>
                <c:pt idx="252">
                  <c:v>1809.4235491606714</c:v>
                </c:pt>
                <c:pt idx="253">
                  <c:v>1805.3654676258993</c:v>
                </c:pt>
                <c:pt idx="254">
                  <c:v>1811.0679376498802</c:v>
                </c:pt>
                <c:pt idx="255">
                  <c:v>1805.7212709832133</c:v>
                </c:pt>
                <c:pt idx="256">
                  <c:v>1812.4911510791367</c:v>
                </c:pt>
                <c:pt idx="257">
                  <c:v>1812.4911510791367</c:v>
                </c:pt>
                <c:pt idx="258">
                  <c:v>1812.4911510791367</c:v>
                </c:pt>
                <c:pt idx="259">
                  <c:v>1812.4911510791367</c:v>
                </c:pt>
                <c:pt idx="260">
                  <c:v>1821.5881774580337</c:v>
                </c:pt>
                <c:pt idx="261">
                  <c:v>1839.0513908872902</c:v>
                </c:pt>
                <c:pt idx="262">
                  <c:v>1846.1770743405275</c:v>
                </c:pt>
                <c:pt idx="263">
                  <c:v>1850.5621103117508</c:v>
                </c:pt>
                <c:pt idx="264">
                  <c:v>1850.5621103117508</c:v>
                </c:pt>
                <c:pt idx="265">
                  <c:v>1850.5621103117508</c:v>
                </c:pt>
                <c:pt idx="266">
                  <c:v>1858.2455395683455</c:v>
                </c:pt>
                <c:pt idx="267">
                  <c:v>1854.668273381295</c:v>
                </c:pt>
                <c:pt idx="268">
                  <c:v>1852.9854196642686</c:v>
                </c:pt>
                <c:pt idx="269">
                  <c:v>1860.7938609112709</c:v>
                </c:pt>
                <c:pt idx="270">
                  <c:v>1845.0038848920863</c:v>
                </c:pt>
                <c:pt idx="271">
                  <c:v>1845.0038848920863</c:v>
                </c:pt>
                <c:pt idx="272">
                  <c:v>1840.59</c:v>
                </c:pt>
                <c:pt idx="273">
                  <c:v>1840.59</c:v>
                </c:pt>
                <c:pt idx="274">
                  <c:v>1852.9365789473686</c:v>
                </c:pt>
                <c:pt idx="275">
                  <c:v>1846.3939473684213</c:v>
                </c:pt>
                <c:pt idx="276">
                  <c:v>1852.898205741627</c:v>
                </c:pt>
                <c:pt idx="277">
                  <c:v>1856.5436602870814</c:v>
                </c:pt>
                <c:pt idx="278">
                  <c:v>1856.5436602870814</c:v>
                </c:pt>
                <c:pt idx="279">
                  <c:v>1856.5436602870814</c:v>
                </c:pt>
                <c:pt idx="280">
                  <c:v>1863.0479186602872</c:v>
                </c:pt>
                <c:pt idx="281">
                  <c:v>1883.0115789473684</c:v>
                </c:pt>
                <c:pt idx="282">
                  <c:v>1895.4636842105265</c:v>
                </c:pt>
                <c:pt idx="283">
                  <c:v>1899.4449043062202</c:v>
                </c:pt>
                <c:pt idx="284">
                  <c:v>1913.8348564593302</c:v>
                </c:pt>
                <c:pt idx="285">
                  <c:v>1913.8348564593302</c:v>
                </c:pt>
                <c:pt idx="286">
                  <c:v>1913.8348564593302</c:v>
                </c:pt>
                <c:pt idx="287">
                  <c:v>1906.8701196172251</c:v>
                </c:pt>
                <c:pt idx="288">
                  <c:v>1897.6317703349282</c:v>
                </c:pt>
                <c:pt idx="289">
                  <c:v>1895.1279186602872</c:v>
                </c:pt>
                <c:pt idx="290">
                  <c:v>1895.0799521531103</c:v>
                </c:pt>
                <c:pt idx="291">
                  <c:v>1886.8968660287082</c:v>
                </c:pt>
                <c:pt idx="292">
                  <c:v>1886.8968660287082</c:v>
                </c:pt>
                <c:pt idx="293">
                  <c:v>1886.8968660287082</c:v>
                </c:pt>
                <c:pt idx="294">
                  <c:v>1911.6379904306223</c:v>
                </c:pt>
                <c:pt idx="295">
                  <c:v>1916.65528708134</c:v>
                </c:pt>
                <c:pt idx="296">
                  <c:v>1925.836076555024</c:v>
                </c:pt>
                <c:pt idx="297">
                  <c:v>1937.6166507177036</c:v>
                </c:pt>
                <c:pt idx="298">
                  <c:v>1941.5786842105265</c:v>
                </c:pt>
                <c:pt idx="299">
                  <c:v>1941.5786842105265</c:v>
                </c:pt>
                <c:pt idx="300">
                  <c:v>1941.5786842105265</c:v>
                </c:pt>
                <c:pt idx="301">
                  <c:v>1945.9820095693781</c:v>
                </c:pt>
                <c:pt idx="302">
                  <c:v>1939.7655502392345</c:v>
                </c:pt>
                <c:pt idx="303">
                  <c:v>1943.363038277512</c:v>
                </c:pt>
                <c:pt idx="304">
                  <c:v>1939.2762918660289</c:v>
                </c:pt>
                <c:pt idx="305">
                  <c:v>1943.7947368421055</c:v>
                </c:pt>
                <c:pt idx="306">
                  <c:v>1943.7947368421055</c:v>
                </c:pt>
                <c:pt idx="307">
                  <c:v>1943.7947368421055</c:v>
                </c:pt>
                <c:pt idx="308">
                  <c:v>1945.5503110047848</c:v>
                </c:pt>
                <c:pt idx="309">
                  <c:v>1944.466267942584</c:v>
                </c:pt>
                <c:pt idx="310">
                  <c:v>1957.3308851674642</c:v>
                </c:pt>
                <c:pt idx="311">
                  <c:v>1958.6739473684213</c:v>
                </c:pt>
                <c:pt idx="312">
                  <c:v>1969.4664114832538</c:v>
                </c:pt>
                <c:pt idx="313">
                  <c:v>1969.4664114832538</c:v>
                </c:pt>
                <c:pt idx="314">
                  <c:v>1969.4664114832538</c:v>
                </c:pt>
                <c:pt idx="315">
                  <c:v>1969.4664114832538</c:v>
                </c:pt>
                <c:pt idx="316">
                  <c:v>1966.3006220095695</c:v>
                </c:pt>
                <c:pt idx="317">
                  <c:v>1974.0136363636364</c:v>
                </c:pt>
                <c:pt idx="318">
                  <c:v>1990.0344497607657</c:v>
                </c:pt>
                <c:pt idx="319">
                  <c:v>1980.4699282296651</c:v>
                </c:pt>
                <c:pt idx="320">
                  <c:v>1980.4699282296651</c:v>
                </c:pt>
                <c:pt idx="321">
                  <c:v>1980.4699282296651</c:v>
                </c:pt>
                <c:pt idx="322">
                  <c:v>1981.8033971291868</c:v>
                </c:pt>
                <c:pt idx="323">
                  <c:v>1965.1302392344498</c:v>
                </c:pt>
                <c:pt idx="324">
                  <c:v>1966.5308612440194</c:v>
                </c:pt>
                <c:pt idx="325">
                  <c:v>1969.8789234449762</c:v>
                </c:pt>
                <c:pt idx="326">
                  <c:v>1981.381291866029</c:v>
                </c:pt>
                <c:pt idx="327">
                  <c:v>1981.381291866029</c:v>
                </c:pt>
                <c:pt idx="328">
                  <c:v>1981.381291866029</c:v>
                </c:pt>
                <c:pt idx="329">
                  <c:v>1985.5447846889952</c:v>
                </c:pt>
                <c:pt idx="330">
                  <c:v>1971.835956937799</c:v>
                </c:pt>
                <c:pt idx="331">
                  <c:v>1961.3984449760767</c:v>
                </c:pt>
                <c:pt idx="332">
                  <c:v>1967.1256459330145</c:v>
                </c:pt>
                <c:pt idx="333">
                  <c:v>1978.0620095693782</c:v>
                </c:pt>
                <c:pt idx="334">
                  <c:v>1978.0620095693782</c:v>
                </c:pt>
                <c:pt idx="335">
                  <c:v>1978.0620095693782</c:v>
                </c:pt>
                <c:pt idx="336">
                  <c:v>1978.0620095693782</c:v>
                </c:pt>
                <c:pt idx="337">
                  <c:v>1992.5191148325357</c:v>
                </c:pt>
                <c:pt idx="338">
                  <c:v>1996.5962679425836</c:v>
                </c:pt>
                <c:pt idx="339">
                  <c:v>2001.9877033492826</c:v>
                </c:pt>
                <c:pt idx="340">
                  <c:v>2017.711124401914</c:v>
                </c:pt>
                <c:pt idx="341">
                  <c:v>2017.711124401914</c:v>
                </c:pt>
                <c:pt idx="342">
                  <c:v>2017.711124401914</c:v>
                </c:pt>
                <c:pt idx="343">
                  <c:v>2017.5864114832536</c:v>
                </c:pt>
                <c:pt idx="344">
                  <c:v>2017.5864114832536</c:v>
                </c:pt>
                <c:pt idx="345">
                  <c:v>2029.5492583732059</c:v>
                </c:pt>
                <c:pt idx="346">
                  <c:v>2046.2799760765554</c:v>
                </c:pt>
                <c:pt idx="347">
                  <c:v>2072.603995215311</c:v>
                </c:pt>
                <c:pt idx="348">
                  <c:v>2072.603995215311</c:v>
                </c:pt>
                <c:pt idx="349">
                  <c:v>2072.603995215311</c:v>
                </c:pt>
                <c:pt idx="350">
                  <c:v>2072.603995215311</c:v>
                </c:pt>
                <c:pt idx="351">
                  <c:v>2070.7908612440192</c:v>
                </c:pt>
                <c:pt idx="352">
                  <c:v>2069.0161004784691</c:v>
                </c:pt>
                <c:pt idx="353">
                  <c:v>2069.2079665071769</c:v>
                </c:pt>
                <c:pt idx="354">
                  <c:v>2054.9043540669859</c:v>
                </c:pt>
                <c:pt idx="355">
                  <c:v>2054.9043540669859</c:v>
                </c:pt>
                <c:pt idx="356">
                  <c:v>2054.9043540669859</c:v>
                </c:pt>
                <c:pt idx="357">
                  <c:v>2070.3495693779905</c:v>
                </c:pt>
                <c:pt idx="358">
                  <c:v>2074.2156698564595</c:v>
                </c:pt>
                <c:pt idx="359">
                  <c:v>2077.0936602870815</c:v>
                </c:pt>
                <c:pt idx="360">
                  <c:v>2077.0936602870815</c:v>
                </c:pt>
                <c:pt idx="361">
                  <c:v>2116.4645693779908</c:v>
                </c:pt>
                <c:pt idx="362">
                  <c:v>2116.4645693779908</c:v>
                </c:pt>
                <c:pt idx="363">
                  <c:v>2116.4645693779908</c:v>
                </c:pt>
                <c:pt idx="364">
                  <c:v>2160.7568421052633</c:v>
                </c:pt>
                <c:pt idx="365">
                  <c:v>2200.19490430622</c:v>
                </c:pt>
                <c:pt idx="366">
                  <c:v>2193.0574880382778</c:v>
                </c:pt>
                <c:pt idx="367">
                  <c:v>2191.3402870813397</c:v>
                </c:pt>
                <c:pt idx="368">
                  <c:v>2210.4117703349284</c:v>
                </c:pt>
                <c:pt idx="369">
                  <c:v>2210.4117703349284</c:v>
                </c:pt>
                <c:pt idx="370">
                  <c:v>2210.4117703349284</c:v>
                </c:pt>
                <c:pt idx="371">
                  <c:v>2210.4117703349284</c:v>
                </c:pt>
                <c:pt idx="372">
                  <c:v>2254.4354306220098</c:v>
                </c:pt>
                <c:pt idx="373">
                  <c:v>2285.0860287081341</c:v>
                </c:pt>
                <c:pt idx="374">
                  <c:v>2324.9941626794262</c:v>
                </c:pt>
                <c:pt idx="375">
                  <c:v>2307.4863875598089</c:v>
                </c:pt>
                <c:pt idx="376">
                  <c:v>2307.4863875598089</c:v>
                </c:pt>
                <c:pt idx="377">
                  <c:v>2307.4863875598089</c:v>
                </c:pt>
                <c:pt idx="378">
                  <c:v>2316.1971052631579</c:v>
                </c:pt>
                <c:pt idx="379">
                  <c:v>2346.8572966507177</c:v>
                </c:pt>
                <c:pt idx="380">
                  <c:v>2314.6621770334928</c:v>
                </c:pt>
                <c:pt idx="381">
                  <c:v>2240.0166985645933</c:v>
                </c:pt>
                <c:pt idx="382">
                  <c:v>2203.7156459330145</c:v>
                </c:pt>
                <c:pt idx="383">
                  <c:v>2203.7156459330145</c:v>
                </c:pt>
                <c:pt idx="384">
                  <c:v>2203.7156459330145</c:v>
                </c:pt>
                <c:pt idx="385">
                  <c:v>2222.7007894736844</c:v>
                </c:pt>
                <c:pt idx="386">
                  <c:v>2247.2980143540672</c:v>
                </c:pt>
                <c:pt idx="387">
                  <c:v>2251.4519138755982</c:v>
                </c:pt>
                <c:pt idx="388">
                  <c:v>2251.4519138755982</c:v>
                </c:pt>
                <c:pt idx="389">
                  <c:v>2262.5417703349285</c:v>
                </c:pt>
                <c:pt idx="390">
                  <c:v>2262.5417703349285</c:v>
                </c:pt>
                <c:pt idx="391">
                  <c:v>2262.5417703349285</c:v>
                </c:pt>
                <c:pt idx="392">
                  <c:v>2281.8243062200959</c:v>
                </c:pt>
                <c:pt idx="393">
                  <c:v>2295.1589952153113</c:v>
                </c:pt>
                <c:pt idx="394">
                  <c:v>2295.1589952153113</c:v>
                </c:pt>
                <c:pt idx="395">
                  <c:v>2295.1589952153113</c:v>
                </c:pt>
                <c:pt idx="396">
                  <c:v>2286.4386842105264</c:v>
                </c:pt>
                <c:pt idx="397">
                  <c:v>2286.4386842105264</c:v>
                </c:pt>
                <c:pt idx="398">
                  <c:v>2286.4386842105264</c:v>
                </c:pt>
                <c:pt idx="399">
                  <c:v>2314.6909569377995</c:v>
                </c:pt>
                <c:pt idx="400">
                  <c:v>2352.3830382775122</c:v>
                </c:pt>
                <c:pt idx="401">
                  <c:v>2335.3069617224883</c:v>
                </c:pt>
                <c:pt idx="402">
                  <c:v>2307.2177751196177</c:v>
                </c:pt>
                <c:pt idx="403">
                  <c:v>2308.8294497607658</c:v>
                </c:pt>
                <c:pt idx="404">
                  <c:v>2308.8294497607658</c:v>
                </c:pt>
                <c:pt idx="405">
                  <c:v>2308.8294497607658</c:v>
                </c:pt>
                <c:pt idx="406">
                  <c:v>2308.8294497607658</c:v>
                </c:pt>
                <c:pt idx="407">
                  <c:v>2342.7129904306225</c:v>
                </c:pt>
                <c:pt idx="408">
                  <c:v>2339.6047607655505</c:v>
                </c:pt>
                <c:pt idx="409">
                  <c:v>2301.3466746411482</c:v>
                </c:pt>
                <c:pt idx="410">
                  <c:v>2286.9567224880384</c:v>
                </c:pt>
                <c:pt idx="411">
                  <c:v>2286.9567224880384</c:v>
                </c:pt>
                <c:pt idx="412">
                  <c:v>2286.9567224880384</c:v>
                </c:pt>
                <c:pt idx="413">
                  <c:v>2286.9567224880384</c:v>
                </c:pt>
                <c:pt idx="414">
                  <c:v>2276.9125358851675</c:v>
                </c:pt>
                <c:pt idx="415">
                  <c:v>2265.4965071770334</c:v>
                </c:pt>
                <c:pt idx="416">
                  <c:v>2274.3319377990433</c:v>
                </c:pt>
                <c:pt idx="417">
                  <c:v>2289.4413875598088</c:v>
                </c:pt>
                <c:pt idx="418">
                  <c:v>2289.4413875598088</c:v>
                </c:pt>
                <c:pt idx="419">
                  <c:v>2289.4413875598088</c:v>
                </c:pt>
                <c:pt idx="420">
                  <c:v>2289.2303349282301</c:v>
                </c:pt>
                <c:pt idx="421">
                  <c:v>2284.2705980861247</c:v>
                </c:pt>
                <c:pt idx="422">
                  <c:v>2266.3407177033496</c:v>
                </c:pt>
                <c:pt idx="423">
                  <c:v>2299.8501196172251</c:v>
                </c:pt>
                <c:pt idx="424">
                  <c:v>2341.8208133971293</c:v>
                </c:pt>
                <c:pt idx="425">
                  <c:v>2341.8208133971293</c:v>
                </c:pt>
                <c:pt idx="426">
                  <c:v>2341.8208133971293</c:v>
                </c:pt>
                <c:pt idx="427">
                  <c:v>2309.3858612440195</c:v>
                </c:pt>
                <c:pt idx="428">
                  <c:v>2278.1404784688993</c:v>
                </c:pt>
                <c:pt idx="429">
                  <c:v>2285.038062200957</c:v>
                </c:pt>
                <c:pt idx="430">
                  <c:v>2287.5515071770337</c:v>
                </c:pt>
                <c:pt idx="431">
                  <c:v>2287.7721531100483</c:v>
                </c:pt>
                <c:pt idx="432">
                  <c:v>2287.7721531100483</c:v>
                </c:pt>
                <c:pt idx="433">
                  <c:v>2287.7721531100483</c:v>
                </c:pt>
                <c:pt idx="434">
                  <c:v>2274.8691626794262</c:v>
                </c:pt>
                <c:pt idx="435">
                  <c:v>2283.9636124401914</c:v>
                </c:pt>
                <c:pt idx="436">
                  <c:v>2318.3268181818185</c:v>
                </c:pt>
                <c:pt idx="437">
                  <c:v>2303.380454545455</c:v>
                </c:pt>
                <c:pt idx="438">
                  <c:v>2279.5890669856462</c:v>
                </c:pt>
                <c:pt idx="439">
                  <c:v>2279.5890669856462</c:v>
                </c:pt>
                <c:pt idx="440">
                  <c:v>2279.5890669856462</c:v>
                </c:pt>
                <c:pt idx="441">
                  <c:v>2279.5890669856462</c:v>
                </c:pt>
                <c:pt idx="442">
                  <c:v>2318.0965789473685</c:v>
                </c:pt>
                <c:pt idx="443">
                  <c:v>2330.894043062201</c:v>
                </c:pt>
                <c:pt idx="444">
                  <c:v>2345.7156937799045</c:v>
                </c:pt>
                <c:pt idx="445">
                  <c:v>2355.6735406698567</c:v>
                </c:pt>
                <c:pt idx="446">
                  <c:v>2355.6735406698567</c:v>
                </c:pt>
                <c:pt idx="447">
                  <c:v>2355.6735406698567</c:v>
                </c:pt>
                <c:pt idx="448">
                  <c:v>2388.5497846889953</c:v>
                </c:pt>
                <c:pt idx="449">
                  <c:v>2398.8913636363641</c:v>
                </c:pt>
                <c:pt idx="450">
                  <c:v>2388.1660526315791</c:v>
                </c:pt>
                <c:pt idx="451">
                  <c:v>2383.5324880382777</c:v>
                </c:pt>
                <c:pt idx="452">
                  <c:v>2395.4377751196171</c:v>
                </c:pt>
                <c:pt idx="453">
                  <c:v>2395.4377751196171</c:v>
                </c:pt>
                <c:pt idx="454">
                  <c:v>2395.4377751196171</c:v>
                </c:pt>
                <c:pt idx="455">
                  <c:v>2419.4594019138758</c:v>
                </c:pt>
                <c:pt idx="456">
                  <c:v>2451.165263157895</c:v>
                </c:pt>
                <c:pt idx="457">
                  <c:v>2461.545215311005</c:v>
                </c:pt>
                <c:pt idx="458">
                  <c:v>2440.0274401913875</c:v>
                </c:pt>
                <c:pt idx="459">
                  <c:v>2461.2670095693784</c:v>
                </c:pt>
                <c:pt idx="460">
                  <c:v>2461.2670095693784</c:v>
                </c:pt>
                <c:pt idx="461">
                  <c:v>2461.2670095693784</c:v>
                </c:pt>
                <c:pt idx="462">
                  <c:v>2487.4087559808613</c:v>
                </c:pt>
                <c:pt idx="463">
                  <c:v>2512.2841866028712</c:v>
                </c:pt>
                <c:pt idx="464">
                  <c:v>2526.5398325358856</c:v>
                </c:pt>
                <c:pt idx="465">
                  <c:v>2503.9284210526316</c:v>
                </c:pt>
                <c:pt idx="466">
                  <c:v>2553.2763636363638</c:v>
                </c:pt>
                <c:pt idx="467">
                  <c:v>2553.2763636363638</c:v>
                </c:pt>
                <c:pt idx="468">
                  <c:v>2553.2763636363638</c:v>
                </c:pt>
                <c:pt idx="469">
                  <c:v>2566.2848803827751</c:v>
                </c:pt>
                <c:pt idx="470">
                  <c:v>2569.0573444976076</c:v>
                </c:pt>
                <c:pt idx="471">
                  <c:v>2543.6542822966508</c:v>
                </c:pt>
                <c:pt idx="472">
                  <c:v>2507.0942105263161</c:v>
                </c:pt>
                <c:pt idx="473">
                  <c:v>2482.4682057416271</c:v>
                </c:pt>
                <c:pt idx="474">
                  <c:v>2482.4682057416271</c:v>
                </c:pt>
                <c:pt idx="475">
                  <c:v>2482.4682057416271</c:v>
                </c:pt>
                <c:pt idx="476">
                  <c:v>2482.4682057416271</c:v>
                </c:pt>
                <c:pt idx="477">
                  <c:v>2424.0258133971292</c:v>
                </c:pt>
                <c:pt idx="478">
                  <c:v>2432.4295454545459</c:v>
                </c:pt>
                <c:pt idx="479">
                  <c:v>2447.5389952153114</c:v>
                </c:pt>
                <c:pt idx="480">
                  <c:v>2452.8632775119618</c:v>
                </c:pt>
                <c:pt idx="481">
                  <c:v>2452.8632775119618</c:v>
                </c:pt>
                <c:pt idx="482">
                  <c:v>2452.8632775119618</c:v>
                </c:pt>
                <c:pt idx="483">
                  <c:v>2471.2824162679431</c:v>
                </c:pt>
                <c:pt idx="484">
                  <c:v>2492.6850717703351</c:v>
                </c:pt>
                <c:pt idx="485">
                  <c:v>2471.6277751196171</c:v>
                </c:pt>
                <c:pt idx="486">
                  <c:v>2471.6277751196171</c:v>
                </c:pt>
                <c:pt idx="487">
                  <c:v>2471.6277751196171</c:v>
                </c:pt>
                <c:pt idx="488">
                  <c:v>2471.6277751196171</c:v>
                </c:pt>
                <c:pt idx="489">
                  <c:v>2471.6277751196171</c:v>
                </c:pt>
                <c:pt idx="490">
                  <c:v>2420.1117464114836</c:v>
                </c:pt>
                <c:pt idx="491">
                  <c:v>2415.6412679425839</c:v>
                </c:pt>
                <c:pt idx="492">
                  <c:v>2389.5954545454547</c:v>
                </c:pt>
                <c:pt idx="493">
                  <c:v>2393.308062200957</c:v>
                </c:pt>
                <c:pt idx="494">
                  <c:v>2413.7513875598088</c:v>
                </c:pt>
                <c:pt idx="495">
                  <c:v>2413.7513875598088</c:v>
                </c:pt>
                <c:pt idx="496">
                  <c:v>2413.7513875598088</c:v>
                </c:pt>
                <c:pt idx="497">
                  <c:v>2434.1371531100481</c:v>
                </c:pt>
                <c:pt idx="498">
                  <c:v>2447.0881100478468</c:v>
                </c:pt>
                <c:pt idx="499">
                  <c:v>2431.5469617224885</c:v>
                </c:pt>
                <c:pt idx="500">
                  <c:v>2392.502224880383</c:v>
                </c:pt>
                <c:pt idx="501">
                  <c:v>2393.538301435407</c:v>
                </c:pt>
                <c:pt idx="502">
                  <c:v>2393.538301435407</c:v>
                </c:pt>
                <c:pt idx="503">
                  <c:v>2393.538301435407</c:v>
                </c:pt>
                <c:pt idx="504">
                  <c:v>2385.921220095694</c:v>
                </c:pt>
                <c:pt idx="505">
                  <c:v>2368.6149043062205</c:v>
                </c:pt>
                <c:pt idx="506">
                  <c:v>2387.2930622009571</c:v>
                </c:pt>
                <c:pt idx="507">
                  <c:v>2370.7062440191389</c:v>
                </c:pt>
                <c:pt idx="508">
                  <c:v>2361.0745693779909</c:v>
                </c:pt>
                <c:pt idx="509">
                  <c:v>2361.0745693779909</c:v>
                </c:pt>
                <c:pt idx="510">
                  <c:v>2361.0745693779909</c:v>
                </c:pt>
                <c:pt idx="511">
                  <c:v>2321.3966746411484</c:v>
                </c:pt>
                <c:pt idx="512">
                  <c:v>2296.0799521531103</c:v>
                </c:pt>
                <c:pt idx="513">
                  <c:v>2290.9379425837324</c:v>
                </c:pt>
                <c:pt idx="514">
                  <c:v>2296.2334449760765</c:v>
                </c:pt>
                <c:pt idx="515">
                  <c:v>2296.2334449760765</c:v>
                </c:pt>
                <c:pt idx="516">
                  <c:v>2296.2334449760765</c:v>
                </c:pt>
                <c:pt idx="517">
                  <c:v>2296.2334449760765</c:v>
                </c:pt>
                <c:pt idx="518">
                  <c:v>2310.2300717703351</c:v>
                </c:pt>
                <c:pt idx="519">
                  <c:v>2289.6524401913875</c:v>
                </c:pt>
                <c:pt idx="520">
                  <c:v>2266.3311244019137</c:v>
                </c:pt>
                <c:pt idx="521">
                  <c:v>2272.8737559808615</c:v>
                </c:pt>
                <c:pt idx="522">
                  <c:v>2264.5755502392344</c:v>
                </c:pt>
                <c:pt idx="523">
                  <c:v>2264.5755502392344</c:v>
                </c:pt>
                <c:pt idx="524">
                  <c:v>2264.5755502392344</c:v>
                </c:pt>
                <c:pt idx="525">
                  <c:v>2284.6735167464117</c:v>
                </c:pt>
                <c:pt idx="526">
                  <c:v>2289.7004066985646</c:v>
                </c:pt>
                <c:pt idx="527">
                  <c:v>2281.1623684210526</c:v>
                </c:pt>
                <c:pt idx="528">
                  <c:v>2292.309784688995</c:v>
                </c:pt>
                <c:pt idx="529">
                  <c:v>2318.7105502392346</c:v>
                </c:pt>
                <c:pt idx="530">
                  <c:v>2318.7105502392346</c:v>
                </c:pt>
                <c:pt idx="531">
                  <c:v>2318.7105502392346</c:v>
                </c:pt>
                <c:pt idx="532">
                  <c:v>2318.7105502392346</c:v>
                </c:pt>
                <c:pt idx="533">
                  <c:v>2374.7738038277512</c:v>
                </c:pt>
                <c:pt idx="534">
                  <c:v>2401.558301435407</c:v>
                </c:pt>
                <c:pt idx="535">
                  <c:v>2388.1468660287082</c:v>
                </c:pt>
                <c:pt idx="536">
                  <c:v>2398.5364114832537</c:v>
                </c:pt>
                <c:pt idx="537">
                  <c:v>2398.5364114832537</c:v>
                </c:pt>
                <c:pt idx="538">
                  <c:v>2398.5364114832537</c:v>
                </c:pt>
                <c:pt idx="539">
                  <c:v>2398.5364114832537</c:v>
                </c:pt>
                <c:pt idx="540">
                  <c:v>2439.1256698564598</c:v>
                </c:pt>
                <c:pt idx="541">
                  <c:v>2444.4979186602873</c:v>
                </c:pt>
                <c:pt idx="542">
                  <c:v>2446.263086124402</c:v>
                </c:pt>
                <c:pt idx="543">
                  <c:v>2430.741124401914</c:v>
                </c:pt>
                <c:pt idx="544">
                  <c:v>2430.741124401914</c:v>
                </c:pt>
                <c:pt idx="545">
                  <c:v>2430.741124401914</c:v>
                </c:pt>
                <c:pt idx="546">
                  <c:v>2445.6107416267946</c:v>
                </c:pt>
                <c:pt idx="547">
                  <c:v>2450.5512918660288</c:v>
                </c:pt>
                <c:pt idx="548">
                  <c:v>2467.3203827751199</c:v>
                </c:pt>
                <c:pt idx="549">
                  <c:v>2483.2836363636366</c:v>
                </c:pt>
                <c:pt idx="550">
                  <c:v>2516.9561244019137</c:v>
                </c:pt>
                <c:pt idx="551">
                  <c:v>2516.9561244019137</c:v>
                </c:pt>
                <c:pt idx="552">
                  <c:v>2516.9561244019137</c:v>
                </c:pt>
                <c:pt idx="553">
                  <c:v>2516.9561244019137</c:v>
                </c:pt>
                <c:pt idx="554">
                  <c:v>2464.6822248803828</c:v>
                </c:pt>
                <c:pt idx="555">
                  <c:v>2420.3899521531102</c:v>
                </c:pt>
                <c:pt idx="556">
                  <c:v>2435.3075358851679</c:v>
                </c:pt>
                <c:pt idx="557">
                  <c:v>2432.7749043062199</c:v>
                </c:pt>
                <c:pt idx="558">
                  <c:v>2432.7749043062199</c:v>
                </c:pt>
                <c:pt idx="559">
                  <c:v>2432.7749043062199</c:v>
                </c:pt>
                <c:pt idx="560">
                  <c:v>2432.7749043062199</c:v>
                </c:pt>
                <c:pt idx="561">
                  <c:v>2428.7553110047847</c:v>
                </c:pt>
                <c:pt idx="562">
                  <c:v>2446.7043779904307</c:v>
                </c:pt>
                <c:pt idx="563">
                  <c:v>2426.0020334928231</c:v>
                </c:pt>
                <c:pt idx="564">
                  <c:v>2444.5650717703347</c:v>
                </c:pt>
                <c:pt idx="565">
                  <c:v>2444.5650717703347</c:v>
                </c:pt>
                <c:pt idx="566">
                  <c:v>2444.5650717703347</c:v>
                </c:pt>
                <c:pt idx="567">
                  <c:v>2434.4729186602872</c:v>
                </c:pt>
                <c:pt idx="568">
                  <c:v>2447.0017703349281</c:v>
                </c:pt>
                <c:pt idx="569">
                  <c:v>2462.2743062200957</c:v>
                </c:pt>
                <c:pt idx="570">
                  <c:v>2452.2493062200961</c:v>
                </c:pt>
                <c:pt idx="571">
                  <c:v>2479.9739473684212</c:v>
                </c:pt>
                <c:pt idx="572">
                  <c:v>2479.9739473684212</c:v>
                </c:pt>
                <c:pt idx="573">
                  <c:v>2479.9739473684212</c:v>
                </c:pt>
                <c:pt idx="574">
                  <c:v>2479.9739473684212</c:v>
                </c:pt>
                <c:pt idx="575">
                  <c:v>2492.9920574162679</c:v>
                </c:pt>
                <c:pt idx="576">
                  <c:v>2519.968421052632</c:v>
                </c:pt>
                <c:pt idx="577">
                  <c:v>2517.1959569377991</c:v>
                </c:pt>
                <c:pt idx="578">
                  <c:v>2535.4807894736841</c:v>
                </c:pt>
                <c:pt idx="579">
                  <c:v>2535.4807894736841</c:v>
                </c:pt>
                <c:pt idx="580">
                  <c:v>2535.4807894736841</c:v>
                </c:pt>
                <c:pt idx="581">
                  <c:v>2557.008157894737</c:v>
                </c:pt>
                <c:pt idx="582">
                  <c:v>2580.7419856459333</c:v>
                </c:pt>
                <c:pt idx="583">
                  <c:v>2581.355956937799</c:v>
                </c:pt>
                <c:pt idx="584">
                  <c:v>2562.1693540669858</c:v>
                </c:pt>
                <c:pt idx="585">
                  <c:v>2558.8884449760767</c:v>
                </c:pt>
                <c:pt idx="586">
                  <c:v>2558.8884449760767</c:v>
                </c:pt>
                <c:pt idx="587">
                  <c:v>2558.8884449760767</c:v>
                </c:pt>
                <c:pt idx="588">
                  <c:v>2583.9941148325361</c:v>
                </c:pt>
                <c:pt idx="589">
                  <c:v>2578.8712918660285</c:v>
                </c:pt>
                <c:pt idx="590">
                  <c:v>2602.7010526315789</c:v>
                </c:pt>
                <c:pt idx="591">
                  <c:v>2616.3139473684214</c:v>
                </c:pt>
                <c:pt idx="592">
                  <c:v>2639.9614354066989</c:v>
                </c:pt>
                <c:pt idx="593">
                  <c:v>2639.9614354066989</c:v>
                </c:pt>
                <c:pt idx="594">
                  <c:v>2639.9614354066989</c:v>
                </c:pt>
                <c:pt idx="595">
                  <c:v>2639.9614354066989</c:v>
                </c:pt>
                <c:pt idx="596">
                  <c:v>2652.6437799043065</c:v>
                </c:pt>
                <c:pt idx="597">
                  <c:v>2676.7805263157898</c:v>
                </c:pt>
                <c:pt idx="598">
                  <c:v>2693.1850717703351</c:v>
                </c:pt>
                <c:pt idx="599">
                  <c:v>2741.2475119617229</c:v>
                </c:pt>
                <c:pt idx="600">
                  <c:v>2741.2475119617229</c:v>
                </c:pt>
                <c:pt idx="601">
                  <c:v>2741.2475119617229</c:v>
                </c:pt>
                <c:pt idx="602">
                  <c:v>2738.0529425837321</c:v>
                </c:pt>
                <c:pt idx="603">
                  <c:v>2739.3096650717707</c:v>
                </c:pt>
                <c:pt idx="604">
                  <c:v>2739.1945454545457</c:v>
                </c:pt>
                <c:pt idx="605">
                  <c:v>2749.4785645933016</c:v>
                </c:pt>
                <c:pt idx="606">
                  <c:v>2746.0921291866034</c:v>
                </c:pt>
                <c:pt idx="607">
                  <c:v>2746.0921291866034</c:v>
                </c:pt>
                <c:pt idx="608">
                  <c:v>2746.0921291866034</c:v>
                </c:pt>
                <c:pt idx="609">
                  <c:v>2784.9162200956939</c:v>
                </c:pt>
                <c:pt idx="610">
                  <c:v>2788.7247607655504</c:v>
                </c:pt>
                <c:pt idx="611">
                  <c:v>2826.157822966507</c:v>
                </c:pt>
                <c:pt idx="612">
                  <c:v>2835.1179665071772</c:v>
                </c:pt>
                <c:pt idx="613">
                  <c:v>2835.1179665071772</c:v>
                </c:pt>
                <c:pt idx="614">
                  <c:v>2835.1179665071772</c:v>
                </c:pt>
                <c:pt idx="615">
                  <c:v>2835.1179665071772</c:v>
                </c:pt>
                <c:pt idx="616">
                  <c:v>2794.9604066985644</c:v>
                </c:pt>
                <c:pt idx="617">
                  <c:v>2824.239162679426</c:v>
                </c:pt>
                <c:pt idx="618">
                  <c:v>2818.1570095693783</c:v>
                </c:pt>
                <c:pt idx="619">
                  <c:v>2845.4883253588519</c:v>
                </c:pt>
                <c:pt idx="620">
                  <c:v>2861.796937799043</c:v>
                </c:pt>
                <c:pt idx="621">
                  <c:v>2861.796937799043</c:v>
                </c:pt>
                <c:pt idx="622">
                  <c:v>2861.796937799043</c:v>
                </c:pt>
                <c:pt idx="623">
                  <c:v>2861.796937799043</c:v>
                </c:pt>
                <c:pt idx="624">
                  <c:v>2881.2041866028708</c:v>
                </c:pt>
                <c:pt idx="625">
                  <c:v>2904.0842105263159</c:v>
                </c:pt>
                <c:pt idx="626">
                  <c:v>2929.4584928229669</c:v>
                </c:pt>
                <c:pt idx="627">
                  <c:v>2976.4177033492824</c:v>
                </c:pt>
                <c:pt idx="628">
                  <c:v>2976.4177033492824</c:v>
                </c:pt>
                <c:pt idx="629">
                  <c:v>2976.4177033492824</c:v>
                </c:pt>
                <c:pt idx="630">
                  <c:v>3077.8860526315789</c:v>
                </c:pt>
                <c:pt idx="631">
                  <c:v>3064.3307177033494</c:v>
                </c:pt>
                <c:pt idx="632">
                  <c:v>3106.8002631578952</c:v>
                </c:pt>
                <c:pt idx="633">
                  <c:v>3065.5106937799042</c:v>
                </c:pt>
                <c:pt idx="634">
                  <c:v>2974.9787081339714</c:v>
                </c:pt>
                <c:pt idx="635">
                  <c:v>2974.9787081339714</c:v>
                </c:pt>
                <c:pt idx="636">
                  <c:v>2974.9787081339714</c:v>
                </c:pt>
                <c:pt idx="637">
                  <c:v>2954.7080622009571</c:v>
                </c:pt>
                <c:pt idx="638">
                  <c:v>2967.8221052631579</c:v>
                </c:pt>
                <c:pt idx="639">
                  <c:v>3014.5414832535889</c:v>
                </c:pt>
                <c:pt idx="640">
                  <c:v>2993.0428947368423</c:v>
                </c:pt>
                <c:pt idx="641">
                  <c:v>2986.9223684210529</c:v>
                </c:pt>
                <c:pt idx="642">
                  <c:v>2986.9223684210529</c:v>
                </c:pt>
                <c:pt idx="643">
                  <c:v>2986.9223684210529</c:v>
                </c:pt>
                <c:pt idx="644">
                  <c:v>2986.9223684210529</c:v>
                </c:pt>
                <c:pt idx="645">
                  <c:v>3010.8192822966512</c:v>
                </c:pt>
                <c:pt idx="646">
                  <c:v>2979.1038277511966</c:v>
                </c:pt>
                <c:pt idx="647">
                  <c:v>2955.2836602870816</c:v>
                </c:pt>
                <c:pt idx="648">
                  <c:v>2890.4233492822968</c:v>
                </c:pt>
                <c:pt idx="649">
                  <c:v>2890.4233492822968</c:v>
                </c:pt>
                <c:pt idx="650">
                  <c:v>2890.4233492822968</c:v>
                </c:pt>
                <c:pt idx="651">
                  <c:v>2909.2550000000006</c:v>
                </c:pt>
                <c:pt idx="652">
                  <c:v>2902.2422966507179</c:v>
                </c:pt>
                <c:pt idx="653">
                  <c:v>2867.4761722488038</c:v>
                </c:pt>
                <c:pt idx="654">
                  <c:v>2854.1318899521534</c:v>
                </c:pt>
                <c:pt idx="655">
                  <c:v>2863.5045454545457</c:v>
                </c:pt>
                <c:pt idx="656">
                  <c:v>2863.5045454545457</c:v>
                </c:pt>
                <c:pt idx="657">
                  <c:v>2863.5045454545457</c:v>
                </c:pt>
                <c:pt idx="658">
                  <c:v>2879.6021052631581</c:v>
                </c:pt>
                <c:pt idx="659">
                  <c:v>2941.056794258373</c:v>
                </c:pt>
                <c:pt idx="660">
                  <c:v>2973.2327272727275</c:v>
                </c:pt>
                <c:pt idx="661">
                  <c:v>3007.6630861244021</c:v>
                </c:pt>
                <c:pt idx="662">
                  <c:v>2955.1589473684212</c:v>
                </c:pt>
                <c:pt idx="663">
                  <c:v>2955.1589473684212</c:v>
                </c:pt>
                <c:pt idx="664">
                  <c:v>2948.1060620525059</c:v>
                </c:pt>
                <c:pt idx="665">
                  <c:v>2963.9355131264915</c:v>
                </c:pt>
                <c:pt idx="666">
                  <c:v>2987.8232458233888</c:v>
                </c:pt>
                <c:pt idx="667">
                  <c:v>2954.1449880668256</c:v>
                </c:pt>
                <c:pt idx="668">
                  <c:v>2930.3146778042956</c:v>
                </c:pt>
                <c:pt idx="669">
                  <c:v>2904.5224343675413</c:v>
                </c:pt>
                <c:pt idx="670">
                  <c:v>2904.5224343675413</c:v>
                </c:pt>
                <c:pt idx="671">
                  <c:v>2904.5224343675413</c:v>
                </c:pt>
                <c:pt idx="672">
                  <c:v>2843.5110978520283</c:v>
                </c:pt>
                <c:pt idx="673">
                  <c:v>2788.5673985680187</c:v>
                </c:pt>
                <c:pt idx="674">
                  <c:v>2767.6752028639612</c:v>
                </c:pt>
                <c:pt idx="675">
                  <c:v>2763.1771121718375</c:v>
                </c:pt>
                <c:pt idx="676">
                  <c:v>2733.0590453460613</c:v>
                </c:pt>
                <c:pt idx="677">
                  <c:v>2733.0590453460613</c:v>
                </c:pt>
                <c:pt idx="678">
                  <c:v>2733.0590453460613</c:v>
                </c:pt>
                <c:pt idx="679">
                  <c:v>2733.0590453460613</c:v>
                </c:pt>
                <c:pt idx="680">
                  <c:v>2785.6579952267298</c:v>
                </c:pt>
                <c:pt idx="681">
                  <c:v>2802.8751551312648</c:v>
                </c:pt>
                <c:pt idx="682">
                  <c:v>2783.9066109785199</c:v>
                </c:pt>
                <c:pt idx="683">
                  <c:v>2756.171575178997</c:v>
                </c:pt>
                <c:pt idx="684">
                  <c:v>2756.171575178997</c:v>
                </c:pt>
                <c:pt idx="685">
                  <c:v>2756.171575178997</c:v>
                </c:pt>
                <c:pt idx="686">
                  <c:v>2787.8496181384244</c:v>
                </c:pt>
                <c:pt idx="687">
                  <c:v>2803.3536754176607</c:v>
                </c:pt>
                <c:pt idx="688">
                  <c:v>2839.2331264916461</c:v>
                </c:pt>
                <c:pt idx="689">
                  <c:v>2799.6882100238663</c:v>
                </c:pt>
                <c:pt idx="690">
                  <c:v>2786.9787112171834</c:v>
                </c:pt>
                <c:pt idx="691">
                  <c:v>2786.9787112171834</c:v>
                </c:pt>
                <c:pt idx="692">
                  <c:v>2786.9787112171834</c:v>
                </c:pt>
                <c:pt idx="693">
                  <c:v>2792.8453699284005</c:v>
                </c:pt>
                <c:pt idx="694">
                  <c:v>2824.1023150357992</c:v>
                </c:pt>
                <c:pt idx="695">
                  <c:v>2801.0184964200475</c:v>
                </c:pt>
                <c:pt idx="696">
                  <c:v>2795.8217661097851</c:v>
                </c:pt>
                <c:pt idx="697">
                  <c:v>2773.3408830548924</c:v>
                </c:pt>
                <c:pt idx="698">
                  <c:v>2773.3408830548924</c:v>
                </c:pt>
                <c:pt idx="699">
                  <c:v>2773.3408830548924</c:v>
                </c:pt>
                <c:pt idx="700">
                  <c:v>2760.1658669833728</c:v>
                </c:pt>
                <c:pt idx="701">
                  <c:v>2691.0338479809975</c:v>
                </c:pt>
                <c:pt idx="702">
                  <c:v>2685.6808313539191</c:v>
                </c:pt>
                <c:pt idx="703">
                  <c:v>2717.7703562945367</c:v>
                </c:pt>
                <c:pt idx="704">
                  <c:v>2758.6037767220901</c:v>
                </c:pt>
                <c:pt idx="705">
                  <c:v>2758.6037767220901</c:v>
                </c:pt>
                <c:pt idx="706">
                  <c:v>2758.6037767220901</c:v>
                </c:pt>
                <c:pt idx="707">
                  <c:v>2782.3780285035627</c:v>
                </c:pt>
                <c:pt idx="708">
                  <c:v>2796.3892161520189</c:v>
                </c:pt>
                <c:pt idx="709">
                  <c:v>2796.3892161520189</c:v>
                </c:pt>
                <c:pt idx="710">
                  <c:v>2866.3975296912113</c:v>
                </c:pt>
                <c:pt idx="711">
                  <c:v>2927.233325415677</c:v>
                </c:pt>
                <c:pt idx="712">
                  <c:v>2927.233325415677</c:v>
                </c:pt>
                <c:pt idx="713">
                  <c:v>2927.233325415677</c:v>
                </c:pt>
                <c:pt idx="714">
                  <c:v>2927.233325415677</c:v>
                </c:pt>
                <c:pt idx="715">
                  <c:v>2923.4328741092631</c:v>
                </c:pt>
                <c:pt idx="716">
                  <c:v>2961.0182897862228</c:v>
                </c:pt>
                <c:pt idx="717">
                  <c:v>2935.6247980997623</c:v>
                </c:pt>
                <c:pt idx="718">
                  <c:v>2902.5446793349165</c:v>
                </c:pt>
                <c:pt idx="719">
                  <c:v>2902.5446793349165</c:v>
                </c:pt>
                <c:pt idx="720">
                  <c:v>2902.5446793349165</c:v>
                </c:pt>
                <c:pt idx="721">
                  <c:v>2940.1777197149645</c:v>
                </c:pt>
                <c:pt idx="722">
                  <c:v>2928.3001187648456</c:v>
                </c:pt>
                <c:pt idx="723">
                  <c:v>2952.4934679334915</c:v>
                </c:pt>
                <c:pt idx="724">
                  <c:v>2952.4934679334915</c:v>
                </c:pt>
                <c:pt idx="725">
                  <c:v>2953.7793349168642</c:v>
                </c:pt>
                <c:pt idx="726">
                  <c:v>2953.7793349168642</c:v>
                </c:pt>
                <c:pt idx="727">
                  <c:v>2946.7798578199049</c:v>
                </c:pt>
                <c:pt idx="728">
                  <c:v>2985.7490758293839</c:v>
                </c:pt>
                <c:pt idx="729">
                  <c:v>2976.0946682464451</c:v>
                </c:pt>
                <c:pt idx="730">
                  <c:v>3009.086895734597</c:v>
                </c:pt>
                <c:pt idx="731">
                  <c:v>2992.4102369668244</c:v>
                </c:pt>
                <c:pt idx="732">
                  <c:v>3021.0123696682463</c:v>
                </c:pt>
                <c:pt idx="733">
                  <c:v>3021.0123696682463</c:v>
                </c:pt>
                <c:pt idx="734">
                  <c:v>3021.0123696682463</c:v>
                </c:pt>
                <c:pt idx="735">
                  <c:v>3123.4574170616115</c:v>
                </c:pt>
                <c:pt idx="736">
                  <c:v>3123.4574170616115</c:v>
                </c:pt>
                <c:pt idx="737">
                  <c:v>3130.0995734597154</c:v>
                </c:pt>
                <c:pt idx="738">
                  <c:v>3097.3544075829382</c:v>
                </c:pt>
                <c:pt idx="739">
                  <c:v>3135.1738388625595</c:v>
                </c:pt>
                <c:pt idx="740">
                  <c:v>3135.1738388625595</c:v>
                </c:pt>
                <c:pt idx="741">
                  <c:v>3135.1738388625595</c:v>
                </c:pt>
                <c:pt idx="742">
                  <c:v>3188.995260663507</c:v>
                </c:pt>
                <c:pt idx="743">
                  <c:v>3170.351090047393</c:v>
                </c:pt>
                <c:pt idx="744">
                  <c:v>3160.4820853080564</c:v>
                </c:pt>
                <c:pt idx="745">
                  <c:v>3175.3903791469193</c:v>
                </c:pt>
                <c:pt idx="746">
                  <c:v>3179.4961137440755</c:v>
                </c:pt>
                <c:pt idx="747">
                  <c:v>3179.4961137440755</c:v>
                </c:pt>
                <c:pt idx="748">
                  <c:v>3171.9795744680841</c:v>
                </c:pt>
                <c:pt idx="749">
                  <c:v>3167.2468085106375</c:v>
                </c:pt>
                <c:pt idx="750">
                  <c:v>3143.050780141843</c:v>
                </c:pt>
                <c:pt idx="751">
                  <c:v>3093.5848226950347</c:v>
                </c:pt>
                <c:pt idx="752">
                  <c:v>3014.5533333333328</c:v>
                </c:pt>
                <c:pt idx="753">
                  <c:v>3014.5533333333328</c:v>
                </c:pt>
                <c:pt idx="754">
                  <c:v>3014.5533333333328</c:v>
                </c:pt>
                <c:pt idx="755">
                  <c:v>3014.5533333333328</c:v>
                </c:pt>
                <c:pt idx="756">
                  <c:v>3022.9544680851059</c:v>
                </c:pt>
                <c:pt idx="757">
                  <c:v>2998.5778723404246</c:v>
                </c:pt>
                <c:pt idx="758">
                  <c:v>2993.1133333333328</c:v>
                </c:pt>
                <c:pt idx="759">
                  <c:v>2993.1133333333328</c:v>
                </c:pt>
                <c:pt idx="760">
                  <c:v>2993.1133333333328</c:v>
                </c:pt>
                <c:pt idx="761">
                  <c:v>2993.1133333333328</c:v>
                </c:pt>
                <c:pt idx="762">
                  <c:v>2993.1133333333328</c:v>
                </c:pt>
                <c:pt idx="763">
                  <c:v>3053.71744680851</c:v>
                </c:pt>
                <c:pt idx="764">
                  <c:v>3044.8031205673756</c:v>
                </c:pt>
                <c:pt idx="765">
                  <c:v>3089.3082269503539</c:v>
                </c:pt>
                <c:pt idx="766">
                  <c:v>3124.0817021276594</c:v>
                </c:pt>
                <c:pt idx="767">
                  <c:v>3106.1104964538999</c:v>
                </c:pt>
                <c:pt idx="768">
                  <c:v>3106.1104964538999</c:v>
                </c:pt>
                <c:pt idx="769">
                  <c:v>3106.1104964538999</c:v>
                </c:pt>
                <c:pt idx="770">
                  <c:v>3106.1104964538999</c:v>
                </c:pt>
                <c:pt idx="771">
                  <c:v>3085.3357446808509</c:v>
                </c:pt>
                <c:pt idx="772">
                  <c:v>3074.8248226950345</c:v>
                </c:pt>
                <c:pt idx="773">
                  <c:v>3079.823687943262</c:v>
                </c:pt>
                <c:pt idx="774">
                  <c:v>3130.4110638297866</c:v>
                </c:pt>
                <c:pt idx="775">
                  <c:v>3130.4110638297866</c:v>
                </c:pt>
                <c:pt idx="776">
                  <c:v>3130.4110638297866</c:v>
                </c:pt>
                <c:pt idx="777">
                  <c:v>3130.4110638297866</c:v>
                </c:pt>
                <c:pt idx="778">
                  <c:v>3133.756312056737</c:v>
                </c:pt>
                <c:pt idx="779">
                  <c:v>3190.9771631205667</c:v>
                </c:pt>
                <c:pt idx="780">
                  <c:v>3201.2599999999993</c:v>
                </c:pt>
                <c:pt idx="781">
                  <c:v>3118.8167375886514</c:v>
                </c:pt>
                <c:pt idx="782">
                  <c:v>3118.8167375886514</c:v>
                </c:pt>
                <c:pt idx="783">
                  <c:v>3118.8167375886514</c:v>
                </c:pt>
                <c:pt idx="784">
                  <c:v>3195.4533333333329</c:v>
                </c:pt>
                <c:pt idx="785">
                  <c:v>3208.207092198581</c:v>
                </c:pt>
                <c:pt idx="786">
                  <c:v>3199.4923404255314</c:v>
                </c:pt>
                <c:pt idx="787">
                  <c:v>3138.9452482269498</c:v>
                </c:pt>
                <c:pt idx="788">
                  <c:v>3124.1102127659569</c:v>
                </c:pt>
                <c:pt idx="789">
                  <c:v>3124.1102127659569</c:v>
                </c:pt>
                <c:pt idx="790">
                  <c:v>3116.7420283018864</c:v>
                </c:pt>
                <c:pt idx="791">
                  <c:v>3154.2019811320752</c:v>
                </c:pt>
                <c:pt idx="792">
                  <c:v>3211.913632075471</c:v>
                </c:pt>
                <c:pt idx="793">
                  <c:v>3206.7084905660372</c:v>
                </c:pt>
                <c:pt idx="794">
                  <c:v>3143.706367924528</c:v>
                </c:pt>
                <c:pt idx="795">
                  <c:v>3148.200424528301</c:v>
                </c:pt>
                <c:pt idx="796">
                  <c:v>3148.200424528301</c:v>
                </c:pt>
                <c:pt idx="797">
                  <c:v>3148.200424528301</c:v>
                </c:pt>
                <c:pt idx="798">
                  <c:v>3192.3161320754712</c:v>
                </c:pt>
                <c:pt idx="799">
                  <c:v>3215.933632075471</c:v>
                </c:pt>
                <c:pt idx="800">
                  <c:v>3209.9794811320749</c:v>
                </c:pt>
                <c:pt idx="801">
                  <c:v>3256.6645754716974</c:v>
                </c:pt>
                <c:pt idx="802">
                  <c:v>3232.8953773584904</c:v>
                </c:pt>
                <c:pt idx="803">
                  <c:v>3232.8953773584904</c:v>
                </c:pt>
                <c:pt idx="804">
                  <c:v>3232.8953773584904</c:v>
                </c:pt>
                <c:pt idx="805">
                  <c:v>3232.8953773584904</c:v>
                </c:pt>
                <c:pt idx="806">
                  <c:v>3230.0984433962258</c:v>
                </c:pt>
                <c:pt idx="807">
                  <c:v>3215.8767452830184</c:v>
                </c:pt>
                <c:pt idx="808">
                  <c:v>3164.830330188679</c:v>
                </c:pt>
                <c:pt idx="809">
                  <c:v>3182.6074528301883</c:v>
                </c:pt>
                <c:pt idx="810">
                  <c:v>3182.6074528301883</c:v>
                </c:pt>
                <c:pt idx="811">
                  <c:v>3175.1189647058823</c:v>
                </c:pt>
                <c:pt idx="812">
                  <c:v>3134.8811294117641</c:v>
                </c:pt>
                <c:pt idx="813">
                  <c:v>3142.7319529411761</c:v>
                </c:pt>
                <c:pt idx="814">
                  <c:v>3160.8455999999996</c:v>
                </c:pt>
                <c:pt idx="815">
                  <c:v>3131.0219294117642</c:v>
                </c:pt>
                <c:pt idx="816">
                  <c:v>3127.0870588235293</c:v>
                </c:pt>
                <c:pt idx="817">
                  <c:v>3127.0870588235293</c:v>
                </c:pt>
                <c:pt idx="818">
                  <c:v>3127.0870588235293</c:v>
                </c:pt>
                <c:pt idx="819">
                  <c:v>3140.1402352941177</c:v>
                </c:pt>
                <c:pt idx="820">
                  <c:v>3091.9569882352939</c:v>
                </c:pt>
                <c:pt idx="821">
                  <c:v>3032.1204705882351</c:v>
                </c:pt>
                <c:pt idx="822">
                  <c:v>3029.6895529411763</c:v>
                </c:pt>
                <c:pt idx="823">
                  <c:v>2992.0623529411764</c:v>
                </c:pt>
                <c:pt idx="824">
                  <c:v>2992.0623529411764</c:v>
                </c:pt>
                <c:pt idx="825">
                  <c:v>2992.0623529411764</c:v>
                </c:pt>
                <c:pt idx="826">
                  <c:v>2965.6060235294117</c:v>
                </c:pt>
                <c:pt idx="827">
                  <c:v>2985.1101176470588</c:v>
                </c:pt>
                <c:pt idx="828">
                  <c:v>3019.719952941176</c:v>
                </c:pt>
                <c:pt idx="829">
                  <c:v>3030.8624470588234</c:v>
                </c:pt>
                <c:pt idx="830">
                  <c:v>2992.885270588235</c:v>
                </c:pt>
                <c:pt idx="831">
                  <c:v>2992.885270588235</c:v>
                </c:pt>
                <c:pt idx="832">
                  <c:v>2992.885270588235</c:v>
                </c:pt>
                <c:pt idx="833">
                  <c:v>3004.0750588235292</c:v>
                </c:pt>
                <c:pt idx="834">
                  <c:v>3004.0088470588234</c:v>
                </c:pt>
                <c:pt idx="835">
                  <c:v>2985.1101176470588</c:v>
                </c:pt>
                <c:pt idx="836">
                  <c:v>2920.3077176470583</c:v>
                </c:pt>
                <c:pt idx="837">
                  <c:v>2899.8766588235289</c:v>
                </c:pt>
                <c:pt idx="838">
                  <c:v>2899.8766588235289</c:v>
                </c:pt>
                <c:pt idx="839">
                  <c:v>2899.8766588235289</c:v>
                </c:pt>
                <c:pt idx="840">
                  <c:v>2893.0694366197181</c:v>
                </c:pt>
                <c:pt idx="841">
                  <c:v>2878.4615492957746</c:v>
                </c:pt>
                <c:pt idx="842">
                  <c:v>2886.4732394366197</c:v>
                </c:pt>
                <c:pt idx="843">
                  <c:v>2886.4732394366197</c:v>
                </c:pt>
                <c:pt idx="844">
                  <c:v>2886.4732394366197</c:v>
                </c:pt>
                <c:pt idx="845">
                  <c:v>2886.4732394366197</c:v>
                </c:pt>
                <c:pt idx="846">
                  <c:v>2886.4732394366197</c:v>
                </c:pt>
                <c:pt idx="847">
                  <c:v>2876.1401408450702</c:v>
                </c:pt>
                <c:pt idx="848">
                  <c:v>2880.367746478873</c:v>
                </c:pt>
                <c:pt idx="849">
                  <c:v>2852.07676056338</c:v>
                </c:pt>
                <c:pt idx="850">
                  <c:v>2831.5804225352113</c:v>
                </c:pt>
                <c:pt idx="851">
                  <c:v>2867.2980281690138</c:v>
                </c:pt>
                <c:pt idx="852">
                  <c:v>2867.2980281690138</c:v>
                </c:pt>
                <c:pt idx="853">
                  <c:v>2867.2980281690138</c:v>
                </c:pt>
                <c:pt idx="854">
                  <c:v>2894.1546478873238</c:v>
                </c:pt>
                <c:pt idx="855">
                  <c:v>2911.9709859154932</c:v>
                </c:pt>
                <c:pt idx="856">
                  <c:v>2907.7905633802816</c:v>
                </c:pt>
                <c:pt idx="857">
                  <c:v>2934.4112676056334</c:v>
                </c:pt>
                <c:pt idx="858">
                  <c:v>2902.9778873239434</c:v>
                </c:pt>
                <c:pt idx="859">
                  <c:v>2902.9778873239434</c:v>
                </c:pt>
                <c:pt idx="860">
                  <c:v>2902.9778873239434</c:v>
                </c:pt>
                <c:pt idx="861">
                  <c:v>2885.6805633802815</c:v>
                </c:pt>
                <c:pt idx="862">
                  <c:v>2865.4956338028169</c:v>
                </c:pt>
                <c:pt idx="863">
                  <c:v>2836.9781690140844</c:v>
                </c:pt>
                <c:pt idx="864">
                  <c:v>2831.7219718309861</c:v>
                </c:pt>
                <c:pt idx="865">
                  <c:v>2830.4008450704227</c:v>
                </c:pt>
                <c:pt idx="866">
                  <c:v>2830.4008450704227</c:v>
                </c:pt>
                <c:pt idx="867">
                  <c:v>2830.4008450704227</c:v>
                </c:pt>
                <c:pt idx="868">
                  <c:v>2827.0791549295773</c:v>
                </c:pt>
                <c:pt idx="869">
                  <c:v>2748.1323943661969</c:v>
                </c:pt>
                <c:pt idx="870">
                  <c:v>2736.5442253521128</c:v>
                </c:pt>
                <c:pt idx="871">
                  <c:v>2763.7028169014084</c:v>
                </c:pt>
                <c:pt idx="872">
                  <c:v>2774.0830985915491</c:v>
                </c:pt>
                <c:pt idx="873">
                  <c:v>2774.0830985915491</c:v>
                </c:pt>
                <c:pt idx="874">
                  <c:v>2774.0830985915491</c:v>
                </c:pt>
                <c:pt idx="875">
                  <c:v>2795.2022535211267</c:v>
                </c:pt>
                <c:pt idx="876">
                  <c:v>2779.4336619718306</c:v>
                </c:pt>
                <c:pt idx="877">
                  <c:v>2777.4142253521127</c:v>
                </c:pt>
                <c:pt idx="878">
                  <c:v>2723.1442253521122</c:v>
                </c:pt>
                <c:pt idx="879">
                  <c:v>2690.512394366197</c:v>
                </c:pt>
                <c:pt idx="880">
                  <c:v>2690.512394366197</c:v>
                </c:pt>
                <c:pt idx="881">
                  <c:v>2677.9399065420553</c:v>
                </c:pt>
                <c:pt idx="882">
                  <c:v>2661.634485981308</c:v>
                </c:pt>
                <c:pt idx="883">
                  <c:v>2719.6145327102799</c:v>
                </c:pt>
                <c:pt idx="884">
                  <c:v>2763.430654205607</c:v>
                </c:pt>
                <c:pt idx="885">
                  <c:v>2773.020420560747</c:v>
                </c:pt>
                <c:pt idx="886">
                  <c:v>2789.2225233644854</c:v>
                </c:pt>
                <c:pt idx="887">
                  <c:v>2789.2225233644854</c:v>
                </c:pt>
                <c:pt idx="888">
                  <c:v>2789.2225233644854</c:v>
                </c:pt>
                <c:pt idx="889">
                  <c:v>2789.2225233644854</c:v>
                </c:pt>
                <c:pt idx="890">
                  <c:v>2798.5399065420556</c:v>
                </c:pt>
                <c:pt idx="891">
                  <c:v>2777.2000934579437</c:v>
                </c:pt>
                <c:pt idx="892">
                  <c:v>2756.5928971962612</c:v>
                </c:pt>
                <c:pt idx="893">
                  <c:v>2802.5599065420556</c:v>
                </c:pt>
                <c:pt idx="894">
                  <c:v>2802.5599065420556</c:v>
                </c:pt>
                <c:pt idx="895">
                  <c:v>2802.5599065420556</c:v>
                </c:pt>
                <c:pt idx="896">
                  <c:v>2825.0268224299057</c:v>
                </c:pt>
                <c:pt idx="897">
                  <c:v>2837.377990654205</c:v>
                </c:pt>
                <c:pt idx="898">
                  <c:v>2847.3246728971958</c:v>
                </c:pt>
                <c:pt idx="899">
                  <c:v>2870.4114953271023</c:v>
                </c:pt>
                <c:pt idx="900">
                  <c:v>2862.8317289719621</c:v>
                </c:pt>
                <c:pt idx="901">
                  <c:v>2862.8317289719621</c:v>
                </c:pt>
                <c:pt idx="902">
                  <c:v>2862.8317289719621</c:v>
                </c:pt>
                <c:pt idx="903">
                  <c:v>2872.4684579439245</c:v>
                </c:pt>
                <c:pt idx="904">
                  <c:v>2874.0370093457941</c:v>
                </c:pt>
                <c:pt idx="905">
                  <c:v>2875.8873364485976</c:v>
                </c:pt>
                <c:pt idx="906">
                  <c:v>2869.0401869158873</c:v>
                </c:pt>
                <c:pt idx="907">
                  <c:v>2882.7250934579433</c:v>
                </c:pt>
                <c:pt idx="908">
                  <c:v>2882.7250934579433</c:v>
                </c:pt>
                <c:pt idx="909">
                  <c:v>2882.7250934579433</c:v>
                </c:pt>
                <c:pt idx="910">
                  <c:v>2876.0054545454545</c:v>
                </c:pt>
                <c:pt idx="911">
                  <c:v>2895.1965034965033</c:v>
                </c:pt>
                <c:pt idx="912">
                  <c:v>2921.6029370629367</c:v>
                </c:pt>
                <c:pt idx="913">
                  <c:v>2915.0903496503493</c:v>
                </c:pt>
                <c:pt idx="914">
                  <c:v>2827.7841958041954</c:v>
                </c:pt>
                <c:pt idx="915">
                  <c:v>2827.7841958041954</c:v>
                </c:pt>
                <c:pt idx="916">
                  <c:v>2827.7841958041954</c:v>
                </c:pt>
                <c:pt idx="917">
                  <c:v>2827.7841958041954</c:v>
                </c:pt>
                <c:pt idx="918">
                  <c:v>2765.2258741258738</c:v>
                </c:pt>
                <c:pt idx="919">
                  <c:v>2722.3833566433564</c:v>
                </c:pt>
                <c:pt idx="920">
                  <c:v>2756.9609790209788</c:v>
                </c:pt>
                <c:pt idx="921">
                  <c:v>2782.9176223776221</c:v>
                </c:pt>
                <c:pt idx="922">
                  <c:v>2782.9176223776221</c:v>
                </c:pt>
                <c:pt idx="923">
                  <c:v>2782.9176223776221</c:v>
                </c:pt>
                <c:pt idx="924">
                  <c:v>2802.1461538461535</c:v>
                </c:pt>
                <c:pt idx="925">
                  <c:v>2814.2623776223777</c:v>
                </c:pt>
                <c:pt idx="926">
                  <c:v>2801.4058741258737</c:v>
                </c:pt>
                <c:pt idx="927">
                  <c:v>2829.105454545454</c:v>
                </c:pt>
                <c:pt idx="928">
                  <c:v>2821.4121678321676</c:v>
                </c:pt>
                <c:pt idx="929">
                  <c:v>2821.4121678321676</c:v>
                </c:pt>
                <c:pt idx="930">
                  <c:v>2821.4121678321676</c:v>
                </c:pt>
                <c:pt idx="931">
                  <c:v>2785.8599999999997</c:v>
                </c:pt>
                <c:pt idx="932">
                  <c:v>2788.9710489510485</c:v>
                </c:pt>
                <c:pt idx="933">
                  <c:v>2752.3537674418603</c:v>
                </c:pt>
                <c:pt idx="934">
                  <c:v>2708.8536279069767</c:v>
                </c:pt>
                <c:pt idx="935">
                  <c:v>2779.334511627907</c:v>
                </c:pt>
                <c:pt idx="936">
                  <c:v>2779.334511627907</c:v>
                </c:pt>
                <c:pt idx="937">
                  <c:v>2779.334511627907</c:v>
                </c:pt>
                <c:pt idx="938">
                  <c:v>2825.9478139534885</c:v>
                </c:pt>
                <c:pt idx="939">
                  <c:v>2809.4938604651161</c:v>
                </c:pt>
                <c:pt idx="940">
                  <c:v>2726.2611627906977</c:v>
                </c:pt>
                <c:pt idx="941">
                  <c:v>2728.9349302325581</c:v>
                </c:pt>
                <c:pt idx="942">
                  <c:v>2724.606418604651</c:v>
                </c:pt>
                <c:pt idx="943">
                  <c:v>2724.606418604651</c:v>
                </c:pt>
                <c:pt idx="944">
                  <c:v>2724.606418604651</c:v>
                </c:pt>
                <c:pt idx="945">
                  <c:v>2724.606418604651</c:v>
                </c:pt>
                <c:pt idx="946">
                  <c:v>2773.6784651162789</c:v>
                </c:pt>
                <c:pt idx="947">
                  <c:v>2807.6427906976742</c:v>
                </c:pt>
                <c:pt idx="948">
                  <c:v>2792.0208837209298</c:v>
                </c:pt>
                <c:pt idx="949">
                  <c:v>2760.3750697674418</c:v>
                </c:pt>
                <c:pt idx="950">
                  <c:v>2760.3750697674418</c:v>
                </c:pt>
                <c:pt idx="951">
                  <c:v>2760.3750697674418</c:v>
                </c:pt>
                <c:pt idx="952">
                  <c:v>2739.0316744186043</c:v>
                </c:pt>
                <c:pt idx="953">
                  <c:v>2722.2972558139531</c:v>
                </c:pt>
                <c:pt idx="954">
                  <c:v>2745.3140930232557</c:v>
                </c:pt>
                <c:pt idx="955">
                  <c:v>2732.7305581395349</c:v>
                </c:pt>
                <c:pt idx="956">
                  <c:v>2733.0951627906975</c:v>
                </c:pt>
                <c:pt idx="957">
                  <c:v>2733.0951627906975</c:v>
                </c:pt>
                <c:pt idx="958">
                  <c:v>2733.0951627906975</c:v>
                </c:pt>
                <c:pt idx="959">
                  <c:v>2737.62</c:v>
                </c:pt>
                <c:pt idx="960">
                  <c:v>2740.218976744186</c:v>
                </c:pt>
                <c:pt idx="961">
                  <c:v>2740.218976744186</c:v>
                </c:pt>
                <c:pt idx="962">
                  <c:v>2737.965906976744</c:v>
                </c:pt>
                <c:pt idx="963">
                  <c:v>2751.0355813953488</c:v>
                </c:pt>
                <c:pt idx="964">
                  <c:v>2751.0355813953488</c:v>
                </c:pt>
                <c:pt idx="965">
                  <c:v>2751.0355813953488</c:v>
                </c:pt>
                <c:pt idx="966">
                  <c:v>2802.0802325581394</c:v>
                </c:pt>
                <c:pt idx="967">
                  <c:v>2856.21</c:v>
                </c:pt>
                <c:pt idx="968">
                  <c:v>2873.3838139534882</c:v>
                </c:pt>
                <c:pt idx="969">
                  <c:v>2890.4547906976745</c:v>
                </c:pt>
                <c:pt idx="970">
                  <c:v>2881.0779069767441</c:v>
                </c:pt>
                <c:pt idx="971">
                  <c:v>2881.0779069767441</c:v>
                </c:pt>
                <c:pt idx="972">
                  <c:v>2874.3932714617167</c:v>
                </c:pt>
                <c:pt idx="973">
                  <c:v>2882.3493271461721</c:v>
                </c:pt>
                <c:pt idx="974">
                  <c:v>2877.2473781902549</c:v>
                </c:pt>
                <c:pt idx="975">
                  <c:v>2901.1435266821345</c:v>
                </c:pt>
                <c:pt idx="976">
                  <c:v>2872.6024593967518</c:v>
                </c:pt>
                <c:pt idx="977">
                  <c:v>2847.3911832946637</c:v>
                </c:pt>
                <c:pt idx="978">
                  <c:v>2847.3911832946637</c:v>
                </c:pt>
                <c:pt idx="979">
                  <c:v>2847.3911832946637</c:v>
                </c:pt>
                <c:pt idx="980">
                  <c:v>2791.1484918793503</c:v>
                </c:pt>
                <c:pt idx="981">
                  <c:v>2774.1824129930392</c:v>
                </c:pt>
                <c:pt idx="982">
                  <c:v>2756.0784222737821</c:v>
                </c:pt>
                <c:pt idx="983">
                  <c:v>2715.3747563805105</c:v>
                </c:pt>
                <c:pt idx="984">
                  <c:v>2712.9590255220419</c:v>
                </c:pt>
                <c:pt idx="985">
                  <c:v>2712.9590255220419</c:v>
                </c:pt>
                <c:pt idx="986">
                  <c:v>2712.9590255220419</c:v>
                </c:pt>
                <c:pt idx="987">
                  <c:v>2712.9590255220419</c:v>
                </c:pt>
                <c:pt idx="988">
                  <c:v>2709.8157772621812</c:v>
                </c:pt>
                <c:pt idx="989">
                  <c:v>2721.726542923434</c:v>
                </c:pt>
                <c:pt idx="990">
                  <c:v>2689.9676102088165</c:v>
                </c:pt>
                <c:pt idx="991">
                  <c:v>2674.4379118329466</c:v>
                </c:pt>
                <c:pt idx="992">
                  <c:v>2674.4379118329466</c:v>
                </c:pt>
                <c:pt idx="993">
                  <c:v>2674.4379118329466</c:v>
                </c:pt>
                <c:pt idx="994">
                  <c:v>2689.8463573085846</c:v>
                </c:pt>
                <c:pt idx="995">
                  <c:v>2713.3600928074243</c:v>
                </c:pt>
                <c:pt idx="996">
                  <c:v>2740.576705336427</c:v>
                </c:pt>
                <c:pt idx="997">
                  <c:v>2719.4880278422274</c:v>
                </c:pt>
                <c:pt idx="998">
                  <c:v>2688.7270997679816</c:v>
                </c:pt>
                <c:pt idx="999">
                  <c:v>2688.7270997679816</c:v>
                </c:pt>
                <c:pt idx="1000">
                  <c:v>2688.7270997679816</c:v>
                </c:pt>
                <c:pt idx="1001">
                  <c:v>2727.5280278422274</c:v>
                </c:pt>
                <c:pt idx="1002">
                  <c:v>2736.4167981438518</c:v>
                </c:pt>
                <c:pt idx="1003">
                  <c:v>2757.5987470997679</c:v>
                </c:pt>
                <c:pt idx="1004">
                  <c:v>2785.4216241299305</c:v>
                </c:pt>
                <c:pt idx="1005">
                  <c:v>2758.5594431554523</c:v>
                </c:pt>
                <c:pt idx="1006">
                  <c:v>2758.5594431554523</c:v>
                </c:pt>
                <c:pt idx="1007">
                  <c:v>2758.5594431554523</c:v>
                </c:pt>
                <c:pt idx="1008">
                  <c:v>2758.5594431554523</c:v>
                </c:pt>
                <c:pt idx="1009">
                  <c:v>2693.3440371229699</c:v>
                </c:pt>
                <c:pt idx="1010">
                  <c:v>2649.2639443155454</c:v>
                </c:pt>
                <c:pt idx="1011">
                  <c:v>2654.6270533642692</c:v>
                </c:pt>
                <c:pt idx="1012">
                  <c:v>2704.2101624129928</c:v>
                </c:pt>
                <c:pt idx="1013">
                  <c:v>2704.2101624129928</c:v>
                </c:pt>
                <c:pt idx="1014">
                  <c:v>2704.2101624129928</c:v>
                </c:pt>
                <c:pt idx="1015">
                  <c:v>2744.316890951276</c:v>
                </c:pt>
                <c:pt idx="1016">
                  <c:v>2775.9359164733178</c:v>
                </c:pt>
                <c:pt idx="1017">
                  <c:v>2772.6341067285384</c:v>
                </c:pt>
                <c:pt idx="1018">
                  <c:v>2740.781902552204</c:v>
                </c:pt>
                <c:pt idx="1019">
                  <c:v>2757.6453828306262</c:v>
                </c:pt>
                <c:pt idx="1020">
                  <c:v>2757.6453828306262</c:v>
                </c:pt>
                <c:pt idx="1021">
                  <c:v>2757.6453828306262</c:v>
                </c:pt>
                <c:pt idx="1022">
                  <c:v>2731.156287703016</c:v>
                </c:pt>
                <c:pt idx="1023">
                  <c:v>2715.2348491879352</c:v>
                </c:pt>
                <c:pt idx="1024">
                  <c:v>2699.4160092807424</c:v>
                </c:pt>
                <c:pt idx="1025">
                  <c:v>2669.9142459396753</c:v>
                </c:pt>
                <c:pt idx="1026">
                  <c:v>2721.6146171693736</c:v>
                </c:pt>
                <c:pt idx="1027">
                  <c:v>2721.6146171693736</c:v>
                </c:pt>
                <c:pt idx="1028">
                  <c:v>2721.6146171693736</c:v>
                </c:pt>
                <c:pt idx="1029">
                  <c:v>2721.2695127610209</c:v>
                </c:pt>
                <c:pt idx="1030">
                  <c:v>2725.3827842227374</c:v>
                </c:pt>
                <c:pt idx="1031">
                  <c:v>2718.0329930394432</c:v>
                </c:pt>
                <c:pt idx="1032">
                  <c:v>2686.1714617169373</c:v>
                </c:pt>
                <c:pt idx="1033">
                  <c:v>2686.2927146171692</c:v>
                </c:pt>
                <c:pt idx="1034">
                  <c:v>2686.2927146171692</c:v>
                </c:pt>
                <c:pt idx="1035">
                  <c:v>2686.2927146171692</c:v>
                </c:pt>
                <c:pt idx="1036">
                  <c:v>2739.5973549883993</c:v>
                </c:pt>
                <c:pt idx="1037">
                  <c:v>2763.6893735498838</c:v>
                </c:pt>
                <c:pt idx="1038">
                  <c:v>2765.4335498839905</c:v>
                </c:pt>
                <c:pt idx="1039">
                  <c:v>2728.0037122969838</c:v>
                </c:pt>
                <c:pt idx="1040">
                  <c:v>2717.893085846868</c:v>
                </c:pt>
                <c:pt idx="1041">
                  <c:v>2717.893085846868</c:v>
                </c:pt>
                <c:pt idx="1042">
                  <c:v>2717.893085846868</c:v>
                </c:pt>
                <c:pt idx="1043">
                  <c:v>2717.893085846868</c:v>
                </c:pt>
                <c:pt idx="1044">
                  <c:v>2723.0696519721578</c:v>
                </c:pt>
                <c:pt idx="1045">
                  <c:v>2722.7618561484919</c:v>
                </c:pt>
                <c:pt idx="1046">
                  <c:v>2733.581345707657</c:v>
                </c:pt>
                <c:pt idx="1047">
                  <c:v>2719.4880278422274</c:v>
                </c:pt>
                <c:pt idx="1048">
                  <c:v>2719.4880278422274</c:v>
                </c:pt>
                <c:pt idx="1049">
                  <c:v>2719.4880278422274</c:v>
                </c:pt>
                <c:pt idx="1050">
                  <c:v>2719.4880278422274</c:v>
                </c:pt>
                <c:pt idx="1051">
                  <c:v>2710.4033874709976</c:v>
                </c:pt>
                <c:pt idx="1052">
                  <c:v>2718.07030162413</c:v>
                </c:pt>
                <c:pt idx="1053">
                  <c:v>2736.6126682134573</c:v>
                </c:pt>
                <c:pt idx="1054">
                  <c:v>2746.1450116009282</c:v>
                </c:pt>
                <c:pt idx="1055">
                  <c:v>2746.1450116009282</c:v>
                </c:pt>
                <c:pt idx="1056">
                  <c:v>2746.1450116009282</c:v>
                </c:pt>
                <c:pt idx="1057">
                  <c:v>2732.6952668213457</c:v>
                </c:pt>
                <c:pt idx="1058">
                  <c:v>2743.4308120649653</c:v>
                </c:pt>
                <c:pt idx="1059">
                  <c:v>2765.6667285382828</c:v>
                </c:pt>
                <c:pt idx="1060">
                  <c:v>2767.0005104408356</c:v>
                </c:pt>
                <c:pt idx="1061">
                  <c:v>2767.9798607888629</c:v>
                </c:pt>
                <c:pt idx="1062">
                  <c:v>2767.9798607888629</c:v>
                </c:pt>
                <c:pt idx="1063">
                  <c:v>2767.9798607888629</c:v>
                </c:pt>
                <c:pt idx="1064">
                  <c:v>2796.7914153132251</c:v>
                </c:pt>
                <c:pt idx="1065">
                  <c:v>2823.0286774941992</c:v>
                </c:pt>
                <c:pt idx="1066">
                  <c:v>2863.9375406032482</c:v>
                </c:pt>
                <c:pt idx="1067">
                  <c:v>2864.4785150812063</c:v>
                </c:pt>
                <c:pt idx="1068">
                  <c:v>2863.8069605568444</c:v>
                </c:pt>
                <c:pt idx="1069">
                  <c:v>2863.8069605568444</c:v>
                </c:pt>
                <c:pt idx="1070">
                  <c:v>2863.8069605568444</c:v>
                </c:pt>
                <c:pt idx="1071">
                  <c:v>2863.8069605568444</c:v>
                </c:pt>
                <c:pt idx="1072">
                  <c:v>2783.9479350348029</c:v>
                </c:pt>
                <c:pt idx="1073">
                  <c:v>2809.4483526682134</c:v>
                </c:pt>
                <c:pt idx="1074">
                  <c:v>2891.527238979118</c:v>
                </c:pt>
                <c:pt idx="1075">
                  <c:v>2891.527238979118</c:v>
                </c:pt>
                <c:pt idx="1076">
                  <c:v>2891.527238979118</c:v>
                </c:pt>
                <c:pt idx="1077">
                  <c:v>2891.527238979118</c:v>
                </c:pt>
                <c:pt idx="1078">
                  <c:v>2891.527238979118</c:v>
                </c:pt>
                <c:pt idx="1079">
                  <c:v>2914.6492343387467</c:v>
                </c:pt>
                <c:pt idx="1080">
                  <c:v>2920.4320649651972</c:v>
                </c:pt>
                <c:pt idx="1081">
                  <c:v>2924.6665893271461</c:v>
                </c:pt>
                <c:pt idx="1082">
                  <c:v>2950.6333642691411</c:v>
                </c:pt>
                <c:pt idx="1083">
                  <c:v>2950.6333642691411</c:v>
                </c:pt>
                <c:pt idx="1084">
                  <c:v>2950.6333642691411</c:v>
                </c:pt>
                <c:pt idx="1085">
                  <c:v>2933.1263109048723</c:v>
                </c:pt>
                <c:pt idx="1086">
                  <c:v>2928.5000464037125</c:v>
                </c:pt>
                <c:pt idx="1087">
                  <c:v>2973.4662180974474</c:v>
                </c:pt>
                <c:pt idx="1088">
                  <c:v>2973.4662180974474</c:v>
                </c:pt>
                <c:pt idx="1089">
                  <c:v>2957.3022737819024</c:v>
                </c:pt>
                <c:pt idx="1090">
                  <c:v>2957.3022737819024</c:v>
                </c:pt>
                <c:pt idx="1091">
                  <c:v>2957.3022737819024</c:v>
                </c:pt>
                <c:pt idx="1092">
                  <c:v>2930.7758700696054</c:v>
                </c:pt>
                <c:pt idx="1093">
                  <c:v>2952.1257076566126</c:v>
                </c:pt>
                <c:pt idx="1094">
                  <c:v>2877.984222737819</c:v>
                </c:pt>
                <c:pt idx="1095">
                  <c:v>2861.8855684454757</c:v>
                </c:pt>
                <c:pt idx="1096">
                  <c:v>2855.0767517401391</c:v>
                </c:pt>
                <c:pt idx="1097">
                  <c:v>2855.0767517401391</c:v>
                </c:pt>
                <c:pt idx="1098">
                  <c:v>2855.0767517401391</c:v>
                </c:pt>
                <c:pt idx="1099">
                  <c:v>2844.2852436194894</c:v>
                </c:pt>
                <c:pt idx="1100">
                  <c:v>2812.5729466357307</c:v>
                </c:pt>
                <c:pt idx="1101">
                  <c:v>2788.5462180974478</c:v>
                </c:pt>
                <c:pt idx="1102">
                  <c:v>2788.5462180974478</c:v>
                </c:pt>
                <c:pt idx="1103">
                  <c:v>2800.7554524361949</c:v>
                </c:pt>
                <c:pt idx="1104">
                  <c:v>2800.7554524361949</c:v>
                </c:pt>
                <c:pt idx="1105">
                  <c:v>2800.7554524361949</c:v>
                </c:pt>
                <c:pt idx="1106">
                  <c:v>2783.2390719257542</c:v>
                </c:pt>
                <c:pt idx="1107">
                  <c:v>2788.5449419953602</c:v>
                </c:pt>
                <c:pt idx="1108">
                  <c:v>2771.9667749419959</c:v>
                </c:pt>
                <c:pt idx="1109">
                  <c:v>2805.543874709977</c:v>
                </c:pt>
                <c:pt idx="1110">
                  <c:v>2802.4863109048729</c:v>
                </c:pt>
                <c:pt idx="1111">
                  <c:v>2802.4863109048729</c:v>
                </c:pt>
                <c:pt idx="1112">
                  <c:v>2809.0037209302327</c:v>
                </c:pt>
                <c:pt idx="1113">
                  <c:v>2829.8472558139538</c:v>
                </c:pt>
                <c:pt idx="1114">
                  <c:v>2800.437627906977</c:v>
                </c:pt>
                <c:pt idx="1115">
                  <c:v>2801.4498139534885</c:v>
                </c:pt>
                <c:pt idx="1116">
                  <c:v>2807.9071860465124</c:v>
                </c:pt>
                <c:pt idx="1117">
                  <c:v>2808.4413953488374</c:v>
                </c:pt>
                <c:pt idx="1118">
                  <c:v>2808.4413953488374</c:v>
                </c:pt>
                <c:pt idx="1119">
                  <c:v>2808.4413953488374</c:v>
                </c:pt>
                <c:pt idx="1120">
                  <c:v>2808.4413953488374</c:v>
                </c:pt>
                <c:pt idx="1121">
                  <c:v>2804.8893720930237</c:v>
                </c:pt>
                <c:pt idx="1122">
                  <c:v>2830.1096744186048</c:v>
                </c:pt>
                <c:pt idx="1123">
                  <c:v>2812.2933255813959</c:v>
                </c:pt>
                <c:pt idx="1124">
                  <c:v>2812.2933255813959</c:v>
                </c:pt>
                <c:pt idx="1125">
                  <c:v>2812.2933255813959</c:v>
                </c:pt>
                <c:pt idx="1126">
                  <c:v>2812.2933255813959</c:v>
                </c:pt>
                <c:pt idx="1127">
                  <c:v>2812.2933255813959</c:v>
                </c:pt>
                <c:pt idx="1128">
                  <c:v>2793.8771627906981</c:v>
                </c:pt>
                <c:pt idx="1129">
                  <c:v>2779.1629767441864</c:v>
                </c:pt>
                <c:pt idx="1130">
                  <c:v>2756.4075348837214</c:v>
                </c:pt>
                <c:pt idx="1131">
                  <c:v>2735.7233255813958</c:v>
                </c:pt>
                <c:pt idx="1132">
                  <c:v>2735.7233255813958</c:v>
                </c:pt>
                <c:pt idx="1133">
                  <c:v>2735.7233255813958</c:v>
                </c:pt>
                <c:pt idx="1134">
                  <c:v>2735.7233255813958</c:v>
                </c:pt>
                <c:pt idx="1135">
                  <c:v>2764.3925581395351</c:v>
                </c:pt>
                <c:pt idx="1136">
                  <c:v>2793.6334883720938</c:v>
                </c:pt>
                <c:pt idx="1137">
                  <c:v>2746.2013255813958</c:v>
                </c:pt>
                <c:pt idx="1138">
                  <c:v>2751.6090232558145</c:v>
                </c:pt>
                <c:pt idx="1139">
                  <c:v>2751.6090232558145</c:v>
                </c:pt>
                <c:pt idx="1140">
                  <c:v>2751.6090232558145</c:v>
                </c:pt>
                <c:pt idx="1141">
                  <c:v>2751.6090232558145</c:v>
                </c:pt>
                <c:pt idx="1142">
                  <c:v>2741.1216511627913</c:v>
                </c:pt>
                <c:pt idx="1143">
                  <c:v>2750.3156744186049</c:v>
                </c:pt>
                <c:pt idx="1144">
                  <c:v>2753.7458604651165</c:v>
                </c:pt>
                <c:pt idx="1145">
                  <c:v>2744.0644883720934</c:v>
                </c:pt>
                <c:pt idx="1146">
                  <c:v>2744.0644883720934</c:v>
                </c:pt>
                <c:pt idx="1147">
                  <c:v>2744.0644883720934</c:v>
                </c:pt>
                <c:pt idx="1148">
                  <c:v>2725.9013720930238</c:v>
                </c:pt>
                <c:pt idx="1149">
                  <c:v>2747.9070465116283</c:v>
                </c:pt>
                <c:pt idx="1150">
                  <c:v>2743.70834883721</c:v>
                </c:pt>
                <c:pt idx="1151">
                  <c:v>2752.3213023255817</c:v>
                </c:pt>
                <c:pt idx="1152">
                  <c:v>2746.1825813953492</c:v>
                </c:pt>
                <c:pt idx="1153">
                  <c:v>2746.1825813953492</c:v>
                </c:pt>
                <c:pt idx="1154">
                  <c:v>2746.1825813953492</c:v>
                </c:pt>
                <c:pt idx="1155">
                  <c:v>2752.2650697674421</c:v>
                </c:pt>
                <c:pt idx="1156">
                  <c:v>2738.4318604651166</c:v>
                </c:pt>
                <c:pt idx="1157">
                  <c:v>2724.261255813954</c:v>
                </c:pt>
                <c:pt idx="1158">
                  <c:v>2701.2246511627909</c:v>
                </c:pt>
                <c:pt idx="1159">
                  <c:v>2676.4823255813958</c:v>
                </c:pt>
                <c:pt idx="1160">
                  <c:v>2676.4823255813958</c:v>
                </c:pt>
                <c:pt idx="1161">
                  <c:v>2676.4823255813958</c:v>
                </c:pt>
                <c:pt idx="1162">
                  <c:v>2674.7859767441864</c:v>
                </c:pt>
                <c:pt idx="1163">
                  <c:v>2687.6913488372097</c:v>
                </c:pt>
                <c:pt idx="1164">
                  <c:v>2698.6848139534886</c:v>
                </c:pt>
                <c:pt idx="1165">
                  <c:v>2682.8834651162797</c:v>
                </c:pt>
                <c:pt idx="1166">
                  <c:v>2672.9021860465118</c:v>
                </c:pt>
                <c:pt idx="1167">
                  <c:v>2672.9021860465118</c:v>
                </c:pt>
                <c:pt idx="1168">
                  <c:v>2672.9021860465118</c:v>
                </c:pt>
                <c:pt idx="1169">
                  <c:v>2694.9078604651168</c:v>
                </c:pt>
                <c:pt idx="1170">
                  <c:v>2687.5788837209307</c:v>
                </c:pt>
                <c:pt idx="1171">
                  <c:v>2695.4420697674423</c:v>
                </c:pt>
                <c:pt idx="1172">
                  <c:v>2695.1140465116282</c:v>
                </c:pt>
                <c:pt idx="1173">
                  <c:v>2720.5405348837212</c:v>
                </c:pt>
                <c:pt idx="1174">
                  <c:v>2720.5405348837212</c:v>
                </c:pt>
                <c:pt idx="1175">
                  <c:v>2720.5405348837212</c:v>
                </c:pt>
                <c:pt idx="1176">
                  <c:v>2720.5405348837212</c:v>
                </c:pt>
                <c:pt idx="1177">
                  <c:v>2720.418697674419</c:v>
                </c:pt>
                <c:pt idx="1178">
                  <c:v>2711.8619767441864</c:v>
                </c:pt>
                <c:pt idx="1179">
                  <c:v>2691.355837209303</c:v>
                </c:pt>
                <c:pt idx="1180">
                  <c:v>2705.2733953488378</c:v>
                </c:pt>
                <c:pt idx="1181">
                  <c:v>2705.2733953488378</c:v>
                </c:pt>
                <c:pt idx="1182">
                  <c:v>2711.5793939393939</c:v>
                </c:pt>
                <c:pt idx="1183">
                  <c:v>2720.7384848484849</c:v>
                </c:pt>
                <c:pt idx="1184">
                  <c:v>2742.2506060606061</c:v>
                </c:pt>
                <c:pt idx="1185">
                  <c:v>2757.8257575757575</c:v>
                </c:pt>
                <c:pt idx="1186">
                  <c:v>2781.4609090909089</c:v>
                </c:pt>
                <c:pt idx="1187">
                  <c:v>2796.9796969696968</c:v>
                </c:pt>
                <c:pt idx="1188">
                  <c:v>2796.9796969696968</c:v>
                </c:pt>
                <c:pt idx="1189">
                  <c:v>2796.9796969696968</c:v>
                </c:pt>
                <c:pt idx="1190">
                  <c:v>2786.8718181818185</c:v>
                </c:pt>
                <c:pt idx="1191">
                  <c:v>2792.2921212121214</c:v>
                </c:pt>
                <c:pt idx="1192">
                  <c:v>2806.7963636363638</c:v>
                </c:pt>
                <c:pt idx="1193">
                  <c:v>2822.3433333333332</c:v>
                </c:pt>
                <c:pt idx="1194">
                  <c:v>2800.1736363636364</c:v>
                </c:pt>
                <c:pt idx="1195">
                  <c:v>2800.1736363636364</c:v>
                </c:pt>
                <c:pt idx="1196">
                  <c:v>2800.1736363636364</c:v>
                </c:pt>
                <c:pt idx="1197">
                  <c:v>2806.8433333333332</c:v>
                </c:pt>
                <c:pt idx="1198">
                  <c:v>2816.0493939393941</c:v>
                </c:pt>
                <c:pt idx="1199">
                  <c:v>2799.3809790209789</c:v>
                </c:pt>
                <c:pt idx="1200">
                  <c:v>2753.5660606060605</c:v>
                </c:pt>
                <c:pt idx="1201">
                  <c:v>2742.8021445221448</c:v>
                </c:pt>
                <c:pt idx="1202">
                  <c:v>2742.8021445221448</c:v>
                </c:pt>
                <c:pt idx="1203">
                  <c:v>2742.8021445221448</c:v>
                </c:pt>
                <c:pt idx="1204">
                  <c:v>2742.8021445221448</c:v>
                </c:pt>
                <c:pt idx="1205">
                  <c:v>2735.5885314685311</c:v>
                </c:pt>
                <c:pt idx="1206">
                  <c:v>2765.6766433566436</c:v>
                </c:pt>
                <c:pt idx="1207">
                  <c:v>2751.0139860139861</c:v>
                </c:pt>
                <c:pt idx="1208">
                  <c:v>2730.9458275058273</c:v>
                </c:pt>
                <c:pt idx="1209">
                  <c:v>2730.9458275058273</c:v>
                </c:pt>
                <c:pt idx="1210">
                  <c:v>2737.3265420560747</c:v>
                </c:pt>
                <c:pt idx="1211">
                  <c:v>2750.1072897196264</c:v>
                </c:pt>
                <c:pt idx="1212">
                  <c:v>2748.7008411214952</c:v>
                </c:pt>
                <c:pt idx="1213">
                  <c:v>2726.0749532710279</c:v>
                </c:pt>
                <c:pt idx="1214">
                  <c:v>2718.7312149532709</c:v>
                </c:pt>
                <c:pt idx="1215">
                  <c:v>2723.7623364485985</c:v>
                </c:pt>
                <c:pt idx="1216">
                  <c:v>2723.7623364485985</c:v>
                </c:pt>
                <c:pt idx="1217">
                  <c:v>2723.7623364485985</c:v>
                </c:pt>
                <c:pt idx="1218">
                  <c:v>2706.1109345794393</c:v>
                </c:pt>
                <c:pt idx="1219">
                  <c:v>2708.4235514018692</c:v>
                </c:pt>
                <c:pt idx="1220">
                  <c:v>2697.4079439252337</c:v>
                </c:pt>
                <c:pt idx="1221">
                  <c:v>2693.1130841121494</c:v>
                </c:pt>
                <c:pt idx="1222">
                  <c:v>2697.7383177570096</c:v>
                </c:pt>
                <c:pt idx="1223">
                  <c:v>2697.7383177570096</c:v>
                </c:pt>
                <c:pt idx="1224">
                  <c:v>2697.7383177570096</c:v>
                </c:pt>
                <c:pt idx="1225">
                  <c:v>2706.3563551401871</c:v>
                </c:pt>
                <c:pt idx="1226">
                  <c:v>2707.7439252336449</c:v>
                </c:pt>
                <c:pt idx="1227">
                  <c:v>2711.4724299065424</c:v>
                </c:pt>
                <c:pt idx="1228">
                  <c:v>2711.4724299065424</c:v>
                </c:pt>
                <c:pt idx="1229">
                  <c:v>2711.4724299065424</c:v>
                </c:pt>
                <c:pt idx="1230">
                  <c:v>2711.4724299065424</c:v>
                </c:pt>
                <c:pt idx="1231">
                  <c:v>2711.4724299065424</c:v>
                </c:pt>
                <c:pt idx="1232">
                  <c:v>2694.8027102803735</c:v>
                </c:pt>
                <c:pt idx="1233">
                  <c:v>2678.7654205607478</c:v>
                </c:pt>
                <c:pt idx="1234">
                  <c:v>2696.3035514018693</c:v>
                </c:pt>
                <c:pt idx="1235">
                  <c:v>2702.8260747663548</c:v>
                </c:pt>
                <c:pt idx="1236">
                  <c:v>2708.0176635514017</c:v>
                </c:pt>
                <c:pt idx="1237">
                  <c:v>2708.0176635514017</c:v>
                </c:pt>
                <c:pt idx="1238">
                  <c:v>2708.0176635514017</c:v>
                </c:pt>
                <c:pt idx="1239">
                  <c:v>2710.9343925233643</c:v>
                </c:pt>
                <c:pt idx="1240">
                  <c:v>2736.5619626168227</c:v>
                </c:pt>
                <c:pt idx="1241">
                  <c:v>2763.8791588785048</c:v>
                </c:pt>
                <c:pt idx="1242">
                  <c:v>2779.2085046728971</c:v>
                </c:pt>
                <c:pt idx="1243">
                  <c:v>2782.5499999999997</c:v>
                </c:pt>
                <c:pt idx="1244">
                  <c:v>2782.5499999999997</c:v>
                </c:pt>
                <c:pt idx="1245">
                  <c:v>2782.5499999999997</c:v>
                </c:pt>
                <c:pt idx="1246">
                  <c:v>2795.6136150234743</c:v>
                </c:pt>
                <c:pt idx="1247">
                  <c:v>2793.4134272300471</c:v>
                </c:pt>
                <c:pt idx="1248">
                  <c:v>2778.8466666666668</c:v>
                </c:pt>
                <c:pt idx="1249">
                  <c:v>2814.1919248826293</c:v>
                </c:pt>
                <c:pt idx="1250">
                  <c:v>2808.824225352113</c:v>
                </c:pt>
                <c:pt idx="1251">
                  <c:v>2808.824225352113</c:v>
                </c:pt>
                <c:pt idx="1252">
                  <c:v>2808.824225352113</c:v>
                </c:pt>
                <c:pt idx="1253">
                  <c:v>2806.4343661971834</c:v>
                </c:pt>
                <c:pt idx="1254">
                  <c:v>2814.0022535211265</c:v>
                </c:pt>
                <c:pt idx="1255">
                  <c:v>2797.0361502347419</c:v>
                </c:pt>
                <c:pt idx="1256">
                  <c:v>2782.403004694836</c:v>
                </c:pt>
                <c:pt idx="1257">
                  <c:v>2767.9595305164321</c:v>
                </c:pt>
                <c:pt idx="1258">
                  <c:v>2767.9595305164321</c:v>
                </c:pt>
                <c:pt idx="1259">
                  <c:v>2767.9595305164321</c:v>
                </c:pt>
                <c:pt idx="1260">
                  <c:v>2734.9377464788731</c:v>
                </c:pt>
                <c:pt idx="1261">
                  <c:v>2724.8377464788732</c:v>
                </c:pt>
                <c:pt idx="1262">
                  <c:v>2743.9755868544603</c:v>
                </c:pt>
                <c:pt idx="1263">
                  <c:v>2780.7338967136152</c:v>
                </c:pt>
                <c:pt idx="1264">
                  <c:v>2740.2295774647887</c:v>
                </c:pt>
                <c:pt idx="1265">
                  <c:v>2740.2295774647887</c:v>
                </c:pt>
                <c:pt idx="1266">
                  <c:v>2740.2295774647887</c:v>
                </c:pt>
                <c:pt idx="1267">
                  <c:v>2745.6067605633802</c:v>
                </c:pt>
                <c:pt idx="1268">
                  <c:v>2754.606666666667</c:v>
                </c:pt>
                <c:pt idx="1269">
                  <c:v>2755.2515492957746</c:v>
                </c:pt>
                <c:pt idx="1270">
                  <c:v>2761.2925821596245</c:v>
                </c:pt>
                <c:pt idx="1271">
                  <c:v>2763.0091079812205</c:v>
                </c:pt>
                <c:pt idx="1272">
                  <c:v>2763.0091079812205</c:v>
                </c:pt>
                <c:pt idx="1273">
                  <c:v>2763.0091079812205</c:v>
                </c:pt>
                <c:pt idx="1274">
                  <c:v>2769.5103058823529</c:v>
                </c:pt>
                <c:pt idx="1275">
                  <c:v>2776.116894117647</c:v>
                </c:pt>
                <c:pt idx="1276">
                  <c:v>2776.6682352941175</c:v>
                </c:pt>
                <c:pt idx="1277">
                  <c:v>2752.6468705882353</c:v>
                </c:pt>
                <c:pt idx="1278">
                  <c:v>2751.686776470588</c:v>
                </c:pt>
                <c:pt idx="1279">
                  <c:v>2751.686776470588</c:v>
                </c:pt>
                <c:pt idx="1280">
                  <c:v>2751.686776470588</c:v>
                </c:pt>
                <c:pt idx="1281">
                  <c:v>2752.7609411764706</c:v>
                </c:pt>
                <c:pt idx="1282">
                  <c:v>2750.7742117647058</c:v>
                </c:pt>
                <c:pt idx="1283">
                  <c:v>2763.4550588235293</c:v>
                </c:pt>
                <c:pt idx="1284">
                  <c:v>2775.5465411764708</c:v>
                </c:pt>
                <c:pt idx="1285">
                  <c:v>2775.3183999999997</c:v>
                </c:pt>
                <c:pt idx="1286">
                  <c:v>2775.3183999999997</c:v>
                </c:pt>
                <c:pt idx="1287">
                  <c:v>2775.3183999999997</c:v>
                </c:pt>
                <c:pt idx="1288">
                  <c:v>2784.4630588235291</c:v>
                </c:pt>
                <c:pt idx="1289">
                  <c:v>2795.1003529411764</c:v>
                </c:pt>
                <c:pt idx="1290">
                  <c:v>2787.1147058823526</c:v>
                </c:pt>
                <c:pt idx="1291">
                  <c:v>2814.8262352941174</c:v>
                </c:pt>
                <c:pt idx="1292">
                  <c:v>2822.3068235294113</c:v>
                </c:pt>
                <c:pt idx="1293">
                  <c:v>2822.3068235294113</c:v>
                </c:pt>
                <c:pt idx="1294">
                  <c:v>2822.3068235294113</c:v>
                </c:pt>
                <c:pt idx="1295">
                  <c:v>2822.3068235294113</c:v>
                </c:pt>
                <c:pt idx="1296">
                  <c:v>2886.9638823529413</c:v>
                </c:pt>
                <c:pt idx="1297">
                  <c:v>2910.1870588235292</c:v>
                </c:pt>
                <c:pt idx="1298">
                  <c:v>2892.9674117647055</c:v>
                </c:pt>
                <c:pt idx="1299">
                  <c:v>2869.0009411764704</c:v>
                </c:pt>
                <c:pt idx="1300">
                  <c:v>2869.0009411764704</c:v>
                </c:pt>
                <c:pt idx="1301">
                  <c:v>2869.0009411764704</c:v>
                </c:pt>
                <c:pt idx="1302">
                  <c:v>2869.0009411764704</c:v>
                </c:pt>
                <c:pt idx="1303">
                  <c:v>2882.9138823529411</c:v>
                </c:pt>
                <c:pt idx="1304">
                  <c:v>2881.351058823529</c:v>
                </c:pt>
                <c:pt idx="1305">
                  <c:v>2895.2830588235292</c:v>
                </c:pt>
                <c:pt idx="1306">
                  <c:v>2906.8803529411762</c:v>
                </c:pt>
                <c:pt idx="1307">
                  <c:v>2906.8803529411762</c:v>
                </c:pt>
                <c:pt idx="1308">
                  <c:v>2906.8803529411762</c:v>
                </c:pt>
                <c:pt idx="1309">
                  <c:v>2920.6244680851055</c:v>
                </c:pt>
                <c:pt idx="1310">
                  <c:v>2920.6244680851055</c:v>
                </c:pt>
                <c:pt idx="1311">
                  <c:v>2938.3372340425526</c:v>
                </c:pt>
                <c:pt idx="1312">
                  <c:v>2952.947872340425</c:v>
                </c:pt>
                <c:pt idx="1313">
                  <c:v>2961.0478723404249</c:v>
                </c:pt>
                <c:pt idx="1314">
                  <c:v>2961.0478723404249</c:v>
                </c:pt>
                <c:pt idx="1315">
                  <c:v>2961.0478723404249</c:v>
                </c:pt>
                <c:pt idx="1316">
                  <c:v>2936.8053191489357</c:v>
                </c:pt>
                <c:pt idx="1317">
                  <c:v>2937.1882978723397</c:v>
                </c:pt>
                <c:pt idx="1318">
                  <c:v>2922.4148936170209</c:v>
                </c:pt>
                <c:pt idx="1319">
                  <c:v>2914.0851063829782</c:v>
                </c:pt>
                <c:pt idx="1320">
                  <c:v>2891.0680851063826</c:v>
                </c:pt>
                <c:pt idx="1321">
                  <c:v>2891.0680851063826</c:v>
                </c:pt>
                <c:pt idx="1322">
                  <c:v>2891.0680851063826</c:v>
                </c:pt>
                <c:pt idx="1323">
                  <c:v>2901.63829787234</c:v>
                </c:pt>
                <c:pt idx="1324">
                  <c:v>2885.0361702127657</c:v>
                </c:pt>
                <c:pt idx="1325">
                  <c:v>2881.9148936170209</c:v>
                </c:pt>
                <c:pt idx="1326">
                  <c:v>2881.9148936170209</c:v>
                </c:pt>
                <c:pt idx="1327">
                  <c:v>2882.652127659574</c:v>
                </c:pt>
                <c:pt idx="1328">
                  <c:v>2882.652127659574</c:v>
                </c:pt>
                <c:pt idx="1329">
                  <c:v>2882.652127659574</c:v>
                </c:pt>
                <c:pt idx="1330">
                  <c:v>2895.0031914893611</c:v>
                </c:pt>
                <c:pt idx="1331">
                  <c:v>2897.760638297872</c:v>
                </c:pt>
                <c:pt idx="1332">
                  <c:v>2897.4446808510629</c:v>
                </c:pt>
                <c:pt idx="1333">
                  <c:v>2881.9684834123223</c:v>
                </c:pt>
                <c:pt idx="1334">
                  <c:v>2874.569075829384</c:v>
                </c:pt>
                <c:pt idx="1335">
                  <c:v>2874.569075829384</c:v>
                </c:pt>
                <c:pt idx="1336">
                  <c:v>2874.569075829384</c:v>
                </c:pt>
                <c:pt idx="1337">
                  <c:v>2876.8340047393367</c:v>
                </c:pt>
                <c:pt idx="1338">
                  <c:v>2853.2633886255926</c:v>
                </c:pt>
                <c:pt idx="1339">
                  <c:v>2845.2305687203789</c:v>
                </c:pt>
                <c:pt idx="1340">
                  <c:v>2835.5182464454974</c:v>
                </c:pt>
                <c:pt idx="1341">
                  <c:v>2854.5686018957344</c:v>
                </c:pt>
                <c:pt idx="1342">
                  <c:v>2854.5686018957344</c:v>
                </c:pt>
                <c:pt idx="1343">
                  <c:v>2854.5686018957344</c:v>
                </c:pt>
                <c:pt idx="1344">
                  <c:v>2854.5686018957344</c:v>
                </c:pt>
                <c:pt idx="1345">
                  <c:v>2873.9836492890995</c:v>
                </c:pt>
                <c:pt idx="1346">
                  <c:v>2889.8381516587674</c:v>
                </c:pt>
                <c:pt idx="1347">
                  <c:v>2874.2043838862555</c:v>
                </c:pt>
                <c:pt idx="1348">
                  <c:v>2864.741587677725</c:v>
                </c:pt>
                <c:pt idx="1349">
                  <c:v>2864.741587677725</c:v>
                </c:pt>
                <c:pt idx="1350">
                  <c:v>2864.741587677725</c:v>
                </c:pt>
                <c:pt idx="1351">
                  <c:v>2847.0348341232225</c:v>
                </c:pt>
                <c:pt idx="1352">
                  <c:v>2854.8661137440754</c:v>
                </c:pt>
                <c:pt idx="1353">
                  <c:v>2847.7834123222751</c:v>
                </c:pt>
                <c:pt idx="1354">
                  <c:v>2859.9813981042657</c:v>
                </c:pt>
                <c:pt idx="1355">
                  <c:v>2873.762914691943</c:v>
                </c:pt>
                <c:pt idx="1356">
                  <c:v>2873.762914691943</c:v>
                </c:pt>
                <c:pt idx="1357">
                  <c:v>2873.762914691943</c:v>
                </c:pt>
                <c:pt idx="1358">
                  <c:v>2873.762914691943</c:v>
                </c:pt>
                <c:pt idx="1359">
                  <c:v>2866.5074644549763</c:v>
                </c:pt>
                <c:pt idx="1360">
                  <c:v>2866.5554502369669</c:v>
                </c:pt>
                <c:pt idx="1361">
                  <c:v>2853.2154028436016</c:v>
                </c:pt>
                <c:pt idx="1362">
                  <c:v>2815.7672985781992</c:v>
                </c:pt>
                <c:pt idx="1363">
                  <c:v>2815.7672985781992</c:v>
                </c:pt>
                <c:pt idx="1364">
                  <c:v>2815.7672985781992</c:v>
                </c:pt>
                <c:pt idx="1365">
                  <c:v>2816.0264218009479</c:v>
                </c:pt>
                <c:pt idx="1366">
                  <c:v>2821.8998815165874</c:v>
                </c:pt>
                <c:pt idx="1367">
                  <c:v>2818.7712085308058</c:v>
                </c:pt>
                <c:pt idx="1368">
                  <c:v>2836.048574821853</c:v>
                </c:pt>
                <c:pt idx="1369">
                  <c:v>2824.4853919239904</c:v>
                </c:pt>
                <c:pt idx="1370">
                  <c:v>2824.4853919239904</c:v>
                </c:pt>
                <c:pt idx="1371">
                  <c:v>2824.4853919239904</c:v>
                </c:pt>
                <c:pt idx="1372">
                  <c:v>2824.4853919239904</c:v>
                </c:pt>
                <c:pt idx="1373">
                  <c:v>2812.3834916864607</c:v>
                </c:pt>
                <c:pt idx="1374">
                  <c:v>2808.5451306413302</c:v>
                </c:pt>
                <c:pt idx="1375">
                  <c:v>2797.4437054631831</c:v>
                </c:pt>
                <c:pt idx="1376">
                  <c:v>2798.5884798099764</c:v>
                </c:pt>
                <c:pt idx="1377">
                  <c:v>2798.5884798099764</c:v>
                </c:pt>
                <c:pt idx="1378">
                  <c:v>2798.5884798099764</c:v>
                </c:pt>
                <c:pt idx="1379">
                  <c:v>2805.2743467933492</c:v>
                </c:pt>
                <c:pt idx="1380">
                  <c:v>2811.9409738717341</c:v>
                </c:pt>
                <c:pt idx="1381">
                  <c:v>2798.9444180522564</c:v>
                </c:pt>
                <c:pt idx="1382">
                  <c:v>2795.5389548693588</c:v>
                </c:pt>
                <c:pt idx="1383">
                  <c:v>2787.698693586698</c:v>
                </c:pt>
                <c:pt idx="1384">
                  <c:v>2787.698693586698</c:v>
                </c:pt>
                <c:pt idx="1385">
                  <c:v>2787.698693586698</c:v>
                </c:pt>
                <c:pt idx="1386">
                  <c:v>2795.6159144893109</c:v>
                </c:pt>
                <c:pt idx="1387">
                  <c:v>2794.2114014251779</c:v>
                </c:pt>
                <c:pt idx="1388">
                  <c:v>2783.2254156769595</c:v>
                </c:pt>
                <c:pt idx="1389">
                  <c:v>2803.2156769596199</c:v>
                </c:pt>
                <c:pt idx="1390">
                  <c:v>2790.4884798099761</c:v>
                </c:pt>
                <c:pt idx="1391">
                  <c:v>2790.4884798099761</c:v>
                </c:pt>
                <c:pt idx="1392">
                  <c:v>2790.4884798099761</c:v>
                </c:pt>
                <c:pt idx="1393">
                  <c:v>2813.4224465558195</c:v>
                </c:pt>
                <c:pt idx="1394">
                  <c:v>2819.3194774346789</c:v>
                </c:pt>
                <c:pt idx="1395">
                  <c:v>2828.9009501187647</c:v>
                </c:pt>
                <c:pt idx="1396">
                  <c:v>2829.2953681710214</c:v>
                </c:pt>
                <c:pt idx="1397">
                  <c:v>2825.0625890736342</c:v>
                </c:pt>
                <c:pt idx="1398">
                  <c:v>2825.0625890736342</c:v>
                </c:pt>
                <c:pt idx="1399">
                  <c:v>2825.0625890736342</c:v>
                </c:pt>
                <c:pt idx="1400">
                  <c:v>2837.2414489311163</c:v>
                </c:pt>
                <c:pt idx="1401">
                  <c:v>2841.5511876484561</c:v>
                </c:pt>
                <c:pt idx="1402">
                  <c:v>2833.6435866983375</c:v>
                </c:pt>
                <c:pt idx="1403">
                  <c:v>2815.5869358669834</c:v>
                </c:pt>
                <c:pt idx="1404">
                  <c:v>2830.3728028503565</c:v>
                </c:pt>
                <c:pt idx="1405">
                  <c:v>2830.3728028503565</c:v>
                </c:pt>
                <c:pt idx="1406">
                  <c:v>2830.3728028503565</c:v>
                </c:pt>
                <c:pt idx="1407">
                  <c:v>2830.3728028503565</c:v>
                </c:pt>
                <c:pt idx="1408">
                  <c:v>2835.0577197149642</c:v>
                </c:pt>
                <c:pt idx="1409">
                  <c:v>2841.5127078384799</c:v>
                </c:pt>
                <c:pt idx="1410">
                  <c:v>2837.5877672209026</c:v>
                </c:pt>
                <c:pt idx="1411">
                  <c:v>2820.6181710213777</c:v>
                </c:pt>
                <c:pt idx="1412">
                  <c:v>2820.6181710213777</c:v>
                </c:pt>
                <c:pt idx="1413">
                  <c:v>2820.6181710213777</c:v>
                </c:pt>
                <c:pt idx="1414">
                  <c:v>2820.6181710213777</c:v>
                </c:pt>
                <c:pt idx="1415">
                  <c:v>2832.3737529691211</c:v>
                </c:pt>
                <c:pt idx="1416">
                  <c:v>2824.0909738717337</c:v>
                </c:pt>
                <c:pt idx="1417">
                  <c:v>2810.8731591448932</c:v>
                </c:pt>
                <c:pt idx="1418">
                  <c:v>2825.05296912114</c:v>
                </c:pt>
                <c:pt idx="1419">
                  <c:v>2825.05296912114</c:v>
                </c:pt>
                <c:pt idx="1420">
                  <c:v>2825.05296912114</c:v>
                </c:pt>
                <c:pt idx="1421">
                  <c:v>2835.6637767220905</c:v>
                </c:pt>
                <c:pt idx="1422">
                  <c:v>2858.4342042755347</c:v>
                </c:pt>
                <c:pt idx="1423">
                  <c:v>2875.7789786223275</c:v>
                </c:pt>
                <c:pt idx="1424">
                  <c:v>2894.4513064133016</c:v>
                </c:pt>
                <c:pt idx="1425">
                  <c:v>2895.4614014251779</c:v>
                </c:pt>
                <c:pt idx="1426">
                  <c:v>2895.4614014251779</c:v>
                </c:pt>
                <c:pt idx="1427">
                  <c:v>2902.355357142857</c:v>
                </c:pt>
                <c:pt idx="1428">
                  <c:v>2903.8885714285711</c:v>
                </c:pt>
                <c:pt idx="1429">
                  <c:v>2930.6474999999996</c:v>
                </c:pt>
                <c:pt idx="1430">
                  <c:v>2930.0399999999995</c:v>
                </c:pt>
                <c:pt idx="1431">
                  <c:v>2945.2949999999996</c:v>
                </c:pt>
                <c:pt idx="1432">
                  <c:v>2946.4424999999997</c:v>
                </c:pt>
                <c:pt idx="1433">
                  <c:v>2946.4424999999997</c:v>
                </c:pt>
                <c:pt idx="1434">
                  <c:v>2946.4424999999997</c:v>
                </c:pt>
                <c:pt idx="1435">
                  <c:v>2946.4424999999997</c:v>
                </c:pt>
                <c:pt idx="1436">
                  <c:v>2918.8349999999996</c:v>
                </c:pt>
                <c:pt idx="1437">
                  <c:v>2910.0021428571426</c:v>
                </c:pt>
                <c:pt idx="1438">
                  <c:v>2907.8228571428567</c:v>
                </c:pt>
                <c:pt idx="1439">
                  <c:v>2897.562857142857</c:v>
                </c:pt>
                <c:pt idx="1440">
                  <c:v>2897.562857142857</c:v>
                </c:pt>
                <c:pt idx="1441">
                  <c:v>2897.562857142857</c:v>
                </c:pt>
                <c:pt idx="1442">
                  <c:v>2897.562857142857</c:v>
                </c:pt>
                <c:pt idx="1443">
                  <c:v>2908.9607142857139</c:v>
                </c:pt>
                <c:pt idx="1444">
                  <c:v>2915.8842857142854</c:v>
                </c:pt>
                <c:pt idx="1445">
                  <c:v>2908.0832142857139</c:v>
                </c:pt>
                <c:pt idx="1446">
                  <c:v>2895.9332142857143</c:v>
                </c:pt>
                <c:pt idx="1447">
                  <c:v>2895.9332142857143</c:v>
                </c:pt>
                <c:pt idx="1448">
                  <c:v>2895.9332142857143</c:v>
                </c:pt>
                <c:pt idx="1449">
                  <c:v>2903.772857142857</c:v>
                </c:pt>
                <c:pt idx="1450">
                  <c:v>2893.8889285714286</c:v>
                </c:pt>
                <c:pt idx="1451">
                  <c:v>2876.2039285714282</c:v>
                </c:pt>
                <c:pt idx="1452">
                  <c:v>2876.2039285714282</c:v>
                </c:pt>
                <c:pt idx="1453">
                  <c:v>2870.0903571428566</c:v>
                </c:pt>
                <c:pt idx="1454">
                  <c:v>2870.0903571428566</c:v>
                </c:pt>
                <c:pt idx="1455">
                  <c:v>2876.9402147971355</c:v>
                </c:pt>
                <c:pt idx="1456">
                  <c:v>2887.0410501193314</c:v>
                </c:pt>
                <c:pt idx="1457">
                  <c:v>2903.5696897374696</c:v>
                </c:pt>
                <c:pt idx="1458">
                  <c:v>2905.6478520286391</c:v>
                </c:pt>
                <c:pt idx="1459">
                  <c:v>2905.5995226730306</c:v>
                </c:pt>
                <c:pt idx="1460">
                  <c:v>2905.3288782816226</c:v>
                </c:pt>
                <c:pt idx="1461">
                  <c:v>2905.3288782816226</c:v>
                </c:pt>
                <c:pt idx="1462">
                  <c:v>2905.3288782816226</c:v>
                </c:pt>
                <c:pt idx="1463">
                  <c:v>2893.4688544152737</c:v>
                </c:pt>
                <c:pt idx="1464">
                  <c:v>2896.4072792362767</c:v>
                </c:pt>
                <c:pt idx="1465">
                  <c:v>2906.595107398568</c:v>
                </c:pt>
                <c:pt idx="1466">
                  <c:v>2915.4007159904527</c:v>
                </c:pt>
                <c:pt idx="1467">
                  <c:v>2915.4007159904527</c:v>
                </c:pt>
                <c:pt idx="1468">
                  <c:v>2915.4007159904527</c:v>
                </c:pt>
                <c:pt idx="1469">
                  <c:v>2915.4007159904527</c:v>
                </c:pt>
                <c:pt idx="1470">
                  <c:v>2913.2838902147964</c:v>
                </c:pt>
                <c:pt idx="1471">
                  <c:v>2935.7482100238658</c:v>
                </c:pt>
                <c:pt idx="1472">
                  <c:v>2921.853126491646</c:v>
                </c:pt>
                <c:pt idx="1473">
                  <c:v>2906.0200954653933</c:v>
                </c:pt>
                <c:pt idx="1474">
                  <c:v>2903.6364200477324</c:v>
                </c:pt>
                <c:pt idx="1475">
                  <c:v>2903.6364200477324</c:v>
                </c:pt>
                <c:pt idx="1476">
                  <c:v>2903.6364200477324</c:v>
                </c:pt>
                <c:pt idx="1477">
                  <c:v>2883.2685918854409</c:v>
                </c:pt>
                <c:pt idx="1478">
                  <c:v>2879.8384248210018</c:v>
                </c:pt>
                <c:pt idx="1479">
                  <c:v>2873.753269689737</c:v>
                </c:pt>
                <c:pt idx="1480">
                  <c:v>2871.6312171837703</c:v>
                </c:pt>
                <c:pt idx="1481">
                  <c:v>2870.2358949880663</c:v>
                </c:pt>
                <c:pt idx="1482">
                  <c:v>2870.2358949880663</c:v>
                </c:pt>
                <c:pt idx="1483">
                  <c:v>2870.2358949880663</c:v>
                </c:pt>
                <c:pt idx="1484">
                  <c:v>2870.2358949880663</c:v>
                </c:pt>
                <c:pt idx="1485">
                  <c:v>2870.3521718377083</c:v>
                </c:pt>
                <c:pt idx="1486">
                  <c:v>2879.4314558472547</c:v>
                </c:pt>
                <c:pt idx="1487">
                  <c:v>2891.4176610978516</c:v>
                </c:pt>
                <c:pt idx="1488">
                  <c:v>2891.4176610978516</c:v>
                </c:pt>
                <c:pt idx="1489">
                  <c:v>2891.4176610978516</c:v>
                </c:pt>
                <c:pt idx="1490">
                  <c:v>2891.4176610978516</c:v>
                </c:pt>
                <c:pt idx="1491">
                  <c:v>2891.4176610978516</c:v>
                </c:pt>
                <c:pt idx="1492">
                  <c:v>2849.6936515513121</c:v>
                </c:pt>
                <c:pt idx="1493">
                  <c:v>2818.4345584725529</c:v>
                </c:pt>
                <c:pt idx="1494">
                  <c:v>2796.2256801909302</c:v>
                </c:pt>
                <c:pt idx="1495">
                  <c:v>2808.3959904534604</c:v>
                </c:pt>
                <c:pt idx="1496">
                  <c:v>2808.3959904534604</c:v>
                </c:pt>
                <c:pt idx="1497">
                  <c:v>2808.3959904534604</c:v>
                </c:pt>
                <c:pt idx="1498">
                  <c:v>2808.3959904534604</c:v>
                </c:pt>
                <c:pt idx="1499">
                  <c:v>2823.9480190930781</c:v>
                </c:pt>
                <c:pt idx="1500">
                  <c:v>2805.847589498806</c:v>
                </c:pt>
                <c:pt idx="1501">
                  <c:v>2776.8752744630065</c:v>
                </c:pt>
                <c:pt idx="1502">
                  <c:v>2767.2533651551307</c:v>
                </c:pt>
                <c:pt idx="1503">
                  <c:v>2767.2533651551307</c:v>
                </c:pt>
                <c:pt idx="1504">
                  <c:v>2767.2533651551307</c:v>
                </c:pt>
                <c:pt idx="1505">
                  <c:v>2767.2533651551307</c:v>
                </c:pt>
                <c:pt idx="1506">
                  <c:v>2779.0457756563242</c:v>
                </c:pt>
                <c:pt idx="1507">
                  <c:v>2762.6701193317417</c:v>
                </c:pt>
                <c:pt idx="1508">
                  <c:v>2748.8331742243431</c:v>
                </c:pt>
                <c:pt idx="1509">
                  <c:v>2763.2708830548922</c:v>
                </c:pt>
                <c:pt idx="1510">
                  <c:v>2763.2708830548922</c:v>
                </c:pt>
                <c:pt idx="1511">
                  <c:v>2763.2708830548922</c:v>
                </c:pt>
                <c:pt idx="1512">
                  <c:v>2765.6448687350826</c:v>
                </c:pt>
                <c:pt idx="1513">
                  <c:v>2769.8114558472548</c:v>
                </c:pt>
                <c:pt idx="1514">
                  <c:v>2733.0195226730307</c:v>
                </c:pt>
                <c:pt idx="1515">
                  <c:v>2696.779904534606</c:v>
                </c:pt>
                <c:pt idx="1516">
                  <c:v>2718.0876372315029</c:v>
                </c:pt>
                <c:pt idx="1517">
                  <c:v>2718.0876372315029</c:v>
                </c:pt>
                <c:pt idx="1518">
                  <c:v>2718.0876372315029</c:v>
                </c:pt>
                <c:pt idx="1519">
                  <c:v>2761.0622488038275</c:v>
                </c:pt>
                <c:pt idx="1520">
                  <c:v>2762.4900478468899</c:v>
                </c:pt>
                <c:pt idx="1521">
                  <c:v>2753.6610047846889</c:v>
                </c:pt>
                <c:pt idx="1522">
                  <c:v>2726.0957416267943</c:v>
                </c:pt>
                <c:pt idx="1523">
                  <c:v>2750.824832535885</c:v>
                </c:pt>
                <c:pt idx="1524">
                  <c:v>2750.824832535885</c:v>
                </c:pt>
                <c:pt idx="1525">
                  <c:v>2750.824832535885</c:v>
                </c:pt>
                <c:pt idx="1526">
                  <c:v>2761.9655502392343</c:v>
                </c:pt>
                <c:pt idx="1527">
                  <c:v>2763.1602392344494</c:v>
                </c:pt>
                <c:pt idx="1528">
                  <c:v>2749.6204306220093</c:v>
                </c:pt>
                <c:pt idx="1529">
                  <c:v>2780.5949282296651</c:v>
                </c:pt>
                <c:pt idx="1530">
                  <c:v>2825.1966507177031</c:v>
                </c:pt>
                <c:pt idx="1531">
                  <c:v>2825.1966507177031</c:v>
                </c:pt>
                <c:pt idx="1532">
                  <c:v>2825.1966507177031</c:v>
                </c:pt>
                <c:pt idx="1533">
                  <c:v>2820.9132535885165</c:v>
                </c:pt>
                <c:pt idx="1534">
                  <c:v>2821.3211961722486</c:v>
                </c:pt>
                <c:pt idx="1535">
                  <c:v>2812.6572727272724</c:v>
                </c:pt>
                <c:pt idx="1536">
                  <c:v>2769.8718660287077</c:v>
                </c:pt>
                <c:pt idx="1537">
                  <c:v>2771.2511004784687</c:v>
                </c:pt>
                <c:pt idx="1538">
                  <c:v>2771.2511004784687</c:v>
                </c:pt>
                <c:pt idx="1539">
                  <c:v>2771.2511004784687</c:v>
                </c:pt>
                <c:pt idx="1540">
                  <c:v>2771.2511004784687</c:v>
                </c:pt>
                <c:pt idx="1541">
                  <c:v>2779.8470334928229</c:v>
                </c:pt>
                <c:pt idx="1542">
                  <c:v>2795.3197129186601</c:v>
                </c:pt>
                <c:pt idx="1543">
                  <c:v>2794.4455502392343</c:v>
                </c:pt>
                <c:pt idx="1544">
                  <c:v>2767.7835885167465</c:v>
                </c:pt>
                <c:pt idx="1545">
                  <c:v>2767.7835885167465</c:v>
                </c:pt>
                <c:pt idx="1546">
                  <c:v>2767.7835885167465</c:v>
                </c:pt>
                <c:pt idx="1547">
                  <c:v>2768.0944019138756</c:v>
                </c:pt>
                <c:pt idx="1548">
                  <c:v>2773.9415789473683</c:v>
                </c:pt>
                <c:pt idx="1549">
                  <c:v>2785.6067942583732</c:v>
                </c:pt>
                <c:pt idx="1550">
                  <c:v>2796.3978468899522</c:v>
                </c:pt>
                <c:pt idx="1551">
                  <c:v>2796.4949760765548</c:v>
                </c:pt>
                <c:pt idx="1552">
                  <c:v>2796.4949760765548</c:v>
                </c:pt>
                <c:pt idx="1553">
                  <c:v>2796.4949760765548</c:v>
                </c:pt>
                <c:pt idx="1554">
                  <c:v>2777.010861244019</c:v>
                </c:pt>
                <c:pt idx="1555">
                  <c:v>2763.3739234449763</c:v>
                </c:pt>
                <c:pt idx="1556">
                  <c:v>2776.8068899521531</c:v>
                </c:pt>
                <c:pt idx="1557">
                  <c:v>2788.9286124401915</c:v>
                </c:pt>
                <c:pt idx="1558">
                  <c:v>2784.6257894736841</c:v>
                </c:pt>
                <c:pt idx="1559">
                  <c:v>2784.6257894736841</c:v>
                </c:pt>
                <c:pt idx="1560">
                  <c:v>2784.6257894736841</c:v>
                </c:pt>
                <c:pt idx="1561">
                  <c:v>2769.9689952153112</c:v>
                </c:pt>
                <c:pt idx="1562">
                  <c:v>2766.6083253588517</c:v>
                </c:pt>
                <c:pt idx="1563">
                  <c:v>2764.0635406698566</c:v>
                </c:pt>
                <c:pt idx="1564">
                  <c:v>2768.2206698564592</c:v>
                </c:pt>
                <c:pt idx="1565">
                  <c:v>2770.5906220095694</c:v>
                </c:pt>
                <c:pt idx="1566">
                  <c:v>2770.5906220095694</c:v>
                </c:pt>
                <c:pt idx="1567">
                  <c:v>2770.5906220095694</c:v>
                </c:pt>
                <c:pt idx="1568">
                  <c:v>2770.5906220095694</c:v>
                </c:pt>
                <c:pt idx="1569">
                  <c:v>2791.4747368421058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5-41F2-BCA6-0129E499B531}"/>
            </c:ext>
          </c:extLst>
        </c:ser>
        <c:ser>
          <c:idx val="1"/>
          <c:order val="1"/>
          <c:tx>
            <c:strRef>
              <c:f>'COEF. CORRELACIÓN (2)'!$B$8</c:f>
              <c:strCache>
                <c:ptCount val="1"/>
                <c:pt idx="0">
                  <c:v>Tasa de cambio representativa del mercado (TRM)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(2)'!$A$72:$A$1641</c:f>
              <c:numCache>
                <c:formatCode>m/d/yyyy</c:formatCode>
                <c:ptCount val="1570"/>
                <c:pt idx="0">
                  <c:v>41703</c:v>
                </c:pt>
                <c:pt idx="1">
                  <c:v>41704</c:v>
                </c:pt>
                <c:pt idx="2">
                  <c:v>41705</c:v>
                </c:pt>
                <c:pt idx="3">
                  <c:v>41706</c:v>
                </c:pt>
                <c:pt idx="4">
                  <c:v>41707</c:v>
                </c:pt>
                <c:pt idx="5">
                  <c:v>41708</c:v>
                </c:pt>
                <c:pt idx="6">
                  <c:v>41709</c:v>
                </c:pt>
                <c:pt idx="7">
                  <c:v>41710</c:v>
                </c:pt>
                <c:pt idx="8">
                  <c:v>41711</c:v>
                </c:pt>
                <c:pt idx="9">
                  <c:v>41712</c:v>
                </c:pt>
                <c:pt idx="10">
                  <c:v>41713</c:v>
                </c:pt>
                <c:pt idx="11">
                  <c:v>41714</c:v>
                </c:pt>
                <c:pt idx="12">
                  <c:v>41715</c:v>
                </c:pt>
                <c:pt idx="13">
                  <c:v>41716</c:v>
                </c:pt>
                <c:pt idx="14">
                  <c:v>41717</c:v>
                </c:pt>
                <c:pt idx="15">
                  <c:v>41718</c:v>
                </c:pt>
                <c:pt idx="16">
                  <c:v>41719</c:v>
                </c:pt>
                <c:pt idx="17">
                  <c:v>41720</c:v>
                </c:pt>
                <c:pt idx="18">
                  <c:v>41721</c:v>
                </c:pt>
                <c:pt idx="19">
                  <c:v>41722</c:v>
                </c:pt>
                <c:pt idx="20">
                  <c:v>41723</c:v>
                </c:pt>
                <c:pt idx="21">
                  <c:v>41724</c:v>
                </c:pt>
                <c:pt idx="22">
                  <c:v>41725</c:v>
                </c:pt>
                <c:pt idx="23">
                  <c:v>41726</c:v>
                </c:pt>
                <c:pt idx="24">
                  <c:v>41727</c:v>
                </c:pt>
                <c:pt idx="25">
                  <c:v>41728</c:v>
                </c:pt>
                <c:pt idx="26">
                  <c:v>41729</c:v>
                </c:pt>
                <c:pt idx="27">
                  <c:v>41730</c:v>
                </c:pt>
                <c:pt idx="28">
                  <c:v>41731</c:v>
                </c:pt>
                <c:pt idx="29">
                  <c:v>41732</c:v>
                </c:pt>
                <c:pt idx="30">
                  <c:v>41733</c:v>
                </c:pt>
                <c:pt idx="31">
                  <c:v>41734</c:v>
                </c:pt>
                <c:pt idx="32">
                  <c:v>41735</c:v>
                </c:pt>
                <c:pt idx="33">
                  <c:v>41736</c:v>
                </c:pt>
                <c:pt idx="34">
                  <c:v>41737</c:v>
                </c:pt>
                <c:pt idx="35">
                  <c:v>41738</c:v>
                </c:pt>
                <c:pt idx="36">
                  <c:v>41739</c:v>
                </c:pt>
                <c:pt idx="37">
                  <c:v>41740</c:v>
                </c:pt>
                <c:pt idx="38">
                  <c:v>41741</c:v>
                </c:pt>
                <c:pt idx="39">
                  <c:v>41742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41748</c:v>
                </c:pt>
                <c:pt idx="46">
                  <c:v>41749</c:v>
                </c:pt>
                <c:pt idx="47">
                  <c:v>41750</c:v>
                </c:pt>
                <c:pt idx="48">
                  <c:v>41751</c:v>
                </c:pt>
                <c:pt idx="49">
                  <c:v>41752</c:v>
                </c:pt>
                <c:pt idx="50">
                  <c:v>41753</c:v>
                </c:pt>
                <c:pt idx="51">
                  <c:v>41754</c:v>
                </c:pt>
                <c:pt idx="52">
                  <c:v>41755</c:v>
                </c:pt>
                <c:pt idx="53">
                  <c:v>41756</c:v>
                </c:pt>
                <c:pt idx="54">
                  <c:v>41757</c:v>
                </c:pt>
                <c:pt idx="55">
                  <c:v>41758</c:v>
                </c:pt>
                <c:pt idx="56">
                  <c:v>41759</c:v>
                </c:pt>
                <c:pt idx="57">
                  <c:v>41760</c:v>
                </c:pt>
                <c:pt idx="58">
                  <c:v>41761</c:v>
                </c:pt>
                <c:pt idx="59">
                  <c:v>41762</c:v>
                </c:pt>
                <c:pt idx="60">
                  <c:v>41763</c:v>
                </c:pt>
                <c:pt idx="61">
                  <c:v>41764</c:v>
                </c:pt>
                <c:pt idx="62">
                  <c:v>41765</c:v>
                </c:pt>
                <c:pt idx="63">
                  <c:v>41766</c:v>
                </c:pt>
                <c:pt idx="64">
                  <c:v>41767</c:v>
                </c:pt>
                <c:pt idx="65">
                  <c:v>41768</c:v>
                </c:pt>
                <c:pt idx="66">
                  <c:v>41769</c:v>
                </c:pt>
                <c:pt idx="67">
                  <c:v>41770</c:v>
                </c:pt>
                <c:pt idx="68">
                  <c:v>41771</c:v>
                </c:pt>
                <c:pt idx="69">
                  <c:v>41772</c:v>
                </c:pt>
                <c:pt idx="70">
                  <c:v>41773</c:v>
                </c:pt>
                <c:pt idx="71">
                  <c:v>41774</c:v>
                </c:pt>
                <c:pt idx="72">
                  <c:v>41775</c:v>
                </c:pt>
                <c:pt idx="73">
                  <c:v>41776</c:v>
                </c:pt>
                <c:pt idx="74">
                  <c:v>41777</c:v>
                </c:pt>
                <c:pt idx="75">
                  <c:v>41778</c:v>
                </c:pt>
                <c:pt idx="76">
                  <c:v>41779</c:v>
                </c:pt>
                <c:pt idx="77">
                  <c:v>41780</c:v>
                </c:pt>
                <c:pt idx="78">
                  <c:v>41781</c:v>
                </c:pt>
                <c:pt idx="79">
                  <c:v>41782</c:v>
                </c:pt>
                <c:pt idx="80">
                  <c:v>41783</c:v>
                </c:pt>
                <c:pt idx="81">
                  <c:v>41784</c:v>
                </c:pt>
                <c:pt idx="82">
                  <c:v>41785</c:v>
                </c:pt>
                <c:pt idx="83">
                  <c:v>41786</c:v>
                </c:pt>
                <c:pt idx="84">
                  <c:v>41787</c:v>
                </c:pt>
                <c:pt idx="85">
                  <c:v>41788</c:v>
                </c:pt>
                <c:pt idx="86">
                  <c:v>41789</c:v>
                </c:pt>
                <c:pt idx="87">
                  <c:v>41790</c:v>
                </c:pt>
                <c:pt idx="88">
                  <c:v>41791</c:v>
                </c:pt>
                <c:pt idx="89">
                  <c:v>41792</c:v>
                </c:pt>
                <c:pt idx="90">
                  <c:v>41793</c:v>
                </c:pt>
                <c:pt idx="91">
                  <c:v>41794</c:v>
                </c:pt>
                <c:pt idx="92">
                  <c:v>41795</c:v>
                </c:pt>
                <c:pt idx="93">
                  <c:v>41796</c:v>
                </c:pt>
                <c:pt idx="94">
                  <c:v>41797</c:v>
                </c:pt>
                <c:pt idx="95">
                  <c:v>41798</c:v>
                </c:pt>
                <c:pt idx="96">
                  <c:v>41799</c:v>
                </c:pt>
                <c:pt idx="97">
                  <c:v>41800</c:v>
                </c:pt>
                <c:pt idx="98">
                  <c:v>41801</c:v>
                </c:pt>
                <c:pt idx="99">
                  <c:v>41802</c:v>
                </c:pt>
                <c:pt idx="100">
                  <c:v>41803</c:v>
                </c:pt>
                <c:pt idx="101">
                  <c:v>41804</c:v>
                </c:pt>
                <c:pt idx="102">
                  <c:v>41805</c:v>
                </c:pt>
                <c:pt idx="103">
                  <c:v>41806</c:v>
                </c:pt>
                <c:pt idx="104">
                  <c:v>41807</c:v>
                </c:pt>
                <c:pt idx="105">
                  <c:v>41808</c:v>
                </c:pt>
                <c:pt idx="106">
                  <c:v>41809</c:v>
                </c:pt>
                <c:pt idx="107">
                  <c:v>41810</c:v>
                </c:pt>
                <c:pt idx="108">
                  <c:v>41811</c:v>
                </c:pt>
                <c:pt idx="109">
                  <c:v>41812</c:v>
                </c:pt>
                <c:pt idx="110">
                  <c:v>41813</c:v>
                </c:pt>
                <c:pt idx="111">
                  <c:v>41814</c:v>
                </c:pt>
                <c:pt idx="112">
                  <c:v>41815</c:v>
                </c:pt>
                <c:pt idx="113">
                  <c:v>41816</c:v>
                </c:pt>
                <c:pt idx="114">
                  <c:v>41817</c:v>
                </c:pt>
                <c:pt idx="115">
                  <c:v>41818</c:v>
                </c:pt>
                <c:pt idx="116">
                  <c:v>41819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41824</c:v>
                </c:pt>
                <c:pt idx="122">
                  <c:v>41825</c:v>
                </c:pt>
                <c:pt idx="123">
                  <c:v>41826</c:v>
                </c:pt>
                <c:pt idx="124">
                  <c:v>41827</c:v>
                </c:pt>
                <c:pt idx="125">
                  <c:v>41828</c:v>
                </c:pt>
                <c:pt idx="126">
                  <c:v>41829</c:v>
                </c:pt>
                <c:pt idx="127">
                  <c:v>41830</c:v>
                </c:pt>
                <c:pt idx="128">
                  <c:v>41831</c:v>
                </c:pt>
                <c:pt idx="129">
                  <c:v>41832</c:v>
                </c:pt>
                <c:pt idx="130">
                  <c:v>41833</c:v>
                </c:pt>
                <c:pt idx="131">
                  <c:v>41834</c:v>
                </c:pt>
                <c:pt idx="132">
                  <c:v>41835</c:v>
                </c:pt>
                <c:pt idx="133">
                  <c:v>41836</c:v>
                </c:pt>
                <c:pt idx="134">
                  <c:v>41837</c:v>
                </c:pt>
                <c:pt idx="135">
                  <c:v>41838</c:v>
                </c:pt>
                <c:pt idx="136">
                  <c:v>41839</c:v>
                </c:pt>
                <c:pt idx="137">
                  <c:v>41840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41846</c:v>
                </c:pt>
                <c:pt idx="144">
                  <c:v>41847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41853</c:v>
                </c:pt>
                <c:pt idx="151">
                  <c:v>41854</c:v>
                </c:pt>
                <c:pt idx="152">
                  <c:v>41855</c:v>
                </c:pt>
                <c:pt idx="153">
                  <c:v>41856</c:v>
                </c:pt>
                <c:pt idx="154">
                  <c:v>41857</c:v>
                </c:pt>
                <c:pt idx="155">
                  <c:v>41858</c:v>
                </c:pt>
                <c:pt idx="156">
                  <c:v>41859</c:v>
                </c:pt>
                <c:pt idx="157">
                  <c:v>41860</c:v>
                </c:pt>
                <c:pt idx="158">
                  <c:v>41861</c:v>
                </c:pt>
                <c:pt idx="159">
                  <c:v>41862</c:v>
                </c:pt>
                <c:pt idx="160">
                  <c:v>41863</c:v>
                </c:pt>
                <c:pt idx="161">
                  <c:v>41864</c:v>
                </c:pt>
                <c:pt idx="162">
                  <c:v>41865</c:v>
                </c:pt>
                <c:pt idx="163">
                  <c:v>41866</c:v>
                </c:pt>
                <c:pt idx="164">
                  <c:v>41867</c:v>
                </c:pt>
                <c:pt idx="165">
                  <c:v>41868</c:v>
                </c:pt>
                <c:pt idx="166">
                  <c:v>41869</c:v>
                </c:pt>
                <c:pt idx="167">
                  <c:v>41870</c:v>
                </c:pt>
                <c:pt idx="168">
                  <c:v>41871</c:v>
                </c:pt>
                <c:pt idx="169">
                  <c:v>41872</c:v>
                </c:pt>
                <c:pt idx="170">
                  <c:v>41873</c:v>
                </c:pt>
                <c:pt idx="171">
                  <c:v>41874</c:v>
                </c:pt>
                <c:pt idx="172">
                  <c:v>41875</c:v>
                </c:pt>
                <c:pt idx="173">
                  <c:v>41876</c:v>
                </c:pt>
                <c:pt idx="174">
                  <c:v>41877</c:v>
                </c:pt>
                <c:pt idx="175">
                  <c:v>41878</c:v>
                </c:pt>
                <c:pt idx="176">
                  <c:v>41879</c:v>
                </c:pt>
                <c:pt idx="177">
                  <c:v>41880</c:v>
                </c:pt>
                <c:pt idx="178">
                  <c:v>41881</c:v>
                </c:pt>
                <c:pt idx="179">
                  <c:v>41882</c:v>
                </c:pt>
                <c:pt idx="180">
                  <c:v>41883</c:v>
                </c:pt>
                <c:pt idx="181">
                  <c:v>41884</c:v>
                </c:pt>
                <c:pt idx="182">
                  <c:v>41885</c:v>
                </c:pt>
                <c:pt idx="183">
                  <c:v>41886</c:v>
                </c:pt>
                <c:pt idx="184">
                  <c:v>41887</c:v>
                </c:pt>
                <c:pt idx="185">
                  <c:v>41888</c:v>
                </c:pt>
                <c:pt idx="186">
                  <c:v>41889</c:v>
                </c:pt>
                <c:pt idx="187">
                  <c:v>41890</c:v>
                </c:pt>
                <c:pt idx="188">
                  <c:v>41891</c:v>
                </c:pt>
                <c:pt idx="189">
                  <c:v>41892</c:v>
                </c:pt>
                <c:pt idx="190">
                  <c:v>41893</c:v>
                </c:pt>
                <c:pt idx="191">
                  <c:v>41894</c:v>
                </c:pt>
                <c:pt idx="192">
                  <c:v>41895</c:v>
                </c:pt>
                <c:pt idx="193">
                  <c:v>41896</c:v>
                </c:pt>
                <c:pt idx="194">
                  <c:v>41897</c:v>
                </c:pt>
                <c:pt idx="195">
                  <c:v>41898</c:v>
                </c:pt>
                <c:pt idx="196">
                  <c:v>41899</c:v>
                </c:pt>
                <c:pt idx="197">
                  <c:v>41900</c:v>
                </c:pt>
                <c:pt idx="198">
                  <c:v>41901</c:v>
                </c:pt>
                <c:pt idx="199">
                  <c:v>41902</c:v>
                </c:pt>
                <c:pt idx="200">
                  <c:v>41903</c:v>
                </c:pt>
                <c:pt idx="201">
                  <c:v>41904</c:v>
                </c:pt>
                <c:pt idx="202">
                  <c:v>41905</c:v>
                </c:pt>
                <c:pt idx="203">
                  <c:v>41906</c:v>
                </c:pt>
                <c:pt idx="204">
                  <c:v>41907</c:v>
                </c:pt>
                <c:pt idx="205">
                  <c:v>41908</c:v>
                </c:pt>
                <c:pt idx="206">
                  <c:v>41909</c:v>
                </c:pt>
                <c:pt idx="207">
                  <c:v>41910</c:v>
                </c:pt>
                <c:pt idx="208">
                  <c:v>41911</c:v>
                </c:pt>
                <c:pt idx="209">
                  <c:v>41912</c:v>
                </c:pt>
                <c:pt idx="210">
                  <c:v>41913</c:v>
                </c:pt>
                <c:pt idx="211">
                  <c:v>41914</c:v>
                </c:pt>
                <c:pt idx="212">
                  <c:v>41915</c:v>
                </c:pt>
                <c:pt idx="213">
                  <c:v>41916</c:v>
                </c:pt>
                <c:pt idx="214">
                  <c:v>41917</c:v>
                </c:pt>
                <c:pt idx="215">
                  <c:v>41918</c:v>
                </c:pt>
                <c:pt idx="216">
                  <c:v>41919</c:v>
                </c:pt>
                <c:pt idx="217">
                  <c:v>41920</c:v>
                </c:pt>
                <c:pt idx="218">
                  <c:v>41921</c:v>
                </c:pt>
                <c:pt idx="219">
                  <c:v>41922</c:v>
                </c:pt>
                <c:pt idx="220">
                  <c:v>41923</c:v>
                </c:pt>
                <c:pt idx="221">
                  <c:v>41924</c:v>
                </c:pt>
                <c:pt idx="222">
                  <c:v>41925</c:v>
                </c:pt>
                <c:pt idx="223">
                  <c:v>41926</c:v>
                </c:pt>
                <c:pt idx="224">
                  <c:v>41927</c:v>
                </c:pt>
                <c:pt idx="225">
                  <c:v>41928</c:v>
                </c:pt>
                <c:pt idx="226">
                  <c:v>41929</c:v>
                </c:pt>
                <c:pt idx="227">
                  <c:v>41930</c:v>
                </c:pt>
                <c:pt idx="228">
                  <c:v>41931</c:v>
                </c:pt>
                <c:pt idx="229">
                  <c:v>41932</c:v>
                </c:pt>
                <c:pt idx="230">
                  <c:v>41933</c:v>
                </c:pt>
                <c:pt idx="231">
                  <c:v>41934</c:v>
                </c:pt>
                <c:pt idx="232">
                  <c:v>41935</c:v>
                </c:pt>
                <c:pt idx="233">
                  <c:v>41936</c:v>
                </c:pt>
                <c:pt idx="234">
                  <c:v>41937</c:v>
                </c:pt>
                <c:pt idx="235">
                  <c:v>41938</c:v>
                </c:pt>
                <c:pt idx="236">
                  <c:v>41939</c:v>
                </c:pt>
                <c:pt idx="237">
                  <c:v>41940</c:v>
                </c:pt>
                <c:pt idx="238">
                  <c:v>41941</c:v>
                </c:pt>
                <c:pt idx="239">
                  <c:v>41942</c:v>
                </c:pt>
                <c:pt idx="240">
                  <c:v>41943</c:v>
                </c:pt>
                <c:pt idx="241">
                  <c:v>41944</c:v>
                </c:pt>
                <c:pt idx="242">
                  <c:v>41945</c:v>
                </c:pt>
                <c:pt idx="243">
                  <c:v>41946</c:v>
                </c:pt>
                <c:pt idx="244">
                  <c:v>41947</c:v>
                </c:pt>
                <c:pt idx="245">
                  <c:v>41948</c:v>
                </c:pt>
                <c:pt idx="246">
                  <c:v>41949</c:v>
                </c:pt>
                <c:pt idx="247">
                  <c:v>41950</c:v>
                </c:pt>
                <c:pt idx="248">
                  <c:v>41951</c:v>
                </c:pt>
                <c:pt idx="249">
                  <c:v>41952</c:v>
                </c:pt>
                <c:pt idx="250">
                  <c:v>41953</c:v>
                </c:pt>
                <c:pt idx="251">
                  <c:v>41954</c:v>
                </c:pt>
                <c:pt idx="252">
                  <c:v>41955</c:v>
                </c:pt>
                <c:pt idx="253">
                  <c:v>41956</c:v>
                </c:pt>
                <c:pt idx="254">
                  <c:v>41957</c:v>
                </c:pt>
                <c:pt idx="255">
                  <c:v>41958</c:v>
                </c:pt>
                <c:pt idx="256">
                  <c:v>41959</c:v>
                </c:pt>
                <c:pt idx="257">
                  <c:v>41960</c:v>
                </c:pt>
                <c:pt idx="258">
                  <c:v>41961</c:v>
                </c:pt>
                <c:pt idx="259">
                  <c:v>41962</c:v>
                </c:pt>
                <c:pt idx="260">
                  <c:v>41963</c:v>
                </c:pt>
                <c:pt idx="261">
                  <c:v>41964</c:v>
                </c:pt>
                <c:pt idx="262">
                  <c:v>41965</c:v>
                </c:pt>
                <c:pt idx="263">
                  <c:v>41966</c:v>
                </c:pt>
                <c:pt idx="264">
                  <c:v>41967</c:v>
                </c:pt>
                <c:pt idx="265">
                  <c:v>41968</c:v>
                </c:pt>
                <c:pt idx="266">
                  <c:v>41969</c:v>
                </c:pt>
                <c:pt idx="267">
                  <c:v>41970</c:v>
                </c:pt>
                <c:pt idx="268">
                  <c:v>41971</c:v>
                </c:pt>
                <c:pt idx="269">
                  <c:v>41972</c:v>
                </c:pt>
                <c:pt idx="270">
                  <c:v>41973</c:v>
                </c:pt>
                <c:pt idx="271">
                  <c:v>41974</c:v>
                </c:pt>
                <c:pt idx="272">
                  <c:v>41975</c:v>
                </c:pt>
                <c:pt idx="273">
                  <c:v>41976</c:v>
                </c:pt>
                <c:pt idx="274">
                  <c:v>41977</c:v>
                </c:pt>
                <c:pt idx="275">
                  <c:v>41978</c:v>
                </c:pt>
                <c:pt idx="276">
                  <c:v>41979</c:v>
                </c:pt>
                <c:pt idx="277">
                  <c:v>41980</c:v>
                </c:pt>
                <c:pt idx="278">
                  <c:v>41981</c:v>
                </c:pt>
                <c:pt idx="279">
                  <c:v>41982</c:v>
                </c:pt>
                <c:pt idx="280">
                  <c:v>41983</c:v>
                </c:pt>
                <c:pt idx="281">
                  <c:v>41984</c:v>
                </c:pt>
                <c:pt idx="282">
                  <c:v>41985</c:v>
                </c:pt>
                <c:pt idx="283">
                  <c:v>41986</c:v>
                </c:pt>
                <c:pt idx="284">
                  <c:v>41987</c:v>
                </c:pt>
                <c:pt idx="285">
                  <c:v>41988</c:v>
                </c:pt>
                <c:pt idx="286">
                  <c:v>41989</c:v>
                </c:pt>
                <c:pt idx="287">
                  <c:v>41990</c:v>
                </c:pt>
                <c:pt idx="288">
                  <c:v>41991</c:v>
                </c:pt>
                <c:pt idx="289">
                  <c:v>41992</c:v>
                </c:pt>
                <c:pt idx="290">
                  <c:v>41993</c:v>
                </c:pt>
                <c:pt idx="291">
                  <c:v>41994</c:v>
                </c:pt>
                <c:pt idx="292">
                  <c:v>41995</c:v>
                </c:pt>
                <c:pt idx="293">
                  <c:v>41996</c:v>
                </c:pt>
                <c:pt idx="294">
                  <c:v>41997</c:v>
                </c:pt>
                <c:pt idx="295">
                  <c:v>41998</c:v>
                </c:pt>
                <c:pt idx="296">
                  <c:v>41999</c:v>
                </c:pt>
                <c:pt idx="297">
                  <c:v>42000</c:v>
                </c:pt>
                <c:pt idx="298">
                  <c:v>42001</c:v>
                </c:pt>
                <c:pt idx="299">
                  <c:v>42002</c:v>
                </c:pt>
                <c:pt idx="300">
                  <c:v>42003</c:v>
                </c:pt>
                <c:pt idx="301">
                  <c:v>42004</c:v>
                </c:pt>
                <c:pt idx="302">
                  <c:v>42005</c:v>
                </c:pt>
                <c:pt idx="303">
                  <c:v>42006</c:v>
                </c:pt>
                <c:pt idx="304">
                  <c:v>42007</c:v>
                </c:pt>
                <c:pt idx="305">
                  <c:v>42008</c:v>
                </c:pt>
                <c:pt idx="306">
                  <c:v>42009</c:v>
                </c:pt>
                <c:pt idx="307">
                  <c:v>42010</c:v>
                </c:pt>
                <c:pt idx="308">
                  <c:v>42011</c:v>
                </c:pt>
                <c:pt idx="309">
                  <c:v>42012</c:v>
                </c:pt>
                <c:pt idx="310">
                  <c:v>42013</c:v>
                </c:pt>
                <c:pt idx="311">
                  <c:v>42014</c:v>
                </c:pt>
                <c:pt idx="312">
                  <c:v>42015</c:v>
                </c:pt>
                <c:pt idx="313">
                  <c:v>42016</c:v>
                </c:pt>
                <c:pt idx="314">
                  <c:v>42017</c:v>
                </c:pt>
                <c:pt idx="315">
                  <c:v>42018</c:v>
                </c:pt>
                <c:pt idx="316">
                  <c:v>42019</c:v>
                </c:pt>
                <c:pt idx="317">
                  <c:v>42020</c:v>
                </c:pt>
                <c:pt idx="318">
                  <c:v>42021</c:v>
                </c:pt>
                <c:pt idx="319">
                  <c:v>42022</c:v>
                </c:pt>
                <c:pt idx="320">
                  <c:v>42023</c:v>
                </c:pt>
                <c:pt idx="321">
                  <c:v>42024</c:v>
                </c:pt>
                <c:pt idx="322">
                  <c:v>42025</c:v>
                </c:pt>
                <c:pt idx="323">
                  <c:v>42026</c:v>
                </c:pt>
                <c:pt idx="324">
                  <c:v>42027</c:v>
                </c:pt>
                <c:pt idx="325">
                  <c:v>42028</c:v>
                </c:pt>
                <c:pt idx="326">
                  <c:v>42029</c:v>
                </c:pt>
                <c:pt idx="327">
                  <c:v>42030</c:v>
                </c:pt>
                <c:pt idx="328">
                  <c:v>42031</c:v>
                </c:pt>
                <c:pt idx="329">
                  <c:v>42032</c:v>
                </c:pt>
                <c:pt idx="330">
                  <c:v>42033</c:v>
                </c:pt>
                <c:pt idx="331">
                  <c:v>42034</c:v>
                </c:pt>
                <c:pt idx="332">
                  <c:v>42035</c:v>
                </c:pt>
                <c:pt idx="333">
                  <c:v>42036</c:v>
                </c:pt>
                <c:pt idx="334">
                  <c:v>42037</c:v>
                </c:pt>
                <c:pt idx="335">
                  <c:v>42038</c:v>
                </c:pt>
                <c:pt idx="336">
                  <c:v>42039</c:v>
                </c:pt>
                <c:pt idx="337">
                  <c:v>42040</c:v>
                </c:pt>
                <c:pt idx="338">
                  <c:v>42041</c:v>
                </c:pt>
                <c:pt idx="339">
                  <c:v>42042</c:v>
                </c:pt>
                <c:pt idx="340">
                  <c:v>42043</c:v>
                </c:pt>
                <c:pt idx="341">
                  <c:v>42044</c:v>
                </c:pt>
                <c:pt idx="342">
                  <c:v>42045</c:v>
                </c:pt>
                <c:pt idx="343">
                  <c:v>42046</c:v>
                </c:pt>
                <c:pt idx="344">
                  <c:v>42047</c:v>
                </c:pt>
                <c:pt idx="345">
                  <c:v>42048</c:v>
                </c:pt>
                <c:pt idx="346">
                  <c:v>42049</c:v>
                </c:pt>
                <c:pt idx="347">
                  <c:v>42050</c:v>
                </c:pt>
                <c:pt idx="348">
                  <c:v>42051</c:v>
                </c:pt>
                <c:pt idx="349">
                  <c:v>42052</c:v>
                </c:pt>
                <c:pt idx="350">
                  <c:v>42053</c:v>
                </c:pt>
                <c:pt idx="351">
                  <c:v>42054</c:v>
                </c:pt>
                <c:pt idx="352">
                  <c:v>42055</c:v>
                </c:pt>
                <c:pt idx="353">
                  <c:v>42056</c:v>
                </c:pt>
                <c:pt idx="354">
                  <c:v>42057</c:v>
                </c:pt>
                <c:pt idx="355">
                  <c:v>42058</c:v>
                </c:pt>
                <c:pt idx="356">
                  <c:v>42059</c:v>
                </c:pt>
                <c:pt idx="357">
                  <c:v>42060</c:v>
                </c:pt>
                <c:pt idx="358">
                  <c:v>42061</c:v>
                </c:pt>
                <c:pt idx="359">
                  <c:v>42062</c:v>
                </c:pt>
                <c:pt idx="360">
                  <c:v>42063</c:v>
                </c:pt>
                <c:pt idx="361">
                  <c:v>42064</c:v>
                </c:pt>
                <c:pt idx="362">
                  <c:v>42065</c:v>
                </c:pt>
                <c:pt idx="363">
                  <c:v>42066</c:v>
                </c:pt>
                <c:pt idx="364">
                  <c:v>42067</c:v>
                </c:pt>
                <c:pt idx="365">
                  <c:v>42068</c:v>
                </c:pt>
                <c:pt idx="366">
                  <c:v>42069</c:v>
                </c:pt>
                <c:pt idx="367">
                  <c:v>42070</c:v>
                </c:pt>
                <c:pt idx="368">
                  <c:v>42071</c:v>
                </c:pt>
                <c:pt idx="369">
                  <c:v>42072</c:v>
                </c:pt>
                <c:pt idx="370">
                  <c:v>42073</c:v>
                </c:pt>
                <c:pt idx="371">
                  <c:v>42074</c:v>
                </c:pt>
                <c:pt idx="372">
                  <c:v>42075</c:v>
                </c:pt>
                <c:pt idx="373">
                  <c:v>42076</c:v>
                </c:pt>
                <c:pt idx="374">
                  <c:v>42077</c:v>
                </c:pt>
                <c:pt idx="375">
                  <c:v>42078</c:v>
                </c:pt>
                <c:pt idx="376">
                  <c:v>42079</c:v>
                </c:pt>
                <c:pt idx="377">
                  <c:v>42080</c:v>
                </c:pt>
                <c:pt idx="378">
                  <c:v>42081</c:v>
                </c:pt>
                <c:pt idx="379">
                  <c:v>42082</c:v>
                </c:pt>
                <c:pt idx="380">
                  <c:v>42083</c:v>
                </c:pt>
                <c:pt idx="381">
                  <c:v>42084</c:v>
                </c:pt>
                <c:pt idx="382">
                  <c:v>42085</c:v>
                </c:pt>
                <c:pt idx="383">
                  <c:v>42086</c:v>
                </c:pt>
                <c:pt idx="384">
                  <c:v>42087</c:v>
                </c:pt>
                <c:pt idx="385">
                  <c:v>42088</c:v>
                </c:pt>
                <c:pt idx="386">
                  <c:v>42089</c:v>
                </c:pt>
                <c:pt idx="387">
                  <c:v>42090</c:v>
                </c:pt>
                <c:pt idx="388">
                  <c:v>42091</c:v>
                </c:pt>
                <c:pt idx="389">
                  <c:v>42092</c:v>
                </c:pt>
                <c:pt idx="390">
                  <c:v>42093</c:v>
                </c:pt>
                <c:pt idx="391">
                  <c:v>42094</c:v>
                </c:pt>
                <c:pt idx="392">
                  <c:v>42095</c:v>
                </c:pt>
                <c:pt idx="393">
                  <c:v>42096</c:v>
                </c:pt>
                <c:pt idx="394">
                  <c:v>42097</c:v>
                </c:pt>
                <c:pt idx="395">
                  <c:v>42098</c:v>
                </c:pt>
                <c:pt idx="396">
                  <c:v>42099</c:v>
                </c:pt>
                <c:pt idx="397">
                  <c:v>42100</c:v>
                </c:pt>
                <c:pt idx="398">
                  <c:v>42101</c:v>
                </c:pt>
                <c:pt idx="399">
                  <c:v>42102</c:v>
                </c:pt>
                <c:pt idx="400">
                  <c:v>42103</c:v>
                </c:pt>
                <c:pt idx="401">
                  <c:v>42104</c:v>
                </c:pt>
                <c:pt idx="402">
                  <c:v>42105</c:v>
                </c:pt>
                <c:pt idx="403">
                  <c:v>42106</c:v>
                </c:pt>
                <c:pt idx="404">
                  <c:v>42107</c:v>
                </c:pt>
                <c:pt idx="405">
                  <c:v>42108</c:v>
                </c:pt>
                <c:pt idx="406">
                  <c:v>42109</c:v>
                </c:pt>
                <c:pt idx="407">
                  <c:v>42110</c:v>
                </c:pt>
                <c:pt idx="408">
                  <c:v>42111</c:v>
                </c:pt>
                <c:pt idx="409">
                  <c:v>42112</c:v>
                </c:pt>
                <c:pt idx="410">
                  <c:v>42113</c:v>
                </c:pt>
                <c:pt idx="411">
                  <c:v>42114</c:v>
                </c:pt>
                <c:pt idx="412">
                  <c:v>42115</c:v>
                </c:pt>
                <c:pt idx="413">
                  <c:v>42116</c:v>
                </c:pt>
                <c:pt idx="414">
                  <c:v>42117</c:v>
                </c:pt>
                <c:pt idx="415">
                  <c:v>42118</c:v>
                </c:pt>
                <c:pt idx="416">
                  <c:v>42119</c:v>
                </c:pt>
                <c:pt idx="417">
                  <c:v>42120</c:v>
                </c:pt>
                <c:pt idx="418">
                  <c:v>42121</c:v>
                </c:pt>
                <c:pt idx="419">
                  <c:v>42122</c:v>
                </c:pt>
                <c:pt idx="420">
                  <c:v>42123</c:v>
                </c:pt>
                <c:pt idx="421">
                  <c:v>42124</c:v>
                </c:pt>
                <c:pt idx="422">
                  <c:v>42125</c:v>
                </c:pt>
                <c:pt idx="423">
                  <c:v>42126</c:v>
                </c:pt>
                <c:pt idx="424">
                  <c:v>42127</c:v>
                </c:pt>
                <c:pt idx="425">
                  <c:v>42128</c:v>
                </c:pt>
                <c:pt idx="426">
                  <c:v>42129</c:v>
                </c:pt>
                <c:pt idx="427">
                  <c:v>42130</c:v>
                </c:pt>
                <c:pt idx="428">
                  <c:v>42131</c:v>
                </c:pt>
                <c:pt idx="429">
                  <c:v>42132</c:v>
                </c:pt>
                <c:pt idx="430">
                  <c:v>42133</c:v>
                </c:pt>
                <c:pt idx="431">
                  <c:v>42134</c:v>
                </c:pt>
                <c:pt idx="432">
                  <c:v>42135</c:v>
                </c:pt>
                <c:pt idx="433">
                  <c:v>42136</c:v>
                </c:pt>
                <c:pt idx="434">
                  <c:v>42137</c:v>
                </c:pt>
                <c:pt idx="435">
                  <c:v>42138</c:v>
                </c:pt>
                <c:pt idx="436">
                  <c:v>42139</c:v>
                </c:pt>
                <c:pt idx="437">
                  <c:v>42140</c:v>
                </c:pt>
                <c:pt idx="438">
                  <c:v>42141</c:v>
                </c:pt>
                <c:pt idx="439">
                  <c:v>42142</c:v>
                </c:pt>
                <c:pt idx="440">
                  <c:v>42143</c:v>
                </c:pt>
                <c:pt idx="441">
                  <c:v>42144</c:v>
                </c:pt>
                <c:pt idx="442">
                  <c:v>42145</c:v>
                </c:pt>
                <c:pt idx="443">
                  <c:v>42146</c:v>
                </c:pt>
                <c:pt idx="444">
                  <c:v>42147</c:v>
                </c:pt>
                <c:pt idx="445">
                  <c:v>42148</c:v>
                </c:pt>
                <c:pt idx="446">
                  <c:v>42149</c:v>
                </c:pt>
                <c:pt idx="447">
                  <c:v>42150</c:v>
                </c:pt>
                <c:pt idx="448">
                  <c:v>42151</c:v>
                </c:pt>
                <c:pt idx="449">
                  <c:v>42152</c:v>
                </c:pt>
                <c:pt idx="450">
                  <c:v>42153</c:v>
                </c:pt>
                <c:pt idx="451">
                  <c:v>42154</c:v>
                </c:pt>
                <c:pt idx="452">
                  <c:v>42155</c:v>
                </c:pt>
                <c:pt idx="453">
                  <c:v>42156</c:v>
                </c:pt>
                <c:pt idx="454">
                  <c:v>42157</c:v>
                </c:pt>
                <c:pt idx="455">
                  <c:v>42158</c:v>
                </c:pt>
                <c:pt idx="456">
                  <c:v>42159</c:v>
                </c:pt>
                <c:pt idx="457">
                  <c:v>42160</c:v>
                </c:pt>
                <c:pt idx="458">
                  <c:v>42161</c:v>
                </c:pt>
                <c:pt idx="459">
                  <c:v>42162</c:v>
                </c:pt>
                <c:pt idx="460">
                  <c:v>42163</c:v>
                </c:pt>
                <c:pt idx="461">
                  <c:v>42164</c:v>
                </c:pt>
                <c:pt idx="462">
                  <c:v>42165</c:v>
                </c:pt>
                <c:pt idx="463">
                  <c:v>42166</c:v>
                </c:pt>
                <c:pt idx="464">
                  <c:v>42167</c:v>
                </c:pt>
                <c:pt idx="465">
                  <c:v>42168</c:v>
                </c:pt>
                <c:pt idx="466">
                  <c:v>42169</c:v>
                </c:pt>
                <c:pt idx="467">
                  <c:v>42170</c:v>
                </c:pt>
                <c:pt idx="468">
                  <c:v>42171</c:v>
                </c:pt>
                <c:pt idx="469">
                  <c:v>42172</c:v>
                </c:pt>
                <c:pt idx="470">
                  <c:v>42173</c:v>
                </c:pt>
                <c:pt idx="471">
                  <c:v>42174</c:v>
                </c:pt>
                <c:pt idx="472">
                  <c:v>42175</c:v>
                </c:pt>
                <c:pt idx="473">
                  <c:v>42176</c:v>
                </c:pt>
                <c:pt idx="474">
                  <c:v>42177</c:v>
                </c:pt>
                <c:pt idx="475">
                  <c:v>42178</c:v>
                </c:pt>
                <c:pt idx="476">
                  <c:v>42179</c:v>
                </c:pt>
                <c:pt idx="477">
                  <c:v>42180</c:v>
                </c:pt>
                <c:pt idx="478">
                  <c:v>42181</c:v>
                </c:pt>
                <c:pt idx="479">
                  <c:v>42182</c:v>
                </c:pt>
                <c:pt idx="480">
                  <c:v>42183</c:v>
                </c:pt>
                <c:pt idx="481">
                  <c:v>42184</c:v>
                </c:pt>
                <c:pt idx="482">
                  <c:v>42185</c:v>
                </c:pt>
                <c:pt idx="483">
                  <c:v>42186</c:v>
                </c:pt>
                <c:pt idx="484">
                  <c:v>42187</c:v>
                </c:pt>
                <c:pt idx="485">
                  <c:v>42188</c:v>
                </c:pt>
                <c:pt idx="486">
                  <c:v>42189</c:v>
                </c:pt>
                <c:pt idx="487">
                  <c:v>42190</c:v>
                </c:pt>
                <c:pt idx="488">
                  <c:v>42191</c:v>
                </c:pt>
                <c:pt idx="489">
                  <c:v>42192</c:v>
                </c:pt>
                <c:pt idx="490">
                  <c:v>42193</c:v>
                </c:pt>
                <c:pt idx="491">
                  <c:v>42194</c:v>
                </c:pt>
                <c:pt idx="492">
                  <c:v>42195</c:v>
                </c:pt>
                <c:pt idx="493">
                  <c:v>42196</c:v>
                </c:pt>
                <c:pt idx="494">
                  <c:v>42197</c:v>
                </c:pt>
                <c:pt idx="495">
                  <c:v>42198</c:v>
                </c:pt>
                <c:pt idx="496">
                  <c:v>42199</c:v>
                </c:pt>
                <c:pt idx="497">
                  <c:v>42200</c:v>
                </c:pt>
                <c:pt idx="498">
                  <c:v>42201</c:v>
                </c:pt>
                <c:pt idx="499">
                  <c:v>42202</c:v>
                </c:pt>
                <c:pt idx="500">
                  <c:v>42203</c:v>
                </c:pt>
                <c:pt idx="501">
                  <c:v>42204</c:v>
                </c:pt>
                <c:pt idx="502">
                  <c:v>42205</c:v>
                </c:pt>
                <c:pt idx="503">
                  <c:v>42206</c:v>
                </c:pt>
                <c:pt idx="504">
                  <c:v>42207</c:v>
                </c:pt>
                <c:pt idx="505">
                  <c:v>42208</c:v>
                </c:pt>
                <c:pt idx="506">
                  <c:v>42209</c:v>
                </c:pt>
                <c:pt idx="507">
                  <c:v>42210</c:v>
                </c:pt>
                <c:pt idx="508">
                  <c:v>42211</c:v>
                </c:pt>
                <c:pt idx="509">
                  <c:v>42212</c:v>
                </c:pt>
                <c:pt idx="510">
                  <c:v>42213</c:v>
                </c:pt>
                <c:pt idx="511">
                  <c:v>42214</c:v>
                </c:pt>
                <c:pt idx="512">
                  <c:v>42215</c:v>
                </c:pt>
                <c:pt idx="513">
                  <c:v>42216</c:v>
                </c:pt>
                <c:pt idx="514">
                  <c:v>42217</c:v>
                </c:pt>
                <c:pt idx="515">
                  <c:v>42218</c:v>
                </c:pt>
                <c:pt idx="516">
                  <c:v>42219</c:v>
                </c:pt>
                <c:pt idx="517">
                  <c:v>42220</c:v>
                </c:pt>
                <c:pt idx="518">
                  <c:v>42221</c:v>
                </c:pt>
                <c:pt idx="519">
                  <c:v>42222</c:v>
                </c:pt>
                <c:pt idx="520">
                  <c:v>42223</c:v>
                </c:pt>
                <c:pt idx="521">
                  <c:v>42224</c:v>
                </c:pt>
                <c:pt idx="522">
                  <c:v>42225</c:v>
                </c:pt>
                <c:pt idx="523">
                  <c:v>42226</c:v>
                </c:pt>
                <c:pt idx="524">
                  <c:v>42227</c:v>
                </c:pt>
                <c:pt idx="525">
                  <c:v>42228</c:v>
                </c:pt>
                <c:pt idx="526">
                  <c:v>42229</c:v>
                </c:pt>
                <c:pt idx="527">
                  <c:v>42230</c:v>
                </c:pt>
                <c:pt idx="528">
                  <c:v>42231</c:v>
                </c:pt>
                <c:pt idx="529">
                  <c:v>42232</c:v>
                </c:pt>
                <c:pt idx="530">
                  <c:v>42233</c:v>
                </c:pt>
                <c:pt idx="531">
                  <c:v>42234</c:v>
                </c:pt>
                <c:pt idx="532">
                  <c:v>42235</c:v>
                </c:pt>
                <c:pt idx="533">
                  <c:v>42236</c:v>
                </c:pt>
                <c:pt idx="534">
                  <c:v>42237</c:v>
                </c:pt>
                <c:pt idx="535">
                  <c:v>42238</c:v>
                </c:pt>
                <c:pt idx="536">
                  <c:v>42239</c:v>
                </c:pt>
                <c:pt idx="537">
                  <c:v>42240</c:v>
                </c:pt>
                <c:pt idx="538">
                  <c:v>42241</c:v>
                </c:pt>
                <c:pt idx="539">
                  <c:v>42242</c:v>
                </c:pt>
                <c:pt idx="540">
                  <c:v>42243</c:v>
                </c:pt>
                <c:pt idx="541">
                  <c:v>42244</c:v>
                </c:pt>
                <c:pt idx="542">
                  <c:v>42245</c:v>
                </c:pt>
                <c:pt idx="543">
                  <c:v>42246</c:v>
                </c:pt>
                <c:pt idx="544">
                  <c:v>42247</c:v>
                </c:pt>
                <c:pt idx="545">
                  <c:v>42248</c:v>
                </c:pt>
                <c:pt idx="546">
                  <c:v>42249</c:v>
                </c:pt>
                <c:pt idx="547">
                  <c:v>42250</c:v>
                </c:pt>
                <c:pt idx="548">
                  <c:v>42251</c:v>
                </c:pt>
                <c:pt idx="549">
                  <c:v>42252</c:v>
                </c:pt>
                <c:pt idx="550">
                  <c:v>42253</c:v>
                </c:pt>
                <c:pt idx="551">
                  <c:v>42254</c:v>
                </c:pt>
                <c:pt idx="552">
                  <c:v>42255</c:v>
                </c:pt>
                <c:pt idx="553">
                  <c:v>42256</c:v>
                </c:pt>
                <c:pt idx="554">
                  <c:v>42257</c:v>
                </c:pt>
                <c:pt idx="555">
                  <c:v>42258</c:v>
                </c:pt>
                <c:pt idx="556">
                  <c:v>42259</c:v>
                </c:pt>
                <c:pt idx="557">
                  <c:v>42260</c:v>
                </c:pt>
                <c:pt idx="558">
                  <c:v>42261</c:v>
                </c:pt>
                <c:pt idx="559">
                  <c:v>42262</c:v>
                </c:pt>
                <c:pt idx="560">
                  <c:v>42263</c:v>
                </c:pt>
                <c:pt idx="561">
                  <c:v>42264</c:v>
                </c:pt>
                <c:pt idx="562">
                  <c:v>42265</c:v>
                </c:pt>
                <c:pt idx="563">
                  <c:v>42266</c:v>
                </c:pt>
                <c:pt idx="564">
                  <c:v>42267</c:v>
                </c:pt>
                <c:pt idx="565">
                  <c:v>42268</c:v>
                </c:pt>
                <c:pt idx="566">
                  <c:v>42269</c:v>
                </c:pt>
                <c:pt idx="567">
                  <c:v>42270</c:v>
                </c:pt>
                <c:pt idx="568">
                  <c:v>42271</c:v>
                </c:pt>
                <c:pt idx="569">
                  <c:v>42272</c:v>
                </c:pt>
                <c:pt idx="570">
                  <c:v>42273</c:v>
                </c:pt>
                <c:pt idx="571">
                  <c:v>42274</c:v>
                </c:pt>
                <c:pt idx="572">
                  <c:v>42275</c:v>
                </c:pt>
                <c:pt idx="573">
                  <c:v>42276</c:v>
                </c:pt>
                <c:pt idx="574">
                  <c:v>42277</c:v>
                </c:pt>
                <c:pt idx="575">
                  <c:v>42278</c:v>
                </c:pt>
                <c:pt idx="576">
                  <c:v>42279</c:v>
                </c:pt>
                <c:pt idx="577">
                  <c:v>42280</c:v>
                </c:pt>
                <c:pt idx="578">
                  <c:v>42281</c:v>
                </c:pt>
                <c:pt idx="579">
                  <c:v>42282</c:v>
                </c:pt>
                <c:pt idx="580">
                  <c:v>42283</c:v>
                </c:pt>
                <c:pt idx="581">
                  <c:v>42284</c:v>
                </c:pt>
                <c:pt idx="582">
                  <c:v>42285</c:v>
                </c:pt>
                <c:pt idx="583">
                  <c:v>42286</c:v>
                </c:pt>
                <c:pt idx="584">
                  <c:v>42287</c:v>
                </c:pt>
                <c:pt idx="585">
                  <c:v>42288</c:v>
                </c:pt>
                <c:pt idx="586">
                  <c:v>42289</c:v>
                </c:pt>
                <c:pt idx="587">
                  <c:v>42290</c:v>
                </c:pt>
                <c:pt idx="588">
                  <c:v>42291</c:v>
                </c:pt>
                <c:pt idx="589">
                  <c:v>42292</c:v>
                </c:pt>
                <c:pt idx="590">
                  <c:v>42293</c:v>
                </c:pt>
                <c:pt idx="591">
                  <c:v>42294</c:v>
                </c:pt>
                <c:pt idx="592">
                  <c:v>42295</c:v>
                </c:pt>
                <c:pt idx="593">
                  <c:v>42296</c:v>
                </c:pt>
                <c:pt idx="594">
                  <c:v>42297</c:v>
                </c:pt>
                <c:pt idx="595">
                  <c:v>42298</c:v>
                </c:pt>
                <c:pt idx="596">
                  <c:v>42299</c:v>
                </c:pt>
                <c:pt idx="597">
                  <c:v>42300</c:v>
                </c:pt>
                <c:pt idx="598">
                  <c:v>42301</c:v>
                </c:pt>
                <c:pt idx="599">
                  <c:v>42302</c:v>
                </c:pt>
                <c:pt idx="600">
                  <c:v>42303</c:v>
                </c:pt>
                <c:pt idx="601">
                  <c:v>42304</c:v>
                </c:pt>
                <c:pt idx="602">
                  <c:v>42305</c:v>
                </c:pt>
                <c:pt idx="603">
                  <c:v>42306</c:v>
                </c:pt>
                <c:pt idx="604">
                  <c:v>42307</c:v>
                </c:pt>
                <c:pt idx="605">
                  <c:v>42308</c:v>
                </c:pt>
                <c:pt idx="606">
                  <c:v>42309</c:v>
                </c:pt>
                <c:pt idx="607">
                  <c:v>42310</c:v>
                </c:pt>
                <c:pt idx="608">
                  <c:v>42311</c:v>
                </c:pt>
                <c:pt idx="609">
                  <c:v>42312</c:v>
                </c:pt>
                <c:pt idx="610">
                  <c:v>42313</c:v>
                </c:pt>
                <c:pt idx="611">
                  <c:v>42314</c:v>
                </c:pt>
                <c:pt idx="612">
                  <c:v>42315</c:v>
                </c:pt>
                <c:pt idx="613">
                  <c:v>42316</c:v>
                </c:pt>
                <c:pt idx="614">
                  <c:v>42317</c:v>
                </c:pt>
                <c:pt idx="615">
                  <c:v>42318</c:v>
                </c:pt>
                <c:pt idx="616">
                  <c:v>42319</c:v>
                </c:pt>
                <c:pt idx="617">
                  <c:v>42320</c:v>
                </c:pt>
                <c:pt idx="618">
                  <c:v>42321</c:v>
                </c:pt>
                <c:pt idx="619">
                  <c:v>42322</c:v>
                </c:pt>
                <c:pt idx="620">
                  <c:v>42323</c:v>
                </c:pt>
                <c:pt idx="621">
                  <c:v>42324</c:v>
                </c:pt>
                <c:pt idx="622">
                  <c:v>42325</c:v>
                </c:pt>
                <c:pt idx="623">
                  <c:v>42326</c:v>
                </c:pt>
                <c:pt idx="624">
                  <c:v>42327</c:v>
                </c:pt>
                <c:pt idx="625">
                  <c:v>42328</c:v>
                </c:pt>
                <c:pt idx="626">
                  <c:v>42329</c:v>
                </c:pt>
                <c:pt idx="627">
                  <c:v>42330</c:v>
                </c:pt>
                <c:pt idx="628">
                  <c:v>42331</c:v>
                </c:pt>
                <c:pt idx="629">
                  <c:v>42332</c:v>
                </c:pt>
                <c:pt idx="630">
                  <c:v>42333</c:v>
                </c:pt>
                <c:pt idx="631">
                  <c:v>42334</c:v>
                </c:pt>
                <c:pt idx="632">
                  <c:v>42335</c:v>
                </c:pt>
                <c:pt idx="633">
                  <c:v>42336</c:v>
                </c:pt>
                <c:pt idx="634">
                  <c:v>42337</c:v>
                </c:pt>
                <c:pt idx="635">
                  <c:v>42338</c:v>
                </c:pt>
                <c:pt idx="636">
                  <c:v>42339</c:v>
                </c:pt>
                <c:pt idx="637">
                  <c:v>42340</c:v>
                </c:pt>
                <c:pt idx="638">
                  <c:v>42341</c:v>
                </c:pt>
                <c:pt idx="639">
                  <c:v>42342</c:v>
                </c:pt>
                <c:pt idx="640">
                  <c:v>42343</c:v>
                </c:pt>
                <c:pt idx="641">
                  <c:v>42344</c:v>
                </c:pt>
                <c:pt idx="642">
                  <c:v>42345</c:v>
                </c:pt>
                <c:pt idx="643">
                  <c:v>42346</c:v>
                </c:pt>
                <c:pt idx="644">
                  <c:v>42347</c:v>
                </c:pt>
                <c:pt idx="645">
                  <c:v>42348</c:v>
                </c:pt>
                <c:pt idx="646">
                  <c:v>42349</c:v>
                </c:pt>
                <c:pt idx="647">
                  <c:v>42350</c:v>
                </c:pt>
                <c:pt idx="648">
                  <c:v>42351</c:v>
                </c:pt>
                <c:pt idx="649">
                  <c:v>42352</c:v>
                </c:pt>
                <c:pt idx="650">
                  <c:v>42353</c:v>
                </c:pt>
                <c:pt idx="651">
                  <c:v>42354</c:v>
                </c:pt>
                <c:pt idx="652">
                  <c:v>42355</c:v>
                </c:pt>
                <c:pt idx="653">
                  <c:v>42356</c:v>
                </c:pt>
                <c:pt idx="654">
                  <c:v>42357</c:v>
                </c:pt>
                <c:pt idx="655">
                  <c:v>42358</c:v>
                </c:pt>
                <c:pt idx="656">
                  <c:v>42359</c:v>
                </c:pt>
                <c:pt idx="657">
                  <c:v>42360</c:v>
                </c:pt>
                <c:pt idx="658">
                  <c:v>42361</c:v>
                </c:pt>
                <c:pt idx="659">
                  <c:v>42362</c:v>
                </c:pt>
                <c:pt idx="660">
                  <c:v>42363</c:v>
                </c:pt>
                <c:pt idx="661">
                  <c:v>42364</c:v>
                </c:pt>
                <c:pt idx="662">
                  <c:v>42365</c:v>
                </c:pt>
                <c:pt idx="663">
                  <c:v>42366</c:v>
                </c:pt>
                <c:pt idx="664">
                  <c:v>42367</c:v>
                </c:pt>
                <c:pt idx="665">
                  <c:v>42368</c:v>
                </c:pt>
                <c:pt idx="666">
                  <c:v>42369</c:v>
                </c:pt>
                <c:pt idx="667">
                  <c:v>42370</c:v>
                </c:pt>
                <c:pt idx="668">
                  <c:v>42371</c:v>
                </c:pt>
                <c:pt idx="669">
                  <c:v>42372</c:v>
                </c:pt>
                <c:pt idx="670">
                  <c:v>42373</c:v>
                </c:pt>
                <c:pt idx="671">
                  <c:v>42374</c:v>
                </c:pt>
                <c:pt idx="672">
                  <c:v>42375</c:v>
                </c:pt>
                <c:pt idx="673">
                  <c:v>42376</c:v>
                </c:pt>
                <c:pt idx="674">
                  <c:v>42377</c:v>
                </c:pt>
                <c:pt idx="675">
                  <c:v>42378</c:v>
                </c:pt>
                <c:pt idx="676">
                  <c:v>42379</c:v>
                </c:pt>
                <c:pt idx="677">
                  <c:v>42380</c:v>
                </c:pt>
                <c:pt idx="678">
                  <c:v>42381</c:v>
                </c:pt>
                <c:pt idx="679">
                  <c:v>42382</c:v>
                </c:pt>
                <c:pt idx="680">
                  <c:v>42383</c:v>
                </c:pt>
                <c:pt idx="681">
                  <c:v>42384</c:v>
                </c:pt>
                <c:pt idx="682">
                  <c:v>42385</c:v>
                </c:pt>
                <c:pt idx="683">
                  <c:v>42386</c:v>
                </c:pt>
                <c:pt idx="684">
                  <c:v>42387</c:v>
                </c:pt>
                <c:pt idx="685">
                  <c:v>42388</c:v>
                </c:pt>
                <c:pt idx="686">
                  <c:v>42389</c:v>
                </c:pt>
                <c:pt idx="687">
                  <c:v>42390</c:v>
                </c:pt>
                <c:pt idx="688">
                  <c:v>42391</c:v>
                </c:pt>
                <c:pt idx="689">
                  <c:v>42392</c:v>
                </c:pt>
                <c:pt idx="690">
                  <c:v>42393</c:v>
                </c:pt>
                <c:pt idx="691">
                  <c:v>42394</c:v>
                </c:pt>
                <c:pt idx="692">
                  <c:v>42395</c:v>
                </c:pt>
                <c:pt idx="693">
                  <c:v>42396</c:v>
                </c:pt>
                <c:pt idx="694">
                  <c:v>42397</c:v>
                </c:pt>
                <c:pt idx="695">
                  <c:v>42398</c:v>
                </c:pt>
                <c:pt idx="696">
                  <c:v>42399</c:v>
                </c:pt>
                <c:pt idx="697">
                  <c:v>42400</c:v>
                </c:pt>
                <c:pt idx="698">
                  <c:v>42401</c:v>
                </c:pt>
                <c:pt idx="699">
                  <c:v>42402</c:v>
                </c:pt>
                <c:pt idx="700">
                  <c:v>42403</c:v>
                </c:pt>
                <c:pt idx="701">
                  <c:v>42404</c:v>
                </c:pt>
                <c:pt idx="702">
                  <c:v>42405</c:v>
                </c:pt>
                <c:pt idx="703">
                  <c:v>42406</c:v>
                </c:pt>
                <c:pt idx="704">
                  <c:v>42407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42413</c:v>
                </c:pt>
                <c:pt idx="711">
                  <c:v>42414</c:v>
                </c:pt>
                <c:pt idx="712">
                  <c:v>42415</c:v>
                </c:pt>
                <c:pt idx="713">
                  <c:v>42416</c:v>
                </c:pt>
                <c:pt idx="714">
                  <c:v>42417</c:v>
                </c:pt>
                <c:pt idx="715">
                  <c:v>42418</c:v>
                </c:pt>
                <c:pt idx="716">
                  <c:v>42419</c:v>
                </c:pt>
                <c:pt idx="717">
                  <c:v>42420</c:v>
                </c:pt>
                <c:pt idx="718">
                  <c:v>42421</c:v>
                </c:pt>
                <c:pt idx="719">
                  <c:v>42422</c:v>
                </c:pt>
                <c:pt idx="720">
                  <c:v>42423</c:v>
                </c:pt>
                <c:pt idx="721">
                  <c:v>42424</c:v>
                </c:pt>
                <c:pt idx="722">
                  <c:v>42425</c:v>
                </c:pt>
                <c:pt idx="723">
                  <c:v>42426</c:v>
                </c:pt>
                <c:pt idx="724">
                  <c:v>42427</c:v>
                </c:pt>
                <c:pt idx="725">
                  <c:v>42428</c:v>
                </c:pt>
                <c:pt idx="726">
                  <c:v>42429</c:v>
                </c:pt>
                <c:pt idx="727">
                  <c:v>42430</c:v>
                </c:pt>
                <c:pt idx="728">
                  <c:v>42431</c:v>
                </c:pt>
                <c:pt idx="729">
                  <c:v>42432</c:v>
                </c:pt>
                <c:pt idx="730">
                  <c:v>42433</c:v>
                </c:pt>
                <c:pt idx="731">
                  <c:v>42434</c:v>
                </c:pt>
                <c:pt idx="732">
                  <c:v>42435</c:v>
                </c:pt>
                <c:pt idx="733">
                  <c:v>42436</c:v>
                </c:pt>
                <c:pt idx="734">
                  <c:v>42437</c:v>
                </c:pt>
                <c:pt idx="735">
                  <c:v>42438</c:v>
                </c:pt>
                <c:pt idx="736">
                  <c:v>42439</c:v>
                </c:pt>
                <c:pt idx="737">
                  <c:v>42440</c:v>
                </c:pt>
                <c:pt idx="738">
                  <c:v>42441</c:v>
                </c:pt>
                <c:pt idx="739">
                  <c:v>42442</c:v>
                </c:pt>
                <c:pt idx="740">
                  <c:v>42443</c:v>
                </c:pt>
                <c:pt idx="741">
                  <c:v>42444</c:v>
                </c:pt>
                <c:pt idx="742">
                  <c:v>42445</c:v>
                </c:pt>
                <c:pt idx="743">
                  <c:v>42446</c:v>
                </c:pt>
                <c:pt idx="744">
                  <c:v>42447</c:v>
                </c:pt>
                <c:pt idx="745">
                  <c:v>42448</c:v>
                </c:pt>
                <c:pt idx="746">
                  <c:v>42449</c:v>
                </c:pt>
                <c:pt idx="747">
                  <c:v>42450</c:v>
                </c:pt>
                <c:pt idx="748">
                  <c:v>42451</c:v>
                </c:pt>
                <c:pt idx="749">
                  <c:v>42452</c:v>
                </c:pt>
                <c:pt idx="750">
                  <c:v>42453</c:v>
                </c:pt>
                <c:pt idx="751">
                  <c:v>42454</c:v>
                </c:pt>
                <c:pt idx="752">
                  <c:v>42455</c:v>
                </c:pt>
                <c:pt idx="753">
                  <c:v>42456</c:v>
                </c:pt>
                <c:pt idx="754">
                  <c:v>42457</c:v>
                </c:pt>
                <c:pt idx="755">
                  <c:v>42458</c:v>
                </c:pt>
                <c:pt idx="756">
                  <c:v>42459</c:v>
                </c:pt>
                <c:pt idx="757">
                  <c:v>42460</c:v>
                </c:pt>
                <c:pt idx="758">
                  <c:v>42461</c:v>
                </c:pt>
                <c:pt idx="759">
                  <c:v>42462</c:v>
                </c:pt>
                <c:pt idx="760">
                  <c:v>42463</c:v>
                </c:pt>
                <c:pt idx="761">
                  <c:v>42464</c:v>
                </c:pt>
                <c:pt idx="762">
                  <c:v>42465</c:v>
                </c:pt>
                <c:pt idx="763">
                  <c:v>42466</c:v>
                </c:pt>
                <c:pt idx="764">
                  <c:v>42467</c:v>
                </c:pt>
                <c:pt idx="765">
                  <c:v>42468</c:v>
                </c:pt>
                <c:pt idx="766">
                  <c:v>42469</c:v>
                </c:pt>
                <c:pt idx="767">
                  <c:v>42470</c:v>
                </c:pt>
                <c:pt idx="768">
                  <c:v>42471</c:v>
                </c:pt>
                <c:pt idx="769">
                  <c:v>42472</c:v>
                </c:pt>
                <c:pt idx="770">
                  <c:v>42473</c:v>
                </c:pt>
                <c:pt idx="771">
                  <c:v>42474</c:v>
                </c:pt>
                <c:pt idx="772">
                  <c:v>42475</c:v>
                </c:pt>
                <c:pt idx="773">
                  <c:v>42476</c:v>
                </c:pt>
                <c:pt idx="774">
                  <c:v>42477</c:v>
                </c:pt>
                <c:pt idx="775">
                  <c:v>42478</c:v>
                </c:pt>
                <c:pt idx="776">
                  <c:v>42479</c:v>
                </c:pt>
                <c:pt idx="777">
                  <c:v>42480</c:v>
                </c:pt>
                <c:pt idx="778">
                  <c:v>42481</c:v>
                </c:pt>
                <c:pt idx="779">
                  <c:v>42482</c:v>
                </c:pt>
                <c:pt idx="780">
                  <c:v>42483</c:v>
                </c:pt>
                <c:pt idx="781">
                  <c:v>42484</c:v>
                </c:pt>
                <c:pt idx="782">
                  <c:v>42485</c:v>
                </c:pt>
                <c:pt idx="783">
                  <c:v>42486</c:v>
                </c:pt>
                <c:pt idx="784">
                  <c:v>42487</c:v>
                </c:pt>
                <c:pt idx="785">
                  <c:v>42488</c:v>
                </c:pt>
                <c:pt idx="786">
                  <c:v>42489</c:v>
                </c:pt>
                <c:pt idx="787">
                  <c:v>42490</c:v>
                </c:pt>
                <c:pt idx="788">
                  <c:v>42491</c:v>
                </c:pt>
                <c:pt idx="789">
                  <c:v>42492</c:v>
                </c:pt>
                <c:pt idx="790">
                  <c:v>42493</c:v>
                </c:pt>
                <c:pt idx="791">
                  <c:v>42494</c:v>
                </c:pt>
                <c:pt idx="792">
                  <c:v>42495</c:v>
                </c:pt>
                <c:pt idx="793">
                  <c:v>42496</c:v>
                </c:pt>
                <c:pt idx="794">
                  <c:v>42497</c:v>
                </c:pt>
                <c:pt idx="795">
                  <c:v>42498</c:v>
                </c:pt>
                <c:pt idx="796">
                  <c:v>42499</c:v>
                </c:pt>
                <c:pt idx="797">
                  <c:v>42500</c:v>
                </c:pt>
                <c:pt idx="798">
                  <c:v>42501</c:v>
                </c:pt>
                <c:pt idx="799">
                  <c:v>42502</c:v>
                </c:pt>
                <c:pt idx="800">
                  <c:v>42503</c:v>
                </c:pt>
                <c:pt idx="801">
                  <c:v>42504</c:v>
                </c:pt>
                <c:pt idx="802">
                  <c:v>42505</c:v>
                </c:pt>
                <c:pt idx="803">
                  <c:v>42506</c:v>
                </c:pt>
                <c:pt idx="804">
                  <c:v>42507</c:v>
                </c:pt>
                <c:pt idx="805">
                  <c:v>42508</c:v>
                </c:pt>
                <c:pt idx="806">
                  <c:v>42509</c:v>
                </c:pt>
                <c:pt idx="807">
                  <c:v>42510</c:v>
                </c:pt>
                <c:pt idx="808">
                  <c:v>42511</c:v>
                </c:pt>
                <c:pt idx="809">
                  <c:v>42512</c:v>
                </c:pt>
                <c:pt idx="810">
                  <c:v>42513</c:v>
                </c:pt>
                <c:pt idx="811">
                  <c:v>42514</c:v>
                </c:pt>
                <c:pt idx="812">
                  <c:v>42515</c:v>
                </c:pt>
                <c:pt idx="813">
                  <c:v>42516</c:v>
                </c:pt>
                <c:pt idx="814">
                  <c:v>42517</c:v>
                </c:pt>
                <c:pt idx="815">
                  <c:v>42518</c:v>
                </c:pt>
                <c:pt idx="816">
                  <c:v>42519</c:v>
                </c:pt>
                <c:pt idx="817">
                  <c:v>42520</c:v>
                </c:pt>
                <c:pt idx="818">
                  <c:v>42521</c:v>
                </c:pt>
                <c:pt idx="819">
                  <c:v>42522</c:v>
                </c:pt>
                <c:pt idx="820">
                  <c:v>42523</c:v>
                </c:pt>
                <c:pt idx="821">
                  <c:v>42524</c:v>
                </c:pt>
                <c:pt idx="822">
                  <c:v>42525</c:v>
                </c:pt>
                <c:pt idx="823">
                  <c:v>42526</c:v>
                </c:pt>
                <c:pt idx="824">
                  <c:v>42527</c:v>
                </c:pt>
                <c:pt idx="825">
                  <c:v>42528</c:v>
                </c:pt>
                <c:pt idx="826">
                  <c:v>42529</c:v>
                </c:pt>
                <c:pt idx="827">
                  <c:v>42530</c:v>
                </c:pt>
                <c:pt idx="828">
                  <c:v>42531</c:v>
                </c:pt>
                <c:pt idx="829">
                  <c:v>42532</c:v>
                </c:pt>
                <c:pt idx="830">
                  <c:v>42533</c:v>
                </c:pt>
                <c:pt idx="831">
                  <c:v>42534</c:v>
                </c:pt>
                <c:pt idx="832">
                  <c:v>42535</c:v>
                </c:pt>
                <c:pt idx="833">
                  <c:v>42536</c:v>
                </c:pt>
                <c:pt idx="834">
                  <c:v>42537</c:v>
                </c:pt>
                <c:pt idx="835">
                  <c:v>42538</c:v>
                </c:pt>
                <c:pt idx="836">
                  <c:v>42539</c:v>
                </c:pt>
                <c:pt idx="837">
                  <c:v>42540</c:v>
                </c:pt>
                <c:pt idx="838">
                  <c:v>42541</c:v>
                </c:pt>
                <c:pt idx="839">
                  <c:v>42542</c:v>
                </c:pt>
                <c:pt idx="840">
                  <c:v>42543</c:v>
                </c:pt>
                <c:pt idx="841">
                  <c:v>42544</c:v>
                </c:pt>
                <c:pt idx="842">
                  <c:v>42545</c:v>
                </c:pt>
                <c:pt idx="843">
                  <c:v>42546</c:v>
                </c:pt>
                <c:pt idx="844">
                  <c:v>42547</c:v>
                </c:pt>
                <c:pt idx="845">
                  <c:v>42548</c:v>
                </c:pt>
                <c:pt idx="846">
                  <c:v>42549</c:v>
                </c:pt>
                <c:pt idx="847">
                  <c:v>42550</c:v>
                </c:pt>
                <c:pt idx="848">
                  <c:v>42551</c:v>
                </c:pt>
                <c:pt idx="849">
                  <c:v>42552</c:v>
                </c:pt>
                <c:pt idx="850">
                  <c:v>42553</c:v>
                </c:pt>
                <c:pt idx="851">
                  <c:v>42554</c:v>
                </c:pt>
                <c:pt idx="852">
                  <c:v>42555</c:v>
                </c:pt>
                <c:pt idx="853">
                  <c:v>42556</c:v>
                </c:pt>
                <c:pt idx="854">
                  <c:v>42557</c:v>
                </c:pt>
                <c:pt idx="855">
                  <c:v>42558</c:v>
                </c:pt>
                <c:pt idx="856">
                  <c:v>42559</c:v>
                </c:pt>
                <c:pt idx="857">
                  <c:v>42560</c:v>
                </c:pt>
                <c:pt idx="858">
                  <c:v>42561</c:v>
                </c:pt>
                <c:pt idx="859">
                  <c:v>42562</c:v>
                </c:pt>
                <c:pt idx="860">
                  <c:v>42563</c:v>
                </c:pt>
                <c:pt idx="861">
                  <c:v>42564</c:v>
                </c:pt>
                <c:pt idx="862">
                  <c:v>42565</c:v>
                </c:pt>
                <c:pt idx="863">
                  <c:v>42566</c:v>
                </c:pt>
                <c:pt idx="864">
                  <c:v>42567</c:v>
                </c:pt>
                <c:pt idx="865">
                  <c:v>42568</c:v>
                </c:pt>
                <c:pt idx="866">
                  <c:v>42569</c:v>
                </c:pt>
                <c:pt idx="867">
                  <c:v>42570</c:v>
                </c:pt>
                <c:pt idx="868">
                  <c:v>42571</c:v>
                </c:pt>
                <c:pt idx="869">
                  <c:v>42572</c:v>
                </c:pt>
                <c:pt idx="870">
                  <c:v>42573</c:v>
                </c:pt>
                <c:pt idx="871">
                  <c:v>42574</c:v>
                </c:pt>
                <c:pt idx="872">
                  <c:v>42575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42581</c:v>
                </c:pt>
                <c:pt idx="879">
                  <c:v>42582</c:v>
                </c:pt>
                <c:pt idx="880">
                  <c:v>42583</c:v>
                </c:pt>
                <c:pt idx="881">
                  <c:v>42584</c:v>
                </c:pt>
                <c:pt idx="882">
                  <c:v>42585</c:v>
                </c:pt>
                <c:pt idx="883">
                  <c:v>42586</c:v>
                </c:pt>
                <c:pt idx="884">
                  <c:v>42587</c:v>
                </c:pt>
                <c:pt idx="885">
                  <c:v>42588</c:v>
                </c:pt>
                <c:pt idx="886">
                  <c:v>42589</c:v>
                </c:pt>
                <c:pt idx="887">
                  <c:v>42590</c:v>
                </c:pt>
                <c:pt idx="888">
                  <c:v>42591</c:v>
                </c:pt>
                <c:pt idx="889">
                  <c:v>42592</c:v>
                </c:pt>
                <c:pt idx="890">
                  <c:v>42593</c:v>
                </c:pt>
                <c:pt idx="891">
                  <c:v>42594</c:v>
                </c:pt>
                <c:pt idx="892">
                  <c:v>42595</c:v>
                </c:pt>
                <c:pt idx="893">
                  <c:v>42596</c:v>
                </c:pt>
                <c:pt idx="894">
                  <c:v>42597</c:v>
                </c:pt>
                <c:pt idx="895">
                  <c:v>42598</c:v>
                </c:pt>
                <c:pt idx="896">
                  <c:v>42599</c:v>
                </c:pt>
                <c:pt idx="897">
                  <c:v>42600</c:v>
                </c:pt>
                <c:pt idx="898">
                  <c:v>42601</c:v>
                </c:pt>
                <c:pt idx="899">
                  <c:v>42602</c:v>
                </c:pt>
                <c:pt idx="900">
                  <c:v>42603</c:v>
                </c:pt>
                <c:pt idx="901">
                  <c:v>42604</c:v>
                </c:pt>
                <c:pt idx="902">
                  <c:v>42605</c:v>
                </c:pt>
                <c:pt idx="903">
                  <c:v>42606</c:v>
                </c:pt>
                <c:pt idx="904">
                  <c:v>42607</c:v>
                </c:pt>
                <c:pt idx="905">
                  <c:v>42608</c:v>
                </c:pt>
                <c:pt idx="906">
                  <c:v>42609</c:v>
                </c:pt>
                <c:pt idx="907">
                  <c:v>42610</c:v>
                </c:pt>
                <c:pt idx="908">
                  <c:v>42611</c:v>
                </c:pt>
                <c:pt idx="909">
                  <c:v>42612</c:v>
                </c:pt>
                <c:pt idx="910">
                  <c:v>42613</c:v>
                </c:pt>
                <c:pt idx="911">
                  <c:v>42614</c:v>
                </c:pt>
                <c:pt idx="912">
                  <c:v>42615</c:v>
                </c:pt>
                <c:pt idx="913">
                  <c:v>42616</c:v>
                </c:pt>
                <c:pt idx="914">
                  <c:v>42617</c:v>
                </c:pt>
                <c:pt idx="915">
                  <c:v>42618</c:v>
                </c:pt>
                <c:pt idx="916">
                  <c:v>42619</c:v>
                </c:pt>
                <c:pt idx="917">
                  <c:v>42620</c:v>
                </c:pt>
                <c:pt idx="918">
                  <c:v>42621</c:v>
                </c:pt>
                <c:pt idx="919">
                  <c:v>42622</c:v>
                </c:pt>
                <c:pt idx="920">
                  <c:v>42623</c:v>
                </c:pt>
                <c:pt idx="921">
                  <c:v>42624</c:v>
                </c:pt>
                <c:pt idx="922">
                  <c:v>42625</c:v>
                </c:pt>
                <c:pt idx="923">
                  <c:v>42626</c:v>
                </c:pt>
                <c:pt idx="924">
                  <c:v>42627</c:v>
                </c:pt>
                <c:pt idx="925">
                  <c:v>42628</c:v>
                </c:pt>
                <c:pt idx="926">
                  <c:v>42629</c:v>
                </c:pt>
                <c:pt idx="927">
                  <c:v>42630</c:v>
                </c:pt>
                <c:pt idx="928">
                  <c:v>42631</c:v>
                </c:pt>
                <c:pt idx="929">
                  <c:v>42632</c:v>
                </c:pt>
                <c:pt idx="930">
                  <c:v>42633</c:v>
                </c:pt>
                <c:pt idx="931">
                  <c:v>42634</c:v>
                </c:pt>
                <c:pt idx="932">
                  <c:v>42635</c:v>
                </c:pt>
                <c:pt idx="933">
                  <c:v>42636</c:v>
                </c:pt>
                <c:pt idx="934">
                  <c:v>42637</c:v>
                </c:pt>
                <c:pt idx="935">
                  <c:v>42638</c:v>
                </c:pt>
                <c:pt idx="936">
                  <c:v>42639</c:v>
                </c:pt>
                <c:pt idx="937">
                  <c:v>42640</c:v>
                </c:pt>
                <c:pt idx="938">
                  <c:v>42641</c:v>
                </c:pt>
                <c:pt idx="939">
                  <c:v>42642</c:v>
                </c:pt>
                <c:pt idx="940">
                  <c:v>42643</c:v>
                </c:pt>
                <c:pt idx="941">
                  <c:v>42644</c:v>
                </c:pt>
                <c:pt idx="942">
                  <c:v>42645</c:v>
                </c:pt>
                <c:pt idx="943">
                  <c:v>42646</c:v>
                </c:pt>
                <c:pt idx="944">
                  <c:v>42647</c:v>
                </c:pt>
                <c:pt idx="945">
                  <c:v>42648</c:v>
                </c:pt>
                <c:pt idx="946">
                  <c:v>42649</c:v>
                </c:pt>
                <c:pt idx="947">
                  <c:v>42650</c:v>
                </c:pt>
                <c:pt idx="948">
                  <c:v>42651</c:v>
                </c:pt>
                <c:pt idx="949">
                  <c:v>42652</c:v>
                </c:pt>
                <c:pt idx="950">
                  <c:v>42653</c:v>
                </c:pt>
                <c:pt idx="951">
                  <c:v>42654</c:v>
                </c:pt>
                <c:pt idx="952">
                  <c:v>42655</c:v>
                </c:pt>
                <c:pt idx="953">
                  <c:v>42656</c:v>
                </c:pt>
                <c:pt idx="954">
                  <c:v>42657</c:v>
                </c:pt>
                <c:pt idx="955">
                  <c:v>42658</c:v>
                </c:pt>
                <c:pt idx="956">
                  <c:v>42659</c:v>
                </c:pt>
                <c:pt idx="957">
                  <c:v>42660</c:v>
                </c:pt>
                <c:pt idx="958">
                  <c:v>42661</c:v>
                </c:pt>
                <c:pt idx="959">
                  <c:v>42662</c:v>
                </c:pt>
                <c:pt idx="960">
                  <c:v>42663</c:v>
                </c:pt>
                <c:pt idx="961">
                  <c:v>42664</c:v>
                </c:pt>
                <c:pt idx="962">
                  <c:v>42665</c:v>
                </c:pt>
                <c:pt idx="963">
                  <c:v>42666</c:v>
                </c:pt>
                <c:pt idx="964">
                  <c:v>42667</c:v>
                </c:pt>
                <c:pt idx="965">
                  <c:v>42668</c:v>
                </c:pt>
                <c:pt idx="966">
                  <c:v>42669</c:v>
                </c:pt>
                <c:pt idx="967">
                  <c:v>42670</c:v>
                </c:pt>
                <c:pt idx="968">
                  <c:v>42671</c:v>
                </c:pt>
                <c:pt idx="969">
                  <c:v>42672</c:v>
                </c:pt>
                <c:pt idx="970">
                  <c:v>42673</c:v>
                </c:pt>
                <c:pt idx="971">
                  <c:v>42674</c:v>
                </c:pt>
                <c:pt idx="972">
                  <c:v>42675</c:v>
                </c:pt>
                <c:pt idx="973">
                  <c:v>42676</c:v>
                </c:pt>
                <c:pt idx="974">
                  <c:v>42677</c:v>
                </c:pt>
                <c:pt idx="975">
                  <c:v>42678</c:v>
                </c:pt>
                <c:pt idx="976">
                  <c:v>42679</c:v>
                </c:pt>
                <c:pt idx="977">
                  <c:v>42680</c:v>
                </c:pt>
                <c:pt idx="978">
                  <c:v>42681</c:v>
                </c:pt>
                <c:pt idx="979">
                  <c:v>42682</c:v>
                </c:pt>
                <c:pt idx="980">
                  <c:v>42683</c:v>
                </c:pt>
                <c:pt idx="981">
                  <c:v>42684</c:v>
                </c:pt>
                <c:pt idx="982">
                  <c:v>42685</c:v>
                </c:pt>
                <c:pt idx="983">
                  <c:v>42686</c:v>
                </c:pt>
                <c:pt idx="984">
                  <c:v>42687</c:v>
                </c:pt>
                <c:pt idx="985">
                  <c:v>42688</c:v>
                </c:pt>
                <c:pt idx="986">
                  <c:v>42689</c:v>
                </c:pt>
                <c:pt idx="987">
                  <c:v>42690</c:v>
                </c:pt>
                <c:pt idx="988">
                  <c:v>42691</c:v>
                </c:pt>
                <c:pt idx="989">
                  <c:v>42692</c:v>
                </c:pt>
                <c:pt idx="990">
                  <c:v>42693</c:v>
                </c:pt>
                <c:pt idx="991">
                  <c:v>42694</c:v>
                </c:pt>
                <c:pt idx="992">
                  <c:v>42695</c:v>
                </c:pt>
                <c:pt idx="993">
                  <c:v>42696</c:v>
                </c:pt>
                <c:pt idx="994">
                  <c:v>42697</c:v>
                </c:pt>
                <c:pt idx="995">
                  <c:v>42698</c:v>
                </c:pt>
                <c:pt idx="996">
                  <c:v>42699</c:v>
                </c:pt>
                <c:pt idx="997">
                  <c:v>42700</c:v>
                </c:pt>
                <c:pt idx="998">
                  <c:v>42701</c:v>
                </c:pt>
                <c:pt idx="999">
                  <c:v>42702</c:v>
                </c:pt>
                <c:pt idx="1000">
                  <c:v>42703</c:v>
                </c:pt>
                <c:pt idx="1001">
                  <c:v>42704</c:v>
                </c:pt>
                <c:pt idx="1002">
                  <c:v>42705</c:v>
                </c:pt>
                <c:pt idx="1003">
                  <c:v>42706</c:v>
                </c:pt>
                <c:pt idx="1004">
                  <c:v>42707</c:v>
                </c:pt>
                <c:pt idx="1005">
                  <c:v>42708</c:v>
                </c:pt>
                <c:pt idx="1006">
                  <c:v>42709</c:v>
                </c:pt>
                <c:pt idx="1007">
                  <c:v>42710</c:v>
                </c:pt>
                <c:pt idx="1008">
                  <c:v>42711</c:v>
                </c:pt>
                <c:pt idx="1009">
                  <c:v>42712</c:v>
                </c:pt>
                <c:pt idx="1010">
                  <c:v>42713</c:v>
                </c:pt>
                <c:pt idx="1011">
                  <c:v>42714</c:v>
                </c:pt>
                <c:pt idx="1012">
                  <c:v>42715</c:v>
                </c:pt>
                <c:pt idx="1013">
                  <c:v>42716</c:v>
                </c:pt>
                <c:pt idx="1014">
                  <c:v>42717</c:v>
                </c:pt>
                <c:pt idx="1015">
                  <c:v>42718</c:v>
                </c:pt>
                <c:pt idx="1016">
                  <c:v>42719</c:v>
                </c:pt>
                <c:pt idx="1017">
                  <c:v>42720</c:v>
                </c:pt>
                <c:pt idx="1018">
                  <c:v>42721</c:v>
                </c:pt>
                <c:pt idx="1019">
                  <c:v>42722</c:v>
                </c:pt>
                <c:pt idx="1020">
                  <c:v>42723</c:v>
                </c:pt>
                <c:pt idx="1021">
                  <c:v>42724</c:v>
                </c:pt>
                <c:pt idx="1022">
                  <c:v>42725</c:v>
                </c:pt>
                <c:pt idx="1023">
                  <c:v>42726</c:v>
                </c:pt>
                <c:pt idx="1024">
                  <c:v>42727</c:v>
                </c:pt>
                <c:pt idx="1025">
                  <c:v>42728</c:v>
                </c:pt>
                <c:pt idx="1026">
                  <c:v>42729</c:v>
                </c:pt>
                <c:pt idx="1027">
                  <c:v>42730</c:v>
                </c:pt>
                <c:pt idx="1028">
                  <c:v>42731</c:v>
                </c:pt>
                <c:pt idx="1029">
                  <c:v>42732</c:v>
                </c:pt>
                <c:pt idx="1030">
                  <c:v>42733</c:v>
                </c:pt>
                <c:pt idx="1031">
                  <c:v>42734</c:v>
                </c:pt>
                <c:pt idx="1032">
                  <c:v>42735</c:v>
                </c:pt>
                <c:pt idx="1033">
                  <c:v>42736</c:v>
                </c:pt>
                <c:pt idx="1034">
                  <c:v>42737</c:v>
                </c:pt>
                <c:pt idx="1035">
                  <c:v>42738</c:v>
                </c:pt>
                <c:pt idx="1036">
                  <c:v>42739</c:v>
                </c:pt>
                <c:pt idx="1037">
                  <c:v>42740</c:v>
                </c:pt>
                <c:pt idx="1038">
                  <c:v>42741</c:v>
                </c:pt>
                <c:pt idx="1039">
                  <c:v>42742</c:v>
                </c:pt>
                <c:pt idx="1040">
                  <c:v>42743</c:v>
                </c:pt>
                <c:pt idx="1041">
                  <c:v>42744</c:v>
                </c:pt>
                <c:pt idx="1042">
                  <c:v>42745</c:v>
                </c:pt>
                <c:pt idx="1043">
                  <c:v>42746</c:v>
                </c:pt>
                <c:pt idx="1044">
                  <c:v>42747</c:v>
                </c:pt>
                <c:pt idx="1045">
                  <c:v>42748</c:v>
                </c:pt>
                <c:pt idx="1046">
                  <c:v>42749</c:v>
                </c:pt>
                <c:pt idx="1047">
                  <c:v>42750</c:v>
                </c:pt>
                <c:pt idx="1048">
                  <c:v>42751</c:v>
                </c:pt>
                <c:pt idx="1049">
                  <c:v>42752</c:v>
                </c:pt>
                <c:pt idx="1050">
                  <c:v>42753</c:v>
                </c:pt>
                <c:pt idx="1051">
                  <c:v>42754</c:v>
                </c:pt>
                <c:pt idx="1052">
                  <c:v>42755</c:v>
                </c:pt>
                <c:pt idx="1053">
                  <c:v>42756</c:v>
                </c:pt>
                <c:pt idx="1054">
                  <c:v>42757</c:v>
                </c:pt>
                <c:pt idx="1055">
                  <c:v>42758</c:v>
                </c:pt>
                <c:pt idx="1056">
                  <c:v>42759</c:v>
                </c:pt>
                <c:pt idx="1057">
                  <c:v>42760</c:v>
                </c:pt>
                <c:pt idx="1058">
                  <c:v>42761</c:v>
                </c:pt>
                <c:pt idx="1059">
                  <c:v>42762</c:v>
                </c:pt>
                <c:pt idx="1060">
                  <c:v>42763</c:v>
                </c:pt>
                <c:pt idx="1061">
                  <c:v>42764</c:v>
                </c:pt>
                <c:pt idx="1062">
                  <c:v>42765</c:v>
                </c:pt>
                <c:pt idx="1063">
                  <c:v>42766</c:v>
                </c:pt>
                <c:pt idx="1064">
                  <c:v>42767</c:v>
                </c:pt>
                <c:pt idx="1065">
                  <c:v>42768</c:v>
                </c:pt>
                <c:pt idx="1066">
                  <c:v>42769</c:v>
                </c:pt>
                <c:pt idx="1067">
                  <c:v>42770</c:v>
                </c:pt>
                <c:pt idx="1068">
                  <c:v>42771</c:v>
                </c:pt>
                <c:pt idx="1069">
                  <c:v>42772</c:v>
                </c:pt>
                <c:pt idx="1070">
                  <c:v>42773</c:v>
                </c:pt>
                <c:pt idx="1071">
                  <c:v>42774</c:v>
                </c:pt>
                <c:pt idx="1072">
                  <c:v>42775</c:v>
                </c:pt>
                <c:pt idx="1073">
                  <c:v>42776</c:v>
                </c:pt>
                <c:pt idx="1074">
                  <c:v>42777</c:v>
                </c:pt>
                <c:pt idx="1075">
                  <c:v>42778</c:v>
                </c:pt>
                <c:pt idx="1076">
                  <c:v>42779</c:v>
                </c:pt>
                <c:pt idx="1077">
                  <c:v>42780</c:v>
                </c:pt>
                <c:pt idx="1078">
                  <c:v>42781</c:v>
                </c:pt>
                <c:pt idx="1079">
                  <c:v>42782</c:v>
                </c:pt>
                <c:pt idx="1080">
                  <c:v>42783</c:v>
                </c:pt>
                <c:pt idx="1081">
                  <c:v>42784</c:v>
                </c:pt>
                <c:pt idx="1082">
                  <c:v>42785</c:v>
                </c:pt>
                <c:pt idx="1083">
                  <c:v>42786</c:v>
                </c:pt>
                <c:pt idx="1084">
                  <c:v>42787</c:v>
                </c:pt>
                <c:pt idx="1085">
                  <c:v>42788</c:v>
                </c:pt>
                <c:pt idx="1086">
                  <c:v>42789</c:v>
                </c:pt>
                <c:pt idx="1087">
                  <c:v>42790</c:v>
                </c:pt>
                <c:pt idx="1088">
                  <c:v>42791</c:v>
                </c:pt>
                <c:pt idx="1089">
                  <c:v>42792</c:v>
                </c:pt>
                <c:pt idx="1090">
                  <c:v>42793</c:v>
                </c:pt>
                <c:pt idx="1091">
                  <c:v>42794</c:v>
                </c:pt>
                <c:pt idx="1092">
                  <c:v>42795</c:v>
                </c:pt>
                <c:pt idx="1093">
                  <c:v>42796</c:v>
                </c:pt>
                <c:pt idx="1094">
                  <c:v>42797</c:v>
                </c:pt>
                <c:pt idx="1095">
                  <c:v>42798</c:v>
                </c:pt>
                <c:pt idx="1096">
                  <c:v>42799</c:v>
                </c:pt>
                <c:pt idx="1097">
                  <c:v>42800</c:v>
                </c:pt>
                <c:pt idx="1098">
                  <c:v>42801</c:v>
                </c:pt>
                <c:pt idx="1099">
                  <c:v>42802</c:v>
                </c:pt>
                <c:pt idx="1100">
                  <c:v>42803</c:v>
                </c:pt>
                <c:pt idx="1101">
                  <c:v>42804</c:v>
                </c:pt>
                <c:pt idx="1102">
                  <c:v>42805</c:v>
                </c:pt>
                <c:pt idx="1103">
                  <c:v>42806</c:v>
                </c:pt>
                <c:pt idx="1104">
                  <c:v>42807</c:v>
                </c:pt>
                <c:pt idx="1105">
                  <c:v>42808</c:v>
                </c:pt>
                <c:pt idx="1106">
                  <c:v>42809</c:v>
                </c:pt>
                <c:pt idx="1107">
                  <c:v>42810</c:v>
                </c:pt>
                <c:pt idx="1108">
                  <c:v>42811</c:v>
                </c:pt>
                <c:pt idx="1109">
                  <c:v>42812</c:v>
                </c:pt>
                <c:pt idx="1110">
                  <c:v>42813</c:v>
                </c:pt>
                <c:pt idx="1111">
                  <c:v>42814</c:v>
                </c:pt>
                <c:pt idx="1112">
                  <c:v>42815</c:v>
                </c:pt>
                <c:pt idx="1113">
                  <c:v>42816</c:v>
                </c:pt>
                <c:pt idx="1114">
                  <c:v>42817</c:v>
                </c:pt>
                <c:pt idx="1115">
                  <c:v>42818</c:v>
                </c:pt>
                <c:pt idx="1116">
                  <c:v>42819</c:v>
                </c:pt>
                <c:pt idx="1117">
                  <c:v>42820</c:v>
                </c:pt>
                <c:pt idx="1118">
                  <c:v>42821</c:v>
                </c:pt>
                <c:pt idx="1119">
                  <c:v>42822</c:v>
                </c:pt>
                <c:pt idx="1120">
                  <c:v>42823</c:v>
                </c:pt>
                <c:pt idx="1121">
                  <c:v>42824</c:v>
                </c:pt>
                <c:pt idx="1122">
                  <c:v>42825</c:v>
                </c:pt>
                <c:pt idx="1123">
                  <c:v>42826</c:v>
                </c:pt>
                <c:pt idx="1124">
                  <c:v>42827</c:v>
                </c:pt>
                <c:pt idx="1125">
                  <c:v>42828</c:v>
                </c:pt>
                <c:pt idx="1126">
                  <c:v>42829</c:v>
                </c:pt>
                <c:pt idx="1127">
                  <c:v>42830</c:v>
                </c:pt>
                <c:pt idx="1128">
                  <c:v>42831</c:v>
                </c:pt>
                <c:pt idx="1129">
                  <c:v>42832</c:v>
                </c:pt>
                <c:pt idx="1130">
                  <c:v>42833</c:v>
                </c:pt>
                <c:pt idx="1131">
                  <c:v>42834</c:v>
                </c:pt>
                <c:pt idx="1132">
                  <c:v>42835</c:v>
                </c:pt>
                <c:pt idx="1133">
                  <c:v>42836</c:v>
                </c:pt>
                <c:pt idx="1134">
                  <c:v>42837</c:v>
                </c:pt>
                <c:pt idx="1135">
                  <c:v>42838</c:v>
                </c:pt>
                <c:pt idx="1136">
                  <c:v>42839</c:v>
                </c:pt>
                <c:pt idx="1137">
                  <c:v>42840</c:v>
                </c:pt>
                <c:pt idx="1138">
                  <c:v>42841</c:v>
                </c:pt>
                <c:pt idx="1139">
                  <c:v>42842</c:v>
                </c:pt>
                <c:pt idx="1140">
                  <c:v>42843</c:v>
                </c:pt>
                <c:pt idx="1141">
                  <c:v>42844</c:v>
                </c:pt>
                <c:pt idx="1142">
                  <c:v>42845</c:v>
                </c:pt>
                <c:pt idx="1143">
                  <c:v>42846</c:v>
                </c:pt>
                <c:pt idx="1144">
                  <c:v>42847</c:v>
                </c:pt>
                <c:pt idx="1145">
                  <c:v>42848</c:v>
                </c:pt>
                <c:pt idx="1146">
                  <c:v>42849</c:v>
                </c:pt>
                <c:pt idx="1147">
                  <c:v>42850</c:v>
                </c:pt>
                <c:pt idx="1148">
                  <c:v>42851</c:v>
                </c:pt>
                <c:pt idx="1149">
                  <c:v>42852</c:v>
                </c:pt>
                <c:pt idx="1150">
                  <c:v>42853</c:v>
                </c:pt>
                <c:pt idx="1151">
                  <c:v>42854</c:v>
                </c:pt>
                <c:pt idx="1152">
                  <c:v>42855</c:v>
                </c:pt>
                <c:pt idx="1153">
                  <c:v>42856</c:v>
                </c:pt>
                <c:pt idx="1154">
                  <c:v>42857</c:v>
                </c:pt>
                <c:pt idx="1155">
                  <c:v>42858</c:v>
                </c:pt>
                <c:pt idx="1156">
                  <c:v>42859</c:v>
                </c:pt>
                <c:pt idx="1157">
                  <c:v>42860</c:v>
                </c:pt>
                <c:pt idx="1158">
                  <c:v>42861</c:v>
                </c:pt>
                <c:pt idx="1159">
                  <c:v>42862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42868</c:v>
                </c:pt>
                <c:pt idx="1166">
                  <c:v>42869</c:v>
                </c:pt>
                <c:pt idx="1167">
                  <c:v>42870</c:v>
                </c:pt>
                <c:pt idx="1168">
                  <c:v>42871</c:v>
                </c:pt>
                <c:pt idx="1169">
                  <c:v>42872</c:v>
                </c:pt>
                <c:pt idx="1170">
                  <c:v>42873</c:v>
                </c:pt>
                <c:pt idx="1171">
                  <c:v>42874</c:v>
                </c:pt>
                <c:pt idx="1172">
                  <c:v>42875</c:v>
                </c:pt>
                <c:pt idx="1173">
                  <c:v>42876</c:v>
                </c:pt>
                <c:pt idx="1174">
                  <c:v>42877</c:v>
                </c:pt>
                <c:pt idx="1175">
                  <c:v>42878</c:v>
                </c:pt>
                <c:pt idx="1176">
                  <c:v>42879</c:v>
                </c:pt>
                <c:pt idx="1177">
                  <c:v>42880</c:v>
                </c:pt>
                <c:pt idx="1178">
                  <c:v>42881</c:v>
                </c:pt>
                <c:pt idx="1179">
                  <c:v>42882</c:v>
                </c:pt>
                <c:pt idx="1180">
                  <c:v>42883</c:v>
                </c:pt>
                <c:pt idx="1181">
                  <c:v>42884</c:v>
                </c:pt>
                <c:pt idx="1182">
                  <c:v>42885</c:v>
                </c:pt>
                <c:pt idx="1183">
                  <c:v>42886</c:v>
                </c:pt>
                <c:pt idx="1184">
                  <c:v>42887</c:v>
                </c:pt>
                <c:pt idx="1185">
                  <c:v>42888</c:v>
                </c:pt>
                <c:pt idx="1186">
                  <c:v>42889</c:v>
                </c:pt>
                <c:pt idx="1187">
                  <c:v>42890</c:v>
                </c:pt>
                <c:pt idx="1188">
                  <c:v>42891</c:v>
                </c:pt>
                <c:pt idx="1189">
                  <c:v>42892</c:v>
                </c:pt>
                <c:pt idx="1190">
                  <c:v>42893</c:v>
                </c:pt>
                <c:pt idx="1191">
                  <c:v>42894</c:v>
                </c:pt>
                <c:pt idx="1192">
                  <c:v>42895</c:v>
                </c:pt>
                <c:pt idx="1193">
                  <c:v>42896</c:v>
                </c:pt>
                <c:pt idx="1194">
                  <c:v>42897</c:v>
                </c:pt>
                <c:pt idx="1195">
                  <c:v>42898</c:v>
                </c:pt>
                <c:pt idx="1196">
                  <c:v>42899</c:v>
                </c:pt>
                <c:pt idx="1197">
                  <c:v>42900</c:v>
                </c:pt>
                <c:pt idx="1198">
                  <c:v>42901</c:v>
                </c:pt>
                <c:pt idx="1199">
                  <c:v>42902</c:v>
                </c:pt>
                <c:pt idx="1200">
                  <c:v>42903</c:v>
                </c:pt>
                <c:pt idx="1201">
                  <c:v>42904</c:v>
                </c:pt>
                <c:pt idx="1202">
                  <c:v>42905</c:v>
                </c:pt>
                <c:pt idx="1203">
                  <c:v>42906</c:v>
                </c:pt>
                <c:pt idx="1204">
                  <c:v>42907</c:v>
                </c:pt>
                <c:pt idx="1205">
                  <c:v>42908</c:v>
                </c:pt>
                <c:pt idx="1206">
                  <c:v>42909</c:v>
                </c:pt>
                <c:pt idx="1207">
                  <c:v>42910</c:v>
                </c:pt>
                <c:pt idx="1208">
                  <c:v>42911</c:v>
                </c:pt>
                <c:pt idx="1209">
                  <c:v>42912</c:v>
                </c:pt>
                <c:pt idx="1210">
                  <c:v>42913</c:v>
                </c:pt>
                <c:pt idx="1211">
                  <c:v>42914</c:v>
                </c:pt>
                <c:pt idx="1212">
                  <c:v>42915</c:v>
                </c:pt>
                <c:pt idx="1213">
                  <c:v>42916</c:v>
                </c:pt>
                <c:pt idx="1214">
                  <c:v>42917</c:v>
                </c:pt>
                <c:pt idx="1215">
                  <c:v>42918</c:v>
                </c:pt>
                <c:pt idx="1216">
                  <c:v>42919</c:v>
                </c:pt>
                <c:pt idx="1217">
                  <c:v>42920</c:v>
                </c:pt>
                <c:pt idx="1218">
                  <c:v>42921</c:v>
                </c:pt>
                <c:pt idx="1219">
                  <c:v>42922</c:v>
                </c:pt>
                <c:pt idx="1220">
                  <c:v>42923</c:v>
                </c:pt>
                <c:pt idx="1221">
                  <c:v>42924</c:v>
                </c:pt>
                <c:pt idx="1222">
                  <c:v>42925</c:v>
                </c:pt>
                <c:pt idx="1223">
                  <c:v>42926</c:v>
                </c:pt>
                <c:pt idx="1224">
                  <c:v>42927</c:v>
                </c:pt>
                <c:pt idx="1225">
                  <c:v>42928</c:v>
                </c:pt>
                <c:pt idx="1226">
                  <c:v>42929</c:v>
                </c:pt>
                <c:pt idx="1227">
                  <c:v>42930</c:v>
                </c:pt>
                <c:pt idx="1228">
                  <c:v>42931</c:v>
                </c:pt>
                <c:pt idx="1229">
                  <c:v>42932</c:v>
                </c:pt>
                <c:pt idx="1230">
                  <c:v>42933</c:v>
                </c:pt>
                <c:pt idx="1231">
                  <c:v>42934</c:v>
                </c:pt>
                <c:pt idx="1232">
                  <c:v>42935</c:v>
                </c:pt>
                <c:pt idx="1233">
                  <c:v>42936</c:v>
                </c:pt>
                <c:pt idx="1234">
                  <c:v>42937</c:v>
                </c:pt>
                <c:pt idx="1235">
                  <c:v>42938</c:v>
                </c:pt>
                <c:pt idx="1236">
                  <c:v>42939</c:v>
                </c:pt>
                <c:pt idx="1237">
                  <c:v>42940</c:v>
                </c:pt>
                <c:pt idx="1238">
                  <c:v>42941</c:v>
                </c:pt>
                <c:pt idx="1239">
                  <c:v>42942</c:v>
                </c:pt>
                <c:pt idx="1240">
                  <c:v>42943</c:v>
                </c:pt>
                <c:pt idx="1241">
                  <c:v>42944</c:v>
                </c:pt>
                <c:pt idx="1242">
                  <c:v>42945</c:v>
                </c:pt>
                <c:pt idx="1243">
                  <c:v>42946</c:v>
                </c:pt>
                <c:pt idx="1244">
                  <c:v>42947</c:v>
                </c:pt>
                <c:pt idx="1245">
                  <c:v>42948</c:v>
                </c:pt>
                <c:pt idx="1246">
                  <c:v>42949</c:v>
                </c:pt>
                <c:pt idx="1247">
                  <c:v>42950</c:v>
                </c:pt>
                <c:pt idx="1248">
                  <c:v>42951</c:v>
                </c:pt>
                <c:pt idx="1249">
                  <c:v>42952</c:v>
                </c:pt>
                <c:pt idx="1250">
                  <c:v>42953</c:v>
                </c:pt>
                <c:pt idx="1251">
                  <c:v>42954</c:v>
                </c:pt>
                <c:pt idx="1252">
                  <c:v>42955</c:v>
                </c:pt>
                <c:pt idx="1253">
                  <c:v>42956</c:v>
                </c:pt>
                <c:pt idx="1254">
                  <c:v>42957</c:v>
                </c:pt>
                <c:pt idx="1255">
                  <c:v>42958</c:v>
                </c:pt>
                <c:pt idx="1256">
                  <c:v>42959</c:v>
                </c:pt>
                <c:pt idx="1257">
                  <c:v>42960</c:v>
                </c:pt>
                <c:pt idx="1258">
                  <c:v>42961</c:v>
                </c:pt>
                <c:pt idx="1259">
                  <c:v>42962</c:v>
                </c:pt>
                <c:pt idx="1260">
                  <c:v>42963</c:v>
                </c:pt>
                <c:pt idx="1261">
                  <c:v>42964</c:v>
                </c:pt>
                <c:pt idx="1262">
                  <c:v>42965</c:v>
                </c:pt>
                <c:pt idx="1263">
                  <c:v>42966</c:v>
                </c:pt>
                <c:pt idx="1264">
                  <c:v>42967</c:v>
                </c:pt>
                <c:pt idx="1265">
                  <c:v>42968</c:v>
                </c:pt>
                <c:pt idx="1266">
                  <c:v>42969</c:v>
                </c:pt>
                <c:pt idx="1267">
                  <c:v>42970</c:v>
                </c:pt>
                <c:pt idx="1268">
                  <c:v>42971</c:v>
                </c:pt>
                <c:pt idx="1269">
                  <c:v>42972</c:v>
                </c:pt>
                <c:pt idx="1270">
                  <c:v>42973</c:v>
                </c:pt>
                <c:pt idx="1271">
                  <c:v>42974</c:v>
                </c:pt>
                <c:pt idx="1272">
                  <c:v>42975</c:v>
                </c:pt>
                <c:pt idx="1273">
                  <c:v>42976</c:v>
                </c:pt>
                <c:pt idx="1274">
                  <c:v>42977</c:v>
                </c:pt>
                <c:pt idx="1275">
                  <c:v>42978</c:v>
                </c:pt>
                <c:pt idx="1276">
                  <c:v>42979</c:v>
                </c:pt>
                <c:pt idx="1277">
                  <c:v>42980</c:v>
                </c:pt>
                <c:pt idx="1278">
                  <c:v>42981</c:v>
                </c:pt>
                <c:pt idx="1279">
                  <c:v>42982</c:v>
                </c:pt>
                <c:pt idx="1280">
                  <c:v>42983</c:v>
                </c:pt>
                <c:pt idx="1281">
                  <c:v>42984</c:v>
                </c:pt>
                <c:pt idx="1282">
                  <c:v>42985</c:v>
                </c:pt>
                <c:pt idx="1283">
                  <c:v>42986</c:v>
                </c:pt>
                <c:pt idx="1284">
                  <c:v>42987</c:v>
                </c:pt>
                <c:pt idx="1285">
                  <c:v>42988</c:v>
                </c:pt>
                <c:pt idx="1286">
                  <c:v>42989</c:v>
                </c:pt>
                <c:pt idx="1287">
                  <c:v>42990</c:v>
                </c:pt>
                <c:pt idx="1288">
                  <c:v>42991</c:v>
                </c:pt>
                <c:pt idx="1289">
                  <c:v>42992</c:v>
                </c:pt>
                <c:pt idx="1290">
                  <c:v>42993</c:v>
                </c:pt>
                <c:pt idx="1291">
                  <c:v>42994</c:v>
                </c:pt>
                <c:pt idx="1292">
                  <c:v>42995</c:v>
                </c:pt>
                <c:pt idx="1293">
                  <c:v>42996</c:v>
                </c:pt>
                <c:pt idx="1294">
                  <c:v>42997</c:v>
                </c:pt>
                <c:pt idx="1295">
                  <c:v>42998</c:v>
                </c:pt>
                <c:pt idx="1296">
                  <c:v>42999</c:v>
                </c:pt>
                <c:pt idx="1297">
                  <c:v>43000</c:v>
                </c:pt>
                <c:pt idx="1298">
                  <c:v>43001</c:v>
                </c:pt>
                <c:pt idx="1299">
                  <c:v>43002</c:v>
                </c:pt>
                <c:pt idx="1300">
                  <c:v>43003</c:v>
                </c:pt>
                <c:pt idx="1301">
                  <c:v>43004</c:v>
                </c:pt>
                <c:pt idx="1302">
                  <c:v>43005</c:v>
                </c:pt>
                <c:pt idx="1303">
                  <c:v>43006</c:v>
                </c:pt>
                <c:pt idx="1304">
                  <c:v>43007</c:v>
                </c:pt>
                <c:pt idx="1305">
                  <c:v>43008</c:v>
                </c:pt>
                <c:pt idx="1306">
                  <c:v>43009</c:v>
                </c:pt>
                <c:pt idx="1307">
                  <c:v>43010</c:v>
                </c:pt>
                <c:pt idx="1308">
                  <c:v>43011</c:v>
                </c:pt>
                <c:pt idx="1309">
                  <c:v>43012</c:v>
                </c:pt>
                <c:pt idx="1310">
                  <c:v>43013</c:v>
                </c:pt>
                <c:pt idx="1311">
                  <c:v>43014</c:v>
                </c:pt>
                <c:pt idx="1312">
                  <c:v>43015</c:v>
                </c:pt>
                <c:pt idx="1313">
                  <c:v>43016</c:v>
                </c:pt>
                <c:pt idx="1314">
                  <c:v>43017</c:v>
                </c:pt>
                <c:pt idx="1315">
                  <c:v>43018</c:v>
                </c:pt>
                <c:pt idx="1316">
                  <c:v>43019</c:v>
                </c:pt>
                <c:pt idx="1317">
                  <c:v>43020</c:v>
                </c:pt>
                <c:pt idx="1318">
                  <c:v>43021</c:v>
                </c:pt>
                <c:pt idx="1319">
                  <c:v>43022</c:v>
                </c:pt>
                <c:pt idx="1320">
                  <c:v>43023</c:v>
                </c:pt>
                <c:pt idx="1321">
                  <c:v>43024</c:v>
                </c:pt>
                <c:pt idx="1322">
                  <c:v>43025</c:v>
                </c:pt>
                <c:pt idx="1323">
                  <c:v>43026</c:v>
                </c:pt>
                <c:pt idx="1324">
                  <c:v>43027</c:v>
                </c:pt>
                <c:pt idx="1325">
                  <c:v>43028</c:v>
                </c:pt>
                <c:pt idx="1326">
                  <c:v>43029</c:v>
                </c:pt>
                <c:pt idx="1327">
                  <c:v>43030</c:v>
                </c:pt>
                <c:pt idx="1328">
                  <c:v>43031</c:v>
                </c:pt>
                <c:pt idx="1329">
                  <c:v>43032</c:v>
                </c:pt>
                <c:pt idx="1330">
                  <c:v>43033</c:v>
                </c:pt>
                <c:pt idx="1331">
                  <c:v>43034</c:v>
                </c:pt>
                <c:pt idx="1332">
                  <c:v>43035</c:v>
                </c:pt>
                <c:pt idx="1333">
                  <c:v>43036</c:v>
                </c:pt>
                <c:pt idx="1334">
                  <c:v>43037</c:v>
                </c:pt>
                <c:pt idx="1335">
                  <c:v>43038</c:v>
                </c:pt>
                <c:pt idx="1336">
                  <c:v>43039</c:v>
                </c:pt>
                <c:pt idx="1337">
                  <c:v>43040</c:v>
                </c:pt>
                <c:pt idx="1338">
                  <c:v>43041</c:v>
                </c:pt>
                <c:pt idx="1339">
                  <c:v>43042</c:v>
                </c:pt>
                <c:pt idx="1340">
                  <c:v>43043</c:v>
                </c:pt>
                <c:pt idx="1341">
                  <c:v>43044</c:v>
                </c:pt>
                <c:pt idx="1342">
                  <c:v>43045</c:v>
                </c:pt>
                <c:pt idx="1343">
                  <c:v>43046</c:v>
                </c:pt>
                <c:pt idx="1344">
                  <c:v>43047</c:v>
                </c:pt>
                <c:pt idx="1345">
                  <c:v>43048</c:v>
                </c:pt>
                <c:pt idx="1346">
                  <c:v>43049</c:v>
                </c:pt>
                <c:pt idx="1347">
                  <c:v>43050</c:v>
                </c:pt>
                <c:pt idx="1348">
                  <c:v>43051</c:v>
                </c:pt>
                <c:pt idx="1349">
                  <c:v>43052</c:v>
                </c:pt>
                <c:pt idx="1350">
                  <c:v>43053</c:v>
                </c:pt>
                <c:pt idx="1351">
                  <c:v>43054</c:v>
                </c:pt>
                <c:pt idx="1352">
                  <c:v>43055</c:v>
                </c:pt>
                <c:pt idx="1353">
                  <c:v>43056</c:v>
                </c:pt>
                <c:pt idx="1354">
                  <c:v>43057</c:v>
                </c:pt>
                <c:pt idx="1355">
                  <c:v>43058</c:v>
                </c:pt>
                <c:pt idx="1356">
                  <c:v>43059</c:v>
                </c:pt>
                <c:pt idx="1357">
                  <c:v>43060</c:v>
                </c:pt>
                <c:pt idx="1358">
                  <c:v>43061</c:v>
                </c:pt>
                <c:pt idx="1359">
                  <c:v>43062</c:v>
                </c:pt>
                <c:pt idx="1360">
                  <c:v>43063</c:v>
                </c:pt>
                <c:pt idx="1361">
                  <c:v>43064</c:v>
                </c:pt>
                <c:pt idx="1362">
                  <c:v>43065</c:v>
                </c:pt>
                <c:pt idx="1363">
                  <c:v>43066</c:v>
                </c:pt>
                <c:pt idx="1364">
                  <c:v>43067</c:v>
                </c:pt>
                <c:pt idx="1365">
                  <c:v>43068</c:v>
                </c:pt>
                <c:pt idx="1366">
                  <c:v>43069</c:v>
                </c:pt>
                <c:pt idx="1367">
                  <c:v>43070</c:v>
                </c:pt>
                <c:pt idx="1368">
                  <c:v>43071</c:v>
                </c:pt>
                <c:pt idx="1369">
                  <c:v>43072</c:v>
                </c:pt>
                <c:pt idx="1370">
                  <c:v>43073</c:v>
                </c:pt>
                <c:pt idx="1371">
                  <c:v>43074</c:v>
                </c:pt>
                <c:pt idx="1372">
                  <c:v>43075</c:v>
                </c:pt>
                <c:pt idx="1373">
                  <c:v>43076</c:v>
                </c:pt>
                <c:pt idx="1374">
                  <c:v>43077</c:v>
                </c:pt>
                <c:pt idx="1375">
                  <c:v>43078</c:v>
                </c:pt>
                <c:pt idx="1376">
                  <c:v>43079</c:v>
                </c:pt>
                <c:pt idx="1377">
                  <c:v>43080</c:v>
                </c:pt>
                <c:pt idx="1378">
                  <c:v>43081</c:v>
                </c:pt>
                <c:pt idx="1379">
                  <c:v>43082</c:v>
                </c:pt>
                <c:pt idx="1380">
                  <c:v>43083</c:v>
                </c:pt>
                <c:pt idx="1381">
                  <c:v>43084</c:v>
                </c:pt>
                <c:pt idx="1382">
                  <c:v>43085</c:v>
                </c:pt>
                <c:pt idx="1383">
                  <c:v>43086</c:v>
                </c:pt>
                <c:pt idx="1384">
                  <c:v>43087</c:v>
                </c:pt>
                <c:pt idx="1385">
                  <c:v>43088</c:v>
                </c:pt>
                <c:pt idx="1386">
                  <c:v>43089</c:v>
                </c:pt>
                <c:pt idx="1387">
                  <c:v>43090</c:v>
                </c:pt>
                <c:pt idx="1388">
                  <c:v>43091</c:v>
                </c:pt>
                <c:pt idx="1389">
                  <c:v>43092</c:v>
                </c:pt>
                <c:pt idx="1390">
                  <c:v>43093</c:v>
                </c:pt>
                <c:pt idx="1391">
                  <c:v>43094</c:v>
                </c:pt>
                <c:pt idx="1392">
                  <c:v>43095</c:v>
                </c:pt>
                <c:pt idx="1393">
                  <c:v>43096</c:v>
                </c:pt>
                <c:pt idx="1394">
                  <c:v>43097</c:v>
                </c:pt>
                <c:pt idx="1395">
                  <c:v>43098</c:v>
                </c:pt>
                <c:pt idx="1396">
                  <c:v>43099</c:v>
                </c:pt>
                <c:pt idx="1397">
                  <c:v>43100</c:v>
                </c:pt>
                <c:pt idx="1398">
                  <c:v>43101</c:v>
                </c:pt>
                <c:pt idx="1399">
                  <c:v>43102</c:v>
                </c:pt>
                <c:pt idx="1400">
                  <c:v>43103</c:v>
                </c:pt>
                <c:pt idx="1401">
                  <c:v>43104</c:v>
                </c:pt>
                <c:pt idx="1402">
                  <c:v>43105</c:v>
                </c:pt>
                <c:pt idx="1403">
                  <c:v>43106</c:v>
                </c:pt>
                <c:pt idx="1404">
                  <c:v>43107</c:v>
                </c:pt>
                <c:pt idx="1405">
                  <c:v>43108</c:v>
                </c:pt>
                <c:pt idx="1406">
                  <c:v>43109</c:v>
                </c:pt>
                <c:pt idx="1407">
                  <c:v>43110</c:v>
                </c:pt>
                <c:pt idx="1408">
                  <c:v>43111</c:v>
                </c:pt>
                <c:pt idx="1409">
                  <c:v>43112</c:v>
                </c:pt>
                <c:pt idx="1410">
                  <c:v>43113</c:v>
                </c:pt>
                <c:pt idx="1411">
                  <c:v>43114</c:v>
                </c:pt>
                <c:pt idx="1412">
                  <c:v>43115</c:v>
                </c:pt>
                <c:pt idx="1413">
                  <c:v>43116</c:v>
                </c:pt>
                <c:pt idx="1414">
                  <c:v>43117</c:v>
                </c:pt>
                <c:pt idx="1415">
                  <c:v>43118</c:v>
                </c:pt>
                <c:pt idx="1416">
                  <c:v>43119</c:v>
                </c:pt>
                <c:pt idx="1417">
                  <c:v>43120</c:v>
                </c:pt>
                <c:pt idx="1418">
                  <c:v>43121</c:v>
                </c:pt>
                <c:pt idx="1419">
                  <c:v>43122</c:v>
                </c:pt>
                <c:pt idx="1420">
                  <c:v>43123</c:v>
                </c:pt>
                <c:pt idx="1421">
                  <c:v>43124</c:v>
                </c:pt>
                <c:pt idx="1422">
                  <c:v>43125</c:v>
                </c:pt>
                <c:pt idx="1423">
                  <c:v>43126</c:v>
                </c:pt>
                <c:pt idx="1424">
                  <c:v>43127</c:v>
                </c:pt>
                <c:pt idx="1425">
                  <c:v>43128</c:v>
                </c:pt>
                <c:pt idx="1426">
                  <c:v>43129</c:v>
                </c:pt>
                <c:pt idx="1427">
                  <c:v>43130</c:v>
                </c:pt>
                <c:pt idx="1428">
                  <c:v>43131</c:v>
                </c:pt>
                <c:pt idx="1429">
                  <c:v>43132</c:v>
                </c:pt>
                <c:pt idx="1430">
                  <c:v>43133</c:v>
                </c:pt>
                <c:pt idx="1431">
                  <c:v>43134</c:v>
                </c:pt>
                <c:pt idx="1432">
                  <c:v>43135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43141</c:v>
                </c:pt>
                <c:pt idx="1439">
                  <c:v>43142</c:v>
                </c:pt>
                <c:pt idx="1440">
                  <c:v>43143</c:v>
                </c:pt>
                <c:pt idx="1441">
                  <c:v>43144</c:v>
                </c:pt>
                <c:pt idx="1442">
                  <c:v>43145</c:v>
                </c:pt>
                <c:pt idx="1443">
                  <c:v>43146</c:v>
                </c:pt>
                <c:pt idx="1444">
                  <c:v>43147</c:v>
                </c:pt>
                <c:pt idx="1445">
                  <c:v>43148</c:v>
                </c:pt>
                <c:pt idx="1446">
                  <c:v>43149</c:v>
                </c:pt>
                <c:pt idx="1447">
                  <c:v>43150</c:v>
                </c:pt>
                <c:pt idx="1448">
                  <c:v>43151</c:v>
                </c:pt>
                <c:pt idx="1449">
                  <c:v>43152</c:v>
                </c:pt>
                <c:pt idx="1450">
                  <c:v>43153</c:v>
                </c:pt>
                <c:pt idx="1451">
                  <c:v>43154</c:v>
                </c:pt>
                <c:pt idx="1452">
                  <c:v>43155</c:v>
                </c:pt>
                <c:pt idx="1453">
                  <c:v>43156</c:v>
                </c:pt>
                <c:pt idx="1454">
                  <c:v>43157</c:v>
                </c:pt>
                <c:pt idx="1455">
                  <c:v>43158</c:v>
                </c:pt>
                <c:pt idx="1456">
                  <c:v>43159</c:v>
                </c:pt>
                <c:pt idx="1457">
                  <c:v>43160</c:v>
                </c:pt>
                <c:pt idx="1458">
                  <c:v>43161</c:v>
                </c:pt>
                <c:pt idx="1459">
                  <c:v>43162</c:v>
                </c:pt>
                <c:pt idx="1460">
                  <c:v>43163</c:v>
                </c:pt>
                <c:pt idx="1461">
                  <c:v>43164</c:v>
                </c:pt>
                <c:pt idx="1462">
                  <c:v>43165</c:v>
                </c:pt>
                <c:pt idx="1463">
                  <c:v>43166</c:v>
                </c:pt>
                <c:pt idx="1464">
                  <c:v>43167</c:v>
                </c:pt>
                <c:pt idx="1465">
                  <c:v>43168</c:v>
                </c:pt>
                <c:pt idx="1466">
                  <c:v>43169</c:v>
                </c:pt>
                <c:pt idx="1467">
                  <c:v>43170</c:v>
                </c:pt>
                <c:pt idx="1468">
                  <c:v>43171</c:v>
                </c:pt>
                <c:pt idx="1469">
                  <c:v>43172</c:v>
                </c:pt>
                <c:pt idx="1470">
                  <c:v>43173</c:v>
                </c:pt>
                <c:pt idx="1471">
                  <c:v>43174</c:v>
                </c:pt>
                <c:pt idx="1472">
                  <c:v>43175</c:v>
                </c:pt>
                <c:pt idx="1473">
                  <c:v>43176</c:v>
                </c:pt>
                <c:pt idx="1474">
                  <c:v>43177</c:v>
                </c:pt>
                <c:pt idx="1475">
                  <c:v>43178</c:v>
                </c:pt>
                <c:pt idx="1476">
                  <c:v>43179</c:v>
                </c:pt>
                <c:pt idx="1477">
                  <c:v>43180</c:v>
                </c:pt>
                <c:pt idx="1478">
                  <c:v>43181</c:v>
                </c:pt>
                <c:pt idx="1479">
                  <c:v>43182</c:v>
                </c:pt>
                <c:pt idx="1480">
                  <c:v>43183</c:v>
                </c:pt>
                <c:pt idx="1481">
                  <c:v>43184</c:v>
                </c:pt>
                <c:pt idx="1482">
                  <c:v>43185</c:v>
                </c:pt>
                <c:pt idx="1483">
                  <c:v>43186</c:v>
                </c:pt>
                <c:pt idx="1484">
                  <c:v>43187</c:v>
                </c:pt>
                <c:pt idx="1485">
                  <c:v>43188</c:v>
                </c:pt>
                <c:pt idx="1486">
                  <c:v>43189</c:v>
                </c:pt>
                <c:pt idx="1487">
                  <c:v>43190</c:v>
                </c:pt>
                <c:pt idx="1488">
                  <c:v>43191</c:v>
                </c:pt>
                <c:pt idx="1489">
                  <c:v>43192</c:v>
                </c:pt>
                <c:pt idx="1490">
                  <c:v>43193</c:v>
                </c:pt>
                <c:pt idx="1491">
                  <c:v>43194</c:v>
                </c:pt>
                <c:pt idx="1492">
                  <c:v>43195</c:v>
                </c:pt>
                <c:pt idx="1493">
                  <c:v>43196</c:v>
                </c:pt>
                <c:pt idx="1494">
                  <c:v>43197</c:v>
                </c:pt>
                <c:pt idx="1495">
                  <c:v>43198</c:v>
                </c:pt>
                <c:pt idx="1496">
                  <c:v>43199</c:v>
                </c:pt>
                <c:pt idx="1497">
                  <c:v>43200</c:v>
                </c:pt>
                <c:pt idx="1498">
                  <c:v>43201</c:v>
                </c:pt>
                <c:pt idx="1499">
                  <c:v>43202</c:v>
                </c:pt>
                <c:pt idx="1500">
                  <c:v>43203</c:v>
                </c:pt>
                <c:pt idx="1501">
                  <c:v>43204</c:v>
                </c:pt>
                <c:pt idx="1502">
                  <c:v>43205</c:v>
                </c:pt>
                <c:pt idx="1503">
                  <c:v>43206</c:v>
                </c:pt>
                <c:pt idx="1504">
                  <c:v>43207</c:v>
                </c:pt>
                <c:pt idx="1505">
                  <c:v>43208</c:v>
                </c:pt>
                <c:pt idx="1506">
                  <c:v>43209</c:v>
                </c:pt>
                <c:pt idx="1507">
                  <c:v>43210</c:v>
                </c:pt>
                <c:pt idx="1508">
                  <c:v>43211</c:v>
                </c:pt>
                <c:pt idx="1509">
                  <c:v>43212</c:v>
                </c:pt>
                <c:pt idx="1510">
                  <c:v>43213</c:v>
                </c:pt>
                <c:pt idx="1511">
                  <c:v>43214</c:v>
                </c:pt>
                <c:pt idx="1512">
                  <c:v>43215</c:v>
                </c:pt>
                <c:pt idx="1513">
                  <c:v>43216</c:v>
                </c:pt>
                <c:pt idx="1514">
                  <c:v>43217</c:v>
                </c:pt>
                <c:pt idx="1515">
                  <c:v>43218</c:v>
                </c:pt>
                <c:pt idx="1516">
                  <c:v>43219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43225</c:v>
                </c:pt>
                <c:pt idx="1523">
                  <c:v>43226</c:v>
                </c:pt>
                <c:pt idx="1524">
                  <c:v>43227</c:v>
                </c:pt>
                <c:pt idx="1525">
                  <c:v>43228</c:v>
                </c:pt>
                <c:pt idx="1526">
                  <c:v>43229</c:v>
                </c:pt>
                <c:pt idx="1527">
                  <c:v>43230</c:v>
                </c:pt>
                <c:pt idx="1528">
                  <c:v>43231</c:v>
                </c:pt>
                <c:pt idx="1529">
                  <c:v>43232</c:v>
                </c:pt>
                <c:pt idx="1530">
                  <c:v>43233</c:v>
                </c:pt>
                <c:pt idx="1531">
                  <c:v>43234</c:v>
                </c:pt>
                <c:pt idx="1532">
                  <c:v>43235</c:v>
                </c:pt>
                <c:pt idx="1533">
                  <c:v>43236</c:v>
                </c:pt>
                <c:pt idx="1534">
                  <c:v>43237</c:v>
                </c:pt>
                <c:pt idx="1535">
                  <c:v>43238</c:v>
                </c:pt>
                <c:pt idx="1536">
                  <c:v>43239</c:v>
                </c:pt>
                <c:pt idx="1537">
                  <c:v>43240</c:v>
                </c:pt>
                <c:pt idx="1538">
                  <c:v>43241</c:v>
                </c:pt>
                <c:pt idx="1539">
                  <c:v>43242</c:v>
                </c:pt>
                <c:pt idx="1540">
                  <c:v>43243</c:v>
                </c:pt>
                <c:pt idx="1541">
                  <c:v>43244</c:v>
                </c:pt>
                <c:pt idx="1542">
                  <c:v>43245</c:v>
                </c:pt>
                <c:pt idx="1543">
                  <c:v>43246</c:v>
                </c:pt>
                <c:pt idx="1544">
                  <c:v>43247</c:v>
                </c:pt>
                <c:pt idx="1545">
                  <c:v>43248</c:v>
                </c:pt>
                <c:pt idx="1546">
                  <c:v>43249</c:v>
                </c:pt>
                <c:pt idx="1547">
                  <c:v>43250</c:v>
                </c:pt>
                <c:pt idx="1548">
                  <c:v>43251</c:v>
                </c:pt>
                <c:pt idx="1549">
                  <c:v>43252</c:v>
                </c:pt>
                <c:pt idx="1550">
                  <c:v>43253</c:v>
                </c:pt>
                <c:pt idx="1551">
                  <c:v>43254</c:v>
                </c:pt>
                <c:pt idx="1552">
                  <c:v>43255</c:v>
                </c:pt>
                <c:pt idx="1553">
                  <c:v>43256</c:v>
                </c:pt>
                <c:pt idx="1554">
                  <c:v>43257</c:v>
                </c:pt>
                <c:pt idx="1555">
                  <c:v>43258</c:v>
                </c:pt>
                <c:pt idx="1556">
                  <c:v>43259</c:v>
                </c:pt>
                <c:pt idx="1557">
                  <c:v>43260</c:v>
                </c:pt>
                <c:pt idx="1558">
                  <c:v>43261</c:v>
                </c:pt>
                <c:pt idx="1559">
                  <c:v>43262</c:v>
                </c:pt>
                <c:pt idx="1560">
                  <c:v>43263</c:v>
                </c:pt>
                <c:pt idx="1561">
                  <c:v>43264</c:v>
                </c:pt>
                <c:pt idx="1562">
                  <c:v>43265</c:v>
                </c:pt>
                <c:pt idx="1563">
                  <c:v>43266</c:v>
                </c:pt>
                <c:pt idx="1564">
                  <c:v>43267</c:v>
                </c:pt>
                <c:pt idx="1565">
                  <c:v>43268</c:v>
                </c:pt>
                <c:pt idx="1566">
                  <c:v>43269</c:v>
                </c:pt>
                <c:pt idx="1567">
                  <c:v>43270</c:v>
                </c:pt>
                <c:pt idx="1568">
                  <c:v>43271</c:v>
                </c:pt>
                <c:pt idx="1569">
                  <c:v>43272</c:v>
                </c:pt>
              </c:numCache>
            </c:numRef>
          </c:cat>
          <c:val>
            <c:numRef>
              <c:f>'COEF. CORRELACIÓN (2)'!$B$72:$B$1641</c:f>
              <c:numCache>
                <c:formatCode>[$$]\ #,##0.00;\-[$$]\ #,##0.00</c:formatCode>
                <c:ptCount val="1570"/>
                <c:pt idx="0">
                  <c:v>2047.75</c:v>
                </c:pt>
                <c:pt idx="1">
                  <c:v>2045.14</c:v>
                </c:pt>
                <c:pt idx="2">
                  <c:v>2030.02</c:v>
                </c:pt>
                <c:pt idx="3">
                  <c:v>2036.2</c:v>
                </c:pt>
                <c:pt idx="4">
                  <c:v>2036.2</c:v>
                </c:pt>
                <c:pt idx="5">
                  <c:v>2036.2</c:v>
                </c:pt>
                <c:pt idx="6">
                  <c:v>2042.78</c:v>
                </c:pt>
                <c:pt idx="7">
                  <c:v>2043.59</c:v>
                </c:pt>
                <c:pt idx="8">
                  <c:v>2047.59</c:v>
                </c:pt>
                <c:pt idx="9">
                  <c:v>2044.48</c:v>
                </c:pt>
                <c:pt idx="10">
                  <c:v>2044.58</c:v>
                </c:pt>
                <c:pt idx="11">
                  <c:v>2044.58</c:v>
                </c:pt>
                <c:pt idx="12">
                  <c:v>2044.58</c:v>
                </c:pt>
                <c:pt idx="13">
                  <c:v>2035.16</c:v>
                </c:pt>
                <c:pt idx="14">
                  <c:v>2034.86</c:v>
                </c:pt>
                <c:pt idx="15">
                  <c:v>2017.38</c:v>
                </c:pt>
                <c:pt idx="16">
                  <c:v>1998.6</c:v>
                </c:pt>
                <c:pt idx="17">
                  <c:v>1993.85</c:v>
                </c:pt>
                <c:pt idx="18">
                  <c:v>1993.85</c:v>
                </c:pt>
                <c:pt idx="19">
                  <c:v>1993.85</c:v>
                </c:pt>
                <c:pt idx="20">
                  <c:v>1993.85</c:v>
                </c:pt>
                <c:pt idx="21">
                  <c:v>1978.63</c:v>
                </c:pt>
                <c:pt idx="22">
                  <c:v>1973.03</c:v>
                </c:pt>
                <c:pt idx="23">
                  <c:v>1965.64</c:v>
                </c:pt>
                <c:pt idx="24">
                  <c:v>1965.32</c:v>
                </c:pt>
                <c:pt idx="25">
                  <c:v>1965.32</c:v>
                </c:pt>
                <c:pt idx="26">
                  <c:v>1965.32</c:v>
                </c:pt>
                <c:pt idx="27">
                  <c:v>1969.45</c:v>
                </c:pt>
                <c:pt idx="28">
                  <c:v>1966.02</c:v>
                </c:pt>
                <c:pt idx="29">
                  <c:v>1963.51</c:v>
                </c:pt>
                <c:pt idx="30">
                  <c:v>1966.4</c:v>
                </c:pt>
                <c:pt idx="31">
                  <c:v>1951.85</c:v>
                </c:pt>
                <c:pt idx="32">
                  <c:v>1951.85</c:v>
                </c:pt>
                <c:pt idx="33">
                  <c:v>1951.85</c:v>
                </c:pt>
                <c:pt idx="34">
                  <c:v>1937.59</c:v>
                </c:pt>
                <c:pt idx="35">
                  <c:v>1923.95</c:v>
                </c:pt>
                <c:pt idx="36">
                  <c:v>1931.09</c:v>
                </c:pt>
                <c:pt idx="37">
                  <c:v>1920.93</c:v>
                </c:pt>
                <c:pt idx="38">
                  <c:v>1927.28</c:v>
                </c:pt>
                <c:pt idx="39">
                  <c:v>1927.28</c:v>
                </c:pt>
                <c:pt idx="40">
                  <c:v>1927.28</c:v>
                </c:pt>
                <c:pt idx="41">
                  <c:v>1926.47</c:v>
                </c:pt>
                <c:pt idx="42">
                  <c:v>1932.42</c:v>
                </c:pt>
                <c:pt idx="43">
                  <c:v>1930.62</c:v>
                </c:pt>
                <c:pt idx="44">
                  <c:v>1930.62</c:v>
                </c:pt>
                <c:pt idx="45">
                  <c:v>1930.62</c:v>
                </c:pt>
                <c:pt idx="46">
                  <c:v>1930.62</c:v>
                </c:pt>
                <c:pt idx="47">
                  <c:v>1930.62</c:v>
                </c:pt>
                <c:pt idx="48">
                  <c:v>1921.75</c:v>
                </c:pt>
                <c:pt idx="49">
                  <c:v>1929.66</c:v>
                </c:pt>
                <c:pt idx="50">
                  <c:v>1936.63</c:v>
                </c:pt>
                <c:pt idx="51">
                  <c:v>1936.07</c:v>
                </c:pt>
                <c:pt idx="52">
                  <c:v>1942.37</c:v>
                </c:pt>
                <c:pt idx="53">
                  <c:v>1942.37</c:v>
                </c:pt>
                <c:pt idx="54">
                  <c:v>1942.37</c:v>
                </c:pt>
                <c:pt idx="55">
                  <c:v>1936.13</c:v>
                </c:pt>
                <c:pt idx="56">
                  <c:v>1935.14</c:v>
                </c:pt>
                <c:pt idx="57">
                  <c:v>1933.46</c:v>
                </c:pt>
                <c:pt idx="58">
                  <c:v>1933.46</c:v>
                </c:pt>
                <c:pt idx="59">
                  <c:v>1926.3</c:v>
                </c:pt>
                <c:pt idx="60">
                  <c:v>1926.3</c:v>
                </c:pt>
                <c:pt idx="61">
                  <c:v>1926.3</c:v>
                </c:pt>
                <c:pt idx="62">
                  <c:v>1923.07</c:v>
                </c:pt>
                <c:pt idx="63">
                  <c:v>1918.2</c:v>
                </c:pt>
                <c:pt idx="64">
                  <c:v>1912.97</c:v>
                </c:pt>
                <c:pt idx="65">
                  <c:v>1902.15</c:v>
                </c:pt>
                <c:pt idx="66">
                  <c:v>1901.51</c:v>
                </c:pt>
                <c:pt idx="67">
                  <c:v>1901.51</c:v>
                </c:pt>
                <c:pt idx="68">
                  <c:v>1901.51</c:v>
                </c:pt>
                <c:pt idx="69">
                  <c:v>1904.85</c:v>
                </c:pt>
                <c:pt idx="70">
                  <c:v>1919.7</c:v>
                </c:pt>
                <c:pt idx="71">
                  <c:v>1925.31</c:v>
                </c:pt>
                <c:pt idx="72">
                  <c:v>1927.8</c:v>
                </c:pt>
                <c:pt idx="73">
                  <c:v>1925.41</c:v>
                </c:pt>
                <c:pt idx="74">
                  <c:v>1925.41</c:v>
                </c:pt>
                <c:pt idx="75">
                  <c:v>1925.41</c:v>
                </c:pt>
                <c:pt idx="76">
                  <c:v>1921.16</c:v>
                </c:pt>
                <c:pt idx="77">
                  <c:v>1920.41</c:v>
                </c:pt>
                <c:pt idx="78">
                  <c:v>1911.33</c:v>
                </c:pt>
                <c:pt idx="79">
                  <c:v>1905.8</c:v>
                </c:pt>
                <c:pt idx="80">
                  <c:v>1905.53</c:v>
                </c:pt>
                <c:pt idx="81">
                  <c:v>1905.53</c:v>
                </c:pt>
                <c:pt idx="82">
                  <c:v>1905.53</c:v>
                </c:pt>
                <c:pt idx="83">
                  <c:v>1905.53</c:v>
                </c:pt>
                <c:pt idx="84">
                  <c:v>1917.34</c:v>
                </c:pt>
                <c:pt idx="85">
                  <c:v>1910.8</c:v>
                </c:pt>
                <c:pt idx="86">
                  <c:v>1905.96</c:v>
                </c:pt>
                <c:pt idx="87">
                  <c:v>1900.64</c:v>
                </c:pt>
                <c:pt idx="88">
                  <c:v>1900.64</c:v>
                </c:pt>
                <c:pt idx="89">
                  <c:v>1900.64</c:v>
                </c:pt>
                <c:pt idx="90">
                  <c:v>1900.64</c:v>
                </c:pt>
                <c:pt idx="91">
                  <c:v>1899.74</c:v>
                </c:pt>
                <c:pt idx="92">
                  <c:v>1897.7</c:v>
                </c:pt>
                <c:pt idx="93">
                  <c:v>1892.08</c:v>
                </c:pt>
                <c:pt idx="94">
                  <c:v>1886.09</c:v>
                </c:pt>
                <c:pt idx="95">
                  <c:v>1886.09</c:v>
                </c:pt>
                <c:pt idx="96">
                  <c:v>1886.09</c:v>
                </c:pt>
                <c:pt idx="97">
                  <c:v>1883.76</c:v>
                </c:pt>
                <c:pt idx="98">
                  <c:v>1884.97</c:v>
                </c:pt>
                <c:pt idx="99">
                  <c:v>1884.63</c:v>
                </c:pt>
                <c:pt idx="100">
                  <c:v>1877.18</c:v>
                </c:pt>
                <c:pt idx="101">
                  <c:v>1877.37</c:v>
                </c:pt>
                <c:pt idx="102">
                  <c:v>1877.37</c:v>
                </c:pt>
                <c:pt idx="103">
                  <c:v>1877.37</c:v>
                </c:pt>
                <c:pt idx="104">
                  <c:v>1886.62</c:v>
                </c:pt>
                <c:pt idx="105">
                  <c:v>1899.9</c:v>
                </c:pt>
                <c:pt idx="106">
                  <c:v>1895.92</c:v>
                </c:pt>
                <c:pt idx="107">
                  <c:v>1881.34</c:v>
                </c:pt>
                <c:pt idx="108">
                  <c:v>1884.56</c:v>
                </c:pt>
                <c:pt idx="109">
                  <c:v>1884.56</c:v>
                </c:pt>
                <c:pt idx="110">
                  <c:v>1884.56</c:v>
                </c:pt>
                <c:pt idx="111">
                  <c:v>1884.56</c:v>
                </c:pt>
                <c:pt idx="112">
                  <c:v>1886.85</c:v>
                </c:pt>
                <c:pt idx="113">
                  <c:v>1880.37</c:v>
                </c:pt>
                <c:pt idx="114">
                  <c:v>1886.01</c:v>
                </c:pt>
                <c:pt idx="115">
                  <c:v>1881.19</c:v>
                </c:pt>
                <c:pt idx="116">
                  <c:v>1881.19</c:v>
                </c:pt>
                <c:pt idx="117">
                  <c:v>1881.19</c:v>
                </c:pt>
                <c:pt idx="118">
                  <c:v>1881.19</c:v>
                </c:pt>
                <c:pt idx="119">
                  <c:v>1865.42</c:v>
                </c:pt>
                <c:pt idx="120">
                  <c:v>1856.73</c:v>
                </c:pt>
                <c:pt idx="121">
                  <c:v>1848.91</c:v>
                </c:pt>
                <c:pt idx="122">
                  <c:v>1848.91</c:v>
                </c:pt>
                <c:pt idx="123">
                  <c:v>1848.91</c:v>
                </c:pt>
                <c:pt idx="124">
                  <c:v>1848.91</c:v>
                </c:pt>
                <c:pt idx="125">
                  <c:v>1849.28</c:v>
                </c:pt>
                <c:pt idx="126">
                  <c:v>1854.24</c:v>
                </c:pt>
                <c:pt idx="127">
                  <c:v>1859.94</c:v>
                </c:pt>
                <c:pt idx="128">
                  <c:v>1858.47</c:v>
                </c:pt>
                <c:pt idx="129">
                  <c:v>1852.57</c:v>
                </c:pt>
                <c:pt idx="130">
                  <c:v>1852.57</c:v>
                </c:pt>
                <c:pt idx="131">
                  <c:v>1852.57</c:v>
                </c:pt>
                <c:pt idx="132">
                  <c:v>1857.93</c:v>
                </c:pt>
                <c:pt idx="133">
                  <c:v>1867.88</c:v>
                </c:pt>
                <c:pt idx="134">
                  <c:v>1868.41</c:v>
                </c:pt>
                <c:pt idx="135">
                  <c:v>1872.27</c:v>
                </c:pt>
                <c:pt idx="136">
                  <c:v>1871.87</c:v>
                </c:pt>
                <c:pt idx="137">
                  <c:v>1871.87</c:v>
                </c:pt>
                <c:pt idx="138">
                  <c:v>1871.87</c:v>
                </c:pt>
                <c:pt idx="139">
                  <c:v>1861.28</c:v>
                </c:pt>
                <c:pt idx="140">
                  <c:v>1848.98</c:v>
                </c:pt>
                <c:pt idx="141">
                  <c:v>1847.85</c:v>
                </c:pt>
                <c:pt idx="142">
                  <c:v>1846.12</c:v>
                </c:pt>
                <c:pt idx="143">
                  <c:v>1848.56</c:v>
                </c:pt>
                <c:pt idx="144">
                  <c:v>1848.56</c:v>
                </c:pt>
                <c:pt idx="145">
                  <c:v>1848.56</c:v>
                </c:pt>
                <c:pt idx="146">
                  <c:v>1850.61</c:v>
                </c:pt>
                <c:pt idx="147">
                  <c:v>1853.3</c:v>
                </c:pt>
                <c:pt idx="148">
                  <c:v>1872.43</c:v>
                </c:pt>
                <c:pt idx="149">
                  <c:v>1878.75</c:v>
                </c:pt>
                <c:pt idx="150">
                  <c:v>1873.65</c:v>
                </c:pt>
                <c:pt idx="151">
                  <c:v>1873.65</c:v>
                </c:pt>
                <c:pt idx="152">
                  <c:v>1873.65</c:v>
                </c:pt>
                <c:pt idx="153">
                  <c:v>1878.68</c:v>
                </c:pt>
                <c:pt idx="154">
                  <c:v>1892.35</c:v>
                </c:pt>
                <c:pt idx="155">
                  <c:v>1888.51</c:v>
                </c:pt>
                <c:pt idx="156">
                  <c:v>1888.51</c:v>
                </c:pt>
                <c:pt idx="157">
                  <c:v>1891.59</c:v>
                </c:pt>
                <c:pt idx="158">
                  <c:v>1891.59</c:v>
                </c:pt>
                <c:pt idx="159">
                  <c:v>1891.59</c:v>
                </c:pt>
                <c:pt idx="160">
                  <c:v>1881.62</c:v>
                </c:pt>
                <c:pt idx="161">
                  <c:v>1877.4</c:v>
                </c:pt>
                <c:pt idx="162">
                  <c:v>1883.33</c:v>
                </c:pt>
                <c:pt idx="163">
                  <c:v>1877.77</c:v>
                </c:pt>
                <c:pt idx="164">
                  <c:v>1884.81</c:v>
                </c:pt>
                <c:pt idx="165">
                  <c:v>1884.81</c:v>
                </c:pt>
                <c:pt idx="166">
                  <c:v>1884.81</c:v>
                </c:pt>
                <c:pt idx="167">
                  <c:v>1884.81</c:v>
                </c:pt>
                <c:pt idx="168">
                  <c:v>1894.27</c:v>
                </c:pt>
                <c:pt idx="169">
                  <c:v>1912.43</c:v>
                </c:pt>
                <c:pt idx="170">
                  <c:v>1919.84</c:v>
                </c:pt>
                <c:pt idx="171">
                  <c:v>1924.4</c:v>
                </c:pt>
                <c:pt idx="172">
                  <c:v>1924.4</c:v>
                </c:pt>
                <c:pt idx="173">
                  <c:v>1924.4</c:v>
                </c:pt>
                <c:pt idx="174">
                  <c:v>1932.39</c:v>
                </c:pt>
                <c:pt idx="175">
                  <c:v>1928.67</c:v>
                </c:pt>
                <c:pt idx="176">
                  <c:v>1926.92</c:v>
                </c:pt>
                <c:pt idx="177">
                  <c:v>1935.04</c:v>
                </c:pt>
                <c:pt idx="178">
                  <c:v>1918.62</c:v>
                </c:pt>
                <c:pt idx="179">
                  <c:v>1918.62</c:v>
                </c:pt>
                <c:pt idx="180">
                  <c:v>1918.62</c:v>
                </c:pt>
                <c:pt idx="181">
                  <c:v>1918.62</c:v>
                </c:pt>
                <c:pt idx="182">
                  <c:v>1931.49</c:v>
                </c:pt>
                <c:pt idx="183">
                  <c:v>1924.67</c:v>
                </c:pt>
                <c:pt idx="184">
                  <c:v>1931.45</c:v>
                </c:pt>
                <c:pt idx="185">
                  <c:v>1935.25</c:v>
                </c:pt>
                <c:pt idx="186">
                  <c:v>1935.25</c:v>
                </c:pt>
                <c:pt idx="187">
                  <c:v>1935.25</c:v>
                </c:pt>
                <c:pt idx="188">
                  <c:v>1942.03</c:v>
                </c:pt>
                <c:pt idx="189">
                  <c:v>1962.84</c:v>
                </c:pt>
                <c:pt idx="190">
                  <c:v>1975.82</c:v>
                </c:pt>
                <c:pt idx="191">
                  <c:v>1979.97</c:v>
                </c:pt>
                <c:pt idx="192">
                  <c:v>1994.97</c:v>
                </c:pt>
                <c:pt idx="193">
                  <c:v>1994.97</c:v>
                </c:pt>
                <c:pt idx="194">
                  <c:v>1994.97</c:v>
                </c:pt>
                <c:pt idx="195">
                  <c:v>1987.71</c:v>
                </c:pt>
                <c:pt idx="196">
                  <c:v>1978.08</c:v>
                </c:pt>
                <c:pt idx="197">
                  <c:v>1975.47</c:v>
                </c:pt>
                <c:pt idx="198">
                  <c:v>1975.42</c:v>
                </c:pt>
                <c:pt idx="199">
                  <c:v>1966.89</c:v>
                </c:pt>
                <c:pt idx="200">
                  <c:v>1966.89</c:v>
                </c:pt>
                <c:pt idx="201">
                  <c:v>1966.89</c:v>
                </c:pt>
                <c:pt idx="202">
                  <c:v>1992.68</c:v>
                </c:pt>
                <c:pt idx="203">
                  <c:v>1997.91</c:v>
                </c:pt>
                <c:pt idx="204">
                  <c:v>2007.48</c:v>
                </c:pt>
                <c:pt idx="205">
                  <c:v>2019.76</c:v>
                </c:pt>
                <c:pt idx="206">
                  <c:v>2023.89</c:v>
                </c:pt>
                <c:pt idx="207">
                  <c:v>2023.89</c:v>
                </c:pt>
                <c:pt idx="208">
                  <c:v>2023.89</c:v>
                </c:pt>
                <c:pt idx="209">
                  <c:v>2028.48</c:v>
                </c:pt>
                <c:pt idx="210">
                  <c:v>2022</c:v>
                </c:pt>
                <c:pt idx="211">
                  <c:v>2025.75</c:v>
                </c:pt>
                <c:pt idx="212">
                  <c:v>2021.49</c:v>
                </c:pt>
                <c:pt idx="213">
                  <c:v>2026.2</c:v>
                </c:pt>
                <c:pt idx="214">
                  <c:v>2026.2</c:v>
                </c:pt>
                <c:pt idx="215">
                  <c:v>2026.2</c:v>
                </c:pt>
                <c:pt idx="216">
                  <c:v>2028.03</c:v>
                </c:pt>
                <c:pt idx="217">
                  <c:v>2026.9</c:v>
                </c:pt>
                <c:pt idx="218">
                  <c:v>2040.31</c:v>
                </c:pt>
                <c:pt idx="219">
                  <c:v>2041.71</c:v>
                </c:pt>
                <c:pt idx="220">
                  <c:v>2052.96</c:v>
                </c:pt>
                <c:pt idx="221">
                  <c:v>2052.96</c:v>
                </c:pt>
                <c:pt idx="222">
                  <c:v>2052.96</c:v>
                </c:pt>
                <c:pt idx="223">
                  <c:v>2052.96</c:v>
                </c:pt>
                <c:pt idx="224">
                  <c:v>2049.66</c:v>
                </c:pt>
                <c:pt idx="225">
                  <c:v>2057.6999999999998</c:v>
                </c:pt>
                <c:pt idx="226">
                  <c:v>2074.4</c:v>
                </c:pt>
                <c:pt idx="227">
                  <c:v>2064.4299999999998</c:v>
                </c:pt>
                <c:pt idx="228">
                  <c:v>2064.4299999999998</c:v>
                </c:pt>
                <c:pt idx="229">
                  <c:v>2064.4299999999998</c:v>
                </c:pt>
                <c:pt idx="230">
                  <c:v>2065.8200000000002</c:v>
                </c:pt>
                <c:pt idx="231">
                  <c:v>2048.44</c:v>
                </c:pt>
                <c:pt idx="232">
                  <c:v>2049.9</c:v>
                </c:pt>
                <c:pt idx="233">
                  <c:v>2053.39</c:v>
                </c:pt>
                <c:pt idx="234">
                  <c:v>2065.38</c:v>
                </c:pt>
                <c:pt idx="235">
                  <c:v>2065.38</c:v>
                </c:pt>
                <c:pt idx="236">
                  <c:v>2065.38</c:v>
                </c:pt>
                <c:pt idx="237">
                  <c:v>2069.7199999999998</c:v>
                </c:pt>
                <c:pt idx="238">
                  <c:v>2055.4299999999998</c:v>
                </c:pt>
                <c:pt idx="239">
                  <c:v>2044.55</c:v>
                </c:pt>
                <c:pt idx="240">
                  <c:v>2050.52</c:v>
                </c:pt>
                <c:pt idx="241">
                  <c:v>2061.92</c:v>
                </c:pt>
                <c:pt idx="242">
                  <c:v>2061.92</c:v>
                </c:pt>
                <c:pt idx="243">
                  <c:v>2061.92</c:v>
                </c:pt>
                <c:pt idx="244">
                  <c:v>2061.92</c:v>
                </c:pt>
                <c:pt idx="245">
                  <c:v>2076.9899999999998</c:v>
                </c:pt>
                <c:pt idx="246">
                  <c:v>2081.2399999999998</c:v>
                </c:pt>
                <c:pt idx="247">
                  <c:v>2086.86</c:v>
                </c:pt>
                <c:pt idx="248">
                  <c:v>2103.25</c:v>
                </c:pt>
                <c:pt idx="249">
                  <c:v>2103.25</c:v>
                </c:pt>
                <c:pt idx="250">
                  <c:v>2103.25</c:v>
                </c:pt>
                <c:pt idx="251">
                  <c:v>2103.12</c:v>
                </c:pt>
                <c:pt idx="252">
                  <c:v>2103.12</c:v>
                </c:pt>
                <c:pt idx="253">
                  <c:v>2115.59</c:v>
                </c:pt>
                <c:pt idx="254">
                  <c:v>2133.0300000000002</c:v>
                </c:pt>
                <c:pt idx="255">
                  <c:v>2160.4699999999998</c:v>
                </c:pt>
                <c:pt idx="256">
                  <c:v>2160.4699999999998</c:v>
                </c:pt>
                <c:pt idx="257">
                  <c:v>2160.4699999999998</c:v>
                </c:pt>
                <c:pt idx="258">
                  <c:v>2160.4699999999998</c:v>
                </c:pt>
                <c:pt idx="259">
                  <c:v>2158.58</c:v>
                </c:pt>
                <c:pt idx="260">
                  <c:v>2156.73</c:v>
                </c:pt>
                <c:pt idx="261">
                  <c:v>2156.9299999999998</c:v>
                </c:pt>
                <c:pt idx="262">
                  <c:v>2142.02</c:v>
                </c:pt>
                <c:pt idx="263">
                  <c:v>2142.02</c:v>
                </c:pt>
                <c:pt idx="264">
                  <c:v>2142.02</c:v>
                </c:pt>
                <c:pt idx="265">
                  <c:v>2158.12</c:v>
                </c:pt>
                <c:pt idx="266">
                  <c:v>2162.15</c:v>
                </c:pt>
                <c:pt idx="267">
                  <c:v>2165.15</c:v>
                </c:pt>
                <c:pt idx="268">
                  <c:v>2165.15</c:v>
                </c:pt>
                <c:pt idx="269">
                  <c:v>2206.19</c:v>
                </c:pt>
                <c:pt idx="270">
                  <c:v>2206.19</c:v>
                </c:pt>
                <c:pt idx="271">
                  <c:v>2206.19</c:v>
                </c:pt>
                <c:pt idx="272">
                  <c:v>2252.36</c:v>
                </c:pt>
                <c:pt idx="273">
                  <c:v>2293.4699999999998</c:v>
                </c:pt>
                <c:pt idx="274">
                  <c:v>2286.0300000000002</c:v>
                </c:pt>
                <c:pt idx="275">
                  <c:v>2284.2399999999998</c:v>
                </c:pt>
                <c:pt idx="276">
                  <c:v>2304.12</c:v>
                </c:pt>
                <c:pt idx="277">
                  <c:v>2304.12</c:v>
                </c:pt>
                <c:pt idx="278">
                  <c:v>2304.12</c:v>
                </c:pt>
                <c:pt idx="279">
                  <c:v>2304.12</c:v>
                </c:pt>
                <c:pt idx="280">
                  <c:v>2350.0100000000002</c:v>
                </c:pt>
                <c:pt idx="281">
                  <c:v>2381.96</c:v>
                </c:pt>
                <c:pt idx="282">
                  <c:v>2423.56</c:v>
                </c:pt>
                <c:pt idx="283">
                  <c:v>2405.31</c:v>
                </c:pt>
                <c:pt idx="284">
                  <c:v>2405.31</c:v>
                </c:pt>
                <c:pt idx="285">
                  <c:v>2405.31</c:v>
                </c:pt>
                <c:pt idx="286">
                  <c:v>2414.39</c:v>
                </c:pt>
                <c:pt idx="287">
                  <c:v>2446.35</c:v>
                </c:pt>
                <c:pt idx="288">
                  <c:v>2412.79</c:v>
                </c:pt>
                <c:pt idx="289">
                  <c:v>2334.98</c:v>
                </c:pt>
                <c:pt idx="290">
                  <c:v>2297.14</c:v>
                </c:pt>
                <c:pt idx="291">
                  <c:v>2297.14</c:v>
                </c:pt>
                <c:pt idx="292">
                  <c:v>2297.14</c:v>
                </c:pt>
                <c:pt idx="293">
                  <c:v>2316.9299999999998</c:v>
                </c:pt>
                <c:pt idx="294">
                  <c:v>2342.5700000000002</c:v>
                </c:pt>
                <c:pt idx="295">
                  <c:v>2346.9</c:v>
                </c:pt>
                <c:pt idx="296">
                  <c:v>2346.9</c:v>
                </c:pt>
                <c:pt idx="297">
                  <c:v>2358.46</c:v>
                </c:pt>
                <c:pt idx="298">
                  <c:v>2358.46</c:v>
                </c:pt>
                <c:pt idx="299">
                  <c:v>2358.46</c:v>
                </c:pt>
                <c:pt idx="300">
                  <c:v>2378.56</c:v>
                </c:pt>
                <c:pt idx="301">
                  <c:v>2392.46</c:v>
                </c:pt>
                <c:pt idx="302">
                  <c:v>2392.46</c:v>
                </c:pt>
                <c:pt idx="303">
                  <c:v>2392.46</c:v>
                </c:pt>
                <c:pt idx="304">
                  <c:v>2383.37</c:v>
                </c:pt>
                <c:pt idx="305">
                  <c:v>2383.37</c:v>
                </c:pt>
                <c:pt idx="306">
                  <c:v>2383.37</c:v>
                </c:pt>
                <c:pt idx="307">
                  <c:v>2412.8200000000002</c:v>
                </c:pt>
                <c:pt idx="308">
                  <c:v>2452.11</c:v>
                </c:pt>
                <c:pt idx="309">
                  <c:v>2434.31</c:v>
                </c:pt>
                <c:pt idx="310">
                  <c:v>2405.0300000000002</c:v>
                </c:pt>
                <c:pt idx="311">
                  <c:v>2406.71</c:v>
                </c:pt>
                <c:pt idx="312">
                  <c:v>2406.71</c:v>
                </c:pt>
                <c:pt idx="313">
                  <c:v>2406.71</c:v>
                </c:pt>
                <c:pt idx="314">
                  <c:v>2406.71</c:v>
                </c:pt>
                <c:pt idx="315">
                  <c:v>2442.0300000000002</c:v>
                </c:pt>
                <c:pt idx="316">
                  <c:v>2438.79</c:v>
                </c:pt>
                <c:pt idx="317">
                  <c:v>2398.91</c:v>
                </c:pt>
                <c:pt idx="318">
                  <c:v>2383.91</c:v>
                </c:pt>
                <c:pt idx="319">
                  <c:v>2383.91</c:v>
                </c:pt>
                <c:pt idx="320">
                  <c:v>2383.91</c:v>
                </c:pt>
                <c:pt idx="321">
                  <c:v>2383.91</c:v>
                </c:pt>
                <c:pt idx="322">
                  <c:v>2373.44</c:v>
                </c:pt>
                <c:pt idx="323">
                  <c:v>2361.54</c:v>
                </c:pt>
                <c:pt idx="324">
                  <c:v>2370.75</c:v>
                </c:pt>
                <c:pt idx="325">
                  <c:v>2386.5</c:v>
                </c:pt>
                <c:pt idx="326">
                  <c:v>2386.5</c:v>
                </c:pt>
                <c:pt idx="327">
                  <c:v>2386.5</c:v>
                </c:pt>
                <c:pt idx="328">
                  <c:v>2386.2800000000002</c:v>
                </c:pt>
                <c:pt idx="329">
                  <c:v>2381.11</c:v>
                </c:pt>
                <c:pt idx="330">
                  <c:v>2362.42</c:v>
                </c:pt>
                <c:pt idx="331">
                  <c:v>2397.35</c:v>
                </c:pt>
                <c:pt idx="332">
                  <c:v>2441.1</c:v>
                </c:pt>
                <c:pt idx="333">
                  <c:v>2441.1</c:v>
                </c:pt>
                <c:pt idx="334">
                  <c:v>2441.1</c:v>
                </c:pt>
                <c:pt idx="335">
                  <c:v>2407.29</c:v>
                </c:pt>
                <c:pt idx="336">
                  <c:v>2374.7199999999998</c:v>
                </c:pt>
                <c:pt idx="337">
                  <c:v>2381.91</c:v>
                </c:pt>
                <c:pt idx="338">
                  <c:v>2384.5300000000002</c:v>
                </c:pt>
                <c:pt idx="339">
                  <c:v>2384.7600000000002</c:v>
                </c:pt>
                <c:pt idx="340">
                  <c:v>2384.7600000000002</c:v>
                </c:pt>
                <c:pt idx="341">
                  <c:v>2384.7600000000002</c:v>
                </c:pt>
                <c:pt idx="342">
                  <c:v>2371.31</c:v>
                </c:pt>
                <c:pt idx="343">
                  <c:v>2380.79</c:v>
                </c:pt>
                <c:pt idx="344">
                  <c:v>2416.61</c:v>
                </c:pt>
                <c:pt idx="345">
                  <c:v>2401.0300000000002</c:v>
                </c:pt>
                <c:pt idx="346">
                  <c:v>2376.23</c:v>
                </c:pt>
                <c:pt idx="347">
                  <c:v>2376.23</c:v>
                </c:pt>
                <c:pt idx="348">
                  <c:v>2376.23</c:v>
                </c:pt>
                <c:pt idx="349">
                  <c:v>2376.23</c:v>
                </c:pt>
                <c:pt idx="350">
                  <c:v>2416.37</c:v>
                </c:pt>
                <c:pt idx="351">
                  <c:v>2429.71</c:v>
                </c:pt>
                <c:pt idx="352">
                  <c:v>2445.16</c:v>
                </c:pt>
                <c:pt idx="353">
                  <c:v>2455.54</c:v>
                </c:pt>
                <c:pt idx="354">
                  <c:v>2455.54</c:v>
                </c:pt>
                <c:pt idx="355">
                  <c:v>2455.54</c:v>
                </c:pt>
                <c:pt idx="356">
                  <c:v>2489.81</c:v>
                </c:pt>
                <c:pt idx="357">
                  <c:v>2500.59</c:v>
                </c:pt>
                <c:pt idx="358">
                  <c:v>2489.41</c:v>
                </c:pt>
                <c:pt idx="359">
                  <c:v>2484.58</c:v>
                </c:pt>
                <c:pt idx="360">
                  <c:v>2496.9899999999998</c:v>
                </c:pt>
                <c:pt idx="361">
                  <c:v>2496.9899999999998</c:v>
                </c:pt>
                <c:pt idx="362">
                  <c:v>2496.9899999999998</c:v>
                </c:pt>
                <c:pt idx="363">
                  <c:v>2522.0300000000002</c:v>
                </c:pt>
                <c:pt idx="364">
                  <c:v>2555.08</c:v>
                </c:pt>
                <c:pt idx="365">
                  <c:v>2565.9</c:v>
                </c:pt>
                <c:pt idx="366">
                  <c:v>2543.4699999999998</c:v>
                </c:pt>
                <c:pt idx="367">
                  <c:v>2565.61</c:v>
                </c:pt>
                <c:pt idx="368">
                  <c:v>2565.61</c:v>
                </c:pt>
                <c:pt idx="369">
                  <c:v>2565.61</c:v>
                </c:pt>
                <c:pt idx="370">
                  <c:v>2592.86</c:v>
                </c:pt>
                <c:pt idx="371">
                  <c:v>2618.79</c:v>
                </c:pt>
                <c:pt idx="372">
                  <c:v>2633.65</c:v>
                </c:pt>
                <c:pt idx="373">
                  <c:v>2610.08</c:v>
                </c:pt>
                <c:pt idx="374">
                  <c:v>2661.52</c:v>
                </c:pt>
                <c:pt idx="375">
                  <c:v>2661.52</c:v>
                </c:pt>
                <c:pt idx="376">
                  <c:v>2661.52</c:v>
                </c:pt>
                <c:pt idx="377">
                  <c:v>2675.08</c:v>
                </c:pt>
                <c:pt idx="378">
                  <c:v>2677.97</c:v>
                </c:pt>
                <c:pt idx="379">
                  <c:v>2651.49</c:v>
                </c:pt>
                <c:pt idx="380">
                  <c:v>2613.38</c:v>
                </c:pt>
                <c:pt idx="381">
                  <c:v>2587.71</c:v>
                </c:pt>
                <c:pt idx="382">
                  <c:v>2587.71</c:v>
                </c:pt>
                <c:pt idx="383">
                  <c:v>2587.71</c:v>
                </c:pt>
                <c:pt idx="384">
                  <c:v>2587.71</c:v>
                </c:pt>
                <c:pt idx="385">
                  <c:v>2526.79</c:v>
                </c:pt>
                <c:pt idx="386">
                  <c:v>2535.5500000000002</c:v>
                </c:pt>
                <c:pt idx="387">
                  <c:v>2551.3000000000002</c:v>
                </c:pt>
                <c:pt idx="388">
                  <c:v>2556.85</c:v>
                </c:pt>
                <c:pt idx="389">
                  <c:v>2556.85</c:v>
                </c:pt>
                <c:pt idx="390">
                  <c:v>2556.85</c:v>
                </c:pt>
                <c:pt idx="391">
                  <c:v>2576.0500000000002</c:v>
                </c:pt>
                <c:pt idx="392">
                  <c:v>2598.36</c:v>
                </c:pt>
                <c:pt idx="393">
                  <c:v>2576.41</c:v>
                </c:pt>
                <c:pt idx="394">
                  <c:v>2576.41</c:v>
                </c:pt>
                <c:pt idx="395">
                  <c:v>2576.41</c:v>
                </c:pt>
                <c:pt idx="396">
                  <c:v>2576.41</c:v>
                </c:pt>
                <c:pt idx="397">
                  <c:v>2576.41</c:v>
                </c:pt>
                <c:pt idx="398">
                  <c:v>2522.71</c:v>
                </c:pt>
                <c:pt idx="399">
                  <c:v>2518.0500000000002</c:v>
                </c:pt>
                <c:pt idx="400">
                  <c:v>2490.9</c:v>
                </c:pt>
                <c:pt idx="401">
                  <c:v>2494.77</c:v>
                </c:pt>
                <c:pt idx="402">
                  <c:v>2516.08</c:v>
                </c:pt>
                <c:pt idx="403">
                  <c:v>2516.08</c:v>
                </c:pt>
                <c:pt idx="404">
                  <c:v>2516.08</c:v>
                </c:pt>
                <c:pt idx="405">
                  <c:v>2537.33</c:v>
                </c:pt>
                <c:pt idx="406">
                  <c:v>2550.83</c:v>
                </c:pt>
                <c:pt idx="407">
                  <c:v>2534.63</c:v>
                </c:pt>
                <c:pt idx="408">
                  <c:v>2493.9299999999998</c:v>
                </c:pt>
                <c:pt idx="409">
                  <c:v>2495.0100000000002</c:v>
                </c:pt>
                <c:pt idx="410">
                  <c:v>2495.0100000000002</c:v>
                </c:pt>
                <c:pt idx="411">
                  <c:v>2495.0100000000002</c:v>
                </c:pt>
                <c:pt idx="412">
                  <c:v>2487.0700000000002</c:v>
                </c:pt>
                <c:pt idx="413">
                  <c:v>2469.0300000000002</c:v>
                </c:pt>
                <c:pt idx="414">
                  <c:v>2488.5</c:v>
                </c:pt>
                <c:pt idx="415">
                  <c:v>2471.21</c:v>
                </c:pt>
                <c:pt idx="416">
                  <c:v>2461.17</c:v>
                </c:pt>
                <c:pt idx="417">
                  <c:v>2461.17</c:v>
                </c:pt>
                <c:pt idx="418">
                  <c:v>2461.17</c:v>
                </c:pt>
                <c:pt idx="419">
                  <c:v>2419.81</c:v>
                </c:pt>
                <c:pt idx="420">
                  <c:v>2393.42</c:v>
                </c:pt>
                <c:pt idx="421">
                  <c:v>2388.06</c:v>
                </c:pt>
                <c:pt idx="422">
                  <c:v>2393.58</c:v>
                </c:pt>
                <c:pt idx="423">
                  <c:v>2393.58</c:v>
                </c:pt>
                <c:pt idx="424">
                  <c:v>2393.58</c:v>
                </c:pt>
                <c:pt idx="425">
                  <c:v>2393.58</c:v>
                </c:pt>
                <c:pt idx="426">
                  <c:v>2408.17</c:v>
                </c:pt>
                <c:pt idx="427">
                  <c:v>2386.7199999999998</c:v>
                </c:pt>
                <c:pt idx="428">
                  <c:v>2362.41</c:v>
                </c:pt>
                <c:pt idx="429">
                  <c:v>2369.23</c:v>
                </c:pt>
                <c:pt idx="430">
                  <c:v>2360.58</c:v>
                </c:pt>
                <c:pt idx="431">
                  <c:v>2360.58</c:v>
                </c:pt>
                <c:pt idx="432">
                  <c:v>2360.58</c:v>
                </c:pt>
                <c:pt idx="433">
                  <c:v>2381.5300000000002</c:v>
                </c:pt>
                <c:pt idx="434">
                  <c:v>2386.77</c:v>
                </c:pt>
                <c:pt idx="435">
                  <c:v>2377.87</c:v>
                </c:pt>
                <c:pt idx="436">
                  <c:v>2389.4899999999998</c:v>
                </c:pt>
                <c:pt idx="437">
                  <c:v>2417.0100000000002</c:v>
                </c:pt>
                <c:pt idx="438">
                  <c:v>2417.0100000000002</c:v>
                </c:pt>
                <c:pt idx="439">
                  <c:v>2417.0100000000002</c:v>
                </c:pt>
                <c:pt idx="440">
                  <c:v>2417.0100000000002</c:v>
                </c:pt>
                <c:pt idx="441">
                  <c:v>2475.4499999999998</c:v>
                </c:pt>
                <c:pt idx="442">
                  <c:v>2503.37</c:v>
                </c:pt>
                <c:pt idx="443">
                  <c:v>2489.39</c:v>
                </c:pt>
                <c:pt idx="444">
                  <c:v>2500.2199999999998</c:v>
                </c:pt>
                <c:pt idx="445">
                  <c:v>2500.2199999999998</c:v>
                </c:pt>
                <c:pt idx="446">
                  <c:v>2500.2199999999998</c:v>
                </c:pt>
                <c:pt idx="447">
                  <c:v>2500.2199999999998</c:v>
                </c:pt>
                <c:pt idx="448">
                  <c:v>2542.5300000000002</c:v>
                </c:pt>
                <c:pt idx="449">
                  <c:v>2548.13</c:v>
                </c:pt>
                <c:pt idx="450">
                  <c:v>2549.9699999999998</c:v>
                </c:pt>
                <c:pt idx="451">
                  <c:v>2533.79</c:v>
                </c:pt>
                <c:pt idx="452">
                  <c:v>2533.79</c:v>
                </c:pt>
                <c:pt idx="453">
                  <c:v>2533.79</c:v>
                </c:pt>
                <c:pt idx="454">
                  <c:v>2549.29</c:v>
                </c:pt>
                <c:pt idx="455">
                  <c:v>2554.44</c:v>
                </c:pt>
                <c:pt idx="456">
                  <c:v>2571.92</c:v>
                </c:pt>
                <c:pt idx="457">
                  <c:v>2588.56</c:v>
                </c:pt>
                <c:pt idx="458">
                  <c:v>2623.66</c:v>
                </c:pt>
                <c:pt idx="459">
                  <c:v>2623.66</c:v>
                </c:pt>
                <c:pt idx="460">
                  <c:v>2623.66</c:v>
                </c:pt>
                <c:pt idx="461">
                  <c:v>2623.66</c:v>
                </c:pt>
                <c:pt idx="462">
                  <c:v>2569.17</c:v>
                </c:pt>
                <c:pt idx="463">
                  <c:v>2523</c:v>
                </c:pt>
                <c:pt idx="464">
                  <c:v>2538.5500000000002</c:v>
                </c:pt>
                <c:pt idx="465">
                  <c:v>2535.91</c:v>
                </c:pt>
                <c:pt idx="466">
                  <c:v>2535.91</c:v>
                </c:pt>
                <c:pt idx="467">
                  <c:v>2535.91</c:v>
                </c:pt>
                <c:pt idx="468">
                  <c:v>2535.91</c:v>
                </c:pt>
                <c:pt idx="469">
                  <c:v>2531.7199999999998</c:v>
                </c:pt>
                <c:pt idx="470">
                  <c:v>2550.4299999999998</c:v>
                </c:pt>
                <c:pt idx="471">
                  <c:v>2528.85</c:v>
                </c:pt>
                <c:pt idx="472">
                  <c:v>2548.1999999999998</c:v>
                </c:pt>
                <c:pt idx="473">
                  <c:v>2548.1999999999998</c:v>
                </c:pt>
                <c:pt idx="474">
                  <c:v>2548.1999999999998</c:v>
                </c:pt>
                <c:pt idx="475">
                  <c:v>2537.6799999999998</c:v>
                </c:pt>
                <c:pt idx="476">
                  <c:v>2550.7399999999998</c:v>
                </c:pt>
                <c:pt idx="477">
                  <c:v>2566.66</c:v>
                </c:pt>
                <c:pt idx="478">
                  <c:v>2556.21</c:v>
                </c:pt>
                <c:pt idx="479">
                  <c:v>2585.11</c:v>
                </c:pt>
                <c:pt idx="480">
                  <c:v>2585.11</c:v>
                </c:pt>
                <c:pt idx="481">
                  <c:v>2585.11</c:v>
                </c:pt>
                <c:pt idx="482">
                  <c:v>2585.11</c:v>
                </c:pt>
                <c:pt idx="483">
                  <c:v>2598.6799999999998</c:v>
                </c:pt>
                <c:pt idx="484">
                  <c:v>2626.8</c:v>
                </c:pt>
                <c:pt idx="485">
                  <c:v>2623.91</c:v>
                </c:pt>
                <c:pt idx="486">
                  <c:v>2642.97</c:v>
                </c:pt>
                <c:pt idx="487">
                  <c:v>2642.97</c:v>
                </c:pt>
                <c:pt idx="488">
                  <c:v>2642.97</c:v>
                </c:pt>
                <c:pt idx="489">
                  <c:v>2665.41</c:v>
                </c:pt>
                <c:pt idx="490">
                  <c:v>2690.15</c:v>
                </c:pt>
                <c:pt idx="491">
                  <c:v>2690.79</c:v>
                </c:pt>
                <c:pt idx="492">
                  <c:v>2670.79</c:v>
                </c:pt>
                <c:pt idx="493">
                  <c:v>2667.37</c:v>
                </c:pt>
                <c:pt idx="494">
                  <c:v>2667.37</c:v>
                </c:pt>
                <c:pt idx="495">
                  <c:v>2667.37</c:v>
                </c:pt>
                <c:pt idx="496">
                  <c:v>2693.54</c:v>
                </c:pt>
                <c:pt idx="497">
                  <c:v>2688.2</c:v>
                </c:pt>
                <c:pt idx="498">
                  <c:v>2713.04</c:v>
                </c:pt>
                <c:pt idx="499">
                  <c:v>2727.23</c:v>
                </c:pt>
                <c:pt idx="500">
                  <c:v>2751.88</c:v>
                </c:pt>
                <c:pt idx="501">
                  <c:v>2751.88</c:v>
                </c:pt>
                <c:pt idx="502">
                  <c:v>2751.88</c:v>
                </c:pt>
                <c:pt idx="503">
                  <c:v>2751.88</c:v>
                </c:pt>
                <c:pt idx="504">
                  <c:v>2765.1</c:v>
                </c:pt>
                <c:pt idx="505">
                  <c:v>2790.26</c:v>
                </c:pt>
                <c:pt idx="506">
                  <c:v>2807.36</c:v>
                </c:pt>
                <c:pt idx="507">
                  <c:v>2857.46</c:v>
                </c:pt>
                <c:pt idx="508">
                  <c:v>2857.46</c:v>
                </c:pt>
                <c:pt idx="509">
                  <c:v>2857.46</c:v>
                </c:pt>
                <c:pt idx="510">
                  <c:v>2854.13</c:v>
                </c:pt>
                <c:pt idx="511">
                  <c:v>2855.44</c:v>
                </c:pt>
                <c:pt idx="512">
                  <c:v>2855.32</c:v>
                </c:pt>
                <c:pt idx="513">
                  <c:v>2866.04</c:v>
                </c:pt>
                <c:pt idx="514">
                  <c:v>2862.51</c:v>
                </c:pt>
                <c:pt idx="515">
                  <c:v>2862.51</c:v>
                </c:pt>
                <c:pt idx="516">
                  <c:v>2862.51</c:v>
                </c:pt>
                <c:pt idx="517">
                  <c:v>2902.98</c:v>
                </c:pt>
                <c:pt idx="518">
                  <c:v>2906.95</c:v>
                </c:pt>
                <c:pt idx="519">
                  <c:v>2945.97</c:v>
                </c:pt>
                <c:pt idx="520">
                  <c:v>2955.31</c:v>
                </c:pt>
                <c:pt idx="521">
                  <c:v>2955.31</c:v>
                </c:pt>
                <c:pt idx="522">
                  <c:v>2955.31</c:v>
                </c:pt>
                <c:pt idx="523">
                  <c:v>2955.31</c:v>
                </c:pt>
                <c:pt idx="524">
                  <c:v>2913.45</c:v>
                </c:pt>
                <c:pt idx="525">
                  <c:v>2943.97</c:v>
                </c:pt>
                <c:pt idx="526">
                  <c:v>2937.63</c:v>
                </c:pt>
                <c:pt idx="527">
                  <c:v>2966.12</c:v>
                </c:pt>
                <c:pt idx="528">
                  <c:v>2983.12</c:v>
                </c:pt>
                <c:pt idx="529">
                  <c:v>2983.12</c:v>
                </c:pt>
                <c:pt idx="530">
                  <c:v>2983.12</c:v>
                </c:pt>
                <c:pt idx="531">
                  <c:v>2983.12</c:v>
                </c:pt>
                <c:pt idx="532">
                  <c:v>3003.35</c:v>
                </c:pt>
                <c:pt idx="533">
                  <c:v>3027.2</c:v>
                </c:pt>
                <c:pt idx="534">
                  <c:v>3053.65</c:v>
                </c:pt>
                <c:pt idx="535">
                  <c:v>3102.6</c:v>
                </c:pt>
                <c:pt idx="536">
                  <c:v>3102.6</c:v>
                </c:pt>
                <c:pt idx="537">
                  <c:v>3102.6</c:v>
                </c:pt>
                <c:pt idx="538">
                  <c:v>3208.37</c:v>
                </c:pt>
                <c:pt idx="539">
                  <c:v>3194.24</c:v>
                </c:pt>
                <c:pt idx="540">
                  <c:v>3238.51</c:v>
                </c:pt>
                <c:pt idx="541">
                  <c:v>3195.47</c:v>
                </c:pt>
                <c:pt idx="542">
                  <c:v>3101.1</c:v>
                </c:pt>
                <c:pt idx="543">
                  <c:v>3101.1</c:v>
                </c:pt>
                <c:pt idx="544">
                  <c:v>3101.1</c:v>
                </c:pt>
                <c:pt idx="545">
                  <c:v>3079.97</c:v>
                </c:pt>
                <c:pt idx="546">
                  <c:v>3093.64</c:v>
                </c:pt>
                <c:pt idx="547">
                  <c:v>3142.34</c:v>
                </c:pt>
                <c:pt idx="548">
                  <c:v>3119.93</c:v>
                </c:pt>
                <c:pt idx="549">
                  <c:v>3113.55</c:v>
                </c:pt>
                <c:pt idx="550">
                  <c:v>3113.55</c:v>
                </c:pt>
                <c:pt idx="551">
                  <c:v>3113.55</c:v>
                </c:pt>
                <c:pt idx="552">
                  <c:v>3113.55</c:v>
                </c:pt>
                <c:pt idx="553">
                  <c:v>3138.46</c:v>
                </c:pt>
                <c:pt idx="554">
                  <c:v>3105.4</c:v>
                </c:pt>
                <c:pt idx="555">
                  <c:v>3080.57</c:v>
                </c:pt>
                <c:pt idx="556">
                  <c:v>3012.96</c:v>
                </c:pt>
                <c:pt idx="557">
                  <c:v>3012.96</c:v>
                </c:pt>
                <c:pt idx="558">
                  <c:v>3012.96</c:v>
                </c:pt>
                <c:pt idx="559">
                  <c:v>3032.59</c:v>
                </c:pt>
                <c:pt idx="560">
                  <c:v>3025.28</c:v>
                </c:pt>
                <c:pt idx="561">
                  <c:v>2989.04</c:v>
                </c:pt>
                <c:pt idx="562">
                  <c:v>2975.13</c:v>
                </c:pt>
                <c:pt idx="563">
                  <c:v>2984.9</c:v>
                </c:pt>
                <c:pt idx="564">
                  <c:v>2984.9</c:v>
                </c:pt>
                <c:pt idx="565">
                  <c:v>2984.9</c:v>
                </c:pt>
                <c:pt idx="566">
                  <c:v>3001.68</c:v>
                </c:pt>
                <c:pt idx="567">
                  <c:v>3065.74</c:v>
                </c:pt>
                <c:pt idx="568">
                  <c:v>3099.28</c:v>
                </c:pt>
                <c:pt idx="569">
                  <c:v>3135.17</c:v>
                </c:pt>
                <c:pt idx="570">
                  <c:v>3080.44</c:v>
                </c:pt>
                <c:pt idx="571">
                  <c:v>3080.44</c:v>
                </c:pt>
                <c:pt idx="572">
                  <c:v>3080.44</c:v>
                </c:pt>
                <c:pt idx="573">
                  <c:v>3096.98</c:v>
                </c:pt>
                <c:pt idx="574">
                  <c:v>3121.94</c:v>
                </c:pt>
                <c:pt idx="575">
                  <c:v>3086.75</c:v>
                </c:pt>
                <c:pt idx="576">
                  <c:v>3061.85</c:v>
                </c:pt>
                <c:pt idx="577">
                  <c:v>3034.9</c:v>
                </c:pt>
                <c:pt idx="578">
                  <c:v>3034.9</c:v>
                </c:pt>
                <c:pt idx="579">
                  <c:v>3034.9</c:v>
                </c:pt>
                <c:pt idx="580">
                  <c:v>2971.15</c:v>
                </c:pt>
                <c:pt idx="581">
                  <c:v>2913.74</c:v>
                </c:pt>
                <c:pt idx="582">
                  <c:v>2891.91</c:v>
                </c:pt>
                <c:pt idx="583">
                  <c:v>2887.21</c:v>
                </c:pt>
                <c:pt idx="584">
                  <c:v>2855.74</c:v>
                </c:pt>
                <c:pt idx="585">
                  <c:v>2855.74</c:v>
                </c:pt>
                <c:pt idx="586">
                  <c:v>2855.74</c:v>
                </c:pt>
                <c:pt idx="587">
                  <c:v>2855.74</c:v>
                </c:pt>
                <c:pt idx="588">
                  <c:v>2910.7</c:v>
                </c:pt>
                <c:pt idx="589">
                  <c:v>2928.69</c:v>
                </c:pt>
                <c:pt idx="590">
                  <c:v>2908.87</c:v>
                </c:pt>
                <c:pt idx="591">
                  <c:v>2879.89</c:v>
                </c:pt>
                <c:pt idx="592">
                  <c:v>2879.89</c:v>
                </c:pt>
                <c:pt idx="593">
                  <c:v>2879.89</c:v>
                </c:pt>
                <c:pt idx="594">
                  <c:v>2912.99</c:v>
                </c:pt>
                <c:pt idx="595">
                  <c:v>2929.19</c:v>
                </c:pt>
                <c:pt idx="596">
                  <c:v>2966.68</c:v>
                </c:pt>
                <c:pt idx="597">
                  <c:v>2925.36</c:v>
                </c:pt>
                <c:pt idx="598">
                  <c:v>2912.08</c:v>
                </c:pt>
                <c:pt idx="599">
                  <c:v>2912.08</c:v>
                </c:pt>
                <c:pt idx="600">
                  <c:v>2912.08</c:v>
                </c:pt>
                <c:pt idx="601">
                  <c:v>2918.21</c:v>
                </c:pt>
                <c:pt idx="602">
                  <c:v>2950.87</c:v>
                </c:pt>
                <c:pt idx="603">
                  <c:v>2926.75</c:v>
                </c:pt>
                <c:pt idx="604">
                  <c:v>2921.32</c:v>
                </c:pt>
                <c:pt idx="605">
                  <c:v>2897.83</c:v>
                </c:pt>
                <c:pt idx="606">
                  <c:v>2897.83</c:v>
                </c:pt>
                <c:pt idx="607">
                  <c:v>2897.83</c:v>
                </c:pt>
                <c:pt idx="608">
                  <c:v>2897.83</c:v>
                </c:pt>
                <c:pt idx="609">
                  <c:v>2825.25</c:v>
                </c:pt>
                <c:pt idx="610">
                  <c:v>2819.63</c:v>
                </c:pt>
                <c:pt idx="611">
                  <c:v>2853.32</c:v>
                </c:pt>
                <c:pt idx="612">
                  <c:v>2896.19</c:v>
                </c:pt>
                <c:pt idx="613">
                  <c:v>2896.19</c:v>
                </c:pt>
                <c:pt idx="614">
                  <c:v>2896.19</c:v>
                </c:pt>
                <c:pt idx="615">
                  <c:v>2921.15</c:v>
                </c:pt>
                <c:pt idx="616">
                  <c:v>2935.86</c:v>
                </c:pt>
                <c:pt idx="617">
                  <c:v>2935.86</c:v>
                </c:pt>
                <c:pt idx="618">
                  <c:v>3009.36</c:v>
                </c:pt>
                <c:pt idx="619">
                  <c:v>3073.23</c:v>
                </c:pt>
                <c:pt idx="620">
                  <c:v>3073.23</c:v>
                </c:pt>
                <c:pt idx="621">
                  <c:v>3073.23</c:v>
                </c:pt>
                <c:pt idx="622">
                  <c:v>3073.23</c:v>
                </c:pt>
                <c:pt idx="623">
                  <c:v>3069.24</c:v>
                </c:pt>
                <c:pt idx="624">
                  <c:v>3108.7</c:v>
                </c:pt>
                <c:pt idx="625">
                  <c:v>3082.04</c:v>
                </c:pt>
                <c:pt idx="626">
                  <c:v>3047.31</c:v>
                </c:pt>
                <c:pt idx="627">
                  <c:v>3047.31</c:v>
                </c:pt>
                <c:pt idx="628">
                  <c:v>3047.31</c:v>
                </c:pt>
                <c:pt idx="629">
                  <c:v>3086.82</c:v>
                </c:pt>
                <c:pt idx="630">
                  <c:v>3074.35</c:v>
                </c:pt>
                <c:pt idx="631">
                  <c:v>3099.75</c:v>
                </c:pt>
                <c:pt idx="632">
                  <c:v>3099.75</c:v>
                </c:pt>
                <c:pt idx="633">
                  <c:v>3101.1</c:v>
                </c:pt>
                <c:pt idx="634">
                  <c:v>3101.1</c:v>
                </c:pt>
                <c:pt idx="635">
                  <c:v>3101.1</c:v>
                </c:pt>
                <c:pt idx="636">
                  <c:v>3142.11</c:v>
                </c:pt>
                <c:pt idx="637">
                  <c:v>3131.95</c:v>
                </c:pt>
                <c:pt idx="638">
                  <c:v>3166.67</c:v>
                </c:pt>
                <c:pt idx="639">
                  <c:v>3149.12</c:v>
                </c:pt>
                <c:pt idx="640">
                  <c:v>3179.22</c:v>
                </c:pt>
                <c:pt idx="641">
                  <c:v>3179.22</c:v>
                </c:pt>
                <c:pt idx="642">
                  <c:v>3179.22</c:v>
                </c:pt>
                <c:pt idx="643">
                  <c:v>3287.03</c:v>
                </c:pt>
                <c:pt idx="644">
                  <c:v>3287.03</c:v>
                </c:pt>
                <c:pt idx="645">
                  <c:v>3294.02</c:v>
                </c:pt>
                <c:pt idx="646">
                  <c:v>3259.56</c:v>
                </c:pt>
                <c:pt idx="647">
                  <c:v>3299.36</c:v>
                </c:pt>
                <c:pt idx="648">
                  <c:v>3299.36</c:v>
                </c:pt>
                <c:pt idx="649">
                  <c:v>3299.36</c:v>
                </c:pt>
                <c:pt idx="650">
                  <c:v>3356</c:v>
                </c:pt>
                <c:pt idx="651">
                  <c:v>3328.08</c:v>
                </c:pt>
                <c:pt idx="652">
                  <c:v>3317.72</c:v>
                </c:pt>
                <c:pt idx="653">
                  <c:v>3333.37</c:v>
                </c:pt>
                <c:pt idx="654">
                  <c:v>3337.68</c:v>
                </c:pt>
                <c:pt idx="655">
                  <c:v>3337.68</c:v>
                </c:pt>
                <c:pt idx="656">
                  <c:v>3337.68</c:v>
                </c:pt>
                <c:pt idx="657">
                  <c:v>3332.7</c:v>
                </c:pt>
                <c:pt idx="658">
                  <c:v>3307.24</c:v>
                </c:pt>
                <c:pt idx="659">
                  <c:v>3255.19</c:v>
                </c:pt>
                <c:pt idx="660">
                  <c:v>3172.03</c:v>
                </c:pt>
                <c:pt idx="661">
                  <c:v>3172.03</c:v>
                </c:pt>
                <c:pt idx="662">
                  <c:v>3172.03</c:v>
                </c:pt>
                <c:pt idx="663">
                  <c:v>3172.03</c:v>
                </c:pt>
                <c:pt idx="664">
                  <c:v>3180.87</c:v>
                </c:pt>
                <c:pt idx="665">
                  <c:v>3155.22</c:v>
                </c:pt>
                <c:pt idx="666">
                  <c:v>3149.47</c:v>
                </c:pt>
                <c:pt idx="667">
                  <c:v>3149.47</c:v>
                </c:pt>
                <c:pt idx="668">
                  <c:v>3149.47</c:v>
                </c:pt>
                <c:pt idx="669">
                  <c:v>3149.47</c:v>
                </c:pt>
                <c:pt idx="670">
                  <c:v>3149.47</c:v>
                </c:pt>
                <c:pt idx="671">
                  <c:v>3213.24</c:v>
                </c:pt>
                <c:pt idx="672">
                  <c:v>3203.86</c:v>
                </c:pt>
                <c:pt idx="673">
                  <c:v>3250.69</c:v>
                </c:pt>
                <c:pt idx="674">
                  <c:v>3287.28</c:v>
                </c:pt>
                <c:pt idx="675">
                  <c:v>3268.37</c:v>
                </c:pt>
                <c:pt idx="676">
                  <c:v>3268.37</c:v>
                </c:pt>
                <c:pt idx="677">
                  <c:v>3268.37</c:v>
                </c:pt>
                <c:pt idx="678">
                  <c:v>3268.37</c:v>
                </c:pt>
                <c:pt idx="679">
                  <c:v>3246.51</c:v>
                </c:pt>
                <c:pt idx="680">
                  <c:v>3235.45</c:v>
                </c:pt>
                <c:pt idx="681">
                  <c:v>3240.71</c:v>
                </c:pt>
                <c:pt idx="682">
                  <c:v>3293.94</c:v>
                </c:pt>
                <c:pt idx="683">
                  <c:v>3293.94</c:v>
                </c:pt>
                <c:pt idx="684">
                  <c:v>3293.94</c:v>
                </c:pt>
                <c:pt idx="685">
                  <c:v>3293.94</c:v>
                </c:pt>
                <c:pt idx="686">
                  <c:v>3297.46</c:v>
                </c:pt>
                <c:pt idx="687">
                  <c:v>3357.67</c:v>
                </c:pt>
                <c:pt idx="688">
                  <c:v>3368.49</c:v>
                </c:pt>
                <c:pt idx="689">
                  <c:v>3281.74</c:v>
                </c:pt>
                <c:pt idx="690">
                  <c:v>3281.74</c:v>
                </c:pt>
                <c:pt idx="691">
                  <c:v>3281.74</c:v>
                </c:pt>
                <c:pt idx="692">
                  <c:v>3362.38</c:v>
                </c:pt>
                <c:pt idx="693">
                  <c:v>3375.8</c:v>
                </c:pt>
                <c:pt idx="694">
                  <c:v>3366.63</c:v>
                </c:pt>
                <c:pt idx="695">
                  <c:v>3302.92</c:v>
                </c:pt>
                <c:pt idx="696">
                  <c:v>3287.31</c:v>
                </c:pt>
                <c:pt idx="697">
                  <c:v>3287.31</c:v>
                </c:pt>
                <c:pt idx="698">
                  <c:v>3287.31</c:v>
                </c:pt>
                <c:pt idx="699">
                  <c:v>3326.82</c:v>
                </c:pt>
                <c:pt idx="700">
                  <c:v>3387.69</c:v>
                </c:pt>
                <c:pt idx="701">
                  <c:v>3382.2</c:v>
                </c:pt>
                <c:pt idx="702">
                  <c:v>3315.75</c:v>
                </c:pt>
                <c:pt idx="703">
                  <c:v>3320.49</c:v>
                </c:pt>
                <c:pt idx="704">
                  <c:v>3320.49</c:v>
                </c:pt>
                <c:pt idx="705">
                  <c:v>3320.49</c:v>
                </c:pt>
                <c:pt idx="706">
                  <c:v>3367.02</c:v>
                </c:pt>
                <c:pt idx="707">
                  <c:v>3391.93</c:v>
                </c:pt>
                <c:pt idx="708">
                  <c:v>3385.65</c:v>
                </c:pt>
                <c:pt idx="709">
                  <c:v>3434.89</c:v>
                </c:pt>
                <c:pt idx="710">
                  <c:v>3409.82</c:v>
                </c:pt>
                <c:pt idx="711">
                  <c:v>3409.82</c:v>
                </c:pt>
                <c:pt idx="712">
                  <c:v>3409.82</c:v>
                </c:pt>
                <c:pt idx="713">
                  <c:v>3409.82</c:v>
                </c:pt>
                <c:pt idx="714">
                  <c:v>3406.87</c:v>
                </c:pt>
                <c:pt idx="715">
                  <c:v>3391.87</c:v>
                </c:pt>
                <c:pt idx="716">
                  <c:v>3338.03</c:v>
                </c:pt>
                <c:pt idx="717">
                  <c:v>3356.78</c:v>
                </c:pt>
                <c:pt idx="718">
                  <c:v>3356.78</c:v>
                </c:pt>
                <c:pt idx="719">
                  <c:v>3356.78</c:v>
                </c:pt>
                <c:pt idx="720">
                  <c:v>3314.24</c:v>
                </c:pt>
                <c:pt idx="721">
                  <c:v>3322.54</c:v>
                </c:pt>
                <c:pt idx="722">
                  <c:v>3341.69</c:v>
                </c:pt>
                <c:pt idx="723">
                  <c:v>3310.16</c:v>
                </c:pt>
                <c:pt idx="724">
                  <c:v>3306</c:v>
                </c:pt>
                <c:pt idx="725">
                  <c:v>3306</c:v>
                </c:pt>
                <c:pt idx="726">
                  <c:v>3306</c:v>
                </c:pt>
                <c:pt idx="727">
                  <c:v>3319.8</c:v>
                </c:pt>
                <c:pt idx="728">
                  <c:v>3268.86</c:v>
                </c:pt>
                <c:pt idx="729">
                  <c:v>3205.6</c:v>
                </c:pt>
                <c:pt idx="730">
                  <c:v>3203.03</c:v>
                </c:pt>
                <c:pt idx="731">
                  <c:v>3163.25</c:v>
                </c:pt>
                <c:pt idx="732">
                  <c:v>3163.25</c:v>
                </c:pt>
                <c:pt idx="733">
                  <c:v>3163.25</c:v>
                </c:pt>
                <c:pt idx="734">
                  <c:v>3135.28</c:v>
                </c:pt>
                <c:pt idx="735">
                  <c:v>3155.9</c:v>
                </c:pt>
                <c:pt idx="736">
                  <c:v>3192.49</c:v>
                </c:pt>
                <c:pt idx="737">
                  <c:v>3204.27</c:v>
                </c:pt>
                <c:pt idx="738">
                  <c:v>3164.12</c:v>
                </c:pt>
                <c:pt idx="739">
                  <c:v>3164.12</c:v>
                </c:pt>
                <c:pt idx="740">
                  <c:v>3164.12</c:v>
                </c:pt>
                <c:pt idx="741">
                  <c:v>3175.95</c:v>
                </c:pt>
                <c:pt idx="742">
                  <c:v>3175.88</c:v>
                </c:pt>
                <c:pt idx="743">
                  <c:v>3155.9</c:v>
                </c:pt>
                <c:pt idx="744">
                  <c:v>3087.39</c:v>
                </c:pt>
                <c:pt idx="745">
                  <c:v>3065.79</c:v>
                </c:pt>
                <c:pt idx="746">
                  <c:v>3065.79</c:v>
                </c:pt>
                <c:pt idx="747">
                  <c:v>3065.79</c:v>
                </c:pt>
                <c:pt idx="748">
                  <c:v>3065.79</c:v>
                </c:pt>
                <c:pt idx="749">
                  <c:v>3050.31</c:v>
                </c:pt>
                <c:pt idx="750">
                  <c:v>3058.8</c:v>
                </c:pt>
                <c:pt idx="751">
                  <c:v>3058.8</c:v>
                </c:pt>
                <c:pt idx="752">
                  <c:v>3058.8</c:v>
                </c:pt>
                <c:pt idx="753">
                  <c:v>3058.8</c:v>
                </c:pt>
                <c:pt idx="754">
                  <c:v>3058.8</c:v>
                </c:pt>
                <c:pt idx="755">
                  <c:v>3047.85</c:v>
                </c:pt>
                <c:pt idx="756">
                  <c:v>3052.33</c:v>
                </c:pt>
                <c:pt idx="757">
                  <c:v>3022.35</c:v>
                </c:pt>
                <c:pt idx="758">
                  <c:v>3000.63</c:v>
                </c:pt>
                <c:pt idx="759">
                  <c:v>3038.48</c:v>
                </c:pt>
                <c:pt idx="760">
                  <c:v>3038.48</c:v>
                </c:pt>
                <c:pt idx="761">
                  <c:v>3038.48</c:v>
                </c:pt>
                <c:pt idx="762">
                  <c:v>3066.94</c:v>
                </c:pt>
                <c:pt idx="763">
                  <c:v>3085.82</c:v>
                </c:pt>
                <c:pt idx="764">
                  <c:v>3081.39</c:v>
                </c:pt>
                <c:pt idx="765">
                  <c:v>3109.6</c:v>
                </c:pt>
                <c:pt idx="766">
                  <c:v>3076.29</c:v>
                </c:pt>
                <c:pt idx="767">
                  <c:v>3076.29</c:v>
                </c:pt>
                <c:pt idx="768">
                  <c:v>3076.29</c:v>
                </c:pt>
                <c:pt idx="769">
                  <c:v>3057.96</c:v>
                </c:pt>
                <c:pt idx="770">
                  <c:v>3036.57</c:v>
                </c:pt>
                <c:pt idx="771">
                  <c:v>3006.35</c:v>
                </c:pt>
                <c:pt idx="772">
                  <c:v>3000.78</c:v>
                </c:pt>
                <c:pt idx="773">
                  <c:v>2999.38</c:v>
                </c:pt>
                <c:pt idx="774">
                  <c:v>2999.38</c:v>
                </c:pt>
                <c:pt idx="775">
                  <c:v>2999.38</c:v>
                </c:pt>
                <c:pt idx="776">
                  <c:v>2995.86</c:v>
                </c:pt>
                <c:pt idx="777">
                  <c:v>2912.2</c:v>
                </c:pt>
                <c:pt idx="778">
                  <c:v>2899.92</c:v>
                </c:pt>
                <c:pt idx="779">
                  <c:v>2928.7</c:v>
                </c:pt>
                <c:pt idx="780">
                  <c:v>2939.7</c:v>
                </c:pt>
                <c:pt idx="781">
                  <c:v>2939.7</c:v>
                </c:pt>
                <c:pt idx="782">
                  <c:v>2939.7</c:v>
                </c:pt>
                <c:pt idx="783">
                  <c:v>2962.08</c:v>
                </c:pt>
                <c:pt idx="784">
                  <c:v>2945.37</c:v>
                </c:pt>
                <c:pt idx="785">
                  <c:v>2943.23</c:v>
                </c:pt>
                <c:pt idx="786">
                  <c:v>2885.72</c:v>
                </c:pt>
                <c:pt idx="787">
                  <c:v>2851.14</c:v>
                </c:pt>
                <c:pt idx="788">
                  <c:v>2851.14</c:v>
                </c:pt>
                <c:pt idx="789">
                  <c:v>2851.14</c:v>
                </c:pt>
                <c:pt idx="790">
                  <c:v>2833.78</c:v>
                </c:pt>
                <c:pt idx="791">
                  <c:v>2895.51</c:v>
                </c:pt>
                <c:pt idx="792">
                  <c:v>2942.16</c:v>
                </c:pt>
                <c:pt idx="793">
                  <c:v>2952.37</c:v>
                </c:pt>
                <c:pt idx="794">
                  <c:v>2969.62</c:v>
                </c:pt>
                <c:pt idx="795">
                  <c:v>2969.62</c:v>
                </c:pt>
                <c:pt idx="796">
                  <c:v>2969.62</c:v>
                </c:pt>
                <c:pt idx="797">
                  <c:v>2969.62</c:v>
                </c:pt>
                <c:pt idx="798">
                  <c:v>2979.54</c:v>
                </c:pt>
                <c:pt idx="799">
                  <c:v>2956.82</c:v>
                </c:pt>
                <c:pt idx="800">
                  <c:v>2934.88</c:v>
                </c:pt>
                <c:pt idx="801">
                  <c:v>2983.82</c:v>
                </c:pt>
                <c:pt idx="802">
                  <c:v>2983.82</c:v>
                </c:pt>
                <c:pt idx="803">
                  <c:v>2983.82</c:v>
                </c:pt>
                <c:pt idx="804">
                  <c:v>3007.74</c:v>
                </c:pt>
                <c:pt idx="805">
                  <c:v>3020.89</c:v>
                </c:pt>
                <c:pt idx="806">
                  <c:v>3031.48</c:v>
                </c:pt>
                <c:pt idx="807">
                  <c:v>3056.06</c:v>
                </c:pt>
                <c:pt idx="808">
                  <c:v>3047.99</c:v>
                </c:pt>
                <c:pt idx="809">
                  <c:v>3047.99</c:v>
                </c:pt>
                <c:pt idx="810">
                  <c:v>3047.99</c:v>
                </c:pt>
                <c:pt idx="811">
                  <c:v>3058.25</c:v>
                </c:pt>
                <c:pt idx="812">
                  <c:v>3059.92</c:v>
                </c:pt>
                <c:pt idx="813">
                  <c:v>3061.89</c:v>
                </c:pt>
                <c:pt idx="814">
                  <c:v>3054.6</c:v>
                </c:pt>
                <c:pt idx="815">
                  <c:v>3069.17</c:v>
                </c:pt>
                <c:pt idx="816">
                  <c:v>3069.17</c:v>
                </c:pt>
                <c:pt idx="817">
                  <c:v>3069.17</c:v>
                </c:pt>
                <c:pt idx="818">
                  <c:v>3069.17</c:v>
                </c:pt>
                <c:pt idx="819">
                  <c:v>3089.65</c:v>
                </c:pt>
                <c:pt idx="820">
                  <c:v>3117.83</c:v>
                </c:pt>
                <c:pt idx="821">
                  <c:v>3110.88</c:v>
                </c:pt>
                <c:pt idx="822">
                  <c:v>3017.71</c:v>
                </c:pt>
                <c:pt idx="823">
                  <c:v>3017.71</c:v>
                </c:pt>
                <c:pt idx="824">
                  <c:v>3017.71</c:v>
                </c:pt>
                <c:pt idx="825">
                  <c:v>3017.71</c:v>
                </c:pt>
                <c:pt idx="826">
                  <c:v>2950.95</c:v>
                </c:pt>
                <c:pt idx="827">
                  <c:v>2905.23</c:v>
                </c:pt>
                <c:pt idx="828">
                  <c:v>2942.13</c:v>
                </c:pt>
                <c:pt idx="829">
                  <c:v>2969.83</c:v>
                </c:pt>
                <c:pt idx="830">
                  <c:v>2969.83</c:v>
                </c:pt>
                <c:pt idx="831">
                  <c:v>2969.83</c:v>
                </c:pt>
                <c:pt idx="832">
                  <c:v>2990.35</c:v>
                </c:pt>
                <c:pt idx="833">
                  <c:v>3003.28</c:v>
                </c:pt>
                <c:pt idx="834">
                  <c:v>2989.56</c:v>
                </c:pt>
                <c:pt idx="835">
                  <c:v>3019.12</c:v>
                </c:pt>
                <c:pt idx="836">
                  <c:v>3010.91</c:v>
                </c:pt>
                <c:pt idx="837">
                  <c:v>3010.91</c:v>
                </c:pt>
                <c:pt idx="838">
                  <c:v>3010.91</c:v>
                </c:pt>
                <c:pt idx="839">
                  <c:v>2972.97</c:v>
                </c:pt>
                <c:pt idx="840">
                  <c:v>2976.29</c:v>
                </c:pt>
                <c:pt idx="841">
                  <c:v>2944.06</c:v>
                </c:pt>
                <c:pt idx="842">
                  <c:v>2897.53</c:v>
                </c:pt>
                <c:pt idx="843">
                  <c:v>2972.92</c:v>
                </c:pt>
                <c:pt idx="844">
                  <c:v>2972.92</c:v>
                </c:pt>
                <c:pt idx="845">
                  <c:v>2972.92</c:v>
                </c:pt>
                <c:pt idx="846">
                  <c:v>3022.78</c:v>
                </c:pt>
                <c:pt idx="847">
                  <c:v>3005.18</c:v>
                </c:pt>
                <c:pt idx="848">
                  <c:v>2916.15</c:v>
                </c:pt>
                <c:pt idx="849">
                  <c:v>2919.01</c:v>
                </c:pt>
                <c:pt idx="850">
                  <c:v>2914.38</c:v>
                </c:pt>
                <c:pt idx="851">
                  <c:v>2914.38</c:v>
                </c:pt>
                <c:pt idx="852">
                  <c:v>2914.38</c:v>
                </c:pt>
                <c:pt idx="853">
                  <c:v>2914.38</c:v>
                </c:pt>
                <c:pt idx="854">
                  <c:v>2966.87</c:v>
                </c:pt>
                <c:pt idx="855">
                  <c:v>3003.2</c:v>
                </c:pt>
                <c:pt idx="856">
                  <c:v>2986.49</c:v>
                </c:pt>
                <c:pt idx="857">
                  <c:v>2952.64</c:v>
                </c:pt>
                <c:pt idx="858">
                  <c:v>2952.64</c:v>
                </c:pt>
                <c:pt idx="859">
                  <c:v>2952.64</c:v>
                </c:pt>
                <c:pt idx="860">
                  <c:v>2929.81</c:v>
                </c:pt>
                <c:pt idx="861">
                  <c:v>2911.91</c:v>
                </c:pt>
                <c:pt idx="862">
                  <c:v>2936.53</c:v>
                </c:pt>
                <c:pt idx="863">
                  <c:v>2923.07</c:v>
                </c:pt>
                <c:pt idx="864">
                  <c:v>2923.46</c:v>
                </c:pt>
                <c:pt idx="865">
                  <c:v>2923.46</c:v>
                </c:pt>
                <c:pt idx="866">
                  <c:v>2923.46</c:v>
                </c:pt>
                <c:pt idx="867">
                  <c:v>2928.3</c:v>
                </c:pt>
                <c:pt idx="868">
                  <c:v>2931.08</c:v>
                </c:pt>
                <c:pt idx="869">
                  <c:v>2931.08</c:v>
                </c:pt>
                <c:pt idx="870">
                  <c:v>2928.67</c:v>
                </c:pt>
                <c:pt idx="871">
                  <c:v>2942.65</c:v>
                </c:pt>
                <c:pt idx="872">
                  <c:v>2942.65</c:v>
                </c:pt>
                <c:pt idx="873">
                  <c:v>2942.65</c:v>
                </c:pt>
                <c:pt idx="874">
                  <c:v>2997.25</c:v>
                </c:pt>
                <c:pt idx="875">
                  <c:v>3055.15</c:v>
                </c:pt>
                <c:pt idx="876">
                  <c:v>3073.52</c:v>
                </c:pt>
                <c:pt idx="877">
                  <c:v>3091.78</c:v>
                </c:pt>
                <c:pt idx="878">
                  <c:v>3081.75</c:v>
                </c:pt>
                <c:pt idx="879">
                  <c:v>3081.75</c:v>
                </c:pt>
                <c:pt idx="880">
                  <c:v>3081.75</c:v>
                </c:pt>
                <c:pt idx="881">
                  <c:v>3090.28</c:v>
                </c:pt>
                <c:pt idx="882">
                  <c:v>3084.81</c:v>
                </c:pt>
                <c:pt idx="883">
                  <c:v>3110.43</c:v>
                </c:pt>
                <c:pt idx="884">
                  <c:v>3079.83</c:v>
                </c:pt>
                <c:pt idx="885">
                  <c:v>3052.8</c:v>
                </c:pt>
                <c:pt idx="886">
                  <c:v>3052.8</c:v>
                </c:pt>
                <c:pt idx="887">
                  <c:v>3052.8</c:v>
                </c:pt>
                <c:pt idx="888">
                  <c:v>2992.5</c:v>
                </c:pt>
                <c:pt idx="889">
                  <c:v>2974.31</c:v>
                </c:pt>
                <c:pt idx="890">
                  <c:v>2954.9</c:v>
                </c:pt>
                <c:pt idx="891">
                  <c:v>2911.26</c:v>
                </c:pt>
                <c:pt idx="892">
                  <c:v>2908.67</c:v>
                </c:pt>
                <c:pt idx="893">
                  <c:v>2908.67</c:v>
                </c:pt>
                <c:pt idx="894">
                  <c:v>2908.67</c:v>
                </c:pt>
                <c:pt idx="895">
                  <c:v>2908.67</c:v>
                </c:pt>
                <c:pt idx="896">
                  <c:v>2905.3</c:v>
                </c:pt>
                <c:pt idx="897">
                  <c:v>2918.07</c:v>
                </c:pt>
                <c:pt idx="898">
                  <c:v>2884.02</c:v>
                </c:pt>
                <c:pt idx="899">
                  <c:v>2867.37</c:v>
                </c:pt>
                <c:pt idx="900">
                  <c:v>2867.37</c:v>
                </c:pt>
                <c:pt idx="901">
                  <c:v>2867.37</c:v>
                </c:pt>
                <c:pt idx="902">
                  <c:v>2883.89</c:v>
                </c:pt>
                <c:pt idx="903">
                  <c:v>2909.1</c:v>
                </c:pt>
                <c:pt idx="904">
                  <c:v>2938.28</c:v>
                </c:pt>
                <c:pt idx="905">
                  <c:v>2915.67</c:v>
                </c:pt>
                <c:pt idx="906">
                  <c:v>2882.69</c:v>
                </c:pt>
                <c:pt idx="907">
                  <c:v>2882.69</c:v>
                </c:pt>
                <c:pt idx="908">
                  <c:v>2882.69</c:v>
                </c:pt>
                <c:pt idx="909">
                  <c:v>2924.29</c:v>
                </c:pt>
                <c:pt idx="910">
                  <c:v>2933.82</c:v>
                </c:pt>
                <c:pt idx="911">
                  <c:v>2956.53</c:v>
                </c:pt>
                <c:pt idx="912">
                  <c:v>2986.36</c:v>
                </c:pt>
                <c:pt idx="913">
                  <c:v>2957.56</c:v>
                </c:pt>
                <c:pt idx="914">
                  <c:v>2957.56</c:v>
                </c:pt>
                <c:pt idx="915">
                  <c:v>2957.56</c:v>
                </c:pt>
                <c:pt idx="916">
                  <c:v>2957.56</c:v>
                </c:pt>
                <c:pt idx="917">
                  <c:v>2887.64</c:v>
                </c:pt>
                <c:pt idx="918">
                  <c:v>2840.38</c:v>
                </c:pt>
                <c:pt idx="919">
                  <c:v>2846.13</c:v>
                </c:pt>
                <c:pt idx="920">
                  <c:v>2899.29</c:v>
                </c:pt>
                <c:pt idx="921">
                  <c:v>2899.29</c:v>
                </c:pt>
                <c:pt idx="922">
                  <c:v>2899.29</c:v>
                </c:pt>
                <c:pt idx="923">
                  <c:v>2942.29</c:v>
                </c:pt>
                <c:pt idx="924">
                  <c:v>2976.19</c:v>
                </c:pt>
                <c:pt idx="925">
                  <c:v>2972.65</c:v>
                </c:pt>
                <c:pt idx="926">
                  <c:v>2938.5</c:v>
                </c:pt>
                <c:pt idx="927">
                  <c:v>2956.58</c:v>
                </c:pt>
                <c:pt idx="928">
                  <c:v>2956.58</c:v>
                </c:pt>
                <c:pt idx="929">
                  <c:v>2956.58</c:v>
                </c:pt>
                <c:pt idx="930">
                  <c:v>2928.18</c:v>
                </c:pt>
                <c:pt idx="931">
                  <c:v>2911.11</c:v>
                </c:pt>
                <c:pt idx="932">
                  <c:v>2894.15</c:v>
                </c:pt>
                <c:pt idx="933">
                  <c:v>2862.52</c:v>
                </c:pt>
                <c:pt idx="934">
                  <c:v>2917.95</c:v>
                </c:pt>
                <c:pt idx="935">
                  <c:v>2917.95</c:v>
                </c:pt>
                <c:pt idx="936">
                  <c:v>2917.95</c:v>
                </c:pt>
                <c:pt idx="937">
                  <c:v>2917.58</c:v>
                </c:pt>
                <c:pt idx="938">
                  <c:v>2921.99</c:v>
                </c:pt>
                <c:pt idx="939">
                  <c:v>2914.11</c:v>
                </c:pt>
                <c:pt idx="940">
                  <c:v>2879.95</c:v>
                </c:pt>
                <c:pt idx="941">
                  <c:v>2880.08</c:v>
                </c:pt>
                <c:pt idx="942">
                  <c:v>2880.08</c:v>
                </c:pt>
                <c:pt idx="943">
                  <c:v>2880.08</c:v>
                </c:pt>
                <c:pt idx="944">
                  <c:v>2937.23</c:v>
                </c:pt>
                <c:pt idx="945">
                  <c:v>2963.06</c:v>
                </c:pt>
                <c:pt idx="946">
                  <c:v>2964.93</c:v>
                </c:pt>
                <c:pt idx="947">
                  <c:v>2924.8</c:v>
                </c:pt>
                <c:pt idx="948">
                  <c:v>2913.96</c:v>
                </c:pt>
                <c:pt idx="949">
                  <c:v>2913.96</c:v>
                </c:pt>
                <c:pt idx="950">
                  <c:v>2913.96</c:v>
                </c:pt>
                <c:pt idx="951">
                  <c:v>2913.96</c:v>
                </c:pt>
                <c:pt idx="952">
                  <c:v>2919.51</c:v>
                </c:pt>
                <c:pt idx="953">
                  <c:v>2919.18</c:v>
                </c:pt>
                <c:pt idx="954">
                  <c:v>2930.78</c:v>
                </c:pt>
                <c:pt idx="955">
                  <c:v>2915.67</c:v>
                </c:pt>
                <c:pt idx="956">
                  <c:v>2915.67</c:v>
                </c:pt>
                <c:pt idx="957">
                  <c:v>2915.67</c:v>
                </c:pt>
                <c:pt idx="958">
                  <c:v>2915.67</c:v>
                </c:pt>
                <c:pt idx="959">
                  <c:v>2905.93</c:v>
                </c:pt>
                <c:pt idx="960">
                  <c:v>2914.15</c:v>
                </c:pt>
                <c:pt idx="961">
                  <c:v>2934.03</c:v>
                </c:pt>
                <c:pt idx="962">
                  <c:v>2944.25</c:v>
                </c:pt>
                <c:pt idx="963">
                  <c:v>2944.25</c:v>
                </c:pt>
                <c:pt idx="964">
                  <c:v>2944.25</c:v>
                </c:pt>
                <c:pt idx="965">
                  <c:v>2929.83</c:v>
                </c:pt>
                <c:pt idx="966">
                  <c:v>2941.34</c:v>
                </c:pt>
                <c:pt idx="967">
                  <c:v>2965.18</c:v>
                </c:pt>
                <c:pt idx="968">
                  <c:v>2966.61</c:v>
                </c:pt>
                <c:pt idx="969">
                  <c:v>2967.66</c:v>
                </c:pt>
                <c:pt idx="970">
                  <c:v>2967.66</c:v>
                </c:pt>
                <c:pt idx="971">
                  <c:v>2967.66</c:v>
                </c:pt>
                <c:pt idx="972">
                  <c:v>2998.55</c:v>
                </c:pt>
                <c:pt idx="973">
                  <c:v>3026.68</c:v>
                </c:pt>
                <c:pt idx="974">
                  <c:v>3070.54</c:v>
                </c:pt>
                <c:pt idx="975">
                  <c:v>3071.12</c:v>
                </c:pt>
                <c:pt idx="976">
                  <c:v>3070.4</c:v>
                </c:pt>
                <c:pt idx="977">
                  <c:v>3070.4</c:v>
                </c:pt>
                <c:pt idx="978">
                  <c:v>3070.4</c:v>
                </c:pt>
                <c:pt idx="979">
                  <c:v>3070.4</c:v>
                </c:pt>
                <c:pt idx="980">
                  <c:v>2984.78</c:v>
                </c:pt>
                <c:pt idx="981">
                  <c:v>3012.12</c:v>
                </c:pt>
                <c:pt idx="982">
                  <c:v>3100.12</c:v>
                </c:pt>
                <c:pt idx="983">
                  <c:v>3100.12</c:v>
                </c:pt>
                <c:pt idx="984">
                  <c:v>3100.12</c:v>
                </c:pt>
                <c:pt idx="985">
                  <c:v>3100.12</c:v>
                </c:pt>
                <c:pt idx="986">
                  <c:v>3100.12</c:v>
                </c:pt>
                <c:pt idx="987">
                  <c:v>3124.91</c:v>
                </c:pt>
                <c:pt idx="988">
                  <c:v>3131.11</c:v>
                </c:pt>
                <c:pt idx="989">
                  <c:v>3135.65</c:v>
                </c:pt>
                <c:pt idx="990">
                  <c:v>3163.49</c:v>
                </c:pt>
                <c:pt idx="991">
                  <c:v>3163.49</c:v>
                </c:pt>
                <c:pt idx="992">
                  <c:v>3163.49</c:v>
                </c:pt>
                <c:pt idx="993">
                  <c:v>3144.72</c:v>
                </c:pt>
                <c:pt idx="994">
                  <c:v>3139.76</c:v>
                </c:pt>
                <c:pt idx="995">
                  <c:v>3187.97</c:v>
                </c:pt>
                <c:pt idx="996">
                  <c:v>3187.97</c:v>
                </c:pt>
                <c:pt idx="997">
                  <c:v>3170.64</c:v>
                </c:pt>
                <c:pt idx="998">
                  <c:v>3170.64</c:v>
                </c:pt>
                <c:pt idx="999">
                  <c:v>3170.64</c:v>
                </c:pt>
                <c:pt idx="1000">
                  <c:v>3142.2</c:v>
                </c:pt>
                <c:pt idx="1001">
                  <c:v>3165.09</c:v>
                </c:pt>
                <c:pt idx="1002">
                  <c:v>3085.6</c:v>
                </c:pt>
                <c:pt idx="1003">
                  <c:v>3068.34</c:v>
                </c:pt>
                <c:pt idx="1004">
                  <c:v>3061.04</c:v>
                </c:pt>
                <c:pt idx="1005">
                  <c:v>3061.04</c:v>
                </c:pt>
                <c:pt idx="1006">
                  <c:v>3061.04</c:v>
                </c:pt>
                <c:pt idx="1007">
                  <c:v>3049.47</c:v>
                </c:pt>
                <c:pt idx="1008">
                  <c:v>3015.47</c:v>
                </c:pt>
                <c:pt idx="1009">
                  <c:v>2989.71</c:v>
                </c:pt>
                <c:pt idx="1010">
                  <c:v>2989.71</c:v>
                </c:pt>
                <c:pt idx="1011">
                  <c:v>3002.8</c:v>
                </c:pt>
                <c:pt idx="1012">
                  <c:v>3002.8</c:v>
                </c:pt>
                <c:pt idx="1013">
                  <c:v>3002.8</c:v>
                </c:pt>
                <c:pt idx="1014">
                  <c:v>2984.02</c:v>
                </c:pt>
                <c:pt idx="1015">
                  <c:v>2982.29</c:v>
                </c:pt>
                <c:pt idx="1016">
                  <c:v>2964.56</c:v>
                </c:pt>
                <c:pt idx="1017">
                  <c:v>3000.47</c:v>
                </c:pt>
                <c:pt idx="1018">
                  <c:v>2997.2</c:v>
                </c:pt>
                <c:pt idx="1019">
                  <c:v>2997.2</c:v>
                </c:pt>
                <c:pt idx="1020">
                  <c:v>2997.2</c:v>
                </c:pt>
                <c:pt idx="1021">
                  <c:v>3019.44</c:v>
                </c:pt>
                <c:pt idx="1022">
                  <c:v>2988.06</c:v>
                </c:pt>
                <c:pt idx="1023">
                  <c:v>2989.14</c:v>
                </c:pt>
                <c:pt idx="1024">
                  <c:v>2996.03</c:v>
                </c:pt>
                <c:pt idx="1025">
                  <c:v>2996.6</c:v>
                </c:pt>
                <c:pt idx="1026">
                  <c:v>2996.6</c:v>
                </c:pt>
                <c:pt idx="1027">
                  <c:v>2996.6</c:v>
                </c:pt>
                <c:pt idx="1028">
                  <c:v>2996.6</c:v>
                </c:pt>
                <c:pt idx="1029">
                  <c:v>2992.81</c:v>
                </c:pt>
                <c:pt idx="1030">
                  <c:v>3019.72</c:v>
                </c:pt>
                <c:pt idx="1031">
                  <c:v>3000.71</c:v>
                </c:pt>
                <c:pt idx="1032">
                  <c:v>3000.71</c:v>
                </c:pt>
                <c:pt idx="1033">
                  <c:v>3000.71</c:v>
                </c:pt>
                <c:pt idx="1034">
                  <c:v>3000.71</c:v>
                </c:pt>
                <c:pt idx="1035">
                  <c:v>3000.71</c:v>
                </c:pt>
                <c:pt idx="1036">
                  <c:v>2981.06</c:v>
                </c:pt>
                <c:pt idx="1037">
                  <c:v>2965.36</c:v>
                </c:pt>
                <c:pt idx="1038">
                  <c:v>2941.08</c:v>
                </c:pt>
                <c:pt idx="1039">
                  <c:v>2919.01</c:v>
                </c:pt>
                <c:pt idx="1040">
                  <c:v>2919.01</c:v>
                </c:pt>
                <c:pt idx="1041">
                  <c:v>2919.01</c:v>
                </c:pt>
                <c:pt idx="1042">
                  <c:v>2919.01</c:v>
                </c:pt>
                <c:pt idx="1043">
                  <c:v>2949.6</c:v>
                </c:pt>
                <c:pt idx="1044">
                  <c:v>2980.8</c:v>
                </c:pt>
                <c:pt idx="1045">
                  <c:v>2930.19</c:v>
                </c:pt>
                <c:pt idx="1046">
                  <c:v>2935.96</c:v>
                </c:pt>
                <c:pt idx="1047">
                  <c:v>2935.96</c:v>
                </c:pt>
                <c:pt idx="1048">
                  <c:v>2935.96</c:v>
                </c:pt>
                <c:pt idx="1049">
                  <c:v>2935.96</c:v>
                </c:pt>
                <c:pt idx="1050">
                  <c:v>2924.77</c:v>
                </c:pt>
                <c:pt idx="1051">
                  <c:v>2934.58</c:v>
                </c:pt>
                <c:pt idx="1052">
                  <c:v>2938.24</c:v>
                </c:pt>
                <c:pt idx="1053">
                  <c:v>2927.91</c:v>
                </c:pt>
                <c:pt idx="1054">
                  <c:v>2927.91</c:v>
                </c:pt>
                <c:pt idx="1055">
                  <c:v>2927.91</c:v>
                </c:pt>
                <c:pt idx="1056">
                  <c:v>2908.53</c:v>
                </c:pt>
                <c:pt idx="1057">
                  <c:v>2932.01</c:v>
                </c:pt>
                <c:pt idx="1058">
                  <c:v>2927.53</c:v>
                </c:pt>
                <c:pt idx="1059">
                  <c:v>2936.72</c:v>
                </c:pt>
                <c:pt idx="1060">
                  <c:v>2930.17</c:v>
                </c:pt>
                <c:pt idx="1061">
                  <c:v>2930.17</c:v>
                </c:pt>
                <c:pt idx="1062">
                  <c:v>2930.17</c:v>
                </c:pt>
                <c:pt idx="1063">
                  <c:v>2936.66</c:v>
                </c:pt>
                <c:pt idx="1064">
                  <c:v>2921.9</c:v>
                </c:pt>
                <c:pt idx="1065">
                  <c:v>2906.78</c:v>
                </c:pt>
                <c:pt idx="1066">
                  <c:v>2882.2</c:v>
                </c:pt>
                <c:pt idx="1067">
                  <c:v>2855.8</c:v>
                </c:pt>
                <c:pt idx="1068">
                  <c:v>2855.8</c:v>
                </c:pt>
                <c:pt idx="1069">
                  <c:v>2855.8</c:v>
                </c:pt>
                <c:pt idx="1070">
                  <c:v>2853.99</c:v>
                </c:pt>
                <c:pt idx="1071">
                  <c:v>2867.76</c:v>
                </c:pt>
                <c:pt idx="1072">
                  <c:v>2879.49</c:v>
                </c:pt>
                <c:pt idx="1073">
                  <c:v>2862.63</c:v>
                </c:pt>
                <c:pt idx="1074">
                  <c:v>2851.98</c:v>
                </c:pt>
                <c:pt idx="1075">
                  <c:v>2851.98</c:v>
                </c:pt>
                <c:pt idx="1076">
                  <c:v>2851.98</c:v>
                </c:pt>
                <c:pt idx="1077">
                  <c:v>2875.46</c:v>
                </c:pt>
                <c:pt idx="1078">
                  <c:v>2867.64</c:v>
                </c:pt>
                <c:pt idx="1079">
                  <c:v>2876.03</c:v>
                </c:pt>
                <c:pt idx="1080">
                  <c:v>2875.68</c:v>
                </c:pt>
                <c:pt idx="1081">
                  <c:v>2902.81</c:v>
                </c:pt>
                <c:pt idx="1082">
                  <c:v>2902.81</c:v>
                </c:pt>
                <c:pt idx="1083">
                  <c:v>2902.81</c:v>
                </c:pt>
                <c:pt idx="1084">
                  <c:v>2902.81</c:v>
                </c:pt>
                <c:pt idx="1085">
                  <c:v>2902.68</c:v>
                </c:pt>
                <c:pt idx="1086">
                  <c:v>2893.55</c:v>
                </c:pt>
                <c:pt idx="1087">
                  <c:v>2871.67</c:v>
                </c:pt>
                <c:pt idx="1088">
                  <c:v>2886.52</c:v>
                </c:pt>
                <c:pt idx="1089">
                  <c:v>2886.52</c:v>
                </c:pt>
                <c:pt idx="1090">
                  <c:v>2886.52</c:v>
                </c:pt>
                <c:pt idx="1091">
                  <c:v>2896.27</c:v>
                </c:pt>
                <c:pt idx="1092">
                  <c:v>2919.17</c:v>
                </c:pt>
                <c:pt idx="1093">
                  <c:v>2935.75</c:v>
                </c:pt>
                <c:pt idx="1094">
                  <c:v>2960.91</c:v>
                </c:pt>
                <c:pt idx="1095">
                  <c:v>2977.43</c:v>
                </c:pt>
                <c:pt idx="1096">
                  <c:v>2977.43</c:v>
                </c:pt>
                <c:pt idx="1097">
                  <c:v>2977.43</c:v>
                </c:pt>
                <c:pt idx="1098">
                  <c:v>2966.67</c:v>
                </c:pt>
                <c:pt idx="1099">
                  <c:v>2972.44</c:v>
                </c:pt>
                <c:pt idx="1100">
                  <c:v>2987.88</c:v>
                </c:pt>
                <c:pt idx="1101">
                  <c:v>3004.43</c:v>
                </c:pt>
                <c:pt idx="1102">
                  <c:v>2980.83</c:v>
                </c:pt>
                <c:pt idx="1103">
                  <c:v>2980.83</c:v>
                </c:pt>
                <c:pt idx="1104">
                  <c:v>2980.83</c:v>
                </c:pt>
                <c:pt idx="1105">
                  <c:v>2987.93</c:v>
                </c:pt>
                <c:pt idx="1106">
                  <c:v>2997.73</c:v>
                </c:pt>
                <c:pt idx="1107">
                  <c:v>2972.61</c:v>
                </c:pt>
                <c:pt idx="1108">
                  <c:v>2923.96</c:v>
                </c:pt>
                <c:pt idx="1109">
                  <c:v>2912.53</c:v>
                </c:pt>
                <c:pt idx="1110">
                  <c:v>2912.53</c:v>
                </c:pt>
                <c:pt idx="1111">
                  <c:v>2912.53</c:v>
                </c:pt>
                <c:pt idx="1112">
                  <c:v>2912.53</c:v>
                </c:pt>
                <c:pt idx="1113">
                  <c:v>2904.87</c:v>
                </c:pt>
                <c:pt idx="1114">
                  <c:v>2936.82</c:v>
                </c:pt>
                <c:pt idx="1115">
                  <c:v>2921.25</c:v>
                </c:pt>
                <c:pt idx="1116">
                  <c:v>2899.94</c:v>
                </c:pt>
                <c:pt idx="1117">
                  <c:v>2899.94</c:v>
                </c:pt>
                <c:pt idx="1118">
                  <c:v>2899.94</c:v>
                </c:pt>
                <c:pt idx="1119">
                  <c:v>2913.48</c:v>
                </c:pt>
                <c:pt idx="1120">
                  <c:v>2911.99</c:v>
                </c:pt>
                <c:pt idx="1121">
                  <c:v>2888.02</c:v>
                </c:pt>
                <c:pt idx="1122">
                  <c:v>2880.24</c:v>
                </c:pt>
                <c:pt idx="1123">
                  <c:v>2885.57</c:v>
                </c:pt>
                <c:pt idx="1124">
                  <c:v>2885.57</c:v>
                </c:pt>
                <c:pt idx="1125">
                  <c:v>2885.57</c:v>
                </c:pt>
                <c:pt idx="1126">
                  <c:v>2866.87</c:v>
                </c:pt>
                <c:pt idx="1127">
                  <c:v>2869.32</c:v>
                </c:pt>
                <c:pt idx="1128">
                  <c:v>2857.65</c:v>
                </c:pt>
                <c:pt idx="1129">
                  <c:v>2853.1</c:v>
                </c:pt>
                <c:pt idx="1130">
                  <c:v>2858</c:v>
                </c:pt>
                <c:pt idx="1131">
                  <c:v>2858</c:v>
                </c:pt>
                <c:pt idx="1132">
                  <c:v>2858</c:v>
                </c:pt>
                <c:pt idx="1133">
                  <c:v>2867.13</c:v>
                </c:pt>
                <c:pt idx="1134">
                  <c:v>2868.6</c:v>
                </c:pt>
                <c:pt idx="1135">
                  <c:v>2872.55</c:v>
                </c:pt>
                <c:pt idx="1136">
                  <c:v>2872.55</c:v>
                </c:pt>
                <c:pt idx="1137">
                  <c:v>2872.55</c:v>
                </c:pt>
                <c:pt idx="1138">
                  <c:v>2872.55</c:v>
                </c:pt>
                <c:pt idx="1139">
                  <c:v>2872.55</c:v>
                </c:pt>
                <c:pt idx="1140">
                  <c:v>2854.89</c:v>
                </c:pt>
                <c:pt idx="1141">
                  <c:v>2837.9</c:v>
                </c:pt>
                <c:pt idx="1142">
                  <c:v>2856.48</c:v>
                </c:pt>
                <c:pt idx="1143">
                  <c:v>2863.39</c:v>
                </c:pt>
                <c:pt idx="1144">
                  <c:v>2868.89</c:v>
                </c:pt>
                <c:pt idx="1145">
                  <c:v>2868.89</c:v>
                </c:pt>
                <c:pt idx="1146">
                  <c:v>2868.89</c:v>
                </c:pt>
                <c:pt idx="1147">
                  <c:v>2871.98</c:v>
                </c:pt>
                <c:pt idx="1148">
                  <c:v>2899.13</c:v>
                </c:pt>
                <c:pt idx="1149">
                  <c:v>2928.07</c:v>
                </c:pt>
                <c:pt idx="1150">
                  <c:v>2944.31</c:v>
                </c:pt>
                <c:pt idx="1151">
                  <c:v>2947.85</c:v>
                </c:pt>
                <c:pt idx="1152">
                  <c:v>2947.85</c:v>
                </c:pt>
                <c:pt idx="1153">
                  <c:v>2947.85</c:v>
                </c:pt>
                <c:pt idx="1154">
                  <c:v>2947.85</c:v>
                </c:pt>
                <c:pt idx="1155">
                  <c:v>2945.53</c:v>
                </c:pt>
                <c:pt idx="1156">
                  <c:v>2930.17</c:v>
                </c:pt>
                <c:pt idx="1157">
                  <c:v>2967.44</c:v>
                </c:pt>
                <c:pt idx="1158">
                  <c:v>2961.78</c:v>
                </c:pt>
                <c:pt idx="1159">
                  <c:v>2961.78</c:v>
                </c:pt>
                <c:pt idx="1160">
                  <c:v>2961.78</c:v>
                </c:pt>
                <c:pt idx="1161">
                  <c:v>2959.26</c:v>
                </c:pt>
                <c:pt idx="1162">
                  <c:v>2967.24</c:v>
                </c:pt>
                <c:pt idx="1163">
                  <c:v>2949.35</c:v>
                </c:pt>
                <c:pt idx="1164">
                  <c:v>2933.92</c:v>
                </c:pt>
                <c:pt idx="1165">
                  <c:v>2918.69</c:v>
                </c:pt>
                <c:pt idx="1166">
                  <c:v>2918.69</c:v>
                </c:pt>
                <c:pt idx="1167">
                  <c:v>2918.69</c:v>
                </c:pt>
                <c:pt idx="1168">
                  <c:v>2883.87</c:v>
                </c:pt>
                <c:pt idx="1169">
                  <c:v>2873.22</c:v>
                </c:pt>
                <c:pt idx="1170">
                  <c:v>2893.4</c:v>
                </c:pt>
                <c:pt idx="1171">
                  <c:v>2932.16</c:v>
                </c:pt>
                <c:pt idx="1172">
                  <c:v>2889.45</c:v>
                </c:pt>
                <c:pt idx="1173">
                  <c:v>2889.45</c:v>
                </c:pt>
                <c:pt idx="1174">
                  <c:v>2889.45</c:v>
                </c:pt>
                <c:pt idx="1175">
                  <c:v>2895.12</c:v>
                </c:pt>
                <c:pt idx="1176">
                  <c:v>2904.61</c:v>
                </c:pt>
                <c:pt idx="1177">
                  <c:v>2905.29</c:v>
                </c:pt>
                <c:pt idx="1178">
                  <c:v>2911.66</c:v>
                </c:pt>
                <c:pt idx="1179">
                  <c:v>2913.47</c:v>
                </c:pt>
                <c:pt idx="1180">
                  <c:v>2913.47</c:v>
                </c:pt>
                <c:pt idx="1181">
                  <c:v>2913.47</c:v>
                </c:pt>
                <c:pt idx="1182">
                  <c:v>2913.47</c:v>
                </c:pt>
                <c:pt idx="1183">
                  <c:v>2920.42</c:v>
                </c:pt>
                <c:pt idx="1184">
                  <c:v>2921</c:v>
                </c:pt>
                <c:pt idx="1185">
                  <c:v>2895.73</c:v>
                </c:pt>
                <c:pt idx="1186">
                  <c:v>2894.72</c:v>
                </c:pt>
                <c:pt idx="1187">
                  <c:v>2894.72</c:v>
                </c:pt>
                <c:pt idx="1188">
                  <c:v>2894.72</c:v>
                </c:pt>
                <c:pt idx="1189">
                  <c:v>2895.85</c:v>
                </c:pt>
                <c:pt idx="1190">
                  <c:v>2893.76</c:v>
                </c:pt>
                <c:pt idx="1191">
                  <c:v>2907.1</c:v>
                </c:pt>
                <c:pt idx="1192">
                  <c:v>2919.82</c:v>
                </c:pt>
                <c:pt idx="1193">
                  <c:v>2919.58</c:v>
                </c:pt>
                <c:pt idx="1194">
                  <c:v>2919.58</c:v>
                </c:pt>
                <c:pt idx="1195">
                  <c:v>2919.58</c:v>
                </c:pt>
                <c:pt idx="1196">
                  <c:v>2929.2</c:v>
                </c:pt>
                <c:pt idx="1197">
                  <c:v>2933.13</c:v>
                </c:pt>
                <c:pt idx="1198">
                  <c:v>2924.75</c:v>
                </c:pt>
                <c:pt idx="1199">
                  <c:v>2953.83</c:v>
                </c:pt>
                <c:pt idx="1200">
                  <c:v>2961.68</c:v>
                </c:pt>
                <c:pt idx="1201">
                  <c:v>2961.68</c:v>
                </c:pt>
                <c:pt idx="1202">
                  <c:v>2961.68</c:v>
                </c:pt>
                <c:pt idx="1203">
                  <c:v>2961.68</c:v>
                </c:pt>
                <c:pt idx="1204">
                  <c:v>3029.53</c:v>
                </c:pt>
                <c:pt idx="1205">
                  <c:v>3053.9</c:v>
                </c:pt>
                <c:pt idx="1206">
                  <c:v>3035.83</c:v>
                </c:pt>
                <c:pt idx="1207">
                  <c:v>3010.68</c:v>
                </c:pt>
                <c:pt idx="1208">
                  <c:v>3010.68</c:v>
                </c:pt>
                <c:pt idx="1209">
                  <c:v>3010.68</c:v>
                </c:pt>
                <c:pt idx="1210">
                  <c:v>3010.68</c:v>
                </c:pt>
                <c:pt idx="1211">
                  <c:v>3025.28</c:v>
                </c:pt>
                <c:pt idx="1212">
                  <c:v>3023.64</c:v>
                </c:pt>
                <c:pt idx="1213">
                  <c:v>3038.26</c:v>
                </c:pt>
                <c:pt idx="1214">
                  <c:v>3050.43</c:v>
                </c:pt>
                <c:pt idx="1215">
                  <c:v>3050.43</c:v>
                </c:pt>
                <c:pt idx="1216">
                  <c:v>3050.43</c:v>
                </c:pt>
                <c:pt idx="1217">
                  <c:v>3050.43</c:v>
                </c:pt>
                <c:pt idx="1218">
                  <c:v>3050.43</c:v>
                </c:pt>
                <c:pt idx="1219">
                  <c:v>3068.93</c:v>
                </c:pt>
                <c:pt idx="1220">
                  <c:v>3084.19</c:v>
                </c:pt>
                <c:pt idx="1221">
                  <c:v>3092.65</c:v>
                </c:pt>
                <c:pt idx="1222">
                  <c:v>3092.65</c:v>
                </c:pt>
                <c:pt idx="1223">
                  <c:v>3092.65</c:v>
                </c:pt>
                <c:pt idx="1224">
                  <c:v>3067.33</c:v>
                </c:pt>
                <c:pt idx="1225">
                  <c:v>3067.73</c:v>
                </c:pt>
                <c:pt idx="1226">
                  <c:v>3052.3</c:v>
                </c:pt>
                <c:pt idx="1227">
                  <c:v>3043.6</c:v>
                </c:pt>
                <c:pt idx="1228">
                  <c:v>3019.56</c:v>
                </c:pt>
                <c:pt idx="1229">
                  <c:v>3019.56</c:v>
                </c:pt>
                <c:pt idx="1230">
                  <c:v>3019.56</c:v>
                </c:pt>
                <c:pt idx="1231">
                  <c:v>3030.6</c:v>
                </c:pt>
                <c:pt idx="1232">
                  <c:v>3013.26</c:v>
                </c:pt>
                <c:pt idx="1233">
                  <c:v>3010</c:v>
                </c:pt>
                <c:pt idx="1234">
                  <c:v>3010</c:v>
                </c:pt>
                <c:pt idx="1235">
                  <c:v>3010.77</c:v>
                </c:pt>
                <c:pt idx="1236">
                  <c:v>3010.77</c:v>
                </c:pt>
                <c:pt idx="1237">
                  <c:v>3010.77</c:v>
                </c:pt>
                <c:pt idx="1238">
                  <c:v>3023.67</c:v>
                </c:pt>
                <c:pt idx="1239">
                  <c:v>3026.55</c:v>
                </c:pt>
                <c:pt idx="1240">
                  <c:v>3026.22</c:v>
                </c:pt>
                <c:pt idx="1241">
                  <c:v>3002.94</c:v>
                </c:pt>
                <c:pt idx="1242">
                  <c:v>2995.23</c:v>
                </c:pt>
                <c:pt idx="1243">
                  <c:v>2995.23</c:v>
                </c:pt>
                <c:pt idx="1244">
                  <c:v>2995.23</c:v>
                </c:pt>
                <c:pt idx="1245">
                  <c:v>2997.59</c:v>
                </c:pt>
                <c:pt idx="1246">
                  <c:v>2973.03</c:v>
                </c:pt>
                <c:pt idx="1247">
                  <c:v>2964.66</c:v>
                </c:pt>
                <c:pt idx="1248">
                  <c:v>2954.54</c:v>
                </c:pt>
                <c:pt idx="1249">
                  <c:v>2974.39</c:v>
                </c:pt>
                <c:pt idx="1250">
                  <c:v>2974.39</c:v>
                </c:pt>
                <c:pt idx="1251">
                  <c:v>2974.39</c:v>
                </c:pt>
                <c:pt idx="1252">
                  <c:v>2974.39</c:v>
                </c:pt>
                <c:pt idx="1253">
                  <c:v>2994.62</c:v>
                </c:pt>
                <c:pt idx="1254">
                  <c:v>3011.14</c:v>
                </c:pt>
                <c:pt idx="1255">
                  <c:v>2994.85</c:v>
                </c:pt>
                <c:pt idx="1256">
                  <c:v>2984.99</c:v>
                </c:pt>
                <c:pt idx="1257">
                  <c:v>2984.99</c:v>
                </c:pt>
                <c:pt idx="1258">
                  <c:v>2984.99</c:v>
                </c:pt>
                <c:pt idx="1259">
                  <c:v>2966.54</c:v>
                </c:pt>
                <c:pt idx="1260">
                  <c:v>2974.7</c:v>
                </c:pt>
                <c:pt idx="1261">
                  <c:v>2967.32</c:v>
                </c:pt>
                <c:pt idx="1262">
                  <c:v>2980.03</c:v>
                </c:pt>
                <c:pt idx="1263">
                  <c:v>2994.39</c:v>
                </c:pt>
                <c:pt idx="1264">
                  <c:v>2994.39</c:v>
                </c:pt>
                <c:pt idx="1265">
                  <c:v>2994.39</c:v>
                </c:pt>
                <c:pt idx="1266">
                  <c:v>2994.39</c:v>
                </c:pt>
                <c:pt idx="1267">
                  <c:v>2986.83</c:v>
                </c:pt>
                <c:pt idx="1268">
                  <c:v>2986.88</c:v>
                </c:pt>
                <c:pt idx="1269">
                  <c:v>2972.98</c:v>
                </c:pt>
                <c:pt idx="1270">
                  <c:v>2933.96</c:v>
                </c:pt>
                <c:pt idx="1271">
                  <c:v>2933.96</c:v>
                </c:pt>
                <c:pt idx="1272">
                  <c:v>2933.96</c:v>
                </c:pt>
                <c:pt idx="1273">
                  <c:v>2934.23</c:v>
                </c:pt>
                <c:pt idx="1274">
                  <c:v>2940.35</c:v>
                </c:pt>
                <c:pt idx="1275">
                  <c:v>2937.09</c:v>
                </c:pt>
                <c:pt idx="1276">
                  <c:v>2948.09</c:v>
                </c:pt>
                <c:pt idx="1277">
                  <c:v>2936.07</c:v>
                </c:pt>
                <c:pt idx="1278">
                  <c:v>2936.07</c:v>
                </c:pt>
                <c:pt idx="1279">
                  <c:v>2936.07</c:v>
                </c:pt>
                <c:pt idx="1280">
                  <c:v>2936.07</c:v>
                </c:pt>
                <c:pt idx="1281">
                  <c:v>2923.49</c:v>
                </c:pt>
                <c:pt idx="1282">
                  <c:v>2919.5</c:v>
                </c:pt>
                <c:pt idx="1283">
                  <c:v>2907.96</c:v>
                </c:pt>
                <c:pt idx="1284">
                  <c:v>2909.15</c:v>
                </c:pt>
                <c:pt idx="1285">
                  <c:v>2909.15</c:v>
                </c:pt>
                <c:pt idx="1286">
                  <c:v>2909.15</c:v>
                </c:pt>
                <c:pt idx="1287">
                  <c:v>2916.1</c:v>
                </c:pt>
                <c:pt idx="1288">
                  <c:v>2923.03</c:v>
                </c:pt>
                <c:pt idx="1289">
                  <c:v>2909.52</c:v>
                </c:pt>
                <c:pt idx="1290">
                  <c:v>2905.98</c:v>
                </c:pt>
                <c:pt idx="1291">
                  <c:v>2897.83</c:v>
                </c:pt>
                <c:pt idx="1292">
                  <c:v>2897.83</c:v>
                </c:pt>
                <c:pt idx="1293">
                  <c:v>2897.83</c:v>
                </c:pt>
                <c:pt idx="1294">
                  <c:v>2906.06</c:v>
                </c:pt>
                <c:pt idx="1295">
                  <c:v>2904.6</c:v>
                </c:pt>
                <c:pt idx="1296">
                  <c:v>2893.18</c:v>
                </c:pt>
                <c:pt idx="1297">
                  <c:v>2913.96</c:v>
                </c:pt>
                <c:pt idx="1298">
                  <c:v>2900.73</c:v>
                </c:pt>
                <c:pt idx="1299">
                  <c:v>2900.73</c:v>
                </c:pt>
                <c:pt idx="1300">
                  <c:v>2900.73</c:v>
                </c:pt>
                <c:pt idx="1301">
                  <c:v>2924.57</c:v>
                </c:pt>
                <c:pt idx="1302">
                  <c:v>2930.7</c:v>
                </c:pt>
                <c:pt idx="1303">
                  <c:v>2940.66</c:v>
                </c:pt>
                <c:pt idx="1304">
                  <c:v>2941.07</c:v>
                </c:pt>
                <c:pt idx="1305">
                  <c:v>2936.67</c:v>
                </c:pt>
                <c:pt idx="1306">
                  <c:v>2936.67</c:v>
                </c:pt>
                <c:pt idx="1307">
                  <c:v>2936.67</c:v>
                </c:pt>
                <c:pt idx="1308">
                  <c:v>2949.33</c:v>
                </c:pt>
                <c:pt idx="1309">
                  <c:v>2953.81</c:v>
                </c:pt>
                <c:pt idx="1310">
                  <c:v>2945.59</c:v>
                </c:pt>
                <c:pt idx="1311">
                  <c:v>2926.82</c:v>
                </c:pt>
                <c:pt idx="1312">
                  <c:v>2942.19</c:v>
                </c:pt>
                <c:pt idx="1313">
                  <c:v>2942.19</c:v>
                </c:pt>
                <c:pt idx="1314">
                  <c:v>2942.19</c:v>
                </c:pt>
                <c:pt idx="1315">
                  <c:v>2942.19</c:v>
                </c:pt>
                <c:pt idx="1316">
                  <c:v>2947.06</c:v>
                </c:pt>
                <c:pt idx="1317">
                  <c:v>2953.77</c:v>
                </c:pt>
                <c:pt idx="1318">
                  <c:v>2949.69</c:v>
                </c:pt>
                <c:pt idx="1319">
                  <c:v>2932.05</c:v>
                </c:pt>
                <c:pt idx="1320">
                  <c:v>2932.05</c:v>
                </c:pt>
                <c:pt idx="1321">
                  <c:v>2932.05</c:v>
                </c:pt>
                <c:pt idx="1322">
                  <c:v>2932.05</c:v>
                </c:pt>
                <c:pt idx="1323">
                  <c:v>2944.27</c:v>
                </c:pt>
                <c:pt idx="1324">
                  <c:v>2935.66</c:v>
                </c:pt>
                <c:pt idx="1325">
                  <c:v>2921.92</c:v>
                </c:pt>
                <c:pt idx="1326">
                  <c:v>2936.66</c:v>
                </c:pt>
                <c:pt idx="1327">
                  <c:v>2936.66</c:v>
                </c:pt>
                <c:pt idx="1328">
                  <c:v>2936.66</c:v>
                </c:pt>
                <c:pt idx="1329">
                  <c:v>2947.69</c:v>
                </c:pt>
                <c:pt idx="1330">
                  <c:v>2971.36</c:v>
                </c:pt>
                <c:pt idx="1331">
                  <c:v>2989.39</c:v>
                </c:pt>
                <c:pt idx="1332">
                  <c:v>3008.8</c:v>
                </c:pt>
                <c:pt idx="1333">
                  <c:v>3009.85</c:v>
                </c:pt>
                <c:pt idx="1334">
                  <c:v>3009.85</c:v>
                </c:pt>
                <c:pt idx="1335">
                  <c:v>3009.85</c:v>
                </c:pt>
                <c:pt idx="1336">
                  <c:v>3011.44</c:v>
                </c:pt>
                <c:pt idx="1337">
                  <c:v>3039.19</c:v>
                </c:pt>
                <c:pt idx="1338">
                  <c:v>3038.56</c:v>
                </c:pt>
                <c:pt idx="1339">
                  <c:v>3054.38</c:v>
                </c:pt>
                <c:pt idx="1340">
                  <c:v>3055.57</c:v>
                </c:pt>
                <c:pt idx="1341">
                  <c:v>3055.57</c:v>
                </c:pt>
                <c:pt idx="1342">
                  <c:v>3055.57</c:v>
                </c:pt>
                <c:pt idx="1343">
                  <c:v>3055.57</c:v>
                </c:pt>
                <c:pt idx="1344">
                  <c:v>3026.94</c:v>
                </c:pt>
                <c:pt idx="1345">
                  <c:v>3017.78</c:v>
                </c:pt>
                <c:pt idx="1346">
                  <c:v>3015.52</c:v>
                </c:pt>
                <c:pt idx="1347">
                  <c:v>3004.88</c:v>
                </c:pt>
                <c:pt idx="1348">
                  <c:v>3004.88</c:v>
                </c:pt>
                <c:pt idx="1349">
                  <c:v>3004.88</c:v>
                </c:pt>
                <c:pt idx="1350">
                  <c:v>3004.88</c:v>
                </c:pt>
                <c:pt idx="1351">
                  <c:v>3016.7</c:v>
                </c:pt>
                <c:pt idx="1352">
                  <c:v>3023.88</c:v>
                </c:pt>
                <c:pt idx="1353">
                  <c:v>3015.79</c:v>
                </c:pt>
                <c:pt idx="1354">
                  <c:v>3003.19</c:v>
                </c:pt>
                <c:pt idx="1355">
                  <c:v>3003.19</c:v>
                </c:pt>
                <c:pt idx="1356">
                  <c:v>3003.19</c:v>
                </c:pt>
                <c:pt idx="1357">
                  <c:v>3011.32</c:v>
                </c:pt>
                <c:pt idx="1358">
                  <c:v>3001.07</c:v>
                </c:pt>
                <c:pt idx="1359">
                  <c:v>2982.73</c:v>
                </c:pt>
                <c:pt idx="1360">
                  <c:v>2982.73</c:v>
                </c:pt>
                <c:pt idx="1361">
                  <c:v>2976.39</c:v>
                </c:pt>
                <c:pt idx="1362">
                  <c:v>2976.39</c:v>
                </c:pt>
                <c:pt idx="1363">
                  <c:v>2976.39</c:v>
                </c:pt>
                <c:pt idx="1364">
                  <c:v>2986.84</c:v>
                </c:pt>
                <c:pt idx="1365">
                  <c:v>3003.94</c:v>
                </c:pt>
                <c:pt idx="1366">
                  <c:v>3006.09</c:v>
                </c:pt>
                <c:pt idx="1367">
                  <c:v>3006.04</c:v>
                </c:pt>
                <c:pt idx="1368">
                  <c:v>3005.76</c:v>
                </c:pt>
                <c:pt idx="1369">
                  <c:v>3005.76</c:v>
                </c:pt>
                <c:pt idx="1370">
                  <c:v>3005.76</c:v>
                </c:pt>
                <c:pt idx="1371">
                  <c:v>2993.49</c:v>
                </c:pt>
                <c:pt idx="1372">
                  <c:v>2996.53</c:v>
                </c:pt>
                <c:pt idx="1373">
                  <c:v>3007.07</c:v>
                </c:pt>
                <c:pt idx="1374">
                  <c:v>3016.18</c:v>
                </c:pt>
                <c:pt idx="1375">
                  <c:v>3016.18</c:v>
                </c:pt>
                <c:pt idx="1376">
                  <c:v>3016.18</c:v>
                </c:pt>
                <c:pt idx="1377">
                  <c:v>3016.18</c:v>
                </c:pt>
                <c:pt idx="1378">
                  <c:v>3013.99</c:v>
                </c:pt>
                <c:pt idx="1379">
                  <c:v>3029.75</c:v>
                </c:pt>
                <c:pt idx="1380">
                  <c:v>3015.41</c:v>
                </c:pt>
                <c:pt idx="1381">
                  <c:v>2999.07</c:v>
                </c:pt>
                <c:pt idx="1382">
                  <c:v>2996.61</c:v>
                </c:pt>
                <c:pt idx="1383">
                  <c:v>2996.61</c:v>
                </c:pt>
                <c:pt idx="1384">
                  <c:v>2996.61</c:v>
                </c:pt>
                <c:pt idx="1385">
                  <c:v>2975.59</c:v>
                </c:pt>
                <c:pt idx="1386">
                  <c:v>2972.05</c:v>
                </c:pt>
                <c:pt idx="1387">
                  <c:v>2965.77</c:v>
                </c:pt>
                <c:pt idx="1388">
                  <c:v>2963.58</c:v>
                </c:pt>
                <c:pt idx="1389">
                  <c:v>2962.14</c:v>
                </c:pt>
                <c:pt idx="1390">
                  <c:v>2962.14</c:v>
                </c:pt>
                <c:pt idx="1391">
                  <c:v>2962.14</c:v>
                </c:pt>
                <c:pt idx="1392">
                  <c:v>2962.14</c:v>
                </c:pt>
                <c:pt idx="1393">
                  <c:v>2962.26</c:v>
                </c:pt>
                <c:pt idx="1394">
                  <c:v>2971.63</c:v>
                </c:pt>
                <c:pt idx="1395">
                  <c:v>2984</c:v>
                </c:pt>
                <c:pt idx="1396">
                  <c:v>2984</c:v>
                </c:pt>
                <c:pt idx="1397">
                  <c:v>2984</c:v>
                </c:pt>
                <c:pt idx="1398">
                  <c:v>2984</c:v>
                </c:pt>
                <c:pt idx="1399">
                  <c:v>2984</c:v>
                </c:pt>
                <c:pt idx="1400">
                  <c:v>2940.94</c:v>
                </c:pt>
                <c:pt idx="1401">
                  <c:v>2908.68</c:v>
                </c:pt>
                <c:pt idx="1402">
                  <c:v>2885.76</c:v>
                </c:pt>
                <c:pt idx="1403">
                  <c:v>2898.32</c:v>
                </c:pt>
                <c:pt idx="1404">
                  <c:v>2898.32</c:v>
                </c:pt>
                <c:pt idx="1405">
                  <c:v>2898.32</c:v>
                </c:pt>
                <c:pt idx="1406">
                  <c:v>2898.32</c:v>
                </c:pt>
                <c:pt idx="1407">
                  <c:v>2914.37</c:v>
                </c:pt>
                <c:pt idx="1408">
                  <c:v>2895.69</c:v>
                </c:pt>
                <c:pt idx="1409">
                  <c:v>2865.79</c:v>
                </c:pt>
                <c:pt idx="1410">
                  <c:v>2855.86</c:v>
                </c:pt>
                <c:pt idx="1411">
                  <c:v>2855.86</c:v>
                </c:pt>
                <c:pt idx="1412">
                  <c:v>2855.86</c:v>
                </c:pt>
                <c:pt idx="1413">
                  <c:v>2855.86</c:v>
                </c:pt>
                <c:pt idx="1414">
                  <c:v>2868.03</c:v>
                </c:pt>
                <c:pt idx="1415">
                  <c:v>2851.13</c:v>
                </c:pt>
                <c:pt idx="1416">
                  <c:v>2836.85</c:v>
                </c:pt>
                <c:pt idx="1417">
                  <c:v>2851.75</c:v>
                </c:pt>
                <c:pt idx="1418">
                  <c:v>2851.75</c:v>
                </c:pt>
                <c:pt idx="1419">
                  <c:v>2851.75</c:v>
                </c:pt>
                <c:pt idx="1420">
                  <c:v>2854.2</c:v>
                </c:pt>
                <c:pt idx="1421">
                  <c:v>2858.5</c:v>
                </c:pt>
                <c:pt idx="1422">
                  <c:v>2820.53</c:v>
                </c:pt>
                <c:pt idx="1423">
                  <c:v>2783.13</c:v>
                </c:pt>
                <c:pt idx="1424">
                  <c:v>2805.12</c:v>
                </c:pt>
                <c:pt idx="1425">
                  <c:v>2805.12</c:v>
                </c:pt>
                <c:pt idx="1426">
                  <c:v>2805.12</c:v>
                </c:pt>
                <c:pt idx="1427">
                  <c:v>2842.67</c:v>
                </c:pt>
                <c:pt idx="1428">
                  <c:v>2844.14</c:v>
                </c:pt>
                <c:pt idx="1429">
                  <c:v>2835.05</c:v>
                </c:pt>
                <c:pt idx="1430">
                  <c:v>2806.67</c:v>
                </c:pt>
                <c:pt idx="1431">
                  <c:v>2832.13</c:v>
                </c:pt>
                <c:pt idx="1432">
                  <c:v>2832.13</c:v>
                </c:pt>
                <c:pt idx="1433">
                  <c:v>2832.13</c:v>
                </c:pt>
                <c:pt idx="1434">
                  <c:v>2843.6</c:v>
                </c:pt>
                <c:pt idx="1435">
                  <c:v>2844.83</c:v>
                </c:pt>
                <c:pt idx="1436">
                  <c:v>2830.89</c:v>
                </c:pt>
                <c:pt idx="1437">
                  <c:v>2862.78</c:v>
                </c:pt>
                <c:pt idx="1438">
                  <c:v>2908.7</c:v>
                </c:pt>
                <c:pt idx="1439">
                  <c:v>2908.7</c:v>
                </c:pt>
                <c:pt idx="1440">
                  <c:v>2908.7</c:v>
                </c:pt>
                <c:pt idx="1441">
                  <c:v>2904.29</c:v>
                </c:pt>
                <c:pt idx="1442">
                  <c:v>2904.71</c:v>
                </c:pt>
                <c:pt idx="1443">
                  <c:v>2895.79</c:v>
                </c:pt>
                <c:pt idx="1444">
                  <c:v>2851.74</c:v>
                </c:pt>
                <c:pt idx="1445">
                  <c:v>2853.16</c:v>
                </c:pt>
                <c:pt idx="1446">
                  <c:v>2853.16</c:v>
                </c:pt>
                <c:pt idx="1447">
                  <c:v>2853.16</c:v>
                </c:pt>
                <c:pt idx="1448">
                  <c:v>2853.16</c:v>
                </c:pt>
                <c:pt idx="1449">
                  <c:v>2862.01</c:v>
                </c:pt>
                <c:pt idx="1450">
                  <c:v>2877.94</c:v>
                </c:pt>
                <c:pt idx="1451">
                  <c:v>2877.04</c:v>
                </c:pt>
                <c:pt idx="1452">
                  <c:v>2849.59</c:v>
                </c:pt>
                <c:pt idx="1453">
                  <c:v>2849.59</c:v>
                </c:pt>
                <c:pt idx="1454">
                  <c:v>2849.59</c:v>
                </c:pt>
                <c:pt idx="1455">
                  <c:v>2849.91</c:v>
                </c:pt>
                <c:pt idx="1456">
                  <c:v>2855.93</c:v>
                </c:pt>
                <c:pt idx="1457">
                  <c:v>2867.94</c:v>
                </c:pt>
                <c:pt idx="1458">
                  <c:v>2879.05</c:v>
                </c:pt>
                <c:pt idx="1459">
                  <c:v>2879.15</c:v>
                </c:pt>
                <c:pt idx="1460">
                  <c:v>2879.15</c:v>
                </c:pt>
                <c:pt idx="1461">
                  <c:v>2879.15</c:v>
                </c:pt>
                <c:pt idx="1462">
                  <c:v>2859.09</c:v>
                </c:pt>
                <c:pt idx="1463">
                  <c:v>2845.05</c:v>
                </c:pt>
                <c:pt idx="1464">
                  <c:v>2858.88</c:v>
                </c:pt>
                <c:pt idx="1465">
                  <c:v>2871.36</c:v>
                </c:pt>
                <c:pt idx="1466">
                  <c:v>2866.93</c:v>
                </c:pt>
                <c:pt idx="1467">
                  <c:v>2866.93</c:v>
                </c:pt>
                <c:pt idx="1468">
                  <c:v>2866.93</c:v>
                </c:pt>
                <c:pt idx="1469">
                  <c:v>2851.84</c:v>
                </c:pt>
                <c:pt idx="1470">
                  <c:v>2848.38</c:v>
                </c:pt>
                <c:pt idx="1471">
                  <c:v>2845.76</c:v>
                </c:pt>
                <c:pt idx="1472">
                  <c:v>2850.04</c:v>
                </c:pt>
                <c:pt idx="1473">
                  <c:v>2852.48</c:v>
                </c:pt>
                <c:pt idx="1474">
                  <c:v>2852.48</c:v>
                </c:pt>
                <c:pt idx="1475">
                  <c:v>2852.48</c:v>
                </c:pt>
                <c:pt idx="1476">
                  <c:v>2852.48</c:v>
                </c:pt>
                <c:pt idx="1477">
                  <c:v>2866.92</c:v>
                </c:pt>
                <c:pt idx="1478">
                  <c:v>2850.69</c:v>
                </c:pt>
                <c:pt idx="1479">
                  <c:v>2857.88</c:v>
                </c:pt>
                <c:pt idx="1480">
                  <c:v>2849.01</c:v>
                </c:pt>
                <c:pt idx="1481">
                  <c:v>2849.01</c:v>
                </c:pt>
                <c:pt idx="1482">
                  <c:v>2849.01</c:v>
                </c:pt>
                <c:pt idx="1483">
                  <c:v>2816.33</c:v>
                </c:pt>
                <c:pt idx="1484">
                  <c:v>2780.04</c:v>
                </c:pt>
                <c:pt idx="1485">
                  <c:v>2780.47</c:v>
                </c:pt>
                <c:pt idx="1486">
                  <c:v>2780.47</c:v>
                </c:pt>
                <c:pt idx="1487">
                  <c:v>2780.47</c:v>
                </c:pt>
                <c:pt idx="1488">
                  <c:v>2780.47</c:v>
                </c:pt>
                <c:pt idx="1489">
                  <c:v>2780.47</c:v>
                </c:pt>
                <c:pt idx="1490">
                  <c:v>2792.96</c:v>
                </c:pt>
                <c:pt idx="1491">
                  <c:v>2778.27</c:v>
                </c:pt>
                <c:pt idx="1492">
                  <c:v>2791.57</c:v>
                </c:pt>
                <c:pt idx="1493">
                  <c:v>2787.36</c:v>
                </c:pt>
                <c:pt idx="1494">
                  <c:v>2791.88</c:v>
                </c:pt>
                <c:pt idx="1495">
                  <c:v>2791.88</c:v>
                </c:pt>
                <c:pt idx="1496">
                  <c:v>2791.88</c:v>
                </c:pt>
                <c:pt idx="1497">
                  <c:v>2781.95</c:v>
                </c:pt>
                <c:pt idx="1498">
                  <c:v>2767.82</c:v>
                </c:pt>
                <c:pt idx="1499">
                  <c:v>2733.24</c:v>
                </c:pt>
                <c:pt idx="1500">
                  <c:v>2710.03</c:v>
                </c:pt>
                <c:pt idx="1501">
                  <c:v>2705.34</c:v>
                </c:pt>
                <c:pt idx="1502">
                  <c:v>2705.34</c:v>
                </c:pt>
                <c:pt idx="1503">
                  <c:v>2705.34</c:v>
                </c:pt>
                <c:pt idx="1504">
                  <c:v>2726.47</c:v>
                </c:pt>
                <c:pt idx="1505">
                  <c:v>2725.66</c:v>
                </c:pt>
                <c:pt idx="1506">
                  <c:v>2705.64</c:v>
                </c:pt>
                <c:pt idx="1507">
                  <c:v>2724.47</c:v>
                </c:pt>
                <c:pt idx="1508">
                  <c:v>2757.96</c:v>
                </c:pt>
                <c:pt idx="1509">
                  <c:v>2757.96</c:v>
                </c:pt>
                <c:pt idx="1510">
                  <c:v>2757.96</c:v>
                </c:pt>
                <c:pt idx="1511">
                  <c:v>2799.45</c:v>
                </c:pt>
                <c:pt idx="1512">
                  <c:v>2785.22</c:v>
                </c:pt>
                <c:pt idx="1513">
                  <c:v>2820.29</c:v>
                </c:pt>
                <c:pt idx="1514">
                  <c:v>2812.83</c:v>
                </c:pt>
                <c:pt idx="1515">
                  <c:v>2806.28</c:v>
                </c:pt>
                <c:pt idx="1516">
                  <c:v>2806.28</c:v>
                </c:pt>
                <c:pt idx="1517">
                  <c:v>2806.28</c:v>
                </c:pt>
                <c:pt idx="1518">
                  <c:v>2809.92</c:v>
                </c:pt>
                <c:pt idx="1519">
                  <c:v>2809.92</c:v>
                </c:pt>
                <c:pt idx="1520">
                  <c:v>2831.99</c:v>
                </c:pt>
                <c:pt idx="1521">
                  <c:v>2857.85</c:v>
                </c:pt>
                <c:pt idx="1522">
                  <c:v>2843.41</c:v>
                </c:pt>
                <c:pt idx="1523">
                  <c:v>2843.41</c:v>
                </c:pt>
                <c:pt idx="1524">
                  <c:v>2843.41</c:v>
                </c:pt>
                <c:pt idx="1525">
                  <c:v>2817.2</c:v>
                </c:pt>
                <c:pt idx="1526">
                  <c:v>2866</c:v>
                </c:pt>
                <c:pt idx="1527">
                  <c:v>2859.51</c:v>
                </c:pt>
                <c:pt idx="1528">
                  <c:v>2822.37</c:v>
                </c:pt>
                <c:pt idx="1529">
                  <c:v>2824.05</c:v>
                </c:pt>
                <c:pt idx="1530">
                  <c:v>2824.05</c:v>
                </c:pt>
                <c:pt idx="1531">
                  <c:v>2824.05</c:v>
                </c:pt>
                <c:pt idx="1532">
                  <c:v>2824.05</c:v>
                </c:pt>
                <c:pt idx="1533">
                  <c:v>2889.87</c:v>
                </c:pt>
                <c:pt idx="1534">
                  <c:v>2865.37</c:v>
                </c:pt>
                <c:pt idx="1535">
                  <c:v>2886.23</c:v>
                </c:pt>
                <c:pt idx="1536">
                  <c:v>2925.67</c:v>
                </c:pt>
                <c:pt idx="1537">
                  <c:v>2925.67</c:v>
                </c:pt>
                <c:pt idx="1538">
                  <c:v>2925.67</c:v>
                </c:pt>
                <c:pt idx="1539">
                  <c:v>2897.37</c:v>
                </c:pt>
                <c:pt idx="1540">
                  <c:v>2851.42</c:v>
                </c:pt>
                <c:pt idx="1541">
                  <c:v>2863.24</c:v>
                </c:pt>
                <c:pt idx="1542">
                  <c:v>2863.12</c:v>
                </c:pt>
                <c:pt idx="1543">
                  <c:v>2887.16</c:v>
                </c:pt>
                <c:pt idx="1544">
                  <c:v>2887.16</c:v>
                </c:pt>
                <c:pt idx="1545">
                  <c:v>2887.16</c:v>
                </c:pt>
                <c:pt idx="1546">
                  <c:v>2887.16</c:v>
                </c:pt>
                <c:pt idx="1547">
                  <c:v>2893.82</c:v>
                </c:pt>
                <c:pt idx="1548">
                  <c:v>2879.32</c:v>
                </c:pt>
                <c:pt idx="1549">
                  <c:v>2889.32</c:v>
                </c:pt>
                <c:pt idx="1550">
                  <c:v>2868.22</c:v>
                </c:pt>
                <c:pt idx="1551">
                  <c:v>2868.22</c:v>
                </c:pt>
                <c:pt idx="1552">
                  <c:v>2868.22</c:v>
                </c:pt>
                <c:pt idx="1553">
                  <c:v>2868.22</c:v>
                </c:pt>
                <c:pt idx="1554">
                  <c:v>2865.37</c:v>
                </c:pt>
                <c:pt idx="1555">
                  <c:v>2828.42</c:v>
                </c:pt>
                <c:pt idx="1556">
                  <c:v>2835.78</c:v>
                </c:pt>
                <c:pt idx="1557">
                  <c:v>2855.8</c:v>
                </c:pt>
                <c:pt idx="1558">
                  <c:v>2855.8</c:v>
                </c:pt>
                <c:pt idx="1559">
                  <c:v>2855.8</c:v>
                </c:pt>
                <c:pt idx="1560">
                  <c:v>2855.8</c:v>
                </c:pt>
                <c:pt idx="1561">
                  <c:v>2857.11</c:v>
                </c:pt>
                <c:pt idx="1562">
                  <c:v>2859.17</c:v>
                </c:pt>
                <c:pt idx="1563">
                  <c:v>2859.78</c:v>
                </c:pt>
                <c:pt idx="1564">
                  <c:v>2890.06</c:v>
                </c:pt>
                <c:pt idx="1565">
                  <c:v>2890.06</c:v>
                </c:pt>
                <c:pt idx="1566">
                  <c:v>2890.06</c:v>
                </c:pt>
                <c:pt idx="1567">
                  <c:v>2919.14</c:v>
                </c:pt>
                <c:pt idx="1568">
                  <c:v>2931.78</c:v>
                </c:pt>
                <c:pt idx="1569">
                  <c:v>2916.49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5-41F2-BCA6-0129E499B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910440"/>
        <c:axId val="597908472"/>
      </c:lineChart>
      <c:dateAx>
        <c:axId val="5979104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908472"/>
        <c:crosses val="autoZero"/>
        <c:auto val="1"/>
        <c:lblOffset val="100"/>
        <c:baseTimeUnit val="days"/>
      </c:dateAx>
      <c:valAx>
        <c:axId val="597908472"/>
        <c:scaling>
          <c:orientation val="minMax"/>
          <c:max val="3500"/>
          <c:min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\ #,##0.00;\-[$$]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910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'COEF. CORRELACIÓN (2)'!$G$8</c:f>
              <c:strCache>
                <c:ptCount val="1"/>
                <c:pt idx="0">
                  <c:v>Tasa Adelantada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(2)'!$A$72:$A$1641</c:f>
              <c:numCache>
                <c:formatCode>m/d/yyyy</c:formatCode>
                <c:ptCount val="1570"/>
                <c:pt idx="0">
                  <c:v>41703</c:v>
                </c:pt>
                <c:pt idx="1">
                  <c:v>41704</c:v>
                </c:pt>
                <c:pt idx="2">
                  <c:v>41705</c:v>
                </c:pt>
                <c:pt idx="3">
                  <c:v>41706</c:v>
                </c:pt>
                <c:pt idx="4">
                  <c:v>41707</c:v>
                </c:pt>
                <c:pt idx="5">
                  <c:v>41708</c:v>
                </c:pt>
                <c:pt idx="6">
                  <c:v>41709</c:v>
                </c:pt>
                <c:pt idx="7">
                  <c:v>41710</c:v>
                </c:pt>
                <c:pt idx="8">
                  <c:v>41711</c:v>
                </c:pt>
                <c:pt idx="9">
                  <c:v>41712</c:v>
                </c:pt>
                <c:pt idx="10">
                  <c:v>41713</c:v>
                </c:pt>
                <c:pt idx="11">
                  <c:v>41714</c:v>
                </c:pt>
                <c:pt idx="12">
                  <c:v>41715</c:v>
                </c:pt>
                <c:pt idx="13">
                  <c:v>41716</c:v>
                </c:pt>
                <c:pt idx="14">
                  <c:v>41717</c:v>
                </c:pt>
                <c:pt idx="15">
                  <c:v>41718</c:v>
                </c:pt>
                <c:pt idx="16">
                  <c:v>41719</c:v>
                </c:pt>
                <c:pt idx="17">
                  <c:v>41720</c:v>
                </c:pt>
                <c:pt idx="18">
                  <c:v>41721</c:v>
                </c:pt>
                <c:pt idx="19">
                  <c:v>41722</c:v>
                </c:pt>
                <c:pt idx="20">
                  <c:v>41723</c:v>
                </c:pt>
                <c:pt idx="21">
                  <c:v>41724</c:v>
                </c:pt>
                <c:pt idx="22">
                  <c:v>41725</c:v>
                </c:pt>
                <c:pt idx="23">
                  <c:v>41726</c:v>
                </c:pt>
                <c:pt idx="24">
                  <c:v>41727</c:v>
                </c:pt>
                <c:pt idx="25">
                  <c:v>41728</c:v>
                </c:pt>
                <c:pt idx="26">
                  <c:v>41729</c:v>
                </c:pt>
                <c:pt idx="27">
                  <c:v>41730</c:v>
                </c:pt>
                <c:pt idx="28">
                  <c:v>41731</c:v>
                </c:pt>
                <c:pt idx="29">
                  <c:v>41732</c:v>
                </c:pt>
                <c:pt idx="30">
                  <c:v>41733</c:v>
                </c:pt>
                <c:pt idx="31">
                  <c:v>41734</c:v>
                </c:pt>
                <c:pt idx="32">
                  <c:v>41735</c:v>
                </c:pt>
                <c:pt idx="33">
                  <c:v>41736</c:v>
                </c:pt>
                <c:pt idx="34">
                  <c:v>41737</c:v>
                </c:pt>
                <c:pt idx="35">
                  <c:v>41738</c:v>
                </c:pt>
                <c:pt idx="36">
                  <c:v>41739</c:v>
                </c:pt>
                <c:pt idx="37">
                  <c:v>41740</c:v>
                </c:pt>
                <c:pt idx="38">
                  <c:v>41741</c:v>
                </c:pt>
                <c:pt idx="39">
                  <c:v>41742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41748</c:v>
                </c:pt>
                <c:pt idx="46">
                  <c:v>41749</c:v>
                </c:pt>
                <c:pt idx="47">
                  <c:v>41750</c:v>
                </c:pt>
                <c:pt idx="48">
                  <c:v>41751</c:v>
                </c:pt>
                <c:pt idx="49">
                  <c:v>41752</c:v>
                </c:pt>
                <c:pt idx="50">
                  <c:v>41753</c:v>
                </c:pt>
                <c:pt idx="51">
                  <c:v>41754</c:v>
                </c:pt>
                <c:pt idx="52">
                  <c:v>41755</c:v>
                </c:pt>
                <c:pt idx="53">
                  <c:v>41756</c:v>
                </c:pt>
                <c:pt idx="54">
                  <c:v>41757</c:v>
                </c:pt>
                <c:pt idx="55">
                  <c:v>41758</c:v>
                </c:pt>
                <c:pt idx="56">
                  <c:v>41759</c:v>
                </c:pt>
                <c:pt idx="57">
                  <c:v>41760</c:v>
                </c:pt>
                <c:pt idx="58">
                  <c:v>41761</c:v>
                </c:pt>
                <c:pt idx="59">
                  <c:v>41762</c:v>
                </c:pt>
                <c:pt idx="60">
                  <c:v>41763</c:v>
                </c:pt>
                <c:pt idx="61">
                  <c:v>41764</c:v>
                </c:pt>
                <c:pt idx="62">
                  <c:v>41765</c:v>
                </c:pt>
                <c:pt idx="63">
                  <c:v>41766</c:v>
                </c:pt>
                <c:pt idx="64">
                  <c:v>41767</c:v>
                </c:pt>
                <c:pt idx="65">
                  <c:v>41768</c:v>
                </c:pt>
                <c:pt idx="66">
                  <c:v>41769</c:v>
                </c:pt>
                <c:pt idx="67">
                  <c:v>41770</c:v>
                </c:pt>
                <c:pt idx="68">
                  <c:v>41771</c:v>
                </c:pt>
                <c:pt idx="69">
                  <c:v>41772</c:v>
                </c:pt>
                <c:pt idx="70">
                  <c:v>41773</c:v>
                </c:pt>
                <c:pt idx="71">
                  <c:v>41774</c:v>
                </c:pt>
                <c:pt idx="72">
                  <c:v>41775</c:v>
                </c:pt>
                <c:pt idx="73">
                  <c:v>41776</c:v>
                </c:pt>
                <c:pt idx="74">
                  <c:v>41777</c:v>
                </c:pt>
                <c:pt idx="75">
                  <c:v>41778</c:v>
                </c:pt>
                <c:pt idx="76">
                  <c:v>41779</c:v>
                </c:pt>
                <c:pt idx="77">
                  <c:v>41780</c:v>
                </c:pt>
                <c:pt idx="78">
                  <c:v>41781</c:v>
                </c:pt>
                <c:pt idx="79">
                  <c:v>41782</c:v>
                </c:pt>
                <c:pt idx="80">
                  <c:v>41783</c:v>
                </c:pt>
                <c:pt idx="81">
                  <c:v>41784</c:v>
                </c:pt>
                <c:pt idx="82">
                  <c:v>41785</c:v>
                </c:pt>
                <c:pt idx="83">
                  <c:v>41786</c:v>
                </c:pt>
                <c:pt idx="84">
                  <c:v>41787</c:v>
                </c:pt>
                <c:pt idx="85">
                  <c:v>41788</c:v>
                </c:pt>
                <c:pt idx="86">
                  <c:v>41789</c:v>
                </c:pt>
                <c:pt idx="87">
                  <c:v>41790</c:v>
                </c:pt>
                <c:pt idx="88">
                  <c:v>41791</c:v>
                </c:pt>
                <c:pt idx="89">
                  <c:v>41792</c:v>
                </c:pt>
                <c:pt idx="90">
                  <c:v>41793</c:v>
                </c:pt>
                <c:pt idx="91">
                  <c:v>41794</c:v>
                </c:pt>
                <c:pt idx="92">
                  <c:v>41795</c:v>
                </c:pt>
                <c:pt idx="93">
                  <c:v>41796</c:v>
                </c:pt>
                <c:pt idx="94">
                  <c:v>41797</c:v>
                </c:pt>
                <c:pt idx="95">
                  <c:v>41798</c:v>
                </c:pt>
                <c:pt idx="96">
                  <c:v>41799</c:v>
                </c:pt>
                <c:pt idx="97">
                  <c:v>41800</c:v>
                </c:pt>
                <c:pt idx="98">
                  <c:v>41801</c:v>
                </c:pt>
                <c:pt idx="99">
                  <c:v>41802</c:v>
                </c:pt>
                <c:pt idx="100">
                  <c:v>41803</c:v>
                </c:pt>
                <c:pt idx="101">
                  <c:v>41804</c:v>
                </c:pt>
                <c:pt idx="102">
                  <c:v>41805</c:v>
                </c:pt>
                <c:pt idx="103">
                  <c:v>41806</c:v>
                </c:pt>
                <c:pt idx="104">
                  <c:v>41807</c:v>
                </c:pt>
                <c:pt idx="105">
                  <c:v>41808</c:v>
                </c:pt>
                <c:pt idx="106">
                  <c:v>41809</c:v>
                </c:pt>
                <c:pt idx="107">
                  <c:v>41810</c:v>
                </c:pt>
                <c:pt idx="108">
                  <c:v>41811</c:v>
                </c:pt>
                <c:pt idx="109">
                  <c:v>41812</c:v>
                </c:pt>
                <c:pt idx="110">
                  <c:v>41813</c:v>
                </c:pt>
                <c:pt idx="111">
                  <c:v>41814</c:v>
                </c:pt>
                <c:pt idx="112">
                  <c:v>41815</c:v>
                </c:pt>
                <c:pt idx="113">
                  <c:v>41816</c:v>
                </c:pt>
                <c:pt idx="114">
                  <c:v>41817</c:v>
                </c:pt>
                <c:pt idx="115">
                  <c:v>41818</c:v>
                </c:pt>
                <c:pt idx="116">
                  <c:v>41819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41824</c:v>
                </c:pt>
                <c:pt idx="122">
                  <c:v>41825</c:v>
                </c:pt>
                <c:pt idx="123">
                  <c:v>41826</c:v>
                </c:pt>
                <c:pt idx="124">
                  <c:v>41827</c:v>
                </c:pt>
                <c:pt idx="125">
                  <c:v>41828</c:v>
                </c:pt>
                <c:pt idx="126">
                  <c:v>41829</c:v>
                </c:pt>
                <c:pt idx="127">
                  <c:v>41830</c:v>
                </c:pt>
                <c:pt idx="128">
                  <c:v>41831</c:v>
                </c:pt>
                <c:pt idx="129">
                  <c:v>41832</c:v>
                </c:pt>
                <c:pt idx="130">
                  <c:v>41833</c:v>
                </c:pt>
                <c:pt idx="131">
                  <c:v>41834</c:v>
                </c:pt>
                <c:pt idx="132">
                  <c:v>41835</c:v>
                </c:pt>
                <c:pt idx="133">
                  <c:v>41836</c:v>
                </c:pt>
                <c:pt idx="134">
                  <c:v>41837</c:v>
                </c:pt>
                <c:pt idx="135">
                  <c:v>41838</c:v>
                </c:pt>
                <c:pt idx="136">
                  <c:v>41839</c:v>
                </c:pt>
                <c:pt idx="137">
                  <c:v>41840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41846</c:v>
                </c:pt>
                <c:pt idx="144">
                  <c:v>41847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41853</c:v>
                </c:pt>
                <c:pt idx="151">
                  <c:v>41854</c:v>
                </c:pt>
                <c:pt idx="152">
                  <c:v>41855</c:v>
                </c:pt>
                <c:pt idx="153">
                  <c:v>41856</c:v>
                </c:pt>
                <c:pt idx="154">
                  <c:v>41857</c:v>
                </c:pt>
                <c:pt idx="155">
                  <c:v>41858</c:v>
                </c:pt>
                <c:pt idx="156">
                  <c:v>41859</c:v>
                </c:pt>
                <c:pt idx="157">
                  <c:v>41860</c:v>
                </c:pt>
                <c:pt idx="158">
                  <c:v>41861</c:v>
                </c:pt>
                <c:pt idx="159">
                  <c:v>41862</c:v>
                </c:pt>
                <c:pt idx="160">
                  <c:v>41863</c:v>
                </c:pt>
                <c:pt idx="161">
                  <c:v>41864</c:v>
                </c:pt>
                <c:pt idx="162">
                  <c:v>41865</c:v>
                </c:pt>
                <c:pt idx="163">
                  <c:v>41866</c:v>
                </c:pt>
                <c:pt idx="164">
                  <c:v>41867</c:v>
                </c:pt>
                <c:pt idx="165">
                  <c:v>41868</c:v>
                </c:pt>
                <c:pt idx="166">
                  <c:v>41869</c:v>
                </c:pt>
                <c:pt idx="167">
                  <c:v>41870</c:v>
                </c:pt>
                <c:pt idx="168">
                  <c:v>41871</c:v>
                </c:pt>
                <c:pt idx="169">
                  <c:v>41872</c:v>
                </c:pt>
                <c:pt idx="170">
                  <c:v>41873</c:v>
                </c:pt>
                <c:pt idx="171">
                  <c:v>41874</c:v>
                </c:pt>
                <c:pt idx="172">
                  <c:v>41875</c:v>
                </c:pt>
                <c:pt idx="173">
                  <c:v>41876</c:v>
                </c:pt>
                <c:pt idx="174">
                  <c:v>41877</c:v>
                </c:pt>
                <c:pt idx="175">
                  <c:v>41878</c:v>
                </c:pt>
                <c:pt idx="176">
                  <c:v>41879</c:v>
                </c:pt>
                <c:pt idx="177">
                  <c:v>41880</c:v>
                </c:pt>
                <c:pt idx="178">
                  <c:v>41881</c:v>
                </c:pt>
                <c:pt idx="179">
                  <c:v>41882</c:v>
                </c:pt>
                <c:pt idx="180">
                  <c:v>41883</c:v>
                </c:pt>
                <c:pt idx="181">
                  <c:v>41884</c:v>
                </c:pt>
                <c:pt idx="182">
                  <c:v>41885</c:v>
                </c:pt>
                <c:pt idx="183">
                  <c:v>41886</c:v>
                </c:pt>
                <c:pt idx="184">
                  <c:v>41887</c:v>
                </c:pt>
                <c:pt idx="185">
                  <c:v>41888</c:v>
                </c:pt>
                <c:pt idx="186">
                  <c:v>41889</c:v>
                </c:pt>
                <c:pt idx="187">
                  <c:v>41890</c:v>
                </c:pt>
                <c:pt idx="188">
                  <c:v>41891</c:v>
                </c:pt>
                <c:pt idx="189">
                  <c:v>41892</c:v>
                </c:pt>
                <c:pt idx="190">
                  <c:v>41893</c:v>
                </c:pt>
                <c:pt idx="191">
                  <c:v>41894</c:v>
                </c:pt>
                <c:pt idx="192">
                  <c:v>41895</c:v>
                </c:pt>
                <c:pt idx="193">
                  <c:v>41896</c:v>
                </c:pt>
                <c:pt idx="194">
                  <c:v>41897</c:v>
                </c:pt>
                <c:pt idx="195">
                  <c:v>41898</c:v>
                </c:pt>
                <c:pt idx="196">
                  <c:v>41899</c:v>
                </c:pt>
                <c:pt idx="197">
                  <c:v>41900</c:v>
                </c:pt>
                <c:pt idx="198">
                  <c:v>41901</c:v>
                </c:pt>
                <c:pt idx="199">
                  <c:v>41902</c:v>
                </c:pt>
                <c:pt idx="200">
                  <c:v>41903</c:v>
                </c:pt>
                <c:pt idx="201">
                  <c:v>41904</c:v>
                </c:pt>
                <c:pt idx="202">
                  <c:v>41905</c:v>
                </c:pt>
                <c:pt idx="203">
                  <c:v>41906</c:v>
                </c:pt>
                <c:pt idx="204">
                  <c:v>41907</c:v>
                </c:pt>
                <c:pt idx="205">
                  <c:v>41908</c:v>
                </c:pt>
                <c:pt idx="206">
                  <c:v>41909</c:v>
                </c:pt>
                <c:pt idx="207">
                  <c:v>41910</c:v>
                </c:pt>
                <c:pt idx="208">
                  <c:v>41911</c:v>
                </c:pt>
                <c:pt idx="209">
                  <c:v>41912</c:v>
                </c:pt>
                <c:pt idx="210">
                  <c:v>41913</c:v>
                </c:pt>
                <c:pt idx="211">
                  <c:v>41914</c:v>
                </c:pt>
                <c:pt idx="212">
                  <c:v>41915</c:v>
                </c:pt>
                <c:pt idx="213">
                  <c:v>41916</c:v>
                </c:pt>
                <c:pt idx="214">
                  <c:v>41917</c:v>
                </c:pt>
                <c:pt idx="215">
                  <c:v>41918</c:v>
                </c:pt>
                <c:pt idx="216">
                  <c:v>41919</c:v>
                </c:pt>
                <c:pt idx="217">
                  <c:v>41920</c:v>
                </c:pt>
                <c:pt idx="218">
                  <c:v>41921</c:v>
                </c:pt>
                <c:pt idx="219">
                  <c:v>41922</c:v>
                </c:pt>
                <c:pt idx="220">
                  <c:v>41923</c:v>
                </c:pt>
                <c:pt idx="221">
                  <c:v>41924</c:v>
                </c:pt>
                <c:pt idx="222">
                  <c:v>41925</c:v>
                </c:pt>
                <c:pt idx="223">
                  <c:v>41926</c:v>
                </c:pt>
                <c:pt idx="224">
                  <c:v>41927</c:v>
                </c:pt>
                <c:pt idx="225">
                  <c:v>41928</c:v>
                </c:pt>
                <c:pt idx="226">
                  <c:v>41929</c:v>
                </c:pt>
                <c:pt idx="227">
                  <c:v>41930</c:v>
                </c:pt>
                <c:pt idx="228">
                  <c:v>41931</c:v>
                </c:pt>
                <c:pt idx="229">
                  <c:v>41932</c:v>
                </c:pt>
                <c:pt idx="230">
                  <c:v>41933</c:v>
                </c:pt>
                <c:pt idx="231">
                  <c:v>41934</c:v>
                </c:pt>
                <c:pt idx="232">
                  <c:v>41935</c:v>
                </c:pt>
                <c:pt idx="233">
                  <c:v>41936</c:v>
                </c:pt>
                <c:pt idx="234">
                  <c:v>41937</c:v>
                </c:pt>
                <c:pt idx="235">
                  <c:v>41938</c:v>
                </c:pt>
                <c:pt idx="236">
                  <c:v>41939</c:v>
                </c:pt>
                <c:pt idx="237">
                  <c:v>41940</c:v>
                </c:pt>
                <c:pt idx="238">
                  <c:v>41941</c:v>
                </c:pt>
                <c:pt idx="239">
                  <c:v>41942</c:v>
                </c:pt>
                <c:pt idx="240">
                  <c:v>41943</c:v>
                </c:pt>
                <c:pt idx="241">
                  <c:v>41944</c:v>
                </c:pt>
                <c:pt idx="242">
                  <c:v>41945</c:v>
                </c:pt>
                <c:pt idx="243">
                  <c:v>41946</c:v>
                </c:pt>
                <c:pt idx="244">
                  <c:v>41947</c:v>
                </c:pt>
                <c:pt idx="245">
                  <c:v>41948</c:v>
                </c:pt>
                <c:pt idx="246">
                  <c:v>41949</c:v>
                </c:pt>
                <c:pt idx="247">
                  <c:v>41950</c:v>
                </c:pt>
                <c:pt idx="248">
                  <c:v>41951</c:v>
                </c:pt>
                <c:pt idx="249">
                  <c:v>41952</c:v>
                </c:pt>
                <c:pt idx="250">
                  <c:v>41953</c:v>
                </c:pt>
                <c:pt idx="251">
                  <c:v>41954</c:v>
                </c:pt>
                <c:pt idx="252">
                  <c:v>41955</c:v>
                </c:pt>
                <c:pt idx="253">
                  <c:v>41956</c:v>
                </c:pt>
                <c:pt idx="254">
                  <c:v>41957</c:v>
                </c:pt>
                <c:pt idx="255">
                  <c:v>41958</c:v>
                </c:pt>
                <c:pt idx="256">
                  <c:v>41959</c:v>
                </c:pt>
                <c:pt idx="257">
                  <c:v>41960</c:v>
                </c:pt>
                <c:pt idx="258">
                  <c:v>41961</c:v>
                </c:pt>
                <c:pt idx="259">
                  <c:v>41962</c:v>
                </c:pt>
                <c:pt idx="260">
                  <c:v>41963</c:v>
                </c:pt>
                <c:pt idx="261">
                  <c:v>41964</c:v>
                </c:pt>
                <c:pt idx="262">
                  <c:v>41965</c:v>
                </c:pt>
                <c:pt idx="263">
                  <c:v>41966</c:v>
                </c:pt>
                <c:pt idx="264">
                  <c:v>41967</c:v>
                </c:pt>
                <c:pt idx="265">
                  <c:v>41968</c:v>
                </c:pt>
                <c:pt idx="266">
                  <c:v>41969</c:v>
                </c:pt>
                <c:pt idx="267">
                  <c:v>41970</c:v>
                </c:pt>
                <c:pt idx="268">
                  <c:v>41971</c:v>
                </c:pt>
                <c:pt idx="269">
                  <c:v>41972</c:v>
                </c:pt>
                <c:pt idx="270">
                  <c:v>41973</c:v>
                </c:pt>
                <c:pt idx="271">
                  <c:v>41974</c:v>
                </c:pt>
                <c:pt idx="272">
                  <c:v>41975</c:v>
                </c:pt>
                <c:pt idx="273">
                  <c:v>41976</c:v>
                </c:pt>
                <c:pt idx="274">
                  <c:v>41977</c:v>
                </c:pt>
                <c:pt idx="275">
                  <c:v>41978</c:v>
                </c:pt>
                <c:pt idx="276">
                  <c:v>41979</c:v>
                </c:pt>
                <c:pt idx="277">
                  <c:v>41980</c:v>
                </c:pt>
                <c:pt idx="278">
                  <c:v>41981</c:v>
                </c:pt>
                <c:pt idx="279">
                  <c:v>41982</c:v>
                </c:pt>
                <c:pt idx="280">
                  <c:v>41983</c:v>
                </c:pt>
                <c:pt idx="281">
                  <c:v>41984</c:v>
                </c:pt>
                <c:pt idx="282">
                  <c:v>41985</c:v>
                </c:pt>
                <c:pt idx="283">
                  <c:v>41986</c:v>
                </c:pt>
                <c:pt idx="284">
                  <c:v>41987</c:v>
                </c:pt>
                <c:pt idx="285">
                  <c:v>41988</c:v>
                </c:pt>
                <c:pt idx="286">
                  <c:v>41989</c:v>
                </c:pt>
                <c:pt idx="287">
                  <c:v>41990</c:v>
                </c:pt>
                <c:pt idx="288">
                  <c:v>41991</c:v>
                </c:pt>
                <c:pt idx="289">
                  <c:v>41992</c:v>
                </c:pt>
                <c:pt idx="290">
                  <c:v>41993</c:v>
                </c:pt>
                <c:pt idx="291">
                  <c:v>41994</c:v>
                </c:pt>
                <c:pt idx="292">
                  <c:v>41995</c:v>
                </c:pt>
                <c:pt idx="293">
                  <c:v>41996</c:v>
                </c:pt>
                <c:pt idx="294">
                  <c:v>41997</c:v>
                </c:pt>
                <c:pt idx="295">
                  <c:v>41998</c:v>
                </c:pt>
                <c:pt idx="296">
                  <c:v>41999</c:v>
                </c:pt>
                <c:pt idx="297">
                  <c:v>42000</c:v>
                </c:pt>
                <c:pt idx="298">
                  <c:v>42001</c:v>
                </c:pt>
                <c:pt idx="299">
                  <c:v>42002</c:v>
                </c:pt>
                <c:pt idx="300">
                  <c:v>42003</c:v>
                </c:pt>
                <c:pt idx="301">
                  <c:v>42004</c:v>
                </c:pt>
                <c:pt idx="302">
                  <c:v>42005</c:v>
                </c:pt>
                <c:pt idx="303">
                  <c:v>42006</c:v>
                </c:pt>
                <c:pt idx="304">
                  <c:v>42007</c:v>
                </c:pt>
                <c:pt idx="305">
                  <c:v>42008</c:v>
                </c:pt>
                <c:pt idx="306">
                  <c:v>42009</c:v>
                </c:pt>
                <c:pt idx="307">
                  <c:v>42010</c:v>
                </c:pt>
                <c:pt idx="308">
                  <c:v>42011</c:v>
                </c:pt>
                <c:pt idx="309">
                  <c:v>42012</c:v>
                </c:pt>
                <c:pt idx="310">
                  <c:v>42013</c:v>
                </c:pt>
                <c:pt idx="311">
                  <c:v>42014</c:v>
                </c:pt>
                <c:pt idx="312">
                  <c:v>42015</c:v>
                </c:pt>
                <c:pt idx="313">
                  <c:v>42016</c:v>
                </c:pt>
                <c:pt idx="314">
                  <c:v>42017</c:v>
                </c:pt>
                <c:pt idx="315">
                  <c:v>42018</c:v>
                </c:pt>
                <c:pt idx="316">
                  <c:v>42019</c:v>
                </c:pt>
                <c:pt idx="317">
                  <c:v>42020</c:v>
                </c:pt>
                <c:pt idx="318">
                  <c:v>42021</c:v>
                </c:pt>
                <c:pt idx="319">
                  <c:v>42022</c:v>
                </c:pt>
                <c:pt idx="320">
                  <c:v>42023</c:v>
                </c:pt>
                <c:pt idx="321">
                  <c:v>42024</c:v>
                </c:pt>
                <c:pt idx="322">
                  <c:v>42025</c:v>
                </c:pt>
                <c:pt idx="323">
                  <c:v>42026</c:v>
                </c:pt>
                <c:pt idx="324">
                  <c:v>42027</c:v>
                </c:pt>
                <c:pt idx="325">
                  <c:v>42028</c:v>
                </c:pt>
                <c:pt idx="326">
                  <c:v>42029</c:v>
                </c:pt>
                <c:pt idx="327">
                  <c:v>42030</c:v>
                </c:pt>
                <c:pt idx="328">
                  <c:v>42031</c:v>
                </c:pt>
                <c:pt idx="329">
                  <c:v>42032</c:v>
                </c:pt>
                <c:pt idx="330">
                  <c:v>42033</c:v>
                </c:pt>
                <c:pt idx="331">
                  <c:v>42034</c:v>
                </c:pt>
                <c:pt idx="332">
                  <c:v>42035</c:v>
                </c:pt>
                <c:pt idx="333">
                  <c:v>42036</c:v>
                </c:pt>
                <c:pt idx="334">
                  <c:v>42037</c:v>
                </c:pt>
                <c:pt idx="335">
                  <c:v>42038</c:v>
                </c:pt>
                <c:pt idx="336">
                  <c:v>42039</c:v>
                </c:pt>
                <c:pt idx="337">
                  <c:v>42040</c:v>
                </c:pt>
                <c:pt idx="338">
                  <c:v>42041</c:v>
                </c:pt>
                <c:pt idx="339">
                  <c:v>42042</c:v>
                </c:pt>
                <c:pt idx="340">
                  <c:v>42043</c:v>
                </c:pt>
                <c:pt idx="341">
                  <c:v>42044</c:v>
                </c:pt>
                <c:pt idx="342">
                  <c:v>42045</c:v>
                </c:pt>
                <c:pt idx="343">
                  <c:v>42046</c:v>
                </c:pt>
                <c:pt idx="344">
                  <c:v>42047</c:v>
                </c:pt>
                <c:pt idx="345">
                  <c:v>42048</c:v>
                </c:pt>
                <c:pt idx="346">
                  <c:v>42049</c:v>
                </c:pt>
                <c:pt idx="347">
                  <c:v>42050</c:v>
                </c:pt>
                <c:pt idx="348">
                  <c:v>42051</c:v>
                </c:pt>
                <c:pt idx="349">
                  <c:v>42052</c:v>
                </c:pt>
                <c:pt idx="350">
                  <c:v>42053</c:v>
                </c:pt>
                <c:pt idx="351">
                  <c:v>42054</c:v>
                </c:pt>
                <c:pt idx="352">
                  <c:v>42055</c:v>
                </c:pt>
                <c:pt idx="353">
                  <c:v>42056</c:v>
                </c:pt>
                <c:pt idx="354">
                  <c:v>42057</c:v>
                </c:pt>
                <c:pt idx="355">
                  <c:v>42058</c:v>
                </c:pt>
                <c:pt idx="356">
                  <c:v>42059</c:v>
                </c:pt>
                <c:pt idx="357">
                  <c:v>42060</c:v>
                </c:pt>
                <c:pt idx="358">
                  <c:v>42061</c:v>
                </c:pt>
                <c:pt idx="359">
                  <c:v>42062</c:v>
                </c:pt>
                <c:pt idx="360">
                  <c:v>42063</c:v>
                </c:pt>
                <c:pt idx="361">
                  <c:v>42064</c:v>
                </c:pt>
                <c:pt idx="362">
                  <c:v>42065</c:v>
                </c:pt>
                <c:pt idx="363">
                  <c:v>42066</c:v>
                </c:pt>
                <c:pt idx="364">
                  <c:v>42067</c:v>
                </c:pt>
                <c:pt idx="365">
                  <c:v>42068</c:v>
                </c:pt>
                <c:pt idx="366">
                  <c:v>42069</c:v>
                </c:pt>
                <c:pt idx="367">
                  <c:v>42070</c:v>
                </c:pt>
                <c:pt idx="368">
                  <c:v>42071</c:v>
                </c:pt>
                <c:pt idx="369">
                  <c:v>42072</c:v>
                </c:pt>
                <c:pt idx="370">
                  <c:v>42073</c:v>
                </c:pt>
                <c:pt idx="371">
                  <c:v>42074</c:v>
                </c:pt>
                <c:pt idx="372">
                  <c:v>42075</c:v>
                </c:pt>
                <c:pt idx="373">
                  <c:v>42076</c:v>
                </c:pt>
                <c:pt idx="374">
                  <c:v>42077</c:v>
                </c:pt>
                <c:pt idx="375">
                  <c:v>42078</c:v>
                </c:pt>
                <c:pt idx="376">
                  <c:v>42079</c:v>
                </c:pt>
                <c:pt idx="377">
                  <c:v>42080</c:v>
                </c:pt>
                <c:pt idx="378">
                  <c:v>42081</c:v>
                </c:pt>
                <c:pt idx="379">
                  <c:v>42082</c:v>
                </c:pt>
                <c:pt idx="380">
                  <c:v>42083</c:v>
                </c:pt>
                <c:pt idx="381">
                  <c:v>42084</c:v>
                </c:pt>
                <c:pt idx="382">
                  <c:v>42085</c:v>
                </c:pt>
                <c:pt idx="383">
                  <c:v>42086</c:v>
                </c:pt>
                <c:pt idx="384">
                  <c:v>42087</c:v>
                </c:pt>
                <c:pt idx="385">
                  <c:v>42088</c:v>
                </c:pt>
                <c:pt idx="386">
                  <c:v>42089</c:v>
                </c:pt>
                <c:pt idx="387">
                  <c:v>42090</c:v>
                </c:pt>
                <c:pt idx="388">
                  <c:v>42091</c:v>
                </c:pt>
                <c:pt idx="389">
                  <c:v>42092</c:v>
                </c:pt>
                <c:pt idx="390">
                  <c:v>42093</c:v>
                </c:pt>
                <c:pt idx="391">
                  <c:v>42094</c:v>
                </c:pt>
                <c:pt idx="392">
                  <c:v>42095</c:v>
                </c:pt>
                <c:pt idx="393">
                  <c:v>42096</c:v>
                </c:pt>
                <c:pt idx="394">
                  <c:v>42097</c:v>
                </c:pt>
                <c:pt idx="395">
                  <c:v>42098</c:v>
                </c:pt>
                <c:pt idx="396">
                  <c:v>42099</c:v>
                </c:pt>
                <c:pt idx="397">
                  <c:v>42100</c:v>
                </c:pt>
                <c:pt idx="398">
                  <c:v>42101</c:v>
                </c:pt>
                <c:pt idx="399">
                  <c:v>42102</c:v>
                </c:pt>
                <c:pt idx="400">
                  <c:v>42103</c:v>
                </c:pt>
                <c:pt idx="401">
                  <c:v>42104</c:v>
                </c:pt>
                <c:pt idx="402">
                  <c:v>42105</c:v>
                </c:pt>
                <c:pt idx="403">
                  <c:v>42106</c:v>
                </c:pt>
                <c:pt idx="404">
                  <c:v>42107</c:v>
                </c:pt>
                <c:pt idx="405">
                  <c:v>42108</c:v>
                </c:pt>
                <c:pt idx="406">
                  <c:v>42109</c:v>
                </c:pt>
                <c:pt idx="407">
                  <c:v>42110</c:v>
                </c:pt>
                <c:pt idx="408">
                  <c:v>42111</c:v>
                </c:pt>
                <c:pt idx="409">
                  <c:v>42112</c:v>
                </c:pt>
                <c:pt idx="410">
                  <c:v>42113</c:v>
                </c:pt>
                <c:pt idx="411">
                  <c:v>42114</c:v>
                </c:pt>
                <c:pt idx="412">
                  <c:v>42115</c:v>
                </c:pt>
                <c:pt idx="413">
                  <c:v>42116</c:v>
                </c:pt>
                <c:pt idx="414">
                  <c:v>42117</c:v>
                </c:pt>
                <c:pt idx="415">
                  <c:v>42118</c:v>
                </c:pt>
                <c:pt idx="416">
                  <c:v>42119</c:v>
                </c:pt>
                <c:pt idx="417">
                  <c:v>42120</c:v>
                </c:pt>
                <c:pt idx="418">
                  <c:v>42121</c:v>
                </c:pt>
                <c:pt idx="419">
                  <c:v>42122</c:v>
                </c:pt>
                <c:pt idx="420">
                  <c:v>42123</c:v>
                </c:pt>
                <c:pt idx="421">
                  <c:v>42124</c:v>
                </c:pt>
                <c:pt idx="422">
                  <c:v>42125</c:v>
                </c:pt>
                <c:pt idx="423">
                  <c:v>42126</c:v>
                </c:pt>
                <c:pt idx="424">
                  <c:v>42127</c:v>
                </c:pt>
                <c:pt idx="425">
                  <c:v>42128</c:v>
                </c:pt>
                <c:pt idx="426">
                  <c:v>42129</c:v>
                </c:pt>
                <c:pt idx="427">
                  <c:v>42130</c:v>
                </c:pt>
                <c:pt idx="428">
                  <c:v>42131</c:v>
                </c:pt>
                <c:pt idx="429">
                  <c:v>42132</c:v>
                </c:pt>
                <c:pt idx="430">
                  <c:v>42133</c:v>
                </c:pt>
                <c:pt idx="431">
                  <c:v>42134</c:v>
                </c:pt>
                <c:pt idx="432">
                  <c:v>42135</c:v>
                </c:pt>
                <c:pt idx="433">
                  <c:v>42136</c:v>
                </c:pt>
                <c:pt idx="434">
                  <c:v>42137</c:v>
                </c:pt>
                <c:pt idx="435">
                  <c:v>42138</c:v>
                </c:pt>
                <c:pt idx="436">
                  <c:v>42139</c:v>
                </c:pt>
                <c:pt idx="437">
                  <c:v>42140</c:v>
                </c:pt>
                <c:pt idx="438">
                  <c:v>42141</c:v>
                </c:pt>
                <c:pt idx="439">
                  <c:v>42142</c:v>
                </c:pt>
                <c:pt idx="440">
                  <c:v>42143</c:v>
                </c:pt>
                <c:pt idx="441">
                  <c:v>42144</c:v>
                </c:pt>
                <c:pt idx="442">
                  <c:v>42145</c:v>
                </c:pt>
                <c:pt idx="443">
                  <c:v>42146</c:v>
                </c:pt>
                <c:pt idx="444">
                  <c:v>42147</c:v>
                </c:pt>
                <c:pt idx="445">
                  <c:v>42148</c:v>
                </c:pt>
                <c:pt idx="446">
                  <c:v>42149</c:v>
                </c:pt>
                <c:pt idx="447">
                  <c:v>42150</c:v>
                </c:pt>
                <c:pt idx="448">
                  <c:v>42151</c:v>
                </c:pt>
                <c:pt idx="449">
                  <c:v>42152</c:v>
                </c:pt>
                <c:pt idx="450">
                  <c:v>42153</c:v>
                </c:pt>
                <c:pt idx="451">
                  <c:v>42154</c:v>
                </c:pt>
                <c:pt idx="452">
                  <c:v>42155</c:v>
                </c:pt>
                <c:pt idx="453">
                  <c:v>42156</c:v>
                </c:pt>
                <c:pt idx="454">
                  <c:v>42157</c:v>
                </c:pt>
                <c:pt idx="455">
                  <c:v>42158</c:v>
                </c:pt>
                <c:pt idx="456">
                  <c:v>42159</c:v>
                </c:pt>
                <c:pt idx="457">
                  <c:v>42160</c:v>
                </c:pt>
                <c:pt idx="458">
                  <c:v>42161</c:v>
                </c:pt>
                <c:pt idx="459">
                  <c:v>42162</c:v>
                </c:pt>
                <c:pt idx="460">
                  <c:v>42163</c:v>
                </c:pt>
                <c:pt idx="461">
                  <c:v>42164</c:v>
                </c:pt>
                <c:pt idx="462">
                  <c:v>42165</c:v>
                </c:pt>
                <c:pt idx="463">
                  <c:v>42166</c:v>
                </c:pt>
                <c:pt idx="464">
                  <c:v>42167</c:v>
                </c:pt>
                <c:pt idx="465">
                  <c:v>42168</c:v>
                </c:pt>
                <c:pt idx="466">
                  <c:v>42169</c:v>
                </c:pt>
                <c:pt idx="467">
                  <c:v>42170</c:v>
                </c:pt>
                <c:pt idx="468">
                  <c:v>42171</c:v>
                </c:pt>
                <c:pt idx="469">
                  <c:v>42172</c:v>
                </c:pt>
                <c:pt idx="470">
                  <c:v>42173</c:v>
                </c:pt>
                <c:pt idx="471">
                  <c:v>42174</c:v>
                </c:pt>
                <c:pt idx="472">
                  <c:v>42175</c:v>
                </c:pt>
                <c:pt idx="473">
                  <c:v>42176</c:v>
                </c:pt>
                <c:pt idx="474">
                  <c:v>42177</c:v>
                </c:pt>
                <c:pt idx="475">
                  <c:v>42178</c:v>
                </c:pt>
                <c:pt idx="476">
                  <c:v>42179</c:v>
                </c:pt>
                <c:pt idx="477">
                  <c:v>42180</c:v>
                </c:pt>
                <c:pt idx="478">
                  <c:v>42181</c:v>
                </c:pt>
                <c:pt idx="479">
                  <c:v>42182</c:v>
                </c:pt>
                <c:pt idx="480">
                  <c:v>42183</c:v>
                </c:pt>
                <c:pt idx="481">
                  <c:v>42184</c:v>
                </c:pt>
                <c:pt idx="482">
                  <c:v>42185</c:v>
                </c:pt>
                <c:pt idx="483">
                  <c:v>42186</c:v>
                </c:pt>
                <c:pt idx="484">
                  <c:v>42187</c:v>
                </c:pt>
                <c:pt idx="485">
                  <c:v>42188</c:v>
                </c:pt>
                <c:pt idx="486">
                  <c:v>42189</c:v>
                </c:pt>
                <c:pt idx="487">
                  <c:v>42190</c:v>
                </c:pt>
                <c:pt idx="488">
                  <c:v>42191</c:v>
                </c:pt>
                <c:pt idx="489">
                  <c:v>42192</c:v>
                </c:pt>
                <c:pt idx="490">
                  <c:v>42193</c:v>
                </c:pt>
                <c:pt idx="491">
                  <c:v>42194</c:v>
                </c:pt>
                <c:pt idx="492">
                  <c:v>42195</c:v>
                </c:pt>
                <c:pt idx="493">
                  <c:v>42196</c:v>
                </c:pt>
                <c:pt idx="494">
                  <c:v>42197</c:v>
                </c:pt>
                <c:pt idx="495">
                  <c:v>42198</c:v>
                </c:pt>
                <c:pt idx="496">
                  <c:v>42199</c:v>
                </c:pt>
                <c:pt idx="497">
                  <c:v>42200</c:v>
                </c:pt>
                <c:pt idx="498">
                  <c:v>42201</c:v>
                </c:pt>
                <c:pt idx="499">
                  <c:v>42202</c:v>
                </c:pt>
                <c:pt idx="500">
                  <c:v>42203</c:v>
                </c:pt>
                <c:pt idx="501">
                  <c:v>42204</c:v>
                </c:pt>
                <c:pt idx="502">
                  <c:v>42205</c:v>
                </c:pt>
                <c:pt idx="503">
                  <c:v>42206</c:v>
                </c:pt>
                <c:pt idx="504">
                  <c:v>42207</c:v>
                </c:pt>
                <c:pt idx="505">
                  <c:v>42208</c:v>
                </c:pt>
                <c:pt idx="506">
                  <c:v>42209</c:v>
                </c:pt>
                <c:pt idx="507">
                  <c:v>42210</c:v>
                </c:pt>
                <c:pt idx="508">
                  <c:v>42211</c:v>
                </c:pt>
                <c:pt idx="509">
                  <c:v>42212</c:v>
                </c:pt>
                <c:pt idx="510">
                  <c:v>42213</c:v>
                </c:pt>
                <c:pt idx="511">
                  <c:v>42214</c:v>
                </c:pt>
                <c:pt idx="512">
                  <c:v>42215</c:v>
                </c:pt>
                <c:pt idx="513">
                  <c:v>42216</c:v>
                </c:pt>
                <c:pt idx="514">
                  <c:v>42217</c:v>
                </c:pt>
                <c:pt idx="515">
                  <c:v>42218</c:v>
                </c:pt>
                <c:pt idx="516">
                  <c:v>42219</c:v>
                </c:pt>
                <c:pt idx="517">
                  <c:v>42220</c:v>
                </c:pt>
                <c:pt idx="518">
                  <c:v>42221</c:v>
                </c:pt>
                <c:pt idx="519">
                  <c:v>42222</c:v>
                </c:pt>
                <c:pt idx="520">
                  <c:v>42223</c:v>
                </c:pt>
                <c:pt idx="521">
                  <c:v>42224</c:v>
                </c:pt>
                <c:pt idx="522">
                  <c:v>42225</c:v>
                </c:pt>
                <c:pt idx="523">
                  <c:v>42226</c:v>
                </c:pt>
                <c:pt idx="524">
                  <c:v>42227</c:v>
                </c:pt>
                <c:pt idx="525">
                  <c:v>42228</c:v>
                </c:pt>
                <c:pt idx="526">
                  <c:v>42229</c:v>
                </c:pt>
                <c:pt idx="527">
                  <c:v>42230</c:v>
                </c:pt>
                <c:pt idx="528">
                  <c:v>42231</c:v>
                </c:pt>
                <c:pt idx="529">
                  <c:v>42232</c:v>
                </c:pt>
                <c:pt idx="530">
                  <c:v>42233</c:v>
                </c:pt>
                <c:pt idx="531">
                  <c:v>42234</c:v>
                </c:pt>
                <c:pt idx="532">
                  <c:v>42235</c:v>
                </c:pt>
                <c:pt idx="533">
                  <c:v>42236</c:v>
                </c:pt>
                <c:pt idx="534">
                  <c:v>42237</c:v>
                </c:pt>
                <c:pt idx="535">
                  <c:v>42238</c:v>
                </c:pt>
                <c:pt idx="536">
                  <c:v>42239</c:v>
                </c:pt>
                <c:pt idx="537">
                  <c:v>42240</c:v>
                </c:pt>
                <c:pt idx="538">
                  <c:v>42241</c:v>
                </c:pt>
                <c:pt idx="539">
                  <c:v>42242</c:v>
                </c:pt>
                <c:pt idx="540">
                  <c:v>42243</c:v>
                </c:pt>
                <c:pt idx="541">
                  <c:v>42244</c:v>
                </c:pt>
                <c:pt idx="542">
                  <c:v>42245</c:v>
                </c:pt>
                <c:pt idx="543">
                  <c:v>42246</c:v>
                </c:pt>
                <c:pt idx="544">
                  <c:v>42247</c:v>
                </c:pt>
                <c:pt idx="545">
                  <c:v>42248</c:v>
                </c:pt>
                <c:pt idx="546">
                  <c:v>42249</c:v>
                </c:pt>
                <c:pt idx="547">
                  <c:v>42250</c:v>
                </c:pt>
                <c:pt idx="548">
                  <c:v>42251</c:v>
                </c:pt>
                <c:pt idx="549">
                  <c:v>42252</c:v>
                </c:pt>
                <c:pt idx="550">
                  <c:v>42253</c:v>
                </c:pt>
                <c:pt idx="551">
                  <c:v>42254</c:v>
                </c:pt>
                <c:pt idx="552">
                  <c:v>42255</c:v>
                </c:pt>
                <c:pt idx="553">
                  <c:v>42256</c:v>
                </c:pt>
                <c:pt idx="554">
                  <c:v>42257</c:v>
                </c:pt>
                <c:pt idx="555">
                  <c:v>42258</c:v>
                </c:pt>
                <c:pt idx="556">
                  <c:v>42259</c:v>
                </c:pt>
                <c:pt idx="557">
                  <c:v>42260</c:v>
                </c:pt>
                <c:pt idx="558">
                  <c:v>42261</c:v>
                </c:pt>
                <c:pt idx="559">
                  <c:v>42262</c:v>
                </c:pt>
                <c:pt idx="560">
                  <c:v>42263</c:v>
                </c:pt>
                <c:pt idx="561">
                  <c:v>42264</c:v>
                </c:pt>
                <c:pt idx="562">
                  <c:v>42265</c:v>
                </c:pt>
                <c:pt idx="563">
                  <c:v>42266</c:v>
                </c:pt>
                <c:pt idx="564">
                  <c:v>42267</c:v>
                </c:pt>
                <c:pt idx="565">
                  <c:v>42268</c:v>
                </c:pt>
                <c:pt idx="566">
                  <c:v>42269</c:v>
                </c:pt>
                <c:pt idx="567">
                  <c:v>42270</c:v>
                </c:pt>
                <c:pt idx="568">
                  <c:v>42271</c:v>
                </c:pt>
                <c:pt idx="569">
                  <c:v>42272</c:v>
                </c:pt>
                <c:pt idx="570">
                  <c:v>42273</c:v>
                </c:pt>
                <c:pt idx="571">
                  <c:v>42274</c:v>
                </c:pt>
                <c:pt idx="572">
                  <c:v>42275</c:v>
                </c:pt>
                <c:pt idx="573">
                  <c:v>42276</c:v>
                </c:pt>
                <c:pt idx="574">
                  <c:v>42277</c:v>
                </c:pt>
                <c:pt idx="575">
                  <c:v>42278</c:v>
                </c:pt>
                <c:pt idx="576">
                  <c:v>42279</c:v>
                </c:pt>
                <c:pt idx="577">
                  <c:v>42280</c:v>
                </c:pt>
                <c:pt idx="578">
                  <c:v>42281</c:v>
                </c:pt>
                <c:pt idx="579">
                  <c:v>42282</c:v>
                </c:pt>
                <c:pt idx="580">
                  <c:v>42283</c:v>
                </c:pt>
                <c:pt idx="581">
                  <c:v>42284</c:v>
                </c:pt>
                <c:pt idx="582">
                  <c:v>42285</c:v>
                </c:pt>
                <c:pt idx="583">
                  <c:v>42286</c:v>
                </c:pt>
                <c:pt idx="584">
                  <c:v>42287</c:v>
                </c:pt>
                <c:pt idx="585">
                  <c:v>42288</c:v>
                </c:pt>
                <c:pt idx="586">
                  <c:v>42289</c:v>
                </c:pt>
                <c:pt idx="587">
                  <c:v>42290</c:v>
                </c:pt>
                <c:pt idx="588">
                  <c:v>42291</c:v>
                </c:pt>
                <c:pt idx="589">
                  <c:v>42292</c:v>
                </c:pt>
                <c:pt idx="590">
                  <c:v>42293</c:v>
                </c:pt>
                <c:pt idx="591">
                  <c:v>42294</c:v>
                </c:pt>
                <c:pt idx="592">
                  <c:v>42295</c:v>
                </c:pt>
                <c:pt idx="593">
                  <c:v>42296</c:v>
                </c:pt>
                <c:pt idx="594">
                  <c:v>42297</c:v>
                </c:pt>
                <c:pt idx="595">
                  <c:v>42298</c:v>
                </c:pt>
                <c:pt idx="596">
                  <c:v>42299</c:v>
                </c:pt>
                <c:pt idx="597">
                  <c:v>42300</c:v>
                </c:pt>
                <c:pt idx="598">
                  <c:v>42301</c:v>
                </c:pt>
                <c:pt idx="599">
                  <c:v>42302</c:v>
                </c:pt>
                <c:pt idx="600">
                  <c:v>42303</c:v>
                </c:pt>
                <c:pt idx="601">
                  <c:v>42304</c:v>
                </c:pt>
                <c:pt idx="602">
                  <c:v>42305</c:v>
                </c:pt>
                <c:pt idx="603">
                  <c:v>42306</c:v>
                </c:pt>
                <c:pt idx="604">
                  <c:v>42307</c:v>
                </c:pt>
                <c:pt idx="605">
                  <c:v>42308</c:v>
                </c:pt>
                <c:pt idx="606">
                  <c:v>42309</c:v>
                </c:pt>
                <c:pt idx="607">
                  <c:v>42310</c:v>
                </c:pt>
                <c:pt idx="608">
                  <c:v>42311</c:v>
                </c:pt>
                <c:pt idx="609">
                  <c:v>42312</c:v>
                </c:pt>
                <c:pt idx="610">
                  <c:v>42313</c:v>
                </c:pt>
                <c:pt idx="611">
                  <c:v>42314</c:v>
                </c:pt>
                <c:pt idx="612">
                  <c:v>42315</c:v>
                </c:pt>
                <c:pt idx="613">
                  <c:v>42316</c:v>
                </c:pt>
                <c:pt idx="614">
                  <c:v>42317</c:v>
                </c:pt>
                <c:pt idx="615">
                  <c:v>42318</c:v>
                </c:pt>
                <c:pt idx="616">
                  <c:v>42319</c:v>
                </c:pt>
                <c:pt idx="617">
                  <c:v>42320</c:v>
                </c:pt>
                <c:pt idx="618">
                  <c:v>42321</c:v>
                </c:pt>
                <c:pt idx="619">
                  <c:v>42322</c:v>
                </c:pt>
                <c:pt idx="620">
                  <c:v>42323</c:v>
                </c:pt>
                <c:pt idx="621">
                  <c:v>42324</c:v>
                </c:pt>
                <c:pt idx="622">
                  <c:v>42325</c:v>
                </c:pt>
                <c:pt idx="623">
                  <c:v>42326</c:v>
                </c:pt>
                <c:pt idx="624">
                  <c:v>42327</c:v>
                </c:pt>
                <c:pt idx="625">
                  <c:v>42328</c:v>
                </c:pt>
                <c:pt idx="626">
                  <c:v>42329</c:v>
                </c:pt>
                <c:pt idx="627">
                  <c:v>42330</c:v>
                </c:pt>
                <c:pt idx="628">
                  <c:v>42331</c:v>
                </c:pt>
                <c:pt idx="629">
                  <c:v>42332</c:v>
                </c:pt>
                <c:pt idx="630">
                  <c:v>42333</c:v>
                </c:pt>
                <c:pt idx="631">
                  <c:v>42334</c:v>
                </c:pt>
                <c:pt idx="632">
                  <c:v>42335</c:v>
                </c:pt>
                <c:pt idx="633">
                  <c:v>42336</c:v>
                </c:pt>
                <c:pt idx="634">
                  <c:v>42337</c:v>
                </c:pt>
                <c:pt idx="635">
                  <c:v>42338</c:v>
                </c:pt>
                <c:pt idx="636">
                  <c:v>42339</c:v>
                </c:pt>
                <c:pt idx="637">
                  <c:v>42340</c:v>
                </c:pt>
                <c:pt idx="638">
                  <c:v>42341</c:v>
                </c:pt>
                <c:pt idx="639">
                  <c:v>42342</c:v>
                </c:pt>
                <c:pt idx="640">
                  <c:v>42343</c:v>
                </c:pt>
                <c:pt idx="641">
                  <c:v>42344</c:v>
                </c:pt>
                <c:pt idx="642">
                  <c:v>42345</c:v>
                </c:pt>
                <c:pt idx="643">
                  <c:v>42346</c:v>
                </c:pt>
                <c:pt idx="644">
                  <c:v>42347</c:v>
                </c:pt>
                <c:pt idx="645">
                  <c:v>42348</c:v>
                </c:pt>
                <c:pt idx="646">
                  <c:v>42349</c:v>
                </c:pt>
                <c:pt idx="647">
                  <c:v>42350</c:v>
                </c:pt>
                <c:pt idx="648">
                  <c:v>42351</c:v>
                </c:pt>
                <c:pt idx="649">
                  <c:v>42352</c:v>
                </c:pt>
                <c:pt idx="650">
                  <c:v>42353</c:v>
                </c:pt>
                <c:pt idx="651">
                  <c:v>42354</c:v>
                </c:pt>
                <c:pt idx="652">
                  <c:v>42355</c:v>
                </c:pt>
                <c:pt idx="653">
                  <c:v>42356</c:v>
                </c:pt>
                <c:pt idx="654">
                  <c:v>42357</c:v>
                </c:pt>
                <c:pt idx="655">
                  <c:v>42358</c:v>
                </c:pt>
                <c:pt idx="656">
                  <c:v>42359</c:v>
                </c:pt>
                <c:pt idx="657">
                  <c:v>42360</c:v>
                </c:pt>
                <c:pt idx="658">
                  <c:v>42361</c:v>
                </c:pt>
                <c:pt idx="659">
                  <c:v>42362</c:v>
                </c:pt>
                <c:pt idx="660">
                  <c:v>42363</c:v>
                </c:pt>
                <c:pt idx="661">
                  <c:v>42364</c:v>
                </c:pt>
                <c:pt idx="662">
                  <c:v>42365</c:v>
                </c:pt>
                <c:pt idx="663">
                  <c:v>42366</c:v>
                </c:pt>
                <c:pt idx="664">
                  <c:v>42367</c:v>
                </c:pt>
                <c:pt idx="665">
                  <c:v>42368</c:v>
                </c:pt>
                <c:pt idx="666">
                  <c:v>42369</c:v>
                </c:pt>
                <c:pt idx="667">
                  <c:v>42370</c:v>
                </c:pt>
                <c:pt idx="668">
                  <c:v>42371</c:v>
                </c:pt>
                <c:pt idx="669">
                  <c:v>42372</c:v>
                </c:pt>
                <c:pt idx="670">
                  <c:v>42373</c:v>
                </c:pt>
                <c:pt idx="671">
                  <c:v>42374</c:v>
                </c:pt>
                <c:pt idx="672">
                  <c:v>42375</c:v>
                </c:pt>
                <c:pt idx="673">
                  <c:v>42376</c:v>
                </c:pt>
                <c:pt idx="674">
                  <c:v>42377</c:v>
                </c:pt>
                <c:pt idx="675">
                  <c:v>42378</c:v>
                </c:pt>
                <c:pt idx="676">
                  <c:v>42379</c:v>
                </c:pt>
                <c:pt idx="677">
                  <c:v>42380</c:v>
                </c:pt>
                <c:pt idx="678">
                  <c:v>42381</c:v>
                </c:pt>
                <c:pt idx="679">
                  <c:v>42382</c:v>
                </c:pt>
                <c:pt idx="680">
                  <c:v>42383</c:v>
                </c:pt>
                <c:pt idx="681">
                  <c:v>42384</c:v>
                </c:pt>
                <c:pt idx="682">
                  <c:v>42385</c:v>
                </c:pt>
                <c:pt idx="683">
                  <c:v>42386</c:v>
                </c:pt>
                <c:pt idx="684">
                  <c:v>42387</c:v>
                </c:pt>
                <c:pt idx="685">
                  <c:v>42388</c:v>
                </c:pt>
                <c:pt idx="686">
                  <c:v>42389</c:v>
                </c:pt>
                <c:pt idx="687">
                  <c:v>42390</c:v>
                </c:pt>
                <c:pt idx="688">
                  <c:v>42391</c:v>
                </c:pt>
                <c:pt idx="689">
                  <c:v>42392</c:v>
                </c:pt>
                <c:pt idx="690">
                  <c:v>42393</c:v>
                </c:pt>
                <c:pt idx="691">
                  <c:v>42394</c:v>
                </c:pt>
                <c:pt idx="692">
                  <c:v>42395</c:v>
                </c:pt>
                <c:pt idx="693">
                  <c:v>42396</c:v>
                </c:pt>
                <c:pt idx="694">
                  <c:v>42397</c:v>
                </c:pt>
                <c:pt idx="695">
                  <c:v>42398</c:v>
                </c:pt>
                <c:pt idx="696">
                  <c:v>42399</c:v>
                </c:pt>
                <c:pt idx="697">
                  <c:v>42400</c:v>
                </c:pt>
                <c:pt idx="698">
                  <c:v>42401</c:v>
                </c:pt>
                <c:pt idx="699">
                  <c:v>42402</c:v>
                </c:pt>
                <c:pt idx="700">
                  <c:v>42403</c:v>
                </c:pt>
                <c:pt idx="701">
                  <c:v>42404</c:v>
                </c:pt>
                <c:pt idx="702">
                  <c:v>42405</c:v>
                </c:pt>
                <c:pt idx="703">
                  <c:v>42406</c:v>
                </c:pt>
                <c:pt idx="704">
                  <c:v>42407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42413</c:v>
                </c:pt>
                <c:pt idx="711">
                  <c:v>42414</c:v>
                </c:pt>
                <c:pt idx="712">
                  <c:v>42415</c:v>
                </c:pt>
                <c:pt idx="713">
                  <c:v>42416</c:v>
                </c:pt>
                <c:pt idx="714">
                  <c:v>42417</c:v>
                </c:pt>
                <c:pt idx="715">
                  <c:v>42418</c:v>
                </c:pt>
                <c:pt idx="716">
                  <c:v>42419</c:v>
                </c:pt>
                <c:pt idx="717">
                  <c:v>42420</c:v>
                </c:pt>
                <c:pt idx="718">
                  <c:v>42421</c:v>
                </c:pt>
                <c:pt idx="719">
                  <c:v>42422</c:v>
                </c:pt>
                <c:pt idx="720">
                  <c:v>42423</c:v>
                </c:pt>
                <c:pt idx="721">
                  <c:v>42424</c:v>
                </c:pt>
                <c:pt idx="722">
                  <c:v>42425</c:v>
                </c:pt>
                <c:pt idx="723">
                  <c:v>42426</c:v>
                </c:pt>
                <c:pt idx="724">
                  <c:v>42427</c:v>
                </c:pt>
                <c:pt idx="725">
                  <c:v>42428</c:v>
                </c:pt>
                <c:pt idx="726">
                  <c:v>42429</c:v>
                </c:pt>
                <c:pt idx="727">
                  <c:v>42430</c:v>
                </c:pt>
                <c:pt idx="728">
                  <c:v>42431</c:v>
                </c:pt>
                <c:pt idx="729">
                  <c:v>42432</c:v>
                </c:pt>
                <c:pt idx="730">
                  <c:v>42433</c:v>
                </c:pt>
                <c:pt idx="731">
                  <c:v>42434</c:v>
                </c:pt>
                <c:pt idx="732">
                  <c:v>42435</c:v>
                </c:pt>
                <c:pt idx="733">
                  <c:v>42436</c:v>
                </c:pt>
                <c:pt idx="734">
                  <c:v>42437</c:v>
                </c:pt>
                <c:pt idx="735">
                  <c:v>42438</c:v>
                </c:pt>
                <c:pt idx="736">
                  <c:v>42439</c:v>
                </c:pt>
                <c:pt idx="737">
                  <c:v>42440</c:v>
                </c:pt>
                <c:pt idx="738">
                  <c:v>42441</c:v>
                </c:pt>
                <c:pt idx="739">
                  <c:v>42442</c:v>
                </c:pt>
                <c:pt idx="740">
                  <c:v>42443</c:v>
                </c:pt>
                <c:pt idx="741">
                  <c:v>42444</c:v>
                </c:pt>
                <c:pt idx="742">
                  <c:v>42445</c:v>
                </c:pt>
                <c:pt idx="743">
                  <c:v>42446</c:v>
                </c:pt>
                <c:pt idx="744">
                  <c:v>42447</c:v>
                </c:pt>
                <c:pt idx="745">
                  <c:v>42448</c:v>
                </c:pt>
                <c:pt idx="746">
                  <c:v>42449</c:v>
                </c:pt>
                <c:pt idx="747">
                  <c:v>42450</c:v>
                </c:pt>
                <c:pt idx="748">
                  <c:v>42451</c:v>
                </c:pt>
                <c:pt idx="749">
                  <c:v>42452</c:v>
                </c:pt>
                <c:pt idx="750">
                  <c:v>42453</c:v>
                </c:pt>
                <c:pt idx="751">
                  <c:v>42454</c:v>
                </c:pt>
                <c:pt idx="752">
                  <c:v>42455</c:v>
                </c:pt>
                <c:pt idx="753">
                  <c:v>42456</c:v>
                </c:pt>
                <c:pt idx="754">
                  <c:v>42457</c:v>
                </c:pt>
                <c:pt idx="755">
                  <c:v>42458</c:v>
                </c:pt>
                <c:pt idx="756">
                  <c:v>42459</c:v>
                </c:pt>
                <c:pt idx="757">
                  <c:v>42460</c:v>
                </c:pt>
                <c:pt idx="758">
                  <c:v>42461</c:v>
                </c:pt>
                <c:pt idx="759">
                  <c:v>42462</c:v>
                </c:pt>
                <c:pt idx="760">
                  <c:v>42463</c:v>
                </c:pt>
                <c:pt idx="761">
                  <c:v>42464</c:v>
                </c:pt>
                <c:pt idx="762">
                  <c:v>42465</c:v>
                </c:pt>
                <c:pt idx="763">
                  <c:v>42466</c:v>
                </c:pt>
                <c:pt idx="764">
                  <c:v>42467</c:v>
                </c:pt>
                <c:pt idx="765">
                  <c:v>42468</c:v>
                </c:pt>
                <c:pt idx="766">
                  <c:v>42469</c:v>
                </c:pt>
                <c:pt idx="767">
                  <c:v>42470</c:v>
                </c:pt>
                <c:pt idx="768">
                  <c:v>42471</c:v>
                </c:pt>
                <c:pt idx="769">
                  <c:v>42472</c:v>
                </c:pt>
                <c:pt idx="770">
                  <c:v>42473</c:v>
                </c:pt>
                <c:pt idx="771">
                  <c:v>42474</c:v>
                </c:pt>
                <c:pt idx="772">
                  <c:v>42475</c:v>
                </c:pt>
                <c:pt idx="773">
                  <c:v>42476</c:v>
                </c:pt>
                <c:pt idx="774">
                  <c:v>42477</c:v>
                </c:pt>
                <c:pt idx="775">
                  <c:v>42478</c:v>
                </c:pt>
                <c:pt idx="776">
                  <c:v>42479</c:v>
                </c:pt>
                <c:pt idx="777">
                  <c:v>42480</c:v>
                </c:pt>
                <c:pt idx="778">
                  <c:v>42481</c:v>
                </c:pt>
                <c:pt idx="779">
                  <c:v>42482</c:v>
                </c:pt>
                <c:pt idx="780">
                  <c:v>42483</c:v>
                </c:pt>
                <c:pt idx="781">
                  <c:v>42484</c:v>
                </c:pt>
                <c:pt idx="782">
                  <c:v>42485</c:v>
                </c:pt>
                <c:pt idx="783">
                  <c:v>42486</c:v>
                </c:pt>
                <c:pt idx="784">
                  <c:v>42487</c:v>
                </c:pt>
                <c:pt idx="785">
                  <c:v>42488</c:v>
                </c:pt>
                <c:pt idx="786">
                  <c:v>42489</c:v>
                </c:pt>
                <c:pt idx="787">
                  <c:v>42490</c:v>
                </c:pt>
                <c:pt idx="788">
                  <c:v>42491</c:v>
                </c:pt>
                <c:pt idx="789">
                  <c:v>42492</c:v>
                </c:pt>
                <c:pt idx="790">
                  <c:v>42493</c:v>
                </c:pt>
                <c:pt idx="791">
                  <c:v>42494</c:v>
                </c:pt>
                <c:pt idx="792">
                  <c:v>42495</c:v>
                </c:pt>
                <c:pt idx="793">
                  <c:v>42496</c:v>
                </c:pt>
                <c:pt idx="794">
                  <c:v>42497</c:v>
                </c:pt>
                <c:pt idx="795">
                  <c:v>42498</c:v>
                </c:pt>
                <c:pt idx="796">
                  <c:v>42499</c:v>
                </c:pt>
                <c:pt idx="797">
                  <c:v>42500</c:v>
                </c:pt>
                <c:pt idx="798">
                  <c:v>42501</c:v>
                </c:pt>
                <c:pt idx="799">
                  <c:v>42502</c:v>
                </c:pt>
                <c:pt idx="800">
                  <c:v>42503</c:v>
                </c:pt>
                <c:pt idx="801">
                  <c:v>42504</c:v>
                </c:pt>
                <c:pt idx="802">
                  <c:v>42505</c:v>
                </c:pt>
                <c:pt idx="803">
                  <c:v>42506</c:v>
                </c:pt>
                <c:pt idx="804">
                  <c:v>42507</c:v>
                </c:pt>
                <c:pt idx="805">
                  <c:v>42508</c:v>
                </c:pt>
                <c:pt idx="806">
                  <c:v>42509</c:v>
                </c:pt>
                <c:pt idx="807">
                  <c:v>42510</c:v>
                </c:pt>
                <c:pt idx="808">
                  <c:v>42511</c:v>
                </c:pt>
                <c:pt idx="809">
                  <c:v>42512</c:v>
                </c:pt>
                <c:pt idx="810">
                  <c:v>42513</c:v>
                </c:pt>
                <c:pt idx="811">
                  <c:v>42514</c:v>
                </c:pt>
                <c:pt idx="812">
                  <c:v>42515</c:v>
                </c:pt>
                <c:pt idx="813">
                  <c:v>42516</c:v>
                </c:pt>
                <c:pt idx="814">
                  <c:v>42517</c:v>
                </c:pt>
                <c:pt idx="815">
                  <c:v>42518</c:v>
                </c:pt>
                <c:pt idx="816">
                  <c:v>42519</c:v>
                </c:pt>
                <c:pt idx="817">
                  <c:v>42520</c:v>
                </c:pt>
                <c:pt idx="818">
                  <c:v>42521</c:v>
                </c:pt>
                <c:pt idx="819">
                  <c:v>42522</c:v>
                </c:pt>
                <c:pt idx="820">
                  <c:v>42523</c:v>
                </c:pt>
                <c:pt idx="821">
                  <c:v>42524</c:v>
                </c:pt>
                <c:pt idx="822">
                  <c:v>42525</c:v>
                </c:pt>
                <c:pt idx="823">
                  <c:v>42526</c:v>
                </c:pt>
                <c:pt idx="824">
                  <c:v>42527</c:v>
                </c:pt>
                <c:pt idx="825">
                  <c:v>42528</c:v>
                </c:pt>
                <c:pt idx="826">
                  <c:v>42529</c:v>
                </c:pt>
                <c:pt idx="827">
                  <c:v>42530</c:v>
                </c:pt>
                <c:pt idx="828">
                  <c:v>42531</c:v>
                </c:pt>
                <c:pt idx="829">
                  <c:v>42532</c:v>
                </c:pt>
                <c:pt idx="830">
                  <c:v>42533</c:v>
                </c:pt>
                <c:pt idx="831">
                  <c:v>42534</c:v>
                </c:pt>
                <c:pt idx="832">
                  <c:v>42535</c:v>
                </c:pt>
                <c:pt idx="833">
                  <c:v>42536</c:v>
                </c:pt>
                <c:pt idx="834">
                  <c:v>42537</c:v>
                </c:pt>
                <c:pt idx="835">
                  <c:v>42538</c:v>
                </c:pt>
                <c:pt idx="836">
                  <c:v>42539</c:v>
                </c:pt>
                <c:pt idx="837">
                  <c:v>42540</c:v>
                </c:pt>
                <c:pt idx="838">
                  <c:v>42541</c:v>
                </c:pt>
                <c:pt idx="839">
                  <c:v>42542</c:v>
                </c:pt>
                <c:pt idx="840">
                  <c:v>42543</c:v>
                </c:pt>
                <c:pt idx="841">
                  <c:v>42544</c:v>
                </c:pt>
                <c:pt idx="842">
                  <c:v>42545</c:v>
                </c:pt>
                <c:pt idx="843">
                  <c:v>42546</c:v>
                </c:pt>
                <c:pt idx="844">
                  <c:v>42547</c:v>
                </c:pt>
                <c:pt idx="845">
                  <c:v>42548</c:v>
                </c:pt>
                <c:pt idx="846">
                  <c:v>42549</c:v>
                </c:pt>
                <c:pt idx="847">
                  <c:v>42550</c:v>
                </c:pt>
                <c:pt idx="848">
                  <c:v>42551</c:v>
                </c:pt>
                <c:pt idx="849">
                  <c:v>42552</c:v>
                </c:pt>
                <c:pt idx="850">
                  <c:v>42553</c:v>
                </c:pt>
                <c:pt idx="851">
                  <c:v>42554</c:v>
                </c:pt>
                <c:pt idx="852">
                  <c:v>42555</c:v>
                </c:pt>
                <c:pt idx="853">
                  <c:v>42556</c:v>
                </c:pt>
                <c:pt idx="854">
                  <c:v>42557</c:v>
                </c:pt>
                <c:pt idx="855">
                  <c:v>42558</c:v>
                </c:pt>
                <c:pt idx="856">
                  <c:v>42559</c:v>
                </c:pt>
                <c:pt idx="857">
                  <c:v>42560</c:v>
                </c:pt>
                <c:pt idx="858">
                  <c:v>42561</c:v>
                </c:pt>
                <c:pt idx="859">
                  <c:v>42562</c:v>
                </c:pt>
                <c:pt idx="860">
                  <c:v>42563</c:v>
                </c:pt>
                <c:pt idx="861">
                  <c:v>42564</c:v>
                </c:pt>
                <c:pt idx="862">
                  <c:v>42565</c:v>
                </c:pt>
                <c:pt idx="863">
                  <c:v>42566</c:v>
                </c:pt>
                <c:pt idx="864">
                  <c:v>42567</c:v>
                </c:pt>
                <c:pt idx="865">
                  <c:v>42568</c:v>
                </c:pt>
                <c:pt idx="866">
                  <c:v>42569</c:v>
                </c:pt>
                <c:pt idx="867">
                  <c:v>42570</c:v>
                </c:pt>
                <c:pt idx="868">
                  <c:v>42571</c:v>
                </c:pt>
                <c:pt idx="869">
                  <c:v>42572</c:v>
                </c:pt>
                <c:pt idx="870">
                  <c:v>42573</c:v>
                </c:pt>
                <c:pt idx="871">
                  <c:v>42574</c:v>
                </c:pt>
                <c:pt idx="872">
                  <c:v>42575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42581</c:v>
                </c:pt>
                <c:pt idx="879">
                  <c:v>42582</c:v>
                </c:pt>
                <c:pt idx="880">
                  <c:v>42583</c:v>
                </c:pt>
                <c:pt idx="881">
                  <c:v>42584</c:v>
                </c:pt>
                <c:pt idx="882">
                  <c:v>42585</c:v>
                </c:pt>
                <c:pt idx="883">
                  <c:v>42586</c:v>
                </c:pt>
                <c:pt idx="884">
                  <c:v>42587</c:v>
                </c:pt>
                <c:pt idx="885">
                  <c:v>42588</c:v>
                </c:pt>
                <c:pt idx="886">
                  <c:v>42589</c:v>
                </c:pt>
                <c:pt idx="887">
                  <c:v>42590</c:v>
                </c:pt>
                <c:pt idx="888">
                  <c:v>42591</c:v>
                </c:pt>
                <c:pt idx="889">
                  <c:v>42592</c:v>
                </c:pt>
                <c:pt idx="890">
                  <c:v>42593</c:v>
                </c:pt>
                <c:pt idx="891">
                  <c:v>42594</c:v>
                </c:pt>
                <c:pt idx="892">
                  <c:v>42595</c:v>
                </c:pt>
                <c:pt idx="893">
                  <c:v>42596</c:v>
                </c:pt>
                <c:pt idx="894">
                  <c:v>42597</c:v>
                </c:pt>
                <c:pt idx="895">
                  <c:v>42598</c:v>
                </c:pt>
                <c:pt idx="896">
                  <c:v>42599</c:v>
                </c:pt>
                <c:pt idx="897">
                  <c:v>42600</c:v>
                </c:pt>
                <c:pt idx="898">
                  <c:v>42601</c:v>
                </c:pt>
                <c:pt idx="899">
                  <c:v>42602</c:v>
                </c:pt>
                <c:pt idx="900">
                  <c:v>42603</c:v>
                </c:pt>
                <c:pt idx="901">
                  <c:v>42604</c:v>
                </c:pt>
                <c:pt idx="902">
                  <c:v>42605</c:v>
                </c:pt>
                <c:pt idx="903">
                  <c:v>42606</c:v>
                </c:pt>
                <c:pt idx="904">
                  <c:v>42607</c:v>
                </c:pt>
                <c:pt idx="905">
                  <c:v>42608</c:v>
                </c:pt>
                <c:pt idx="906">
                  <c:v>42609</c:v>
                </c:pt>
                <c:pt idx="907">
                  <c:v>42610</c:v>
                </c:pt>
                <c:pt idx="908">
                  <c:v>42611</c:v>
                </c:pt>
                <c:pt idx="909">
                  <c:v>42612</c:v>
                </c:pt>
                <c:pt idx="910">
                  <c:v>42613</c:v>
                </c:pt>
                <c:pt idx="911">
                  <c:v>42614</c:v>
                </c:pt>
                <c:pt idx="912">
                  <c:v>42615</c:v>
                </c:pt>
                <c:pt idx="913">
                  <c:v>42616</c:v>
                </c:pt>
                <c:pt idx="914">
                  <c:v>42617</c:v>
                </c:pt>
                <c:pt idx="915">
                  <c:v>42618</c:v>
                </c:pt>
                <c:pt idx="916">
                  <c:v>42619</c:v>
                </c:pt>
                <c:pt idx="917">
                  <c:v>42620</c:v>
                </c:pt>
                <c:pt idx="918">
                  <c:v>42621</c:v>
                </c:pt>
                <c:pt idx="919">
                  <c:v>42622</c:v>
                </c:pt>
                <c:pt idx="920">
                  <c:v>42623</c:v>
                </c:pt>
                <c:pt idx="921">
                  <c:v>42624</c:v>
                </c:pt>
                <c:pt idx="922">
                  <c:v>42625</c:v>
                </c:pt>
                <c:pt idx="923">
                  <c:v>42626</c:v>
                </c:pt>
                <c:pt idx="924">
                  <c:v>42627</c:v>
                </c:pt>
                <c:pt idx="925">
                  <c:v>42628</c:v>
                </c:pt>
                <c:pt idx="926">
                  <c:v>42629</c:v>
                </c:pt>
                <c:pt idx="927">
                  <c:v>42630</c:v>
                </c:pt>
                <c:pt idx="928">
                  <c:v>42631</c:v>
                </c:pt>
                <c:pt idx="929">
                  <c:v>42632</c:v>
                </c:pt>
                <c:pt idx="930">
                  <c:v>42633</c:v>
                </c:pt>
                <c:pt idx="931">
                  <c:v>42634</c:v>
                </c:pt>
                <c:pt idx="932">
                  <c:v>42635</c:v>
                </c:pt>
                <c:pt idx="933">
                  <c:v>42636</c:v>
                </c:pt>
                <c:pt idx="934">
                  <c:v>42637</c:v>
                </c:pt>
                <c:pt idx="935">
                  <c:v>42638</c:v>
                </c:pt>
                <c:pt idx="936">
                  <c:v>42639</c:v>
                </c:pt>
                <c:pt idx="937">
                  <c:v>42640</c:v>
                </c:pt>
                <c:pt idx="938">
                  <c:v>42641</c:v>
                </c:pt>
                <c:pt idx="939">
                  <c:v>42642</c:v>
                </c:pt>
                <c:pt idx="940">
                  <c:v>42643</c:v>
                </c:pt>
                <c:pt idx="941">
                  <c:v>42644</c:v>
                </c:pt>
                <c:pt idx="942">
                  <c:v>42645</c:v>
                </c:pt>
                <c:pt idx="943">
                  <c:v>42646</c:v>
                </c:pt>
                <c:pt idx="944">
                  <c:v>42647</c:v>
                </c:pt>
                <c:pt idx="945">
                  <c:v>42648</c:v>
                </c:pt>
                <c:pt idx="946">
                  <c:v>42649</c:v>
                </c:pt>
                <c:pt idx="947">
                  <c:v>42650</c:v>
                </c:pt>
                <c:pt idx="948">
                  <c:v>42651</c:v>
                </c:pt>
                <c:pt idx="949">
                  <c:v>42652</c:v>
                </c:pt>
                <c:pt idx="950">
                  <c:v>42653</c:v>
                </c:pt>
                <c:pt idx="951">
                  <c:v>42654</c:v>
                </c:pt>
                <c:pt idx="952">
                  <c:v>42655</c:v>
                </c:pt>
                <c:pt idx="953">
                  <c:v>42656</c:v>
                </c:pt>
                <c:pt idx="954">
                  <c:v>42657</c:v>
                </c:pt>
                <c:pt idx="955">
                  <c:v>42658</c:v>
                </c:pt>
                <c:pt idx="956">
                  <c:v>42659</c:v>
                </c:pt>
                <c:pt idx="957">
                  <c:v>42660</c:v>
                </c:pt>
                <c:pt idx="958">
                  <c:v>42661</c:v>
                </c:pt>
                <c:pt idx="959">
                  <c:v>42662</c:v>
                </c:pt>
                <c:pt idx="960">
                  <c:v>42663</c:v>
                </c:pt>
                <c:pt idx="961">
                  <c:v>42664</c:v>
                </c:pt>
                <c:pt idx="962">
                  <c:v>42665</c:v>
                </c:pt>
                <c:pt idx="963">
                  <c:v>42666</c:v>
                </c:pt>
                <c:pt idx="964">
                  <c:v>42667</c:v>
                </c:pt>
                <c:pt idx="965">
                  <c:v>42668</c:v>
                </c:pt>
                <c:pt idx="966">
                  <c:v>42669</c:v>
                </c:pt>
                <c:pt idx="967">
                  <c:v>42670</c:v>
                </c:pt>
                <c:pt idx="968">
                  <c:v>42671</c:v>
                </c:pt>
                <c:pt idx="969">
                  <c:v>42672</c:v>
                </c:pt>
                <c:pt idx="970">
                  <c:v>42673</c:v>
                </c:pt>
                <c:pt idx="971">
                  <c:v>42674</c:v>
                </c:pt>
                <c:pt idx="972">
                  <c:v>42675</c:v>
                </c:pt>
                <c:pt idx="973">
                  <c:v>42676</c:v>
                </c:pt>
                <c:pt idx="974">
                  <c:v>42677</c:v>
                </c:pt>
                <c:pt idx="975">
                  <c:v>42678</c:v>
                </c:pt>
                <c:pt idx="976">
                  <c:v>42679</c:v>
                </c:pt>
                <c:pt idx="977">
                  <c:v>42680</c:v>
                </c:pt>
                <c:pt idx="978">
                  <c:v>42681</c:v>
                </c:pt>
                <c:pt idx="979">
                  <c:v>42682</c:v>
                </c:pt>
                <c:pt idx="980">
                  <c:v>42683</c:v>
                </c:pt>
                <c:pt idx="981">
                  <c:v>42684</c:v>
                </c:pt>
                <c:pt idx="982">
                  <c:v>42685</c:v>
                </c:pt>
                <c:pt idx="983">
                  <c:v>42686</c:v>
                </c:pt>
                <c:pt idx="984">
                  <c:v>42687</c:v>
                </c:pt>
                <c:pt idx="985">
                  <c:v>42688</c:v>
                </c:pt>
                <c:pt idx="986">
                  <c:v>42689</c:v>
                </c:pt>
                <c:pt idx="987">
                  <c:v>42690</c:v>
                </c:pt>
                <c:pt idx="988">
                  <c:v>42691</c:v>
                </c:pt>
                <c:pt idx="989">
                  <c:v>42692</c:v>
                </c:pt>
                <c:pt idx="990">
                  <c:v>42693</c:v>
                </c:pt>
                <c:pt idx="991">
                  <c:v>42694</c:v>
                </c:pt>
                <c:pt idx="992">
                  <c:v>42695</c:v>
                </c:pt>
                <c:pt idx="993">
                  <c:v>42696</c:v>
                </c:pt>
                <c:pt idx="994">
                  <c:v>42697</c:v>
                </c:pt>
                <c:pt idx="995">
                  <c:v>42698</c:v>
                </c:pt>
                <c:pt idx="996">
                  <c:v>42699</c:v>
                </c:pt>
                <c:pt idx="997">
                  <c:v>42700</c:v>
                </c:pt>
                <c:pt idx="998">
                  <c:v>42701</c:v>
                </c:pt>
                <c:pt idx="999">
                  <c:v>42702</c:v>
                </c:pt>
                <c:pt idx="1000">
                  <c:v>42703</c:v>
                </c:pt>
                <c:pt idx="1001">
                  <c:v>42704</c:v>
                </c:pt>
                <c:pt idx="1002">
                  <c:v>42705</c:v>
                </c:pt>
                <c:pt idx="1003">
                  <c:v>42706</c:v>
                </c:pt>
                <c:pt idx="1004">
                  <c:v>42707</c:v>
                </c:pt>
                <c:pt idx="1005">
                  <c:v>42708</c:v>
                </c:pt>
                <c:pt idx="1006">
                  <c:v>42709</c:v>
                </c:pt>
                <c:pt idx="1007">
                  <c:v>42710</c:v>
                </c:pt>
                <c:pt idx="1008">
                  <c:v>42711</c:v>
                </c:pt>
                <c:pt idx="1009">
                  <c:v>42712</c:v>
                </c:pt>
                <c:pt idx="1010">
                  <c:v>42713</c:v>
                </c:pt>
                <c:pt idx="1011">
                  <c:v>42714</c:v>
                </c:pt>
                <c:pt idx="1012">
                  <c:v>42715</c:v>
                </c:pt>
                <c:pt idx="1013">
                  <c:v>42716</c:v>
                </c:pt>
                <c:pt idx="1014">
                  <c:v>42717</c:v>
                </c:pt>
                <c:pt idx="1015">
                  <c:v>42718</c:v>
                </c:pt>
                <c:pt idx="1016">
                  <c:v>42719</c:v>
                </c:pt>
                <c:pt idx="1017">
                  <c:v>42720</c:v>
                </c:pt>
                <c:pt idx="1018">
                  <c:v>42721</c:v>
                </c:pt>
                <c:pt idx="1019">
                  <c:v>42722</c:v>
                </c:pt>
                <c:pt idx="1020">
                  <c:v>42723</c:v>
                </c:pt>
                <c:pt idx="1021">
                  <c:v>42724</c:v>
                </c:pt>
                <c:pt idx="1022">
                  <c:v>42725</c:v>
                </c:pt>
                <c:pt idx="1023">
                  <c:v>42726</c:v>
                </c:pt>
                <c:pt idx="1024">
                  <c:v>42727</c:v>
                </c:pt>
                <c:pt idx="1025">
                  <c:v>42728</c:v>
                </c:pt>
                <c:pt idx="1026">
                  <c:v>42729</c:v>
                </c:pt>
                <c:pt idx="1027">
                  <c:v>42730</c:v>
                </c:pt>
                <c:pt idx="1028">
                  <c:v>42731</c:v>
                </c:pt>
                <c:pt idx="1029">
                  <c:v>42732</c:v>
                </c:pt>
                <c:pt idx="1030">
                  <c:v>42733</c:v>
                </c:pt>
                <c:pt idx="1031">
                  <c:v>42734</c:v>
                </c:pt>
                <c:pt idx="1032">
                  <c:v>42735</c:v>
                </c:pt>
                <c:pt idx="1033">
                  <c:v>42736</c:v>
                </c:pt>
                <c:pt idx="1034">
                  <c:v>42737</c:v>
                </c:pt>
                <c:pt idx="1035">
                  <c:v>42738</c:v>
                </c:pt>
                <c:pt idx="1036">
                  <c:v>42739</c:v>
                </c:pt>
                <c:pt idx="1037">
                  <c:v>42740</c:v>
                </c:pt>
                <c:pt idx="1038">
                  <c:v>42741</c:v>
                </c:pt>
                <c:pt idx="1039">
                  <c:v>42742</c:v>
                </c:pt>
                <c:pt idx="1040">
                  <c:v>42743</c:v>
                </c:pt>
                <c:pt idx="1041">
                  <c:v>42744</c:v>
                </c:pt>
                <c:pt idx="1042">
                  <c:v>42745</c:v>
                </c:pt>
                <c:pt idx="1043">
                  <c:v>42746</c:v>
                </c:pt>
                <c:pt idx="1044">
                  <c:v>42747</c:v>
                </c:pt>
                <c:pt idx="1045">
                  <c:v>42748</c:v>
                </c:pt>
                <c:pt idx="1046">
                  <c:v>42749</c:v>
                </c:pt>
                <c:pt idx="1047">
                  <c:v>42750</c:v>
                </c:pt>
                <c:pt idx="1048">
                  <c:v>42751</c:v>
                </c:pt>
                <c:pt idx="1049">
                  <c:v>42752</c:v>
                </c:pt>
                <c:pt idx="1050">
                  <c:v>42753</c:v>
                </c:pt>
                <c:pt idx="1051">
                  <c:v>42754</c:v>
                </c:pt>
                <c:pt idx="1052">
                  <c:v>42755</c:v>
                </c:pt>
                <c:pt idx="1053">
                  <c:v>42756</c:v>
                </c:pt>
                <c:pt idx="1054">
                  <c:v>42757</c:v>
                </c:pt>
                <c:pt idx="1055">
                  <c:v>42758</c:v>
                </c:pt>
                <c:pt idx="1056">
                  <c:v>42759</c:v>
                </c:pt>
                <c:pt idx="1057">
                  <c:v>42760</c:v>
                </c:pt>
                <c:pt idx="1058">
                  <c:v>42761</c:v>
                </c:pt>
                <c:pt idx="1059">
                  <c:v>42762</c:v>
                </c:pt>
                <c:pt idx="1060">
                  <c:v>42763</c:v>
                </c:pt>
                <c:pt idx="1061">
                  <c:v>42764</c:v>
                </c:pt>
                <c:pt idx="1062">
                  <c:v>42765</c:v>
                </c:pt>
                <c:pt idx="1063">
                  <c:v>42766</c:v>
                </c:pt>
                <c:pt idx="1064">
                  <c:v>42767</c:v>
                </c:pt>
                <c:pt idx="1065">
                  <c:v>42768</c:v>
                </c:pt>
                <c:pt idx="1066">
                  <c:v>42769</c:v>
                </c:pt>
                <c:pt idx="1067">
                  <c:v>42770</c:v>
                </c:pt>
                <c:pt idx="1068">
                  <c:v>42771</c:v>
                </c:pt>
                <c:pt idx="1069">
                  <c:v>42772</c:v>
                </c:pt>
                <c:pt idx="1070">
                  <c:v>42773</c:v>
                </c:pt>
                <c:pt idx="1071">
                  <c:v>42774</c:v>
                </c:pt>
                <c:pt idx="1072">
                  <c:v>42775</c:v>
                </c:pt>
                <c:pt idx="1073">
                  <c:v>42776</c:v>
                </c:pt>
                <c:pt idx="1074">
                  <c:v>42777</c:v>
                </c:pt>
                <c:pt idx="1075">
                  <c:v>42778</c:v>
                </c:pt>
                <c:pt idx="1076">
                  <c:v>42779</c:v>
                </c:pt>
                <c:pt idx="1077">
                  <c:v>42780</c:v>
                </c:pt>
                <c:pt idx="1078">
                  <c:v>42781</c:v>
                </c:pt>
                <c:pt idx="1079">
                  <c:v>42782</c:v>
                </c:pt>
                <c:pt idx="1080">
                  <c:v>42783</c:v>
                </c:pt>
                <c:pt idx="1081">
                  <c:v>42784</c:v>
                </c:pt>
                <c:pt idx="1082">
                  <c:v>42785</c:v>
                </c:pt>
                <c:pt idx="1083">
                  <c:v>42786</c:v>
                </c:pt>
                <c:pt idx="1084">
                  <c:v>42787</c:v>
                </c:pt>
                <c:pt idx="1085">
                  <c:v>42788</c:v>
                </c:pt>
                <c:pt idx="1086">
                  <c:v>42789</c:v>
                </c:pt>
                <c:pt idx="1087">
                  <c:v>42790</c:v>
                </c:pt>
                <c:pt idx="1088">
                  <c:v>42791</c:v>
                </c:pt>
                <c:pt idx="1089">
                  <c:v>42792</c:v>
                </c:pt>
                <c:pt idx="1090">
                  <c:v>42793</c:v>
                </c:pt>
                <c:pt idx="1091">
                  <c:v>42794</c:v>
                </c:pt>
                <c:pt idx="1092">
                  <c:v>42795</c:v>
                </c:pt>
                <c:pt idx="1093">
                  <c:v>42796</c:v>
                </c:pt>
                <c:pt idx="1094">
                  <c:v>42797</c:v>
                </c:pt>
                <c:pt idx="1095">
                  <c:v>42798</c:v>
                </c:pt>
                <c:pt idx="1096">
                  <c:v>42799</c:v>
                </c:pt>
                <c:pt idx="1097">
                  <c:v>42800</c:v>
                </c:pt>
                <c:pt idx="1098">
                  <c:v>42801</c:v>
                </c:pt>
                <c:pt idx="1099">
                  <c:v>42802</c:v>
                </c:pt>
                <c:pt idx="1100">
                  <c:v>42803</c:v>
                </c:pt>
                <c:pt idx="1101">
                  <c:v>42804</c:v>
                </c:pt>
                <c:pt idx="1102">
                  <c:v>42805</c:v>
                </c:pt>
                <c:pt idx="1103">
                  <c:v>42806</c:v>
                </c:pt>
                <c:pt idx="1104">
                  <c:v>42807</c:v>
                </c:pt>
                <c:pt idx="1105">
                  <c:v>42808</c:v>
                </c:pt>
                <c:pt idx="1106">
                  <c:v>42809</c:v>
                </c:pt>
                <c:pt idx="1107">
                  <c:v>42810</c:v>
                </c:pt>
                <c:pt idx="1108">
                  <c:v>42811</c:v>
                </c:pt>
                <c:pt idx="1109">
                  <c:v>42812</c:v>
                </c:pt>
                <c:pt idx="1110">
                  <c:v>42813</c:v>
                </c:pt>
                <c:pt idx="1111">
                  <c:v>42814</c:v>
                </c:pt>
                <c:pt idx="1112">
                  <c:v>42815</c:v>
                </c:pt>
                <c:pt idx="1113">
                  <c:v>42816</c:v>
                </c:pt>
                <c:pt idx="1114">
                  <c:v>42817</c:v>
                </c:pt>
                <c:pt idx="1115">
                  <c:v>42818</c:v>
                </c:pt>
                <c:pt idx="1116">
                  <c:v>42819</c:v>
                </c:pt>
                <c:pt idx="1117">
                  <c:v>42820</c:v>
                </c:pt>
                <c:pt idx="1118">
                  <c:v>42821</c:v>
                </c:pt>
                <c:pt idx="1119">
                  <c:v>42822</c:v>
                </c:pt>
                <c:pt idx="1120">
                  <c:v>42823</c:v>
                </c:pt>
                <c:pt idx="1121">
                  <c:v>42824</c:v>
                </c:pt>
                <c:pt idx="1122">
                  <c:v>42825</c:v>
                </c:pt>
                <c:pt idx="1123">
                  <c:v>42826</c:v>
                </c:pt>
                <c:pt idx="1124">
                  <c:v>42827</c:v>
                </c:pt>
                <c:pt idx="1125">
                  <c:v>42828</c:v>
                </c:pt>
                <c:pt idx="1126">
                  <c:v>42829</c:v>
                </c:pt>
                <c:pt idx="1127">
                  <c:v>42830</c:v>
                </c:pt>
                <c:pt idx="1128">
                  <c:v>42831</c:v>
                </c:pt>
                <c:pt idx="1129">
                  <c:v>42832</c:v>
                </c:pt>
                <c:pt idx="1130">
                  <c:v>42833</c:v>
                </c:pt>
                <c:pt idx="1131">
                  <c:v>42834</c:v>
                </c:pt>
                <c:pt idx="1132">
                  <c:v>42835</c:v>
                </c:pt>
                <c:pt idx="1133">
                  <c:v>42836</c:v>
                </c:pt>
                <c:pt idx="1134">
                  <c:v>42837</c:v>
                </c:pt>
                <c:pt idx="1135">
                  <c:v>42838</c:v>
                </c:pt>
                <c:pt idx="1136">
                  <c:v>42839</c:v>
                </c:pt>
                <c:pt idx="1137">
                  <c:v>42840</c:v>
                </c:pt>
                <c:pt idx="1138">
                  <c:v>42841</c:v>
                </c:pt>
                <c:pt idx="1139">
                  <c:v>42842</c:v>
                </c:pt>
                <c:pt idx="1140">
                  <c:v>42843</c:v>
                </c:pt>
                <c:pt idx="1141">
                  <c:v>42844</c:v>
                </c:pt>
                <c:pt idx="1142">
                  <c:v>42845</c:v>
                </c:pt>
                <c:pt idx="1143">
                  <c:v>42846</c:v>
                </c:pt>
                <c:pt idx="1144">
                  <c:v>42847</c:v>
                </c:pt>
                <c:pt idx="1145">
                  <c:v>42848</c:v>
                </c:pt>
                <c:pt idx="1146">
                  <c:v>42849</c:v>
                </c:pt>
                <c:pt idx="1147">
                  <c:v>42850</c:v>
                </c:pt>
                <c:pt idx="1148">
                  <c:v>42851</c:v>
                </c:pt>
                <c:pt idx="1149">
                  <c:v>42852</c:v>
                </c:pt>
                <c:pt idx="1150">
                  <c:v>42853</c:v>
                </c:pt>
                <c:pt idx="1151">
                  <c:v>42854</c:v>
                </c:pt>
                <c:pt idx="1152">
                  <c:v>42855</c:v>
                </c:pt>
                <c:pt idx="1153">
                  <c:v>42856</c:v>
                </c:pt>
                <c:pt idx="1154">
                  <c:v>42857</c:v>
                </c:pt>
                <c:pt idx="1155">
                  <c:v>42858</c:v>
                </c:pt>
                <c:pt idx="1156">
                  <c:v>42859</c:v>
                </c:pt>
                <c:pt idx="1157">
                  <c:v>42860</c:v>
                </c:pt>
                <c:pt idx="1158">
                  <c:v>42861</c:v>
                </c:pt>
                <c:pt idx="1159">
                  <c:v>42862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42868</c:v>
                </c:pt>
                <c:pt idx="1166">
                  <c:v>42869</c:v>
                </c:pt>
                <c:pt idx="1167">
                  <c:v>42870</c:v>
                </c:pt>
                <c:pt idx="1168">
                  <c:v>42871</c:v>
                </c:pt>
                <c:pt idx="1169">
                  <c:v>42872</c:v>
                </c:pt>
                <c:pt idx="1170">
                  <c:v>42873</c:v>
                </c:pt>
                <c:pt idx="1171">
                  <c:v>42874</c:v>
                </c:pt>
                <c:pt idx="1172">
                  <c:v>42875</c:v>
                </c:pt>
                <c:pt idx="1173">
                  <c:v>42876</c:v>
                </c:pt>
                <c:pt idx="1174">
                  <c:v>42877</c:v>
                </c:pt>
                <c:pt idx="1175">
                  <c:v>42878</c:v>
                </c:pt>
                <c:pt idx="1176">
                  <c:v>42879</c:v>
                </c:pt>
                <c:pt idx="1177">
                  <c:v>42880</c:v>
                </c:pt>
                <c:pt idx="1178">
                  <c:v>42881</c:v>
                </c:pt>
                <c:pt idx="1179">
                  <c:v>42882</c:v>
                </c:pt>
                <c:pt idx="1180">
                  <c:v>42883</c:v>
                </c:pt>
                <c:pt idx="1181">
                  <c:v>42884</c:v>
                </c:pt>
                <c:pt idx="1182">
                  <c:v>42885</c:v>
                </c:pt>
                <c:pt idx="1183">
                  <c:v>42886</c:v>
                </c:pt>
                <c:pt idx="1184">
                  <c:v>42887</c:v>
                </c:pt>
                <c:pt idx="1185">
                  <c:v>42888</c:v>
                </c:pt>
                <c:pt idx="1186">
                  <c:v>42889</c:v>
                </c:pt>
                <c:pt idx="1187">
                  <c:v>42890</c:v>
                </c:pt>
                <c:pt idx="1188">
                  <c:v>42891</c:v>
                </c:pt>
                <c:pt idx="1189">
                  <c:v>42892</c:v>
                </c:pt>
                <c:pt idx="1190">
                  <c:v>42893</c:v>
                </c:pt>
                <c:pt idx="1191">
                  <c:v>42894</c:v>
                </c:pt>
                <c:pt idx="1192">
                  <c:v>42895</c:v>
                </c:pt>
                <c:pt idx="1193">
                  <c:v>42896</c:v>
                </c:pt>
                <c:pt idx="1194">
                  <c:v>42897</c:v>
                </c:pt>
                <c:pt idx="1195">
                  <c:v>42898</c:v>
                </c:pt>
                <c:pt idx="1196">
                  <c:v>42899</c:v>
                </c:pt>
                <c:pt idx="1197">
                  <c:v>42900</c:v>
                </c:pt>
                <c:pt idx="1198">
                  <c:v>42901</c:v>
                </c:pt>
                <c:pt idx="1199">
                  <c:v>42902</c:v>
                </c:pt>
                <c:pt idx="1200">
                  <c:v>42903</c:v>
                </c:pt>
                <c:pt idx="1201">
                  <c:v>42904</c:v>
                </c:pt>
                <c:pt idx="1202">
                  <c:v>42905</c:v>
                </c:pt>
                <c:pt idx="1203">
                  <c:v>42906</c:v>
                </c:pt>
                <c:pt idx="1204">
                  <c:v>42907</c:v>
                </c:pt>
                <c:pt idx="1205">
                  <c:v>42908</c:v>
                </c:pt>
                <c:pt idx="1206">
                  <c:v>42909</c:v>
                </c:pt>
                <c:pt idx="1207">
                  <c:v>42910</c:v>
                </c:pt>
                <c:pt idx="1208">
                  <c:v>42911</c:v>
                </c:pt>
                <c:pt idx="1209">
                  <c:v>42912</c:v>
                </c:pt>
                <c:pt idx="1210">
                  <c:v>42913</c:v>
                </c:pt>
                <c:pt idx="1211">
                  <c:v>42914</c:v>
                </c:pt>
                <c:pt idx="1212">
                  <c:v>42915</c:v>
                </c:pt>
                <c:pt idx="1213">
                  <c:v>42916</c:v>
                </c:pt>
                <c:pt idx="1214">
                  <c:v>42917</c:v>
                </c:pt>
                <c:pt idx="1215">
                  <c:v>42918</c:v>
                </c:pt>
                <c:pt idx="1216">
                  <c:v>42919</c:v>
                </c:pt>
                <c:pt idx="1217">
                  <c:v>42920</c:v>
                </c:pt>
                <c:pt idx="1218">
                  <c:v>42921</c:v>
                </c:pt>
                <c:pt idx="1219">
                  <c:v>42922</c:v>
                </c:pt>
                <c:pt idx="1220">
                  <c:v>42923</c:v>
                </c:pt>
                <c:pt idx="1221">
                  <c:v>42924</c:v>
                </c:pt>
                <c:pt idx="1222">
                  <c:v>42925</c:v>
                </c:pt>
                <c:pt idx="1223">
                  <c:v>42926</c:v>
                </c:pt>
                <c:pt idx="1224">
                  <c:v>42927</c:v>
                </c:pt>
                <c:pt idx="1225">
                  <c:v>42928</c:v>
                </c:pt>
                <c:pt idx="1226">
                  <c:v>42929</c:v>
                </c:pt>
                <c:pt idx="1227">
                  <c:v>42930</c:v>
                </c:pt>
                <c:pt idx="1228">
                  <c:v>42931</c:v>
                </c:pt>
                <c:pt idx="1229">
                  <c:v>42932</c:v>
                </c:pt>
                <c:pt idx="1230">
                  <c:v>42933</c:v>
                </c:pt>
                <c:pt idx="1231">
                  <c:v>42934</c:v>
                </c:pt>
                <c:pt idx="1232">
                  <c:v>42935</c:v>
                </c:pt>
                <c:pt idx="1233">
                  <c:v>42936</c:v>
                </c:pt>
                <c:pt idx="1234">
                  <c:v>42937</c:v>
                </c:pt>
                <c:pt idx="1235">
                  <c:v>42938</c:v>
                </c:pt>
                <c:pt idx="1236">
                  <c:v>42939</c:v>
                </c:pt>
                <c:pt idx="1237">
                  <c:v>42940</c:v>
                </c:pt>
                <c:pt idx="1238">
                  <c:v>42941</c:v>
                </c:pt>
                <c:pt idx="1239">
                  <c:v>42942</c:v>
                </c:pt>
                <c:pt idx="1240">
                  <c:v>42943</c:v>
                </c:pt>
                <c:pt idx="1241">
                  <c:v>42944</c:v>
                </c:pt>
                <c:pt idx="1242">
                  <c:v>42945</c:v>
                </c:pt>
                <c:pt idx="1243">
                  <c:v>42946</c:v>
                </c:pt>
                <c:pt idx="1244">
                  <c:v>42947</c:v>
                </c:pt>
                <c:pt idx="1245">
                  <c:v>42948</c:v>
                </c:pt>
                <c:pt idx="1246">
                  <c:v>42949</c:v>
                </c:pt>
                <c:pt idx="1247">
                  <c:v>42950</c:v>
                </c:pt>
                <c:pt idx="1248">
                  <c:v>42951</c:v>
                </c:pt>
                <c:pt idx="1249">
                  <c:v>42952</c:v>
                </c:pt>
                <c:pt idx="1250">
                  <c:v>42953</c:v>
                </c:pt>
                <c:pt idx="1251">
                  <c:v>42954</c:v>
                </c:pt>
                <c:pt idx="1252">
                  <c:v>42955</c:v>
                </c:pt>
                <c:pt idx="1253">
                  <c:v>42956</c:v>
                </c:pt>
                <c:pt idx="1254">
                  <c:v>42957</c:v>
                </c:pt>
                <c:pt idx="1255">
                  <c:v>42958</c:v>
                </c:pt>
                <c:pt idx="1256">
                  <c:v>42959</c:v>
                </c:pt>
                <c:pt idx="1257">
                  <c:v>42960</c:v>
                </c:pt>
                <c:pt idx="1258">
                  <c:v>42961</c:v>
                </c:pt>
                <c:pt idx="1259">
                  <c:v>42962</c:v>
                </c:pt>
                <c:pt idx="1260">
                  <c:v>42963</c:v>
                </c:pt>
                <c:pt idx="1261">
                  <c:v>42964</c:v>
                </c:pt>
                <c:pt idx="1262">
                  <c:v>42965</c:v>
                </c:pt>
                <c:pt idx="1263">
                  <c:v>42966</c:v>
                </c:pt>
                <c:pt idx="1264">
                  <c:v>42967</c:v>
                </c:pt>
                <c:pt idx="1265">
                  <c:v>42968</c:v>
                </c:pt>
                <c:pt idx="1266">
                  <c:v>42969</c:v>
                </c:pt>
                <c:pt idx="1267">
                  <c:v>42970</c:v>
                </c:pt>
                <c:pt idx="1268">
                  <c:v>42971</c:v>
                </c:pt>
                <c:pt idx="1269">
                  <c:v>42972</c:v>
                </c:pt>
                <c:pt idx="1270">
                  <c:v>42973</c:v>
                </c:pt>
                <c:pt idx="1271">
                  <c:v>42974</c:v>
                </c:pt>
                <c:pt idx="1272">
                  <c:v>42975</c:v>
                </c:pt>
                <c:pt idx="1273">
                  <c:v>42976</c:v>
                </c:pt>
                <c:pt idx="1274">
                  <c:v>42977</c:v>
                </c:pt>
                <c:pt idx="1275">
                  <c:v>42978</c:v>
                </c:pt>
                <c:pt idx="1276">
                  <c:v>42979</c:v>
                </c:pt>
                <c:pt idx="1277">
                  <c:v>42980</c:v>
                </c:pt>
                <c:pt idx="1278">
                  <c:v>42981</c:v>
                </c:pt>
                <c:pt idx="1279">
                  <c:v>42982</c:v>
                </c:pt>
                <c:pt idx="1280">
                  <c:v>42983</c:v>
                </c:pt>
                <c:pt idx="1281">
                  <c:v>42984</c:v>
                </c:pt>
                <c:pt idx="1282">
                  <c:v>42985</c:v>
                </c:pt>
                <c:pt idx="1283">
                  <c:v>42986</c:v>
                </c:pt>
                <c:pt idx="1284">
                  <c:v>42987</c:v>
                </c:pt>
                <c:pt idx="1285">
                  <c:v>42988</c:v>
                </c:pt>
                <c:pt idx="1286">
                  <c:v>42989</c:v>
                </c:pt>
                <c:pt idx="1287">
                  <c:v>42990</c:v>
                </c:pt>
                <c:pt idx="1288">
                  <c:v>42991</c:v>
                </c:pt>
                <c:pt idx="1289">
                  <c:v>42992</c:v>
                </c:pt>
                <c:pt idx="1290">
                  <c:v>42993</c:v>
                </c:pt>
                <c:pt idx="1291">
                  <c:v>42994</c:v>
                </c:pt>
                <c:pt idx="1292">
                  <c:v>42995</c:v>
                </c:pt>
                <c:pt idx="1293">
                  <c:v>42996</c:v>
                </c:pt>
                <c:pt idx="1294">
                  <c:v>42997</c:v>
                </c:pt>
                <c:pt idx="1295">
                  <c:v>42998</c:v>
                </c:pt>
                <c:pt idx="1296">
                  <c:v>42999</c:v>
                </c:pt>
                <c:pt idx="1297">
                  <c:v>43000</c:v>
                </c:pt>
                <c:pt idx="1298">
                  <c:v>43001</c:v>
                </c:pt>
                <c:pt idx="1299">
                  <c:v>43002</c:v>
                </c:pt>
                <c:pt idx="1300">
                  <c:v>43003</c:v>
                </c:pt>
                <c:pt idx="1301">
                  <c:v>43004</c:v>
                </c:pt>
                <c:pt idx="1302">
                  <c:v>43005</c:v>
                </c:pt>
                <c:pt idx="1303">
                  <c:v>43006</c:v>
                </c:pt>
                <c:pt idx="1304">
                  <c:v>43007</c:v>
                </c:pt>
                <c:pt idx="1305">
                  <c:v>43008</c:v>
                </c:pt>
                <c:pt idx="1306">
                  <c:v>43009</c:v>
                </c:pt>
                <c:pt idx="1307">
                  <c:v>43010</c:v>
                </c:pt>
                <c:pt idx="1308">
                  <c:v>43011</c:v>
                </c:pt>
                <c:pt idx="1309">
                  <c:v>43012</c:v>
                </c:pt>
                <c:pt idx="1310">
                  <c:v>43013</c:v>
                </c:pt>
                <c:pt idx="1311">
                  <c:v>43014</c:v>
                </c:pt>
                <c:pt idx="1312">
                  <c:v>43015</c:v>
                </c:pt>
                <c:pt idx="1313">
                  <c:v>43016</c:v>
                </c:pt>
                <c:pt idx="1314">
                  <c:v>43017</c:v>
                </c:pt>
                <c:pt idx="1315">
                  <c:v>43018</c:v>
                </c:pt>
                <c:pt idx="1316">
                  <c:v>43019</c:v>
                </c:pt>
                <c:pt idx="1317">
                  <c:v>43020</c:v>
                </c:pt>
                <c:pt idx="1318">
                  <c:v>43021</c:v>
                </c:pt>
                <c:pt idx="1319">
                  <c:v>43022</c:v>
                </c:pt>
                <c:pt idx="1320">
                  <c:v>43023</c:v>
                </c:pt>
                <c:pt idx="1321">
                  <c:v>43024</c:v>
                </c:pt>
                <c:pt idx="1322">
                  <c:v>43025</c:v>
                </c:pt>
                <c:pt idx="1323">
                  <c:v>43026</c:v>
                </c:pt>
                <c:pt idx="1324">
                  <c:v>43027</c:v>
                </c:pt>
                <c:pt idx="1325">
                  <c:v>43028</c:v>
                </c:pt>
                <c:pt idx="1326">
                  <c:v>43029</c:v>
                </c:pt>
                <c:pt idx="1327">
                  <c:v>43030</c:v>
                </c:pt>
                <c:pt idx="1328">
                  <c:v>43031</c:v>
                </c:pt>
                <c:pt idx="1329">
                  <c:v>43032</c:v>
                </c:pt>
                <c:pt idx="1330">
                  <c:v>43033</c:v>
                </c:pt>
                <c:pt idx="1331">
                  <c:v>43034</c:v>
                </c:pt>
                <c:pt idx="1332">
                  <c:v>43035</c:v>
                </c:pt>
                <c:pt idx="1333">
                  <c:v>43036</c:v>
                </c:pt>
                <c:pt idx="1334">
                  <c:v>43037</c:v>
                </c:pt>
                <c:pt idx="1335">
                  <c:v>43038</c:v>
                </c:pt>
                <c:pt idx="1336">
                  <c:v>43039</c:v>
                </c:pt>
                <c:pt idx="1337">
                  <c:v>43040</c:v>
                </c:pt>
                <c:pt idx="1338">
                  <c:v>43041</c:v>
                </c:pt>
                <c:pt idx="1339">
                  <c:v>43042</c:v>
                </c:pt>
                <c:pt idx="1340">
                  <c:v>43043</c:v>
                </c:pt>
                <c:pt idx="1341">
                  <c:v>43044</c:v>
                </c:pt>
                <c:pt idx="1342">
                  <c:v>43045</c:v>
                </c:pt>
                <c:pt idx="1343">
                  <c:v>43046</c:v>
                </c:pt>
                <c:pt idx="1344">
                  <c:v>43047</c:v>
                </c:pt>
                <c:pt idx="1345">
                  <c:v>43048</c:v>
                </c:pt>
                <c:pt idx="1346">
                  <c:v>43049</c:v>
                </c:pt>
                <c:pt idx="1347">
                  <c:v>43050</c:v>
                </c:pt>
                <c:pt idx="1348">
                  <c:v>43051</c:v>
                </c:pt>
                <c:pt idx="1349">
                  <c:v>43052</c:v>
                </c:pt>
                <c:pt idx="1350">
                  <c:v>43053</c:v>
                </c:pt>
                <c:pt idx="1351">
                  <c:v>43054</c:v>
                </c:pt>
                <c:pt idx="1352">
                  <c:v>43055</c:v>
                </c:pt>
                <c:pt idx="1353">
                  <c:v>43056</c:v>
                </c:pt>
                <c:pt idx="1354">
                  <c:v>43057</c:v>
                </c:pt>
                <c:pt idx="1355">
                  <c:v>43058</c:v>
                </c:pt>
                <c:pt idx="1356">
                  <c:v>43059</c:v>
                </c:pt>
                <c:pt idx="1357">
                  <c:v>43060</c:v>
                </c:pt>
                <c:pt idx="1358">
                  <c:v>43061</c:v>
                </c:pt>
                <c:pt idx="1359">
                  <c:v>43062</c:v>
                </c:pt>
                <c:pt idx="1360">
                  <c:v>43063</c:v>
                </c:pt>
                <c:pt idx="1361">
                  <c:v>43064</c:v>
                </c:pt>
                <c:pt idx="1362">
                  <c:v>43065</c:v>
                </c:pt>
                <c:pt idx="1363">
                  <c:v>43066</c:v>
                </c:pt>
                <c:pt idx="1364">
                  <c:v>43067</c:v>
                </c:pt>
                <c:pt idx="1365">
                  <c:v>43068</c:v>
                </c:pt>
                <c:pt idx="1366">
                  <c:v>43069</c:v>
                </c:pt>
                <c:pt idx="1367">
                  <c:v>43070</c:v>
                </c:pt>
                <c:pt idx="1368">
                  <c:v>43071</c:v>
                </c:pt>
                <c:pt idx="1369">
                  <c:v>43072</c:v>
                </c:pt>
                <c:pt idx="1370">
                  <c:v>43073</c:v>
                </c:pt>
                <c:pt idx="1371">
                  <c:v>43074</c:v>
                </c:pt>
                <c:pt idx="1372">
                  <c:v>43075</c:v>
                </c:pt>
                <c:pt idx="1373">
                  <c:v>43076</c:v>
                </c:pt>
                <c:pt idx="1374">
                  <c:v>43077</c:v>
                </c:pt>
                <c:pt idx="1375">
                  <c:v>43078</c:v>
                </c:pt>
                <c:pt idx="1376">
                  <c:v>43079</c:v>
                </c:pt>
                <c:pt idx="1377">
                  <c:v>43080</c:v>
                </c:pt>
                <c:pt idx="1378">
                  <c:v>43081</c:v>
                </c:pt>
                <c:pt idx="1379">
                  <c:v>43082</c:v>
                </c:pt>
                <c:pt idx="1380">
                  <c:v>43083</c:v>
                </c:pt>
                <c:pt idx="1381">
                  <c:v>43084</c:v>
                </c:pt>
                <c:pt idx="1382">
                  <c:v>43085</c:v>
                </c:pt>
                <c:pt idx="1383">
                  <c:v>43086</c:v>
                </c:pt>
                <c:pt idx="1384">
                  <c:v>43087</c:v>
                </c:pt>
                <c:pt idx="1385">
                  <c:v>43088</c:v>
                </c:pt>
                <c:pt idx="1386">
                  <c:v>43089</c:v>
                </c:pt>
                <c:pt idx="1387">
                  <c:v>43090</c:v>
                </c:pt>
                <c:pt idx="1388">
                  <c:v>43091</c:v>
                </c:pt>
                <c:pt idx="1389">
                  <c:v>43092</c:v>
                </c:pt>
                <c:pt idx="1390">
                  <c:v>43093</c:v>
                </c:pt>
                <c:pt idx="1391">
                  <c:v>43094</c:v>
                </c:pt>
                <c:pt idx="1392">
                  <c:v>43095</c:v>
                </c:pt>
                <c:pt idx="1393">
                  <c:v>43096</c:v>
                </c:pt>
                <c:pt idx="1394">
                  <c:v>43097</c:v>
                </c:pt>
                <c:pt idx="1395">
                  <c:v>43098</c:v>
                </c:pt>
                <c:pt idx="1396">
                  <c:v>43099</c:v>
                </c:pt>
                <c:pt idx="1397">
                  <c:v>43100</c:v>
                </c:pt>
                <c:pt idx="1398">
                  <c:v>43101</c:v>
                </c:pt>
                <c:pt idx="1399">
                  <c:v>43102</c:v>
                </c:pt>
                <c:pt idx="1400">
                  <c:v>43103</c:v>
                </c:pt>
                <c:pt idx="1401">
                  <c:v>43104</c:v>
                </c:pt>
                <c:pt idx="1402">
                  <c:v>43105</c:v>
                </c:pt>
                <c:pt idx="1403">
                  <c:v>43106</c:v>
                </c:pt>
                <c:pt idx="1404">
                  <c:v>43107</c:v>
                </c:pt>
                <c:pt idx="1405">
                  <c:v>43108</c:v>
                </c:pt>
                <c:pt idx="1406">
                  <c:v>43109</c:v>
                </c:pt>
                <c:pt idx="1407">
                  <c:v>43110</c:v>
                </c:pt>
                <c:pt idx="1408">
                  <c:v>43111</c:v>
                </c:pt>
                <c:pt idx="1409">
                  <c:v>43112</c:v>
                </c:pt>
                <c:pt idx="1410">
                  <c:v>43113</c:v>
                </c:pt>
                <c:pt idx="1411">
                  <c:v>43114</c:v>
                </c:pt>
                <c:pt idx="1412">
                  <c:v>43115</c:v>
                </c:pt>
                <c:pt idx="1413">
                  <c:v>43116</c:v>
                </c:pt>
                <c:pt idx="1414">
                  <c:v>43117</c:v>
                </c:pt>
                <c:pt idx="1415">
                  <c:v>43118</c:v>
                </c:pt>
                <c:pt idx="1416">
                  <c:v>43119</c:v>
                </c:pt>
                <c:pt idx="1417">
                  <c:v>43120</c:v>
                </c:pt>
                <c:pt idx="1418">
                  <c:v>43121</c:v>
                </c:pt>
                <c:pt idx="1419">
                  <c:v>43122</c:v>
                </c:pt>
                <c:pt idx="1420">
                  <c:v>43123</c:v>
                </c:pt>
                <c:pt idx="1421">
                  <c:v>43124</c:v>
                </c:pt>
                <c:pt idx="1422">
                  <c:v>43125</c:v>
                </c:pt>
                <c:pt idx="1423">
                  <c:v>43126</c:v>
                </c:pt>
                <c:pt idx="1424">
                  <c:v>43127</c:v>
                </c:pt>
                <c:pt idx="1425">
                  <c:v>43128</c:v>
                </c:pt>
                <c:pt idx="1426">
                  <c:v>43129</c:v>
                </c:pt>
                <c:pt idx="1427">
                  <c:v>43130</c:v>
                </c:pt>
                <c:pt idx="1428">
                  <c:v>43131</c:v>
                </c:pt>
                <c:pt idx="1429">
                  <c:v>43132</c:v>
                </c:pt>
                <c:pt idx="1430">
                  <c:v>43133</c:v>
                </c:pt>
                <c:pt idx="1431">
                  <c:v>43134</c:v>
                </c:pt>
                <c:pt idx="1432">
                  <c:v>43135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43141</c:v>
                </c:pt>
                <c:pt idx="1439">
                  <c:v>43142</c:v>
                </c:pt>
                <c:pt idx="1440">
                  <c:v>43143</c:v>
                </c:pt>
                <c:pt idx="1441">
                  <c:v>43144</c:v>
                </c:pt>
                <c:pt idx="1442">
                  <c:v>43145</c:v>
                </c:pt>
                <c:pt idx="1443">
                  <c:v>43146</c:v>
                </c:pt>
                <c:pt idx="1444">
                  <c:v>43147</c:v>
                </c:pt>
                <c:pt idx="1445">
                  <c:v>43148</c:v>
                </c:pt>
                <c:pt idx="1446">
                  <c:v>43149</c:v>
                </c:pt>
                <c:pt idx="1447">
                  <c:v>43150</c:v>
                </c:pt>
                <c:pt idx="1448">
                  <c:v>43151</c:v>
                </c:pt>
                <c:pt idx="1449">
                  <c:v>43152</c:v>
                </c:pt>
                <c:pt idx="1450">
                  <c:v>43153</c:v>
                </c:pt>
                <c:pt idx="1451">
                  <c:v>43154</c:v>
                </c:pt>
                <c:pt idx="1452">
                  <c:v>43155</c:v>
                </c:pt>
                <c:pt idx="1453">
                  <c:v>43156</c:v>
                </c:pt>
                <c:pt idx="1454">
                  <c:v>43157</c:v>
                </c:pt>
                <c:pt idx="1455">
                  <c:v>43158</c:v>
                </c:pt>
                <c:pt idx="1456">
                  <c:v>43159</c:v>
                </c:pt>
                <c:pt idx="1457">
                  <c:v>43160</c:v>
                </c:pt>
                <c:pt idx="1458">
                  <c:v>43161</c:v>
                </c:pt>
                <c:pt idx="1459">
                  <c:v>43162</c:v>
                </c:pt>
                <c:pt idx="1460">
                  <c:v>43163</c:v>
                </c:pt>
                <c:pt idx="1461">
                  <c:v>43164</c:v>
                </c:pt>
                <c:pt idx="1462">
                  <c:v>43165</c:v>
                </c:pt>
                <c:pt idx="1463">
                  <c:v>43166</c:v>
                </c:pt>
                <c:pt idx="1464">
                  <c:v>43167</c:v>
                </c:pt>
                <c:pt idx="1465">
                  <c:v>43168</c:v>
                </c:pt>
                <c:pt idx="1466">
                  <c:v>43169</c:v>
                </c:pt>
                <c:pt idx="1467">
                  <c:v>43170</c:v>
                </c:pt>
                <c:pt idx="1468">
                  <c:v>43171</c:v>
                </c:pt>
                <c:pt idx="1469">
                  <c:v>43172</c:v>
                </c:pt>
                <c:pt idx="1470">
                  <c:v>43173</c:v>
                </c:pt>
                <c:pt idx="1471">
                  <c:v>43174</c:v>
                </c:pt>
                <c:pt idx="1472">
                  <c:v>43175</c:v>
                </c:pt>
                <c:pt idx="1473">
                  <c:v>43176</c:v>
                </c:pt>
                <c:pt idx="1474">
                  <c:v>43177</c:v>
                </c:pt>
                <c:pt idx="1475">
                  <c:v>43178</c:v>
                </c:pt>
                <c:pt idx="1476">
                  <c:v>43179</c:v>
                </c:pt>
                <c:pt idx="1477">
                  <c:v>43180</c:v>
                </c:pt>
                <c:pt idx="1478">
                  <c:v>43181</c:v>
                </c:pt>
                <c:pt idx="1479">
                  <c:v>43182</c:v>
                </c:pt>
                <c:pt idx="1480">
                  <c:v>43183</c:v>
                </c:pt>
                <c:pt idx="1481">
                  <c:v>43184</c:v>
                </c:pt>
                <c:pt idx="1482">
                  <c:v>43185</c:v>
                </c:pt>
                <c:pt idx="1483">
                  <c:v>43186</c:v>
                </c:pt>
                <c:pt idx="1484">
                  <c:v>43187</c:v>
                </c:pt>
                <c:pt idx="1485">
                  <c:v>43188</c:v>
                </c:pt>
                <c:pt idx="1486">
                  <c:v>43189</c:v>
                </c:pt>
                <c:pt idx="1487">
                  <c:v>43190</c:v>
                </c:pt>
                <c:pt idx="1488">
                  <c:v>43191</c:v>
                </c:pt>
                <c:pt idx="1489">
                  <c:v>43192</c:v>
                </c:pt>
                <c:pt idx="1490">
                  <c:v>43193</c:v>
                </c:pt>
                <c:pt idx="1491">
                  <c:v>43194</c:v>
                </c:pt>
                <c:pt idx="1492">
                  <c:v>43195</c:v>
                </c:pt>
                <c:pt idx="1493">
                  <c:v>43196</c:v>
                </c:pt>
                <c:pt idx="1494">
                  <c:v>43197</c:v>
                </c:pt>
                <c:pt idx="1495">
                  <c:v>43198</c:v>
                </c:pt>
                <c:pt idx="1496">
                  <c:v>43199</c:v>
                </c:pt>
                <c:pt idx="1497">
                  <c:v>43200</c:v>
                </c:pt>
                <c:pt idx="1498">
                  <c:v>43201</c:v>
                </c:pt>
                <c:pt idx="1499">
                  <c:v>43202</c:v>
                </c:pt>
                <c:pt idx="1500">
                  <c:v>43203</c:v>
                </c:pt>
                <c:pt idx="1501">
                  <c:v>43204</c:v>
                </c:pt>
                <c:pt idx="1502">
                  <c:v>43205</c:v>
                </c:pt>
                <c:pt idx="1503">
                  <c:v>43206</c:v>
                </c:pt>
                <c:pt idx="1504">
                  <c:v>43207</c:v>
                </c:pt>
                <c:pt idx="1505">
                  <c:v>43208</c:v>
                </c:pt>
                <c:pt idx="1506">
                  <c:v>43209</c:v>
                </c:pt>
                <c:pt idx="1507">
                  <c:v>43210</c:v>
                </c:pt>
                <c:pt idx="1508">
                  <c:v>43211</c:v>
                </c:pt>
                <c:pt idx="1509">
                  <c:v>43212</c:v>
                </c:pt>
                <c:pt idx="1510">
                  <c:v>43213</c:v>
                </c:pt>
                <c:pt idx="1511">
                  <c:v>43214</c:v>
                </c:pt>
                <c:pt idx="1512">
                  <c:v>43215</c:v>
                </c:pt>
                <c:pt idx="1513">
                  <c:v>43216</c:v>
                </c:pt>
                <c:pt idx="1514">
                  <c:v>43217</c:v>
                </c:pt>
                <c:pt idx="1515">
                  <c:v>43218</c:v>
                </c:pt>
                <c:pt idx="1516">
                  <c:v>43219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43225</c:v>
                </c:pt>
                <c:pt idx="1523">
                  <c:v>43226</c:v>
                </c:pt>
                <c:pt idx="1524">
                  <c:v>43227</c:v>
                </c:pt>
                <c:pt idx="1525">
                  <c:v>43228</c:v>
                </c:pt>
                <c:pt idx="1526">
                  <c:v>43229</c:v>
                </c:pt>
                <c:pt idx="1527">
                  <c:v>43230</c:v>
                </c:pt>
                <c:pt idx="1528">
                  <c:v>43231</c:v>
                </c:pt>
                <c:pt idx="1529">
                  <c:v>43232</c:v>
                </c:pt>
                <c:pt idx="1530">
                  <c:v>43233</c:v>
                </c:pt>
                <c:pt idx="1531">
                  <c:v>43234</c:v>
                </c:pt>
                <c:pt idx="1532">
                  <c:v>43235</c:v>
                </c:pt>
                <c:pt idx="1533">
                  <c:v>43236</c:v>
                </c:pt>
                <c:pt idx="1534">
                  <c:v>43237</c:v>
                </c:pt>
                <c:pt idx="1535">
                  <c:v>43238</c:v>
                </c:pt>
                <c:pt idx="1536">
                  <c:v>43239</c:v>
                </c:pt>
                <c:pt idx="1537">
                  <c:v>43240</c:v>
                </c:pt>
                <c:pt idx="1538">
                  <c:v>43241</c:v>
                </c:pt>
                <c:pt idx="1539">
                  <c:v>43242</c:v>
                </c:pt>
                <c:pt idx="1540">
                  <c:v>43243</c:v>
                </c:pt>
                <c:pt idx="1541">
                  <c:v>43244</c:v>
                </c:pt>
                <c:pt idx="1542">
                  <c:v>43245</c:v>
                </c:pt>
                <c:pt idx="1543">
                  <c:v>43246</c:v>
                </c:pt>
                <c:pt idx="1544">
                  <c:v>43247</c:v>
                </c:pt>
                <c:pt idx="1545">
                  <c:v>43248</c:v>
                </c:pt>
                <c:pt idx="1546">
                  <c:v>43249</c:v>
                </c:pt>
                <c:pt idx="1547">
                  <c:v>43250</c:v>
                </c:pt>
                <c:pt idx="1548">
                  <c:v>43251</c:v>
                </c:pt>
                <c:pt idx="1549">
                  <c:v>43252</c:v>
                </c:pt>
                <c:pt idx="1550">
                  <c:v>43253</c:v>
                </c:pt>
                <c:pt idx="1551">
                  <c:v>43254</c:v>
                </c:pt>
                <c:pt idx="1552">
                  <c:v>43255</c:v>
                </c:pt>
                <c:pt idx="1553">
                  <c:v>43256</c:v>
                </c:pt>
                <c:pt idx="1554">
                  <c:v>43257</c:v>
                </c:pt>
                <c:pt idx="1555">
                  <c:v>43258</c:v>
                </c:pt>
                <c:pt idx="1556">
                  <c:v>43259</c:v>
                </c:pt>
                <c:pt idx="1557">
                  <c:v>43260</c:v>
                </c:pt>
                <c:pt idx="1558">
                  <c:v>43261</c:v>
                </c:pt>
                <c:pt idx="1559">
                  <c:v>43262</c:v>
                </c:pt>
                <c:pt idx="1560">
                  <c:v>43263</c:v>
                </c:pt>
                <c:pt idx="1561">
                  <c:v>43264</c:v>
                </c:pt>
                <c:pt idx="1562">
                  <c:v>43265</c:v>
                </c:pt>
                <c:pt idx="1563">
                  <c:v>43266</c:v>
                </c:pt>
                <c:pt idx="1564">
                  <c:v>43267</c:v>
                </c:pt>
                <c:pt idx="1565">
                  <c:v>43268</c:v>
                </c:pt>
                <c:pt idx="1566">
                  <c:v>43269</c:v>
                </c:pt>
                <c:pt idx="1567">
                  <c:v>43270</c:v>
                </c:pt>
                <c:pt idx="1568">
                  <c:v>43271</c:v>
                </c:pt>
                <c:pt idx="1569">
                  <c:v>43272</c:v>
                </c:pt>
              </c:numCache>
            </c:numRef>
          </c:cat>
          <c:val>
            <c:numRef>
              <c:f>'COEF. CORRELACIÓN (2)'!$H$72:$H$1641</c:f>
              <c:numCache>
                <c:formatCode>[$$]\ #,##0.00;\-[$$]\ #,##0.00</c:formatCode>
                <c:ptCount val="1570"/>
                <c:pt idx="29">
                  <c:v>1926.83</c:v>
                </c:pt>
                <c:pt idx="30">
                  <c:v>1866.1791767554478</c:v>
                </c:pt>
                <c:pt idx="31">
                  <c:v>1877.8595641646491</c:v>
                </c:pt>
                <c:pt idx="32">
                  <c:v>1875.951573849879</c:v>
                </c:pt>
                <c:pt idx="33">
                  <c:v>1875.951573849879</c:v>
                </c:pt>
                <c:pt idx="34">
                  <c:v>1875.951573849879</c:v>
                </c:pt>
                <c:pt idx="35">
                  <c:v>1875.951573849879</c:v>
                </c:pt>
                <c:pt idx="36">
                  <c:v>1869.6852300242131</c:v>
                </c:pt>
                <c:pt idx="37">
                  <c:v>1872.3874092009685</c:v>
                </c:pt>
                <c:pt idx="38">
                  <c:v>1873.9757869249395</c:v>
                </c:pt>
                <c:pt idx="39">
                  <c:v>1865.9079903147699</c:v>
                </c:pt>
                <c:pt idx="40">
                  <c:v>1865.9079903147699</c:v>
                </c:pt>
                <c:pt idx="41">
                  <c:v>1865.9079903147699</c:v>
                </c:pt>
                <c:pt idx="42">
                  <c:v>1864.2033898305085</c:v>
                </c:pt>
                <c:pt idx="43">
                  <c:v>1871.7578692493946</c:v>
                </c:pt>
                <c:pt idx="44">
                  <c:v>1880.3389830508474</c:v>
                </c:pt>
                <c:pt idx="45">
                  <c:v>1885.8595641646491</c:v>
                </c:pt>
                <c:pt idx="46">
                  <c:v>1896.232445520581</c:v>
                </c:pt>
                <c:pt idx="47">
                  <c:v>1896.232445520581</c:v>
                </c:pt>
                <c:pt idx="48">
                  <c:v>1896.232445520581</c:v>
                </c:pt>
                <c:pt idx="49">
                  <c:v>1896.232445520581</c:v>
                </c:pt>
                <c:pt idx="50">
                  <c:v>1919.593220338983</c:v>
                </c:pt>
                <c:pt idx="51">
                  <c:v>1921.046004842615</c:v>
                </c:pt>
                <c:pt idx="52">
                  <c:v>1930.4891041162227</c:v>
                </c:pt>
                <c:pt idx="53">
                  <c:v>1937.5108958837773</c:v>
                </c:pt>
                <c:pt idx="54">
                  <c:v>1937.5108958837773</c:v>
                </c:pt>
                <c:pt idx="55">
                  <c:v>1937.5108958837773</c:v>
                </c:pt>
                <c:pt idx="56">
                  <c:v>1935.0217917675545</c:v>
                </c:pt>
                <c:pt idx="57">
                  <c:v>1937.588377723971</c:v>
                </c:pt>
                <c:pt idx="58">
                  <c:v>1949.8014527845037</c:v>
                </c:pt>
                <c:pt idx="59">
                  <c:v>1945.046004842615</c:v>
                </c:pt>
                <c:pt idx="60">
                  <c:v>1957.4818401937046</c:v>
                </c:pt>
                <c:pt idx="61">
                  <c:v>1957.4818401937046</c:v>
                </c:pt>
                <c:pt idx="62">
                  <c:v>1957.4818401937046</c:v>
                </c:pt>
                <c:pt idx="63">
                  <c:v>1975.641646489104</c:v>
                </c:pt>
                <c:pt idx="64">
                  <c:v>1977.0847457627117</c:v>
                </c:pt>
                <c:pt idx="65">
                  <c:v>1984.2615012106537</c:v>
                </c:pt>
                <c:pt idx="66">
                  <c:v>1985.0072639225182</c:v>
                </c:pt>
                <c:pt idx="67">
                  <c:v>1981.6561743341404</c:v>
                </c:pt>
                <c:pt idx="68">
                  <c:v>1981.6561743341404</c:v>
                </c:pt>
                <c:pt idx="69">
                  <c:v>1981.6561743341404</c:v>
                </c:pt>
                <c:pt idx="70">
                  <c:v>1984.0677966101696</c:v>
                </c:pt>
                <c:pt idx="71">
                  <c:v>1977.3462469733656</c:v>
                </c:pt>
                <c:pt idx="72">
                  <c:v>1967.7966101694915</c:v>
                </c:pt>
                <c:pt idx="73">
                  <c:v>1968.997578692494</c:v>
                </c:pt>
                <c:pt idx="74">
                  <c:v>1959.0121065375304</c:v>
                </c:pt>
                <c:pt idx="75">
                  <c:v>1959.0121065375304</c:v>
                </c:pt>
                <c:pt idx="76">
                  <c:v>1959.0121065375304</c:v>
                </c:pt>
                <c:pt idx="77">
                  <c:v>1959.0121065375304</c:v>
                </c:pt>
                <c:pt idx="78">
                  <c:v>1964.6876513317191</c:v>
                </c:pt>
                <c:pt idx="79">
                  <c:v>1977.9370460048426</c:v>
                </c:pt>
                <c:pt idx="80">
                  <c:v>1987.8547215496369</c:v>
                </c:pt>
                <c:pt idx="81">
                  <c:v>1979.6222760290557</c:v>
                </c:pt>
                <c:pt idx="82">
                  <c:v>1979.6222760290557</c:v>
                </c:pt>
                <c:pt idx="83">
                  <c:v>1979.6222760290557</c:v>
                </c:pt>
                <c:pt idx="84">
                  <c:v>1978.3728813559323</c:v>
                </c:pt>
                <c:pt idx="85">
                  <c:v>1981.0653753026636</c:v>
                </c:pt>
                <c:pt idx="86">
                  <c:v>1988.4842615012108</c:v>
                </c:pt>
                <c:pt idx="87">
                  <c:v>1990.2179176755449</c:v>
                </c:pt>
                <c:pt idx="88">
                  <c:v>1982.3244552058111</c:v>
                </c:pt>
                <c:pt idx="89">
                  <c:v>1982.3244552058111</c:v>
                </c:pt>
                <c:pt idx="90">
                  <c:v>1982.3244552058111</c:v>
                </c:pt>
                <c:pt idx="91">
                  <c:v>1987.9031476997582</c:v>
                </c:pt>
                <c:pt idx="92">
                  <c:v>1988.2512106537529</c:v>
                </c:pt>
                <c:pt idx="93">
                  <c:v>1985.7170460048426</c:v>
                </c:pt>
                <c:pt idx="94">
                  <c:v>1971.0363680387406</c:v>
                </c:pt>
                <c:pt idx="95">
                  <c:v>1977.0368038740919</c:v>
                </c:pt>
                <c:pt idx="96">
                  <c:v>1977.0368038740919</c:v>
                </c:pt>
                <c:pt idx="97">
                  <c:v>1977.0368038740919</c:v>
                </c:pt>
                <c:pt idx="98">
                  <c:v>1983.4256174334139</c:v>
                </c:pt>
                <c:pt idx="99">
                  <c:v>1984.212082324455</c:v>
                </c:pt>
                <c:pt idx="100">
                  <c:v>1988.0958595641644</c:v>
                </c:pt>
                <c:pt idx="101">
                  <c:v>1985.0762227602904</c:v>
                </c:pt>
                <c:pt idx="102">
                  <c:v>1985.1733171912831</c:v>
                </c:pt>
                <c:pt idx="103">
                  <c:v>1985.1733171912831</c:v>
                </c:pt>
                <c:pt idx="104">
                  <c:v>1985.1733171912831</c:v>
                </c:pt>
                <c:pt idx="105">
                  <c:v>1976.0270217917675</c:v>
                </c:pt>
                <c:pt idx="106">
                  <c:v>1975.735738498789</c:v>
                </c:pt>
                <c:pt idx="107">
                  <c:v>1958.7636319612591</c:v>
                </c:pt>
                <c:pt idx="108">
                  <c:v>1940.5292978208231</c:v>
                </c:pt>
                <c:pt idx="109">
                  <c:v>1935.917312348668</c:v>
                </c:pt>
                <c:pt idx="110">
                  <c:v>1935.917312348668</c:v>
                </c:pt>
                <c:pt idx="111">
                  <c:v>1935.917312348668</c:v>
                </c:pt>
                <c:pt idx="112">
                  <c:v>1935.917312348668</c:v>
                </c:pt>
                <c:pt idx="113">
                  <c:v>1921.1395399515739</c:v>
                </c:pt>
                <c:pt idx="114">
                  <c:v>1915.7022518159804</c:v>
                </c:pt>
                <c:pt idx="115">
                  <c:v>1908.5269733656173</c:v>
                </c:pt>
                <c:pt idx="116">
                  <c:v>1908.2162711864405</c:v>
                </c:pt>
                <c:pt idx="117">
                  <c:v>1908.2162711864405</c:v>
                </c:pt>
                <c:pt idx="118">
                  <c:v>1908.2162711864405</c:v>
                </c:pt>
                <c:pt idx="119">
                  <c:v>1912.2262711864405</c:v>
                </c:pt>
                <c:pt idx="120">
                  <c:v>1908.8959322033897</c:v>
                </c:pt>
                <c:pt idx="121">
                  <c:v>1906.4588619854719</c:v>
                </c:pt>
                <c:pt idx="122">
                  <c:v>1909.2648910411622</c:v>
                </c:pt>
                <c:pt idx="123">
                  <c:v>1895.1376513317189</c:v>
                </c:pt>
                <c:pt idx="124">
                  <c:v>1895.1376513317189</c:v>
                </c:pt>
                <c:pt idx="125">
                  <c:v>1895.1376513317189</c:v>
                </c:pt>
                <c:pt idx="126">
                  <c:v>1881.2919854721547</c:v>
                </c:pt>
                <c:pt idx="127">
                  <c:v>1868.0483050847456</c:v>
                </c:pt>
                <c:pt idx="128">
                  <c:v>1874.9808474576269</c:v>
                </c:pt>
                <c:pt idx="129">
                  <c:v>1865.116053268765</c:v>
                </c:pt>
                <c:pt idx="130">
                  <c:v>1871.2815496368037</c:v>
                </c:pt>
                <c:pt idx="131">
                  <c:v>1871.2815496368037</c:v>
                </c:pt>
                <c:pt idx="132">
                  <c:v>1871.2815496368037</c:v>
                </c:pt>
                <c:pt idx="133">
                  <c:v>1870.4950847457626</c:v>
                </c:pt>
                <c:pt idx="134">
                  <c:v>1876.2722033898303</c:v>
                </c:pt>
                <c:pt idx="135">
                  <c:v>1874.5245036319609</c:v>
                </c:pt>
                <c:pt idx="136">
                  <c:v>1874.5245036319609</c:v>
                </c:pt>
                <c:pt idx="137">
                  <c:v>1874.5245036319609</c:v>
                </c:pt>
                <c:pt idx="138">
                  <c:v>1874.5245036319609</c:v>
                </c:pt>
                <c:pt idx="139">
                  <c:v>1874.5245036319609</c:v>
                </c:pt>
                <c:pt idx="140">
                  <c:v>1865.9122276029054</c:v>
                </c:pt>
                <c:pt idx="141">
                  <c:v>1873.5923970944309</c:v>
                </c:pt>
                <c:pt idx="142">
                  <c:v>1880.3598789346247</c:v>
                </c:pt>
                <c:pt idx="143">
                  <c:v>1879.8161501210652</c:v>
                </c:pt>
                <c:pt idx="144">
                  <c:v>1885.9330992736075</c:v>
                </c:pt>
                <c:pt idx="145">
                  <c:v>1885.9330992736075</c:v>
                </c:pt>
                <c:pt idx="146">
                  <c:v>1881.3777053140095</c:v>
                </c:pt>
                <c:pt idx="147">
                  <c:v>1875.3336473429952</c:v>
                </c:pt>
                <c:pt idx="148">
                  <c:v>1874.3747342995171</c:v>
                </c:pt>
                <c:pt idx="149">
                  <c:v>1872.7474879227052</c:v>
                </c:pt>
                <c:pt idx="150">
                  <c:v>1872.7474879227052</c:v>
                </c:pt>
                <c:pt idx="151">
                  <c:v>1865.8123188405796</c:v>
                </c:pt>
                <c:pt idx="152">
                  <c:v>1865.8123188405796</c:v>
                </c:pt>
                <c:pt idx="153">
                  <c:v>1865.8123188405796</c:v>
                </c:pt>
                <c:pt idx="154">
                  <c:v>1862.6837439613525</c:v>
                </c:pt>
                <c:pt idx="155">
                  <c:v>1857.9666666666667</c:v>
                </c:pt>
                <c:pt idx="156">
                  <c:v>1852.9008937198068</c:v>
                </c:pt>
                <c:pt idx="157">
                  <c:v>1842.4206521739131</c:v>
                </c:pt>
                <c:pt idx="158">
                  <c:v>1841.8007487922705</c:v>
                </c:pt>
                <c:pt idx="159">
                  <c:v>1841.8007487922705</c:v>
                </c:pt>
                <c:pt idx="160">
                  <c:v>1841.8007487922705</c:v>
                </c:pt>
                <c:pt idx="161">
                  <c:v>1845.0358695652174</c:v>
                </c:pt>
                <c:pt idx="162">
                  <c:v>1859.4195652173912</c:v>
                </c:pt>
                <c:pt idx="163">
                  <c:v>1864.8534057971012</c:v>
                </c:pt>
                <c:pt idx="164">
                  <c:v>1867.2652173913043</c:v>
                </c:pt>
                <c:pt idx="165">
                  <c:v>1864.9502657004832</c:v>
                </c:pt>
                <c:pt idx="166">
                  <c:v>1864.9502657004832</c:v>
                </c:pt>
                <c:pt idx="167">
                  <c:v>1864.9502657004832</c:v>
                </c:pt>
                <c:pt idx="168">
                  <c:v>1860.8337198067634</c:v>
                </c:pt>
                <c:pt idx="169">
                  <c:v>1860.1072705314009</c:v>
                </c:pt>
                <c:pt idx="170">
                  <c:v>1851.3123913043478</c:v>
                </c:pt>
                <c:pt idx="171">
                  <c:v>1845.9560386473429</c:v>
                </c:pt>
                <c:pt idx="172">
                  <c:v>1845.6945169082126</c:v>
                </c:pt>
                <c:pt idx="173">
                  <c:v>1845.6945169082126</c:v>
                </c:pt>
                <c:pt idx="174">
                  <c:v>1845.6945169082126</c:v>
                </c:pt>
                <c:pt idx="175">
                  <c:v>1845.6945169082126</c:v>
                </c:pt>
                <c:pt idx="176">
                  <c:v>1857.1336714975844</c:v>
                </c:pt>
                <c:pt idx="177">
                  <c:v>1850.799033816425</c:v>
                </c:pt>
                <c:pt idx="178">
                  <c:v>1846.1110144927536</c:v>
                </c:pt>
                <c:pt idx="179">
                  <c:v>1840.9580676328503</c:v>
                </c:pt>
                <c:pt idx="180">
                  <c:v>1840.9580676328503</c:v>
                </c:pt>
                <c:pt idx="181">
                  <c:v>1840.9580676328503</c:v>
                </c:pt>
                <c:pt idx="182">
                  <c:v>1836.5220240963854</c:v>
                </c:pt>
                <c:pt idx="183">
                  <c:v>1835.6523855421683</c:v>
                </c:pt>
                <c:pt idx="184">
                  <c:v>1833.6812048192769</c:v>
                </c:pt>
                <c:pt idx="185">
                  <c:v>1828.2507951807224</c:v>
                </c:pt>
                <c:pt idx="186">
                  <c:v>1822.4628674698793</c:v>
                </c:pt>
                <c:pt idx="187">
                  <c:v>1822.4628674698793</c:v>
                </c:pt>
                <c:pt idx="188">
                  <c:v>1822.4628674698793</c:v>
                </c:pt>
                <c:pt idx="189">
                  <c:v>1820.2114698795178</c:v>
                </c:pt>
                <c:pt idx="190">
                  <c:v>1821.3806506024093</c:v>
                </c:pt>
                <c:pt idx="191">
                  <c:v>1821.0521204819274</c:v>
                </c:pt>
                <c:pt idx="192">
                  <c:v>1813.8534457831322</c:v>
                </c:pt>
                <c:pt idx="193">
                  <c:v>1814.037036144578</c:v>
                </c:pt>
                <c:pt idx="194">
                  <c:v>1814.037036144578</c:v>
                </c:pt>
                <c:pt idx="195">
                  <c:v>1814.037036144578</c:v>
                </c:pt>
                <c:pt idx="196">
                  <c:v>1822.9749879518067</c:v>
                </c:pt>
                <c:pt idx="197">
                  <c:v>1835.8069879518071</c:v>
                </c:pt>
                <c:pt idx="198">
                  <c:v>1831.961253012048</c:v>
                </c:pt>
                <c:pt idx="199">
                  <c:v>1817.8731084337346</c:v>
                </c:pt>
                <c:pt idx="200">
                  <c:v>1820.9844819277105</c:v>
                </c:pt>
                <c:pt idx="201">
                  <c:v>1820.9844819277105</c:v>
                </c:pt>
                <c:pt idx="202">
                  <c:v>1820.9844819277105</c:v>
                </c:pt>
                <c:pt idx="203">
                  <c:v>1816.6071153846151</c:v>
                </c:pt>
                <c:pt idx="204">
                  <c:v>1818.8145432692304</c:v>
                </c:pt>
                <c:pt idx="205">
                  <c:v>1812.5681971153842</c:v>
                </c:pt>
                <c:pt idx="206">
                  <c:v>1818.004831730769</c:v>
                </c:pt>
                <c:pt idx="207">
                  <c:v>1813.3586298076923</c:v>
                </c:pt>
                <c:pt idx="208">
                  <c:v>1813.3586298076923</c:v>
                </c:pt>
                <c:pt idx="209">
                  <c:v>1813.3586298076923</c:v>
                </c:pt>
                <c:pt idx="210">
                  <c:v>1813.3586298076923</c:v>
                </c:pt>
                <c:pt idx="211">
                  <c:v>1798.1572596153844</c:v>
                </c:pt>
                <c:pt idx="212">
                  <c:v>1789.7806009615383</c:v>
                </c:pt>
                <c:pt idx="213">
                  <c:v>1782.2425721153845</c:v>
                </c:pt>
                <c:pt idx="214">
                  <c:v>1782.2425721153845</c:v>
                </c:pt>
                <c:pt idx="215">
                  <c:v>1782.2425721153845</c:v>
                </c:pt>
                <c:pt idx="216">
                  <c:v>1782.2425721153845</c:v>
                </c:pt>
                <c:pt idx="217">
                  <c:v>1782.5992307692306</c:v>
                </c:pt>
                <c:pt idx="218">
                  <c:v>1787.3803846153844</c:v>
                </c:pt>
                <c:pt idx="219">
                  <c:v>1792.8748557692306</c:v>
                </c:pt>
                <c:pt idx="220">
                  <c:v>1791.4578605769229</c:v>
                </c:pt>
                <c:pt idx="221">
                  <c:v>1785.7706009615383</c:v>
                </c:pt>
                <c:pt idx="222">
                  <c:v>1785.7706009615383</c:v>
                </c:pt>
                <c:pt idx="223">
                  <c:v>1785.7706009615383</c:v>
                </c:pt>
                <c:pt idx="224">
                  <c:v>1790.9373317307691</c:v>
                </c:pt>
                <c:pt idx="225">
                  <c:v>1800.5285576923077</c:v>
                </c:pt>
                <c:pt idx="226">
                  <c:v>1801.0394471153845</c:v>
                </c:pt>
                <c:pt idx="227">
                  <c:v>1804.7602644230767</c:v>
                </c:pt>
                <c:pt idx="228">
                  <c:v>1804.3746874999997</c:v>
                </c:pt>
                <c:pt idx="229">
                  <c:v>1804.3746874999997</c:v>
                </c:pt>
                <c:pt idx="230">
                  <c:v>1804.3746874999997</c:v>
                </c:pt>
                <c:pt idx="231">
                  <c:v>1794.1665384615383</c:v>
                </c:pt>
                <c:pt idx="232">
                  <c:v>1782.3100480769228</c:v>
                </c:pt>
                <c:pt idx="233">
                  <c:v>1781.2207932692304</c:v>
                </c:pt>
                <c:pt idx="234">
                  <c:v>1779.5531730769228</c:v>
                </c:pt>
                <c:pt idx="235">
                  <c:v>1781.905192307692</c:v>
                </c:pt>
                <c:pt idx="236">
                  <c:v>1781.905192307692</c:v>
                </c:pt>
                <c:pt idx="237">
                  <c:v>1781.905192307692</c:v>
                </c:pt>
                <c:pt idx="238">
                  <c:v>1783.8812740384612</c:v>
                </c:pt>
                <c:pt idx="239">
                  <c:v>1786.4742788461535</c:v>
                </c:pt>
                <c:pt idx="240">
                  <c:v>1804.9144951923076</c:v>
                </c:pt>
                <c:pt idx="241">
                  <c:v>1806.6636690647483</c:v>
                </c:pt>
                <c:pt idx="242">
                  <c:v>1801.7593525179857</c:v>
                </c:pt>
                <c:pt idx="243">
                  <c:v>1801.7593525179857</c:v>
                </c:pt>
                <c:pt idx="244">
                  <c:v>1801.7593525179857</c:v>
                </c:pt>
                <c:pt idx="245">
                  <c:v>1806.5963549160672</c:v>
                </c:pt>
                <c:pt idx="246">
                  <c:v>1819.7418465227818</c:v>
                </c:pt>
                <c:pt idx="247">
                  <c:v>1816.0491846522782</c:v>
                </c:pt>
                <c:pt idx="248">
                  <c:v>1816.0491846522782</c:v>
                </c:pt>
                <c:pt idx="249">
                  <c:v>1819.0110071942445</c:v>
                </c:pt>
                <c:pt idx="250">
                  <c:v>1819.0110071942445</c:v>
                </c:pt>
                <c:pt idx="251">
                  <c:v>1819.0110071942445</c:v>
                </c:pt>
                <c:pt idx="252">
                  <c:v>1809.4235491606714</c:v>
                </c:pt>
                <c:pt idx="253">
                  <c:v>1805.3654676258993</c:v>
                </c:pt>
                <c:pt idx="254">
                  <c:v>1811.0679376498802</c:v>
                </c:pt>
                <c:pt idx="255">
                  <c:v>1805.7212709832133</c:v>
                </c:pt>
                <c:pt idx="256">
                  <c:v>1812.4911510791367</c:v>
                </c:pt>
                <c:pt idx="257">
                  <c:v>1812.4911510791367</c:v>
                </c:pt>
                <c:pt idx="258">
                  <c:v>1812.4911510791367</c:v>
                </c:pt>
                <c:pt idx="259">
                  <c:v>1812.4911510791367</c:v>
                </c:pt>
                <c:pt idx="260">
                  <c:v>1821.5881774580337</c:v>
                </c:pt>
                <c:pt idx="261">
                  <c:v>1839.0513908872902</c:v>
                </c:pt>
                <c:pt idx="262">
                  <c:v>1846.1770743405275</c:v>
                </c:pt>
                <c:pt idx="263">
                  <c:v>1850.5621103117508</c:v>
                </c:pt>
                <c:pt idx="264">
                  <c:v>1850.5621103117508</c:v>
                </c:pt>
                <c:pt idx="265">
                  <c:v>1850.5621103117508</c:v>
                </c:pt>
                <c:pt idx="266">
                  <c:v>1858.2455395683455</c:v>
                </c:pt>
                <c:pt idx="267">
                  <c:v>1854.668273381295</c:v>
                </c:pt>
                <c:pt idx="268">
                  <c:v>1852.9854196642686</c:v>
                </c:pt>
                <c:pt idx="269">
                  <c:v>1860.7938609112709</c:v>
                </c:pt>
                <c:pt idx="270">
                  <c:v>1845.0038848920863</c:v>
                </c:pt>
                <c:pt idx="271">
                  <c:v>1845.0038848920863</c:v>
                </c:pt>
                <c:pt idx="272">
                  <c:v>1840.59</c:v>
                </c:pt>
                <c:pt idx="273">
                  <c:v>1840.59</c:v>
                </c:pt>
                <c:pt idx="274">
                  <c:v>1852.9365789473686</c:v>
                </c:pt>
                <c:pt idx="275">
                  <c:v>1846.3939473684213</c:v>
                </c:pt>
                <c:pt idx="276">
                  <c:v>1852.898205741627</c:v>
                </c:pt>
                <c:pt idx="277">
                  <c:v>1856.5436602870814</c:v>
                </c:pt>
                <c:pt idx="278">
                  <c:v>1856.5436602870814</c:v>
                </c:pt>
                <c:pt idx="279">
                  <c:v>1856.5436602870814</c:v>
                </c:pt>
                <c:pt idx="280">
                  <c:v>1863.0479186602872</c:v>
                </c:pt>
                <c:pt idx="281">
                  <c:v>1883.0115789473684</c:v>
                </c:pt>
                <c:pt idx="282">
                  <c:v>1895.4636842105265</c:v>
                </c:pt>
                <c:pt idx="283">
                  <c:v>1899.4449043062202</c:v>
                </c:pt>
                <c:pt idx="284">
                  <c:v>1913.8348564593302</c:v>
                </c:pt>
                <c:pt idx="285">
                  <c:v>1913.8348564593302</c:v>
                </c:pt>
                <c:pt idx="286">
                  <c:v>1913.8348564593302</c:v>
                </c:pt>
                <c:pt idx="287">
                  <c:v>1906.8701196172251</c:v>
                </c:pt>
                <c:pt idx="288">
                  <c:v>1897.6317703349282</c:v>
                </c:pt>
                <c:pt idx="289">
                  <c:v>1895.1279186602872</c:v>
                </c:pt>
                <c:pt idx="290">
                  <c:v>1895.0799521531103</c:v>
                </c:pt>
                <c:pt idx="291">
                  <c:v>1886.8968660287082</c:v>
                </c:pt>
                <c:pt idx="292">
                  <c:v>1886.8968660287082</c:v>
                </c:pt>
                <c:pt idx="293">
                  <c:v>1886.8968660287082</c:v>
                </c:pt>
                <c:pt idx="294">
                  <c:v>1911.6379904306223</c:v>
                </c:pt>
                <c:pt idx="295">
                  <c:v>1916.65528708134</c:v>
                </c:pt>
                <c:pt idx="296">
                  <c:v>1925.836076555024</c:v>
                </c:pt>
                <c:pt idx="297">
                  <c:v>1937.6166507177036</c:v>
                </c:pt>
                <c:pt idx="298">
                  <c:v>1941.5786842105265</c:v>
                </c:pt>
                <c:pt idx="299">
                  <c:v>1941.5786842105265</c:v>
                </c:pt>
                <c:pt idx="300">
                  <c:v>1941.5786842105265</c:v>
                </c:pt>
                <c:pt idx="301">
                  <c:v>1945.9820095693781</c:v>
                </c:pt>
                <c:pt idx="302">
                  <c:v>1939.7655502392345</c:v>
                </c:pt>
                <c:pt idx="303">
                  <c:v>1943.363038277512</c:v>
                </c:pt>
                <c:pt idx="304">
                  <c:v>1939.2762918660289</c:v>
                </c:pt>
                <c:pt idx="305">
                  <c:v>1943.7947368421055</c:v>
                </c:pt>
                <c:pt idx="306">
                  <c:v>1943.7947368421055</c:v>
                </c:pt>
                <c:pt idx="307">
                  <c:v>1943.7947368421055</c:v>
                </c:pt>
                <c:pt idx="308">
                  <c:v>1945.5503110047848</c:v>
                </c:pt>
                <c:pt idx="309">
                  <c:v>1944.466267942584</c:v>
                </c:pt>
                <c:pt idx="310">
                  <c:v>1957.3308851674642</c:v>
                </c:pt>
                <c:pt idx="311">
                  <c:v>1958.6739473684213</c:v>
                </c:pt>
                <c:pt idx="312">
                  <c:v>1969.4664114832538</c:v>
                </c:pt>
                <c:pt idx="313">
                  <c:v>1969.4664114832538</c:v>
                </c:pt>
                <c:pt idx="314">
                  <c:v>1969.4664114832538</c:v>
                </c:pt>
                <c:pt idx="315">
                  <c:v>1969.4664114832538</c:v>
                </c:pt>
                <c:pt idx="316">
                  <c:v>1966.3006220095695</c:v>
                </c:pt>
                <c:pt idx="317">
                  <c:v>1974.0136363636364</c:v>
                </c:pt>
                <c:pt idx="318">
                  <c:v>1990.0344497607657</c:v>
                </c:pt>
                <c:pt idx="319">
                  <c:v>1980.4699282296651</c:v>
                </c:pt>
                <c:pt idx="320">
                  <c:v>1980.4699282296651</c:v>
                </c:pt>
                <c:pt idx="321">
                  <c:v>1980.4699282296651</c:v>
                </c:pt>
                <c:pt idx="322">
                  <c:v>1981.8033971291868</c:v>
                </c:pt>
                <c:pt idx="323">
                  <c:v>1965.1302392344498</c:v>
                </c:pt>
                <c:pt idx="324">
                  <c:v>1966.5308612440194</c:v>
                </c:pt>
                <c:pt idx="325">
                  <c:v>1969.8789234449762</c:v>
                </c:pt>
                <c:pt idx="326">
                  <c:v>1981.381291866029</c:v>
                </c:pt>
                <c:pt idx="327">
                  <c:v>1981.381291866029</c:v>
                </c:pt>
                <c:pt idx="328">
                  <c:v>1981.381291866029</c:v>
                </c:pt>
                <c:pt idx="329">
                  <c:v>1985.5447846889952</c:v>
                </c:pt>
                <c:pt idx="330">
                  <c:v>1971.835956937799</c:v>
                </c:pt>
                <c:pt idx="331">
                  <c:v>1961.3984449760767</c:v>
                </c:pt>
                <c:pt idx="332">
                  <c:v>1967.1256459330145</c:v>
                </c:pt>
                <c:pt idx="333">
                  <c:v>1978.0620095693782</c:v>
                </c:pt>
                <c:pt idx="334">
                  <c:v>1978.0620095693782</c:v>
                </c:pt>
                <c:pt idx="335">
                  <c:v>1978.0620095693782</c:v>
                </c:pt>
                <c:pt idx="336">
                  <c:v>1978.0620095693782</c:v>
                </c:pt>
                <c:pt idx="337">
                  <c:v>1992.5191148325357</c:v>
                </c:pt>
                <c:pt idx="338">
                  <c:v>1996.5962679425836</c:v>
                </c:pt>
                <c:pt idx="339">
                  <c:v>2001.9877033492826</c:v>
                </c:pt>
                <c:pt idx="340">
                  <c:v>2017.711124401914</c:v>
                </c:pt>
                <c:pt idx="341">
                  <c:v>2017.711124401914</c:v>
                </c:pt>
                <c:pt idx="342">
                  <c:v>2017.711124401914</c:v>
                </c:pt>
                <c:pt idx="343">
                  <c:v>2017.5864114832536</c:v>
                </c:pt>
                <c:pt idx="344">
                  <c:v>2017.5864114832536</c:v>
                </c:pt>
                <c:pt idx="345">
                  <c:v>2029.5492583732059</c:v>
                </c:pt>
                <c:pt idx="346">
                  <c:v>2046.2799760765554</c:v>
                </c:pt>
                <c:pt idx="347">
                  <c:v>2072.603995215311</c:v>
                </c:pt>
                <c:pt idx="348">
                  <c:v>2072.603995215311</c:v>
                </c:pt>
                <c:pt idx="349">
                  <c:v>2072.603995215311</c:v>
                </c:pt>
                <c:pt idx="350">
                  <c:v>2072.603995215311</c:v>
                </c:pt>
                <c:pt idx="351">
                  <c:v>2070.7908612440192</c:v>
                </c:pt>
                <c:pt idx="352">
                  <c:v>2069.0161004784691</c:v>
                </c:pt>
                <c:pt idx="353">
                  <c:v>2069.2079665071769</c:v>
                </c:pt>
                <c:pt idx="354">
                  <c:v>2054.9043540669859</c:v>
                </c:pt>
                <c:pt idx="355">
                  <c:v>2054.9043540669859</c:v>
                </c:pt>
                <c:pt idx="356">
                  <c:v>2054.9043540669859</c:v>
                </c:pt>
                <c:pt idx="357">
                  <c:v>2070.3495693779905</c:v>
                </c:pt>
                <c:pt idx="358">
                  <c:v>2074.2156698564595</c:v>
                </c:pt>
                <c:pt idx="359">
                  <c:v>2077.0936602870815</c:v>
                </c:pt>
                <c:pt idx="360">
                  <c:v>2077.0936602870815</c:v>
                </c:pt>
                <c:pt idx="361">
                  <c:v>2116.4645693779908</c:v>
                </c:pt>
                <c:pt idx="362">
                  <c:v>2116.4645693779908</c:v>
                </c:pt>
                <c:pt idx="363">
                  <c:v>2116.4645693779908</c:v>
                </c:pt>
                <c:pt idx="364">
                  <c:v>2160.7568421052633</c:v>
                </c:pt>
                <c:pt idx="365">
                  <c:v>2200.19490430622</c:v>
                </c:pt>
                <c:pt idx="366">
                  <c:v>2193.0574880382778</c:v>
                </c:pt>
                <c:pt idx="367">
                  <c:v>2191.3402870813397</c:v>
                </c:pt>
                <c:pt idx="368">
                  <c:v>2210.4117703349284</c:v>
                </c:pt>
                <c:pt idx="369">
                  <c:v>2210.4117703349284</c:v>
                </c:pt>
                <c:pt idx="370">
                  <c:v>2210.4117703349284</c:v>
                </c:pt>
                <c:pt idx="371">
                  <c:v>2210.4117703349284</c:v>
                </c:pt>
                <c:pt idx="372">
                  <c:v>2254.4354306220098</c:v>
                </c:pt>
                <c:pt idx="373">
                  <c:v>2285.0860287081341</c:v>
                </c:pt>
                <c:pt idx="374">
                  <c:v>2324.9941626794262</c:v>
                </c:pt>
                <c:pt idx="375">
                  <c:v>2307.4863875598089</c:v>
                </c:pt>
                <c:pt idx="376">
                  <c:v>2307.4863875598089</c:v>
                </c:pt>
                <c:pt idx="377">
                  <c:v>2307.4863875598089</c:v>
                </c:pt>
                <c:pt idx="378">
                  <c:v>2316.1971052631579</c:v>
                </c:pt>
                <c:pt idx="379">
                  <c:v>2346.8572966507177</c:v>
                </c:pt>
                <c:pt idx="380">
                  <c:v>2314.6621770334928</c:v>
                </c:pt>
                <c:pt idx="381">
                  <c:v>2240.0166985645933</c:v>
                </c:pt>
                <c:pt idx="382">
                  <c:v>2203.7156459330145</c:v>
                </c:pt>
                <c:pt idx="383">
                  <c:v>2203.7156459330145</c:v>
                </c:pt>
                <c:pt idx="384">
                  <c:v>2203.7156459330145</c:v>
                </c:pt>
                <c:pt idx="385">
                  <c:v>2222.7007894736844</c:v>
                </c:pt>
                <c:pt idx="386">
                  <c:v>2247.2980143540672</c:v>
                </c:pt>
                <c:pt idx="387">
                  <c:v>2251.4519138755982</c:v>
                </c:pt>
                <c:pt idx="388">
                  <c:v>2251.4519138755982</c:v>
                </c:pt>
                <c:pt idx="389">
                  <c:v>2262.5417703349285</c:v>
                </c:pt>
                <c:pt idx="390">
                  <c:v>2262.5417703349285</c:v>
                </c:pt>
                <c:pt idx="391">
                  <c:v>2262.5417703349285</c:v>
                </c:pt>
                <c:pt idx="392">
                  <c:v>2281.8243062200959</c:v>
                </c:pt>
                <c:pt idx="393">
                  <c:v>2295.1589952153113</c:v>
                </c:pt>
                <c:pt idx="394">
                  <c:v>2295.1589952153113</c:v>
                </c:pt>
                <c:pt idx="395">
                  <c:v>2295.1589952153113</c:v>
                </c:pt>
                <c:pt idx="396">
                  <c:v>2286.4386842105264</c:v>
                </c:pt>
                <c:pt idx="397">
                  <c:v>2286.4386842105264</c:v>
                </c:pt>
                <c:pt idx="398">
                  <c:v>2286.4386842105264</c:v>
                </c:pt>
                <c:pt idx="399">
                  <c:v>2314.6909569377995</c:v>
                </c:pt>
                <c:pt idx="400">
                  <c:v>2352.3830382775122</c:v>
                </c:pt>
                <c:pt idx="401">
                  <c:v>2335.3069617224883</c:v>
                </c:pt>
                <c:pt idx="402">
                  <c:v>2307.2177751196177</c:v>
                </c:pt>
                <c:pt idx="403">
                  <c:v>2308.8294497607658</c:v>
                </c:pt>
                <c:pt idx="404">
                  <c:v>2308.8294497607658</c:v>
                </c:pt>
                <c:pt idx="405">
                  <c:v>2308.8294497607658</c:v>
                </c:pt>
                <c:pt idx="406">
                  <c:v>2308.8294497607658</c:v>
                </c:pt>
                <c:pt idx="407">
                  <c:v>2342.7129904306225</c:v>
                </c:pt>
                <c:pt idx="408">
                  <c:v>2339.6047607655505</c:v>
                </c:pt>
                <c:pt idx="409">
                  <c:v>2301.3466746411482</c:v>
                </c:pt>
                <c:pt idx="410">
                  <c:v>2286.9567224880384</c:v>
                </c:pt>
                <c:pt idx="411">
                  <c:v>2286.9567224880384</c:v>
                </c:pt>
                <c:pt idx="412">
                  <c:v>2286.9567224880384</c:v>
                </c:pt>
                <c:pt idx="413">
                  <c:v>2286.9567224880384</c:v>
                </c:pt>
                <c:pt idx="414">
                  <c:v>2276.9125358851675</c:v>
                </c:pt>
                <c:pt idx="415">
                  <c:v>2265.4965071770334</c:v>
                </c:pt>
                <c:pt idx="416">
                  <c:v>2274.3319377990433</c:v>
                </c:pt>
                <c:pt idx="417">
                  <c:v>2289.4413875598088</c:v>
                </c:pt>
                <c:pt idx="418">
                  <c:v>2289.4413875598088</c:v>
                </c:pt>
                <c:pt idx="419">
                  <c:v>2289.4413875598088</c:v>
                </c:pt>
                <c:pt idx="420">
                  <c:v>2289.2303349282301</c:v>
                </c:pt>
                <c:pt idx="421">
                  <c:v>2284.2705980861247</c:v>
                </c:pt>
                <c:pt idx="422">
                  <c:v>2266.3407177033496</c:v>
                </c:pt>
                <c:pt idx="423">
                  <c:v>2299.8501196172251</c:v>
                </c:pt>
                <c:pt idx="424">
                  <c:v>2341.8208133971293</c:v>
                </c:pt>
                <c:pt idx="425">
                  <c:v>2341.8208133971293</c:v>
                </c:pt>
                <c:pt idx="426">
                  <c:v>2341.8208133971293</c:v>
                </c:pt>
                <c:pt idx="427">
                  <c:v>2309.3858612440195</c:v>
                </c:pt>
                <c:pt idx="428">
                  <c:v>2278.1404784688993</c:v>
                </c:pt>
                <c:pt idx="429">
                  <c:v>2285.038062200957</c:v>
                </c:pt>
                <c:pt idx="430">
                  <c:v>2287.5515071770337</c:v>
                </c:pt>
                <c:pt idx="431">
                  <c:v>2287.7721531100483</c:v>
                </c:pt>
                <c:pt idx="432">
                  <c:v>2287.7721531100483</c:v>
                </c:pt>
                <c:pt idx="433">
                  <c:v>2287.7721531100483</c:v>
                </c:pt>
                <c:pt idx="434">
                  <c:v>2274.8691626794262</c:v>
                </c:pt>
                <c:pt idx="435">
                  <c:v>2283.9636124401914</c:v>
                </c:pt>
                <c:pt idx="436">
                  <c:v>2318.3268181818185</c:v>
                </c:pt>
                <c:pt idx="437">
                  <c:v>2303.380454545455</c:v>
                </c:pt>
                <c:pt idx="438">
                  <c:v>2279.5890669856462</c:v>
                </c:pt>
                <c:pt idx="439">
                  <c:v>2279.5890669856462</c:v>
                </c:pt>
                <c:pt idx="440">
                  <c:v>2279.5890669856462</c:v>
                </c:pt>
                <c:pt idx="441">
                  <c:v>2279.5890669856462</c:v>
                </c:pt>
                <c:pt idx="442">
                  <c:v>2318.0965789473685</c:v>
                </c:pt>
                <c:pt idx="443">
                  <c:v>2330.894043062201</c:v>
                </c:pt>
                <c:pt idx="444">
                  <c:v>2345.7156937799045</c:v>
                </c:pt>
                <c:pt idx="445">
                  <c:v>2355.6735406698567</c:v>
                </c:pt>
                <c:pt idx="446">
                  <c:v>2355.6735406698567</c:v>
                </c:pt>
                <c:pt idx="447">
                  <c:v>2355.6735406698567</c:v>
                </c:pt>
                <c:pt idx="448">
                  <c:v>2388.5497846889953</c:v>
                </c:pt>
                <c:pt idx="449">
                  <c:v>2398.8913636363641</c:v>
                </c:pt>
                <c:pt idx="450">
                  <c:v>2388.1660526315791</c:v>
                </c:pt>
                <c:pt idx="451">
                  <c:v>2383.5324880382777</c:v>
                </c:pt>
                <c:pt idx="452">
                  <c:v>2395.4377751196171</c:v>
                </c:pt>
                <c:pt idx="453">
                  <c:v>2395.4377751196171</c:v>
                </c:pt>
                <c:pt idx="454">
                  <c:v>2395.4377751196171</c:v>
                </c:pt>
                <c:pt idx="455">
                  <c:v>2419.4594019138758</c:v>
                </c:pt>
                <c:pt idx="456">
                  <c:v>2451.165263157895</c:v>
                </c:pt>
                <c:pt idx="457">
                  <c:v>2461.545215311005</c:v>
                </c:pt>
                <c:pt idx="458">
                  <c:v>2440.0274401913875</c:v>
                </c:pt>
                <c:pt idx="459">
                  <c:v>2461.2670095693784</c:v>
                </c:pt>
                <c:pt idx="460">
                  <c:v>2461.2670095693784</c:v>
                </c:pt>
                <c:pt idx="461">
                  <c:v>2461.2670095693784</c:v>
                </c:pt>
                <c:pt idx="462">
                  <c:v>2487.4087559808613</c:v>
                </c:pt>
                <c:pt idx="463">
                  <c:v>2512.2841866028712</c:v>
                </c:pt>
                <c:pt idx="464">
                  <c:v>2526.5398325358856</c:v>
                </c:pt>
                <c:pt idx="465">
                  <c:v>2503.9284210526316</c:v>
                </c:pt>
                <c:pt idx="466">
                  <c:v>2553.2763636363638</c:v>
                </c:pt>
                <c:pt idx="467">
                  <c:v>2553.2763636363638</c:v>
                </c:pt>
                <c:pt idx="468">
                  <c:v>2553.2763636363638</c:v>
                </c:pt>
                <c:pt idx="469">
                  <c:v>2566.2848803827751</c:v>
                </c:pt>
                <c:pt idx="470">
                  <c:v>2569.0573444976076</c:v>
                </c:pt>
                <c:pt idx="471">
                  <c:v>2543.6542822966508</c:v>
                </c:pt>
                <c:pt idx="472">
                  <c:v>2507.0942105263161</c:v>
                </c:pt>
                <c:pt idx="473">
                  <c:v>2482.4682057416271</c:v>
                </c:pt>
                <c:pt idx="474">
                  <c:v>2482.4682057416271</c:v>
                </c:pt>
                <c:pt idx="475">
                  <c:v>2482.4682057416271</c:v>
                </c:pt>
                <c:pt idx="476">
                  <c:v>2482.4682057416271</c:v>
                </c:pt>
                <c:pt idx="477">
                  <c:v>2424.0258133971292</c:v>
                </c:pt>
                <c:pt idx="478">
                  <c:v>2432.4295454545459</c:v>
                </c:pt>
                <c:pt idx="479">
                  <c:v>2447.5389952153114</c:v>
                </c:pt>
                <c:pt idx="480">
                  <c:v>2452.8632775119618</c:v>
                </c:pt>
                <c:pt idx="481">
                  <c:v>2452.8632775119618</c:v>
                </c:pt>
                <c:pt idx="482">
                  <c:v>2452.8632775119618</c:v>
                </c:pt>
                <c:pt idx="483">
                  <c:v>2471.2824162679431</c:v>
                </c:pt>
                <c:pt idx="484">
                  <c:v>2492.6850717703351</c:v>
                </c:pt>
                <c:pt idx="485">
                  <c:v>2471.6277751196171</c:v>
                </c:pt>
                <c:pt idx="486">
                  <c:v>2471.6277751196171</c:v>
                </c:pt>
                <c:pt idx="487">
                  <c:v>2471.6277751196171</c:v>
                </c:pt>
                <c:pt idx="488">
                  <c:v>2471.6277751196171</c:v>
                </c:pt>
                <c:pt idx="489">
                  <c:v>2471.6277751196171</c:v>
                </c:pt>
                <c:pt idx="490">
                  <c:v>2420.1117464114836</c:v>
                </c:pt>
                <c:pt idx="491">
                  <c:v>2415.6412679425839</c:v>
                </c:pt>
                <c:pt idx="492">
                  <c:v>2389.5954545454547</c:v>
                </c:pt>
                <c:pt idx="493">
                  <c:v>2393.308062200957</c:v>
                </c:pt>
                <c:pt idx="494">
                  <c:v>2413.7513875598088</c:v>
                </c:pt>
                <c:pt idx="495">
                  <c:v>2413.7513875598088</c:v>
                </c:pt>
                <c:pt idx="496">
                  <c:v>2413.7513875598088</c:v>
                </c:pt>
                <c:pt idx="497">
                  <c:v>2434.1371531100481</c:v>
                </c:pt>
                <c:pt idx="498">
                  <c:v>2447.0881100478468</c:v>
                </c:pt>
                <c:pt idx="499">
                  <c:v>2431.5469617224885</c:v>
                </c:pt>
                <c:pt idx="500">
                  <c:v>2392.502224880383</c:v>
                </c:pt>
                <c:pt idx="501">
                  <c:v>2393.538301435407</c:v>
                </c:pt>
                <c:pt idx="502">
                  <c:v>2393.538301435407</c:v>
                </c:pt>
                <c:pt idx="503">
                  <c:v>2393.538301435407</c:v>
                </c:pt>
                <c:pt idx="504">
                  <c:v>2385.921220095694</c:v>
                </c:pt>
                <c:pt idx="505">
                  <c:v>2368.6149043062205</c:v>
                </c:pt>
                <c:pt idx="506">
                  <c:v>2387.2930622009571</c:v>
                </c:pt>
                <c:pt idx="507">
                  <c:v>2370.7062440191389</c:v>
                </c:pt>
                <c:pt idx="508">
                  <c:v>2361.0745693779909</c:v>
                </c:pt>
                <c:pt idx="509">
                  <c:v>2361.0745693779909</c:v>
                </c:pt>
                <c:pt idx="510">
                  <c:v>2361.0745693779909</c:v>
                </c:pt>
                <c:pt idx="511">
                  <c:v>2321.3966746411484</c:v>
                </c:pt>
                <c:pt idx="512">
                  <c:v>2296.0799521531103</c:v>
                </c:pt>
                <c:pt idx="513">
                  <c:v>2290.9379425837324</c:v>
                </c:pt>
                <c:pt idx="514">
                  <c:v>2296.2334449760765</c:v>
                </c:pt>
                <c:pt idx="515">
                  <c:v>2296.2334449760765</c:v>
                </c:pt>
                <c:pt idx="516">
                  <c:v>2296.2334449760765</c:v>
                </c:pt>
                <c:pt idx="517">
                  <c:v>2296.2334449760765</c:v>
                </c:pt>
                <c:pt idx="518">
                  <c:v>2310.2300717703351</c:v>
                </c:pt>
                <c:pt idx="519">
                  <c:v>2289.6524401913875</c:v>
                </c:pt>
                <c:pt idx="520">
                  <c:v>2266.3311244019137</c:v>
                </c:pt>
                <c:pt idx="521">
                  <c:v>2272.8737559808615</c:v>
                </c:pt>
                <c:pt idx="522">
                  <c:v>2264.5755502392344</c:v>
                </c:pt>
                <c:pt idx="523">
                  <c:v>2264.5755502392344</c:v>
                </c:pt>
                <c:pt idx="524">
                  <c:v>2264.5755502392344</c:v>
                </c:pt>
                <c:pt idx="525">
                  <c:v>2284.6735167464117</c:v>
                </c:pt>
                <c:pt idx="526">
                  <c:v>2289.7004066985646</c:v>
                </c:pt>
                <c:pt idx="527">
                  <c:v>2281.1623684210526</c:v>
                </c:pt>
                <c:pt idx="528">
                  <c:v>2292.309784688995</c:v>
                </c:pt>
                <c:pt idx="529">
                  <c:v>2318.7105502392346</c:v>
                </c:pt>
                <c:pt idx="530">
                  <c:v>2318.7105502392346</c:v>
                </c:pt>
                <c:pt idx="531">
                  <c:v>2318.7105502392346</c:v>
                </c:pt>
                <c:pt idx="532">
                  <c:v>2318.7105502392346</c:v>
                </c:pt>
                <c:pt idx="533">
                  <c:v>2374.7738038277512</c:v>
                </c:pt>
                <c:pt idx="534">
                  <c:v>2401.558301435407</c:v>
                </c:pt>
                <c:pt idx="535">
                  <c:v>2388.1468660287082</c:v>
                </c:pt>
                <c:pt idx="536">
                  <c:v>2398.5364114832537</c:v>
                </c:pt>
                <c:pt idx="537">
                  <c:v>2398.5364114832537</c:v>
                </c:pt>
                <c:pt idx="538">
                  <c:v>2398.5364114832537</c:v>
                </c:pt>
                <c:pt idx="539">
                  <c:v>2398.5364114832537</c:v>
                </c:pt>
                <c:pt idx="540">
                  <c:v>2439.1256698564598</c:v>
                </c:pt>
                <c:pt idx="541">
                  <c:v>2444.4979186602873</c:v>
                </c:pt>
                <c:pt idx="542">
                  <c:v>2446.263086124402</c:v>
                </c:pt>
                <c:pt idx="543">
                  <c:v>2430.741124401914</c:v>
                </c:pt>
                <c:pt idx="544">
                  <c:v>2430.741124401914</c:v>
                </c:pt>
                <c:pt idx="545">
                  <c:v>2430.741124401914</c:v>
                </c:pt>
                <c:pt idx="546">
                  <c:v>2445.6107416267946</c:v>
                </c:pt>
                <c:pt idx="547">
                  <c:v>2450.5512918660288</c:v>
                </c:pt>
                <c:pt idx="548">
                  <c:v>2467.3203827751199</c:v>
                </c:pt>
                <c:pt idx="549">
                  <c:v>2483.2836363636366</c:v>
                </c:pt>
                <c:pt idx="550">
                  <c:v>2516.9561244019137</c:v>
                </c:pt>
                <c:pt idx="551">
                  <c:v>2516.9561244019137</c:v>
                </c:pt>
                <c:pt idx="552">
                  <c:v>2516.9561244019137</c:v>
                </c:pt>
                <c:pt idx="553">
                  <c:v>2516.9561244019137</c:v>
                </c:pt>
                <c:pt idx="554">
                  <c:v>2464.6822248803828</c:v>
                </c:pt>
                <c:pt idx="555">
                  <c:v>2420.3899521531102</c:v>
                </c:pt>
                <c:pt idx="556">
                  <c:v>2435.3075358851679</c:v>
                </c:pt>
                <c:pt idx="557">
                  <c:v>2432.7749043062199</c:v>
                </c:pt>
                <c:pt idx="558">
                  <c:v>2432.7749043062199</c:v>
                </c:pt>
                <c:pt idx="559">
                  <c:v>2432.7749043062199</c:v>
                </c:pt>
                <c:pt idx="560">
                  <c:v>2432.7749043062199</c:v>
                </c:pt>
                <c:pt idx="561">
                  <c:v>2428.7553110047847</c:v>
                </c:pt>
                <c:pt idx="562">
                  <c:v>2446.7043779904307</c:v>
                </c:pt>
                <c:pt idx="563">
                  <c:v>2426.0020334928231</c:v>
                </c:pt>
                <c:pt idx="564">
                  <c:v>2444.5650717703347</c:v>
                </c:pt>
                <c:pt idx="565">
                  <c:v>2444.5650717703347</c:v>
                </c:pt>
                <c:pt idx="566">
                  <c:v>2444.5650717703347</c:v>
                </c:pt>
                <c:pt idx="567">
                  <c:v>2434.4729186602872</c:v>
                </c:pt>
                <c:pt idx="568">
                  <c:v>2447.0017703349281</c:v>
                </c:pt>
                <c:pt idx="569">
                  <c:v>2462.2743062200957</c:v>
                </c:pt>
                <c:pt idx="570">
                  <c:v>2452.2493062200961</c:v>
                </c:pt>
                <c:pt idx="571">
                  <c:v>2479.9739473684212</c:v>
                </c:pt>
                <c:pt idx="572">
                  <c:v>2479.9739473684212</c:v>
                </c:pt>
                <c:pt idx="573">
                  <c:v>2479.9739473684212</c:v>
                </c:pt>
                <c:pt idx="574">
                  <c:v>2479.9739473684212</c:v>
                </c:pt>
                <c:pt idx="575">
                  <c:v>2492.9920574162679</c:v>
                </c:pt>
                <c:pt idx="576">
                  <c:v>2519.968421052632</c:v>
                </c:pt>
                <c:pt idx="577">
                  <c:v>2517.1959569377991</c:v>
                </c:pt>
                <c:pt idx="578">
                  <c:v>2535.4807894736841</c:v>
                </c:pt>
                <c:pt idx="579">
                  <c:v>2535.4807894736841</c:v>
                </c:pt>
                <c:pt idx="580">
                  <c:v>2535.4807894736841</c:v>
                </c:pt>
                <c:pt idx="581">
                  <c:v>2557.008157894737</c:v>
                </c:pt>
                <c:pt idx="582">
                  <c:v>2580.7419856459333</c:v>
                </c:pt>
                <c:pt idx="583">
                  <c:v>2581.355956937799</c:v>
                </c:pt>
                <c:pt idx="584">
                  <c:v>2562.1693540669858</c:v>
                </c:pt>
                <c:pt idx="585">
                  <c:v>2558.8884449760767</c:v>
                </c:pt>
                <c:pt idx="586">
                  <c:v>2558.8884449760767</c:v>
                </c:pt>
                <c:pt idx="587">
                  <c:v>2558.8884449760767</c:v>
                </c:pt>
                <c:pt idx="588">
                  <c:v>2583.9941148325361</c:v>
                </c:pt>
                <c:pt idx="589">
                  <c:v>2578.8712918660285</c:v>
                </c:pt>
                <c:pt idx="590">
                  <c:v>2602.7010526315789</c:v>
                </c:pt>
                <c:pt idx="591">
                  <c:v>2616.3139473684214</c:v>
                </c:pt>
                <c:pt idx="592">
                  <c:v>2639.9614354066989</c:v>
                </c:pt>
                <c:pt idx="593">
                  <c:v>2639.9614354066989</c:v>
                </c:pt>
                <c:pt idx="594">
                  <c:v>2639.9614354066989</c:v>
                </c:pt>
                <c:pt idx="595">
                  <c:v>2639.9614354066989</c:v>
                </c:pt>
                <c:pt idx="596">
                  <c:v>2652.6437799043065</c:v>
                </c:pt>
                <c:pt idx="597">
                  <c:v>2676.7805263157898</c:v>
                </c:pt>
                <c:pt idx="598">
                  <c:v>2693.1850717703351</c:v>
                </c:pt>
                <c:pt idx="599">
                  <c:v>2741.2475119617229</c:v>
                </c:pt>
                <c:pt idx="600">
                  <c:v>2741.2475119617229</c:v>
                </c:pt>
                <c:pt idx="601">
                  <c:v>2741.2475119617229</c:v>
                </c:pt>
                <c:pt idx="602">
                  <c:v>2738.0529425837321</c:v>
                </c:pt>
                <c:pt idx="603">
                  <c:v>2739.3096650717707</c:v>
                </c:pt>
                <c:pt idx="604">
                  <c:v>2739.1945454545457</c:v>
                </c:pt>
                <c:pt idx="605">
                  <c:v>2749.4785645933016</c:v>
                </c:pt>
                <c:pt idx="606">
                  <c:v>2746.0921291866034</c:v>
                </c:pt>
                <c:pt idx="607">
                  <c:v>2746.0921291866034</c:v>
                </c:pt>
                <c:pt idx="608">
                  <c:v>2746.0921291866034</c:v>
                </c:pt>
                <c:pt idx="609">
                  <c:v>2784.9162200956939</c:v>
                </c:pt>
                <c:pt idx="610">
                  <c:v>2788.7247607655504</c:v>
                </c:pt>
                <c:pt idx="611">
                  <c:v>2826.157822966507</c:v>
                </c:pt>
                <c:pt idx="612">
                  <c:v>2835.1179665071772</c:v>
                </c:pt>
                <c:pt idx="613">
                  <c:v>2835.1179665071772</c:v>
                </c:pt>
                <c:pt idx="614">
                  <c:v>2835.1179665071772</c:v>
                </c:pt>
                <c:pt idx="615">
                  <c:v>2835.1179665071772</c:v>
                </c:pt>
                <c:pt idx="616">
                  <c:v>2794.9604066985644</c:v>
                </c:pt>
                <c:pt idx="617">
                  <c:v>2824.239162679426</c:v>
                </c:pt>
                <c:pt idx="618">
                  <c:v>2818.1570095693783</c:v>
                </c:pt>
                <c:pt idx="619">
                  <c:v>2845.4883253588519</c:v>
                </c:pt>
                <c:pt idx="620">
                  <c:v>2861.796937799043</c:v>
                </c:pt>
                <c:pt idx="621">
                  <c:v>2861.796937799043</c:v>
                </c:pt>
                <c:pt idx="622">
                  <c:v>2861.796937799043</c:v>
                </c:pt>
                <c:pt idx="623">
                  <c:v>2861.796937799043</c:v>
                </c:pt>
                <c:pt idx="624">
                  <c:v>2881.2041866028708</c:v>
                </c:pt>
                <c:pt idx="625">
                  <c:v>2904.0842105263159</c:v>
                </c:pt>
                <c:pt idx="626">
                  <c:v>2929.4584928229669</c:v>
                </c:pt>
                <c:pt idx="627">
                  <c:v>2976.4177033492824</c:v>
                </c:pt>
                <c:pt idx="628">
                  <c:v>2976.4177033492824</c:v>
                </c:pt>
                <c:pt idx="629">
                  <c:v>2976.4177033492824</c:v>
                </c:pt>
                <c:pt idx="630">
                  <c:v>3077.8860526315789</c:v>
                </c:pt>
                <c:pt idx="631">
                  <c:v>3064.3307177033494</c:v>
                </c:pt>
                <c:pt idx="632">
                  <c:v>3106.8002631578952</c:v>
                </c:pt>
                <c:pt idx="633">
                  <c:v>3065.5106937799042</c:v>
                </c:pt>
                <c:pt idx="634">
                  <c:v>2974.9787081339714</c:v>
                </c:pt>
                <c:pt idx="635">
                  <c:v>2974.9787081339714</c:v>
                </c:pt>
                <c:pt idx="636">
                  <c:v>2974.9787081339714</c:v>
                </c:pt>
                <c:pt idx="637">
                  <c:v>2954.7080622009571</c:v>
                </c:pt>
                <c:pt idx="638">
                  <c:v>2967.8221052631579</c:v>
                </c:pt>
                <c:pt idx="639">
                  <c:v>3014.5414832535889</c:v>
                </c:pt>
                <c:pt idx="640">
                  <c:v>2993.0428947368423</c:v>
                </c:pt>
                <c:pt idx="641">
                  <c:v>2986.9223684210529</c:v>
                </c:pt>
                <c:pt idx="642">
                  <c:v>2986.9223684210529</c:v>
                </c:pt>
                <c:pt idx="643">
                  <c:v>2986.9223684210529</c:v>
                </c:pt>
                <c:pt idx="644">
                  <c:v>2986.9223684210529</c:v>
                </c:pt>
                <c:pt idx="645">
                  <c:v>3010.8192822966512</c:v>
                </c:pt>
                <c:pt idx="646">
                  <c:v>2979.1038277511966</c:v>
                </c:pt>
                <c:pt idx="647">
                  <c:v>2955.2836602870816</c:v>
                </c:pt>
                <c:pt idx="648">
                  <c:v>2890.4233492822968</c:v>
                </c:pt>
                <c:pt idx="649">
                  <c:v>2890.4233492822968</c:v>
                </c:pt>
                <c:pt idx="650">
                  <c:v>2890.4233492822968</c:v>
                </c:pt>
                <c:pt idx="651">
                  <c:v>2909.2550000000006</c:v>
                </c:pt>
                <c:pt idx="652">
                  <c:v>2902.2422966507179</c:v>
                </c:pt>
                <c:pt idx="653">
                  <c:v>2867.4761722488038</c:v>
                </c:pt>
                <c:pt idx="654">
                  <c:v>2854.1318899521534</c:v>
                </c:pt>
                <c:pt idx="655">
                  <c:v>2863.5045454545457</c:v>
                </c:pt>
                <c:pt idx="656">
                  <c:v>2863.5045454545457</c:v>
                </c:pt>
                <c:pt idx="657">
                  <c:v>2863.5045454545457</c:v>
                </c:pt>
                <c:pt idx="658">
                  <c:v>2879.6021052631581</c:v>
                </c:pt>
                <c:pt idx="659">
                  <c:v>2941.056794258373</c:v>
                </c:pt>
                <c:pt idx="660">
                  <c:v>2973.2327272727275</c:v>
                </c:pt>
                <c:pt idx="661">
                  <c:v>3007.6630861244021</c:v>
                </c:pt>
                <c:pt idx="662">
                  <c:v>2955.1589473684212</c:v>
                </c:pt>
                <c:pt idx="663">
                  <c:v>2955.1589473684212</c:v>
                </c:pt>
                <c:pt idx="664">
                  <c:v>2948.1060620525059</c:v>
                </c:pt>
                <c:pt idx="665">
                  <c:v>2963.9355131264915</c:v>
                </c:pt>
                <c:pt idx="666">
                  <c:v>2987.8232458233888</c:v>
                </c:pt>
                <c:pt idx="667">
                  <c:v>2954.1449880668256</c:v>
                </c:pt>
                <c:pt idx="668">
                  <c:v>2930.3146778042956</c:v>
                </c:pt>
                <c:pt idx="669">
                  <c:v>2904.5224343675413</c:v>
                </c:pt>
                <c:pt idx="670">
                  <c:v>2904.5224343675413</c:v>
                </c:pt>
                <c:pt idx="671">
                  <c:v>2904.5224343675413</c:v>
                </c:pt>
                <c:pt idx="672">
                  <c:v>2843.5110978520283</c:v>
                </c:pt>
                <c:pt idx="673">
                  <c:v>2788.5673985680187</c:v>
                </c:pt>
                <c:pt idx="674">
                  <c:v>2767.6752028639612</c:v>
                </c:pt>
                <c:pt idx="675">
                  <c:v>2763.1771121718375</c:v>
                </c:pt>
                <c:pt idx="676">
                  <c:v>2733.0590453460613</c:v>
                </c:pt>
                <c:pt idx="677">
                  <c:v>2733.0590453460613</c:v>
                </c:pt>
                <c:pt idx="678">
                  <c:v>2733.0590453460613</c:v>
                </c:pt>
                <c:pt idx="679">
                  <c:v>2733.0590453460613</c:v>
                </c:pt>
                <c:pt idx="680">
                  <c:v>2785.6579952267298</c:v>
                </c:pt>
                <c:pt idx="681">
                  <c:v>2802.8751551312648</c:v>
                </c:pt>
                <c:pt idx="682">
                  <c:v>2783.9066109785199</c:v>
                </c:pt>
                <c:pt idx="683">
                  <c:v>2756.171575178997</c:v>
                </c:pt>
                <c:pt idx="684">
                  <c:v>2756.171575178997</c:v>
                </c:pt>
                <c:pt idx="685">
                  <c:v>2756.171575178997</c:v>
                </c:pt>
                <c:pt idx="686">
                  <c:v>2787.8496181384244</c:v>
                </c:pt>
                <c:pt idx="687">
                  <c:v>2803.3536754176607</c:v>
                </c:pt>
                <c:pt idx="688">
                  <c:v>2839.2331264916461</c:v>
                </c:pt>
                <c:pt idx="689">
                  <c:v>2799.6882100238663</c:v>
                </c:pt>
                <c:pt idx="690">
                  <c:v>2786.9787112171834</c:v>
                </c:pt>
                <c:pt idx="691">
                  <c:v>2786.9787112171834</c:v>
                </c:pt>
                <c:pt idx="692">
                  <c:v>2786.9787112171834</c:v>
                </c:pt>
                <c:pt idx="693">
                  <c:v>2792.8453699284005</c:v>
                </c:pt>
                <c:pt idx="694">
                  <c:v>2824.1023150357992</c:v>
                </c:pt>
                <c:pt idx="695">
                  <c:v>2801.0184964200475</c:v>
                </c:pt>
                <c:pt idx="696">
                  <c:v>2795.8217661097851</c:v>
                </c:pt>
                <c:pt idx="697">
                  <c:v>2773.3408830548924</c:v>
                </c:pt>
                <c:pt idx="698">
                  <c:v>2773.3408830548924</c:v>
                </c:pt>
                <c:pt idx="699">
                  <c:v>2773.3408830548924</c:v>
                </c:pt>
                <c:pt idx="700">
                  <c:v>2760.1658669833728</c:v>
                </c:pt>
                <c:pt idx="701">
                  <c:v>2691.0338479809975</c:v>
                </c:pt>
                <c:pt idx="702">
                  <c:v>2685.6808313539191</c:v>
                </c:pt>
                <c:pt idx="703">
                  <c:v>2717.7703562945367</c:v>
                </c:pt>
                <c:pt idx="704">
                  <c:v>2758.6037767220901</c:v>
                </c:pt>
                <c:pt idx="705">
                  <c:v>2758.6037767220901</c:v>
                </c:pt>
                <c:pt idx="706">
                  <c:v>2758.6037767220901</c:v>
                </c:pt>
                <c:pt idx="707">
                  <c:v>2782.3780285035627</c:v>
                </c:pt>
                <c:pt idx="708">
                  <c:v>2796.3892161520189</c:v>
                </c:pt>
                <c:pt idx="709">
                  <c:v>2796.3892161520189</c:v>
                </c:pt>
                <c:pt idx="710">
                  <c:v>2866.3975296912113</c:v>
                </c:pt>
                <c:pt idx="711">
                  <c:v>2927.233325415677</c:v>
                </c:pt>
                <c:pt idx="712">
                  <c:v>2927.233325415677</c:v>
                </c:pt>
                <c:pt idx="713">
                  <c:v>2927.233325415677</c:v>
                </c:pt>
                <c:pt idx="714">
                  <c:v>2927.233325415677</c:v>
                </c:pt>
                <c:pt idx="715">
                  <c:v>2923.4328741092631</c:v>
                </c:pt>
                <c:pt idx="716">
                  <c:v>2961.0182897862228</c:v>
                </c:pt>
                <c:pt idx="717">
                  <c:v>2935.6247980997623</c:v>
                </c:pt>
                <c:pt idx="718">
                  <c:v>2902.5446793349165</c:v>
                </c:pt>
                <c:pt idx="719">
                  <c:v>2902.5446793349165</c:v>
                </c:pt>
                <c:pt idx="720">
                  <c:v>2902.5446793349165</c:v>
                </c:pt>
                <c:pt idx="721">
                  <c:v>2940.1777197149645</c:v>
                </c:pt>
                <c:pt idx="722">
                  <c:v>2928.3001187648456</c:v>
                </c:pt>
                <c:pt idx="723">
                  <c:v>2952.4934679334915</c:v>
                </c:pt>
                <c:pt idx="724">
                  <c:v>2952.4934679334915</c:v>
                </c:pt>
                <c:pt idx="725">
                  <c:v>2953.7793349168642</c:v>
                </c:pt>
                <c:pt idx="726">
                  <c:v>2953.7793349168642</c:v>
                </c:pt>
                <c:pt idx="727">
                  <c:v>2946.7798578199049</c:v>
                </c:pt>
                <c:pt idx="728">
                  <c:v>2985.7490758293839</c:v>
                </c:pt>
                <c:pt idx="729">
                  <c:v>2976.0946682464451</c:v>
                </c:pt>
                <c:pt idx="730">
                  <c:v>3009.086895734597</c:v>
                </c:pt>
                <c:pt idx="731">
                  <c:v>2992.4102369668244</c:v>
                </c:pt>
                <c:pt idx="732">
                  <c:v>3021.0123696682463</c:v>
                </c:pt>
                <c:pt idx="733">
                  <c:v>3021.0123696682463</c:v>
                </c:pt>
                <c:pt idx="734">
                  <c:v>3021.0123696682463</c:v>
                </c:pt>
                <c:pt idx="735">
                  <c:v>3123.4574170616115</c:v>
                </c:pt>
                <c:pt idx="736">
                  <c:v>3123.4574170616115</c:v>
                </c:pt>
                <c:pt idx="737">
                  <c:v>3130.0995734597154</c:v>
                </c:pt>
                <c:pt idx="738">
                  <c:v>3097.3544075829382</c:v>
                </c:pt>
                <c:pt idx="739">
                  <c:v>3135.1738388625595</c:v>
                </c:pt>
                <c:pt idx="740">
                  <c:v>3135.1738388625595</c:v>
                </c:pt>
                <c:pt idx="741">
                  <c:v>3135.1738388625595</c:v>
                </c:pt>
                <c:pt idx="742">
                  <c:v>3188.995260663507</c:v>
                </c:pt>
                <c:pt idx="743">
                  <c:v>3170.351090047393</c:v>
                </c:pt>
                <c:pt idx="744">
                  <c:v>3160.4820853080564</c:v>
                </c:pt>
                <c:pt idx="745">
                  <c:v>3175.3903791469193</c:v>
                </c:pt>
                <c:pt idx="746">
                  <c:v>3179.4961137440755</c:v>
                </c:pt>
                <c:pt idx="747">
                  <c:v>3179.4961137440755</c:v>
                </c:pt>
                <c:pt idx="748">
                  <c:v>3171.9795744680841</c:v>
                </c:pt>
                <c:pt idx="749">
                  <c:v>3167.2468085106375</c:v>
                </c:pt>
                <c:pt idx="750">
                  <c:v>3143.050780141843</c:v>
                </c:pt>
                <c:pt idx="751">
                  <c:v>3093.5848226950347</c:v>
                </c:pt>
                <c:pt idx="752">
                  <c:v>3014.5533333333328</c:v>
                </c:pt>
                <c:pt idx="753">
                  <c:v>3014.5533333333328</c:v>
                </c:pt>
                <c:pt idx="754">
                  <c:v>3014.5533333333328</c:v>
                </c:pt>
                <c:pt idx="755">
                  <c:v>3014.5533333333328</c:v>
                </c:pt>
                <c:pt idx="756">
                  <c:v>3022.9544680851059</c:v>
                </c:pt>
                <c:pt idx="757">
                  <c:v>2998.5778723404246</c:v>
                </c:pt>
                <c:pt idx="758">
                  <c:v>2993.1133333333328</c:v>
                </c:pt>
                <c:pt idx="759">
                  <c:v>2993.1133333333328</c:v>
                </c:pt>
                <c:pt idx="760">
                  <c:v>2993.1133333333328</c:v>
                </c:pt>
                <c:pt idx="761">
                  <c:v>2993.1133333333328</c:v>
                </c:pt>
                <c:pt idx="762">
                  <c:v>2993.1133333333328</c:v>
                </c:pt>
                <c:pt idx="763">
                  <c:v>3053.71744680851</c:v>
                </c:pt>
                <c:pt idx="764">
                  <c:v>3044.8031205673756</c:v>
                </c:pt>
                <c:pt idx="765">
                  <c:v>3089.3082269503539</c:v>
                </c:pt>
                <c:pt idx="766">
                  <c:v>3124.0817021276594</c:v>
                </c:pt>
                <c:pt idx="767">
                  <c:v>3106.1104964538999</c:v>
                </c:pt>
                <c:pt idx="768">
                  <c:v>3106.1104964538999</c:v>
                </c:pt>
                <c:pt idx="769">
                  <c:v>3106.1104964538999</c:v>
                </c:pt>
                <c:pt idx="770">
                  <c:v>3106.1104964538999</c:v>
                </c:pt>
                <c:pt idx="771">
                  <c:v>3085.3357446808509</c:v>
                </c:pt>
                <c:pt idx="772">
                  <c:v>3074.8248226950345</c:v>
                </c:pt>
                <c:pt idx="773">
                  <c:v>3079.823687943262</c:v>
                </c:pt>
                <c:pt idx="774">
                  <c:v>3130.4110638297866</c:v>
                </c:pt>
                <c:pt idx="775">
                  <c:v>3130.4110638297866</c:v>
                </c:pt>
                <c:pt idx="776">
                  <c:v>3130.4110638297866</c:v>
                </c:pt>
                <c:pt idx="777">
                  <c:v>3130.4110638297866</c:v>
                </c:pt>
                <c:pt idx="778">
                  <c:v>3133.756312056737</c:v>
                </c:pt>
                <c:pt idx="779">
                  <c:v>3190.9771631205667</c:v>
                </c:pt>
                <c:pt idx="780">
                  <c:v>3201.2599999999993</c:v>
                </c:pt>
                <c:pt idx="781">
                  <c:v>3118.8167375886514</c:v>
                </c:pt>
                <c:pt idx="782">
                  <c:v>3118.8167375886514</c:v>
                </c:pt>
                <c:pt idx="783">
                  <c:v>3118.8167375886514</c:v>
                </c:pt>
                <c:pt idx="784">
                  <c:v>3195.4533333333329</c:v>
                </c:pt>
                <c:pt idx="785">
                  <c:v>3208.207092198581</c:v>
                </c:pt>
                <c:pt idx="786">
                  <c:v>3199.4923404255314</c:v>
                </c:pt>
                <c:pt idx="787">
                  <c:v>3138.9452482269498</c:v>
                </c:pt>
                <c:pt idx="788">
                  <c:v>3124.1102127659569</c:v>
                </c:pt>
                <c:pt idx="789">
                  <c:v>3124.1102127659569</c:v>
                </c:pt>
                <c:pt idx="790">
                  <c:v>3116.7420283018864</c:v>
                </c:pt>
                <c:pt idx="791">
                  <c:v>3154.2019811320752</c:v>
                </c:pt>
                <c:pt idx="792">
                  <c:v>3211.913632075471</c:v>
                </c:pt>
                <c:pt idx="793">
                  <c:v>3206.7084905660372</c:v>
                </c:pt>
                <c:pt idx="794">
                  <c:v>3143.706367924528</c:v>
                </c:pt>
                <c:pt idx="795">
                  <c:v>3148.200424528301</c:v>
                </c:pt>
                <c:pt idx="796">
                  <c:v>3148.200424528301</c:v>
                </c:pt>
                <c:pt idx="797">
                  <c:v>3148.200424528301</c:v>
                </c:pt>
                <c:pt idx="798">
                  <c:v>3192.3161320754712</c:v>
                </c:pt>
                <c:pt idx="799">
                  <c:v>3215.933632075471</c:v>
                </c:pt>
                <c:pt idx="800">
                  <c:v>3209.9794811320749</c:v>
                </c:pt>
                <c:pt idx="801">
                  <c:v>3256.6645754716974</c:v>
                </c:pt>
                <c:pt idx="802">
                  <c:v>3232.8953773584904</c:v>
                </c:pt>
                <c:pt idx="803">
                  <c:v>3232.8953773584904</c:v>
                </c:pt>
                <c:pt idx="804">
                  <c:v>3232.8953773584904</c:v>
                </c:pt>
                <c:pt idx="805">
                  <c:v>3232.8953773584904</c:v>
                </c:pt>
                <c:pt idx="806">
                  <c:v>3230.0984433962258</c:v>
                </c:pt>
                <c:pt idx="807">
                  <c:v>3215.8767452830184</c:v>
                </c:pt>
                <c:pt idx="808">
                  <c:v>3164.830330188679</c:v>
                </c:pt>
                <c:pt idx="809">
                  <c:v>3182.6074528301883</c:v>
                </c:pt>
                <c:pt idx="810">
                  <c:v>3182.6074528301883</c:v>
                </c:pt>
                <c:pt idx="811">
                  <c:v>3175.1189647058823</c:v>
                </c:pt>
                <c:pt idx="812">
                  <c:v>3134.8811294117641</c:v>
                </c:pt>
                <c:pt idx="813">
                  <c:v>3142.7319529411761</c:v>
                </c:pt>
                <c:pt idx="814">
                  <c:v>3160.8455999999996</c:v>
                </c:pt>
                <c:pt idx="815">
                  <c:v>3131.0219294117642</c:v>
                </c:pt>
                <c:pt idx="816">
                  <c:v>3127.0870588235293</c:v>
                </c:pt>
                <c:pt idx="817">
                  <c:v>3127.0870588235293</c:v>
                </c:pt>
                <c:pt idx="818">
                  <c:v>3127.0870588235293</c:v>
                </c:pt>
                <c:pt idx="819">
                  <c:v>3140.1402352941177</c:v>
                </c:pt>
                <c:pt idx="820">
                  <c:v>3091.9569882352939</c:v>
                </c:pt>
                <c:pt idx="821">
                  <c:v>3032.1204705882351</c:v>
                </c:pt>
                <c:pt idx="822">
                  <c:v>3029.6895529411763</c:v>
                </c:pt>
                <c:pt idx="823">
                  <c:v>2992.0623529411764</c:v>
                </c:pt>
                <c:pt idx="824">
                  <c:v>2992.0623529411764</c:v>
                </c:pt>
                <c:pt idx="825">
                  <c:v>2992.0623529411764</c:v>
                </c:pt>
                <c:pt idx="826">
                  <c:v>2965.6060235294117</c:v>
                </c:pt>
                <c:pt idx="827">
                  <c:v>2985.1101176470588</c:v>
                </c:pt>
                <c:pt idx="828">
                  <c:v>3019.719952941176</c:v>
                </c:pt>
                <c:pt idx="829">
                  <c:v>3030.8624470588234</c:v>
                </c:pt>
                <c:pt idx="830">
                  <c:v>2992.885270588235</c:v>
                </c:pt>
                <c:pt idx="831">
                  <c:v>2992.885270588235</c:v>
                </c:pt>
                <c:pt idx="832">
                  <c:v>2992.885270588235</c:v>
                </c:pt>
                <c:pt idx="833">
                  <c:v>3004.0750588235292</c:v>
                </c:pt>
                <c:pt idx="834">
                  <c:v>3004.0088470588234</c:v>
                </c:pt>
                <c:pt idx="835">
                  <c:v>2985.1101176470588</c:v>
                </c:pt>
                <c:pt idx="836">
                  <c:v>2920.3077176470583</c:v>
                </c:pt>
                <c:pt idx="837">
                  <c:v>2899.8766588235289</c:v>
                </c:pt>
                <c:pt idx="838">
                  <c:v>2899.8766588235289</c:v>
                </c:pt>
                <c:pt idx="839">
                  <c:v>2899.8766588235289</c:v>
                </c:pt>
                <c:pt idx="840">
                  <c:v>2893.0694366197181</c:v>
                </c:pt>
                <c:pt idx="841">
                  <c:v>2878.4615492957746</c:v>
                </c:pt>
                <c:pt idx="842">
                  <c:v>2886.4732394366197</c:v>
                </c:pt>
                <c:pt idx="843">
                  <c:v>2886.4732394366197</c:v>
                </c:pt>
                <c:pt idx="844">
                  <c:v>2886.4732394366197</c:v>
                </c:pt>
                <c:pt idx="845">
                  <c:v>2886.4732394366197</c:v>
                </c:pt>
                <c:pt idx="846">
                  <c:v>2886.4732394366197</c:v>
                </c:pt>
                <c:pt idx="847">
                  <c:v>2876.1401408450702</c:v>
                </c:pt>
                <c:pt idx="848">
                  <c:v>2880.367746478873</c:v>
                </c:pt>
                <c:pt idx="849">
                  <c:v>2852.07676056338</c:v>
                </c:pt>
                <c:pt idx="850">
                  <c:v>2831.5804225352113</c:v>
                </c:pt>
                <c:pt idx="851">
                  <c:v>2867.2980281690138</c:v>
                </c:pt>
                <c:pt idx="852">
                  <c:v>2867.2980281690138</c:v>
                </c:pt>
                <c:pt idx="853">
                  <c:v>2867.2980281690138</c:v>
                </c:pt>
                <c:pt idx="854">
                  <c:v>2894.1546478873238</c:v>
                </c:pt>
                <c:pt idx="855">
                  <c:v>2911.9709859154932</c:v>
                </c:pt>
                <c:pt idx="856">
                  <c:v>2907.7905633802816</c:v>
                </c:pt>
                <c:pt idx="857">
                  <c:v>2934.4112676056334</c:v>
                </c:pt>
                <c:pt idx="858">
                  <c:v>2902.9778873239434</c:v>
                </c:pt>
                <c:pt idx="859">
                  <c:v>2902.9778873239434</c:v>
                </c:pt>
                <c:pt idx="860">
                  <c:v>2902.9778873239434</c:v>
                </c:pt>
                <c:pt idx="861">
                  <c:v>2885.6805633802815</c:v>
                </c:pt>
                <c:pt idx="862">
                  <c:v>2865.4956338028169</c:v>
                </c:pt>
                <c:pt idx="863">
                  <c:v>2836.9781690140844</c:v>
                </c:pt>
                <c:pt idx="864">
                  <c:v>2831.7219718309861</c:v>
                </c:pt>
                <c:pt idx="865">
                  <c:v>2830.4008450704227</c:v>
                </c:pt>
                <c:pt idx="866">
                  <c:v>2830.4008450704227</c:v>
                </c:pt>
                <c:pt idx="867">
                  <c:v>2830.4008450704227</c:v>
                </c:pt>
                <c:pt idx="868">
                  <c:v>2827.0791549295773</c:v>
                </c:pt>
                <c:pt idx="869">
                  <c:v>2748.1323943661969</c:v>
                </c:pt>
                <c:pt idx="870">
                  <c:v>2736.5442253521128</c:v>
                </c:pt>
                <c:pt idx="871">
                  <c:v>2763.7028169014084</c:v>
                </c:pt>
                <c:pt idx="872">
                  <c:v>2774.0830985915491</c:v>
                </c:pt>
                <c:pt idx="873">
                  <c:v>2774.0830985915491</c:v>
                </c:pt>
                <c:pt idx="874">
                  <c:v>2774.0830985915491</c:v>
                </c:pt>
                <c:pt idx="875">
                  <c:v>2795.2022535211267</c:v>
                </c:pt>
                <c:pt idx="876">
                  <c:v>2779.4336619718306</c:v>
                </c:pt>
                <c:pt idx="877">
                  <c:v>2777.4142253521127</c:v>
                </c:pt>
                <c:pt idx="878">
                  <c:v>2723.1442253521122</c:v>
                </c:pt>
                <c:pt idx="879">
                  <c:v>2690.512394366197</c:v>
                </c:pt>
                <c:pt idx="880">
                  <c:v>2690.512394366197</c:v>
                </c:pt>
                <c:pt idx="881">
                  <c:v>2677.9399065420553</c:v>
                </c:pt>
                <c:pt idx="882">
                  <c:v>2661.634485981308</c:v>
                </c:pt>
                <c:pt idx="883">
                  <c:v>2719.6145327102799</c:v>
                </c:pt>
                <c:pt idx="884">
                  <c:v>2763.430654205607</c:v>
                </c:pt>
                <c:pt idx="885">
                  <c:v>2773.020420560747</c:v>
                </c:pt>
                <c:pt idx="886">
                  <c:v>2789.2225233644854</c:v>
                </c:pt>
                <c:pt idx="887">
                  <c:v>2789.2225233644854</c:v>
                </c:pt>
                <c:pt idx="888">
                  <c:v>2789.2225233644854</c:v>
                </c:pt>
                <c:pt idx="889">
                  <c:v>2789.2225233644854</c:v>
                </c:pt>
                <c:pt idx="890">
                  <c:v>2798.5399065420556</c:v>
                </c:pt>
                <c:pt idx="891">
                  <c:v>2777.2000934579437</c:v>
                </c:pt>
                <c:pt idx="892">
                  <c:v>2756.5928971962612</c:v>
                </c:pt>
                <c:pt idx="893">
                  <c:v>2802.5599065420556</c:v>
                </c:pt>
                <c:pt idx="894">
                  <c:v>2802.5599065420556</c:v>
                </c:pt>
                <c:pt idx="895">
                  <c:v>2802.5599065420556</c:v>
                </c:pt>
                <c:pt idx="896">
                  <c:v>2825.0268224299057</c:v>
                </c:pt>
                <c:pt idx="897">
                  <c:v>2837.377990654205</c:v>
                </c:pt>
                <c:pt idx="898">
                  <c:v>2847.3246728971958</c:v>
                </c:pt>
                <c:pt idx="899">
                  <c:v>2870.4114953271023</c:v>
                </c:pt>
                <c:pt idx="900">
                  <c:v>2862.8317289719621</c:v>
                </c:pt>
                <c:pt idx="901">
                  <c:v>2862.8317289719621</c:v>
                </c:pt>
                <c:pt idx="902">
                  <c:v>2862.8317289719621</c:v>
                </c:pt>
                <c:pt idx="903">
                  <c:v>2872.4684579439245</c:v>
                </c:pt>
                <c:pt idx="904">
                  <c:v>2874.0370093457941</c:v>
                </c:pt>
                <c:pt idx="905">
                  <c:v>2875.8873364485976</c:v>
                </c:pt>
                <c:pt idx="906">
                  <c:v>2869.0401869158873</c:v>
                </c:pt>
                <c:pt idx="907">
                  <c:v>2882.7250934579433</c:v>
                </c:pt>
                <c:pt idx="908">
                  <c:v>2882.7250934579433</c:v>
                </c:pt>
                <c:pt idx="909">
                  <c:v>2882.7250934579433</c:v>
                </c:pt>
                <c:pt idx="910">
                  <c:v>2876.0054545454545</c:v>
                </c:pt>
                <c:pt idx="911">
                  <c:v>2895.1965034965033</c:v>
                </c:pt>
                <c:pt idx="912">
                  <c:v>2921.6029370629367</c:v>
                </c:pt>
                <c:pt idx="913">
                  <c:v>2915.0903496503493</c:v>
                </c:pt>
                <c:pt idx="914">
                  <c:v>2827.7841958041954</c:v>
                </c:pt>
                <c:pt idx="915">
                  <c:v>2827.7841958041954</c:v>
                </c:pt>
                <c:pt idx="916">
                  <c:v>2827.7841958041954</c:v>
                </c:pt>
                <c:pt idx="917">
                  <c:v>2827.7841958041954</c:v>
                </c:pt>
                <c:pt idx="918">
                  <c:v>2765.2258741258738</c:v>
                </c:pt>
                <c:pt idx="919">
                  <c:v>2722.3833566433564</c:v>
                </c:pt>
                <c:pt idx="920">
                  <c:v>2756.9609790209788</c:v>
                </c:pt>
                <c:pt idx="921">
                  <c:v>2782.9176223776221</c:v>
                </c:pt>
                <c:pt idx="922">
                  <c:v>2782.9176223776221</c:v>
                </c:pt>
                <c:pt idx="923">
                  <c:v>2782.9176223776221</c:v>
                </c:pt>
                <c:pt idx="924">
                  <c:v>2802.1461538461535</c:v>
                </c:pt>
                <c:pt idx="925">
                  <c:v>2814.2623776223777</c:v>
                </c:pt>
                <c:pt idx="926">
                  <c:v>2801.4058741258737</c:v>
                </c:pt>
                <c:pt idx="927">
                  <c:v>2829.105454545454</c:v>
                </c:pt>
                <c:pt idx="928">
                  <c:v>2821.4121678321676</c:v>
                </c:pt>
                <c:pt idx="929">
                  <c:v>2821.4121678321676</c:v>
                </c:pt>
                <c:pt idx="930">
                  <c:v>2821.4121678321676</c:v>
                </c:pt>
                <c:pt idx="931">
                  <c:v>2785.8599999999997</c:v>
                </c:pt>
                <c:pt idx="932">
                  <c:v>2788.9710489510485</c:v>
                </c:pt>
                <c:pt idx="933">
                  <c:v>2752.3537674418603</c:v>
                </c:pt>
                <c:pt idx="934">
                  <c:v>2708.8536279069767</c:v>
                </c:pt>
                <c:pt idx="935">
                  <c:v>2779.334511627907</c:v>
                </c:pt>
                <c:pt idx="936">
                  <c:v>2779.334511627907</c:v>
                </c:pt>
                <c:pt idx="937">
                  <c:v>2779.334511627907</c:v>
                </c:pt>
                <c:pt idx="938">
                  <c:v>2825.9478139534885</c:v>
                </c:pt>
                <c:pt idx="939">
                  <c:v>2809.4938604651161</c:v>
                </c:pt>
                <c:pt idx="940">
                  <c:v>2726.2611627906977</c:v>
                </c:pt>
                <c:pt idx="941">
                  <c:v>2728.9349302325581</c:v>
                </c:pt>
                <c:pt idx="942">
                  <c:v>2724.606418604651</c:v>
                </c:pt>
                <c:pt idx="943">
                  <c:v>2724.606418604651</c:v>
                </c:pt>
                <c:pt idx="944">
                  <c:v>2724.606418604651</c:v>
                </c:pt>
                <c:pt idx="945">
                  <c:v>2724.606418604651</c:v>
                </c:pt>
                <c:pt idx="946">
                  <c:v>2773.6784651162789</c:v>
                </c:pt>
                <c:pt idx="947">
                  <c:v>2807.6427906976742</c:v>
                </c:pt>
                <c:pt idx="948">
                  <c:v>2792.0208837209298</c:v>
                </c:pt>
                <c:pt idx="949">
                  <c:v>2760.3750697674418</c:v>
                </c:pt>
                <c:pt idx="950">
                  <c:v>2760.3750697674418</c:v>
                </c:pt>
                <c:pt idx="951">
                  <c:v>2760.3750697674418</c:v>
                </c:pt>
                <c:pt idx="952">
                  <c:v>2739.0316744186043</c:v>
                </c:pt>
                <c:pt idx="953">
                  <c:v>2722.2972558139531</c:v>
                </c:pt>
                <c:pt idx="954">
                  <c:v>2745.3140930232557</c:v>
                </c:pt>
                <c:pt idx="955">
                  <c:v>2732.7305581395349</c:v>
                </c:pt>
                <c:pt idx="956">
                  <c:v>2733.0951627906975</c:v>
                </c:pt>
                <c:pt idx="957">
                  <c:v>2733.0951627906975</c:v>
                </c:pt>
                <c:pt idx="958">
                  <c:v>2733.0951627906975</c:v>
                </c:pt>
                <c:pt idx="959">
                  <c:v>2737.62</c:v>
                </c:pt>
                <c:pt idx="960">
                  <c:v>2740.218976744186</c:v>
                </c:pt>
                <c:pt idx="961">
                  <c:v>2740.218976744186</c:v>
                </c:pt>
                <c:pt idx="962">
                  <c:v>2737.965906976744</c:v>
                </c:pt>
                <c:pt idx="963">
                  <c:v>2751.0355813953488</c:v>
                </c:pt>
                <c:pt idx="964">
                  <c:v>2751.0355813953488</c:v>
                </c:pt>
                <c:pt idx="965">
                  <c:v>2751.0355813953488</c:v>
                </c:pt>
                <c:pt idx="966">
                  <c:v>2802.0802325581394</c:v>
                </c:pt>
                <c:pt idx="967">
                  <c:v>2856.21</c:v>
                </c:pt>
                <c:pt idx="968">
                  <c:v>2873.3838139534882</c:v>
                </c:pt>
                <c:pt idx="969">
                  <c:v>2890.4547906976745</c:v>
                </c:pt>
                <c:pt idx="970">
                  <c:v>2881.0779069767441</c:v>
                </c:pt>
                <c:pt idx="971">
                  <c:v>2881.0779069767441</c:v>
                </c:pt>
                <c:pt idx="972">
                  <c:v>2874.3932714617167</c:v>
                </c:pt>
                <c:pt idx="973">
                  <c:v>2882.3493271461721</c:v>
                </c:pt>
                <c:pt idx="974">
                  <c:v>2877.2473781902549</c:v>
                </c:pt>
                <c:pt idx="975">
                  <c:v>2901.1435266821345</c:v>
                </c:pt>
                <c:pt idx="976">
                  <c:v>2872.6024593967518</c:v>
                </c:pt>
                <c:pt idx="977">
                  <c:v>2847.3911832946637</c:v>
                </c:pt>
                <c:pt idx="978">
                  <c:v>2847.3911832946637</c:v>
                </c:pt>
                <c:pt idx="979">
                  <c:v>2847.3911832946637</c:v>
                </c:pt>
                <c:pt idx="980">
                  <c:v>2791.1484918793503</c:v>
                </c:pt>
                <c:pt idx="981">
                  <c:v>2774.1824129930392</c:v>
                </c:pt>
                <c:pt idx="982">
                  <c:v>2756.0784222737821</c:v>
                </c:pt>
                <c:pt idx="983">
                  <c:v>2715.3747563805105</c:v>
                </c:pt>
                <c:pt idx="984">
                  <c:v>2712.9590255220419</c:v>
                </c:pt>
                <c:pt idx="985">
                  <c:v>2712.9590255220419</c:v>
                </c:pt>
                <c:pt idx="986">
                  <c:v>2712.9590255220419</c:v>
                </c:pt>
                <c:pt idx="987">
                  <c:v>2712.9590255220419</c:v>
                </c:pt>
                <c:pt idx="988">
                  <c:v>2709.8157772621812</c:v>
                </c:pt>
                <c:pt idx="989">
                  <c:v>2721.726542923434</c:v>
                </c:pt>
                <c:pt idx="990">
                  <c:v>2689.9676102088165</c:v>
                </c:pt>
                <c:pt idx="991">
                  <c:v>2674.4379118329466</c:v>
                </c:pt>
                <c:pt idx="992">
                  <c:v>2674.4379118329466</c:v>
                </c:pt>
                <c:pt idx="993">
                  <c:v>2674.4379118329466</c:v>
                </c:pt>
                <c:pt idx="994">
                  <c:v>2689.8463573085846</c:v>
                </c:pt>
                <c:pt idx="995">
                  <c:v>2713.3600928074243</c:v>
                </c:pt>
                <c:pt idx="996">
                  <c:v>2740.576705336427</c:v>
                </c:pt>
                <c:pt idx="997">
                  <c:v>2719.4880278422274</c:v>
                </c:pt>
                <c:pt idx="998">
                  <c:v>2688.7270997679816</c:v>
                </c:pt>
                <c:pt idx="999">
                  <c:v>2688.7270997679816</c:v>
                </c:pt>
                <c:pt idx="1000">
                  <c:v>2688.7270997679816</c:v>
                </c:pt>
                <c:pt idx="1001">
                  <c:v>2727.5280278422274</c:v>
                </c:pt>
                <c:pt idx="1002">
                  <c:v>2736.4167981438518</c:v>
                </c:pt>
                <c:pt idx="1003">
                  <c:v>2757.5987470997679</c:v>
                </c:pt>
                <c:pt idx="1004">
                  <c:v>2785.4216241299305</c:v>
                </c:pt>
                <c:pt idx="1005">
                  <c:v>2758.5594431554523</c:v>
                </c:pt>
                <c:pt idx="1006">
                  <c:v>2758.5594431554523</c:v>
                </c:pt>
                <c:pt idx="1007">
                  <c:v>2758.5594431554523</c:v>
                </c:pt>
                <c:pt idx="1008">
                  <c:v>2758.5594431554523</c:v>
                </c:pt>
                <c:pt idx="1009">
                  <c:v>2693.3440371229699</c:v>
                </c:pt>
                <c:pt idx="1010">
                  <c:v>2649.2639443155454</c:v>
                </c:pt>
                <c:pt idx="1011">
                  <c:v>2654.6270533642692</c:v>
                </c:pt>
                <c:pt idx="1012">
                  <c:v>2704.2101624129928</c:v>
                </c:pt>
                <c:pt idx="1013">
                  <c:v>2704.2101624129928</c:v>
                </c:pt>
                <c:pt idx="1014">
                  <c:v>2704.2101624129928</c:v>
                </c:pt>
                <c:pt idx="1015">
                  <c:v>2744.316890951276</c:v>
                </c:pt>
                <c:pt idx="1016">
                  <c:v>2775.9359164733178</c:v>
                </c:pt>
                <c:pt idx="1017">
                  <c:v>2772.6341067285384</c:v>
                </c:pt>
                <c:pt idx="1018">
                  <c:v>2740.781902552204</c:v>
                </c:pt>
                <c:pt idx="1019">
                  <c:v>2757.6453828306262</c:v>
                </c:pt>
                <c:pt idx="1020">
                  <c:v>2757.6453828306262</c:v>
                </c:pt>
                <c:pt idx="1021">
                  <c:v>2757.6453828306262</c:v>
                </c:pt>
                <c:pt idx="1022">
                  <c:v>2731.156287703016</c:v>
                </c:pt>
                <c:pt idx="1023">
                  <c:v>2715.2348491879352</c:v>
                </c:pt>
                <c:pt idx="1024">
                  <c:v>2699.4160092807424</c:v>
                </c:pt>
                <c:pt idx="1025">
                  <c:v>2669.9142459396753</c:v>
                </c:pt>
                <c:pt idx="1026">
                  <c:v>2721.6146171693736</c:v>
                </c:pt>
                <c:pt idx="1027">
                  <c:v>2721.6146171693736</c:v>
                </c:pt>
                <c:pt idx="1028">
                  <c:v>2721.6146171693736</c:v>
                </c:pt>
                <c:pt idx="1029">
                  <c:v>2721.2695127610209</c:v>
                </c:pt>
                <c:pt idx="1030">
                  <c:v>2725.3827842227374</c:v>
                </c:pt>
                <c:pt idx="1031">
                  <c:v>2718.0329930394432</c:v>
                </c:pt>
                <c:pt idx="1032">
                  <c:v>2686.1714617169373</c:v>
                </c:pt>
                <c:pt idx="1033">
                  <c:v>2686.2927146171692</c:v>
                </c:pt>
                <c:pt idx="1034">
                  <c:v>2686.2927146171692</c:v>
                </c:pt>
                <c:pt idx="1035">
                  <c:v>2686.2927146171692</c:v>
                </c:pt>
                <c:pt idx="1036">
                  <c:v>2739.5973549883993</c:v>
                </c:pt>
                <c:pt idx="1037">
                  <c:v>2763.6893735498838</c:v>
                </c:pt>
                <c:pt idx="1038">
                  <c:v>2765.4335498839905</c:v>
                </c:pt>
                <c:pt idx="1039">
                  <c:v>2728.0037122969838</c:v>
                </c:pt>
                <c:pt idx="1040">
                  <c:v>2717.893085846868</c:v>
                </c:pt>
                <c:pt idx="1041">
                  <c:v>2717.893085846868</c:v>
                </c:pt>
                <c:pt idx="1042">
                  <c:v>2717.893085846868</c:v>
                </c:pt>
                <c:pt idx="1043">
                  <c:v>2717.893085846868</c:v>
                </c:pt>
                <c:pt idx="1044">
                  <c:v>2723.0696519721578</c:v>
                </c:pt>
                <c:pt idx="1045">
                  <c:v>2722.7618561484919</c:v>
                </c:pt>
                <c:pt idx="1046">
                  <c:v>2733.581345707657</c:v>
                </c:pt>
                <c:pt idx="1047">
                  <c:v>2719.4880278422274</c:v>
                </c:pt>
                <c:pt idx="1048">
                  <c:v>2719.4880278422274</c:v>
                </c:pt>
                <c:pt idx="1049">
                  <c:v>2719.4880278422274</c:v>
                </c:pt>
                <c:pt idx="1050">
                  <c:v>2719.4880278422274</c:v>
                </c:pt>
                <c:pt idx="1051">
                  <c:v>2710.4033874709976</c:v>
                </c:pt>
                <c:pt idx="1052">
                  <c:v>2718.07030162413</c:v>
                </c:pt>
                <c:pt idx="1053">
                  <c:v>2736.6126682134573</c:v>
                </c:pt>
                <c:pt idx="1054">
                  <c:v>2746.1450116009282</c:v>
                </c:pt>
                <c:pt idx="1055">
                  <c:v>2746.1450116009282</c:v>
                </c:pt>
                <c:pt idx="1056">
                  <c:v>2746.1450116009282</c:v>
                </c:pt>
                <c:pt idx="1057">
                  <c:v>2732.6952668213457</c:v>
                </c:pt>
                <c:pt idx="1058">
                  <c:v>2743.4308120649653</c:v>
                </c:pt>
                <c:pt idx="1059">
                  <c:v>2765.6667285382828</c:v>
                </c:pt>
                <c:pt idx="1060">
                  <c:v>2767.0005104408356</c:v>
                </c:pt>
                <c:pt idx="1061">
                  <c:v>2767.9798607888629</c:v>
                </c:pt>
                <c:pt idx="1062">
                  <c:v>2767.9798607888629</c:v>
                </c:pt>
                <c:pt idx="1063">
                  <c:v>2767.9798607888629</c:v>
                </c:pt>
                <c:pt idx="1064">
                  <c:v>2796.7914153132251</c:v>
                </c:pt>
                <c:pt idx="1065">
                  <c:v>2823.0286774941992</c:v>
                </c:pt>
                <c:pt idx="1066">
                  <c:v>2863.9375406032482</c:v>
                </c:pt>
                <c:pt idx="1067">
                  <c:v>2864.4785150812063</c:v>
                </c:pt>
                <c:pt idx="1068">
                  <c:v>2863.8069605568444</c:v>
                </c:pt>
                <c:pt idx="1069">
                  <c:v>2863.8069605568444</c:v>
                </c:pt>
                <c:pt idx="1070">
                  <c:v>2863.8069605568444</c:v>
                </c:pt>
                <c:pt idx="1071">
                  <c:v>2863.8069605568444</c:v>
                </c:pt>
                <c:pt idx="1072">
                  <c:v>2783.9479350348029</c:v>
                </c:pt>
                <c:pt idx="1073">
                  <c:v>2809.4483526682134</c:v>
                </c:pt>
                <c:pt idx="1074">
                  <c:v>2891.527238979118</c:v>
                </c:pt>
                <c:pt idx="1075">
                  <c:v>2891.527238979118</c:v>
                </c:pt>
                <c:pt idx="1076">
                  <c:v>2891.527238979118</c:v>
                </c:pt>
                <c:pt idx="1077">
                  <c:v>2891.527238979118</c:v>
                </c:pt>
                <c:pt idx="1078">
                  <c:v>2891.527238979118</c:v>
                </c:pt>
                <c:pt idx="1079">
                  <c:v>2914.6492343387467</c:v>
                </c:pt>
                <c:pt idx="1080">
                  <c:v>2920.4320649651972</c:v>
                </c:pt>
                <c:pt idx="1081">
                  <c:v>2924.6665893271461</c:v>
                </c:pt>
                <c:pt idx="1082">
                  <c:v>2950.6333642691411</c:v>
                </c:pt>
                <c:pt idx="1083">
                  <c:v>2950.6333642691411</c:v>
                </c:pt>
                <c:pt idx="1084">
                  <c:v>2950.6333642691411</c:v>
                </c:pt>
                <c:pt idx="1085">
                  <c:v>2933.1263109048723</c:v>
                </c:pt>
                <c:pt idx="1086">
                  <c:v>2928.5000464037125</c:v>
                </c:pt>
                <c:pt idx="1087">
                  <c:v>2973.4662180974474</c:v>
                </c:pt>
                <c:pt idx="1088">
                  <c:v>2973.4662180974474</c:v>
                </c:pt>
                <c:pt idx="1089">
                  <c:v>2957.3022737819024</c:v>
                </c:pt>
                <c:pt idx="1090">
                  <c:v>2957.3022737819024</c:v>
                </c:pt>
                <c:pt idx="1091">
                  <c:v>2957.3022737819024</c:v>
                </c:pt>
                <c:pt idx="1092">
                  <c:v>2930.7758700696054</c:v>
                </c:pt>
                <c:pt idx="1093">
                  <c:v>2952.1257076566126</c:v>
                </c:pt>
                <c:pt idx="1094">
                  <c:v>2877.984222737819</c:v>
                </c:pt>
                <c:pt idx="1095">
                  <c:v>2861.8855684454757</c:v>
                </c:pt>
                <c:pt idx="1096">
                  <c:v>2855.0767517401391</c:v>
                </c:pt>
                <c:pt idx="1097">
                  <c:v>2855.0767517401391</c:v>
                </c:pt>
                <c:pt idx="1098">
                  <c:v>2855.0767517401391</c:v>
                </c:pt>
                <c:pt idx="1099">
                  <c:v>2844.2852436194894</c:v>
                </c:pt>
                <c:pt idx="1100">
                  <c:v>2812.5729466357307</c:v>
                </c:pt>
                <c:pt idx="1101">
                  <c:v>2788.5462180974478</c:v>
                </c:pt>
                <c:pt idx="1102">
                  <c:v>2788.5462180974478</c:v>
                </c:pt>
                <c:pt idx="1103">
                  <c:v>2800.7554524361949</c:v>
                </c:pt>
                <c:pt idx="1104">
                  <c:v>2800.7554524361949</c:v>
                </c:pt>
                <c:pt idx="1105">
                  <c:v>2800.7554524361949</c:v>
                </c:pt>
                <c:pt idx="1106">
                  <c:v>2783.2390719257542</c:v>
                </c:pt>
                <c:pt idx="1107">
                  <c:v>2788.5449419953602</c:v>
                </c:pt>
                <c:pt idx="1108">
                  <c:v>2771.9667749419959</c:v>
                </c:pt>
                <c:pt idx="1109">
                  <c:v>2805.543874709977</c:v>
                </c:pt>
                <c:pt idx="1110">
                  <c:v>2802.4863109048729</c:v>
                </c:pt>
                <c:pt idx="1111">
                  <c:v>2802.4863109048729</c:v>
                </c:pt>
                <c:pt idx="1112">
                  <c:v>2809.0037209302327</c:v>
                </c:pt>
                <c:pt idx="1113">
                  <c:v>2829.8472558139538</c:v>
                </c:pt>
                <c:pt idx="1114">
                  <c:v>2800.437627906977</c:v>
                </c:pt>
                <c:pt idx="1115">
                  <c:v>2801.4498139534885</c:v>
                </c:pt>
                <c:pt idx="1116">
                  <c:v>2807.9071860465124</c:v>
                </c:pt>
                <c:pt idx="1117">
                  <c:v>2808.4413953488374</c:v>
                </c:pt>
                <c:pt idx="1118">
                  <c:v>2808.4413953488374</c:v>
                </c:pt>
                <c:pt idx="1119">
                  <c:v>2808.4413953488374</c:v>
                </c:pt>
                <c:pt idx="1120">
                  <c:v>2808.4413953488374</c:v>
                </c:pt>
                <c:pt idx="1121">
                  <c:v>2804.8893720930237</c:v>
                </c:pt>
                <c:pt idx="1122">
                  <c:v>2830.1096744186048</c:v>
                </c:pt>
                <c:pt idx="1123">
                  <c:v>2812.2933255813959</c:v>
                </c:pt>
                <c:pt idx="1124">
                  <c:v>2812.2933255813959</c:v>
                </c:pt>
                <c:pt idx="1125">
                  <c:v>2812.2933255813959</c:v>
                </c:pt>
                <c:pt idx="1126">
                  <c:v>2812.2933255813959</c:v>
                </c:pt>
                <c:pt idx="1127">
                  <c:v>2812.2933255813959</c:v>
                </c:pt>
                <c:pt idx="1128">
                  <c:v>2793.8771627906981</c:v>
                </c:pt>
                <c:pt idx="1129">
                  <c:v>2779.1629767441864</c:v>
                </c:pt>
                <c:pt idx="1130">
                  <c:v>2756.4075348837214</c:v>
                </c:pt>
                <c:pt idx="1131">
                  <c:v>2735.7233255813958</c:v>
                </c:pt>
                <c:pt idx="1132">
                  <c:v>2735.7233255813958</c:v>
                </c:pt>
                <c:pt idx="1133">
                  <c:v>2735.7233255813958</c:v>
                </c:pt>
                <c:pt idx="1134">
                  <c:v>2735.7233255813958</c:v>
                </c:pt>
                <c:pt idx="1135">
                  <c:v>2764.3925581395351</c:v>
                </c:pt>
                <c:pt idx="1136">
                  <c:v>2793.6334883720938</c:v>
                </c:pt>
                <c:pt idx="1137">
                  <c:v>2746.2013255813958</c:v>
                </c:pt>
                <c:pt idx="1138">
                  <c:v>2751.6090232558145</c:v>
                </c:pt>
                <c:pt idx="1139">
                  <c:v>2751.6090232558145</c:v>
                </c:pt>
                <c:pt idx="1140">
                  <c:v>2751.6090232558145</c:v>
                </c:pt>
                <c:pt idx="1141">
                  <c:v>2751.6090232558145</c:v>
                </c:pt>
                <c:pt idx="1142">
                  <c:v>2741.1216511627913</c:v>
                </c:pt>
                <c:pt idx="1143">
                  <c:v>2750.3156744186049</c:v>
                </c:pt>
                <c:pt idx="1144">
                  <c:v>2753.7458604651165</c:v>
                </c:pt>
                <c:pt idx="1145">
                  <c:v>2744.0644883720934</c:v>
                </c:pt>
                <c:pt idx="1146">
                  <c:v>2744.0644883720934</c:v>
                </c:pt>
                <c:pt idx="1147">
                  <c:v>2744.0644883720934</c:v>
                </c:pt>
                <c:pt idx="1148">
                  <c:v>2725.9013720930238</c:v>
                </c:pt>
                <c:pt idx="1149">
                  <c:v>2747.9070465116283</c:v>
                </c:pt>
                <c:pt idx="1150">
                  <c:v>2743.70834883721</c:v>
                </c:pt>
                <c:pt idx="1151">
                  <c:v>2752.3213023255817</c:v>
                </c:pt>
                <c:pt idx="1152">
                  <c:v>2746.1825813953492</c:v>
                </c:pt>
                <c:pt idx="1153">
                  <c:v>2746.1825813953492</c:v>
                </c:pt>
                <c:pt idx="1154">
                  <c:v>2746.1825813953492</c:v>
                </c:pt>
                <c:pt idx="1155">
                  <c:v>2752.2650697674421</c:v>
                </c:pt>
                <c:pt idx="1156">
                  <c:v>2738.4318604651166</c:v>
                </c:pt>
                <c:pt idx="1157">
                  <c:v>2724.261255813954</c:v>
                </c:pt>
                <c:pt idx="1158">
                  <c:v>2701.2246511627909</c:v>
                </c:pt>
                <c:pt idx="1159">
                  <c:v>2676.4823255813958</c:v>
                </c:pt>
                <c:pt idx="1160">
                  <c:v>2676.4823255813958</c:v>
                </c:pt>
                <c:pt idx="1161">
                  <c:v>2676.4823255813958</c:v>
                </c:pt>
                <c:pt idx="1162">
                  <c:v>2674.7859767441864</c:v>
                </c:pt>
                <c:pt idx="1163">
                  <c:v>2687.6913488372097</c:v>
                </c:pt>
                <c:pt idx="1164">
                  <c:v>2698.6848139534886</c:v>
                </c:pt>
                <c:pt idx="1165">
                  <c:v>2682.8834651162797</c:v>
                </c:pt>
                <c:pt idx="1166">
                  <c:v>2672.9021860465118</c:v>
                </c:pt>
                <c:pt idx="1167">
                  <c:v>2672.9021860465118</c:v>
                </c:pt>
                <c:pt idx="1168">
                  <c:v>2672.9021860465118</c:v>
                </c:pt>
                <c:pt idx="1169">
                  <c:v>2694.9078604651168</c:v>
                </c:pt>
                <c:pt idx="1170">
                  <c:v>2687.5788837209307</c:v>
                </c:pt>
                <c:pt idx="1171">
                  <c:v>2695.4420697674423</c:v>
                </c:pt>
                <c:pt idx="1172">
                  <c:v>2695.1140465116282</c:v>
                </c:pt>
                <c:pt idx="1173">
                  <c:v>2720.5405348837212</c:v>
                </c:pt>
                <c:pt idx="1174">
                  <c:v>2720.5405348837212</c:v>
                </c:pt>
                <c:pt idx="1175">
                  <c:v>2720.5405348837212</c:v>
                </c:pt>
                <c:pt idx="1176">
                  <c:v>2720.5405348837212</c:v>
                </c:pt>
                <c:pt idx="1177">
                  <c:v>2720.418697674419</c:v>
                </c:pt>
                <c:pt idx="1178">
                  <c:v>2711.8619767441864</c:v>
                </c:pt>
                <c:pt idx="1179">
                  <c:v>2691.355837209303</c:v>
                </c:pt>
                <c:pt idx="1180">
                  <c:v>2705.2733953488378</c:v>
                </c:pt>
                <c:pt idx="1181">
                  <c:v>2705.2733953488378</c:v>
                </c:pt>
                <c:pt idx="1182">
                  <c:v>2711.5793939393939</c:v>
                </c:pt>
                <c:pt idx="1183">
                  <c:v>2720.7384848484849</c:v>
                </c:pt>
                <c:pt idx="1184">
                  <c:v>2742.2506060606061</c:v>
                </c:pt>
                <c:pt idx="1185">
                  <c:v>2757.8257575757575</c:v>
                </c:pt>
                <c:pt idx="1186">
                  <c:v>2781.4609090909089</c:v>
                </c:pt>
                <c:pt idx="1187">
                  <c:v>2796.9796969696968</c:v>
                </c:pt>
                <c:pt idx="1188">
                  <c:v>2796.9796969696968</c:v>
                </c:pt>
                <c:pt idx="1189">
                  <c:v>2796.9796969696968</c:v>
                </c:pt>
                <c:pt idx="1190">
                  <c:v>2786.8718181818185</c:v>
                </c:pt>
                <c:pt idx="1191">
                  <c:v>2792.2921212121214</c:v>
                </c:pt>
                <c:pt idx="1192">
                  <c:v>2806.7963636363638</c:v>
                </c:pt>
                <c:pt idx="1193">
                  <c:v>2822.3433333333332</c:v>
                </c:pt>
                <c:pt idx="1194">
                  <c:v>2800.1736363636364</c:v>
                </c:pt>
                <c:pt idx="1195">
                  <c:v>2800.1736363636364</c:v>
                </c:pt>
                <c:pt idx="1196">
                  <c:v>2800.1736363636364</c:v>
                </c:pt>
                <c:pt idx="1197">
                  <c:v>2806.8433333333332</c:v>
                </c:pt>
                <c:pt idx="1198">
                  <c:v>2816.0493939393941</c:v>
                </c:pt>
                <c:pt idx="1199">
                  <c:v>2799.3809790209789</c:v>
                </c:pt>
                <c:pt idx="1200">
                  <c:v>2753.5660606060605</c:v>
                </c:pt>
                <c:pt idx="1201">
                  <c:v>2742.8021445221448</c:v>
                </c:pt>
                <c:pt idx="1202">
                  <c:v>2742.8021445221448</c:v>
                </c:pt>
                <c:pt idx="1203">
                  <c:v>2742.8021445221448</c:v>
                </c:pt>
                <c:pt idx="1204">
                  <c:v>2742.8021445221448</c:v>
                </c:pt>
                <c:pt idx="1205">
                  <c:v>2735.5885314685311</c:v>
                </c:pt>
                <c:pt idx="1206">
                  <c:v>2765.6766433566436</c:v>
                </c:pt>
                <c:pt idx="1207">
                  <c:v>2751.0139860139861</c:v>
                </c:pt>
                <c:pt idx="1208">
                  <c:v>2730.9458275058273</c:v>
                </c:pt>
                <c:pt idx="1209">
                  <c:v>2730.9458275058273</c:v>
                </c:pt>
                <c:pt idx="1210">
                  <c:v>2737.3265420560747</c:v>
                </c:pt>
                <c:pt idx="1211">
                  <c:v>2750.1072897196264</c:v>
                </c:pt>
                <c:pt idx="1212">
                  <c:v>2748.7008411214952</c:v>
                </c:pt>
                <c:pt idx="1213">
                  <c:v>2726.0749532710279</c:v>
                </c:pt>
                <c:pt idx="1214">
                  <c:v>2718.7312149532709</c:v>
                </c:pt>
                <c:pt idx="1215">
                  <c:v>2723.7623364485985</c:v>
                </c:pt>
                <c:pt idx="1216">
                  <c:v>2723.7623364485985</c:v>
                </c:pt>
                <c:pt idx="1217">
                  <c:v>2723.7623364485985</c:v>
                </c:pt>
                <c:pt idx="1218">
                  <c:v>2706.1109345794393</c:v>
                </c:pt>
                <c:pt idx="1219">
                  <c:v>2708.4235514018692</c:v>
                </c:pt>
                <c:pt idx="1220">
                  <c:v>2697.4079439252337</c:v>
                </c:pt>
                <c:pt idx="1221">
                  <c:v>2693.1130841121494</c:v>
                </c:pt>
                <c:pt idx="1222">
                  <c:v>2697.7383177570096</c:v>
                </c:pt>
                <c:pt idx="1223">
                  <c:v>2697.7383177570096</c:v>
                </c:pt>
                <c:pt idx="1224">
                  <c:v>2697.7383177570096</c:v>
                </c:pt>
                <c:pt idx="1225">
                  <c:v>2706.3563551401871</c:v>
                </c:pt>
                <c:pt idx="1226">
                  <c:v>2707.7439252336449</c:v>
                </c:pt>
                <c:pt idx="1227">
                  <c:v>2711.4724299065424</c:v>
                </c:pt>
                <c:pt idx="1228">
                  <c:v>2711.4724299065424</c:v>
                </c:pt>
                <c:pt idx="1229">
                  <c:v>2711.4724299065424</c:v>
                </c:pt>
                <c:pt idx="1230">
                  <c:v>2711.4724299065424</c:v>
                </c:pt>
                <c:pt idx="1231">
                  <c:v>2711.4724299065424</c:v>
                </c:pt>
                <c:pt idx="1232">
                  <c:v>2694.8027102803735</c:v>
                </c:pt>
                <c:pt idx="1233">
                  <c:v>2678.7654205607478</c:v>
                </c:pt>
                <c:pt idx="1234">
                  <c:v>2696.3035514018693</c:v>
                </c:pt>
                <c:pt idx="1235">
                  <c:v>2702.8260747663548</c:v>
                </c:pt>
                <c:pt idx="1236">
                  <c:v>2708.0176635514017</c:v>
                </c:pt>
                <c:pt idx="1237">
                  <c:v>2708.0176635514017</c:v>
                </c:pt>
                <c:pt idx="1238">
                  <c:v>2708.0176635514017</c:v>
                </c:pt>
                <c:pt idx="1239">
                  <c:v>2710.9343925233643</c:v>
                </c:pt>
                <c:pt idx="1240">
                  <c:v>2736.5619626168227</c:v>
                </c:pt>
                <c:pt idx="1241">
                  <c:v>2763.8791588785048</c:v>
                </c:pt>
                <c:pt idx="1242">
                  <c:v>2779.2085046728971</c:v>
                </c:pt>
                <c:pt idx="1243">
                  <c:v>2782.5499999999997</c:v>
                </c:pt>
                <c:pt idx="1244">
                  <c:v>2782.5499999999997</c:v>
                </c:pt>
                <c:pt idx="1245">
                  <c:v>2782.5499999999997</c:v>
                </c:pt>
                <c:pt idx="1246">
                  <c:v>2795.6136150234743</c:v>
                </c:pt>
                <c:pt idx="1247">
                  <c:v>2793.4134272300471</c:v>
                </c:pt>
                <c:pt idx="1248">
                  <c:v>2778.8466666666668</c:v>
                </c:pt>
                <c:pt idx="1249">
                  <c:v>2814.1919248826293</c:v>
                </c:pt>
                <c:pt idx="1250">
                  <c:v>2808.824225352113</c:v>
                </c:pt>
                <c:pt idx="1251">
                  <c:v>2808.824225352113</c:v>
                </c:pt>
                <c:pt idx="1252">
                  <c:v>2808.824225352113</c:v>
                </c:pt>
                <c:pt idx="1253">
                  <c:v>2806.4343661971834</c:v>
                </c:pt>
                <c:pt idx="1254">
                  <c:v>2814.0022535211265</c:v>
                </c:pt>
                <c:pt idx="1255">
                  <c:v>2797.0361502347419</c:v>
                </c:pt>
                <c:pt idx="1256">
                  <c:v>2782.403004694836</c:v>
                </c:pt>
                <c:pt idx="1257">
                  <c:v>2767.9595305164321</c:v>
                </c:pt>
                <c:pt idx="1258">
                  <c:v>2767.9595305164321</c:v>
                </c:pt>
                <c:pt idx="1259">
                  <c:v>2767.9595305164321</c:v>
                </c:pt>
                <c:pt idx="1260">
                  <c:v>2734.9377464788731</c:v>
                </c:pt>
                <c:pt idx="1261">
                  <c:v>2724.8377464788732</c:v>
                </c:pt>
                <c:pt idx="1262">
                  <c:v>2743.9755868544603</c:v>
                </c:pt>
                <c:pt idx="1263">
                  <c:v>2780.7338967136152</c:v>
                </c:pt>
                <c:pt idx="1264">
                  <c:v>2740.2295774647887</c:v>
                </c:pt>
                <c:pt idx="1265">
                  <c:v>2740.2295774647887</c:v>
                </c:pt>
                <c:pt idx="1266">
                  <c:v>2740.2295774647887</c:v>
                </c:pt>
                <c:pt idx="1267">
                  <c:v>2745.6067605633802</c:v>
                </c:pt>
                <c:pt idx="1268">
                  <c:v>2754.606666666667</c:v>
                </c:pt>
                <c:pt idx="1269">
                  <c:v>2755.2515492957746</c:v>
                </c:pt>
                <c:pt idx="1270">
                  <c:v>2761.2925821596245</c:v>
                </c:pt>
                <c:pt idx="1271">
                  <c:v>2763.0091079812205</c:v>
                </c:pt>
                <c:pt idx="1272">
                  <c:v>2763.0091079812205</c:v>
                </c:pt>
                <c:pt idx="1273">
                  <c:v>2763.0091079812205</c:v>
                </c:pt>
                <c:pt idx="1274">
                  <c:v>2769.5103058823529</c:v>
                </c:pt>
                <c:pt idx="1275">
                  <c:v>2776.116894117647</c:v>
                </c:pt>
                <c:pt idx="1276">
                  <c:v>2776.6682352941175</c:v>
                </c:pt>
                <c:pt idx="1277">
                  <c:v>2752.6468705882353</c:v>
                </c:pt>
                <c:pt idx="1278">
                  <c:v>2751.686776470588</c:v>
                </c:pt>
                <c:pt idx="1279">
                  <c:v>2751.686776470588</c:v>
                </c:pt>
                <c:pt idx="1280">
                  <c:v>2751.686776470588</c:v>
                </c:pt>
                <c:pt idx="1281">
                  <c:v>2752.7609411764706</c:v>
                </c:pt>
                <c:pt idx="1282">
                  <c:v>2750.7742117647058</c:v>
                </c:pt>
                <c:pt idx="1283">
                  <c:v>2763.4550588235293</c:v>
                </c:pt>
                <c:pt idx="1284">
                  <c:v>2775.5465411764708</c:v>
                </c:pt>
                <c:pt idx="1285">
                  <c:v>2775.3183999999997</c:v>
                </c:pt>
                <c:pt idx="1286">
                  <c:v>2775.3183999999997</c:v>
                </c:pt>
                <c:pt idx="1287">
                  <c:v>2775.3183999999997</c:v>
                </c:pt>
                <c:pt idx="1288">
                  <c:v>2784.4630588235291</c:v>
                </c:pt>
                <c:pt idx="1289">
                  <c:v>2795.1003529411764</c:v>
                </c:pt>
                <c:pt idx="1290">
                  <c:v>2787.1147058823526</c:v>
                </c:pt>
                <c:pt idx="1291">
                  <c:v>2814.8262352941174</c:v>
                </c:pt>
                <c:pt idx="1292">
                  <c:v>2822.3068235294113</c:v>
                </c:pt>
                <c:pt idx="1293">
                  <c:v>2822.3068235294113</c:v>
                </c:pt>
                <c:pt idx="1294">
                  <c:v>2822.3068235294113</c:v>
                </c:pt>
                <c:pt idx="1295">
                  <c:v>2822.3068235294113</c:v>
                </c:pt>
                <c:pt idx="1296">
                  <c:v>2886.9638823529413</c:v>
                </c:pt>
                <c:pt idx="1297">
                  <c:v>2910.1870588235292</c:v>
                </c:pt>
                <c:pt idx="1298">
                  <c:v>2892.9674117647055</c:v>
                </c:pt>
                <c:pt idx="1299">
                  <c:v>2869.0009411764704</c:v>
                </c:pt>
                <c:pt idx="1300">
                  <c:v>2869.0009411764704</c:v>
                </c:pt>
                <c:pt idx="1301">
                  <c:v>2869.0009411764704</c:v>
                </c:pt>
                <c:pt idx="1302">
                  <c:v>2869.0009411764704</c:v>
                </c:pt>
                <c:pt idx="1303">
                  <c:v>2882.9138823529411</c:v>
                </c:pt>
                <c:pt idx="1304">
                  <c:v>2881.351058823529</c:v>
                </c:pt>
                <c:pt idx="1305">
                  <c:v>2895.2830588235292</c:v>
                </c:pt>
                <c:pt idx="1306">
                  <c:v>2906.8803529411762</c:v>
                </c:pt>
                <c:pt idx="1307">
                  <c:v>2906.8803529411762</c:v>
                </c:pt>
                <c:pt idx="1308">
                  <c:v>2906.8803529411762</c:v>
                </c:pt>
                <c:pt idx="1309">
                  <c:v>2920.6244680851055</c:v>
                </c:pt>
                <c:pt idx="1310">
                  <c:v>2920.6244680851055</c:v>
                </c:pt>
                <c:pt idx="1311">
                  <c:v>2938.3372340425526</c:v>
                </c:pt>
                <c:pt idx="1312">
                  <c:v>2952.947872340425</c:v>
                </c:pt>
                <c:pt idx="1313">
                  <c:v>2961.0478723404249</c:v>
                </c:pt>
                <c:pt idx="1314">
                  <c:v>2961.0478723404249</c:v>
                </c:pt>
                <c:pt idx="1315">
                  <c:v>2961.0478723404249</c:v>
                </c:pt>
                <c:pt idx="1316">
                  <c:v>2936.8053191489357</c:v>
                </c:pt>
                <c:pt idx="1317">
                  <c:v>2937.1882978723397</c:v>
                </c:pt>
                <c:pt idx="1318">
                  <c:v>2922.4148936170209</c:v>
                </c:pt>
                <c:pt idx="1319">
                  <c:v>2914.0851063829782</c:v>
                </c:pt>
                <c:pt idx="1320">
                  <c:v>2891.0680851063826</c:v>
                </c:pt>
                <c:pt idx="1321">
                  <c:v>2891.0680851063826</c:v>
                </c:pt>
                <c:pt idx="1322">
                  <c:v>2891.0680851063826</c:v>
                </c:pt>
                <c:pt idx="1323">
                  <c:v>2901.63829787234</c:v>
                </c:pt>
                <c:pt idx="1324">
                  <c:v>2885.0361702127657</c:v>
                </c:pt>
                <c:pt idx="1325">
                  <c:v>2881.9148936170209</c:v>
                </c:pt>
                <c:pt idx="1326">
                  <c:v>2881.9148936170209</c:v>
                </c:pt>
                <c:pt idx="1327">
                  <c:v>2882.652127659574</c:v>
                </c:pt>
                <c:pt idx="1328">
                  <c:v>2882.652127659574</c:v>
                </c:pt>
                <c:pt idx="1329">
                  <c:v>2882.652127659574</c:v>
                </c:pt>
                <c:pt idx="1330">
                  <c:v>2895.0031914893611</c:v>
                </c:pt>
                <c:pt idx="1331">
                  <c:v>2897.760638297872</c:v>
                </c:pt>
                <c:pt idx="1332">
                  <c:v>2897.4446808510629</c:v>
                </c:pt>
                <c:pt idx="1333">
                  <c:v>2881.9684834123223</c:v>
                </c:pt>
                <c:pt idx="1334">
                  <c:v>2874.569075829384</c:v>
                </c:pt>
                <c:pt idx="1335">
                  <c:v>2874.569075829384</c:v>
                </c:pt>
                <c:pt idx="1336">
                  <c:v>2874.569075829384</c:v>
                </c:pt>
                <c:pt idx="1337">
                  <c:v>2876.8340047393367</c:v>
                </c:pt>
                <c:pt idx="1338">
                  <c:v>2853.2633886255926</c:v>
                </c:pt>
                <c:pt idx="1339">
                  <c:v>2845.2305687203789</c:v>
                </c:pt>
                <c:pt idx="1340">
                  <c:v>2835.5182464454974</c:v>
                </c:pt>
                <c:pt idx="1341">
                  <c:v>2854.5686018957344</c:v>
                </c:pt>
                <c:pt idx="1342">
                  <c:v>2854.5686018957344</c:v>
                </c:pt>
                <c:pt idx="1343">
                  <c:v>2854.5686018957344</c:v>
                </c:pt>
                <c:pt idx="1344">
                  <c:v>2854.5686018957344</c:v>
                </c:pt>
                <c:pt idx="1345">
                  <c:v>2873.9836492890995</c:v>
                </c:pt>
                <c:pt idx="1346">
                  <c:v>2889.8381516587674</c:v>
                </c:pt>
                <c:pt idx="1347">
                  <c:v>2874.2043838862555</c:v>
                </c:pt>
                <c:pt idx="1348">
                  <c:v>2864.741587677725</c:v>
                </c:pt>
                <c:pt idx="1349">
                  <c:v>2864.741587677725</c:v>
                </c:pt>
                <c:pt idx="1350">
                  <c:v>2864.741587677725</c:v>
                </c:pt>
                <c:pt idx="1351">
                  <c:v>2847.0348341232225</c:v>
                </c:pt>
                <c:pt idx="1352">
                  <c:v>2854.8661137440754</c:v>
                </c:pt>
                <c:pt idx="1353">
                  <c:v>2847.7834123222751</c:v>
                </c:pt>
                <c:pt idx="1354">
                  <c:v>2859.9813981042657</c:v>
                </c:pt>
                <c:pt idx="1355">
                  <c:v>2873.762914691943</c:v>
                </c:pt>
                <c:pt idx="1356">
                  <c:v>2873.762914691943</c:v>
                </c:pt>
                <c:pt idx="1357">
                  <c:v>2873.762914691943</c:v>
                </c:pt>
                <c:pt idx="1358">
                  <c:v>2873.762914691943</c:v>
                </c:pt>
                <c:pt idx="1359">
                  <c:v>2866.5074644549763</c:v>
                </c:pt>
                <c:pt idx="1360">
                  <c:v>2866.5554502369669</c:v>
                </c:pt>
                <c:pt idx="1361">
                  <c:v>2853.2154028436016</c:v>
                </c:pt>
                <c:pt idx="1362">
                  <c:v>2815.7672985781992</c:v>
                </c:pt>
                <c:pt idx="1363">
                  <c:v>2815.7672985781992</c:v>
                </c:pt>
                <c:pt idx="1364">
                  <c:v>2815.7672985781992</c:v>
                </c:pt>
                <c:pt idx="1365">
                  <c:v>2816.0264218009479</c:v>
                </c:pt>
                <c:pt idx="1366">
                  <c:v>2821.8998815165874</c:v>
                </c:pt>
                <c:pt idx="1367">
                  <c:v>2818.7712085308058</c:v>
                </c:pt>
                <c:pt idx="1368">
                  <c:v>2836.048574821853</c:v>
                </c:pt>
                <c:pt idx="1369">
                  <c:v>2824.4853919239904</c:v>
                </c:pt>
                <c:pt idx="1370">
                  <c:v>2824.4853919239904</c:v>
                </c:pt>
                <c:pt idx="1371">
                  <c:v>2824.4853919239904</c:v>
                </c:pt>
                <c:pt idx="1372">
                  <c:v>2824.4853919239904</c:v>
                </c:pt>
                <c:pt idx="1373">
                  <c:v>2812.3834916864607</c:v>
                </c:pt>
                <c:pt idx="1374">
                  <c:v>2808.5451306413302</c:v>
                </c:pt>
                <c:pt idx="1375">
                  <c:v>2797.4437054631831</c:v>
                </c:pt>
                <c:pt idx="1376">
                  <c:v>2798.5884798099764</c:v>
                </c:pt>
                <c:pt idx="1377">
                  <c:v>2798.5884798099764</c:v>
                </c:pt>
                <c:pt idx="1378">
                  <c:v>2798.5884798099764</c:v>
                </c:pt>
                <c:pt idx="1379">
                  <c:v>2805.2743467933492</c:v>
                </c:pt>
                <c:pt idx="1380">
                  <c:v>2811.9409738717341</c:v>
                </c:pt>
                <c:pt idx="1381">
                  <c:v>2798.9444180522564</c:v>
                </c:pt>
                <c:pt idx="1382">
                  <c:v>2795.5389548693588</c:v>
                </c:pt>
                <c:pt idx="1383">
                  <c:v>2787.698693586698</c:v>
                </c:pt>
                <c:pt idx="1384">
                  <c:v>2787.698693586698</c:v>
                </c:pt>
                <c:pt idx="1385">
                  <c:v>2787.698693586698</c:v>
                </c:pt>
                <c:pt idx="1386">
                  <c:v>2795.6159144893109</c:v>
                </c:pt>
                <c:pt idx="1387">
                  <c:v>2794.2114014251779</c:v>
                </c:pt>
                <c:pt idx="1388">
                  <c:v>2783.2254156769595</c:v>
                </c:pt>
                <c:pt idx="1389">
                  <c:v>2803.2156769596199</c:v>
                </c:pt>
                <c:pt idx="1390">
                  <c:v>2790.4884798099761</c:v>
                </c:pt>
                <c:pt idx="1391">
                  <c:v>2790.4884798099761</c:v>
                </c:pt>
                <c:pt idx="1392">
                  <c:v>2790.4884798099761</c:v>
                </c:pt>
                <c:pt idx="1393">
                  <c:v>2813.4224465558195</c:v>
                </c:pt>
                <c:pt idx="1394">
                  <c:v>2819.3194774346789</c:v>
                </c:pt>
                <c:pt idx="1395">
                  <c:v>2828.9009501187647</c:v>
                </c:pt>
                <c:pt idx="1396">
                  <c:v>2829.2953681710214</c:v>
                </c:pt>
                <c:pt idx="1397">
                  <c:v>2825.0625890736342</c:v>
                </c:pt>
                <c:pt idx="1398">
                  <c:v>2825.0625890736342</c:v>
                </c:pt>
                <c:pt idx="1399">
                  <c:v>2825.0625890736342</c:v>
                </c:pt>
                <c:pt idx="1400">
                  <c:v>2837.2414489311163</c:v>
                </c:pt>
                <c:pt idx="1401">
                  <c:v>2841.5511876484561</c:v>
                </c:pt>
                <c:pt idx="1402">
                  <c:v>2833.6435866983375</c:v>
                </c:pt>
                <c:pt idx="1403">
                  <c:v>2815.5869358669834</c:v>
                </c:pt>
                <c:pt idx="1404">
                  <c:v>2830.3728028503565</c:v>
                </c:pt>
                <c:pt idx="1405">
                  <c:v>2830.3728028503565</c:v>
                </c:pt>
                <c:pt idx="1406">
                  <c:v>2830.3728028503565</c:v>
                </c:pt>
                <c:pt idx="1407">
                  <c:v>2830.3728028503565</c:v>
                </c:pt>
                <c:pt idx="1408">
                  <c:v>2835.0577197149642</c:v>
                </c:pt>
                <c:pt idx="1409">
                  <c:v>2841.5127078384799</c:v>
                </c:pt>
                <c:pt idx="1410">
                  <c:v>2837.5877672209026</c:v>
                </c:pt>
                <c:pt idx="1411">
                  <c:v>2820.6181710213777</c:v>
                </c:pt>
                <c:pt idx="1412">
                  <c:v>2820.6181710213777</c:v>
                </c:pt>
                <c:pt idx="1413">
                  <c:v>2820.6181710213777</c:v>
                </c:pt>
                <c:pt idx="1414">
                  <c:v>2820.6181710213777</c:v>
                </c:pt>
                <c:pt idx="1415">
                  <c:v>2832.3737529691211</c:v>
                </c:pt>
                <c:pt idx="1416">
                  <c:v>2824.0909738717337</c:v>
                </c:pt>
                <c:pt idx="1417">
                  <c:v>2810.8731591448932</c:v>
                </c:pt>
                <c:pt idx="1418">
                  <c:v>2825.05296912114</c:v>
                </c:pt>
                <c:pt idx="1419">
                  <c:v>2825.05296912114</c:v>
                </c:pt>
                <c:pt idx="1420">
                  <c:v>2825.05296912114</c:v>
                </c:pt>
                <c:pt idx="1421">
                  <c:v>2835.6637767220905</c:v>
                </c:pt>
                <c:pt idx="1422">
                  <c:v>2858.4342042755347</c:v>
                </c:pt>
                <c:pt idx="1423">
                  <c:v>2875.7789786223275</c:v>
                </c:pt>
                <c:pt idx="1424">
                  <c:v>2894.4513064133016</c:v>
                </c:pt>
                <c:pt idx="1425">
                  <c:v>2895.4614014251779</c:v>
                </c:pt>
                <c:pt idx="1426">
                  <c:v>2895.4614014251779</c:v>
                </c:pt>
                <c:pt idx="1427">
                  <c:v>2902.355357142857</c:v>
                </c:pt>
                <c:pt idx="1428">
                  <c:v>2903.8885714285711</c:v>
                </c:pt>
                <c:pt idx="1429">
                  <c:v>2930.6474999999996</c:v>
                </c:pt>
                <c:pt idx="1430">
                  <c:v>2930.0399999999995</c:v>
                </c:pt>
                <c:pt idx="1431">
                  <c:v>2945.2949999999996</c:v>
                </c:pt>
                <c:pt idx="1432">
                  <c:v>2946.4424999999997</c:v>
                </c:pt>
                <c:pt idx="1433">
                  <c:v>2946.4424999999997</c:v>
                </c:pt>
                <c:pt idx="1434">
                  <c:v>2946.4424999999997</c:v>
                </c:pt>
                <c:pt idx="1435">
                  <c:v>2946.4424999999997</c:v>
                </c:pt>
                <c:pt idx="1436">
                  <c:v>2918.8349999999996</c:v>
                </c:pt>
                <c:pt idx="1437">
                  <c:v>2910.0021428571426</c:v>
                </c:pt>
                <c:pt idx="1438">
                  <c:v>2907.8228571428567</c:v>
                </c:pt>
                <c:pt idx="1439">
                  <c:v>2897.562857142857</c:v>
                </c:pt>
                <c:pt idx="1440">
                  <c:v>2897.562857142857</c:v>
                </c:pt>
                <c:pt idx="1441">
                  <c:v>2897.562857142857</c:v>
                </c:pt>
                <c:pt idx="1442">
                  <c:v>2897.562857142857</c:v>
                </c:pt>
                <c:pt idx="1443">
                  <c:v>2908.9607142857139</c:v>
                </c:pt>
                <c:pt idx="1444">
                  <c:v>2915.8842857142854</c:v>
                </c:pt>
                <c:pt idx="1445">
                  <c:v>2908.0832142857139</c:v>
                </c:pt>
                <c:pt idx="1446">
                  <c:v>2895.9332142857143</c:v>
                </c:pt>
                <c:pt idx="1447">
                  <c:v>2895.9332142857143</c:v>
                </c:pt>
                <c:pt idx="1448">
                  <c:v>2895.9332142857143</c:v>
                </c:pt>
                <c:pt idx="1449">
                  <c:v>2903.772857142857</c:v>
                </c:pt>
                <c:pt idx="1450">
                  <c:v>2893.8889285714286</c:v>
                </c:pt>
                <c:pt idx="1451">
                  <c:v>2876.2039285714282</c:v>
                </c:pt>
                <c:pt idx="1452">
                  <c:v>2876.2039285714282</c:v>
                </c:pt>
                <c:pt idx="1453">
                  <c:v>2870.0903571428566</c:v>
                </c:pt>
                <c:pt idx="1454">
                  <c:v>2870.0903571428566</c:v>
                </c:pt>
                <c:pt idx="1455">
                  <c:v>2876.9402147971355</c:v>
                </c:pt>
                <c:pt idx="1456">
                  <c:v>2887.0410501193314</c:v>
                </c:pt>
                <c:pt idx="1457">
                  <c:v>2903.5696897374696</c:v>
                </c:pt>
                <c:pt idx="1458">
                  <c:v>2905.6478520286391</c:v>
                </c:pt>
                <c:pt idx="1459">
                  <c:v>2905.5995226730306</c:v>
                </c:pt>
                <c:pt idx="1460">
                  <c:v>2905.3288782816226</c:v>
                </c:pt>
                <c:pt idx="1461">
                  <c:v>2905.3288782816226</c:v>
                </c:pt>
                <c:pt idx="1462">
                  <c:v>2905.3288782816226</c:v>
                </c:pt>
                <c:pt idx="1463">
                  <c:v>2893.4688544152737</c:v>
                </c:pt>
                <c:pt idx="1464">
                  <c:v>2896.4072792362767</c:v>
                </c:pt>
                <c:pt idx="1465">
                  <c:v>2906.595107398568</c:v>
                </c:pt>
                <c:pt idx="1466">
                  <c:v>2915.4007159904527</c:v>
                </c:pt>
                <c:pt idx="1467">
                  <c:v>2915.4007159904527</c:v>
                </c:pt>
                <c:pt idx="1468">
                  <c:v>2915.4007159904527</c:v>
                </c:pt>
                <c:pt idx="1469">
                  <c:v>2915.4007159904527</c:v>
                </c:pt>
                <c:pt idx="1470">
                  <c:v>2913.2838902147964</c:v>
                </c:pt>
                <c:pt idx="1471">
                  <c:v>2935.7482100238658</c:v>
                </c:pt>
                <c:pt idx="1472">
                  <c:v>2921.853126491646</c:v>
                </c:pt>
                <c:pt idx="1473">
                  <c:v>2906.0200954653933</c:v>
                </c:pt>
                <c:pt idx="1474">
                  <c:v>2903.6364200477324</c:v>
                </c:pt>
                <c:pt idx="1475">
                  <c:v>2903.6364200477324</c:v>
                </c:pt>
                <c:pt idx="1476">
                  <c:v>2903.6364200477324</c:v>
                </c:pt>
                <c:pt idx="1477">
                  <c:v>2883.2685918854409</c:v>
                </c:pt>
                <c:pt idx="1478">
                  <c:v>2879.8384248210018</c:v>
                </c:pt>
                <c:pt idx="1479">
                  <c:v>2873.753269689737</c:v>
                </c:pt>
                <c:pt idx="1480">
                  <c:v>2871.6312171837703</c:v>
                </c:pt>
                <c:pt idx="1481">
                  <c:v>2870.2358949880663</c:v>
                </c:pt>
                <c:pt idx="1482">
                  <c:v>2870.2358949880663</c:v>
                </c:pt>
                <c:pt idx="1483">
                  <c:v>2870.2358949880663</c:v>
                </c:pt>
                <c:pt idx="1484">
                  <c:v>2870.2358949880663</c:v>
                </c:pt>
                <c:pt idx="1485">
                  <c:v>2870.3521718377083</c:v>
                </c:pt>
                <c:pt idx="1486">
                  <c:v>2879.4314558472547</c:v>
                </c:pt>
                <c:pt idx="1487">
                  <c:v>2891.4176610978516</c:v>
                </c:pt>
                <c:pt idx="1488">
                  <c:v>2891.4176610978516</c:v>
                </c:pt>
                <c:pt idx="1489">
                  <c:v>2891.4176610978516</c:v>
                </c:pt>
                <c:pt idx="1490">
                  <c:v>2891.4176610978516</c:v>
                </c:pt>
                <c:pt idx="1491">
                  <c:v>2891.4176610978516</c:v>
                </c:pt>
                <c:pt idx="1492">
                  <c:v>2849.6936515513121</c:v>
                </c:pt>
                <c:pt idx="1493">
                  <c:v>2818.4345584725529</c:v>
                </c:pt>
                <c:pt idx="1494">
                  <c:v>2796.2256801909302</c:v>
                </c:pt>
                <c:pt idx="1495">
                  <c:v>2808.3959904534604</c:v>
                </c:pt>
                <c:pt idx="1496">
                  <c:v>2808.3959904534604</c:v>
                </c:pt>
                <c:pt idx="1497">
                  <c:v>2808.3959904534604</c:v>
                </c:pt>
                <c:pt idx="1498">
                  <c:v>2808.3959904534604</c:v>
                </c:pt>
                <c:pt idx="1499">
                  <c:v>2823.9480190930781</c:v>
                </c:pt>
                <c:pt idx="1500">
                  <c:v>2805.847589498806</c:v>
                </c:pt>
                <c:pt idx="1501">
                  <c:v>2776.8752744630065</c:v>
                </c:pt>
                <c:pt idx="1502">
                  <c:v>2767.2533651551307</c:v>
                </c:pt>
                <c:pt idx="1503">
                  <c:v>2767.2533651551307</c:v>
                </c:pt>
                <c:pt idx="1504">
                  <c:v>2767.2533651551307</c:v>
                </c:pt>
                <c:pt idx="1505">
                  <c:v>2767.2533651551307</c:v>
                </c:pt>
                <c:pt idx="1506">
                  <c:v>2779.0457756563242</c:v>
                </c:pt>
                <c:pt idx="1507">
                  <c:v>2762.6701193317417</c:v>
                </c:pt>
                <c:pt idx="1508">
                  <c:v>2748.8331742243431</c:v>
                </c:pt>
                <c:pt idx="1509">
                  <c:v>2763.2708830548922</c:v>
                </c:pt>
                <c:pt idx="1510">
                  <c:v>2763.2708830548922</c:v>
                </c:pt>
                <c:pt idx="1511">
                  <c:v>2763.2708830548922</c:v>
                </c:pt>
                <c:pt idx="1512">
                  <c:v>2765.6448687350826</c:v>
                </c:pt>
                <c:pt idx="1513">
                  <c:v>2769.8114558472548</c:v>
                </c:pt>
                <c:pt idx="1514">
                  <c:v>2733.0195226730307</c:v>
                </c:pt>
                <c:pt idx="1515">
                  <c:v>2696.779904534606</c:v>
                </c:pt>
                <c:pt idx="1516">
                  <c:v>2718.0876372315029</c:v>
                </c:pt>
                <c:pt idx="1517">
                  <c:v>2718.0876372315029</c:v>
                </c:pt>
                <c:pt idx="1518">
                  <c:v>2718.0876372315029</c:v>
                </c:pt>
                <c:pt idx="1519">
                  <c:v>2761.0622488038275</c:v>
                </c:pt>
                <c:pt idx="1520">
                  <c:v>2762.4900478468899</c:v>
                </c:pt>
                <c:pt idx="1521">
                  <c:v>2753.6610047846889</c:v>
                </c:pt>
                <c:pt idx="1522">
                  <c:v>2726.0957416267943</c:v>
                </c:pt>
                <c:pt idx="1523">
                  <c:v>2750.824832535885</c:v>
                </c:pt>
                <c:pt idx="1524">
                  <c:v>2750.824832535885</c:v>
                </c:pt>
                <c:pt idx="1525">
                  <c:v>2750.824832535885</c:v>
                </c:pt>
                <c:pt idx="1526">
                  <c:v>2761.9655502392343</c:v>
                </c:pt>
                <c:pt idx="1527">
                  <c:v>2763.1602392344494</c:v>
                </c:pt>
                <c:pt idx="1528">
                  <c:v>2749.6204306220093</c:v>
                </c:pt>
                <c:pt idx="1529">
                  <c:v>2780.5949282296651</c:v>
                </c:pt>
                <c:pt idx="1530">
                  <c:v>2825.1966507177031</c:v>
                </c:pt>
                <c:pt idx="1531">
                  <c:v>2825.1966507177031</c:v>
                </c:pt>
                <c:pt idx="1532">
                  <c:v>2825.1966507177031</c:v>
                </c:pt>
                <c:pt idx="1533">
                  <c:v>2820.9132535885165</c:v>
                </c:pt>
                <c:pt idx="1534">
                  <c:v>2821.3211961722486</c:v>
                </c:pt>
                <c:pt idx="1535">
                  <c:v>2812.6572727272724</c:v>
                </c:pt>
                <c:pt idx="1536">
                  <c:v>2769.8718660287077</c:v>
                </c:pt>
                <c:pt idx="1537">
                  <c:v>2771.2511004784687</c:v>
                </c:pt>
                <c:pt idx="1538">
                  <c:v>2771.2511004784687</c:v>
                </c:pt>
                <c:pt idx="1539">
                  <c:v>2771.2511004784687</c:v>
                </c:pt>
                <c:pt idx="1540">
                  <c:v>2771.2511004784687</c:v>
                </c:pt>
                <c:pt idx="1541">
                  <c:v>2779.8470334928229</c:v>
                </c:pt>
                <c:pt idx="1542">
                  <c:v>2795.3197129186601</c:v>
                </c:pt>
                <c:pt idx="1543">
                  <c:v>2794.4455502392343</c:v>
                </c:pt>
                <c:pt idx="1544">
                  <c:v>2767.7835885167465</c:v>
                </c:pt>
                <c:pt idx="1545">
                  <c:v>2767.7835885167465</c:v>
                </c:pt>
                <c:pt idx="1546">
                  <c:v>2767.7835885167465</c:v>
                </c:pt>
                <c:pt idx="1547">
                  <c:v>2768.0944019138756</c:v>
                </c:pt>
                <c:pt idx="1548">
                  <c:v>2773.9415789473683</c:v>
                </c:pt>
                <c:pt idx="1549">
                  <c:v>2785.6067942583732</c:v>
                </c:pt>
                <c:pt idx="1550">
                  <c:v>2796.3978468899522</c:v>
                </c:pt>
                <c:pt idx="1551">
                  <c:v>2796.4949760765548</c:v>
                </c:pt>
                <c:pt idx="1552">
                  <c:v>2796.4949760765548</c:v>
                </c:pt>
                <c:pt idx="1553">
                  <c:v>2796.4949760765548</c:v>
                </c:pt>
                <c:pt idx="1554">
                  <c:v>2777.010861244019</c:v>
                </c:pt>
                <c:pt idx="1555">
                  <c:v>2763.3739234449763</c:v>
                </c:pt>
                <c:pt idx="1556">
                  <c:v>2776.8068899521531</c:v>
                </c:pt>
                <c:pt idx="1557">
                  <c:v>2788.9286124401915</c:v>
                </c:pt>
                <c:pt idx="1558">
                  <c:v>2784.6257894736841</c:v>
                </c:pt>
                <c:pt idx="1559">
                  <c:v>2784.6257894736841</c:v>
                </c:pt>
                <c:pt idx="1560">
                  <c:v>2784.6257894736841</c:v>
                </c:pt>
                <c:pt idx="1561">
                  <c:v>2769.9689952153112</c:v>
                </c:pt>
                <c:pt idx="1562">
                  <c:v>2766.6083253588517</c:v>
                </c:pt>
                <c:pt idx="1563">
                  <c:v>2764.0635406698566</c:v>
                </c:pt>
                <c:pt idx="1564">
                  <c:v>2768.2206698564592</c:v>
                </c:pt>
                <c:pt idx="1565">
                  <c:v>2770.5906220095694</c:v>
                </c:pt>
                <c:pt idx="1566">
                  <c:v>2770.5906220095694</c:v>
                </c:pt>
                <c:pt idx="1567">
                  <c:v>2770.5906220095694</c:v>
                </c:pt>
                <c:pt idx="1568">
                  <c:v>2770.5906220095694</c:v>
                </c:pt>
                <c:pt idx="1569">
                  <c:v>2791.4747368421058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2-48E1-B6A9-06DAFDE269D0}"/>
            </c:ext>
          </c:extLst>
        </c:ser>
        <c:ser>
          <c:idx val="1"/>
          <c:order val="1"/>
          <c:tx>
            <c:strRef>
              <c:f>'COEF. CORRELACIÓN (2)'!$B$8</c:f>
              <c:strCache>
                <c:ptCount val="1"/>
                <c:pt idx="0">
                  <c:v>Tasa de cambio representativa del mercado (TRM)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(2)'!$A$72:$A$1641</c:f>
              <c:numCache>
                <c:formatCode>m/d/yyyy</c:formatCode>
                <c:ptCount val="1570"/>
                <c:pt idx="0">
                  <c:v>41703</c:v>
                </c:pt>
                <c:pt idx="1">
                  <c:v>41704</c:v>
                </c:pt>
                <c:pt idx="2">
                  <c:v>41705</c:v>
                </c:pt>
                <c:pt idx="3">
                  <c:v>41706</c:v>
                </c:pt>
                <c:pt idx="4">
                  <c:v>41707</c:v>
                </c:pt>
                <c:pt idx="5">
                  <c:v>41708</c:v>
                </c:pt>
                <c:pt idx="6">
                  <c:v>41709</c:v>
                </c:pt>
                <c:pt idx="7">
                  <c:v>41710</c:v>
                </c:pt>
                <c:pt idx="8">
                  <c:v>41711</c:v>
                </c:pt>
                <c:pt idx="9">
                  <c:v>41712</c:v>
                </c:pt>
                <c:pt idx="10">
                  <c:v>41713</c:v>
                </c:pt>
                <c:pt idx="11">
                  <c:v>41714</c:v>
                </c:pt>
                <c:pt idx="12">
                  <c:v>41715</c:v>
                </c:pt>
                <c:pt idx="13">
                  <c:v>41716</c:v>
                </c:pt>
                <c:pt idx="14">
                  <c:v>41717</c:v>
                </c:pt>
                <c:pt idx="15">
                  <c:v>41718</c:v>
                </c:pt>
                <c:pt idx="16">
                  <c:v>41719</c:v>
                </c:pt>
                <c:pt idx="17">
                  <c:v>41720</c:v>
                </c:pt>
                <c:pt idx="18">
                  <c:v>41721</c:v>
                </c:pt>
                <c:pt idx="19">
                  <c:v>41722</c:v>
                </c:pt>
                <c:pt idx="20">
                  <c:v>41723</c:v>
                </c:pt>
                <c:pt idx="21">
                  <c:v>41724</c:v>
                </c:pt>
                <c:pt idx="22">
                  <c:v>41725</c:v>
                </c:pt>
                <c:pt idx="23">
                  <c:v>41726</c:v>
                </c:pt>
                <c:pt idx="24">
                  <c:v>41727</c:v>
                </c:pt>
                <c:pt idx="25">
                  <c:v>41728</c:v>
                </c:pt>
                <c:pt idx="26">
                  <c:v>41729</c:v>
                </c:pt>
                <c:pt idx="27">
                  <c:v>41730</c:v>
                </c:pt>
                <c:pt idx="28">
                  <c:v>41731</c:v>
                </c:pt>
                <c:pt idx="29">
                  <c:v>41732</c:v>
                </c:pt>
                <c:pt idx="30">
                  <c:v>41733</c:v>
                </c:pt>
                <c:pt idx="31">
                  <c:v>41734</c:v>
                </c:pt>
                <c:pt idx="32">
                  <c:v>41735</c:v>
                </c:pt>
                <c:pt idx="33">
                  <c:v>41736</c:v>
                </c:pt>
                <c:pt idx="34">
                  <c:v>41737</c:v>
                </c:pt>
                <c:pt idx="35">
                  <c:v>41738</c:v>
                </c:pt>
                <c:pt idx="36">
                  <c:v>41739</c:v>
                </c:pt>
                <c:pt idx="37">
                  <c:v>41740</c:v>
                </c:pt>
                <c:pt idx="38">
                  <c:v>41741</c:v>
                </c:pt>
                <c:pt idx="39">
                  <c:v>41742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41748</c:v>
                </c:pt>
                <c:pt idx="46">
                  <c:v>41749</c:v>
                </c:pt>
                <c:pt idx="47">
                  <c:v>41750</c:v>
                </c:pt>
                <c:pt idx="48">
                  <c:v>41751</c:v>
                </c:pt>
                <c:pt idx="49">
                  <c:v>41752</c:v>
                </c:pt>
                <c:pt idx="50">
                  <c:v>41753</c:v>
                </c:pt>
                <c:pt idx="51">
                  <c:v>41754</c:v>
                </c:pt>
                <c:pt idx="52">
                  <c:v>41755</c:v>
                </c:pt>
                <c:pt idx="53">
                  <c:v>41756</c:v>
                </c:pt>
                <c:pt idx="54">
                  <c:v>41757</c:v>
                </c:pt>
                <c:pt idx="55">
                  <c:v>41758</c:v>
                </c:pt>
                <c:pt idx="56">
                  <c:v>41759</c:v>
                </c:pt>
                <c:pt idx="57">
                  <c:v>41760</c:v>
                </c:pt>
                <c:pt idx="58">
                  <c:v>41761</c:v>
                </c:pt>
                <c:pt idx="59">
                  <c:v>41762</c:v>
                </c:pt>
                <c:pt idx="60">
                  <c:v>41763</c:v>
                </c:pt>
                <c:pt idx="61">
                  <c:v>41764</c:v>
                </c:pt>
                <c:pt idx="62">
                  <c:v>41765</c:v>
                </c:pt>
                <c:pt idx="63">
                  <c:v>41766</c:v>
                </c:pt>
                <c:pt idx="64">
                  <c:v>41767</c:v>
                </c:pt>
                <c:pt idx="65">
                  <c:v>41768</c:v>
                </c:pt>
                <c:pt idx="66">
                  <c:v>41769</c:v>
                </c:pt>
                <c:pt idx="67">
                  <c:v>41770</c:v>
                </c:pt>
                <c:pt idx="68">
                  <c:v>41771</c:v>
                </c:pt>
                <c:pt idx="69">
                  <c:v>41772</c:v>
                </c:pt>
                <c:pt idx="70">
                  <c:v>41773</c:v>
                </c:pt>
                <c:pt idx="71">
                  <c:v>41774</c:v>
                </c:pt>
                <c:pt idx="72">
                  <c:v>41775</c:v>
                </c:pt>
                <c:pt idx="73">
                  <c:v>41776</c:v>
                </c:pt>
                <c:pt idx="74">
                  <c:v>41777</c:v>
                </c:pt>
                <c:pt idx="75">
                  <c:v>41778</c:v>
                </c:pt>
                <c:pt idx="76">
                  <c:v>41779</c:v>
                </c:pt>
                <c:pt idx="77">
                  <c:v>41780</c:v>
                </c:pt>
                <c:pt idx="78">
                  <c:v>41781</c:v>
                </c:pt>
                <c:pt idx="79">
                  <c:v>41782</c:v>
                </c:pt>
                <c:pt idx="80">
                  <c:v>41783</c:v>
                </c:pt>
                <c:pt idx="81">
                  <c:v>41784</c:v>
                </c:pt>
                <c:pt idx="82">
                  <c:v>41785</c:v>
                </c:pt>
                <c:pt idx="83">
                  <c:v>41786</c:v>
                </c:pt>
                <c:pt idx="84">
                  <c:v>41787</c:v>
                </c:pt>
                <c:pt idx="85">
                  <c:v>41788</c:v>
                </c:pt>
                <c:pt idx="86">
                  <c:v>41789</c:v>
                </c:pt>
                <c:pt idx="87">
                  <c:v>41790</c:v>
                </c:pt>
                <c:pt idx="88">
                  <c:v>41791</c:v>
                </c:pt>
                <c:pt idx="89">
                  <c:v>41792</c:v>
                </c:pt>
                <c:pt idx="90">
                  <c:v>41793</c:v>
                </c:pt>
                <c:pt idx="91">
                  <c:v>41794</c:v>
                </c:pt>
                <c:pt idx="92">
                  <c:v>41795</c:v>
                </c:pt>
                <c:pt idx="93">
                  <c:v>41796</c:v>
                </c:pt>
                <c:pt idx="94">
                  <c:v>41797</c:v>
                </c:pt>
                <c:pt idx="95">
                  <c:v>41798</c:v>
                </c:pt>
                <c:pt idx="96">
                  <c:v>41799</c:v>
                </c:pt>
                <c:pt idx="97">
                  <c:v>41800</c:v>
                </c:pt>
                <c:pt idx="98">
                  <c:v>41801</c:v>
                </c:pt>
                <c:pt idx="99">
                  <c:v>41802</c:v>
                </c:pt>
                <c:pt idx="100">
                  <c:v>41803</c:v>
                </c:pt>
                <c:pt idx="101">
                  <c:v>41804</c:v>
                </c:pt>
                <c:pt idx="102">
                  <c:v>41805</c:v>
                </c:pt>
                <c:pt idx="103">
                  <c:v>41806</c:v>
                </c:pt>
                <c:pt idx="104">
                  <c:v>41807</c:v>
                </c:pt>
                <c:pt idx="105">
                  <c:v>41808</c:v>
                </c:pt>
                <c:pt idx="106">
                  <c:v>41809</c:v>
                </c:pt>
                <c:pt idx="107">
                  <c:v>41810</c:v>
                </c:pt>
                <c:pt idx="108">
                  <c:v>41811</c:v>
                </c:pt>
                <c:pt idx="109">
                  <c:v>41812</c:v>
                </c:pt>
                <c:pt idx="110">
                  <c:v>41813</c:v>
                </c:pt>
                <c:pt idx="111">
                  <c:v>41814</c:v>
                </c:pt>
                <c:pt idx="112">
                  <c:v>41815</c:v>
                </c:pt>
                <c:pt idx="113">
                  <c:v>41816</c:v>
                </c:pt>
                <c:pt idx="114">
                  <c:v>41817</c:v>
                </c:pt>
                <c:pt idx="115">
                  <c:v>41818</c:v>
                </c:pt>
                <c:pt idx="116">
                  <c:v>41819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41824</c:v>
                </c:pt>
                <c:pt idx="122">
                  <c:v>41825</c:v>
                </c:pt>
                <c:pt idx="123">
                  <c:v>41826</c:v>
                </c:pt>
                <c:pt idx="124">
                  <c:v>41827</c:v>
                </c:pt>
                <c:pt idx="125">
                  <c:v>41828</c:v>
                </c:pt>
                <c:pt idx="126">
                  <c:v>41829</c:v>
                </c:pt>
                <c:pt idx="127">
                  <c:v>41830</c:v>
                </c:pt>
                <c:pt idx="128">
                  <c:v>41831</c:v>
                </c:pt>
                <c:pt idx="129">
                  <c:v>41832</c:v>
                </c:pt>
                <c:pt idx="130">
                  <c:v>41833</c:v>
                </c:pt>
                <c:pt idx="131">
                  <c:v>41834</c:v>
                </c:pt>
                <c:pt idx="132">
                  <c:v>41835</c:v>
                </c:pt>
                <c:pt idx="133">
                  <c:v>41836</c:v>
                </c:pt>
                <c:pt idx="134">
                  <c:v>41837</c:v>
                </c:pt>
                <c:pt idx="135">
                  <c:v>41838</c:v>
                </c:pt>
                <c:pt idx="136">
                  <c:v>41839</c:v>
                </c:pt>
                <c:pt idx="137">
                  <c:v>41840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41846</c:v>
                </c:pt>
                <c:pt idx="144">
                  <c:v>41847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41853</c:v>
                </c:pt>
                <c:pt idx="151">
                  <c:v>41854</c:v>
                </c:pt>
                <c:pt idx="152">
                  <c:v>41855</c:v>
                </c:pt>
                <c:pt idx="153">
                  <c:v>41856</c:v>
                </c:pt>
                <c:pt idx="154">
                  <c:v>41857</c:v>
                </c:pt>
                <c:pt idx="155">
                  <c:v>41858</c:v>
                </c:pt>
                <c:pt idx="156">
                  <c:v>41859</c:v>
                </c:pt>
                <c:pt idx="157">
                  <c:v>41860</c:v>
                </c:pt>
                <c:pt idx="158">
                  <c:v>41861</c:v>
                </c:pt>
                <c:pt idx="159">
                  <c:v>41862</c:v>
                </c:pt>
                <c:pt idx="160">
                  <c:v>41863</c:v>
                </c:pt>
                <c:pt idx="161">
                  <c:v>41864</c:v>
                </c:pt>
                <c:pt idx="162">
                  <c:v>41865</c:v>
                </c:pt>
                <c:pt idx="163">
                  <c:v>41866</c:v>
                </c:pt>
                <c:pt idx="164">
                  <c:v>41867</c:v>
                </c:pt>
                <c:pt idx="165">
                  <c:v>41868</c:v>
                </c:pt>
                <c:pt idx="166">
                  <c:v>41869</c:v>
                </c:pt>
                <c:pt idx="167">
                  <c:v>41870</c:v>
                </c:pt>
                <c:pt idx="168">
                  <c:v>41871</c:v>
                </c:pt>
                <c:pt idx="169">
                  <c:v>41872</c:v>
                </c:pt>
                <c:pt idx="170">
                  <c:v>41873</c:v>
                </c:pt>
                <c:pt idx="171">
                  <c:v>41874</c:v>
                </c:pt>
                <c:pt idx="172">
                  <c:v>41875</c:v>
                </c:pt>
                <c:pt idx="173">
                  <c:v>41876</c:v>
                </c:pt>
                <c:pt idx="174">
                  <c:v>41877</c:v>
                </c:pt>
                <c:pt idx="175">
                  <c:v>41878</c:v>
                </c:pt>
                <c:pt idx="176">
                  <c:v>41879</c:v>
                </c:pt>
                <c:pt idx="177">
                  <c:v>41880</c:v>
                </c:pt>
                <c:pt idx="178">
                  <c:v>41881</c:v>
                </c:pt>
                <c:pt idx="179">
                  <c:v>41882</c:v>
                </c:pt>
                <c:pt idx="180">
                  <c:v>41883</c:v>
                </c:pt>
                <c:pt idx="181">
                  <c:v>41884</c:v>
                </c:pt>
                <c:pt idx="182">
                  <c:v>41885</c:v>
                </c:pt>
                <c:pt idx="183">
                  <c:v>41886</c:v>
                </c:pt>
                <c:pt idx="184">
                  <c:v>41887</c:v>
                </c:pt>
                <c:pt idx="185">
                  <c:v>41888</c:v>
                </c:pt>
                <c:pt idx="186">
                  <c:v>41889</c:v>
                </c:pt>
                <c:pt idx="187">
                  <c:v>41890</c:v>
                </c:pt>
                <c:pt idx="188">
                  <c:v>41891</c:v>
                </c:pt>
                <c:pt idx="189">
                  <c:v>41892</c:v>
                </c:pt>
                <c:pt idx="190">
                  <c:v>41893</c:v>
                </c:pt>
                <c:pt idx="191">
                  <c:v>41894</c:v>
                </c:pt>
                <c:pt idx="192">
                  <c:v>41895</c:v>
                </c:pt>
                <c:pt idx="193">
                  <c:v>41896</c:v>
                </c:pt>
                <c:pt idx="194">
                  <c:v>41897</c:v>
                </c:pt>
                <c:pt idx="195">
                  <c:v>41898</c:v>
                </c:pt>
                <c:pt idx="196">
                  <c:v>41899</c:v>
                </c:pt>
                <c:pt idx="197">
                  <c:v>41900</c:v>
                </c:pt>
                <c:pt idx="198">
                  <c:v>41901</c:v>
                </c:pt>
                <c:pt idx="199">
                  <c:v>41902</c:v>
                </c:pt>
                <c:pt idx="200">
                  <c:v>41903</c:v>
                </c:pt>
                <c:pt idx="201">
                  <c:v>41904</c:v>
                </c:pt>
                <c:pt idx="202">
                  <c:v>41905</c:v>
                </c:pt>
                <c:pt idx="203">
                  <c:v>41906</c:v>
                </c:pt>
                <c:pt idx="204">
                  <c:v>41907</c:v>
                </c:pt>
                <c:pt idx="205">
                  <c:v>41908</c:v>
                </c:pt>
                <c:pt idx="206">
                  <c:v>41909</c:v>
                </c:pt>
                <c:pt idx="207">
                  <c:v>41910</c:v>
                </c:pt>
                <c:pt idx="208">
                  <c:v>41911</c:v>
                </c:pt>
                <c:pt idx="209">
                  <c:v>41912</c:v>
                </c:pt>
                <c:pt idx="210">
                  <c:v>41913</c:v>
                </c:pt>
                <c:pt idx="211">
                  <c:v>41914</c:v>
                </c:pt>
                <c:pt idx="212">
                  <c:v>41915</c:v>
                </c:pt>
                <c:pt idx="213">
                  <c:v>41916</c:v>
                </c:pt>
                <c:pt idx="214">
                  <c:v>41917</c:v>
                </c:pt>
                <c:pt idx="215">
                  <c:v>41918</c:v>
                </c:pt>
                <c:pt idx="216">
                  <c:v>41919</c:v>
                </c:pt>
                <c:pt idx="217">
                  <c:v>41920</c:v>
                </c:pt>
                <c:pt idx="218">
                  <c:v>41921</c:v>
                </c:pt>
                <c:pt idx="219">
                  <c:v>41922</c:v>
                </c:pt>
                <c:pt idx="220">
                  <c:v>41923</c:v>
                </c:pt>
                <c:pt idx="221">
                  <c:v>41924</c:v>
                </c:pt>
                <c:pt idx="222">
                  <c:v>41925</c:v>
                </c:pt>
                <c:pt idx="223">
                  <c:v>41926</c:v>
                </c:pt>
                <c:pt idx="224">
                  <c:v>41927</c:v>
                </c:pt>
                <c:pt idx="225">
                  <c:v>41928</c:v>
                </c:pt>
                <c:pt idx="226">
                  <c:v>41929</c:v>
                </c:pt>
                <c:pt idx="227">
                  <c:v>41930</c:v>
                </c:pt>
                <c:pt idx="228">
                  <c:v>41931</c:v>
                </c:pt>
                <c:pt idx="229">
                  <c:v>41932</c:v>
                </c:pt>
                <c:pt idx="230">
                  <c:v>41933</c:v>
                </c:pt>
                <c:pt idx="231">
                  <c:v>41934</c:v>
                </c:pt>
                <c:pt idx="232">
                  <c:v>41935</c:v>
                </c:pt>
                <c:pt idx="233">
                  <c:v>41936</c:v>
                </c:pt>
                <c:pt idx="234">
                  <c:v>41937</c:v>
                </c:pt>
                <c:pt idx="235">
                  <c:v>41938</c:v>
                </c:pt>
                <c:pt idx="236">
                  <c:v>41939</c:v>
                </c:pt>
                <c:pt idx="237">
                  <c:v>41940</c:v>
                </c:pt>
                <c:pt idx="238">
                  <c:v>41941</c:v>
                </c:pt>
                <c:pt idx="239">
                  <c:v>41942</c:v>
                </c:pt>
                <c:pt idx="240">
                  <c:v>41943</c:v>
                </c:pt>
                <c:pt idx="241">
                  <c:v>41944</c:v>
                </c:pt>
                <c:pt idx="242">
                  <c:v>41945</c:v>
                </c:pt>
                <c:pt idx="243">
                  <c:v>41946</c:v>
                </c:pt>
                <c:pt idx="244">
                  <c:v>41947</c:v>
                </c:pt>
                <c:pt idx="245">
                  <c:v>41948</c:v>
                </c:pt>
                <c:pt idx="246">
                  <c:v>41949</c:v>
                </c:pt>
                <c:pt idx="247">
                  <c:v>41950</c:v>
                </c:pt>
                <c:pt idx="248">
                  <c:v>41951</c:v>
                </c:pt>
                <c:pt idx="249">
                  <c:v>41952</c:v>
                </c:pt>
                <c:pt idx="250">
                  <c:v>41953</c:v>
                </c:pt>
                <c:pt idx="251">
                  <c:v>41954</c:v>
                </c:pt>
                <c:pt idx="252">
                  <c:v>41955</c:v>
                </c:pt>
                <c:pt idx="253">
                  <c:v>41956</c:v>
                </c:pt>
                <c:pt idx="254">
                  <c:v>41957</c:v>
                </c:pt>
                <c:pt idx="255">
                  <c:v>41958</c:v>
                </c:pt>
                <c:pt idx="256">
                  <c:v>41959</c:v>
                </c:pt>
                <c:pt idx="257">
                  <c:v>41960</c:v>
                </c:pt>
                <c:pt idx="258">
                  <c:v>41961</c:v>
                </c:pt>
                <c:pt idx="259">
                  <c:v>41962</c:v>
                </c:pt>
                <c:pt idx="260">
                  <c:v>41963</c:v>
                </c:pt>
                <c:pt idx="261">
                  <c:v>41964</c:v>
                </c:pt>
                <c:pt idx="262">
                  <c:v>41965</c:v>
                </c:pt>
                <c:pt idx="263">
                  <c:v>41966</c:v>
                </c:pt>
                <c:pt idx="264">
                  <c:v>41967</c:v>
                </c:pt>
                <c:pt idx="265">
                  <c:v>41968</c:v>
                </c:pt>
                <c:pt idx="266">
                  <c:v>41969</c:v>
                </c:pt>
                <c:pt idx="267">
                  <c:v>41970</c:v>
                </c:pt>
                <c:pt idx="268">
                  <c:v>41971</c:v>
                </c:pt>
                <c:pt idx="269">
                  <c:v>41972</c:v>
                </c:pt>
                <c:pt idx="270">
                  <c:v>41973</c:v>
                </c:pt>
                <c:pt idx="271">
                  <c:v>41974</c:v>
                </c:pt>
                <c:pt idx="272">
                  <c:v>41975</c:v>
                </c:pt>
                <c:pt idx="273">
                  <c:v>41976</c:v>
                </c:pt>
                <c:pt idx="274">
                  <c:v>41977</c:v>
                </c:pt>
                <c:pt idx="275">
                  <c:v>41978</c:v>
                </c:pt>
                <c:pt idx="276">
                  <c:v>41979</c:v>
                </c:pt>
                <c:pt idx="277">
                  <c:v>41980</c:v>
                </c:pt>
                <c:pt idx="278">
                  <c:v>41981</c:v>
                </c:pt>
                <c:pt idx="279">
                  <c:v>41982</c:v>
                </c:pt>
                <c:pt idx="280">
                  <c:v>41983</c:v>
                </c:pt>
                <c:pt idx="281">
                  <c:v>41984</c:v>
                </c:pt>
                <c:pt idx="282">
                  <c:v>41985</c:v>
                </c:pt>
                <c:pt idx="283">
                  <c:v>41986</c:v>
                </c:pt>
                <c:pt idx="284">
                  <c:v>41987</c:v>
                </c:pt>
                <c:pt idx="285">
                  <c:v>41988</c:v>
                </c:pt>
                <c:pt idx="286">
                  <c:v>41989</c:v>
                </c:pt>
                <c:pt idx="287">
                  <c:v>41990</c:v>
                </c:pt>
                <c:pt idx="288">
                  <c:v>41991</c:v>
                </c:pt>
                <c:pt idx="289">
                  <c:v>41992</c:v>
                </c:pt>
                <c:pt idx="290">
                  <c:v>41993</c:v>
                </c:pt>
                <c:pt idx="291">
                  <c:v>41994</c:v>
                </c:pt>
                <c:pt idx="292">
                  <c:v>41995</c:v>
                </c:pt>
                <c:pt idx="293">
                  <c:v>41996</c:v>
                </c:pt>
                <c:pt idx="294">
                  <c:v>41997</c:v>
                </c:pt>
                <c:pt idx="295">
                  <c:v>41998</c:v>
                </c:pt>
                <c:pt idx="296">
                  <c:v>41999</c:v>
                </c:pt>
                <c:pt idx="297">
                  <c:v>42000</c:v>
                </c:pt>
                <c:pt idx="298">
                  <c:v>42001</c:v>
                </c:pt>
                <c:pt idx="299">
                  <c:v>42002</c:v>
                </c:pt>
                <c:pt idx="300">
                  <c:v>42003</c:v>
                </c:pt>
                <c:pt idx="301">
                  <c:v>42004</c:v>
                </c:pt>
                <c:pt idx="302">
                  <c:v>42005</c:v>
                </c:pt>
                <c:pt idx="303">
                  <c:v>42006</c:v>
                </c:pt>
                <c:pt idx="304">
                  <c:v>42007</c:v>
                </c:pt>
                <c:pt idx="305">
                  <c:v>42008</c:v>
                </c:pt>
                <c:pt idx="306">
                  <c:v>42009</c:v>
                </c:pt>
                <c:pt idx="307">
                  <c:v>42010</c:v>
                </c:pt>
                <c:pt idx="308">
                  <c:v>42011</c:v>
                </c:pt>
                <c:pt idx="309">
                  <c:v>42012</c:v>
                </c:pt>
                <c:pt idx="310">
                  <c:v>42013</c:v>
                </c:pt>
                <c:pt idx="311">
                  <c:v>42014</c:v>
                </c:pt>
                <c:pt idx="312">
                  <c:v>42015</c:v>
                </c:pt>
                <c:pt idx="313">
                  <c:v>42016</c:v>
                </c:pt>
                <c:pt idx="314">
                  <c:v>42017</c:v>
                </c:pt>
                <c:pt idx="315">
                  <c:v>42018</c:v>
                </c:pt>
                <c:pt idx="316">
                  <c:v>42019</c:v>
                </c:pt>
                <c:pt idx="317">
                  <c:v>42020</c:v>
                </c:pt>
                <c:pt idx="318">
                  <c:v>42021</c:v>
                </c:pt>
                <c:pt idx="319">
                  <c:v>42022</c:v>
                </c:pt>
                <c:pt idx="320">
                  <c:v>42023</c:v>
                </c:pt>
                <c:pt idx="321">
                  <c:v>42024</c:v>
                </c:pt>
                <c:pt idx="322">
                  <c:v>42025</c:v>
                </c:pt>
                <c:pt idx="323">
                  <c:v>42026</c:v>
                </c:pt>
                <c:pt idx="324">
                  <c:v>42027</c:v>
                </c:pt>
                <c:pt idx="325">
                  <c:v>42028</c:v>
                </c:pt>
                <c:pt idx="326">
                  <c:v>42029</c:v>
                </c:pt>
                <c:pt idx="327">
                  <c:v>42030</c:v>
                </c:pt>
                <c:pt idx="328">
                  <c:v>42031</c:v>
                </c:pt>
                <c:pt idx="329">
                  <c:v>42032</c:v>
                </c:pt>
                <c:pt idx="330">
                  <c:v>42033</c:v>
                </c:pt>
                <c:pt idx="331">
                  <c:v>42034</c:v>
                </c:pt>
                <c:pt idx="332">
                  <c:v>42035</c:v>
                </c:pt>
                <c:pt idx="333">
                  <c:v>42036</c:v>
                </c:pt>
                <c:pt idx="334">
                  <c:v>42037</c:v>
                </c:pt>
                <c:pt idx="335">
                  <c:v>42038</c:v>
                </c:pt>
                <c:pt idx="336">
                  <c:v>42039</c:v>
                </c:pt>
                <c:pt idx="337">
                  <c:v>42040</c:v>
                </c:pt>
                <c:pt idx="338">
                  <c:v>42041</c:v>
                </c:pt>
                <c:pt idx="339">
                  <c:v>42042</c:v>
                </c:pt>
                <c:pt idx="340">
                  <c:v>42043</c:v>
                </c:pt>
                <c:pt idx="341">
                  <c:v>42044</c:v>
                </c:pt>
                <c:pt idx="342">
                  <c:v>42045</c:v>
                </c:pt>
                <c:pt idx="343">
                  <c:v>42046</c:v>
                </c:pt>
                <c:pt idx="344">
                  <c:v>42047</c:v>
                </c:pt>
                <c:pt idx="345">
                  <c:v>42048</c:v>
                </c:pt>
                <c:pt idx="346">
                  <c:v>42049</c:v>
                </c:pt>
                <c:pt idx="347">
                  <c:v>42050</c:v>
                </c:pt>
                <c:pt idx="348">
                  <c:v>42051</c:v>
                </c:pt>
                <c:pt idx="349">
                  <c:v>42052</c:v>
                </c:pt>
                <c:pt idx="350">
                  <c:v>42053</c:v>
                </c:pt>
                <c:pt idx="351">
                  <c:v>42054</c:v>
                </c:pt>
                <c:pt idx="352">
                  <c:v>42055</c:v>
                </c:pt>
                <c:pt idx="353">
                  <c:v>42056</c:v>
                </c:pt>
                <c:pt idx="354">
                  <c:v>42057</c:v>
                </c:pt>
                <c:pt idx="355">
                  <c:v>42058</c:v>
                </c:pt>
                <c:pt idx="356">
                  <c:v>42059</c:v>
                </c:pt>
                <c:pt idx="357">
                  <c:v>42060</c:v>
                </c:pt>
                <c:pt idx="358">
                  <c:v>42061</c:v>
                </c:pt>
                <c:pt idx="359">
                  <c:v>42062</c:v>
                </c:pt>
                <c:pt idx="360">
                  <c:v>42063</c:v>
                </c:pt>
                <c:pt idx="361">
                  <c:v>42064</c:v>
                </c:pt>
                <c:pt idx="362">
                  <c:v>42065</c:v>
                </c:pt>
                <c:pt idx="363">
                  <c:v>42066</c:v>
                </c:pt>
                <c:pt idx="364">
                  <c:v>42067</c:v>
                </c:pt>
                <c:pt idx="365">
                  <c:v>42068</c:v>
                </c:pt>
                <c:pt idx="366">
                  <c:v>42069</c:v>
                </c:pt>
                <c:pt idx="367">
                  <c:v>42070</c:v>
                </c:pt>
                <c:pt idx="368">
                  <c:v>42071</c:v>
                </c:pt>
                <c:pt idx="369">
                  <c:v>42072</c:v>
                </c:pt>
                <c:pt idx="370">
                  <c:v>42073</c:v>
                </c:pt>
                <c:pt idx="371">
                  <c:v>42074</c:v>
                </c:pt>
                <c:pt idx="372">
                  <c:v>42075</c:v>
                </c:pt>
                <c:pt idx="373">
                  <c:v>42076</c:v>
                </c:pt>
                <c:pt idx="374">
                  <c:v>42077</c:v>
                </c:pt>
                <c:pt idx="375">
                  <c:v>42078</c:v>
                </c:pt>
                <c:pt idx="376">
                  <c:v>42079</c:v>
                </c:pt>
                <c:pt idx="377">
                  <c:v>42080</c:v>
                </c:pt>
                <c:pt idx="378">
                  <c:v>42081</c:v>
                </c:pt>
                <c:pt idx="379">
                  <c:v>42082</c:v>
                </c:pt>
                <c:pt idx="380">
                  <c:v>42083</c:v>
                </c:pt>
                <c:pt idx="381">
                  <c:v>42084</c:v>
                </c:pt>
                <c:pt idx="382">
                  <c:v>42085</c:v>
                </c:pt>
                <c:pt idx="383">
                  <c:v>42086</c:v>
                </c:pt>
                <c:pt idx="384">
                  <c:v>42087</c:v>
                </c:pt>
                <c:pt idx="385">
                  <c:v>42088</c:v>
                </c:pt>
                <c:pt idx="386">
                  <c:v>42089</c:v>
                </c:pt>
                <c:pt idx="387">
                  <c:v>42090</c:v>
                </c:pt>
                <c:pt idx="388">
                  <c:v>42091</c:v>
                </c:pt>
                <c:pt idx="389">
                  <c:v>42092</c:v>
                </c:pt>
                <c:pt idx="390">
                  <c:v>42093</c:v>
                </c:pt>
                <c:pt idx="391">
                  <c:v>42094</c:v>
                </c:pt>
                <c:pt idx="392">
                  <c:v>42095</c:v>
                </c:pt>
                <c:pt idx="393">
                  <c:v>42096</c:v>
                </c:pt>
                <c:pt idx="394">
                  <c:v>42097</c:v>
                </c:pt>
                <c:pt idx="395">
                  <c:v>42098</c:v>
                </c:pt>
                <c:pt idx="396">
                  <c:v>42099</c:v>
                </c:pt>
                <c:pt idx="397">
                  <c:v>42100</c:v>
                </c:pt>
                <c:pt idx="398">
                  <c:v>42101</c:v>
                </c:pt>
                <c:pt idx="399">
                  <c:v>42102</c:v>
                </c:pt>
                <c:pt idx="400">
                  <c:v>42103</c:v>
                </c:pt>
                <c:pt idx="401">
                  <c:v>42104</c:v>
                </c:pt>
                <c:pt idx="402">
                  <c:v>42105</c:v>
                </c:pt>
                <c:pt idx="403">
                  <c:v>42106</c:v>
                </c:pt>
                <c:pt idx="404">
                  <c:v>42107</c:v>
                </c:pt>
                <c:pt idx="405">
                  <c:v>42108</c:v>
                </c:pt>
                <c:pt idx="406">
                  <c:v>42109</c:v>
                </c:pt>
                <c:pt idx="407">
                  <c:v>42110</c:v>
                </c:pt>
                <c:pt idx="408">
                  <c:v>42111</c:v>
                </c:pt>
                <c:pt idx="409">
                  <c:v>42112</c:v>
                </c:pt>
                <c:pt idx="410">
                  <c:v>42113</c:v>
                </c:pt>
                <c:pt idx="411">
                  <c:v>42114</c:v>
                </c:pt>
                <c:pt idx="412">
                  <c:v>42115</c:v>
                </c:pt>
                <c:pt idx="413">
                  <c:v>42116</c:v>
                </c:pt>
                <c:pt idx="414">
                  <c:v>42117</c:v>
                </c:pt>
                <c:pt idx="415">
                  <c:v>42118</c:v>
                </c:pt>
                <c:pt idx="416">
                  <c:v>42119</c:v>
                </c:pt>
                <c:pt idx="417">
                  <c:v>42120</c:v>
                </c:pt>
                <c:pt idx="418">
                  <c:v>42121</c:v>
                </c:pt>
                <c:pt idx="419">
                  <c:v>42122</c:v>
                </c:pt>
                <c:pt idx="420">
                  <c:v>42123</c:v>
                </c:pt>
                <c:pt idx="421">
                  <c:v>42124</c:v>
                </c:pt>
                <c:pt idx="422">
                  <c:v>42125</c:v>
                </c:pt>
                <c:pt idx="423">
                  <c:v>42126</c:v>
                </c:pt>
                <c:pt idx="424">
                  <c:v>42127</c:v>
                </c:pt>
                <c:pt idx="425">
                  <c:v>42128</c:v>
                </c:pt>
                <c:pt idx="426">
                  <c:v>42129</c:v>
                </c:pt>
                <c:pt idx="427">
                  <c:v>42130</c:v>
                </c:pt>
                <c:pt idx="428">
                  <c:v>42131</c:v>
                </c:pt>
                <c:pt idx="429">
                  <c:v>42132</c:v>
                </c:pt>
                <c:pt idx="430">
                  <c:v>42133</c:v>
                </c:pt>
                <c:pt idx="431">
                  <c:v>42134</c:v>
                </c:pt>
                <c:pt idx="432">
                  <c:v>42135</c:v>
                </c:pt>
                <c:pt idx="433">
                  <c:v>42136</c:v>
                </c:pt>
                <c:pt idx="434">
                  <c:v>42137</c:v>
                </c:pt>
                <c:pt idx="435">
                  <c:v>42138</c:v>
                </c:pt>
                <c:pt idx="436">
                  <c:v>42139</c:v>
                </c:pt>
                <c:pt idx="437">
                  <c:v>42140</c:v>
                </c:pt>
                <c:pt idx="438">
                  <c:v>42141</c:v>
                </c:pt>
                <c:pt idx="439">
                  <c:v>42142</c:v>
                </c:pt>
                <c:pt idx="440">
                  <c:v>42143</c:v>
                </c:pt>
                <c:pt idx="441">
                  <c:v>42144</c:v>
                </c:pt>
                <c:pt idx="442">
                  <c:v>42145</c:v>
                </c:pt>
                <c:pt idx="443">
                  <c:v>42146</c:v>
                </c:pt>
                <c:pt idx="444">
                  <c:v>42147</c:v>
                </c:pt>
                <c:pt idx="445">
                  <c:v>42148</c:v>
                </c:pt>
                <c:pt idx="446">
                  <c:v>42149</c:v>
                </c:pt>
                <c:pt idx="447">
                  <c:v>42150</c:v>
                </c:pt>
                <c:pt idx="448">
                  <c:v>42151</c:v>
                </c:pt>
                <c:pt idx="449">
                  <c:v>42152</c:v>
                </c:pt>
                <c:pt idx="450">
                  <c:v>42153</c:v>
                </c:pt>
                <c:pt idx="451">
                  <c:v>42154</c:v>
                </c:pt>
                <c:pt idx="452">
                  <c:v>42155</c:v>
                </c:pt>
                <c:pt idx="453">
                  <c:v>42156</c:v>
                </c:pt>
                <c:pt idx="454">
                  <c:v>42157</c:v>
                </c:pt>
                <c:pt idx="455">
                  <c:v>42158</c:v>
                </c:pt>
                <c:pt idx="456">
                  <c:v>42159</c:v>
                </c:pt>
                <c:pt idx="457">
                  <c:v>42160</c:v>
                </c:pt>
                <c:pt idx="458">
                  <c:v>42161</c:v>
                </c:pt>
                <c:pt idx="459">
                  <c:v>42162</c:v>
                </c:pt>
                <c:pt idx="460">
                  <c:v>42163</c:v>
                </c:pt>
                <c:pt idx="461">
                  <c:v>42164</c:v>
                </c:pt>
                <c:pt idx="462">
                  <c:v>42165</c:v>
                </c:pt>
                <c:pt idx="463">
                  <c:v>42166</c:v>
                </c:pt>
                <c:pt idx="464">
                  <c:v>42167</c:v>
                </c:pt>
                <c:pt idx="465">
                  <c:v>42168</c:v>
                </c:pt>
                <c:pt idx="466">
                  <c:v>42169</c:v>
                </c:pt>
                <c:pt idx="467">
                  <c:v>42170</c:v>
                </c:pt>
                <c:pt idx="468">
                  <c:v>42171</c:v>
                </c:pt>
                <c:pt idx="469">
                  <c:v>42172</c:v>
                </c:pt>
                <c:pt idx="470">
                  <c:v>42173</c:v>
                </c:pt>
                <c:pt idx="471">
                  <c:v>42174</c:v>
                </c:pt>
                <c:pt idx="472">
                  <c:v>42175</c:v>
                </c:pt>
                <c:pt idx="473">
                  <c:v>42176</c:v>
                </c:pt>
                <c:pt idx="474">
                  <c:v>42177</c:v>
                </c:pt>
                <c:pt idx="475">
                  <c:v>42178</c:v>
                </c:pt>
                <c:pt idx="476">
                  <c:v>42179</c:v>
                </c:pt>
                <c:pt idx="477">
                  <c:v>42180</c:v>
                </c:pt>
                <c:pt idx="478">
                  <c:v>42181</c:v>
                </c:pt>
                <c:pt idx="479">
                  <c:v>42182</c:v>
                </c:pt>
                <c:pt idx="480">
                  <c:v>42183</c:v>
                </c:pt>
                <c:pt idx="481">
                  <c:v>42184</c:v>
                </c:pt>
                <c:pt idx="482">
                  <c:v>42185</c:v>
                </c:pt>
                <c:pt idx="483">
                  <c:v>42186</c:v>
                </c:pt>
                <c:pt idx="484">
                  <c:v>42187</c:v>
                </c:pt>
                <c:pt idx="485">
                  <c:v>42188</c:v>
                </c:pt>
                <c:pt idx="486">
                  <c:v>42189</c:v>
                </c:pt>
                <c:pt idx="487">
                  <c:v>42190</c:v>
                </c:pt>
                <c:pt idx="488">
                  <c:v>42191</c:v>
                </c:pt>
                <c:pt idx="489">
                  <c:v>42192</c:v>
                </c:pt>
                <c:pt idx="490">
                  <c:v>42193</c:v>
                </c:pt>
                <c:pt idx="491">
                  <c:v>42194</c:v>
                </c:pt>
                <c:pt idx="492">
                  <c:v>42195</c:v>
                </c:pt>
                <c:pt idx="493">
                  <c:v>42196</c:v>
                </c:pt>
                <c:pt idx="494">
                  <c:v>42197</c:v>
                </c:pt>
                <c:pt idx="495">
                  <c:v>42198</c:v>
                </c:pt>
                <c:pt idx="496">
                  <c:v>42199</c:v>
                </c:pt>
                <c:pt idx="497">
                  <c:v>42200</c:v>
                </c:pt>
                <c:pt idx="498">
                  <c:v>42201</c:v>
                </c:pt>
                <c:pt idx="499">
                  <c:v>42202</c:v>
                </c:pt>
                <c:pt idx="500">
                  <c:v>42203</c:v>
                </c:pt>
                <c:pt idx="501">
                  <c:v>42204</c:v>
                </c:pt>
                <c:pt idx="502">
                  <c:v>42205</c:v>
                </c:pt>
                <c:pt idx="503">
                  <c:v>42206</c:v>
                </c:pt>
                <c:pt idx="504">
                  <c:v>42207</c:v>
                </c:pt>
                <c:pt idx="505">
                  <c:v>42208</c:v>
                </c:pt>
                <c:pt idx="506">
                  <c:v>42209</c:v>
                </c:pt>
                <c:pt idx="507">
                  <c:v>42210</c:v>
                </c:pt>
                <c:pt idx="508">
                  <c:v>42211</c:v>
                </c:pt>
                <c:pt idx="509">
                  <c:v>42212</c:v>
                </c:pt>
                <c:pt idx="510">
                  <c:v>42213</c:v>
                </c:pt>
                <c:pt idx="511">
                  <c:v>42214</c:v>
                </c:pt>
                <c:pt idx="512">
                  <c:v>42215</c:v>
                </c:pt>
                <c:pt idx="513">
                  <c:v>42216</c:v>
                </c:pt>
                <c:pt idx="514">
                  <c:v>42217</c:v>
                </c:pt>
                <c:pt idx="515">
                  <c:v>42218</c:v>
                </c:pt>
                <c:pt idx="516">
                  <c:v>42219</c:v>
                </c:pt>
                <c:pt idx="517">
                  <c:v>42220</c:v>
                </c:pt>
                <c:pt idx="518">
                  <c:v>42221</c:v>
                </c:pt>
                <c:pt idx="519">
                  <c:v>42222</c:v>
                </c:pt>
                <c:pt idx="520">
                  <c:v>42223</c:v>
                </c:pt>
                <c:pt idx="521">
                  <c:v>42224</c:v>
                </c:pt>
                <c:pt idx="522">
                  <c:v>42225</c:v>
                </c:pt>
                <c:pt idx="523">
                  <c:v>42226</c:v>
                </c:pt>
                <c:pt idx="524">
                  <c:v>42227</c:v>
                </c:pt>
                <c:pt idx="525">
                  <c:v>42228</c:v>
                </c:pt>
                <c:pt idx="526">
                  <c:v>42229</c:v>
                </c:pt>
                <c:pt idx="527">
                  <c:v>42230</c:v>
                </c:pt>
                <c:pt idx="528">
                  <c:v>42231</c:v>
                </c:pt>
                <c:pt idx="529">
                  <c:v>42232</c:v>
                </c:pt>
                <c:pt idx="530">
                  <c:v>42233</c:v>
                </c:pt>
                <c:pt idx="531">
                  <c:v>42234</c:v>
                </c:pt>
                <c:pt idx="532">
                  <c:v>42235</c:v>
                </c:pt>
                <c:pt idx="533">
                  <c:v>42236</c:v>
                </c:pt>
                <c:pt idx="534">
                  <c:v>42237</c:v>
                </c:pt>
                <c:pt idx="535">
                  <c:v>42238</c:v>
                </c:pt>
                <c:pt idx="536">
                  <c:v>42239</c:v>
                </c:pt>
                <c:pt idx="537">
                  <c:v>42240</c:v>
                </c:pt>
                <c:pt idx="538">
                  <c:v>42241</c:v>
                </c:pt>
                <c:pt idx="539">
                  <c:v>42242</c:v>
                </c:pt>
                <c:pt idx="540">
                  <c:v>42243</c:v>
                </c:pt>
                <c:pt idx="541">
                  <c:v>42244</c:v>
                </c:pt>
                <c:pt idx="542">
                  <c:v>42245</c:v>
                </c:pt>
                <c:pt idx="543">
                  <c:v>42246</c:v>
                </c:pt>
                <c:pt idx="544">
                  <c:v>42247</c:v>
                </c:pt>
                <c:pt idx="545">
                  <c:v>42248</c:v>
                </c:pt>
                <c:pt idx="546">
                  <c:v>42249</c:v>
                </c:pt>
                <c:pt idx="547">
                  <c:v>42250</c:v>
                </c:pt>
                <c:pt idx="548">
                  <c:v>42251</c:v>
                </c:pt>
                <c:pt idx="549">
                  <c:v>42252</c:v>
                </c:pt>
                <c:pt idx="550">
                  <c:v>42253</c:v>
                </c:pt>
                <c:pt idx="551">
                  <c:v>42254</c:v>
                </c:pt>
                <c:pt idx="552">
                  <c:v>42255</c:v>
                </c:pt>
                <c:pt idx="553">
                  <c:v>42256</c:v>
                </c:pt>
                <c:pt idx="554">
                  <c:v>42257</c:v>
                </c:pt>
                <c:pt idx="555">
                  <c:v>42258</c:v>
                </c:pt>
                <c:pt idx="556">
                  <c:v>42259</c:v>
                </c:pt>
                <c:pt idx="557">
                  <c:v>42260</c:v>
                </c:pt>
                <c:pt idx="558">
                  <c:v>42261</c:v>
                </c:pt>
                <c:pt idx="559">
                  <c:v>42262</c:v>
                </c:pt>
                <c:pt idx="560">
                  <c:v>42263</c:v>
                </c:pt>
                <c:pt idx="561">
                  <c:v>42264</c:v>
                </c:pt>
                <c:pt idx="562">
                  <c:v>42265</c:v>
                </c:pt>
                <c:pt idx="563">
                  <c:v>42266</c:v>
                </c:pt>
                <c:pt idx="564">
                  <c:v>42267</c:v>
                </c:pt>
                <c:pt idx="565">
                  <c:v>42268</c:v>
                </c:pt>
                <c:pt idx="566">
                  <c:v>42269</c:v>
                </c:pt>
                <c:pt idx="567">
                  <c:v>42270</c:v>
                </c:pt>
                <c:pt idx="568">
                  <c:v>42271</c:v>
                </c:pt>
                <c:pt idx="569">
                  <c:v>42272</c:v>
                </c:pt>
                <c:pt idx="570">
                  <c:v>42273</c:v>
                </c:pt>
                <c:pt idx="571">
                  <c:v>42274</c:v>
                </c:pt>
                <c:pt idx="572">
                  <c:v>42275</c:v>
                </c:pt>
                <c:pt idx="573">
                  <c:v>42276</c:v>
                </c:pt>
                <c:pt idx="574">
                  <c:v>42277</c:v>
                </c:pt>
                <c:pt idx="575">
                  <c:v>42278</c:v>
                </c:pt>
                <c:pt idx="576">
                  <c:v>42279</c:v>
                </c:pt>
                <c:pt idx="577">
                  <c:v>42280</c:v>
                </c:pt>
                <c:pt idx="578">
                  <c:v>42281</c:v>
                </c:pt>
                <c:pt idx="579">
                  <c:v>42282</c:v>
                </c:pt>
                <c:pt idx="580">
                  <c:v>42283</c:v>
                </c:pt>
                <c:pt idx="581">
                  <c:v>42284</c:v>
                </c:pt>
                <c:pt idx="582">
                  <c:v>42285</c:v>
                </c:pt>
                <c:pt idx="583">
                  <c:v>42286</c:v>
                </c:pt>
                <c:pt idx="584">
                  <c:v>42287</c:v>
                </c:pt>
                <c:pt idx="585">
                  <c:v>42288</c:v>
                </c:pt>
                <c:pt idx="586">
                  <c:v>42289</c:v>
                </c:pt>
                <c:pt idx="587">
                  <c:v>42290</c:v>
                </c:pt>
                <c:pt idx="588">
                  <c:v>42291</c:v>
                </c:pt>
                <c:pt idx="589">
                  <c:v>42292</c:v>
                </c:pt>
                <c:pt idx="590">
                  <c:v>42293</c:v>
                </c:pt>
                <c:pt idx="591">
                  <c:v>42294</c:v>
                </c:pt>
                <c:pt idx="592">
                  <c:v>42295</c:v>
                </c:pt>
                <c:pt idx="593">
                  <c:v>42296</c:v>
                </c:pt>
                <c:pt idx="594">
                  <c:v>42297</c:v>
                </c:pt>
                <c:pt idx="595">
                  <c:v>42298</c:v>
                </c:pt>
                <c:pt idx="596">
                  <c:v>42299</c:v>
                </c:pt>
                <c:pt idx="597">
                  <c:v>42300</c:v>
                </c:pt>
                <c:pt idx="598">
                  <c:v>42301</c:v>
                </c:pt>
                <c:pt idx="599">
                  <c:v>42302</c:v>
                </c:pt>
                <c:pt idx="600">
                  <c:v>42303</c:v>
                </c:pt>
                <c:pt idx="601">
                  <c:v>42304</c:v>
                </c:pt>
                <c:pt idx="602">
                  <c:v>42305</c:v>
                </c:pt>
                <c:pt idx="603">
                  <c:v>42306</c:v>
                </c:pt>
                <c:pt idx="604">
                  <c:v>42307</c:v>
                </c:pt>
                <c:pt idx="605">
                  <c:v>42308</c:v>
                </c:pt>
                <c:pt idx="606">
                  <c:v>42309</c:v>
                </c:pt>
                <c:pt idx="607">
                  <c:v>42310</c:v>
                </c:pt>
                <c:pt idx="608">
                  <c:v>42311</c:v>
                </c:pt>
                <c:pt idx="609">
                  <c:v>42312</c:v>
                </c:pt>
                <c:pt idx="610">
                  <c:v>42313</c:v>
                </c:pt>
                <c:pt idx="611">
                  <c:v>42314</c:v>
                </c:pt>
                <c:pt idx="612">
                  <c:v>42315</c:v>
                </c:pt>
                <c:pt idx="613">
                  <c:v>42316</c:v>
                </c:pt>
                <c:pt idx="614">
                  <c:v>42317</c:v>
                </c:pt>
                <c:pt idx="615">
                  <c:v>42318</c:v>
                </c:pt>
                <c:pt idx="616">
                  <c:v>42319</c:v>
                </c:pt>
                <c:pt idx="617">
                  <c:v>42320</c:v>
                </c:pt>
                <c:pt idx="618">
                  <c:v>42321</c:v>
                </c:pt>
                <c:pt idx="619">
                  <c:v>42322</c:v>
                </c:pt>
                <c:pt idx="620">
                  <c:v>42323</c:v>
                </c:pt>
                <c:pt idx="621">
                  <c:v>42324</c:v>
                </c:pt>
                <c:pt idx="622">
                  <c:v>42325</c:v>
                </c:pt>
                <c:pt idx="623">
                  <c:v>42326</c:v>
                </c:pt>
                <c:pt idx="624">
                  <c:v>42327</c:v>
                </c:pt>
                <c:pt idx="625">
                  <c:v>42328</c:v>
                </c:pt>
                <c:pt idx="626">
                  <c:v>42329</c:v>
                </c:pt>
                <c:pt idx="627">
                  <c:v>42330</c:v>
                </c:pt>
                <c:pt idx="628">
                  <c:v>42331</c:v>
                </c:pt>
                <c:pt idx="629">
                  <c:v>42332</c:v>
                </c:pt>
                <c:pt idx="630">
                  <c:v>42333</c:v>
                </c:pt>
                <c:pt idx="631">
                  <c:v>42334</c:v>
                </c:pt>
                <c:pt idx="632">
                  <c:v>42335</c:v>
                </c:pt>
                <c:pt idx="633">
                  <c:v>42336</c:v>
                </c:pt>
                <c:pt idx="634">
                  <c:v>42337</c:v>
                </c:pt>
                <c:pt idx="635">
                  <c:v>42338</c:v>
                </c:pt>
                <c:pt idx="636">
                  <c:v>42339</c:v>
                </c:pt>
                <c:pt idx="637">
                  <c:v>42340</c:v>
                </c:pt>
                <c:pt idx="638">
                  <c:v>42341</c:v>
                </c:pt>
                <c:pt idx="639">
                  <c:v>42342</c:v>
                </c:pt>
                <c:pt idx="640">
                  <c:v>42343</c:v>
                </c:pt>
                <c:pt idx="641">
                  <c:v>42344</c:v>
                </c:pt>
                <c:pt idx="642">
                  <c:v>42345</c:v>
                </c:pt>
                <c:pt idx="643">
                  <c:v>42346</c:v>
                </c:pt>
                <c:pt idx="644">
                  <c:v>42347</c:v>
                </c:pt>
                <c:pt idx="645">
                  <c:v>42348</c:v>
                </c:pt>
                <c:pt idx="646">
                  <c:v>42349</c:v>
                </c:pt>
                <c:pt idx="647">
                  <c:v>42350</c:v>
                </c:pt>
                <c:pt idx="648">
                  <c:v>42351</c:v>
                </c:pt>
                <c:pt idx="649">
                  <c:v>42352</c:v>
                </c:pt>
                <c:pt idx="650">
                  <c:v>42353</c:v>
                </c:pt>
                <c:pt idx="651">
                  <c:v>42354</c:v>
                </c:pt>
                <c:pt idx="652">
                  <c:v>42355</c:v>
                </c:pt>
                <c:pt idx="653">
                  <c:v>42356</c:v>
                </c:pt>
                <c:pt idx="654">
                  <c:v>42357</c:v>
                </c:pt>
                <c:pt idx="655">
                  <c:v>42358</c:v>
                </c:pt>
                <c:pt idx="656">
                  <c:v>42359</c:v>
                </c:pt>
                <c:pt idx="657">
                  <c:v>42360</c:v>
                </c:pt>
                <c:pt idx="658">
                  <c:v>42361</c:v>
                </c:pt>
                <c:pt idx="659">
                  <c:v>42362</c:v>
                </c:pt>
                <c:pt idx="660">
                  <c:v>42363</c:v>
                </c:pt>
                <c:pt idx="661">
                  <c:v>42364</c:v>
                </c:pt>
                <c:pt idx="662">
                  <c:v>42365</c:v>
                </c:pt>
                <c:pt idx="663">
                  <c:v>42366</c:v>
                </c:pt>
                <c:pt idx="664">
                  <c:v>42367</c:v>
                </c:pt>
                <c:pt idx="665">
                  <c:v>42368</c:v>
                </c:pt>
                <c:pt idx="666">
                  <c:v>42369</c:v>
                </c:pt>
                <c:pt idx="667">
                  <c:v>42370</c:v>
                </c:pt>
                <c:pt idx="668">
                  <c:v>42371</c:v>
                </c:pt>
                <c:pt idx="669">
                  <c:v>42372</c:v>
                </c:pt>
                <c:pt idx="670">
                  <c:v>42373</c:v>
                </c:pt>
                <c:pt idx="671">
                  <c:v>42374</c:v>
                </c:pt>
                <c:pt idx="672">
                  <c:v>42375</c:v>
                </c:pt>
                <c:pt idx="673">
                  <c:v>42376</c:v>
                </c:pt>
                <c:pt idx="674">
                  <c:v>42377</c:v>
                </c:pt>
                <c:pt idx="675">
                  <c:v>42378</c:v>
                </c:pt>
                <c:pt idx="676">
                  <c:v>42379</c:v>
                </c:pt>
                <c:pt idx="677">
                  <c:v>42380</c:v>
                </c:pt>
                <c:pt idx="678">
                  <c:v>42381</c:v>
                </c:pt>
                <c:pt idx="679">
                  <c:v>42382</c:v>
                </c:pt>
                <c:pt idx="680">
                  <c:v>42383</c:v>
                </c:pt>
                <c:pt idx="681">
                  <c:v>42384</c:v>
                </c:pt>
                <c:pt idx="682">
                  <c:v>42385</c:v>
                </c:pt>
                <c:pt idx="683">
                  <c:v>42386</c:v>
                </c:pt>
                <c:pt idx="684">
                  <c:v>42387</c:v>
                </c:pt>
                <c:pt idx="685">
                  <c:v>42388</c:v>
                </c:pt>
                <c:pt idx="686">
                  <c:v>42389</c:v>
                </c:pt>
                <c:pt idx="687">
                  <c:v>42390</c:v>
                </c:pt>
                <c:pt idx="688">
                  <c:v>42391</c:v>
                </c:pt>
                <c:pt idx="689">
                  <c:v>42392</c:v>
                </c:pt>
                <c:pt idx="690">
                  <c:v>42393</c:v>
                </c:pt>
                <c:pt idx="691">
                  <c:v>42394</c:v>
                </c:pt>
                <c:pt idx="692">
                  <c:v>42395</c:v>
                </c:pt>
                <c:pt idx="693">
                  <c:v>42396</c:v>
                </c:pt>
                <c:pt idx="694">
                  <c:v>42397</c:v>
                </c:pt>
                <c:pt idx="695">
                  <c:v>42398</c:v>
                </c:pt>
                <c:pt idx="696">
                  <c:v>42399</c:v>
                </c:pt>
                <c:pt idx="697">
                  <c:v>42400</c:v>
                </c:pt>
                <c:pt idx="698">
                  <c:v>42401</c:v>
                </c:pt>
                <c:pt idx="699">
                  <c:v>42402</c:v>
                </c:pt>
                <c:pt idx="700">
                  <c:v>42403</c:v>
                </c:pt>
                <c:pt idx="701">
                  <c:v>42404</c:v>
                </c:pt>
                <c:pt idx="702">
                  <c:v>42405</c:v>
                </c:pt>
                <c:pt idx="703">
                  <c:v>42406</c:v>
                </c:pt>
                <c:pt idx="704">
                  <c:v>42407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42413</c:v>
                </c:pt>
                <c:pt idx="711">
                  <c:v>42414</c:v>
                </c:pt>
                <c:pt idx="712">
                  <c:v>42415</c:v>
                </c:pt>
                <c:pt idx="713">
                  <c:v>42416</c:v>
                </c:pt>
                <c:pt idx="714">
                  <c:v>42417</c:v>
                </c:pt>
                <c:pt idx="715">
                  <c:v>42418</c:v>
                </c:pt>
                <c:pt idx="716">
                  <c:v>42419</c:v>
                </c:pt>
                <c:pt idx="717">
                  <c:v>42420</c:v>
                </c:pt>
                <c:pt idx="718">
                  <c:v>42421</c:v>
                </c:pt>
                <c:pt idx="719">
                  <c:v>42422</c:v>
                </c:pt>
                <c:pt idx="720">
                  <c:v>42423</c:v>
                </c:pt>
                <c:pt idx="721">
                  <c:v>42424</c:v>
                </c:pt>
                <c:pt idx="722">
                  <c:v>42425</c:v>
                </c:pt>
                <c:pt idx="723">
                  <c:v>42426</c:v>
                </c:pt>
                <c:pt idx="724">
                  <c:v>42427</c:v>
                </c:pt>
                <c:pt idx="725">
                  <c:v>42428</c:v>
                </c:pt>
                <c:pt idx="726">
                  <c:v>42429</c:v>
                </c:pt>
                <c:pt idx="727">
                  <c:v>42430</c:v>
                </c:pt>
                <c:pt idx="728">
                  <c:v>42431</c:v>
                </c:pt>
                <c:pt idx="729">
                  <c:v>42432</c:v>
                </c:pt>
                <c:pt idx="730">
                  <c:v>42433</c:v>
                </c:pt>
                <c:pt idx="731">
                  <c:v>42434</c:v>
                </c:pt>
                <c:pt idx="732">
                  <c:v>42435</c:v>
                </c:pt>
                <c:pt idx="733">
                  <c:v>42436</c:v>
                </c:pt>
                <c:pt idx="734">
                  <c:v>42437</c:v>
                </c:pt>
                <c:pt idx="735">
                  <c:v>42438</c:v>
                </c:pt>
                <c:pt idx="736">
                  <c:v>42439</c:v>
                </c:pt>
                <c:pt idx="737">
                  <c:v>42440</c:v>
                </c:pt>
                <c:pt idx="738">
                  <c:v>42441</c:v>
                </c:pt>
                <c:pt idx="739">
                  <c:v>42442</c:v>
                </c:pt>
                <c:pt idx="740">
                  <c:v>42443</c:v>
                </c:pt>
                <c:pt idx="741">
                  <c:v>42444</c:v>
                </c:pt>
                <c:pt idx="742">
                  <c:v>42445</c:v>
                </c:pt>
                <c:pt idx="743">
                  <c:v>42446</c:v>
                </c:pt>
                <c:pt idx="744">
                  <c:v>42447</c:v>
                </c:pt>
                <c:pt idx="745">
                  <c:v>42448</c:v>
                </c:pt>
                <c:pt idx="746">
                  <c:v>42449</c:v>
                </c:pt>
                <c:pt idx="747">
                  <c:v>42450</c:v>
                </c:pt>
                <c:pt idx="748">
                  <c:v>42451</c:v>
                </c:pt>
                <c:pt idx="749">
                  <c:v>42452</c:v>
                </c:pt>
                <c:pt idx="750">
                  <c:v>42453</c:v>
                </c:pt>
                <c:pt idx="751">
                  <c:v>42454</c:v>
                </c:pt>
                <c:pt idx="752">
                  <c:v>42455</c:v>
                </c:pt>
                <c:pt idx="753">
                  <c:v>42456</c:v>
                </c:pt>
                <c:pt idx="754">
                  <c:v>42457</c:v>
                </c:pt>
                <c:pt idx="755">
                  <c:v>42458</c:v>
                </c:pt>
                <c:pt idx="756">
                  <c:v>42459</c:v>
                </c:pt>
                <c:pt idx="757">
                  <c:v>42460</c:v>
                </c:pt>
                <c:pt idx="758">
                  <c:v>42461</c:v>
                </c:pt>
                <c:pt idx="759">
                  <c:v>42462</c:v>
                </c:pt>
                <c:pt idx="760">
                  <c:v>42463</c:v>
                </c:pt>
                <c:pt idx="761">
                  <c:v>42464</c:v>
                </c:pt>
                <c:pt idx="762">
                  <c:v>42465</c:v>
                </c:pt>
                <c:pt idx="763">
                  <c:v>42466</c:v>
                </c:pt>
                <c:pt idx="764">
                  <c:v>42467</c:v>
                </c:pt>
                <c:pt idx="765">
                  <c:v>42468</c:v>
                </c:pt>
                <c:pt idx="766">
                  <c:v>42469</c:v>
                </c:pt>
                <c:pt idx="767">
                  <c:v>42470</c:v>
                </c:pt>
                <c:pt idx="768">
                  <c:v>42471</c:v>
                </c:pt>
                <c:pt idx="769">
                  <c:v>42472</c:v>
                </c:pt>
                <c:pt idx="770">
                  <c:v>42473</c:v>
                </c:pt>
                <c:pt idx="771">
                  <c:v>42474</c:v>
                </c:pt>
                <c:pt idx="772">
                  <c:v>42475</c:v>
                </c:pt>
                <c:pt idx="773">
                  <c:v>42476</c:v>
                </c:pt>
                <c:pt idx="774">
                  <c:v>42477</c:v>
                </c:pt>
                <c:pt idx="775">
                  <c:v>42478</c:v>
                </c:pt>
                <c:pt idx="776">
                  <c:v>42479</c:v>
                </c:pt>
                <c:pt idx="777">
                  <c:v>42480</c:v>
                </c:pt>
                <c:pt idx="778">
                  <c:v>42481</c:v>
                </c:pt>
                <c:pt idx="779">
                  <c:v>42482</c:v>
                </c:pt>
                <c:pt idx="780">
                  <c:v>42483</c:v>
                </c:pt>
                <c:pt idx="781">
                  <c:v>42484</c:v>
                </c:pt>
                <c:pt idx="782">
                  <c:v>42485</c:v>
                </c:pt>
                <c:pt idx="783">
                  <c:v>42486</c:v>
                </c:pt>
                <c:pt idx="784">
                  <c:v>42487</c:v>
                </c:pt>
                <c:pt idx="785">
                  <c:v>42488</c:v>
                </c:pt>
                <c:pt idx="786">
                  <c:v>42489</c:v>
                </c:pt>
                <c:pt idx="787">
                  <c:v>42490</c:v>
                </c:pt>
                <c:pt idx="788">
                  <c:v>42491</c:v>
                </c:pt>
                <c:pt idx="789">
                  <c:v>42492</c:v>
                </c:pt>
                <c:pt idx="790">
                  <c:v>42493</c:v>
                </c:pt>
                <c:pt idx="791">
                  <c:v>42494</c:v>
                </c:pt>
                <c:pt idx="792">
                  <c:v>42495</c:v>
                </c:pt>
                <c:pt idx="793">
                  <c:v>42496</c:v>
                </c:pt>
                <c:pt idx="794">
                  <c:v>42497</c:v>
                </c:pt>
                <c:pt idx="795">
                  <c:v>42498</c:v>
                </c:pt>
                <c:pt idx="796">
                  <c:v>42499</c:v>
                </c:pt>
                <c:pt idx="797">
                  <c:v>42500</c:v>
                </c:pt>
                <c:pt idx="798">
                  <c:v>42501</c:v>
                </c:pt>
                <c:pt idx="799">
                  <c:v>42502</c:v>
                </c:pt>
                <c:pt idx="800">
                  <c:v>42503</c:v>
                </c:pt>
                <c:pt idx="801">
                  <c:v>42504</c:v>
                </c:pt>
                <c:pt idx="802">
                  <c:v>42505</c:v>
                </c:pt>
                <c:pt idx="803">
                  <c:v>42506</c:v>
                </c:pt>
                <c:pt idx="804">
                  <c:v>42507</c:v>
                </c:pt>
                <c:pt idx="805">
                  <c:v>42508</c:v>
                </c:pt>
                <c:pt idx="806">
                  <c:v>42509</c:v>
                </c:pt>
                <c:pt idx="807">
                  <c:v>42510</c:v>
                </c:pt>
                <c:pt idx="808">
                  <c:v>42511</c:v>
                </c:pt>
                <c:pt idx="809">
                  <c:v>42512</c:v>
                </c:pt>
                <c:pt idx="810">
                  <c:v>42513</c:v>
                </c:pt>
                <c:pt idx="811">
                  <c:v>42514</c:v>
                </c:pt>
                <c:pt idx="812">
                  <c:v>42515</c:v>
                </c:pt>
                <c:pt idx="813">
                  <c:v>42516</c:v>
                </c:pt>
                <c:pt idx="814">
                  <c:v>42517</c:v>
                </c:pt>
                <c:pt idx="815">
                  <c:v>42518</c:v>
                </c:pt>
                <c:pt idx="816">
                  <c:v>42519</c:v>
                </c:pt>
                <c:pt idx="817">
                  <c:v>42520</c:v>
                </c:pt>
                <c:pt idx="818">
                  <c:v>42521</c:v>
                </c:pt>
                <c:pt idx="819">
                  <c:v>42522</c:v>
                </c:pt>
                <c:pt idx="820">
                  <c:v>42523</c:v>
                </c:pt>
                <c:pt idx="821">
                  <c:v>42524</c:v>
                </c:pt>
                <c:pt idx="822">
                  <c:v>42525</c:v>
                </c:pt>
                <c:pt idx="823">
                  <c:v>42526</c:v>
                </c:pt>
                <c:pt idx="824">
                  <c:v>42527</c:v>
                </c:pt>
                <c:pt idx="825">
                  <c:v>42528</c:v>
                </c:pt>
                <c:pt idx="826">
                  <c:v>42529</c:v>
                </c:pt>
                <c:pt idx="827">
                  <c:v>42530</c:v>
                </c:pt>
                <c:pt idx="828">
                  <c:v>42531</c:v>
                </c:pt>
                <c:pt idx="829">
                  <c:v>42532</c:v>
                </c:pt>
                <c:pt idx="830">
                  <c:v>42533</c:v>
                </c:pt>
                <c:pt idx="831">
                  <c:v>42534</c:v>
                </c:pt>
                <c:pt idx="832">
                  <c:v>42535</c:v>
                </c:pt>
                <c:pt idx="833">
                  <c:v>42536</c:v>
                </c:pt>
                <c:pt idx="834">
                  <c:v>42537</c:v>
                </c:pt>
                <c:pt idx="835">
                  <c:v>42538</c:v>
                </c:pt>
                <c:pt idx="836">
                  <c:v>42539</c:v>
                </c:pt>
                <c:pt idx="837">
                  <c:v>42540</c:v>
                </c:pt>
                <c:pt idx="838">
                  <c:v>42541</c:v>
                </c:pt>
                <c:pt idx="839">
                  <c:v>42542</c:v>
                </c:pt>
                <c:pt idx="840">
                  <c:v>42543</c:v>
                </c:pt>
                <c:pt idx="841">
                  <c:v>42544</c:v>
                </c:pt>
                <c:pt idx="842">
                  <c:v>42545</c:v>
                </c:pt>
                <c:pt idx="843">
                  <c:v>42546</c:v>
                </c:pt>
                <c:pt idx="844">
                  <c:v>42547</c:v>
                </c:pt>
                <c:pt idx="845">
                  <c:v>42548</c:v>
                </c:pt>
                <c:pt idx="846">
                  <c:v>42549</c:v>
                </c:pt>
                <c:pt idx="847">
                  <c:v>42550</c:v>
                </c:pt>
                <c:pt idx="848">
                  <c:v>42551</c:v>
                </c:pt>
                <c:pt idx="849">
                  <c:v>42552</c:v>
                </c:pt>
                <c:pt idx="850">
                  <c:v>42553</c:v>
                </c:pt>
                <c:pt idx="851">
                  <c:v>42554</c:v>
                </c:pt>
                <c:pt idx="852">
                  <c:v>42555</c:v>
                </c:pt>
                <c:pt idx="853">
                  <c:v>42556</c:v>
                </c:pt>
                <c:pt idx="854">
                  <c:v>42557</c:v>
                </c:pt>
                <c:pt idx="855">
                  <c:v>42558</c:v>
                </c:pt>
                <c:pt idx="856">
                  <c:v>42559</c:v>
                </c:pt>
                <c:pt idx="857">
                  <c:v>42560</c:v>
                </c:pt>
                <c:pt idx="858">
                  <c:v>42561</c:v>
                </c:pt>
                <c:pt idx="859">
                  <c:v>42562</c:v>
                </c:pt>
                <c:pt idx="860">
                  <c:v>42563</c:v>
                </c:pt>
                <c:pt idx="861">
                  <c:v>42564</c:v>
                </c:pt>
                <c:pt idx="862">
                  <c:v>42565</c:v>
                </c:pt>
                <c:pt idx="863">
                  <c:v>42566</c:v>
                </c:pt>
                <c:pt idx="864">
                  <c:v>42567</c:v>
                </c:pt>
                <c:pt idx="865">
                  <c:v>42568</c:v>
                </c:pt>
                <c:pt idx="866">
                  <c:v>42569</c:v>
                </c:pt>
                <c:pt idx="867">
                  <c:v>42570</c:v>
                </c:pt>
                <c:pt idx="868">
                  <c:v>42571</c:v>
                </c:pt>
                <c:pt idx="869">
                  <c:v>42572</c:v>
                </c:pt>
                <c:pt idx="870">
                  <c:v>42573</c:v>
                </c:pt>
                <c:pt idx="871">
                  <c:v>42574</c:v>
                </c:pt>
                <c:pt idx="872">
                  <c:v>42575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42581</c:v>
                </c:pt>
                <c:pt idx="879">
                  <c:v>42582</c:v>
                </c:pt>
                <c:pt idx="880">
                  <c:v>42583</c:v>
                </c:pt>
                <c:pt idx="881">
                  <c:v>42584</c:v>
                </c:pt>
                <c:pt idx="882">
                  <c:v>42585</c:v>
                </c:pt>
                <c:pt idx="883">
                  <c:v>42586</c:v>
                </c:pt>
                <c:pt idx="884">
                  <c:v>42587</c:v>
                </c:pt>
                <c:pt idx="885">
                  <c:v>42588</c:v>
                </c:pt>
                <c:pt idx="886">
                  <c:v>42589</c:v>
                </c:pt>
                <c:pt idx="887">
                  <c:v>42590</c:v>
                </c:pt>
                <c:pt idx="888">
                  <c:v>42591</c:v>
                </c:pt>
                <c:pt idx="889">
                  <c:v>42592</c:v>
                </c:pt>
                <c:pt idx="890">
                  <c:v>42593</c:v>
                </c:pt>
                <c:pt idx="891">
                  <c:v>42594</c:v>
                </c:pt>
                <c:pt idx="892">
                  <c:v>42595</c:v>
                </c:pt>
                <c:pt idx="893">
                  <c:v>42596</c:v>
                </c:pt>
                <c:pt idx="894">
                  <c:v>42597</c:v>
                </c:pt>
                <c:pt idx="895">
                  <c:v>42598</c:v>
                </c:pt>
                <c:pt idx="896">
                  <c:v>42599</c:v>
                </c:pt>
                <c:pt idx="897">
                  <c:v>42600</c:v>
                </c:pt>
                <c:pt idx="898">
                  <c:v>42601</c:v>
                </c:pt>
                <c:pt idx="899">
                  <c:v>42602</c:v>
                </c:pt>
                <c:pt idx="900">
                  <c:v>42603</c:v>
                </c:pt>
                <c:pt idx="901">
                  <c:v>42604</c:v>
                </c:pt>
                <c:pt idx="902">
                  <c:v>42605</c:v>
                </c:pt>
                <c:pt idx="903">
                  <c:v>42606</c:v>
                </c:pt>
                <c:pt idx="904">
                  <c:v>42607</c:v>
                </c:pt>
                <c:pt idx="905">
                  <c:v>42608</c:v>
                </c:pt>
                <c:pt idx="906">
                  <c:v>42609</c:v>
                </c:pt>
                <c:pt idx="907">
                  <c:v>42610</c:v>
                </c:pt>
                <c:pt idx="908">
                  <c:v>42611</c:v>
                </c:pt>
                <c:pt idx="909">
                  <c:v>42612</c:v>
                </c:pt>
                <c:pt idx="910">
                  <c:v>42613</c:v>
                </c:pt>
                <c:pt idx="911">
                  <c:v>42614</c:v>
                </c:pt>
                <c:pt idx="912">
                  <c:v>42615</c:v>
                </c:pt>
                <c:pt idx="913">
                  <c:v>42616</c:v>
                </c:pt>
                <c:pt idx="914">
                  <c:v>42617</c:v>
                </c:pt>
                <c:pt idx="915">
                  <c:v>42618</c:v>
                </c:pt>
                <c:pt idx="916">
                  <c:v>42619</c:v>
                </c:pt>
                <c:pt idx="917">
                  <c:v>42620</c:v>
                </c:pt>
                <c:pt idx="918">
                  <c:v>42621</c:v>
                </c:pt>
                <c:pt idx="919">
                  <c:v>42622</c:v>
                </c:pt>
                <c:pt idx="920">
                  <c:v>42623</c:v>
                </c:pt>
                <c:pt idx="921">
                  <c:v>42624</c:v>
                </c:pt>
                <c:pt idx="922">
                  <c:v>42625</c:v>
                </c:pt>
                <c:pt idx="923">
                  <c:v>42626</c:v>
                </c:pt>
                <c:pt idx="924">
                  <c:v>42627</c:v>
                </c:pt>
                <c:pt idx="925">
                  <c:v>42628</c:v>
                </c:pt>
                <c:pt idx="926">
                  <c:v>42629</c:v>
                </c:pt>
                <c:pt idx="927">
                  <c:v>42630</c:v>
                </c:pt>
                <c:pt idx="928">
                  <c:v>42631</c:v>
                </c:pt>
                <c:pt idx="929">
                  <c:v>42632</c:v>
                </c:pt>
                <c:pt idx="930">
                  <c:v>42633</c:v>
                </c:pt>
                <c:pt idx="931">
                  <c:v>42634</c:v>
                </c:pt>
                <c:pt idx="932">
                  <c:v>42635</c:v>
                </c:pt>
                <c:pt idx="933">
                  <c:v>42636</c:v>
                </c:pt>
                <c:pt idx="934">
                  <c:v>42637</c:v>
                </c:pt>
                <c:pt idx="935">
                  <c:v>42638</c:v>
                </c:pt>
                <c:pt idx="936">
                  <c:v>42639</c:v>
                </c:pt>
                <c:pt idx="937">
                  <c:v>42640</c:v>
                </c:pt>
                <c:pt idx="938">
                  <c:v>42641</c:v>
                </c:pt>
                <c:pt idx="939">
                  <c:v>42642</c:v>
                </c:pt>
                <c:pt idx="940">
                  <c:v>42643</c:v>
                </c:pt>
                <c:pt idx="941">
                  <c:v>42644</c:v>
                </c:pt>
                <c:pt idx="942">
                  <c:v>42645</c:v>
                </c:pt>
                <c:pt idx="943">
                  <c:v>42646</c:v>
                </c:pt>
                <c:pt idx="944">
                  <c:v>42647</c:v>
                </c:pt>
                <c:pt idx="945">
                  <c:v>42648</c:v>
                </c:pt>
                <c:pt idx="946">
                  <c:v>42649</c:v>
                </c:pt>
                <c:pt idx="947">
                  <c:v>42650</c:v>
                </c:pt>
                <c:pt idx="948">
                  <c:v>42651</c:v>
                </c:pt>
                <c:pt idx="949">
                  <c:v>42652</c:v>
                </c:pt>
                <c:pt idx="950">
                  <c:v>42653</c:v>
                </c:pt>
                <c:pt idx="951">
                  <c:v>42654</c:v>
                </c:pt>
                <c:pt idx="952">
                  <c:v>42655</c:v>
                </c:pt>
                <c:pt idx="953">
                  <c:v>42656</c:v>
                </c:pt>
                <c:pt idx="954">
                  <c:v>42657</c:v>
                </c:pt>
                <c:pt idx="955">
                  <c:v>42658</c:v>
                </c:pt>
                <c:pt idx="956">
                  <c:v>42659</c:v>
                </c:pt>
                <c:pt idx="957">
                  <c:v>42660</c:v>
                </c:pt>
                <c:pt idx="958">
                  <c:v>42661</c:v>
                </c:pt>
                <c:pt idx="959">
                  <c:v>42662</c:v>
                </c:pt>
                <c:pt idx="960">
                  <c:v>42663</c:v>
                </c:pt>
                <c:pt idx="961">
                  <c:v>42664</c:v>
                </c:pt>
                <c:pt idx="962">
                  <c:v>42665</c:v>
                </c:pt>
                <c:pt idx="963">
                  <c:v>42666</c:v>
                </c:pt>
                <c:pt idx="964">
                  <c:v>42667</c:v>
                </c:pt>
                <c:pt idx="965">
                  <c:v>42668</c:v>
                </c:pt>
                <c:pt idx="966">
                  <c:v>42669</c:v>
                </c:pt>
                <c:pt idx="967">
                  <c:v>42670</c:v>
                </c:pt>
                <c:pt idx="968">
                  <c:v>42671</c:v>
                </c:pt>
                <c:pt idx="969">
                  <c:v>42672</c:v>
                </c:pt>
                <c:pt idx="970">
                  <c:v>42673</c:v>
                </c:pt>
                <c:pt idx="971">
                  <c:v>42674</c:v>
                </c:pt>
                <c:pt idx="972">
                  <c:v>42675</c:v>
                </c:pt>
                <c:pt idx="973">
                  <c:v>42676</c:v>
                </c:pt>
                <c:pt idx="974">
                  <c:v>42677</c:v>
                </c:pt>
                <c:pt idx="975">
                  <c:v>42678</c:v>
                </c:pt>
                <c:pt idx="976">
                  <c:v>42679</c:v>
                </c:pt>
                <c:pt idx="977">
                  <c:v>42680</c:v>
                </c:pt>
                <c:pt idx="978">
                  <c:v>42681</c:v>
                </c:pt>
                <c:pt idx="979">
                  <c:v>42682</c:v>
                </c:pt>
                <c:pt idx="980">
                  <c:v>42683</c:v>
                </c:pt>
                <c:pt idx="981">
                  <c:v>42684</c:v>
                </c:pt>
                <c:pt idx="982">
                  <c:v>42685</c:v>
                </c:pt>
                <c:pt idx="983">
                  <c:v>42686</c:v>
                </c:pt>
                <c:pt idx="984">
                  <c:v>42687</c:v>
                </c:pt>
                <c:pt idx="985">
                  <c:v>42688</c:v>
                </c:pt>
                <c:pt idx="986">
                  <c:v>42689</c:v>
                </c:pt>
                <c:pt idx="987">
                  <c:v>42690</c:v>
                </c:pt>
                <c:pt idx="988">
                  <c:v>42691</c:v>
                </c:pt>
                <c:pt idx="989">
                  <c:v>42692</c:v>
                </c:pt>
                <c:pt idx="990">
                  <c:v>42693</c:v>
                </c:pt>
                <c:pt idx="991">
                  <c:v>42694</c:v>
                </c:pt>
                <c:pt idx="992">
                  <c:v>42695</c:v>
                </c:pt>
                <c:pt idx="993">
                  <c:v>42696</c:v>
                </c:pt>
                <c:pt idx="994">
                  <c:v>42697</c:v>
                </c:pt>
                <c:pt idx="995">
                  <c:v>42698</c:v>
                </c:pt>
                <c:pt idx="996">
                  <c:v>42699</c:v>
                </c:pt>
                <c:pt idx="997">
                  <c:v>42700</c:v>
                </c:pt>
                <c:pt idx="998">
                  <c:v>42701</c:v>
                </c:pt>
                <c:pt idx="999">
                  <c:v>42702</c:v>
                </c:pt>
                <c:pt idx="1000">
                  <c:v>42703</c:v>
                </c:pt>
                <c:pt idx="1001">
                  <c:v>42704</c:v>
                </c:pt>
                <c:pt idx="1002">
                  <c:v>42705</c:v>
                </c:pt>
                <c:pt idx="1003">
                  <c:v>42706</c:v>
                </c:pt>
                <c:pt idx="1004">
                  <c:v>42707</c:v>
                </c:pt>
                <c:pt idx="1005">
                  <c:v>42708</c:v>
                </c:pt>
                <c:pt idx="1006">
                  <c:v>42709</c:v>
                </c:pt>
                <c:pt idx="1007">
                  <c:v>42710</c:v>
                </c:pt>
                <c:pt idx="1008">
                  <c:v>42711</c:v>
                </c:pt>
                <c:pt idx="1009">
                  <c:v>42712</c:v>
                </c:pt>
                <c:pt idx="1010">
                  <c:v>42713</c:v>
                </c:pt>
                <c:pt idx="1011">
                  <c:v>42714</c:v>
                </c:pt>
                <c:pt idx="1012">
                  <c:v>42715</c:v>
                </c:pt>
                <c:pt idx="1013">
                  <c:v>42716</c:v>
                </c:pt>
                <c:pt idx="1014">
                  <c:v>42717</c:v>
                </c:pt>
                <c:pt idx="1015">
                  <c:v>42718</c:v>
                </c:pt>
                <c:pt idx="1016">
                  <c:v>42719</c:v>
                </c:pt>
                <c:pt idx="1017">
                  <c:v>42720</c:v>
                </c:pt>
                <c:pt idx="1018">
                  <c:v>42721</c:v>
                </c:pt>
                <c:pt idx="1019">
                  <c:v>42722</c:v>
                </c:pt>
                <c:pt idx="1020">
                  <c:v>42723</c:v>
                </c:pt>
                <c:pt idx="1021">
                  <c:v>42724</c:v>
                </c:pt>
                <c:pt idx="1022">
                  <c:v>42725</c:v>
                </c:pt>
                <c:pt idx="1023">
                  <c:v>42726</c:v>
                </c:pt>
                <c:pt idx="1024">
                  <c:v>42727</c:v>
                </c:pt>
                <c:pt idx="1025">
                  <c:v>42728</c:v>
                </c:pt>
                <c:pt idx="1026">
                  <c:v>42729</c:v>
                </c:pt>
                <c:pt idx="1027">
                  <c:v>42730</c:v>
                </c:pt>
                <c:pt idx="1028">
                  <c:v>42731</c:v>
                </c:pt>
                <c:pt idx="1029">
                  <c:v>42732</c:v>
                </c:pt>
                <c:pt idx="1030">
                  <c:v>42733</c:v>
                </c:pt>
                <c:pt idx="1031">
                  <c:v>42734</c:v>
                </c:pt>
                <c:pt idx="1032">
                  <c:v>42735</c:v>
                </c:pt>
                <c:pt idx="1033">
                  <c:v>42736</c:v>
                </c:pt>
                <c:pt idx="1034">
                  <c:v>42737</c:v>
                </c:pt>
                <c:pt idx="1035">
                  <c:v>42738</c:v>
                </c:pt>
                <c:pt idx="1036">
                  <c:v>42739</c:v>
                </c:pt>
                <c:pt idx="1037">
                  <c:v>42740</c:v>
                </c:pt>
                <c:pt idx="1038">
                  <c:v>42741</c:v>
                </c:pt>
                <c:pt idx="1039">
                  <c:v>42742</c:v>
                </c:pt>
                <c:pt idx="1040">
                  <c:v>42743</c:v>
                </c:pt>
                <c:pt idx="1041">
                  <c:v>42744</c:v>
                </c:pt>
                <c:pt idx="1042">
                  <c:v>42745</c:v>
                </c:pt>
                <c:pt idx="1043">
                  <c:v>42746</c:v>
                </c:pt>
                <c:pt idx="1044">
                  <c:v>42747</c:v>
                </c:pt>
                <c:pt idx="1045">
                  <c:v>42748</c:v>
                </c:pt>
                <c:pt idx="1046">
                  <c:v>42749</c:v>
                </c:pt>
                <c:pt idx="1047">
                  <c:v>42750</c:v>
                </c:pt>
                <c:pt idx="1048">
                  <c:v>42751</c:v>
                </c:pt>
                <c:pt idx="1049">
                  <c:v>42752</c:v>
                </c:pt>
                <c:pt idx="1050">
                  <c:v>42753</c:v>
                </c:pt>
                <c:pt idx="1051">
                  <c:v>42754</c:v>
                </c:pt>
                <c:pt idx="1052">
                  <c:v>42755</c:v>
                </c:pt>
                <c:pt idx="1053">
                  <c:v>42756</c:v>
                </c:pt>
                <c:pt idx="1054">
                  <c:v>42757</c:v>
                </c:pt>
                <c:pt idx="1055">
                  <c:v>42758</c:v>
                </c:pt>
                <c:pt idx="1056">
                  <c:v>42759</c:v>
                </c:pt>
                <c:pt idx="1057">
                  <c:v>42760</c:v>
                </c:pt>
                <c:pt idx="1058">
                  <c:v>42761</c:v>
                </c:pt>
                <c:pt idx="1059">
                  <c:v>42762</c:v>
                </c:pt>
                <c:pt idx="1060">
                  <c:v>42763</c:v>
                </c:pt>
                <c:pt idx="1061">
                  <c:v>42764</c:v>
                </c:pt>
                <c:pt idx="1062">
                  <c:v>42765</c:v>
                </c:pt>
                <c:pt idx="1063">
                  <c:v>42766</c:v>
                </c:pt>
                <c:pt idx="1064">
                  <c:v>42767</c:v>
                </c:pt>
                <c:pt idx="1065">
                  <c:v>42768</c:v>
                </c:pt>
                <c:pt idx="1066">
                  <c:v>42769</c:v>
                </c:pt>
                <c:pt idx="1067">
                  <c:v>42770</c:v>
                </c:pt>
                <c:pt idx="1068">
                  <c:v>42771</c:v>
                </c:pt>
                <c:pt idx="1069">
                  <c:v>42772</c:v>
                </c:pt>
                <c:pt idx="1070">
                  <c:v>42773</c:v>
                </c:pt>
                <c:pt idx="1071">
                  <c:v>42774</c:v>
                </c:pt>
                <c:pt idx="1072">
                  <c:v>42775</c:v>
                </c:pt>
                <c:pt idx="1073">
                  <c:v>42776</c:v>
                </c:pt>
                <c:pt idx="1074">
                  <c:v>42777</c:v>
                </c:pt>
                <c:pt idx="1075">
                  <c:v>42778</c:v>
                </c:pt>
                <c:pt idx="1076">
                  <c:v>42779</c:v>
                </c:pt>
                <c:pt idx="1077">
                  <c:v>42780</c:v>
                </c:pt>
                <c:pt idx="1078">
                  <c:v>42781</c:v>
                </c:pt>
                <c:pt idx="1079">
                  <c:v>42782</c:v>
                </c:pt>
                <c:pt idx="1080">
                  <c:v>42783</c:v>
                </c:pt>
                <c:pt idx="1081">
                  <c:v>42784</c:v>
                </c:pt>
                <c:pt idx="1082">
                  <c:v>42785</c:v>
                </c:pt>
                <c:pt idx="1083">
                  <c:v>42786</c:v>
                </c:pt>
                <c:pt idx="1084">
                  <c:v>42787</c:v>
                </c:pt>
                <c:pt idx="1085">
                  <c:v>42788</c:v>
                </c:pt>
                <c:pt idx="1086">
                  <c:v>42789</c:v>
                </c:pt>
                <c:pt idx="1087">
                  <c:v>42790</c:v>
                </c:pt>
                <c:pt idx="1088">
                  <c:v>42791</c:v>
                </c:pt>
                <c:pt idx="1089">
                  <c:v>42792</c:v>
                </c:pt>
                <c:pt idx="1090">
                  <c:v>42793</c:v>
                </c:pt>
                <c:pt idx="1091">
                  <c:v>42794</c:v>
                </c:pt>
                <c:pt idx="1092">
                  <c:v>42795</c:v>
                </c:pt>
                <c:pt idx="1093">
                  <c:v>42796</c:v>
                </c:pt>
                <c:pt idx="1094">
                  <c:v>42797</c:v>
                </c:pt>
                <c:pt idx="1095">
                  <c:v>42798</c:v>
                </c:pt>
                <c:pt idx="1096">
                  <c:v>42799</c:v>
                </c:pt>
                <c:pt idx="1097">
                  <c:v>42800</c:v>
                </c:pt>
                <c:pt idx="1098">
                  <c:v>42801</c:v>
                </c:pt>
                <c:pt idx="1099">
                  <c:v>42802</c:v>
                </c:pt>
                <c:pt idx="1100">
                  <c:v>42803</c:v>
                </c:pt>
                <c:pt idx="1101">
                  <c:v>42804</c:v>
                </c:pt>
                <c:pt idx="1102">
                  <c:v>42805</c:v>
                </c:pt>
                <c:pt idx="1103">
                  <c:v>42806</c:v>
                </c:pt>
                <c:pt idx="1104">
                  <c:v>42807</c:v>
                </c:pt>
                <c:pt idx="1105">
                  <c:v>42808</c:v>
                </c:pt>
                <c:pt idx="1106">
                  <c:v>42809</c:v>
                </c:pt>
                <c:pt idx="1107">
                  <c:v>42810</c:v>
                </c:pt>
                <c:pt idx="1108">
                  <c:v>42811</c:v>
                </c:pt>
                <c:pt idx="1109">
                  <c:v>42812</c:v>
                </c:pt>
                <c:pt idx="1110">
                  <c:v>42813</c:v>
                </c:pt>
                <c:pt idx="1111">
                  <c:v>42814</c:v>
                </c:pt>
                <c:pt idx="1112">
                  <c:v>42815</c:v>
                </c:pt>
                <c:pt idx="1113">
                  <c:v>42816</c:v>
                </c:pt>
                <c:pt idx="1114">
                  <c:v>42817</c:v>
                </c:pt>
                <c:pt idx="1115">
                  <c:v>42818</c:v>
                </c:pt>
                <c:pt idx="1116">
                  <c:v>42819</c:v>
                </c:pt>
                <c:pt idx="1117">
                  <c:v>42820</c:v>
                </c:pt>
                <c:pt idx="1118">
                  <c:v>42821</c:v>
                </c:pt>
                <c:pt idx="1119">
                  <c:v>42822</c:v>
                </c:pt>
                <c:pt idx="1120">
                  <c:v>42823</c:v>
                </c:pt>
                <c:pt idx="1121">
                  <c:v>42824</c:v>
                </c:pt>
                <c:pt idx="1122">
                  <c:v>42825</c:v>
                </c:pt>
                <c:pt idx="1123">
                  <c:v>42826</c:v>
                </c:pt>
                <c:pt idx="1124">
                  <c:v>42827</c:v>
                </c:pt>
                <c:pt idx="1125">
                  <c:v>42828</c:v>
                </c:pt>
                <c:pt idx="1126">
                  <c:v>42829</c:v>
                </c:pt>
                <c:pt idx="1127">
                  <c:v>42830</c:v>
                </c:pt>
                <c:pt idx="1128">
                  <c:v>42831</c:v>
                </c:pt>
                <c:pt idx="1129">
                  <c:v>42832</c:v>
                </c:pt>
                <c:pt idx="1130">
                  <c:v>42833</c:v>
                </c:pt>
                <c:pt idx="1131">
                  <c:v>42834</c:v>
                </c:pt>
                <c:pt idx="1132">
                  <c:v>42835</c:v>
                </c:pt>
                <c:pt idx="1133">
                  <c:v>42836</c:v>
                </c:pt>
                <c:pt idx="1134">
                  <c:v>42837</c:v>
                </c:pt>
                <c:pt idx="1135">
                  <c:v>42838</c:v>
                </c:pt>
                <c:pt idx="1136">
                  <c:v>42839</c:v>
                </c:pt>
                <c:pt idx="1137">
                  <c:v>42840</c:v>
                </c:pt>
                <c:pt idx="1138">
                  <c:v>42841</c:v>
                </c:pt>
                <c:pt idx="1139">
                  <c:v>42842</c:v>
                </c:pt>
                <c:pt idx="1140">
                  <c:v>42843</c:v>
                </c:pt>
                <c:pt idx="1141">
                  <c:v>42844</c:v>
                </c:pt>
                <c:pt idx="1142">
                  <c:v>42845</c:v>
                </c:pt>
                <c:pt idx="1143">
                  <c:v>42846</c:v>
                </c:pt>
                <c:pt idx="1144">
                  <c:v>42847</c:v>
                </c:pt>
                <c:pt idx="1145">
                  <c:v>42848</c:v>
                </c:pt>
                <c:pt idx="1146">
                  <c:v>42849</c:v>
                </c:pt>
                <c:pt idx="1147">
                  <c:v>42850</c:v>
                </c:pt>
                <c:pt idx="1148">
                  <c:v>42851</c:v>
                </c:pt>
                <c:pt idx="1149">
                  <c:v>42852</c:v>
                </c:pt>
                <c:pt idx="1150">
                  <c:v>42853</c:v>
                </c:pt>
                <c:pt idx="1151">
                  <c:v>42854</c:v>
                </c:pt>
                <c:pt idx="1152">
                  <c:v>42855</c:v>
                </c:pt>
                <c:pt idx="1153">
                  <c:v>42856</c:v>
                </c:pt>
                <c:pt idx="1154">
                  <c:v>42857</c:v>
                </c:pt>
                <c:pt idx="1155">
                  <c:v>42858</c:v>
                </c:pt>
                <c:pt idx="1156">
                  <c:v>42859</c:v>
                </c:pt>
                <c:pt idx="1157">
                  <c:v>42860</c:v>
                </c:pt>
                <c:pt idx="1158">
                  <c:v>42861</c:v>
                </c:pt>
                <c:pt idx="1159">
                  <c:v>42862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42868</c:v>
                </c:pt>
                <c:pt idx="1166">
                  <c:v>42869</c:v>
                </c:pt>
                <c:pt idx="1167">
                  <c:v>42870</c:v>
                </c:pt>
                <c:pt idx="1168">
                  <c:v>42871</c:v>
                </c:pt>
                <c:pt idx="1169">
                  <c:v>42872</c:v>
                </c:pt>
                <c:pt idx="1170">
                  <c:v>42873</c:v>
                </c:pt>
                <c:pt idx="1171">
                  <c:v>42874</c:v>
                </c:pt>
                <c:pt idx="1172">
                  <c:v>42875</c:v>
                </c:pt>
                <c:pt idx="1173">
                  <c:v>42876</c:v>
                </c:pt>
                <c:pt idx="1174">
                  <c:v>42877</c:v>
                </c:pt>
                <c:pt idx="1175">
                  <c:v>42878</c:v>
                </c:pt>
                <c:pt idx="1176">
                  <c:v>42879</c:v>
                </c:pt>
                <c:pt idx="1177">
                  <c:v>42880</c:v>
                </c:pt>
                <c:pt idx="1178">
                  <c:v>42881</c:v>
                </c:pt>
                <c:pt idx="1179">
                  <c:v>42882</c:v>
                </c:pt>
                <c:pt idx="1180">
                  <c:v>42883</c:v>
                </c:pt>
                <c:pt idx="1181">
                  <c:v>42884</c:v>
                </c:pt>
                <c:pt idx="1182">
                  <c:v>42885</c:v>
                </c:pt>
                <c:pt idx="1183">
                  <c:v>42886</c:v>
                </c:pt>
                <c:pt idx="1184">
                  <c:v>42887</c:v>
                </c:pt>
                <c:pt idx="1185">
                  <c:v>42888</c:v>
                </c:pt>
                <c:pt idx="1186">
                  <c:v>42889</c:v>
                </c:pt>
                <c:pt idx="1187">
                  <c:v>42890</c:v>
                </c:pt>
                <c:pt idx="1188">
                  <c:v>42891</c:v>
                </c:pt>
                <c:pt idx="1189">
                  <c:v>42892</c:v>
                </c:pt>
                <c:pt idx="1190">
                  <c:v>42893</c:v>
                </c:pt>
                <c:pt idx="1191">
                  <c:v>42894</c:v>
                </c:pt>
                <c:pt idx="1192">
                  <c:v>42895</c:v>
                </c:pt>
                <c:pt idx="1193">
                  <c:v>42896</c:v>
                </c:pt>
                <c:pt idx="1194">
                  <c:v>42897</c:v>
                </c:pt>
                <c:pt idx="1195">
                  <c:v>42898</c:v>
                </c:pt>
                <c:pt idx="1196">
                  <c:v>42899</c:v>
                </c:pt>
                <c:pt idx="1197">
                  <c:v>42900</c:v>
                </c:pt>
                <c:pt idx="1198">
                  <c:v>42901</c:v>
                </c:pt>
                <c:pt idx="1199">
                  <c:v>42902</c:v>
                </c:pt>
                <c:pt idx="1200">
                  <c:v>42903</c:v>
                </c:pt>
                <c:pt idx="1201">
                  <c:v>42904</c:v>
                </c:pt>
                <c:pt idx="1202">
                  <c:v>42905</c:v>
                </c:pt>
                <c:pt idx="1203">
                  <c:v>42906</c:v>
                </c:pt>
                <c:pt idx="1204">
                  <c:v>42907</c:v>
                </c:pt>
                <c:pt idx="1205">
                  <c:v>42908</c:v>
                </c:pt>
                <c:pt idx="1206">
                  <c:v>42909</c:v>
                </c:pt>
                <c:pt idx="1207">
                  <c:v>42910</c:v>
                </c:pt>
                <c:pt idx="1208">
                  <c:v>42911</c:v>
                </c:pt>
                <c:pt idx="1209">
                  <c:v>42912</c:v>
                </c:pt>
                <c:pt idx="1210">
                  <c:v>42913</c:v>
                </c:pt>
                <c:pt idx="1211">
                  <c:v>42914</c:v>
                </c:pt>
                <c:pt idx="1212">
                  <c:v>42915</c:v>
                </c:pt>
                <c:pt idx="1213">
                  <c:v>42916</c:v>
                </c:pt>
                <c:pt idx="1214">
                  <c:v>42917</c:v>
                </c:pt>
                <c:pt idx="1215">
                  <c:v>42918</c:v>
                </c:pt>
                <c:pt idx="1216">
                  <c:v>42919</c:v>
                </c:pt>
                <c:pt idx="1217">
                  <c:v>42920</c:v>
                </c:pt>
                <c:pt idx="1218">
                  <c:v>42921</c:v>
                </c:pt>
                <c:pt idx="1219">
                  <c:v>42922</c:v>
                </c:pt>
                <c:pt idx="1220">
                  <c:v>42923</c:v>
                </c:pt>
                <c:pt idx="1221">
                  <c:v>42924</c:v>
                </c:pt>
                <c:pt idx="1222">
                  <c:v>42925</c:v>
                </c:pt>
                <c:pt idx="1223">
                  <c:v>42926</c:v>
                </c:pt>
                <c:pt idx="1224">
                  <c:v>42927</c:v>
                </c:pt>
                <c:pt idx="1225">
                  <c:v>42928</c:v>
                </c:pt>
                <c:pt idx="1226">
                  <c:v>42929</c:v>
                </c:pt>
                <c:pt idx="1227">
                  <c:v>42930</c:v>
                </c:pt>
                <c:pt idx="1228">
                  <c:v>42931</c:v>
                </c:pt>
                <c:pt idx="1229">
                  <c:v>42932</c:v>
                </c:pt>
                <c:pt idx="1230">
                  <c:v>42933</c:v>
                </c:pt>
                <c:pt idx="1231">
                  <c:v>42934</c:v>
                </c:pt>
                <c:pt idx="1232">
                  <c:v>42935</c:v>
                </c:pt>
                <c:pt idx="1233">
                  <c:v>42936</c:v>
                </c:pt>
                <c:pt idx="1234">
                  <c:v>42937</c:v>
                </c:pt>
                <c:pt idx="1235">
                  <c:v>42938</c:v>
                </c:pt>
                <c:pt idx="1236">
                  <c:v>42939</c:v>
                </c:pt>
                <c:pt idx="1237">
                  <c:v>42940</c:v>
                </c:pt>
                <c:pt idx="1238">
                  <c:v>42941</c:v>
                </c:pt>
                <c:pt idx="1239">
                  <c:v>42942</c:v>
                </c:pt>
                <c:pt idx="1240">
                  <c:v>42943</c:v>
                </c:pt>
                <c:pt idx="1241">
                  <c:v>42944</c:v>
                </c:pt>
                <c:pt idx="1242">
                  <c:v>42945</c:v>
                </c:pt>
                <c:pt idx="1243">
                  <c:v>42946</c:v>
                </c:pt>
                <c:pt idx="1244">
                  <c:v>42947</c:v>
                </c:pt>
                <c:pt idx="1245">
                  <c:v>42948</c:v>
                </c:pt>
                <c:pt idx="1246">
                  <c:v>42949</c:v>
                </c:pt>
                <c:pt idx="1247">
                  <c:v>42950</c:v>
                </c:pt>
                <c:pt idx="1248">
                  <c:v>42951</c:v>
                </c:pt>
                <c:pt idx="1249">
                  <c:v>42952</c:v>
                </c:pt>
                <c:pt idx="1250">
                  <c:v>42953</c:v>
                </c:pt>
                <c:pt idx="1251">
                  <c:v>42954</c:v>
                </c:pt>
                <c:pt idx="1252">
                  <c:v>42955</c:v>
                </c:pt>
                <c:pt idx="1253">
                  <c:v>42956</c:v>
                </c:pt>
                <c:pt idx="1254">
                  <c:v>42957</c:v>
                </c:pt>
                <c:pt idx="1255">
                  <c:v>42958</c:v>
                </c:pt>
                <c:pt idx="1256">
                  <c:v>42959</c:v>
                </c:pt>
                <c:pt idx="1257">
                  <c:v>42960</c:v>
                </c:pt>
                <c:pt idx="1258">
                  <c:v>42961</c:v>
                </c:pt>
                <c:pt idx="1259">
                  <c:v>42962</c:v>
                </c:pt>
                <c:pt idx="1260">
                  <c:v>42963</c:v>
                </c:pt>
                <c:pt idx="1261">
                  <c:v>42964</c:v>
                </c:pt>
                <c:pt idx="1262">
                  <c:v>42965</c:v>
                </c:pt>
                <c:pt idx="1263">
                  <c:v>42966</c:v>
                </c:pt>
                <c:pt idx="1264">
                  <c:v>42967</c:v>
                </c:pt>
                <c:pt idx="1265">
                  <c:v>42968</c:v>
                </c:pt>
                <c:pt idx="1266">
                  <c:v>42969</c:v>
                </c:pt>
                <c:pt idx="1267">
                  <c:v>42970</c:v>
                </c:pt>
                <c:pt idx="1268">
                  <c:v>42971</c:v>
                </c:pt>
                <c:pt idx="1269">
                  <c:v>42972</c:v>
                </c:pt>
                <c:pt idx="1270">
                  <c:v>42973</c:v>
                </c:pt>
                <c:pt idx="1271">
                  <c:v>42974</c:v>
                </c:pt>
                <c:pt idx="1272">
                  <c:v>42975</c:v>
                </c:pt>
                <c:pt idx="1273">
                  <c:v>42976</c:v>
                </c:pt>
                <c:pt idx="1274">
                  <c:v>42977</c:v>
                </c:pt>
                <c:pt idx="1275">
                  <c:v>42978</c:v>
                </c:pt>
                <c:pt idx="1276">
                  <c:v>42979</c:v>
                </c:pt>
                <c:pt idx="1277">
                  <c:v>42980</c:v>
                </c:pt>
                <c:pt idx="1278">
                  <c:v>42981</c:v>
                </c:pt>
                <c:pt idx="1279">
                  <c:v>42982</c:v>
                </c:pt>
                <c:pt idx="1280">
                  <c:v>42983</c:v>
                </c:pt>
                <c:pt idx="1281">
                  <c:v>42984</c:v>
                </c:pt>
                <c:pt idx="1282">
                  <c:v>42985</c:v>
                </c:pt>
                <c:pt idx="1283">
                  <c:v>42986</c:v>
                </c:pt>
                <c:pt idx="1284">
                  <c:v>42987</c:v>
                </c:pt>
                <c:pt idx="1285">
                  <c:v>42988</c:v>
                </c:pt>
                <c:pt idx="1286">
                  <c:v>42989</c:v>
                </c:pt>
                <c:pt idx="1287">
                  <c:v>42990</c:v>
                </c:pt>
                <c:pt idx="1288">
                  <c:v>42991</c:v>
                </c:pt>
                <c:pt idx="1289">
                  <c:v>42992</c:v>
                </c:pt>
                <c:pt idx="1290">
                  <c:v>42993</c:v>
                </c:pt>
                <c:pt idx="1291">
                  <c:v>42994</c:v>
                </c:pt>
                <c:pt idx="1292">
                  <c:v>42995</c:v>
                </c:pt>
                <c:pt idx="1293">
                  <c:v>42996</c:v>
                </c:pt>
                <c:pt idx="1294">
                  <c:v>42997</c:v>
                </c:pt>
                <c:pt idx="1295">
                  <c:v>42998</c:v>
                </c:pt>
                <c:pt idx="1296">
                  <c:v>42999</c:v>
                </c:pt>
                <c:pt idx="1297">
                  <c:v>43000</c:v>
                </c:pt>
                <c:pt idx="1298">
                  <c:v>43001</c:v>
                </c:pt>
                <c:pt idx="1299">
                  <c:v>43002</c:v>
                </c:pt>
                <c:pt idx="1300">
                  <c:v>43003</c:v>
                </c:pt>
                <c:pt idx="1301">
                  <c:v>43004</c:v>
                </c:pt>
                <c:pt idx="1302">
                  <c:v>43005</c:v>
                </c:pt>
                <c:pt idx="1303">
                  <c:v>43006</c:v>
                </c:pt>
                <c:pt idx="1304">
                  <c:v>43007</c:v>
                </c:pt>
                <c:pt idx="1305">
                  <c:v>43008</c:v>
                </c:pt>
                <c:pt idx="1306">
                  <c:v>43009</c:v>
                </c:pt>
                <c:pt idx="1307">
                  <c:v>43010</c:v>
                </c:pt>
                <c:pt idx="1308">
                  <c:v>43011</c:v>
                </c:pt>
                <c:pt idx="1309">
                  <c:v>43012</c:v>
                </c:pt>
                <c:pt idx="1310">
                  <c:v>43013</c:v>
                </c:pt>
                <c:pt idx="1311">
                  <c:v>43014</c:v>
                </c:pt>
                <c:pt idx="1312">
                  <c:v>43015</c:v>
                </c:pt>
                <c:pt idx="1313">
                  <c:v>43016</c:v>
                </c:pt>
                <c:pt idx="1314">
                  <c:v>43017</c:v>
                </c:pt>
                <c:pt idx="1315">
                  <c:v>43018</c:v>
                </c:pt>
                <c:pt idx="1316">
                  <c:v>43019</c:v>
                </c:pt>
                <c:pt idx="1317">
                  <c:v>43020</c:v>
                </c:pt>
                <c:pt idx="1318">
                  <c:v>43021</c:v>
                </c:pt>
                <c:pt idx="1319">
                  <c:v>43022</c:v>
                </c:pt>
                <c:pt idx="1320">
                  <c:v>43023</c:v>
                </c:pt>
                <c:pt idx="1321">
                  <c:v>43024</c:v>
                </c:pt>
                <c:pt idx="1322">
                  <c:v>43025</c:v>
                </c:pt>
                <c:pt idx="1323">
                  <c:v>43026</c:v>
                </c:pt>
                <c:pt idx="1324">
                  <c:v>43027</c:v>
                </c:pt>
                <c:pt idx="1325">
                  <c:v>43028</c:v>
                </c:pt>
                <c:pt idx="1326">
                  <c:v>43029</c:v>
                </c:pt>
                <c:pt idx="1327">
                  <c:v>43030</c:v>
                </c:pt>
                <c:pt idx="1328">
                  <c:v>43031</c:v>
                </c:pt>
                <c:pt idx="1329">
                  <c:v>43032</c:v>
                </c:pt>
                <c:pt idx="1330">
                  <c:v>43033</c:v>
                </c:pt>
                <c:pt idx="1331">
                  <c:v>43034</c:v>
                </c:pt>
                <c:pt idx="1332">
                  <c:v>43035</c:v>
                </c:pt>
                <c:pt idx="1333">
                  <c:v>43036</c:v>
                </c:pt>
                <c:pt idx="1334">
                  <c:v>43037</c:v>
                </c:pt>
                <c:pt idx="1335">
                  <c:v>43038</c:v>
                </c:pt>
                <c:pt idx="1336">
                  <c:v>43039</c:v>
                </c:pt>
                <c:pt idx="1337">
                  <c:v>43040</c:v>
                </c:pt>
                <c:pt idx="1338">
                  <c:v>43041</c:v>
                </c:pt>
                <c:pt idx="1339">
                  <c:v>43042</c:v>
                </c:pt>
                <c:pt idx="1340">
                  <c:v>43043</c:v>
                </c:pt>
                <c:pt idx="1341">
                  <c:v>43044</c:v>
                </c:pt>
                <c:pt idx="1342">
                  <c:v>43045</c:v>
                </c:pt>
                <c:pt idx="1343">
                  <c:v>43046</c:v>
                </c:pt>
                <c:pt idx="1344">
                  <c:v>43047</c:v>
                </c:pt>
                <c:pt idx="1345">
                  <c:v>43048</c:v>
                </c:pt>
                <c:pt idx="1346">
                  <c:v>43049</c:v>
                </c:pt>
                <c:pt idx="1347">
                  <c:v>43050</c:v>
                </c:pt>
                <c:pt idx="1348">
                  <c:v>43051</c:v>
                </c:pt>
                <c:pt idx="1349">
                  <c:v>43052</c:v>
                </c:pt>
                <c:pt idx="1350">
                  <c:v>43053</c:v>
                </c:pt>
                <c:pt idx="1351">
                  <c:v>43054</c:v>
                </c:pt>
                <c:pt idx="1352">
                  <c:v>43055</c:v>
                </c:pt>
                <c:pt idx="1353">
                  <c:v>43056</c:v>
                </c:pt>
                <c:pt idx="1354">
                  <c:v>43057</c:v>
                </c:pt>
                <c:pt idx="1355">
                  <c:v>43058</c:v>
                </c:pt>
                <c:pt idx="1356">
                  <c:v>43059</c:v>
                </c:pt>
                <c:pt idx="1357">
                  <c:v>43060</c:v>
                </c:pt>
                <c:pt idx="1358">
                  <c:v>43061</c:v>
                </c:pt>
                <c:pt idx="1359">
                  <c:v>43062</c:v>
                </c:pt>
                <c:pt idx="1360">
                  <c:v>43063</c:v>
                </c:pt>
                <c:pt idx="1361">
                  <c:v>43064</c:v>
                </c:pt>
                <c:pt idx="1362">
                  <c:v>43065</c:v>
                </c:pt>
                <c:pt idx="1363">
                  <c:v>43066</c:v>
                </c:pt>
                <c:pt idx="1364">
                  <c:v>43067</c:v>
                </c:pt>
                <c:pt idx="1365">
                  <c:v>43068</c:v>
                </c:pt>
                <c:pt idx="1366">
                  <c:v>43069</c:v>
                </c:pt>
                <c:pt idx="1367">
                  <c:v>43070</c:v>
                </c:pt>
                <c:pt idx="1368">
                  <c:v>43071</c:v>
                </c:pt>
                <c:pt idx="1369">
                  <c:v>43072</c:v>
                </c:pt>
                <c:pt idx="1370">
                  <c:v>43073</c:v>
                </c:pt>
                <c:pt idx="1371">
                  <c:v>43074</c:v>
                </c:pt>
                <c:pt idx="1372">
                  <c:v>43075</c:v>
                </c:pt>
                <c:pt idx="1373">
                  <c:v>43076</c:v>
                </c:pt>
                <c:pt idx="1374">
                  <c:v>43077</c:v>
                </c:pt>
                <c:pt idx="1375">
                  <c:v>43078</c:v>
                </c:pt>
                <c:pt idx="1376">
                  <c:v>43079</c:v>
                </c:pt>
                <c:pt idx="1377">
                  <c:v>43080</c:v>
                </c:pt>
                <c:pt idx="1378">
                  <c:v>43081</c:v>
                </c:pt>
                <c:pt idx="1379">
                  <c:v>43082</c:v>
                </c:pt>
                <c:pt idx="1380">
                  <c:v>43083</c:v>
                </c:pt>
                <c:pt idx="1381">
                  <c:v>43084</c:v>
                </c:pt>
                <c:pt idx="1382">
                  <c:v>43085</c:v>
                </c:pt>
                <c:pt idx="1383">
                  <c:v>43086</c:v>
                </c:pt>
                <c:pt idx="1384">
                  <c:v>43087</c:v>
                </c:pt>
                <c:pt idx="1385">
                  <c:v>43088</c:v>
                </c:pt>
                <c:pt idx="1386">
                  <c:v>43089</c:v>
                </c:pt>
                <c:pt idx="1387">
                  <c:v>43090</c:v>
                </c:pt>
                <c:pt idx="1388">
                  <c:v>43091</c:v>
                </c:pt>
                <c:pt idx="1389">
                  <c:v>43092</c:v>
                </c:pt>
                <c:pt idx="1390">
                  <c:v>43093</c:v>
                </c:pt>
                <c:pt idx="1391">
                  <c:v>43094</c:v>
                </c:pt>
                <c:pt idx="1392">
                  <c:v>43095</c:v>
                </c:pt>
                <c:pt idx="1393">
                  <c:v>43096</c:v>
                </c:pt>
                <c:pt idx="1394">
                  <c:v>43097</c:v>
                </c:pt>
                <c:pt idx="1395">
                  <c:v>43098</c:v>
                </c:pt>
                <c:pt idx="1396">
                  <c:v>43099</c:v>
                </c:pt>
                <c:pt idx="1397">
                  <c:v>43100</c:v>
                </c:pt>
                <c:pt idx="1398">
                  <c:v>43101</c:v>
                </c:pt>
                <c:pt idx="1399">
                  <c:v>43102</c:v>
                </c:pt>
                <c:pt idx="1400">
                  <c:v>43103</c:v>
                </c:pt>
                <c:pt idx="1401">
                  <c:v>43104</c:v>
                </c:pt>
                <c:pt idx="1402">
                  <c:v>43105</c:v>
                </c:pt>
                <c:pt idx="1403">
                  <c:v>43106</c:v>
                </c:pt>
                <c:pt idx="1404">
                  <c:v>43107</c:v>
                </c:pt>
                <c:pt idx="1405">
                  <c:v>43108</c:v>
                </c:pt>
                <c:pt idx="1406">
                  <c:v>43109</c:v>
                </c:pt>
                <c:pt idx="1407">
                  <c:v>43110</c:v>
                </c:pt>
                <c:pt idx="1408">
                  <c:v>43111</c:v>
                </c:pt>
                <c:pt idx="1409">
                  <c:v>43112</c:v>
                </c:pt>
                <c:pt idx="1410">
                  <c:v>43113</c:v>
                </c:pt>
                <c:pt idx="1411">
                  <c:v>43114</c:v>
                </c:pt>
                <c:pt idx="1412">
                  <c:v>43115</c:v>
                </c:pt>
                <c:pt idx="1413">
                  <c:v>43116</c:v>
                </c:pt>
                <c:pt idx="1414">
                  <c:v>43117</c:v>
                </c:pt>
                <c:pt idx="1415">
                  <c:v>43118</c:v>
                </c:pt>
                <c:pt idx="1416">
                  <c:v>43119</c:v>
                </c:pt>
                <c:pt idx="1417">
                  <c:v>43120</c:v>
                </c:pt>
                <c:pt idx="1418">
                  <c:v>43121</c:v>
                </c:pt>
                <c:pt idx="1419">
                  <c:v>43122</c:v>
                </c:pt>
                <c:pt idx="1420">
                  <c:v>43123</c:v>
                </c:pt>
                <c:pt idx="1421">
                  <c:v>43124</c:v>
                </c:pt>
                <c:pt idx="1422">
                  <c:v>43125</c:v>
                </c:pt>
                <c:pt idx="1423">
                  <c:v>43126</c:v>
                </c:pt>
                <c:pt idx="1424">
                  <c:v>43127</c:v>
                </c:pt>
                <c:pt idx="1425">
                  <c:v>43128</c:v>
                </c:pt>
                <c:pt idx="1426">
                  <c:v>43129</c:v>
                </c:pt>
                <c:pt idx="1427">
                  <c:v>43130</c:v>
                </c:pt>
                <c:pt idx="1428">
                  <c:v>43131</c:v>
                </c:pt>
                <c:pt idx="1429">
                  <c:v>43132</c:v>
                </c:pt>
                <c:pt idx="1430">
                  <c:v>43133</c:v>
                </c:pt>
                <c:pt idx="1431">
                  <c:v>43134</c:v>
                </c:pt>
                <c:pt idx="1432">
                  <c:v>43135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43141</c:v>
                </c:pt>
                <c:pt idx="1439">
                  <c:v>43142</c:v>
                </c:pt>
                <c:pt idx="1440">
                  <c:v>43143</c:v>
                </c:pt>
                <c:pt idx="1441">
                  <c:v>43144</c:v>
                </c:pt>
                <c:pt idx="1442">
                  <c:v>43145</c:v>
                </c:pt>
                <c:pt idx="1443">
                  <c:v>43146</c:v>
                </c:pt>
                <c:pt idx="1444">
                  <c:v>43147</c:v>
                </c:pt>
                <c:pt idx="1445">
                  <c:v>43148</c:v>
                </c:pt>
                <c:pt idx="1446">
                  <c:v>43149</c:v>
                </c:pt>
                <c:pt idx="1447">
                  <c:v>43150</c:v>
                </c:pt>
                <c:pt idx="1448">
                  <c:v>43151</c:v>
                </c:pt>
                <c:pt idx="1449">
                  <c:v>43152</c:v>
                </c:pt>
                <c:pt idx="1450">
                  <c:v>43153</c:v>
                </c:pt>
                <c:pt idx="1451">
                  <c:v>43154</c:v>
                </c:pt>
                <c:pt idx="1452">
                  <c:v>43155</c:v>
                </c:pt>
                <c:pt idx="1453">
                  <c:v>43156</c:v>
                </c:pt>
                <c:pt idx="1454">
                  <c:v>43157</c:v>
                </c:pt>
                <c:pt idx="1455">
                  <c:v>43158</c:v>
                </c:pt>
                <c:pt idx="1456">
                  <c:v>43159</c:v>
                </c:pt>
                <c:pt idx="1457">
                  <c:v>43160</c:v>
                </c:pt>
                <c:pt idx="1458">
                  <c:v>43161</c:v>
                </c:pt>
                <c:pt idx="1459">
                  <c:v>43162</c:v>
                </c:pt>
                <c:pt idx="1460">
                  <c:v>43163</c:v>
                </c:pt>
                <c:pt idx="1461">
                  <c:v>43164</c:v>
                </c:pt>
                <c:pt idx="1462">
                  <c:v>43165</c:v>
                </c:pt>
                <c:pt idx="1463">
                  <c:v>43166</c:v>
                </c:pt>
                <c:pt idx="1464">
                  <c:v>43167</c:v>
                </c:pt>
                <c:pt idx="1465">
                  <c:v>43168</c:v>
                </c:pt>
                <c:pt idx="1466">
                  <c:v>43169</c:v>
                </c:pt>
                <c:pt idx="1467">
                  <c:v>43170</c:v>
                </c:pt>
                <c:pt idx="1468">
                  <c:v>43171</c:v>
                </c:pt>
                <c:pt idx="1469">
                  <c:v>43172</c:v>
                </c:pt>
                <c:pt idx="1470">
                  <c:v>43173</c:v>
                </c:pt>
                <c:pt idx="1471">
                  <c:v>43174</c:v>
                </c:pt>
                <c:pt idx="1472">
                  <c:v>43175</c:v>
                </c:pt>
                <c:pt idx="1473">
                  <c:v>43176</c:v>
                </c:pt>
                <c:pt idx="1474">
                  <c:v>43177</c:v>
                </c:pt>
                <c:pt idx="1475">
                  <c:v>43178</c:v>
                </c:pt>
                <c:pt idx="1476">
                  <c:v>43179</c:v>
                </c:pt>
                <c:pt idx="1477">
                  <c:v>43180</c:v>
                </c:pt>
                <c:pt idx="1478">
                  <c:v>43181</c:v>
                </c:pt>
                <c:pt idx="1479">
                  <c:v>43182</c:v>
                </c:pt>
                <c:pt idx="1480">
                  <c:v>43183</c:v>
                </c:pt>
                <c:pt idx="1481">
                  <c:v>43184</c:v>
                </c:pt>
                <c:pt idx="1482">
                  <c:v>43185</c:v>
                </c:pt>
                <c:pt idx="1483">
                  <c:v>43186</c:v>
                </c:pt>
                <c:pt idx="1484">
                  <c:v>43187</c:v>
                </c:pt>
                <c:pt idx="1485">
                  <c:v>43188</c:v>
                </c:pt>
                <c:pt idx="1486">
                  <c:v>43189</c:v>
                </c:pt>
                <c:pt idx="1487">
                  <c:v>43190</c:v>
                </c:pt>
                <c:pt idx="1488">
                  <c:v>43191</c:v>
                </c:pt>
                <c:pt idx="1489">
                  <c:v>43192</c:v>
                </c:pt>
                <c:pt idx="1490">
                  <c:v>43193</c:v>
                </c:pt>
                <c:pt idx="1491">
                  <c:v>43194</c:v>
                </c:pt>
                <c:pt idx="1492">
                  <c:v>43195</c:v>
                </c:pt>
                <c:pt idx="1493">
                  <c:v>43196</c:v>
                </c:pt>
                <c:pt idx="1494">
                  <c:v>43197</c:v>
                </c:pt>
                <c:pt idx="1495">
                  <c:v>43198</c:v>
                </c:pt>
                <c:pt idx="1496">
                  <c:v>43199</c:v>
                </c:pt>
                <c:pt idx="1497">
                  <c:v>43200</c:v>
                </c:pt>
                <c:pt idx="1498">
                  <c:v>43201</c:v>
                </c:pt>
                <c:pt idx="1499">
                  <c:v>43202</c:v>
                </c:pt>
                <c:pt idx="1500">
                  <c:v>43203</c:v>
                </c:pt>
                <c:pt idx="1501">
                  <c:v>43204</c:v>
                </c:pt>
                <c:pt idx="1502">
                  <c:v>43205</c:v>
                </c:pt>
                <c:pt idx="1503">
                  <c:v>43206</c:v>
                </c:pt>
                <c:pt idx="1504">
                  <c:v>43207</c:v>
                </c:pt>
                <c:pt idx="1505">
                  <c:v>43208</c:v>
                </c:pt>
                <c:pt idx="1506">
                  <c:v>43209</c:v>
                </c:pt>
                <c:pt idx="1507">
                  <c:v>43210</c:v>
                </c:pt>
                <c:pt idx="1508">
                  <c:v>43211</c:v>
                </c:pt>
                <c:pt idx="1509">
                  <c:v>43212</c:v>
                </c:pt>
                <c:pt idx="1510">
                  <c:v>43213</c:v>
                </c:pt>
                <c:pt idx="1511">
                  <c:v>43214</c:v>
                </c:pt>
                <c:pt idx="1512">
                  <c:v>43215</c:v>
                </c:pt>
                <c:pt idx="1513">
                  <c:v>43216</c:v>
                </c:pt>
                <c:pt idx="1514">
                  <c:v>43217</c:v>
                </c:pt>
                <c:pt idx="1515">
                  <c:v>43218</c:v>
                </c:pt>
                <c:pt idx="1516">
                  <c:v>43219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43225</c:v>
                </c:pt>
                <c:pt idx="1523">
                  <c:v>43226</c:v>
                </c:pt>
                <c:pt idx="1524">
                  <c:v>43227</c:v>
                </c:pt>
                <c:pt idx="1525">
                  <c:v>43228</c:v>
                </c:pt>
                <c:pt idx="1526">
                  <c:v>43229</c:v>
                </c:pt>
                <c:pt idx="1527">
                  <c:v>43230</c:v>
                </c:pt>
                <c:pt idx="1528">
                  <c:v>43231</c:v>
                </c:pt>
                <c:pt idx="1529">
                  <c:v>43232</c:v>
                </c:pt>
                <c:pt idx="1530">
                  <c:v>43233</c:v>
                </c:pt>
                <c:pt idx="1531">
                  <c:v>43234</c:v>
                </c:pt>
                <c:pt idx="1532">
                  <c:v>43235</c:v>
                </c:pt>
                <c:pt idx="1533">
                  <c:v>43236</c:v>
                </c:pt>
                <c:pt idx="1534">
                  <c:v>43237</c:v>
                </c:pt>
                <c:pt idx="1535">
                  <c:v>43238</c:v>
                </c:pt>
                <c:pt idx="1536">
                  <c:v>43239</c:v>
                </c:pt>
                <c:pt idx="1537">
                  <c:v>43240</c:v>
                </c:pt>
                <c:pt idx="1538">
                  <c:v>43241</c:v>
                </c:pt>
                <c:pt idx="1539">
                  <c:v>43242</c:v>
                </c:pt>
                <c:pt idx="1540">
                  <c:v>43243</c:v>
                </c:pt>
                <c:pt idx="1541">
                  <c:v>43244</c:v>
                </c:pt>
                <c:pt idx="1542">
                  <c:v>43245</c:v>
                </c:pt>
                <c:pt idx="1543">
                  <c:v>43246</c:v>
                </c:pt>
                <c:pt idx="1544">
                  <c:v>43247</c:v>
                </c:pt>
                <c:pt idx="1545">
                  <c:v>43248</c:v>
                </c:pt>
                <c:pt idx="1546">
                  <c:v>43249</c:v>
                </c:pt>
                <c:pt idx="1547">
                  <c:v>43250</c:v>
                </c:pt>
                <c:pt idx="1548">
                  <c:v>43251</c:v>
                </c:pt>
                <c:pt idx="1549">
                  <c:v>43252</c:v>
                </c:pt>
                <c:pt idx="1550">
                  <c:v>43253</c:v>
                </c:pt>
                <c:pt idx="1551">
                  <c:v>43254</c:v>
                </c:pt>
                <c:pt idx="1552">
                  <c:v>43255</c:v>
                </c:pt>
                <c:pt idx="1553">
                  <c:v>43256</c:v>
                </c:pt>
                <c:pt idx="1554">
                  <c:v>43257</c:v>
                </c:pt>
                <c:pt idx="1555">
                  <c:v>43258</c:v>
                </c:pt>
                <c:pt idx="1556">
                  <c:v>43259</c:v>
                </c:pt>
                <c:pt idx="1557">
                  <c:v>43260</c:v>
                </c:pt>
                <c:pt idx="1558">
                  <c:v>43261</c:v>
                </c:pt>
                <c:pt idx="1559">
                  <c:v>43262</c:v>
                </c:pt>
                <c:pt idx="1560">
                  <c:v>43263</c:v>
                </c:pt>
                <c:pt idx="1561">
                  <c:v>43264</c:v>
                </c:pt>
                <c:pt idx="1562">
                  <c:v>43265</c:v>
                </c:pt>
                <c:pt idx="1563">
                  <c:v>43266</c:v>
                </c:pt>
                <c:pt idx="1564">
                  <c:v>43267</c:v>
                </c:pt>
                <c:pt idx="1565">
                  <c:v>43268</c:v>
                </c:pt>
                <c:pt idx="1566">
                  <c:v>43269</c:v>
                </c:pt>
                <c:pt idx="1567">
                  <c:v>43270</c:v>
                </c:pt>
                <c:pt idx="1568">
                  <c:v>43271</c:v>
                </c:pt>
                <c:pt idx="1569">
                  <c:v>43272</c:v>
                </c:pt>
              </c:numCache>
            </c:numRef>
          </c:cat>
          <c:val>
            <c:numRef>
              <c:f>'COEF. CORRELACIÓN (2)'!$B$72:$B$1549</c:f>
              <c:numCache>
                <c:formatCode>[$$]\ #,##0.00;\-[$$]\ #,##0.00</c:formatCode>
                <c:ptCount val="1478"/>
                <c:pt idx="0">
                  <c:v>2047.75</c:v>
                </c:pt>
                <c:pt idx="1">
                  <c:v>2045.14</c:v>
                </c:pt>
                <c:pt idx="2">
                  <c:v>2030.02</c:v>
                </c:pt>
                <c:pt idx="3">
                  <c:v>2036.2</c:v>
                </c:pt>
                <c:pt idx="4">
                  <c:v>2036.2</c:v>
                </c:pt>
                <c:pt idx="5">
                  <c:v>2036.2</c:v>
                </c:pt>
                <c:pt idx="6">
                  <c:v>2042.78</c:v>
                </c:pt>
                <c:pt idx="7">
                  <c:v>2043.59</c:v>
                </c:pt>
                <c:pt idx="8">
                  <c:v>2047.59</c:v>
                </c:pt>
                <c:pt idx="9">
                  <c:v>2044.48</c:v>
                </c:pt>
                <c:pt idx="10">
                  <c:v>2044.58</c:v>
                </c:pt>
                <c:pt idx="11">
                  <c:v>2044.58</c:v>
                </c:pt>
                <c:pt idx="12">
                  <c:v>2044.58</c:v>
                </c:pt>
                <c:pt idx="13">
                  <c:v>2035.16</c:v>
                </c:pt>
                <c:pt idx="14">
                  <c:v>2034.86</c:v>
                </c:pt>
                <c:pt idx="15">
                  <c:v>2017.38</c:v>
                </c:pt>
                <c:pt idx="16">
                  <c:v>1998.6</c:v>
                </c:pt>
                <c:pt idx="17">
                  <c:v>1993.85</c:v>
                </c:pt>
                <c:pt idx="18">
                  <c:v>1993.85</c:v>
                </c:pt>
                <c:pt idx="19">
                  <c:v>1993.85</c:v>
                </c:pt>
                <c:pt idx="20">
                  <c:v>1993.85</c:v>
                </c:pt>
                <c:pt idx="21">
                  <c:v>1978.63</c:v>
                </c:pt>
                <c:pt idx="22">
                  <c:v>1973.03</c:v>
                </c:pt>
                <c:pt idx="23">
                  <c:v>1965.64</c:v>
                </c:pt>
                <c:pt idx="24">
                  <c:v>1965.32</c:v>
                </c:pt>
                <c:pt idx="25">
                  <c:v>1965.32</c:v>
                </c:pt>
                <c:pt idx="26">
                  <c:v>1965.32</c:v>
                </c:pt>
                <c:pt idx="27">
                  <c:v>1969.45</c:v>
                </c:pt>
                <c:pt idx="28">
                  <c:v>1966.02</c:v>
                </c:pt>
                <c:pt idx="29">
                  <c:v>1963.51</c:v>
                </c:pt>
                <c:pt idx="30">
                  <c:v>1966.4</c:v>
                </c:pt>
                <c:pt idx="31">
                  <c:v>1951.85</c:v>
                </c:pt>
                <c:pt idx="32">
                  <c:v>1951.85</c:v>
                </c:pt>
                <c:pt idx="33">
                  <c:v>1951.85</c:v>
                </c:pt>
                <c:pt idx="34">
                  <c:v>1937.59</c:v>
                </c:pt>
                <c:pt idx="35">
                  <c:v>1923.95</c:v>
                </c:pt>
                <c:pt idx="36">
                  <c:v>1931.09</c:v>
                </c:pt>
                <c:pt idx="37">
                  <c:v>1920.93</c:v>
                </c:pt>
                <c:pt idx="38">
                  <c:v>1927.28</c:v>
                </c:pt>
                <c:pt idx="39">
                  <c:v>1927.28</c:v>
                </c:pt>
                <c:pt idx="40">
                  <c:v>1927.28</c:v>
                </c:pt>
                <c:pt idx="41">
                  <c:v>1926.47</c:v>
                </c:pt>
                <c:pt idx="42">
                  <c:v>1932.42</c:v>
                </c:pt>
                <c:pt idx="43">
                  <c:v>1930.62</c:v>
                </c:pt>
                <c:pt idx="44">
                  <c:v>1930.62</c:v>
                </c:pt>
                <c:pt idx="45">
                  <c:v>1930.62</c:v>
                </c:pt>
                <c:pt idx="46">
                  <c:v>1930.62</c:v>
                </c:pt>
                <c:pt idx="47">
                  <c:v>1930.62</c:v>
                </c:pt>
                <c:pt idx="48">
                  <c:v>1921.75</c:v>
                </c:pt>
                <c:pt idx="49">
                  <c:v>1929.66</c:v>
                </c:pt>
                <c:pt idx="50">
                  <c:v>1936.63</c:v>
                </c:pt>
                <c:pt idx="51">
                  <c:v>1936.07</c:v>
                </c:pt>
                <c:pt idx="52">
                  <c:v>1942.37</c:v>
                </c:pt>
                <c:pt idx="53">
                  <c:v>1942.37</c:v>
                </c:pt>
                <c:pt idx="54">
                  <c:v>1942.37</c:v>
                </c:pt>
                <c:pt idx="55">
                  <c:v>1936.13</c:v>
                </c:pt>
                <c:pt idx="56">
                  <c:v>1935.14</c:v>
                </c:pt>
                <c:pt idx="57">
                  <c:v>1933.46</c:v>
                </c:pt>
                <c:pt idx="58">
                  <c:v>1933.46</c:v>
                </c:pt>
                <c:pt idx="59">
                  <c:v>1926.3</c:v>
                </c:pt>
                <c:pt idx="60">
                  <c:v>1926.3</c:v>
                </c:pt>
                <c:pt idx="61">
                  <c:v>1926.3</c:v>
                </c:pt>
                <c:pt idx="62">
                  <c:v>1923.07</c:v>
                </c:pt>
                <c:pt idx="63">
                  <c:v>1918.2</c:v>
                </c:pt>
                <c:pt idx="64">
                  <c:v>1912.97</c:v>
                </c:pt>
                <c:pt idx="65">
                  <c:v>1902.15</c:v>
                </c:pt>
                <c:pt idx="66">
                  <c:v>1901.51</c:v>
                </c:pt>
                <c:pt idx="67">
                  <c:v>1901.51</c:v>
                </c:pt>
                <c:pt idx="68">
                  <c:v>1901.51</c:v>
                </c:pt>
                <c:pt idx="69">
                  <c:v>1904.85</c:v>
                </c:pt>
                <c:pt idx="70">
                  <c:v>1919.7</c:v>
                </c:pt>
                <c:pt idx="71">
                  <c:v>1925.31</c:v>
                </c:pt>
                <c:pt idx="72">
                  <c:v>1927.8</c:v>
                </c:pt>
                <c:pt idx="73">
                  <c:v>1925.41</c:v>
                </c:pt>
                <c:pt idx="74">
                  <c:v>1925.41</c:v>
                </c:pt>
                <c:pt idx="75">
                  <c:v>1925.41</c:v>
                </c:pt>
                <c:pt idx="76">
                  <c:v>1921.16</c:v>
                </c:pt>
                <c:pt idx="77">
                  <c:v>1920.41</c:v>
                </c:pt>
                <c:pt idx="78">
                  <c:v>1911.33</c:v>
                </c:pt>
                <c:pt idx="79">
                  <c:v>1905.8</c:v>
                </c:pt>
                <c:pt idx="80">
                  <c:v>1905.53</c:v>
                </c:pt>
                <c:pt idx="81">
                  <c:v>1905.53</c:v>
                </c:pt>
                <c:pt idx="82">
                  <c:v>1905.53</c:v>
                </c:pt>
                <c:pt idx="83">
                  <c:v>1905.53</c:v>
                </c:pt>
                <c:pt idx="84">
                  <c:v>1917.34</c:v>
                </c:pt>
                <c:pt idx="85">
                  <c:v>1910.8</c:v>
                </c:pt>
                <c:pt idx="86">
                  <c:v>1905.96</c:v>
                </c:pt>
                <c:pt idx="87">
                  <c:v>1900.64</c:v>
                </c:pt>
                <c:pt idx="88">
                  <c:v>1900.64</c:v>
                </c:pt>
                <c:pt idx="89">
                  <c:v>1900.64</c:v>
                </c:pt>
                <c:pt idx="90">
                  <c:v>1900.64</c:v>
                </c:pt>
                <c:pt idx="91">
                  <c:v>1899.74</c:v>
                </c:pt>
                <c:pt idx="92">
                  <c:v>1897.7</c:v>
                </c:pt>
                <c:pt idx="93">
                  <c:v>1892.08</c:v>
                </c:pt>
                <c:pt idx="94">
                  <c:v>1886.09</c:v>
                </c:pt>
                <c:pt idx="95">
                  <c:v>1886.09</c:v>
                </c:pt>
                <c:pt idx="96">
                  <c:v>1886.09</c:v>
                </c:pt>
                <c:pt idx="97">
                  <c:v>1883.76</c:v>
                </c:pt>
                <c:pt idx="98">
                  <c:v>1884.97</c:v>
                </c:pt>
                <c:pt idx="99">
                  <c:v>1884.63</c:v>
                </c:pt>
                <c:pt idx="100">
                  <c:v>1877.18</c:v>
                </c:pt>
                <c:pt idx="101">
                  <c:v>1877.37</c:v>
                </c:pt>
                <c:pt idx="102">
                  <c:v>1877.37</c:v>
                </c:pt>
                <c:pt idx="103">
                  <c:v>1877.37</c:v>
                </c:pt>
                <c:pt idx="104">
                  <c:v>1886.62</c:v>
                </c:pt>
                <c:pt idx="105">
                  <c:v>1899.9</c:v>
                </c:pt>
                <c:pt idx="106">
                  <c:v>1895.92</c:v>
                </c:pt>
                <c:pt idx="107">
                  <c:v>1881.34</c:v>
                </c:pt>
                <c:pt idx="108">
                  <c:v>1884.56</c:v>
                </c:pt>
                <c:pt idx="109">
                  <c:v>1884.56</c:v>
                </c:pt>
                <c:pt idx="110">
                  <c:v>1884.56</c:v>
                </c:pt>
                <c:pt idx="111">
                  <c:v>1884.56</c:v>
                </c:pt>
                <c:pt idx="112">
                  <c:v>1886.85</c:v>
                </c:pt>
                <c:pt idx="113">
                  <c:v>1880.37</c:v>
                </c:pt>
                <c:pt idx="114">
                  <c:v>1886.01</c:v>
                </c:pt>
                <c:pt idx="115">
                  <c:v>1881.19</c:v>
                </c:pt>
                <c:pt idx="116">
                  <c:v>1881.19</c:v>
                </c:pt>
                <c:pt idx="117">
                  <c:v>1881.19</c:v>
                </c:pt>
                <c:pt idx="118">
                  <c:v>1881.19</c:v>
                </c:pt>
                <c:pt idx="119">
                  <c:v>1865.42</c:v>
                </c:pt>
                <c:pt idx="120">
                  <c:v>1856.73</c:v>
                </c:pt>
                <c:pt idx="121">
                  <c:v>1848.91</c:v>
                </c:pt>
                <c:pt idx="122">
                  <c:v>1848.91</c:v>
                </c:pt>
                <c:pt idx="123">
                  <c:v>1848.91</c:v>
                </c:pt>
                <c:pt idx="124">
                  <c:v>1848.91</c:v>
                </c:pt>
                <c:pt idx="125">
                  <c:v>1849.28</c:v>
                </c:pt>
                <c:pt idx="126">
                  <c:v>1854.24</c:v>
                </c:pt>
                <c:pt idx="127">
                  <c:v>1859.94</c:v>
                </c:pt>
                <c:pt idx="128">
                  <c:v>1858.47</c:v>
                </c:pt>
                <c:pt idx="129">
                  <c:v>1852.57</c:v>
                </c:pt>
                <c:pt idx="130">
                  <c:v>1852.57</c:v>
                </c:pt>
                <c:pt idx="131">
                  <c:v>1852.57</c:v>
                </c:pt>
                <c:pt idx="132">
                  <c:v>1857.93</c:v>
                </c:pt>
                <c:pt idx="133">
                  <c:v>1867.88</c:v>
                </c:pt>
                <c:pt idx="134">
                  <c:v>1868.41</c:v>
                </c:pt>
                <c:pt idx="135">
                  <c:v>1872.27</c:v>
                </c:pt>
                <c:pt idx="136">
                  <c:v>1871.87</c:v>
                </c:pt>
                <c:pt idx="137">
                  <c:v>1871.87</c:v>
                </c:pt>
                <c:pt idx="138">
                  <c:v>1871.87</c:v>
                </c:pt>
                <c:pt idx="139">
                  <c:v>1861.28</c:v>
                </c:pt>
                <c:pt idx="140">
                  <c:v>1848.98</c:v>
                </c:pt>
                <c:pt idx="141">
                  <c:v>1847.85</c:v>
                </c:pt>
                <c:pt idx="142">
                  <c:v>1846.12</c:v>
                </c:pt>
                <c:pt idx="143">
                  <c:v>1848.56</c:v>
                </c:pt>
                <c:pt idx="144">
                  <c:v>1848.56</c:v>
                </c:pt>
                <c:pt idx="145">
                  <c:v>1848.56</c:v>
                </c:pt>
                <c:pt idx="146">
                  <c:v>1850.61</c:v>
                </c:pt>
                <c:pt idx="147">
                  <c:v>1853.3</c:v>
                </c:pt>
                <c:pt idx="148">
                  <c:v>1872.43</c:v>
                </c:pt>
                <c:pt idx="149">
                  <c:v>1878.75</c:v>
                </c:pt>
                <c:pt idx="150">
                  <c:v>1873.65</c:v>
                </c:pt>
                <c:pt idx="151">
                  <c:v>1873.65</c:v>
                </c:pt>
                <c:pt idx="152">
                  <c:v>1873.65</c:v>
                </c:pt>
                <c:pt idx="153">
                  <c:v>1878.68</c:v>
                </c:pt>
                <c:pt idx="154">
                  <c:v>1892.35</c:v>
                </c:pt>
                <c:pt idx="155">
                  <c:v>1888.51</c:v>
                </c:pt>
                <c:pt idx="156">
                  <c:v>1888.51</c:v>
                </c:pt>
                <c:pt idx="157">
                  <c:v>1891.59</c:v>
                </c:pt>
                <c:pt idx="158">
                  <c:v>1891.59</c:v>
                </c:pt>
                <c:pt idx="159">
                  <c:v>1891.59</c:v>
                </c:pt>
                <c:pt idx="160">
                  <c:v>1881.62</c:v>
                </c:pt>
                <c:pt idx="161">
                  <c:v>1877.4</c:v>
                </c:pt>
                <c:pt idx="162">
                  <c:v>1883.33</c:v>
                </c:pt>
                <c:pt idx="163">
                  <c:v>1877.77</c:v>
                </c:pt>
                <c:pt idx="164">
                  <c:v>1884.81</c:v>
                </c:pt>
                <c:pt idx="165">
                  <c:v>1884.81</c:v>
                </c:pt>
                <c:pt idx="166">
                  <c:v>1884.81</c:v>
                </c:pt>
                <c:pt idx="167">
                  <c:v>1884.81</c:v>
                </c:pt>
                <c:pt idx="168">
                  <c:v>1894.27</c:v>
                </c:pt>
                <c:pt idx="169">
                  <c:v>1912.43</c:v>
                </c:pt>
                <c:pt idx="170">
                  <c:v>1919.84</c:v>
                </c:pt>
                <c:pt idx="171">
                  <c:v>1924.4</c:v>
                </c:pt>
                <c:pt idx="172">
                  <c:v>1924.4</c:v>
                </c:pt>
                <c:pt idx="173">
                  <c:v>1924.4</c:v>
                </c:pt>
                <c:pt idx="174">
                  <c:v>1932.39</c:v>
                </c:pt>
                <c:pt idx="175">
                  <c:v>1928.67</c:v>
                </c:pt>
                <c:pt idx="176">
                  <c:v>1926.92</c:v>
                </c:pt>
                <c:pt idx="177">
                  <c:v>1935.04</c:v>
                </c:pt>
                <c:pt idx="178">
                  <c:v>1918.62</c:v>
                </c:pt>
                <c:pt idx="179">
                  <c:v>1918.62</c:v>
                </c:pt>
                <c:pt idx="180">
                  <c:v>1918.62</c:v>
                </c:pt>
                <c:pt idx="181">
                  <c:v>1918.62</c:v>
                </c:pt>
                <c:pt idx="182">
                  <c:v>1931.49</c:v>
                </c:pt>
                <c:pt idx="183">
                  <c:v>1924.67</c:v>
                </c:pt>
                <c:pt idx="184">
                  <c:v>1931.45</c:v>
                </c:pt>
                <c:pt idx="185">
                  <c:v>1935.25</c:v>
                </c:pt>
                <c:pt idx="186">
                  <c:v>1935.25</c:v>
                </c:pt>
                <c:pt idx="187">
                  <c:v>1935.25</c:v>
                </c:pt>
                <c:pt idx="188">
                  <c:v>1942.03</c:v>
                </c:pt>
                <c:pt idx="189">
                  <c:v>1962.84</c:v>
                </c:pt>
                <c:pt idx="190">
                  <c:v>1975.82</c:v>
                </c:pt>
                <c:pt idx="191">
                  <c:v>1979.97</c:v>
                </c:pt>
                <c:pt idx="192">
                  <c:v>1994.97</c:v>
                </c:pt>
                <c:pt idx="193">
                  <c:v>1994.97</c:v>
                </c:pt>
                <c:pt idx="194">
                  <c:v>1994.97</c:v>
                </c:pt>
                <c:pt idx="195">
                  <c:v>1987.71</c:v>
                </c:pt>
                <c:pt idx="196">
                  <c:v>1978.08</c:v>
                </c:pt>
                <c:pt idx="197">
                  <c:v>1975.47</c:v>
                </c:pt>
                <c:pt idx="198">
                  <c:v>1975.42</c:v>
                </c:pt>
                <c:pt idx="199">
                  <c:v>1966.89</c:v>
                </c:pt>
                <c:pt idx="200">
                  <c:v>1966.89</c:v>
                </c:pt>
                <c:pt idx="201">
                  <c:v>1966.89</c:v>
                </c:pt>
                <c:pt idx="202">
                  <c:v>1992.68</c:v>
                </c:pt>
                <c:pt idx="203">
                  <c:v>1997.91</c:v>
                </c:pt>
                <c:pt idx="204">
                  <c:v>2007.48</c:v>
                </c:pt>
                <c:pt idx="205">
                  <c:v>2019.76</c:v>
                </c:pt>
                <c:pt idx="206">
                  <c:v>2023.89</c:v>
                </c:pt>
                <c:pt idx="207">
                  <c:v>2023.89</c:v>
                </c:pt>
                <c:pt idx="208">
                  <c:v>2023.89</c:v>
                </c:pt>
                <c:pt idx="209">
                  <c:v>2028.48</c:v>
                </c:pt>
                <c:pt idx="210">
                  <c:v>2022</c:v>
                </c:pt>
                <c:pt idx="211">
                  <c:v>2025.75</c:v>
                </c:pt>
                <c:pt idx="212">
                  <c:v>2021.49</c:v>
                </c:pt>
                <c:pt idx="213">
                  <c:v>2026.2</c:v>
                </c:pt>
                <c:pt idx="214">
                  <c:v>2026.2</c:v>
                </c:pt>
                <c:pt idx="215">
                  <c:v>2026.2</c:v>
                </c:pt>
                <c:pt idx="216">
                  <c:v>2028.03</c:v>
                </c:pt>
                <c:pt idx="217">
                  <c:v>2026.9</c:v>
                </c:pt>
                <c:pt idx="218">
                  <c:v>2040.31</c:v>
                </c:pt>
                <c:pt idx="219">
                  <c:v>2041.71</c:v>
                </c:pt>
                <c:pt idx="220">
                  <c:v>2052.96</c:v>
                </c:pt>
                <c:pt idx="221">
                  <c:v>2052.96</c:v>
                </c:pt>
                <c:pt idx="222">
                  <c:v>2052.96</c:v>
                </c:pt>
                <c:pt idx="223">
                  <c:v>2052.96</c:v>
                </c:pt>
                <c:pt idx="224">
                  <c:v>2049.66</c:v>
                </c:pt>
                <c:pt idx="225">
                  <c:v>2057.6999999999998</c:v>
                </c:pt>
                <c:pt idx="226">
                  <c:v>2074.4</c:v>
                </c:pt>
                <c:pt idx="227">
                  <c:v>2064.4299999999998</c:v>
                </c:pt>
                <c:pt idx="228">
                  <c:v>2064.4299999999998</c:v>
                </c:pt>
                <c:pt idx="229">
                  <c:v>2064.4299999999998</c:v>
                </c:pt>
                <c:pt idx="230">
                  <c:v>2065.8200000000002</c:v>
                </c:pt>
                <c:pt idx="231">
                  <c:v>2048.44</c:v>
                </c:pt>
                <c:pt idx="232">
                  <c:v>2049.9</c:v>
                </c:pt>
                <c:pt idx="233">
                  <c:v>2053.39</c:v>
                </c:pt>
                <c:pt idx="234">
                  <c:v>2065.38</c:v>
                </c:pt>
                <c:pt idx="235">
                  <c:v>2065.38</c:v>
                </c:pt>
                <c:pt idx="236">
                  <c:v>2065.38</c:v>
                </c:pt>
                <c:pt idx="237">
                  <c:v>2069.7199999999998</c:v>
                </c:pt>
                <c:pt idx="238">
                  <c:v>2055.4299999999998</c:v>
                </c:pt>
                <c:pt idx="239">
                  <c:v>2044.55</c:v>
                </c:pt>
                <c:pt idx="240">
                  <c:v>2050.52</c:v>
                </c:pt>
                <c:pt idx="241">
                  <c:v>2061.92</c:v>
                </c:pt>
                <c:pt idx="242">
                  <c:v>2061.92</c:v>
                </c:pt>
                <c:pt idx="243">
                  <c:v>2061.92</c:v>
                </c:pt>
                <c:pt idx="244">
                  <c:v>2061.92</c:v>
                </c:pt>
                <c:pt idx="245">
                  <c:v>2076.9899999999998</c:v>
                </c:pt>
                <c:pt idx="246">
                  <c:v>2081.2399999999998</c:v>
                </c:pt>
                <c:pt idx="247">
                  <c:v>2086.86</c:v>
                </c:pt>
                <c:pt idx="248">
                  <c:v>2103.25</c:v>
                </c:pt>
                <c:pt idx="249">
                  <c:v>2103.25</c:v>
                </c:pt>
                <c:pt idx="250">
                  <c:v>2103.25</c:v>
                </c:pt>
                <c:pt idx="251">
                  <c:v>2103.12</c:v>
                </c:pt>
                <c:pt idx="252">
                  <c:v>2103.12</c:v>
                </c:pt>
                <c:pt idx="253">
                  <c:v>2115.59</c:v>
                </c:pt>
                <c:pt idx="254">
                  <c:v>2133.0300000000002</c:v>
                </c:pt>
                <c:pt idx="255">
                  <c:v>2160.4699999999998</c:v>
                </c:pt>
                <c:pt idx="256">
                  <c:v>2160.4699999999998</c:v>
                </c:pt>
                <c:pt idx="257">
                  <c:v>2160.4699999999998</c:v>
                </c:pt>
                <c:pt idx="258">
                  <c:v>2160.4699999999998</c:v>
                </c:pt>
                <c:pt idx="259">
                  <c:v>2158.58</c:v>
                </c:pt>
                <c:pt idx="260">
                  <c:v>2156.73</c:v>
                </c:pt>
                <c:pt idx="261">
                  <c:v>2156.9299999999998</c:v>
                </c:pt>
                <c:pt idx="262">
                  <c:v>2142.02</c:v>
                </c:pt>
                <c:pt idx="263">
                  <c:v>2142.02</c:v>
                </c:pt>
                <c:pt idx="264">
                  <c:v>2142.02</c:v>
                </c:pt>
                <c:pt idx="265">
                  <c:v>2158.12</c:v>
                </c:pt>
                <c:pt idx="266">
                  <c:v>2162.15</c:v>
                </c:pt>
                <c:pt idx="267">
                  <c:v>2165.15</c:v>
                </c:pt>
                <c:pt idx="268">
                  <c:v>2165.15</c:v>
                </c:pt>
                <c:pt idx="269">
                  <c:v>2206.19</c:v>
                </c:pt>
                <c:pt idx="270">
                  <c:v>2206.19</c:v>
                </c:pt>
                <c:pt idx="271">
                  <c:v>2206.19</c:v>
                </c:pt>
                <c:pt idx="272">
                  <c:v>2252.36</c:v>
                </c:pt>
                <c:pt idx="273">
                  <c:v>2293.4699999999998</c:v>
                </c:pt>
                <c:pt idx="274">
                  <c:v>2286.0300000000002</c:v>
                </c:pt>
                <c:pt idx="275">
                  <c:v>2284.2399999999998</c:v>
                </c:pt>
                <c:pt idx="276">
                  <c:v>2304.12</c:v>
                </c:pt>
                <c:pt idx="277">
                  <c:v>2304.12</c:v>
                </c:pt>
                <c:pt idx="278">
                  <c:v>2304.12</c:v>
                </c:pt>
                <c:pt idx="279">
                  <c:v>2304.12</c:v>
                </c:pt>
                <c:pt idx="280">
                  <c:v>2350.0100000000002</c:v>
                </c:pt>
                <c:pt idx="281">
                  <c:v>2381.96</c:v>
                </c:pt>
                <c:pt idx="282">
                  <c:v>2423.56</c:v>
                </c:pt>
                <c:pt idx="283">
                  <c:v>2405.31</c:v>
                </c:pt>
                <c:pt idx="284">
                  <c:v>2405.31</c:v>
                </c:pt>
                <c:pt idx="285">
                  <c:v>2405.31</c:v>
                </c:pt>
                <c:pt idx="286">
                  <c:v>2414.39</c:v>
                </c:pt>
                <c:pt idx="287">
                  <c:v>2446.35</c:v>
                </c:pt>
                <c:pt idx="288">
                  <c:v>2412.79</c:v>
                </c:pt>
                <c:pt idx="289">
                  <c:v>2334.98</c:v>
                </c:pt>
                <c:pt idx="290">
                  <c:v>2297.14</c:v>
                </c:pt>
                <c:pt idx="291">
                  <c:v>2297.14</c:v>
                </c:pt>
                <c:pt idx="292">
                  <c:v>2297.14</c:v>
                </c:pt>
                <c:pt idx="293">
                  <c:v>2316.9299999999998</c:v>
                </c:pt>
                <c:pt idx="294">
                  <c:v>2342.5700000000002</c:v>
                </c:pt>
                <c:pt idx="295">
                  <c:v>2346.9</c:v>
                </c:pt>
                <c:pt idx="296">
                  <c:v>2346.9</c:v>
                </c:pt>
                <c:pt idx="297">
                  <c:v>2358.46</c:v>
                </c:pt>
                <c:pt idx="298">
                  <c:v>2358.46</c:v>
                </c:pt>
                <c:pt idx="299">
                  <c:v>2358.46</c:v>
                </c:pt>
                <c:pt idx="300">
                  <c:v>2378.56</c:v>
                </c:pt>
                <c:pt idx="301">
                  <c:v>2392.46</c:v>
                </c:pt>
                <c:pt idx="302">
                  <c:v>2392.46</c:v>
                </c:pt>
                <c:pt idx="303">
                  <c:v>2392.46</c:v>
                </c:pt>
                <c:pt idx="304">
                  <c:v>2383.37</c:v>
                </c:pt>
                <c:pt idx="305">
                  <c:v>2383.37</c:v>
                </c:pt>
                <c:pt idx="306">
                  <c:v>2383.37</c:v>
                </c:pt>
                <c:pt idx="307">
                  <c:v>2412.8200000000002</c:v>
                </c:pt>
                <c:pt idx="308">
                  <c:v>2452.11</c:v>
                </c:pt>
                <c:pt idx="309">
                  <c:v>2434.31</c:v>
                </c:pt>
                <c:pt idx="310">
                  <c:v>2405.0300000000002</c:v>
                </c:pt>
                <c:pt idx="311">
                  <c:v>2406.71</c:v>
                </c:pt>
                <c:pt idx="312">
                  <c:v>2406.71</c:v>
                </c:pt>
                <c:pt idx="313">
                  <c:v>2406.71</c:v>
                </c:pt>
                <c:pt idx="314">
                  <c:v>2406.71</c:v>
                </c:pt>
                <c:pt idx="315">
                  <c:v>2442.0300000000002</c:v>
                </c:pt>
                <c:pt idx="316">
                  <c:v>2438.79</c:v>
                </c:pt>
                <c:pt idx="317">
                  <c:v>2398.91</c:v>
                </c:pt>
                <c:pt idx="318">
                  <c:v>2383.91</c:v>
                </c:pt>
                <c:pt idx="319">
                  <c:v>2383.91</c:v>
                </c:pt>
                <c:pt idx="320">
                  <c:v>2383.91</c:v>
                </c:pt>
                <c:pt idx="321">
                  <c:v>2383.91</c:v>
                </c:pt>
                <c:pt idx="322">
                  <c:v>2373.44</c:v>
                </c:pt>
                <c:pt idx="323">
                  <c:v>2361.54</c:v>
                </c:pt>
                <c:pt idx="324">
                  <c:v>2370.75</c:v>
                </c:pt>
                <c:pt idx="325">
                  <c:v>2386.5</c:v>
                </c:pt>
                <c:pt idx="326">
                  <c:v>2386.5</c:v>
                </c:pt>
                <c:pt idx="327">
                  <c:v>2386.5</c:v>
                </c:pt>
                <c:pt idx="328">
                  <c:v>2386.2800000000002</c:v>
                </c:pt>
                <c:pt idx="329">
                  <c:v>2381.11</c:v>
                </c:pt>
                <c:pt idx="330">
                  <c:v>2362.42</c:v>
                </c:pt>
                <c:pt idx="331">
                  <c:v>2397.35</c:v>
                </c:pt>
                <c:pt idx="332">
                  <c:v>2441.1</c:v>
                </c:pt>
                <c:pt idx="333">
                  <c:v>2441.1</c:v>
                </c:pt>
                <c:pt idx="334">
                  <c:v>2441.1</c:v>
                </c:pt>
                <c:pt idx="335">
                  <c:v>2407.29</c:v>
                </c:pt>
                <c:pt idx="336">
                  <c:v>2374.7199999999998</c:v>
                </c:pt>
                <c:pt idx="337">
                  <c:v>2381.91</c:v>
                </c:pt>
                <c:pt idx="338">
                  <c:v>2384.5300000000002</c:v>
                </c:pt>
                <c:pt idx="339">
                  <c:v>2384.7600000000002</c:v>
                </c:pt>
                <c:pt idx="340">
                  <c:v>2384.7600000000002</c:v>
                </c:pt>
                <c:pt idx="341">
                  <c:v>2384.7600000000002</c:v>
                </c:pt>
                <c:pt idx="342">
                  <c:v>2371.31</c:v>
                </c:pt>
                <c:pt idx="343">
                  <c:v>2380.79</c:v>
                </c:pt>
                <c:pt idx="344">
                  <c:v>2416.61</c:v>
                </c:pt>
                <c:pt idx="345">
                  <c:v>2401.0300000000002</c:v>
                </c:pt>
                <c:pt idx="346">
                  <c:v>2376.23</c:v>
                </c:pt>
                <c:pt idx="347">
                  <c:v>2376.23</c:v>
                </c:pt>
                <c:pt idx="348">
                  <c:v>2376.23</c:v>
                </c:pt>
                <c:pt idx="349">
                  <c:v>2376.23</c:v>
                </c:pt>
                <c:pt idx="350">
                  <c:v>2416.37</c:v>
                </c:pt>
                <c:pt idx="351">
                  <c:v>2429.71</c:v>
                </c:pt>
                <c:pt idx="352">
                  <c:v>2445.16</c:v>
                </c:pt>
                <c:pt idx="353">
                  <c:v>2455.54</c:v>
                </c:pt>
                <c:pt idx="354">
                  <c:v>2455.54</c:v>
                </c:pt>
                <c:pt idx="355">
                  <c:v>2455.54</c:v>
                </c:pt>
                <c:pt idx="356">
                  <c:v>2489.81</c:v>
                </c:pt>
                <c:pt idx="357">
                  <c:v>2500.59</c:v>
                </c:pt>
                <c:pt idx="358">
                  <c:v>2489.41</c:v>
                </c:pt>
                <c:pt idx="359">
                  <c:v>2484.58</c:v>
                </c:pt>
                <c:pt idx="360">
                  <c:v>2496.9899999999998</c:v>
                </c:pt>
                <c:pt idx="361">
                  <c:v>2496.9899999999998</c:v>
                </c:pt>
                <c:pt idx="362">
                  <c:v>2496.9899999999998</c:v>
                </c:pt>
                <c:pt idx="363">
                  <c:v>2522.0300000000002</c:v>
                </c:pt>
                <c:pt idx="364">
                  <c:v>2555.08</c:v>
                </c:pt>
                <c:pt idx="365">
                  <c:v>2565.9</c:v>
                </c:pt>
                <c:pt idx="366">
                  <c:v>2543.4699999999998</c:v>
                </c:pt>
                <c:pt idx="367">
                  <c:v>2565.61</c:v>
                </c:pt>
                <c:pt idx="368">
                  <c:v>2565.61</c:v>
                </c:pt>
                <c:pt idx="369">
                  <c:v>2565.61</c:v>
                </c:pt>
                <c:pt idx="370">
                  <c:v>2592.86</c:v>
                </c:pt>
                <c:pt idx="371">
                  <c:v>2618.79</c:v>
                </c:pt>
                <c:pt idx="372">
                  <c:v>2633.65</c:v>
                </c:pt>
                <c:pt idx="373">
                  <c:v>2610.08</c:v>
                </c:pt>
                <c:pt idx="374">
                  <c:v>2661.52</c:v>
                </c:pt>
                <c:pt idx="375">
                  <c:v>2661.52</c:v>
                </c:pt>
                <c:pt idx="376">
                  <c:v>2661.52</c:v>
                </c:pt>
                <c:pt idx="377">
                  <c:v>2675.08</c:v>
                </c:pt>
                <c:pt idx="378">
                  <c:v>2677.97</c:v>
                </c:pt>
                <c:pt idx="379">
                  <c:v>2651.49</c:v>
                </c:pt>
                <c:pt idx="380">
                  <c:v>2613.38</c:v>
                </c:pt>
                <c:pt idx="381">
                  <c:v>2587.71</c:v>
                </c:pt>
                <c:pt idx="382">
                  <c:v>2587.71</c:v>
                </c:pt>
                <c:pt idx="383">
                  <c:v>2587.71</c:v>
                </c:pt>
                <c:pt idx="384">
                  <c:v>2587.71</c:v>
                </c:pt>
                <c:pt idx="385">
                  <c:v>2526.79</c:v>
                </c:pt>
                <c:pt idx="386">
                  <c:v>2535.5500000000002</c:v>
                </c:pt>
                <c:pt idx="387">
                  <c:v>2551.3000000000002</c:v>
                </c:pt>
                <c:pt idx="388">
                  <c:v>2556.85</c:v>
                </c:pt>
                <c:pt idx="389">
                  <c:v>2556.85</c:v>
                </c:pt>
                <c:pt idx="390">
                  <c:v>2556.85</c:v>
                </c:pt>
                <c:pt idx="391">
                  <c:v>2576.0500000000002</c:v>
                </c:pt>
                <c:pt idx="392">
                  <c:v>2598.36</c:v>
                </c:pt>
                <c:pt idx="393">
                  <c:v>2576.41</c:v>
                </c:pt>
                <c:pt idx="394">
                  <c:v>2576.41</c:v>
                </c:pt>
                <c:pt idx="395">
                  <c:v>2576.41</c:v>
                </c:pt>
                <c:pt idx="396">
                  <c:v>2576.41</c:v>
                </c:pt>
                <c:pt idx="397">
                  <c:v>2576.41</c:v>
                </c:pt>
                <c:pt idx="398">
                  <c:v>2522.71</c:v>
                </c:pt>
                <c:pt idx="399">
                  <c:v>2518.0500000000002</c:v>
                </c:pt>
                <c:pt idx="400">
                  <c:v>2490.9</c:v>
                </c:pt>
                <c:pt idx="401">
                  <c:v>2494.77</c:v>
                </c:pt>
                <c:pt idx="402">
                  <c:v>2516.08</c:v>
                </c:pt>
                <c:pt idx="403">
                  <c:v>2516.08</c:v>
                </c:pt>
                <c:pt idx="404">
                  <c:v>2516.08</c:v>
                </c:pt>
                <c:pt idx="405">
                  <c:v>2537.33</c:v>
                </c:pt>
                <c:pt idx="406">
                  <c:v>2550.83</c:v>
                </c:pt>
                <c:pt idx="407">
                  <c:v>2534.63</c:v>
                </c:pt>
                <c:pt idx="408">
                  <c:v>2493.9299999999998</c:v>
                </c:pt>
                <c:pt idx="409">
                  <c:v>2495.0100000000002</c:v>
                </c:pt>
                <c:pt idx="410">
                  <c:v>2495.0100000000002</c:v>
                </c:pt>
                <c:pt idx="411">
                  <c:v>2495.0100000000002</c:v>
                </c:pt>
                <c:pt idx="412">
                  <c:v>2487.0700000000002</c:v>
                </c:pt>
                <c:pt idx="413">
                  <c:v>2469.0300000000002</c:v>
                </c:pt>
                <c:pt idx="414">
                  <c:v>2488.5</c:v>
                </c:pt>
                <c:pt idx="415">
                  <c:v>2471.21</c:v>
                </c:pt>
                <c:pt idx="416">
                  <c:v>2461.17</c:v>
                </c:pt>
                <c:pt idx="417">
                  <c:v>2461.17</c:v>
                </c:pt>
                <c:pt idx="418">
                  <c:v>2461.17</c:v>
                </c:pt>
                <c:pt idx="419">
                  <c:v>2419.81</c:v>
                </c:pt>
                <c:pt idx="420">
                  <c:v>2393.42</c:v>
                </c:pt>
                <c:pt idx="421">
                  <c:v>2388.06</c:v>
                </c:pt>
                <c:pt idx="422">
                  <c:v>2393.58</c:v>
                </c:pt>
                <c:pt idx="423">
                  <c:v>2393.58</c:v>
                </c:pt>
                <c:pt idx="424">
                  <c:v>2393.58</c:v>
                </c:pt>
                <c:pt idx="425">
                  <c:v>2393.58</c:v>
                </c:pt>
                <c:pt idx="426">
                  <c:v>2408.17</c:v>
                </c:pt>
                <c:pt idx="427">
                  <c:v>2386.7199999999998</c:v>
                </c:pt>
                <c:pt idx="428">
                  <c:v>2362.41</c:v>
                </c:pt>
                <c:pt idx="429">
                  <c:v>2369.23</c:v>
                </c:pt>
                <c:pt idx="430">
                  <c:v>2360.58</c:v>
                </c:pt>
                <c:pt idx="431">
                  <c:v>2360.58</c:v>
                </c:pt>
                <c:pt idx="432">
                  <c:v>2360.58</c:v>
                </c:pt>
                <c:pt idx="433">
                  <c:v>2381.5300000000002</c:v>
                </c:pt>
                <c:pt idx="434">
                  <c:v>2386.77</c:v>
                </c:pt>
                <c:pt idx="435">
                  <c:v>2377.87</c:v>
                </c:pt>
                <c:pt idx="436">
                  <c:v>2389.4899999999998</c:v>
                </c:pt>
                <c:pt idx="437">
                  <c:v>2417.0100000000002</c:v>
                </c:pt>
                <c:pt idx="438">
                  <c:v>2417.0100000000002</c:v>
                </c:pt>
                <c:pt idx="439">
                  <c:v>2417.0100000000002</c:v>
                </c:pt>
                <c:pt idx="440">
                  <c:v>2417.0100000000002</c:v>
                </c:pt>
                <c:pt idx="441">
                  <c:v>2475.4499999999998</c:v>
                </c:pt>
                <c:pt idx="442">
                  <c:v>2503.37</c:v>
                </c:pt>
                <c:pt idx="443">
                  <c:v>2489.39</c:v>
                </c:pt>
                <c:pt idx="444">
                  <c:v>2500.2199999999998</c:v>
                </c:pt>
                <c:pt idx="445">
                  <c:v>2500.2199999999998</c:v>
                </c:pt>
                <c:pt idx="446">
                  <c:v>2500.2199999999998</c:v>
                </c:pt>
                <c:pt idx="447">
                  <c:v>2500.2199999999998</c:v>
                </c:pt>
                <c:pt idx="448">
                  <c:v>2542.5300000000002</c:v>
                </c:pt>
                <c:pt idx="449">
                  <c:v>2548.13</c:v>
                </c:pt>
                <c:pt idx="450">
                  <c:v>2549.9699999999998</c:v>
                </c:pt>
                <c:pt idx="451">
                  <c:v>2533.79</c:v>
                </c:pt>
                <c:pt idx="452">
                  <c:v>2533.79</c:v>
                </c:pt>
                <c:pt idx="453">
                  <c:v>2533.79</c:v>
                </c:pt>
                <c:pt idx="454">
                  <c:v>2549.29</c:v>
                </c:pt>
                <c:pt idx="455">
                  <c:v>2554.44</c:v>
                </c:pt>
                <c:pt idx="456">
                  <c:v>2571.92</c:v>
                </c:pt>
                <c:pt idx="457">
                  <c:v>2588.56</c:v>
                </c:pt>
                <c:pt idx="458">
                  <c:v>2623.66</c:v>
                </c:pt>
                <c:pt idx="459">
                  <c:v>2623.66</c:v>
                </c:pt>
                <c:pt idx="460">
                  <c:v>2623.66</c:v>
                </c:pt>
                <c:pt idx="461">
                  <c:v>2623.66</c:v>
                </c:pt>
                <c:pt idx="462">
                  <c:v>2569.17</c:v>
                </c:pt>
                <c:pt idx="463">
                  <c:v>2523</c:v>
                </c:pt>
                <c:pt idx="464">
                  <c:v>2538.5500000000002</c:v>
                </c:pt>
                <c:pt idx="465">
                  <c:v>2535.91</c:v>
                </c:pt>
                <c:pt idx="466">
                  <c:v>2535.91</c:v>
                </c:pt>
                <c:pt idx="467">
                  <c:v>2535.91</c:v>
                </c:pt>
                <c:pt idx="468">
                  <c:v>2535.91</c:v>
                </c:pt>
                <c:pt idx="469">
                  <c:v>2531.7199999999998</c:v>
                </c:pt>
                <c:pt idx="470">
                  <c:v>2550.4299999999998</c:v>
                </c:pt>
                <c:pt idx="471">
                  <c:v>2528.85</c:v>
                </c:pt>
                <c:pt idx="472">
                  <c:v>2548.1999999999998</c:v>
                </c:pt>
                <c:pt idx="473">
                  <c:v>2548.1999999999998</c:v>
                </c:pt>
                <c:pt idx="474">
                  <c:v>2548.1999999999998</c:v>
                </c:pt>
                <c:pt idx="475">
                  <c:v>2537.6799999999998</c:v>
                </c:pt>
                <c:pt idx="476">
                  <c:v>2550.7399999999998</c:v>
                </c:pt>
                <c:pt idx="477">
                  <c:v>2566.66</c:v>
                </c:pt>
                <c:pt idx="478">
                  <c:v>2556.21</c:v>
                </c:pt>
                <c:pt idx="479">
                  <c:v>2585.11</c:v>
                </c:pt>
                <c:pt idx="480">
                  <c:v>2585.11</c:v>
                </c:pt>
                <c:pt idx="481">
                  <c:v>2585.11</c:v>
                </c:pt>
                <c:pt idx="482">
                  <c:v>2585.11</c:v>
                </c:pt>
                <c:pt idx="483">
                  <c:v>2598.6799999999998</c:v>
                </c:pt>
                <c:pt idx="484">
                  <c:v>2626.8</c:v>
                </c:pt>
                <c:pt idx="485">
                  <c:v>2623.91</c:v>
                </c:pt>
                <c:pt idx="486">
                  <c:v>2642.97</c:v>
                </c:pt>
                <c:pt idx="487">
                  <c:v>2642.97</c:v>
                </c:pt>
                <c:pt idx="488">
                  <c:v>2642.97</c:v>
                </c:pt>
                <c:pt idx="489">
                  <c:v>2665.41</c:v>
                </c:pt>
                <c:pt idx="490">
                  <c:v>2690.15</c:v>
                </c:pt>
                <c:pt idx="491">
                  <c:v>2690.79</c:v>
                </c:pt>
                <c:pt idx="492">
                  <c:v>2670.79</c:v>
                </c:pt>
                <c:pt idx="493">
                  <c:v>2667.37</c:v>
                </c:pt>
                <c:pt idx="494">
                  <c:v>2667.37</c:v>
                </c:pt>
                <c:pt idx="495">
                  <c:v>2667.37</c:v>
                </c:pt>
                <c:pt idx="496">
                  <c:v>2693.54</c:v>
                </c:pt>
                <c:pt idx="497">
                  <c:v>2688.2</c:v>
                </c:pt>
                <c:pt idx="498">
                  <c:v>2713.04</c:v>
                </c:pt>
                <c:pt idx="499">
                  <c:v>2727.23</c:v>
                </c:pt>
                <c:pt idx="500">
                  <c:v>2751.88</c:v>
                </c:pt>
                <c:pt idx="501">
                  <c:v>2751.88</c:v>
                </c:pt>
                <c:pt idx="502">
                  <c:v>2751.88</c:v>
                </c:pt>
                <c:pt idx="503">
                  <c:v>2751.88</c:v>
                </c:pt>
                <c:pt idx="504">
                  <c:v>2765.1</c:v>
                </c:pt>
                <c:pt idx="505">
                  <c:v>2790.26</c:v>
                </c:pt>
                <c:pt idx="506">
                  <c:v>2807.36</c:v>
                </c:pt>
                <c:pt idx="507">
                  <c:v>2857.46</c:v>
                </c:pt>
                <c:pt idx="508">
                  <c:v>2857.46</c:v>
                </c:pt>
                <c:pt idx="509">
                  <c:v>2857.46</c:v>
                </c:pt>
                <c:pt idx="510">
                  <c:v>2854.13</c:v>
                </c:pt>
                <c:pt idx="511">
                  <c:v>2855.44</c:v>
                </c:pt>
                <c:pt idx="512">
                  <c:v>2855.32</c:v>
                </c:pt>
                <c:pt idx="513">
                  <c:v>2866.04</c:v>
                </c:pt>
                <c:pt idx="514">
                  <c:v>2862.51</c:v>
                </c:pt>
                <c:pt idx="515">
                  <c:v>2862.51</c:v>
                </c:pt>
                <c:pt idx="516">
                  <c:v>2862.51</c:v>
                </c:pt>
                <c:pt idx="517">
                  <c:v>2902.98</c:v>
                </c:pt>
                <c:pt idx="518">
                  <c:v>2906.95</c:v>
                </c:pt>
                <c:pt idx="519">
                  <c:v>2945.97</c:v>
                </c:pt>
                <c:pt idx="520">
                  <c:v>2955.31</c:v>
                </c:pt>
                <c:pt idx="521">
                  <c:v>2955.31</c:v>
                </c:pt>
                <c:pt idx="522">
                  <c:v>2955.31</c:v>
                </c:pt>
                <c:pt idx="523">
                  <c:v>2955.31</c:v>
                </c:pt>
                <c:pt idx="524">
                  <c:v>2913.45</c:v>
                </c:pt>
                <c:pt idx="525">
                  <c:v>2943.97</c:v>
                </c:pt>
                <c:pt idx="526">
                  <c:v>2937.63</c:v>
                </c:pt>
                <c:pt idx="527">
                  <c:v>2966.12</c:v>
                </c:pt>
                <c:pt idx="528">
                  <c:v>2983.12</c:v>
                </c:pt>
                <c:pt idx="529">
                  <c:v>2983.12</c:v>
                </c:pt>
                <c:pt idx="530">
                  <c:v>2983.12</c:v>
                </c:pt>
                <c:pt idx="531">
                  <c:v>2983.12</c:v>
                </c:pt>
                <c:pt idx="532">
                  <c:v>3003.35</c:v>
                </c:pt>
                <c:pt idx="533">
                  <c:v>3027.2</c:v>
                </c:pt>
                <c:pt idx="534">
                  <c:v>3053.65</c:v>
                </c:pt>
                <c:pt idx="535">
                  <c:v>3102.6</c:v>
                </c:pt>
                <c:pt idx="536">
                  <c:v>3102.6</c:v>
                </c:pt>
                <c:pt idx="537">
                  <c:v>3102.6</c:v>
                </c:pt>
                <c:pt idx="538">
                  <c:v>3208.37</c:v>
                </c:pt>
                <c:pt idx="539">
                  <c:v>3194.24</c:v>
                </c:pt>
                <c:pt idx="540">
                  <c:v>3238.51</c:v>
                </c:pt>
                <c:pt idx="541">
                  <c:v>3195.47</c:v>
                </c:pt>
                <c:pt idx="542">
                  <c:v>3101.1</c:v>
                </c:pt>
                <c:pt idx="543">
                  <c:v>3101.1</c:v>
                </c:pt>
                <c:pt idx="544">
                  <c:v>3101.1</c:v>
                </c:pt>
                <c:pt idx="545">
                  <c:v>3079.97</c:v>
                </c:pt>
                <c:pt idx="546">
                  <c:v>3093.64</c:v>
                </c:pt>
                <c:pt idx="547">
                  <c:v>3142.34</c:v>
                </c:pt>
                <c:pt idx="548">
                  <c:v>3119.93</c:v>
                </c:pt>
                <c:pt idx="549">
                  <c:v>3113.55</c:v>
                </c:pt>
                <c:pt idx="550">
                  <c:v>3113.55</c:v>
                </c:pt>
                <c:pt idx="551">
                  <c:v>3113.55</c:v>
                </c:pt>
                <c:pt idx="552">
                  <c:v>3113.55</c:v>
                </c:pt>
                <c:pt idx="553">
                  <c:v>3138.46</c:v>
                </c:pt>
                <c:pt idx="554">
                  <c:v>3105.4</c:v>
                </c:pt>
                <c:pt idx="555">
                  <c:v>3080.57</c:v>
                </c:pt>
                <c:pt idx="556">
                  <c:v>3012.96</c:v>
                </c:pt>
                <c:pt idx="557">
                  <c:v>3012.96</c:v>
                </c:pt>
                <c:pt idx="558">
                  <c:v>3012.96</c:v>
                </c:pt>
                <c:pt idx="559">
                  <c:v>3032.59</c:v>
                </c:pt>
                <c:pt idx="560">
                  <c:v>3025.28</c:v>
                </c:pt>
                <c:pt idx="561">
                  <c:v>2989.04</c:v>
                </c:pt>
                <c:pt idx="562">
                  <c:v>2975.13</c:v>
                </c:pt>
                <c:pt idx="563">
                  <c:v>2984.9</c:v>
                </c:pt>
                <c:pt idx="564">
                  <c:v>2984.9</c:v>
                </c:pt>
                <c:pt idx="565">
                  <c:v>2984.9</c:v>
                </c:pt>
                <c:pt idx="566">
                  <c:v>3001.68</c:v>
                </c:pt>
                <c:pt idx="567">
                  <c:v>3065.74</c:v>
                </c:pt>
                <c:pt idx="568">
                  <c:v>3099.28</c:v>
                </c:pt>
                <c:pt idx="569">
                  <c:v>3135.17</c:v>
                </c:pt>
                <c:pt idx="570">
                  <c:v>3080.44</c:v>
                </c:pt>
                <c:pt idx="571">
                  <c:v>3080.44</c:v>
                </c:pt>
                <c:pt idx="572">
                  <c:v>3080.44</c:v>
                </c:pt>
                <c:pt idx="573">
                  <c:v>3096.98</c:v>
                </c:pt>
                <c:pt idx="574">
                  <c:v>3121.94</c:v>
                </c:pt>
                <c:pt idx="575">
                  <c:v>3086.75</c:v>
                </c:pt>
                <c:pt idx="576">
                  <c:v>3061.85</c:v>
                </c:pt>
                <c:pt idx="577">
                  <c:v>3034.9</c:v>
                </c:pt>
                <c:pt idx="578">
                  <c:v>3034.9</c:v>
                </c:pt>
                <c:pt idx="579">
                  <c:v>3034.9</c:v>
                </c:pt>
                <c:pt idx="580">
                  <c:v>2971.15</c:v>
                </c:pt>
                <c:pt idx="581">
                  <c:v>2913.74</c:v>
                </c:pt>
                <c:pt idx="582">
                  <c:v>2891.91</c:v>
                </c:pt>
                <c:pt idx="583">
                  <c:v>2887.21</c:v>
                </c:pt>
                <c:pt idx="584">
                  <c:v>2855.74</c:v>
                </c:pt>
                <c:pt idx="585">
                  <c:v>2855.74</c:v>
                </c:pt>
                <c:pt idx="586">
                  <c:v>2855.74</c:v>
                </c:pt>
                <c:pt idx="587">
                  <c:v>2855.74</c:v>
                </c:pt>
                <c:pt idx="588">
                  <c:v>2910.7</c:v>
                </c:pt>
                <c:pt idx="589">
                  <c:v>2928.69</c:v>
                </c:pt>
                <c:pt idx="590">
                  <c:v>2908.87</c:v>
                </c:pt>
                <c:pt idx="591">
                  <c:v>2879.89</c:v>
                </c:pt>
                <c:pt idx="592">
                  <c:v>2879.89</c:v>
                </c:pt>
                <c:pt idx="593">
                  <c:v>2879.89</c:v>
                </c:pt>
                <c:pt idx="594">
                  <c:v>2912.99</c:v>
                </c:pt>
                <c:pt idx="595">
                  <c:v>2929.19</c:v>
                </c:pt>
                <c:pt idx="596">
                  <c:v>2966.68</c:v>
                </c:pt>
                <c:pt idx="597">
                  <c:v>2925.36</c:v>
                </c:pt>
                <c:pt idx="598">
                  <c:v>2912.08</c:v>
                </c:pt>
                <c:pt idx="599">
                  <c:v>2912.08</c:v>
                </c:pt>
                <c:pt idx="600">
                  <c:v>2912.08</c:v>
                </c:pt>
                <c:pt idx="601">
                  <c:v>2918.21</c:v>
                </c:pt>
                <c:pt idx="602">
                  <c:v>2950.87</c:v>
                </c:pt>
                <c:pt idx="603">
                  <c:v>2926.75</c:v>
                </c:pt>
                <c:pt idx="604">
                  <c:v>2921.32</c:v>
                </c:pt>
                <c:pt idx="605">
                  <c:v>2897.83</c:v>
                </c:pt>
                <c:pt idx="606">
                  <c:v>2897.83</c:v>
                </c:pt>
                <c:pt idx="607">
                  <c:v>2897.83</c:v>
                </c:pt>
                <c:pt idx="608">
                  <c:v>2897.83</c:v>
                </c:pt>
                <c:pt idx="609">
                  <c:v>2825.25</c:v>
                </c:pt>
                <c:pt idx="610">
                  <c:v>2819.63</c:v>
                </c:pt>
                <c:pt idx="611">
                  <c:v>2853.32</c:v>
                </c:pt>
                <c:pt idx="612">
                  <c:v>2896.19</c:v>
                </c:pt>
                <c:pt idx="613">
                  <c:v>2896.19</c:v>
                </c:pt>
                <c:pt idx="614">
                  <c:v>2896.19</c:v>
                </c:pt>
                <c:pt idx="615">
                  <c:v>2921.15</c:v>
                </c:pt>
                <c:pt idx="616">
                  <c:v>2935.86</c:v>
                </c:pt>
                <c:pt idx="617">
                  <c:v>2935.86</c:v>
                </c:pt>
                <c:pt idx="618">
                  <c:v>3009.36</c:v>
                </c:pt>
                <c:pt idx="619">
                  <c:v>3073.23</c:v>
                </c:pt>
                <c:pt idx="620">
                  <c:v>3073.23</c:v>
                </c:pt>
                <c:pt idx="621">
                  <c:v>3073.23</c:v>
                </c:pt>
                <c:pt idx="622">
                  <c:v>3073.23</c:v>
                </c:pt>
                <c:pt idx="623">
                  <c:v>3069.24</c:v>
                </c:pt>
                <c:pt idx="624">
                  <c:v>3108.7</c:v>
                </c:pt>
                <c:pt idx="625">
                  <c:v>3082.04</c:v>
                </c:pt>
                <c:pt idx="626">
                  <c:v>3047.31</c:v>
                </c:pt>
                <c:pt idx="627">
                  <c:v>3047.31</c:v>
                </c:pt>
                <c:pt idx="628">
                  <c:v>3047.31</c:v>
                </c:pt>
                <c:pt idx="629">
                  <c:v>3086.82</c:v>
                </c:pt>
                <c:pt idx="630">
                  <c:v>3074.35</c:v>
                </c:pt>
                <c:pt idx="631">
                  <c:v>3099.75</c:v>
                </c:pt>
                <c:pt idx="632">
                  <c:v>3099.75</c:v>
                </c:pt>
                <c:pt idx="633">
                  <c:v>3101.1</c:v>
                </c:pt>
                <c:pt idx="634">
                  <c:v>3101.1</c:v>
                </c:pt>
                <c:pt idx="635">
                  <c:v>3101.1</c:v>
                </c:pt>
                <c:pt idx="636">
                  <c:v>3142.11</c:v>
                </c:pt>
                <c:pt idx="637">
                  <c:v>3131.95</c:v>
                </c:pt>
                <c:pt idx="638">
                  <c:v>3166.67</c:v>
                </c:pt>
                <c:pt idx="639">
                  <c:v>3149.12</c:v>
                </c:pt>
                <c:pt idx="640">
                  <c:v>3179.22</c:v>
                </c:pt>
                <c:pt idx="641">
                  <c:v>3179.22</c:v>
                </c:pt>
                <c:pt idx="642">
                  <c:v>3179.22</c:v>
                </c:pt>
                <c:pt idx="643">
                  <c:v>3287.03</c:v>
                </c:pt>
                <c:pt idx="644">
                  <c:v>3287.03</c:v>
                </c:pt>
                <c:pt idx="645">
                  <c:v>3294.02</c:v>
                </c:pt>
                <c:pt idx="646">
                  <c:v>3259.56</c:v>
                </c:pt>
                <c:pt idx="647">
                  <c:v>3299.36</c:v>
                </c:pt>
                <c:pt idx="648">
                  <c:v>3299.36</c:v>
                </c:pt>
                <c:pt idx="649">
                  <c:v>3299.36</c:v>
                </c:pt>
                <c:pt idx="650">
                  <c:v>3356</c:v>
                </c:pt>
                <c:pt idx="651">
                  <c:v>3328.08</c:v>
                </c:pt>
                <c:pt idx="652">
                  <c:v>3317.72</c:v>
                </c:pt>
                <c:pt idx="653">
                  <c:v>3333.37</c:v>
                </c:pt>
                <c:pt idx="654">
                  <c:v>3337.68</c:v>
                </c:pt>
                <c:pt idx="655">
                  <c:v>3337.68</c:v>
                </c:pt>
                <c:pt idx="656">
                  <c:v>3337.68</c:v>
                </c:pt>
                <c:pt idx="657">
                  <c:v>3332.7</c:v>
                </c:pt>
                <c:pt idx="658">
                  <c:v>3307.24</c:v>
                </c:pt>
                <c:pt idx="659">
                  <c:v>3255.19</c:v>
                </c:pt>
                <c:pt idx="660">
                  <c:v>3172.03</c:v>
                </c:pt>
                <c:pt idx="661">
                  <c:v>3172.03</c:v>
                </c:pt>
                <c:pt idx="662">
                  <c:v>3172.03</c:v>
                </c:pt>
                <c:pt idx="663">
                  <c:v>3172.03</c:v>
                </c:pt>
                <c:pt idx="664">
                  <c:v>3180.87</c:v>
                </c:pt>
                <c:pt idx="665">
                  <c:v>3155.22</c:v>
                </c:pt>
                <c:pt idx="666">
                  <c:v>3149.47</c:v>
                </c:pt>
                <c:pt idx="667">
                  <c:v>3149.47</c:v>
                </c:pt>
                <c:pt idx="668">
                  <c:v>3149.47</c:v>
                </c:pt>
                <c:pt idx="669">
                  <c:v>3149.47</c:v>
                </c:pt>
                <c:pt idx="670">
                  <c:v>3149.47</c:v>
                </c:pt>
                <c:pt idx="671">
                  <c:v>3213.24</c:v>
                </c:pt>
                <c:pt idx="672">
                  <c:v>3203.86</c:v>
                </c:pt>
                <c:pt idx="673">
                  <c:v>3250.69</c:v>
                </c:pt>
                <c:pt idx="674">
                  <c:v>3287.28</c:v>
                </c:pt>
                <c:pt idx="675">
                  <c:v>3268.37</c:v>
                </c:pt>
                <c:pt idx="676">
                  <c:v>3268.37</c:v>
                </c:pt>
                <c:pt idx="677">
                  <c:v>3268.37</c:v>
                </c:pt>
                <c:pt idx="678">
                  <c:v>3268.37</c:v>
                </c:pt>
                <c:pt idx="679">
                  <c:v>3246.51</c:v>
                </c:pt>
                <c:pt idx="680">
                  <c:v>3235.45</c:v>
                </c:pt>
                <c:pt idx="681">
                  <c:v>3240.71</c:v>
                </c:pt>
                <c:pt idx="682">
                  <c:v>3293.94</c:v>
                </c:pt>
                <c:pt idx="683">
                  <c:v>3293.94</c:v>
                </c:pt>
                <c:pt idx="684">
                  <c:v>3293.94</c:v>
                </c:pt>
                <c:pt idx="685">
                  <c:v>3293.94</c:v>
                </c:pt>
                <c:pt idx="686">
                  <c:v>3297.46</c:v>
                </c:pt>
                <c:pt idx="687">
                  <c:v>3357.67</c:v>
                </c:pt>
                <c:pt idx="688">
                  <c:v>3368.49</c:v>
                </c:pt>
                <c:pt idx="689">
                  <c:v>3281.74</c:v>
                </c:pt>
                <c:pt idx="690">
                  <c:v>3281.74</c:v>
                </c:pt>
                <c:pt idx="691">
                  <c:v>3281.74</c:v>
                </c:pt>
                <c:pt idx="692">
                  <c:v>3362.38</c:v>
                </c:pt>
                <c:pt idx="693">
                  <c:v>3375.8</c:v>
                </c:pt>
                <c:pt idx="694">
                  <c:v>3366.63</c:v>
                </c:pt>
                <c:pt idx="695">
                  <c:v>3302.92</c:v>
                </c:pt>
                <c:pt idx="696">
                  <c:v>3287.31</c:v>
                </c:pt>
                <c:pt idx="697">
                  <c:v>3287.31</c:v>
                </c:pt>
                <c:pt idx="698">
                  <c:v>3287.31</c:v>
                </c:pt>
                <c:pt idx="699">
                  <c:v>3326.82</c:v>
                </c:pt>
                <c:pt idx="700">
                  <c:v>3387.69</c:v>
                </c:pt>
                <c:pt idx="701">
                  <c:v>3382.2</c:v>
                </c:pt>
                <c:pt idx="702">
                  <c:v>3315.75</c:v>
                </c:pt>
                <c:pt idx="703">
                  <c:v>3320.49</c:v>
                </c:pt>
                <c:pt idx="704">
                  <c:v>3320.49</c:v>
                </c:pt>
                <c:pt idx="705">
                  <c:v>3320.49</c:v>
                </c:pt>
                <c:pt idx="706">
                  <c:v>3367.02</c:v>
                </c:pt>
                <c:pt idx="707">
                  <c:v>3391.93</c:v>
                </c:pt>
                <c:pt idx="708">
                  <c:v>3385.65</c:v>
                </c:pt>
                <c:pt idx="709">
                  <c:v>3434.89</c:v>
                </c:pt>
                <c:pt idx="710">
                  <c:v>3409.82</c:v>
                </c:pt>
                <c:pt idx="711">
                  <c:v>3409.82</c:v>
                </c:pt>
                <c:pt idx="712">
                  <c:v>3409.82</c:v>
                </c:pt>
                <c:pt idx="713">
                  <c:v>3409.82</c:v>
                </c:pt>
                <c:pt idx="714">
                  <c:v>3406.87</c:v>
                </c:pt>
                <c:pt idx="715">
                  <c:v>3391.87</c:v>
                </c:pt>
                <c:pt idx="716">
                  <c:v>3338.03</c:v>
                </c:pt>
                <c:pt idx="717">
                  <c:v>3356.78</c:v>
                </c:pt>
                <c:pt idx="718">
                  <c:v>3356.78</c:v>
                </c:pt>
                <c:pt idx="719">
                  <c:v>3356.78</c:v>
                </c:pt>
                <c:pt idx="720">
                  <c:v>3314.24</c:v>
                </c:pt>
                <c:pt idx="721">
                  <c:v>3322.54</c:v>
                </c:pt>
                <c:pt idx="722">
                  <c:v>3341.69</c:v>
                </c:pt>
                <c:pt idx="723">
                  <c:v>3310.16</c:v>
                </c:pt>
                <c:pt idx="724">
                  <c:v>3306</c:v>
                </c:pt>
                <c:pt idx="725">
                  <c:v>3306</c:v>
                </c:pt>
                <c:pt idx="726">
                  <c:v>3306</c:v>
                </c:pt>
                <c:pt idx="727">
                  <c:v>3319.8</c:v>
                </c:pt>
                <c:pt idx="728">
                  <c:v>3268.86</c:v>
                </c:pt>
                <c:pt idx="729">
                  <c:v>3205.6</c:v>
                </c:pt>
                <c:pt idx="730">
                  <c:v>3203.03</c:v>
                </c:pt>
                <c:pt idx="731">
                  <c:v>3163.25</c:v>
                </c:pt>
                <c:pt idx="732">
                  <c:v>3163.25</c:v>
                </c:pt>
                <c:pt idx="733">
                  <c:v>3163.25</c:v>
                </c:pt>
                <c:pt idx="734">
                  <c:v>3135.28</c:v>
                </c:pt>
                <c:pt idx="735">
                  <c:v>3155.9</c:v>
                </c:pt>
                <c:pt idx="736">
                  <c:v>3192.49</c:v>
                </c:pt>
                <c:pt idx="737">
                  <c:v>3204.27</c:v>
                </c:pt>
                <c:pt idx="738">
                  <c:v>3164.12</c:v>
                </c:pt>
                <c:pt idx="739">
                  <c:v>3164.12</c:v>
                </c:pt>
                <c:pt idx="740">
                  <c:v>3164.12</c:v>
                </c:pt>
                <c:pt idx="741">
                  <c:v>3175.95</c:v>
                </c:pt>
                <c:pt idx="742">
                  <c:v>3175.88</c:v>
                </c:pt>
                <c:pt idx="743">
                  <c:v>3155.9</c:v>
                </c:pt>
                <c:pt idx="744">
                  <c:v>3087.39</c:v>
                </c:pt>
                <c:pt idx="745">
                  <c:v>3065.79</c:v>
                </c:pt>
                <c:pt idx="746">
                  <c:v>3065.79</c:v>
                </c:pt>
                <c:pt idx="747">
                  <c:v>3065.79</c:v>
                </c:pt>
                <c:pt idx="748">
                  <c:v>3065.79</c:v>
                </c:pt>
                <c:pt idx="749">
                  <c:v>3050.31</c:v>
                </c:pt>
                <c:pt idx="750">
                  <c:v>3058.8</c:v>
                </c:pt>
                <c:pt idx="751">
                  <c:v>3058.8</c:v>
                </c:pt>
                <c:pt idx="752">
                  <c:v>3058.8</c:v>
                </c:pt>
                <c:pt idx="753">
                  <c:v>3058.8</c:v>
                </c:pt>
                <c:pt idx="754">
                  <c:v>3058.8</c:v>
                </c:pt>
                <c:pt idx="755">
                  <c:v>3047.85</c:v>
                </c:pt>
                <c:pt idx="756">
                  <c:v>3052.33</c:v>
                </c:pt>
                <c:pt idx="757">
                  <c:v>3022.35</c:v>
                </c:pt>
                <c:pt idx="758">
                  <c:v>3000.63</c:v>
                </c:pt>
                <c:pt idx="759">
                  <c:v>3038.48</c:v>
                </c:pt>
                <c:pt idx="760">
                  <c:v>3038.48</c:v>
                </c:pt>
                <c:pt idx="761">
                  <c:v>3038.48</c:v>
                </c:pt>
                <c:pt idx="762">
                  <c:v>3066.94</c:v>
                </c:pt>
                <c:pt idx="763">
                  <c:v>3085.82</c:v>
                </c:pt>
                <c:pt idx="764">
                  <c:v>3081.39</c:v>
                </c:pt>
                <c:pt idx="765">
                  <c:v>3109.6</c:v>
                </c:pt>
                <c:pt idx="766">
                  <c:v>3076.29</c:v>
                </c:pt>
                <c:pt idx="767">
                  <c:v>3076.29</c:v>
                </c:pt>
                <c:pt idx="768">
                  <c:v>3076.29</c:v>
                </c:pt>
                <c:pt idx="769">
                  <c:v>3057.96</c:v>
                </c:pt>
                <c:pt idx="770">
                  <c:v>3036.57</c:v>
                </c:pt>
                <c:pt idx="771">
                  <c:v>3006.35</c:v>
                </c:pt>
                <c:pt idx="772">
                  <c:v>3000.78</c:v>
                </c:pt>
                <c:pt idx="773">
                  <c:v>2999.38</c:v>
                </c:pt>
                <c:pt idx="774">
                  <c:v>2999.38</c:v>
                </c:pt>
                <c:pt idx="775">
                  <c:v>2999.38</c:v>
                </c:pt>
                <c:pt idx="776">
                  <c:v>2995.86</c:v>
                </c:pt>
                <c:pt idx="777">
                  <c:v>2912.2</c:v>
                </c:pt>
                <c:pt idx="778">
                  <c:v>2899.92</c:v>
                </c:pt>
                <c:pt idx="779">
                  <c:v>2928.7</c:v>
                </c:pt>
                <c:pt idx="780">
                  <c:v>2939.7</c:v>
                </c:pt>
                <c:pt idx="781">
                  <c:v>2939.7</c:v>
                </c:pt>
                <c:pt idx="782">
                  <c:v>2939.7</c:v>
                </c:pt>
                <c:pt idx="783">
                  <c:v>2962.08</c:v>
                </c:pt>
                <c:pt idx="784">
                  <c:v>2945.37</c:v>
                </c:pt>
                <c:pt idx="785">
                  <c:v>2943.23</c:v>
                </c:pt>
                <c:pt idx="786">
                  <c:v>2885.72</c:v>
                </c:pt>
                <c:pt idx="787">
                  <c:v>2851.14</c:v>
                </c:pt>
                <c:pt idx="788">
                  <c:v>2851.14</c:v>
                </c:pt>
                <c:pt idx="789">
                  <c:v>2851.14</c:v>
                </c:pt>
                <c:pt idx="790">
                  <c:v>2833.78</c:v>
                </c:pt>
                <c:pt idx="791">
                  <c:v>2895.51</c:v>
                </c:pt>
                <c:pt idx="792">
                  <c:v>2942.16</c:v>
                </c:pt>
                <c:pt idx="793">
                  <c:v>2952.37</c:v>
                </c:pt>
                <c:pt idx="794">
                  <c:v>2969.62</c:v>
                </c:pt>
                <c:pt idx="795">
                  <c:v>2969.62</c:v>
                </c:pt>
                <c:pt idx="796">
                  <c:v>2969.62</c:v>
                </c:pt>
                <c:pt idx="797">
                  <c:v>2969.62</c:v>
                </c:pt>
                <c:pt idx="798">
                  <c:v>2979.54</c:v>
                </c:pt>
                <c:pt idx="799">
                  <c:v>2956.82</c:v>
                </c:pt>
                <c:pt idx="800">
                  <c:v>2934.88</c:v>
                </c:pt>
                <c:pt idx="801">
                  <c:v>2983.82</c:v>
                </c:pt>
                <c:pt idx="802">
                  <c:v>2983.82</c:v>
                </c:pt>
                <c:pt idx="803">
                  <c:v>2983.82</c:v>
                </c:pt>
                <c:pt idx="804">
                  <c:v>3007.74</c:v>
                </c:pt>
                <c:pt idx="805">
                  <c:v>3020.89</c:v>
                </c:pt>
                <c:pt idx="806">
                  <c:v>3031.48</c:v>
                </c:pt>
                <c:pt idx="807">
                  <c:v>3056.06</c:v>
                </c:pt>
                <c:pt idx="808">
                  <c:v>3047.99</c:v>
                </c:pt>
                <c:pt idx="809">
                  <c:v>3047.99</c:v>
                </c:pt>
                <c:pt idx="810">
                  <c:v>3047.99</c:v>
                </c:pt>
                <c:pt idx="811">
                  <c:v>3058.25</c:v>
                </c:pt>
                <c:pt idx="812">
                  <c:v>3059.92</c:v>
                </c:pt>
                <c:pt idx="813">
                  <c:v>3061.89</c:v>
                </c:pt>
                <c:pt idx="814">
                  <c:v>3054.6</c:v>
                </c:pt>
                <c:pt idx="815">
                  <c:v>3069.17</c:v>
                </c:pt>
                <c:pt idx="816">
                  <c:v>3069.17</c:v>
                </c:pt>
                <c:pt idx="817">
                  <c:v>3069.17</c:v>
                </c:pt>
                <c:pt idx="818">
                  <c:v>3069.17</c:v>
                </c:pt>
                <c:pt idx="819">
                  <c:v>3089.65</c:v>
                </c:pt>
                <c:pt idx="820">
                  <c:v>3117.83</c:v>
                </c:pt>
                <c:pt idx="821">
                  <c:v>3110.88</c:v>
                </c:pt>
                <c:pt idx="822">
                  <c:v>3017.71</c:v>
                </c:pt>
                <c:pt idx="823">
                  <c:v>3017.71</c:v>
                </c:pt>
                <c:pt idx="824">
                  <c:v>3017.71</c:v>
                </c:pt>
                <c:pt idx="825">
                  <c:v>3017.71</c:v>
                </c:pt>
                <c:pt idx="826">
                  <c:v>2950.95</c:v>
                </c:pt>
                <c:pt idx="827">
                  <c:v>2905.23</c:v>
                </c:pt>
                <c:pt idx="828">
                  <c:v>2942.13</c:v>
                </c:pt>
                <c:pt idx="829">
                  <c:v>2969.83</c:v>
                </c:pt>
                <c:pt idx="830">
                  <c:v>2969.83</c:v>
                </c:pt>
                <c:pt idx="831">
                  <c:v>2969.83</c:v>
                </c:pt>
                <c:pt idx="832">
                  <c:v>2990.35</c:v>
                </c:pt>
                <c:pt idx="833">
                  <c:v>3003.28</c:v>
                </c:pt>
                <c:pt idx="834">
                  <c:v>2989.56</c:v>
                </c:pt>
                <c:pt idx="835">
                  <c:v>3019.12</c:v>
                </c:pt>
                <c:pt idx="836">
                  <c:v>3010.91</c:v>
                </c:pt>
                <c:pt idx="837">
                  <c:v>3010.91</c:v>
                </c:pt>
                <c:pt idx="838">
                  <c:v>3010.91</c:v>
                </c:pt>
                <c:pt idx="839">
                  <c:v>2972.97</c:v>
                </c:pt>
                <c:pt idx="840">
                  <c:v>2976.29</c:v>
                </c:pt>
                <c:pt idx="841">
                  <c:v>2944.06</c:v>
                </c:pt>
                <c:pt idx="842">
                  <c:v>2897.53</c:v>
                </c:pt>
                <c:pt idx="843">
                  <c:v>2972.92</c:v>
                </c:pt>
                <c:pt idx="844">
                  <c:v>2972.92</c:v>
                </c:pt>
                <c:pt idx="845">
                  <c:v>2972.92</c:v>
                </c:pt>
                <c:pt idx="846">
                  <c:v>3022.78</c:v>
                </c:pt>
                <c:pt idx="847">
                  <c:v>3005.18</c:v>
                </c:pt>
                <c:pt idx="848">
                  <c:v>2916.15</c:v>
                </c:pt>
                <c:pt idx="849">
                  <c:v>2919.01</c:v>
                </c:pt>
                <c:pt idx="850">
                  <c:v>2914.38</c:v>
                </c:pt>
                <c:pt idx="851">
                  <c:v>2914.38</c:v>
                </c:pt>
                <c:pt idx="852">
                  <c:v>2914.38</c:v>
                </c:pt>
                <c:pt idx="853">
                  <c:v>2914.38</c:v>
                </c:pt>
                <c:pt idx="854">
                  <c:v>2966.87</c:v>
                </c:pt>
                <c:pt idx="855">
                  <c:v>3003.2</c:v>
                </c:pt>
                <c:pt idx="856">
                  <c:v>2986.49</c:v>
                </c:pt>
                <c:pt idx="857">
                  <c:v>2952.64</c:v>
                </c:pt>
                <c:pt idx="858">
                  <c:v>2952.64</c:v>
                </c:pt>
                <c:pt idx="859">
                  <c:v>2952.64</c:v>
                </c:pt>
                <c:pt idx="860">
                  <c:v>2929.81</c:v>
                </c:pt>
                <c:pt idx="861">
                  <c:v>2911.91</c:v>
                </c:pt>
                <c:pt idx="862">
                  <c:v>2936.53</c:v>
                </c:pt>
                <c:pt idx="863">
                  <c:v>2923.07</c:v>
                </c:pt>
                <c:pt idx="864">
                  <c:v>2923.46</c:v>
                </c:pt>
                <c:pt idx="865">
                  <c:v>2923.46</c:v>
                </c:pt>
                <c:pt idx="866">
                  <c:v>2923.46</c:v>
                </c:pt>
                <c:pt idx="867">
                  <c:v>2928.3</c:v>
                </c:pt>
                <c:pt idx="868">
                  <c:v>2931.08</c:v>
                </c:pt>
                <c:pt idx="869">
                  <c:v>2931.08</c:v>
                </c:pt>
                <c:pt idx="870">
                  <c:v>2928.67</c:v>
                </c:pt>
                <c:pt idx="871">
                  <c:v>2942.65</c:v>
                </c:pt>
                <c:pt idx="872">
                  <c:v>2942.65</c:v>
                </c:pt>
                <c:pt idx="873">
                  <c:v>2942.65</c:v>
                </c:pt>
                <c:pt idx="874">
                  <c:v>2997.25</c:v>
                </c:pt>
                <c:pt idx="875">
                  <c:v>3055.15</c:v>
                </c:pt>
                <c:pt idx="876">
                  <c:v>3073.52</c:v>
                </c:pt>
                <c:pt idx="877">
                  <c:v>3091.78</c:v>
                </c:pt>
                <c:pt idx="878">
                  <c:v>3081.75</c:v>
                </c:pt>
                <c:pt idx="879">
                  <c:v>3081.75</c:v>
                </c:pt>
                <c:pt idx="880">
                  <c:v>3081.75</c:v>
                </c:pt>
                <c:pt idx="881">
                  <c:v>3090.28</c:v>
                </c:pt>
                <c:pt idx="882">
                  <c:v>3084.81</c:v>
                </c:pt>
                <c:pt idx="883">
                  <c:v>3110.43</c:v>
                </c:pt>
                <c:pt idx="884">
                  <c:v>3079.83</c:v>
                </c:pt>
                <c:pt idx="885">
                  <c:v>3052.8</c:v>
                </c:pt>
                <c:pt idx="886">
                  <c:v>3052.8</c:v>
                </c:pt>
                <c:pt idx="887">
                  <c:v>3052.8</c:v>
                </c:pt>
                <c:pt idx="888">
                  <c:v>2992.5</c:v>
                </c:pt>
                <c:pt idx="889">
                  <c:v>2974.31</c:v>
                </c:pt>
                <c:pt idx="890">
                  <c:v>2954.9</c:v>
                </c:pt>
                <c:pt idx="891">
                  <c:v>2911.26</c:v>
                </c:pt>
                <c:pt idx="892">
                  <c:v>2908.67</c:v>
                </c:pt>
                <c:pt idx="893">
                  <c:v>2908.67</c:v>
                </c:pt>
                <c:pt idx="894">
                  <c:v>2908.67</c:v>
                </c:pt>
                <c:pt idx="895">
                  <c:v>2908.67</c:v>
                </c:pt>
                <c:pt idx="896">
                  <c:v>2905.3</c:v>
                </c:pt>
                <c:pt idx="897">
                  <c:v>2918.07</c:v>
                </c:pt>
                <c:pt idx="898">
                  <c:v>2884.02</c:v>
                </c:pt>
                <c:pt idx="899">
                  <c:v>2867.37</c:v>
                </c:pt>
                <c:pt idx="900">
                  <c:v>2867.37</c:v>
                </c:pt>
                <c:pt idx="901">
                  <c:v>2867.37</c:v>
                </c:pt>
                <c:pt idx="902">
                  <c:v>2883.89</c:v>
                </c:pt>
                <c:pt idx="903">
                  <c:v>2909.1</c:v>
                </c:pt>
                <c:pt idx="904">
                  <c:v>2938.28</c:v>
                </c:pt>
                <c:pt idx="905">
                  <c:v>2915.67</c:v>
                </c:pt>
                <c:pt idx="906">
                  <c:v>2882.69</c:v>
                </c:pt>
                <c:pt idx="907">
                  <c:v>2882.69</c:v>
                </c:pt>
                <c:pt idx="908">
                  <c:v>2882.69</c:v>
                </c:pt>
                <c:pt idx="909">
                  <c:v>2924.29</c:v>
                </c:pt>
                <c:pt idx="910">
                  <c:v>2933.82</c:v>
                </c:pt>
                <c:pt idx="911">
                  <c:v>2956.53</c:v>
                </c:pt>
                <c:pt idx="912">
                  <c:v>2986.36</c:v>
                </c:pt>
                <c:pt idx="913">
                  <c:v>2957.56</c:v>
                </c:pt>
                <c:pt idx="914">
                  <c:v>2957.56</c:v>
                </c:pt>
                <c:pt idx="915">
                  <c:v>2957.56</c:v>
                </c:pt>
                <c:pt idx="916">
                  <c:v>2957.56</c:v>
                </c:pt>
                <c:pt idx="917">
                  <c:v>2887.64</c:v>
                </c:pt>
                <c:pt idx="918">
                  <c:v>2840.38</c:v>
                </c:pt>
                <c:pt idx="919">
                  <c:v>2846.13</c:v>
                </c:pt>
                <c:pt idx="920">
                  <c:v>2899.29</c:v>
                </c:pt>
                <c:pt idx="921">
                  <c:v>2899.29</c:v>
                </c:pt>
                <c:pt idx="922">
                  <c:v>2899.29</c:v>
                </c:pt>
                <c:pt idx="923">
                  <c:v>2942.29</c:v>
                </c:pt>
                <c:pt idx="924">
                  <c:v>2976.19</c:v>
                </c:pt>
                <c:pt idx="925">
                  <c:v>2972.65</c:v>
                </c:pt>
                <c:pt idx="926">
                  <c:v>2938.5</c:v>
                </c:pt>
                <c:pt idx="927">
                  <c:v>2956.58</c:v>
                </c:pt>
                <c:pt idx="928">
                  <c:v>2956.58</c:v>
                </c:pt>
                <c:pt idx="929">
                  <c:v>2956.58</c:v>
                </c:pt>
                <c:pt idx="930">
                  <c:v>2928.18</c:v>
                </c:pt>
                <c:pt idx="931">
                  <c:v>2911.11</c:v>
                </c:pt>
                <c:pt idx="932">
                  <c:v>2894.15</c:v>
                </c:pt>
                <c:pt idx="933">
                  <c:v>2862.52</c:v>
                </c:pt>
                <c:pt idx="934">
                  <c:v>2917.95</c:v>
                </c:pt>
                <c:pt idx="935">
                  <c:v>2917.95</c:v>
                </c:pt>
                <c:pt idx="936">
                  <c:v>2917.95</c:v>
                </c:pt>
                <c:pt idx="937">
                  <c:v>2917.58</c:v>
                </c:pt>
                <c:pt idx="938">
                  <c:v>2921.99</c:v>
                </c:pt>
                <c:pt idx="939">
                  <c:v>2914.11</c:v>
                </c:pt>
                <c:pt idx="940">
                  <c:v>2879.95</c:v>
                </c:pt>
                <c:pt idx="941">
                  <c:v>2880.08</c:v>
                </c:pt>
                <c:pt idx="942">
                  <c:v>2880.08</c:v>
                </c:pt>
                <c:pt idx="943">
                  <c:v>2880.08</c:v>
                </c:pt>
                <c:pt idx="944">
                  <c:v>2937.23</c:v>
                </c:pt>
                <c:pt idx="945">
                  <c:v>2963.06</c:v>
                </c:pt>
                <c:pt idx="946">
                  <c:v>2964.93</c:v>
                </c:pt>
                <c:pt idx="947">
                  <c:v>2924.8</c:v>
                </c:pt>
                <c:pt idx="948">
                  <c:v>2913.96</c:v>
                </c:pt>
                <c:pt idx="949">
                  <c:v>2913.96</c:v>
                </c:pt>
                <c:pt idx="950">
                  <c:v>2913.96</c:v>
                </c:pt>
                <c:pt idx="951">
                  <c:v>2913.96</c:v>
                </c:pt>
                <c:pt idx="952">
                  <c:v>2919.51</c:v>
                </c:pt>
                <c:pt idx="953">
                  <c:v>2919.18</c:v>
                </c:pt>
                <c:pt idx="954">
                  <c:v>2930.78</c:v>
                </c:pt>
                <c:pt idx="955">
                  <c:v>2915.67</c:v>
                </c:pt>
                <c:pt idx="956">
                  <c:v>2915.67</c:v>
                </c:pt>
                <c:pt idx="957">
                  <c:v>2915.67</c:v>
                </c:pt>
                <c:pt idx="958">
                  <c:v>2915.67</c:v>
                </c:pt>
                <c:pt idx="959">
                  <c:v>2905.93</c:v>
                </c:pt>
                <c:pt idx="960">
                  <c:v>2914.15</c:v>
                </c:pt>
                <c:pt idx="961">
                  <c:v>2934.03</c:v>
                </c:pt>
                <c:pt idx="962">
                  <c:v>2944.25</c:v>
                </c:pt>
                <c:pt idx="963">
                  <c:v>2944.25</c:v>
                </c:pt>
                <c:pt idx="964">
                  <c:v>2944.25</c:v>
                </c:pt>
                <c:pt idx="965">
                  <c:v>2929.83</c:v>
                </c:pt>
                <c:pt idx="966">
                  <c:v>2941.34</c:v>
                </c:pt>
                <c:pt idx="967">
                  <c:v>2965.18</c:v>
                </c:pt>
                <c:pt idx="968">
                  <c:v>2966.61</c:v>
                </c:pt>
                <c:pt idx="969">
                  <c:v>2967.66</c:v>
                </c:pt>
                <c:pt idx="970">
                  <c:v>2967.66</c:v>
                </c:pt>
                <c:pt idx="971">
                  <c:v>2967.66</c:v>
                </c:pt>
                <c:pt idx="972">
                  <c:v>2998.55</c:v>
                </c:pt>
                <c:pt idx="973">
                  <c:v>3026.68</c:v>
                </c:pt>
                <c:pt idx="974">
                  <c:v>3070.54</c:v>
                </c:pt>
                <c:pt idx="975">
                  <c:v>3071.12</c:v>
                </c:pt>
                <c:pt idx="976">
                  <c:v>3070.4</c:v>
                </c:pt>
                <c:pt idx="977">
                  <c:v>3070.4</c:v>
                </c:pt>
                <c:pt idx="978">
                  <c:v>3070.4</c:v>
                </c:pt>
                <c:pt idx="979">
                  <c:v>3070.4</c:v>
                </c:pt>
                <c:pt idx="980">
                  <c:v>2984.78</c:v>
                </c:pt>
                <c:pt idx="981">
                  <c:v>3012.12</c:v>
                </c:pt>
                <c:pt idx="982">
                  <c:v>3100.12</c:v>
                </c:pt>
                <c:pt idx="983">
                  <c:v>3100.12</c:v>
                </c:pt>
                <c:pt idx="984">
                  <c:v>3100.12</c:v>
                </c:pt>
                <c:pt idx="985">
                  <c:v>3100.12</c:v>
                </c:pt>
                <c:pt idx="986">
                  <c:v>3100.12</c:v>
                </c:pt>
                <c:pt idx="987">
                  <c:v>3124.91</c:v>
                </c:pt>
                <c:pt idx="988">
                  <c:v>3131.11</c:v>
                </c:pt>
                <c:pt idx="989">
                  <c:v>3135.65</c:v>
                </c:pt>
                <c:pt idx="990">
                  <c:v>3163.49</c:v>
                </c:pt>
                <c:pt idx="991">
                  <c:v>3163.49</c:v>
                </c:pt>
                <c:pt idx="992">
                  <c:v>3163.49</c:v>
                </c:pt>
                <c:pt idx="993">
                  <c:v>3144.72</c:v>
                </c:pt>
                <c:pt idx="994">
                  <c:v>3139.76</c:v>
                </c:pt>
                <c:pt idx="995">
                  <c:v>3187.97</c:v>
                </c:pt>
                <c:pt idx="996">
                  <c:v>3187.97</c:v>
                </c:pt>
                <c:pt idx="997">
                  <c:v>3170.64</c:v>
                </c:pt>
                <c:pt idx="998">
                  <c:v>3170.64</c:v>
                </c:pt>
                <c:pt idx="999">
                  <c:v>3170.64</c:v>
                </c:pt>
                <c:pt idx="1000">
                  <c:v>3142.2</c:v>
                </c:pt>
                <c:pt idx="1001">
                  <c:v>3165.09</c:v>
                </c:pt>
                <c:pt idx="1002">
                  <c:v>3085.6</c:v>
                </c:pt>
                <c:pt idx="1003">
                  <c:v>3068.34</c:v>
                </c:pt>
                <c:pt idx="1004">
                  <c:v>3061.04</c:v>
                </c:pt>
                <c:pt idx="1005">
                  <c:v>3061.04</c:v>
                </c:pt>
                <c:pt idx="1006">
                  <c:v>3061.04</c:v>
                </c:pt>
                <c:pt idx="1007">
                  <c:v>3049.47</c:v>
                </c:pt>
                <c:pt idx="1008">
                  <c:v>3015.47</c:v>
                </c:pt>
                <c:pt idx="1009">
                  <c:v>2989.71</c:v>
                </c:pt>
                <c:pt idx="1010">
                  <c:v>2989.71</c:v>
                </c:pt>
                <c:pt idx="1011">
                  <c:v>3002.8</c:v>
                </c:pt>
                <c:pt idx="1012">
                  <c:v>3002.8</c:v>
                </c:pt>
                <c:pt idx="1013">
                  <c:v>3002.8</c:v>
                </c:pt>
                <c:pt idx="1014">
                  <c:v>2984.02</c:v>
                </c:pt>
                <c:pt idx="1015">
                  <c:v>2982.29</c:v>
                </c:pt>
                <c:pt idx="1016">
                  <c:v>2964.56</c:v>
                </c:pt>
                <c:pt idx="1017">
                  <c:v>3000.47</c:v>
                </c:pt>
                <c:pt idx="1018">
                  <c:v>2997.2</c:v>
                </c:pt>
                <c:pt idx="1019">
                  <c:v>2997.2</c:v>
                </c:pt>
                <c:pt idx="1020">
                  <c:v>2997.2</c:v>
                </c:pt>
                <c:pt idx="1021">
                  <c:v>3019.44</c:v>
                </c:pt>
                <c:pt idx="1022">
                  <c:v>2988.06</c:v>
                </c:pt>
                <c:pt idx="1023">
                  <c:v>2989.14</c:v>
                </c:pt>
                <c:pt idx="1024">
                  <c:v>2996.03</c:v>
                </c:pt>
                <c:pt idx="1025">
                  <c:v>2996.6</c:v>
                </c:pt>
                <c:pt idx="1026">
                  <c:v>2996.6</c:v>
                </c:pt>
                <c:pt idx="1027">
                  <c:v>2996.6</c:v>
                </c:pt>
                <c:pt idx="1028">
                  <c:v>2996.6</c:v>
                </c:pt>
                <c:pt idx="1029">
                  <c:v>2992.81</c:v>
                </c:pt>
                <c:pt idx="1030">
                  <c:v>3019.72</c:v>
                </c:pt>
                <c:pt idx="1031">
                  <c:v>3000.71</c:v>
                </c:pt>
                <c:pt idx="1032">
                  <c:v>3000.71</c:v>
                </c:pt>
                <c:pt idx="1033">
                  <c:v>3000.71</c:v>
                </c:pt>
                <c:pt idx="1034">
                  <c:v>3000.71</c:v>
                </c:pt>
                <c:pt idx="1035">
                  <c:v>3000.71</c:v>
                </c:pt>
                <c:pt idx="1036">
                  <c:v>2981.06</c:v>
                </c:pt>
                <c:pt idx="1037">
                  <c:v>2965.36</c:v>
                </c:pt>
                <c:pt idx="1038">
                  <c:v>2941.08</c:v>
                </c:pt>
                <c:pt idx="1039">
                  <c:v>2919.01</c:v>
                </c:pt>
                <c:pt idx="1040">
                  <c:v>2919.01</c:v>
                </c:pt>
                <c:pt idx="1041">
                  <c:v>2919.01</c:v>
                </c:pt>
                <c:pt idx="1042">
                  <c:v>2919.01</c:v>
                </c:pt>
                <c:pt idx="1043">
                  <c:v>2949.6</c:v>
                </c:pt>
                <c:pt idx="1044">
                  <c:v>2980.8</c:v>
                </c:pt>
                <c:pt idx="1045">
                  <c:v>2930.19</c:v>
                </c:pt>
                <c:pt idx="1046">
                  <c:v>2935.96</c:v>
                </c:pt>
                <c:pt idx="1047">
                  <c:v>2935.96</c:v>
                </c:pt>
                <c:pt idx="1048">
                  <c:v>2935.96</c:v>
                </c:pt>
                <c:pt idx="1049">
                  <c:v>2935.96</c:v>
                </c:pt>
                <c:pt idx="1050">
                  <c:v>2924.77</c:v>
                </c:pt>
                <c:pt idx="1051">
                  <c:v>2934.58</c:v>
                </c:pt>
                <c:pt idx="1052">
                  <c:v>2938.24</c:v>
                </c:pt>
                <c:pt idx="1053">
                  <c:v>2927.91</c:v>
                </c:pt>
                <c:pt idx="1054">
                  <c:v>2927.91</c:v>
                </c:pt>
                <c:pt idx="1055">
                  <c:v>2927.91</c:v>
                </c:pt>
                <c:pt idx="1056">
                  <c:v>2908.53</c:v>
                </c:pt>
                <c:pt idx="1057">
                  <c:v>2932.01</c:v>
                </c:pt>
                <c:pt idx="1058">
                  <c:v>2927.53</c:v>
                </c:pt>
                <c:pt idx="1059">
                  <c:v>2936.72</c:v>
                </c:pt>
                <c:pt idx="1060">
                  <c:v>2930.17</c:v>
                </c:pt>
                <c:pt idx="1061">
                  <c:v>2930.17</c:v>
                </c:pt>
                <c:pt idx="1062">
                  <c:v>2930.17</c:v>
                </c:pt>
                <c:pt idx="1063">
                  <c:v>2936.66</c:v>
                </c:pt>
                <c:pt idx="1064">
                  <c:v>2921.9</c:v>
                </c:pt>
                <c:pt idx="1065">
                  <c:v>2906.78</c:v>
                </c:pt>
                <c:pt idx="1066">
                  <c:v>2882.2</c:v>
                </c:pt>
                <c:pt idx="1067">
                  <c:v>2855.8</c:v>
                </c:pt>
                <c:pt idx="1068">
                  <c:v>2855.8</c:v>
                </c:pt>
                <c:pt idx="1069">
                  <c:v>2855.8</c:v>
                </c:pt>
                <c:pt idx="1070">
                  <c:v>2853.99</c:v>
                </c:pt>
                <c:pt idx="1071">
                  <c:v>2867.76</c:v>
                </c:pt>
                <c:pt idx="1072">
                  <c:v>2879.49</c:v>
                </c:pt>
                <c:pt idx="1073">
                  <c:v>2862.63</c:v>
                </c:pt>
                <c:pt idx="1074">
                  <c:v>2851.98</c:v>
                </c:pt>
                <c:pt idx="1075">
                  <c:v>2851.98</c:v>
                </c:pt>
                <c:pt idx="1076">
                  <c:v>2851.98</c:v>
                </c:pt>
                <c:pt idx="1077">
                  <c:v>2875.46</c:v>
                </c:pt>
                <c:pt idx="1078">
                  <c:v>2867.64</c:v>
                </c:pt>
                <c:pt idx="1079">
                  <c:v>2876.03</c:v>
                </c:pt>
                <c:pt idx="1080">
                  <c:v>2875.68</c:v>
                </c:pt>
                <c:pt idx="1081">
                  <c:v>2902.81</c:v>
                </c:pt>
                <c:pt idx="1082">
                  <c:v>2902.81</c:v>
                </c:pt>
                <c:pt idx="1083">
                  <c:v>2902.81</c:v>
                </c:pt>
                <c:pt idx="1084">
                  <c:v>2902.81</c:v>
                </c:pt>
                <c:pt idx="1085">
                  <c:v>2902.68</c:v>
                </c:pt>
                <c:pt idx="1086">
                  <c:v>2893.55</c:v>
                </c:pt>
                <c:pt idx="1087">
                  <c:v>2871.67</c:v>
                </c:pt>
                <c:pt idx="1088">
                  <c:v>2886.52</c:v>
                </c:pt>
                <c:pt idx="1089">
                  <c:v>2886.52</c:v>
                </c:pt>
                <c:pt idx="1090">
                  <c:v>2886.52</c:v>
                </c:pt>
                <c:pt idx="1091">
                  <c:v>2896.27</c:v>
                </c:pt>
                <c:pt idx="1092">
                  <c:v>2919.17</c:v>
                </c:pt>
                <c:pt idx="1093">
                  <c:v>2935.75</c:v>
                </c:pt>
                <c:pt idx="1094">
                  <c:v>2960.91</c:v>
                </c:pt>
                <c:pt idx="1095">
                  <c:v>2977.43</c:v>
                </c:pt>
                <c:pt idx="1096">
                  <c:v>2977.43</c:v>
                </c:pt>
                <c:pt idx="1097">
                  <c:v>2977.43</c:v>
                </c:pt>
                <c:pt idx="1098">
                  <c:v>2966.67</c:v>
                </c:pt>
                <c:pt idx="1099">
                  <c:v>2972.44</c:v>
                </c:pt>
                <c:pt idx="1100">
                  <c:v>2987.88</c:v>
                </c:pt>
                <c:pt idx="1101">
                  <c:v>3004.43</c:v>
                </c:pt>
                <c:pt idx="1102">
                  <c:v>2980.83</c:v>
                </c:pt>
                <c:pt idx="1103">
                  <c:v>2980.83</c:v>
                </c:pt>
                <c:pt idx="1104">
                  <c:v>2980.83</c:v>
                </c:pt>
                <c:pt idx="1105">
                  <c:v>2987.93</c:v>
                </c:pt>
                <c:pt idx="1106">
                  <c:v>2997.73</c:v>
                </c:pt>
                <c:pt idx="1107">
                  <c:v>2972.61</c:v>
                </c:pt>
                <c:pt idx="1108">
                  <c:v>2923.96</c:v>
                </c:pt>
                <c:pt idx="1109">
                  <c:v>2912.53</c:v>
                </c:pt>
                <c:pt idx="1110">
                  <c:v>2912.53</c:v>
                </c:pt>
                <c:pt idx="1111">
                  <c:v>2912.53</c:v>
                </c:pt>
                <c:pt idx="1112">
                  <c:v>2912.53</c:v>
                </c:pt>
                <c:pt idx="1113">
                  <c:v>2904.87</c:v>
                </c:pt>
                <c:pt idx="1114">
                  <c:v>2936.82</c:v>
                </c:pt>
                <c:pt idx="1115">
                  <c:v>2921.25</c:v>
                </c:pt>
                <c:pt idx="1116">
                  <c:v>2899.94</c:v>
                </c:pt>
                <c:pt idx="1117">
                  <c:v>2899.94</c:v>
                </c:pt>
                <c:pt idx="1118">
                  <c:v>2899.94</c:v>
                </c:pt>
                <c:pt idx="1119">
                  <c:v>2913.48</c:v>
                </c:pt>
                <c:pt idx="1120">
                  <c:v>2911.99</c:v>
                </c:pt>
                <c:pt idx="1121">
                  <c:v>2888.02</c:v>
                </c:pt>
                <c:pt idx="1122">
                  <c:v>2880.24</c:v>
                </c:pt>
                <c:pt idx="1123">
                  <c:v>2885.57</c:v>
                </c:pt>
                <c:pt idx="1124">
                  <c:v>2885.57</c:v>
                </c:pt>
                <c:pt idx="1125">
                  <c:v>2885.57</c:v>
                </c:pt>
                <c:pt idx="1126">
                  <c:v>2866.87</c:v>
                </c:pt>
                <c:pt idx="1127">
                  <c:v>2869.32</c:v>
                </c:pt>
                <c:pt idx="1128">
                  <c:v>2857.65</c:v>
                </c:pt>
                <c:pt idx="1129">
                  <c:v>2853.1</c:v>
                </c:pt>
                <c:pt idx="1130">
                  <c:v>2858</c:v>
                </c:pt>
                <c:pt idx="1131">
                  <c:v>2858</c:v>
                </c:pt>
                <c:pt idx="1132">
                  <c:v>2858</c:v>
                </c:pt>
                <c:pt idx="1133">
                  <c:v>2867.13</c:v>
                </c:pt>
                <c:pt idx="1134">
                  <c:v>2868.6</c:v>
                </c:pt>
                <c:pt idx="1135">
                  <c:v>2872.55</c:v>
                </c:pt>
                <c:pt idx="1136">
                  <c:v>2872.55</c:v>
                </c:pt>
                <c:pt idx="1137">
                  <c:v>2872.55</c:v>
                </c:pt>
                <c:pt idx="1138">
                  <c:v>2872.55</c:v>
                </c:pt>
                <c:pt idx="1139">
                  <c:v>2872.55</c:v>
                </c:pt>
                <c:pt idx="1140">
                  <c:v>2854.89</c:v>
                </c:pt>
                <c:pt idx="1141">
                  <c:v>2837.9</c:v>
                </c:pt>
                <c:pt idx="1142">
                  <c:v>2856.48</c:v>
                </c:pt>
                <c:pt idx="1143">
                  <c:v>2863.39</c:v>
                </c:pt>
                <c:pt idx="1144">
                  <c:v>2868.89</c:v>
                </c:pt>
                <c:pt idx="1145">
                  <c:v>2868.89</c:v>
                </c:pt>
                <c:pt idx="1146">
                  <c:v>2868.89</c:v>
                </c:pt>
                <c:pt idx="1147">
                  <c:v>2871.98</c:v>
                </c:pt>
                <c:pt idx="1148">
                  <c:v>2899.13</c:v>
                </c:pt>
                <c:pt idx="1149">
                  <c:v>2928.07</c:v>
                </c:pt>
                <c:pt idx="1150">
                  <c:v>2944.31</c:v>
                </c:pt>
                <c:pt idx="1151">
                  <c:v>2947.85</c:v>
                </c:pt>
                <c:pt idx="1152">
                  <c:v>2947.85</c:v>
                </c:pt>
                <c:pt idx="1153">
                  <c:v>2947.85</c:v>
                </c:pt>
                <c:pt idx="1154">
                  <c:v>2947.85</c:v>
                </c:pt>
                <c:pt idx="1155">
                  <c:v>2945.53</c:v>
                </c:pt>
                <c:pt idx="1156">
                  <c:v>2930.17</c:v>
                </c:pt>
                <c:pt idx="1157">
                  <c:v>2967.44</c:v>
                </c:pt>
                <c:pt idx="1158">
                  <c:v>2961.78</c:v>
                </c:pt>
                <c:pt idx="1159">
                  <c:v>2961.78</c:v>
                </c:pt>
                <c:pt idx="1160">
                  <c:v>2961.78</c:v>
                </c:pt>
                <c:pt idx="1161">
                  <c:v>2959.26</c:v>
                </c:pt>
                <c:pt idx="1162">
                  <c:v>2967.24</c:v>
                </c:pt>
                <c:pt idx="1163">
                  <c:v>2949.35</c:v>
                </c:pt>
                <c:pt idx="1164">
                  <c:v>2933.92</c:v>
                </c:pt>
                <c:pt idx="1165">
                  <c:v>2918.69</c:v>
                </c:pt>
                <c:pt idx="1166">
                  <c:v>2918.69</c:v>
                </c:pt>
                <c:pt idx="1167">
                  <c:v>2918.69</c:v>
                </c:pt>
                <c:pt idx="1168">
                  <c:v>2883.87</c:v>
                </c:pt>
                <c:pt idx="1169">
                  <c:v>2873.22</c:v>
                </c:pt>
                <c:pt idx="1170">
                  <c:v>2893.4</c:v>
                </c:pt>
                <c:pt idx="1171">
                  <c:v>2932.16</c:v>
                </c:pt>
                <c:pt idx="1172">
                  <c:v>2889.45</c:v>
                </c:pt>
                <c:pt idx="1173">
                  <c:v>2889.45</c:v>
                </c:pt>
                <c:pt idx="1174">
                  <c:v>2889.45</c:v>
                </c:pt>
                <c:pt idx="1175">
                  <c:v>2895.12</c:v>
                </c:pt>
                <c:pt idx="1176">
                  <c:v>2904.61</c:v>
                </c:pt>
                <c:pt idx="1177">
                  <c:v>2905.29</c:v>
                </c:pt>
                <c:pt idx="1178">
                  <c:v>2911.66</c:v>
                </c:pt>
                <c:pt idx="1179">
                  <c:v>2913.47</c:v>
                </c:pt>
                <c:pt idx="1180">
                  <c:v>2913.47</c:v>
                </c:pt>
                <c:pt idx="1181">
                  <c:v>2913.47</c:v>
                </c:pt>
                <c:pt idx="1182">
                  <c:v>2913.47</c:v>
                </c:pt>
                <c:pt idx="1183">
                  <c:v>2920.42</c:v>
                </c:pt>
                <c:pt idx="1184">
                  <c:v>2921</c:v>
                </c:pt>
                <c:pt idx="1185">
                  <c:v>2895.73</c:v>
                </c:pt>
                <c:pt idx="1186">
                  <c:v>2894.72</c:v>
                </c:pt>
                <c:pt idx="1187">
                  <c:v>2894.72</c:v>
                </c:pt>
                <c:pt idx="1188">
                  <c:v>2894.72</c:v>
                </c:pt>
                <c:pt idx="1189">
                  <c:v>2895.85</c:v>
                </c:pt>
                <c:pt idx="1190">
                  <c:v>2893.76</c:v>
                </c:pt>
                <c:pt idx="1191">
                  <c:v>2907.1</c:v>
                </c:pt>
                <c:pt idx="1192">
                  <c:v>2919.82</c:v>
                </c:pt>
                <c:pt idx="1193">
                  <c:v>2919.58</c:v>
                </c:pt>
                <c:pt idx="1194">
                  <c:v>2919.58</c:v>
                </c:pt>
                <c:pt idx="1195">
                  <c:v>2919.58</c:v>
                </c:pt>
                <c:pt idx="1196">
                  <c:v>2929.2</c:v>
                </c:pt>
                <c:pt idx="1197">
                  <c:v>2933.13</c:v>
                </c:pt>
                <c:pt idx="1198">
                  <c:v>2924.75</c:v>
                </c:pt>
                <c:pt idx="1199">
                  <c:v>2953.83</c:v>
                </c:pt>
                <c:pt idx="1200">
                  <c:v>2961.68</c:v>
                </c:pt>
                <c:pt idx="1201">
                  <c:v>2961.68</c:v>
                </c:pt>
                <c:pt idx="1202">
                  <c:v>2961.68</c:v>
                </c:pt>
                <c:pt idx="1203">
                  <c:v>2961.68</c:v>
                </c:pt>
                <c:pt idx="1204">
                  <c:v>3029.53</c:v>
                </c:pt>
                <c:pt idx="1205">
                  <c:v>3053.9</c:v>
                </c:pt>
                <c:pt idx="1206">
                  <c:v>3035.83</c:v>
                </c:pt>
                <c:pt idx="1207">
                  <c:v>3010.68</c:v>
                </c:pt>
                <c:pt idx="1208">
                  <c:v>3010.68</c:v>
                </c:pt>
                <c:pt idx="1209">
                  <c:v>3010.68</c:v>
                </c:pt>
                <c:pt idx="1210">
                  <c:v>3010.68</c:v>
                </c:pt>
                <c:pt idx="1211">
                  <c:v>3025.28</c:v>
                </c:pt>
                <c:pt idx="1212">
                  <c:v>3023.64</c:v>
                </c:pt>
                <c:pt idx="1213">
                  <c:v>3038.26</c:v>
                </c:pt>
                <c:pt idx="1214">
                  <c:v>3050.43</c:v>
                </c:pt>
                <c:pt idx="1215">
                  <c:v>3050.43</c:v>
                </c:pt>
                <c:pt idx="1216">
                  <c:v>3050.43</c:v>
                </c:pt>
                <c:pt idx="1217">
                  <c:v>3050.43</c:v>
                </c:pt>
                <c:pt idx="1218">
                  <c:v>3050.43</c:v>
                </c:pt>
                <c:pt idx="1219">
                  <c:v>3068.93</c:v>
                </c:pt>
                <c:pt idx="1220">
                  <c:v>3084.19</c:v>
                </c:pt>
                <c:pt idx="1221">
                  <c:v>3092.65</c:v>
                </c:pt>
                <c:pt idx="1222">
                  <c:v>3092.65</c:v>
                </c:pt>
                <c:pt idx="1223">
                  <c:v>3092.65</c:v>
                </c:pt>
                <c:pt idx="1224">
                  <c:v>3067.33</c:v>
                </c:pt>
                <c:pt idx="1225">
                  <c:v>3067.73</c:v>
                </c:pt>
                <c:pt idx="1226">
                  <c:v>3052.3</c:v>
                </c:pt>
                <c:pt idx="1227">
                  <c:v>3043.6</c:v>
                </c:pt>
                <c:pt idx="1228">
                  <c:v>3019.56</c:v>
                </c:pt>
                <c:pt idx="1229">
                  <c:v>3019.56</c:v>
                </c:pt>
                <c:pt idx="1230">
                  <c:v>3019.56</c:v>
                </c:pt>
                <c:pt idx="1231">
                  <c:v>3030.6</c:v>
                </c:pt>
                <c:pt idx="1232">
                  <c:v>3013.26</c:v>
                </c:pt>
                <c:pt idx="1233">
                  <c:v>3010</c:v>
                </c:pt>
                <c:pt idx="1234">
                  <c:v>3010</c:v>
                </c:pt>
                <c:pt idx="1235">
                  <c:v>3010.77</c:v>
                </c:pt>
                <c:pt idx="1236">
                  <c:v>3010.77</c:v>
                </c:pt>
                <c:pt idx="1237">
                  <c:v>3010.77</c:v>
                </c:pt>
                <c:pt idx="1238">
                  <c:v>3023.67</c:v>
                </c:pt>
                <c:pt idx="1239">
                  <c:v>3026.55</c:v>
                </c:pt>
                <c:pt idx="1240">
                  <c:v>3026.22</c:v>
                </c:pt>
                <c:pt idx="1241">
                  <c:v>3002.94</c:v>
                </c:pt>
                <c:pt idx="1242">
                  <c:v>2995.23</c:v>
                </c:pt>
                <c:pt idx="1243">
                  <c:v>2995.23</c:v>
                </c:pt>
                <c:pt idx="1244">
                  <c:v>2995.23</c:v>
                </c:pt>
                <c:pt idx="1245">
                  <c:v>2997.59</c:v>
                </c:pt>
                <c:pt idx="1246">
                  <c:v>2973.03</c:v>
                </c:pt>
                <c:pt idx="1247">
                  <c:v>2964.66</c:v>
                </c:pt>
                <c:pt idx="1248">
                  <c:v>2954.54</c:v>
                </c:pt>
                <c:pt idx="1249">
                  <c:v>2974.39</c:v>
                </c:pt>
                <c:pt idx="1250">
                  <c:v>2974.39</c:v>
                </c:pt>
                <c:pt idx="1251">
                  <c:v>2974.39</c:v>
                </c:pt>
                <c:pt idx="1252">
                  <c:v>2974.39</c:v>
                </c:pt>
                <c:pt idx="1253">
                  <c:v>2994.62</c:v>
                </c:pt>
                <c:pt idx="1254">
                  <c:v>3011.14</c:v>
                </c:pt>
                <c:pt idx="1255">
                  <c:v>2994.85</c:v>
                </c:pt>
                <c:pt idx="1256">
                  <c:v>2984.99</c:v>
                </c:pt>
                <c:pt idx="1257">
                  <c:v>2984.99</c:v>
                </c:pt>
                <c:pt idx="1258">
                  <c:v>2984.99</c:v>
                </c:pt>
                <c:pt idx="1259">
                  <c:v>2966.54</c:v>
                </c:pt>
                <c:pt idx="1260">
                  <c:v>2974.7</c:v>
                </c:pt>
                <c:pt idx="1261">
                  <c:v>2967.32</c:v>
                </c:pt>
                <c:pt idx="1262">
                  <c:v>2980.03</c:v>
                </c:pt>
                <c:pt idx="1263">
                  <c:v>2994.39</c:v>
                </c:pt>
                <c:pt idx="1264">
                  <c:v>2994.39</c:v>
                </c:pt>
                <c:pt idx="1265">
                  <c:v>2994.39</c:v>
                </c:pt>
                <c:pt idx="1266">
                  <c:v>2994.39</c:v>
                </c:pt>
                <c:pt idx="1267">
                  <c:v>2986.83</c:v>
                </c:pt>
                <c:pt idx="1268">
                  <c:v>2986.88</c:v>
                </c:pt>
                <c:pt idx="1269">
                  <c:v>2972.98</c:v>
                </c:pt>
                <c:pt idx="1270">
                  <c:v>2933.96</c:v>
                </c:pt>
                <c:pt idx="1271">
                  <c:v>2933.96</c:v>
                </c:pt>
                <c:pt idx="1272">
                  <c:v>2933.96</c:v>
                </c:pt>
                <c:pt idx="1273">
                  <c:v>2934.23</c:v>
                </c:pt>
                <c:pt idx="1274">
                  <c:v>2940.35</c:v>
                </c:pt>
                <c:pt idx="1275">
                  <c:v>2937.09</c:v>
                </c:pt>
                <c:pt idx="1276">
                  <c:v>2948.09</c:v>
                </c:pt>
                <c:pt idx="1277">
                  <c:v>2936.07</c:v>
                </c:pt>
                <c:pt idx="1278">
                  <c:v>2936.07</c:v>
                </c:pt>
                <c:pt idx="1279">
                  <c:v>2936.07</c:v>
                </c:pt>
                <c:pt idx="1280">
                  <c:v>2936.07</c:v>
                </c:pt>
                <c:pt idx="1281">
                  <c:v>2923.49</c:v>
                </c:pt>
                <c:pt idx="1282">
                  <c:v>2919.5</c:v>
                </c:pt>
                <c:pt idx="1283">
                  <c:v>2907.96</c:v>
                </c:pt>
                <c:pt idx="1284">
                  <c:v>2909.15</c:v>
                </c:pt>
                <c:pt idx="1285">
                  <c:v>2909.15</c:v>
                </c:pt>
                <c:pt idx="1286">
                  <c:v>2909.15</c:v>
                </c:pt>
                <c:pt idx="1287">
                  <c:v>2916.1</c:v>
                </c:pt>
                <c:pt idx="1288">
                  <c:v>2923.03</c:v>
                </c:pt>
                <c:pt idx="1289">
                  <c:v>2909.52</c:v>
                </c:pt>
                <c:pt idx="1290">
                  <c:v>2905.98</c:v>
                </c:pt>
                <c:pt idx="1291">
                  <c:v>2897.83</c:v>
                </c:pt>
                <c:pt idx="1292">
                  <c:v>2897.83</c:v>
                </c:pt>
                <c:pt idx="1293">
                  <c:v>2897.83</c:v>
                </c:pt>
                <c:pt idx="1294">
                  <c:v>2906.06</c:v>
                </c:pt>
                <c:pt idx="1295">
                  <c:v>2904.6</c:v>
                </c:pt>
                <c:pt idx="1296">
                  <c:v>2893.18</c:v>
                </c:pt>
                <c:pt idx="1297">
                  <c:v>2913.96</c:v>
                </c:pt>
                <c:pt idx="1298">
                  <c:v>2900.73</c:v>
                </c:pt>
                <c:pt idx="1299">
                  <c:v>2900.73</c:v>
                </c:pt>
                <c:pt idx="1300">
                  <c:v>2900.73</c:v>
                </c:pt>
                <c:pt idx="1301">
                  <c:v>2924.57</c:v>
                </c:pt>
                <c:pt idx="1302">
                  <c:v>2930.7</c:v>
                </c:pt>
                <c:pt idx="1303">
                  <c:v>2940.66</c:v>
                </c:pt>
                <c:pt idx="1304">
                  <c:v>2941.07</c:v>
                </c:pt>
                <c:pt idx="1305">
                  <c:v>2936.67</c:v>
                </c:pt>
                <c:pt idx="1306">
                  <c:v>2936.67</c:v>
                </c:pt>
                <c:pt idx="1307">
                  <c:v>2936.67</c:v>
                </c:pt>
                <c:pt idx="1308">
                  <c:v>2949.33</c:v>
                </c:pt>
                <c:pt idx="1309">
                  <c:v>2953.81</c:v>
                </c:pt>
                <c:pt idx="1310">
                  <c:v>2945.59</c:v>
                </c:pt>
                <c:pt idx="1311">
                  <c:v>2926.82</c:v>
                </c:pt>
                <c:pt idx="1312">
                  <c:v>2942.19</c:v>
                </c:pt>
                <c:pt idx="1313">
                  <c:v>2942.19</c:v>
                </c:pt>
                <c:pt idx="1314">
                  <c:v>2942.19</c:v>
                </c:pt>
                <c:pt idx="1315">
                  <c:v>2942.19</c:v>
                </c:pt>
                <c:pt idx="1316">
                  <c:v>2947.06</c:v>
                </c:pt>
                <c:pt idx="1317">
                  <c:v>2953.77</c:v>
                </c:pt>
                <c:pt idx="1318">
                  <c:v>2949.69</c:v>
                </c:pt>
                <c:pt idx="1319">
                  <c:v>2932.05</c:v>
                </c:pt>
                <c:pt idx="1320">
                  <c:v>2932.05</c:v>
                </c:pt>
                <c:pt idx="1321">
                  <c:v>2932.05</c:v>
                </c:pt>
                <c:pt idx="1322">
                  <c:v>2932.05</c:v>
                </c:pt>
                <c:pt idx="1323">
                  <c:v>2944.27</c:v>
                </c:pt>
                <c:pt idx="1324">
                  <c:v>2935.66</c:v>
                </c:pt>
                <c:pt idx="1325">
                  <c:v>2921.92</c:v>
                </c:pt>
                <c:pt idx="1326">
                  <c:v>2936.66</c:v>
                </c:pt>
                <c:pt idx="1327">
                  <c:v>2936.66</c:v>
                </c:pt>
                <c:pt idx="1328">
                  <c:v>2936.66</c:v>
                </c:pt>
                <c:pt idx="1329">
                  <c:v>2947.69</c:v>
                </c:pt>
                <c:pt idx="1330">
                  <c:v>2971.36</c:v>
                </c:pt>
                <c:pt idx="1331">
                  <c:v>2989.39</c:v>
                </c:pt>
                <c:pt idx="1332">
                  <c:v>3008.8</c:v>
                </c:pt>
                <c:pt idx="1333">
                  <c:v>3009.85</c:v>
                </c:pt>
                <c:pt idx="1334">
                  <c:v>3009.85</c:v>
                </c:pt>
                <c:pt idx="1335">
                  <c:v>3009.85</c:v>
                </c:pt>
                <c:pt idx="1336">
                  <c:v>3011.44</c:v>
                </c:pt>
                <c:pt idx="1337">
                  <c:v>3039.19</c:v>
                </c:pt>
                <c:pt idx="1338">
                  <c:v>3038.56</c:v>
                </c:pt>
                <c:pt idx="1339">
                  <c:v>3054.38</c:v>
                </c:pt>
                <c:pt idx="1340">
                  <c:v>3055.57</c:v>
                </c:pt>
                <c:pt idx="1341">
                  <c:v>3055.57</c:v>
                </c:pt>
                <c:pt idx="1342">
                  <c:v>3055.57</c:v>
                </c:pt>
                <c:pt idx="1343">
                  <c:v>3055.57</c:v>
                </c:pt>
                <c:pt idx="1344">
                  <c:v>3026.94</c:v>
                </c:pt>
                <c:pt idx="1345">
                  <c:v>3017.78</c:v>
                </c:pt>
                <c:pt idx="1346">
                  <c:v>3015.52</c:v>
                </c:pt>
                <c:pt idx="1347">
                  <c:v>3004.88</c:v>
                </c:pt>
                <c:pt idx="1348">
                  <c:v>3004.88</c:v>
                </c:pt>
                <c:pt idx="1349">
                  <c:v>3004.88</c:v>
                </c:pt>
                <c:pt idx="1350">
                  <c:v>3004.88</c:v>
                </c:pt>
                <c:pt idx="1351">
                  <c:v>3016.7</c:v>
                </c:pt>
                <c:pt idx="1352">
                  <c:v>3023.88</c:v>
                </c:pt>
                <c:pt idx="1353">
                  <c:v>3015.79</c:v>
                </c:pt>
                <c:pt idx="1354">
                  <c:v>3003.19</c:v>
                </c:pt>
                <c:pt idx="1355">
                  <c:v>3003.19</c:v>
                </c:pt>
                <c:pt idx="1356">
                  <c:v>3003.19</c:v>
                </c:pt>
                <c:pt idx="1357">
                  <c:v>3011.32</c:v>
                </c:pt>
                <c:pt idx="1358">
                  <c:v>3001.07</c:v>
                </c:pt>
                <c:pt idx="1359">
                  <c:v>2982.73</c:v>
                </c:pt>
                <c:pt idx="1360">
                  <c:v>2982.73</c:v>
                </c:pt>
                <c:pt idx="1361">
                  <c:v>2976.39</c:v>
                </c:pt>
                <c:pt idx="1362">
                  <c:v>2976.39</c:v>
                </c:pt>
                <c:pt idx="1363">
                  <c:v>2976.39</c:v>
                </c:pt>
                <c:pt idx="1364">
                  <c:v>2986.84</c:v>
                </c:pt>
                <c:pt idx="1365">
                  <c:v>3003.94</c:v>
                </c:pt>
                <c:pt idx="1366">
                  <c:v>3006.09</c:v>
                </c:pt>
                <c:pt idx="1367">
                  <c:v>3006.04</c:v>
                </c:pt>
                <c:pt idx="1368">
                  <c:v>3005.76</c:v>
                </c:pt>
                <c:pt idx="1369">
                  <c:v>3005.76</c:v>
                </c:pt>
                <c:pt idx="1370">
                  <c:v>3005.76</c:v>
                </c:pt>
                <c:pt idx="1371">
                  <c:v>2993.49</c:v>
                </c:pt>
                <c:pt idx="1372">
                  <c:v>2996.53</c:v>
                </c:pt>
                <c:pt idx="1373">
                  <c:v>3007.07</c:v>
                </c:pt>
                <c:pt idx="1374">
                  <c:v>3016.18</c:v>
                </c:pt>
                <c:pt idx="1375">
                  <c:v>3016.18</c:v>
                </c:pt>
                <c:pt idx="1376">
                  <c:v>3016.18</c:v>
                </c:pt>
                <c:pt idx="1377">
                  <c:v>3016.18</c:v>
                </c:pt>
                <c:pt idx="1378">
                  <c:v>3013.99</c:v>
                </c:pt>
                <c:pt idx="1379">
                  <c:v>3029.75</c:v>
                </c:pt>
                <c:pt idx="1380">
                  <c:v>3015.41</c:v>
                </c:pt>
                <c:pt idx="1381">
                  <c:v>2999.07</c:v>
                </c:pt>
                <c:pt idx="1382">
                  <c:v>2996.61</c:v>
                </c:pt>
                <c:pt idx="1383">
                  <c:v>2996.61</c:v>
                </c:pt>
                <c:pt idx="1384">
                  <c:v>2996.61</c:v>
                </c:pt>
                <c:pt idx="1385">
                  <c:v>2975.59</c:v>
                </c:pt>
                <c:pt idx="1386">
                  <c:v>2972.05</c:v>
                </c:pt>
                <c:pt idx="1387">
                  <c:v>2965.77</c:v>
                </c:pt>
                <c:pt idx="1388">
                  <c:v>2963.58</c:v>
                </c:pt>
                <c:pt idx="1389">
                  <c:v>2962.14</c:v>
                </c:pt>
                <c:pt idx="1390">
                  <c:v>2962.14</c:v>
                </c:pt>
                <c:pt idx="1391">
                  <c:v>2962.14</c:v>
                </c:pt>
                <c:pt idx="1392">
                  <c:v>2962.14</c:v>
                </c:pt>
                <c:pt idx="1393">
                  <c:v>2962.26</c:v>
                </c:pt>
                <c:pt idx="1394">
                  <c:v>2971.63</c:v>
                </c:pt>
                <c:pt idx="1395">
                  <c:v>2984</c:v>
                </c:pt>
                <c:pt idx="1396">
                  <c:v>2984</c:v>
                </c:pt>
                <c:pt idx="1397">
                  <c:v>2984</c:v>
                </c:pt>
                <c:pt idx="1398">
                  <c:v>2984</c:v>
                </c:pt>
                <c:pt idx="1399">
                  <c:v>2984</c:v>
                </c:pt>
                <c:pt idx="1400">
                  <c:v>2940.94</c:v>
                </c:pt>
                <c:pt idx="1401">
                  <c:v>2908.68</c:v>
                </c:pt>
                <c:pt idx="1402">
                  <c:v>2885.76</c:v>
                </c:pt>
                <c:pt idx="1403">
                  <c:v>2898.32</c:v>
                </c:pt>
                <c:pt idx="1404">
                  <c:v>2898.32</c:v>
                </c:pt>
                <c:pt idx="1405">
                  <c:v>2898.32</c:v>
                </c:pt>
                <c:pt idx="1406">
                  <c:v>2898.32</c:v>
                </c:pt>
                <c:pt idx="1407">
                  <c:v>2914.37</c:v>
                </c:pt>
                <c:pt idx="1408">
                  <c:v>2895.69</c:v>
                </c:pt>
                <c:pt idx="1409">
                  <c:v>2865.79</c:v>
                </c:pt>
                <c:pt idx="1410">
                  <c:v>2855.86</c:v>
                </c:pt>
                <c:pt idx="1411">
                  <c:v>2855.86</c:v>
                </c:pt>
                <c:pt idx="1412">
                  <c:v>2855.86</c:v>
                </c:pt>
                <c:pt idx="1413">
                  <c:v>2855.86</c:v>
                </c:pt>
                <c:pt idx="1414">
                  <c:v>2868.03</c:v>
                </c:pt>
                <c:pt idx="1415">
                  <c:v>2851.13</c:v>
                </c:pt>
                <c:pt idx="1416">
                  <c:v>2836.85</c:v>
                </c:pt>
                <c:pt idx="1417">
                  <c:v>2851.75</c:v>
                </c:pt>
                <c:pt idx="1418">
                  <c:v>2851.75</c:v>
                </c:pt>
                <c:pt idx="1419">
                  <c:v>2851.75</c:v>
                </c:pt>
                <c:pt idx="1420">
                  <c:v>2854.2</c:v>
                </c:pt>
                <c:pt idx="1421">
                  <c:v>2858.5</c:v>
                </c:pt>
                <c:pt idx="1422">
                  <c:v>2820.53</c:v>
                </c:pt>
                <c:pt idx="1423">
                  <c:v>2783.13</c:v>
                </c:pt>
                <c:pt idx="1424">
                  <c:v>2805.12</c:v>
                </c:pt>
                <c:pt idx="1425">
                  <c:v>2805.12</c:v>
                </c:pt>
                <c:pt idx="1426">
                  <c:v>2805.12</c:v>
                </c:pt>
                <c:pt idx="1427">
                  <c:v>2842.67</c:v>
                </c:pt>
                <c:pt idx="1428">
                  <c:v>2844.14</c:v>
                </c:pt>
                <c:pt idx="1429">
                  <c:v>2835.05</c:v>
                </c:pt>
                <c:pt idx="1430">
                  <c:v>2806.67</c:v>
                </c:pt>
                <c:pt idx="1431">
                  <c:v>2832.13</c:v>
                </c:pt>
                <c:pt idx="1432">
                  <c:v>2832.13</c:v>
                </c:pt>
                <c:pt idx="1433">
                  <c:v>2832.13</c:v>
                </c:pt>
                <c:pt idx="1434">
                  <c:v>2843.6</c:v>
                </c:pt>
                <c:pt idx="1435">
                  <c:v>2844.83</c:v>
                </c:pt>
                <c:pt idx="1436">
                  <c:v>2830.89</c:v>
                </c:pt>
                <c:pt idx="1437">
                  <c:v>2862.78</c:v>
                </c:pt>
                <c:pt idx="1438">
                  <c:v>2908.7</c:v>
                </c:pt>
                <c:pt idx="1439">
                  <c:v>2908.7</c:v>
                </c:pt>
                <c:pt idx="1440">
                  <c:v>2908.7</c:v>
                </c:pt>
                <c:pt idx="1441">
                  <c:v>2904.29</c:v>
                </c:pt>
                <c:pt idx="1442">
                  <c:v>2904.71</c:v>
                </c:pt>
                <c:pt idx="1443">
                  <c:v>2895.79</c:v>
                </c:pt>
                <c:pt idx="1444">
                  <c:v>2851.74</c:v>
                </c:pt>
                <c:pt idx="1445">
                  <c:v>2853.16</c:v>
                </c:pt>
                <c:pt idx="1446">
                  <c:v>2853.16</c:v>
                </c:pt>
                <c:pt idx="1447">
                  <c:v>2853.16</c:v>
                </c:pt>
                <c:pt idx="1448">
                  <c:v>2853.16</c:v>
                </c:pt>
                <c:pt idx="1449">
                  <c:v>2862.01</c:v>
                </c:pt>
                <c:pt idx="1450">
                  <c:v>2877.94</c:v>
                </c:pt>
                <c:pt idx="1451">
                  <c:v>2877.04</c:v>
                </c:pt>
                <c:pt idx="1452">
                  <c:v>2849.59</c:v>
                </c:pt>
                <c:pt idx="1453">
                  <c:v>2849.59</c:v>
                </c:pt>
                <c:pt idx="1454">
                  <c:v>2849.59</c:v>
                </c:pt>
                <c:pt idx="1455">
                  <c:v>2849.91</c:v>
                </c:pt>
                <c:pt idx="1456">
                  <c:v>2855.93</c:v>
                </c:pt>
                <c:pt idx="1457">
                  <c:v>2867.94</c:v>
                </c:pt>
                <c:pt idx="1458">
                  <c:v>2879.05</c:v>
                </c:pt>
                <c:pt idx="1459">
                  <c:v>2879.15</c:v>
                </c:pt>
                <c:pt idx="1460">
                  <c:v>2879.15</c:v>
                </c:pt>
                <c:pt idx="1461">
                  <c:v>2879.15</c:v>
                </c:pt>
                <c:pt idx="1462">
                  <c:v>2859.09</c:v>
                </c:pt>
                <c:pt idx="1463">
                  <c:v>2845.05</c:v>
                </c:pt>
                <c:pt idx="1464">
                  <c:v>2858.88</c:v>
                </c:pt>
                <c:pt idx="1465">
                  <c:v>2871.36</c:v>
                </c:pt>
                <c:pt idx="1466">
                  <c:v>2866.93</c:v>
                </c:pt>
                <c:pt idx="1467">
                  <c:v>2866.93</c:v>
                </c:pt>
                <c:pt idx="1468">
                  <c:v>2866.93</c:v>
                </c:pt>
                <c:pt idx="1469">
                  <c:v>2851.84</c:v>
                </c:pt>
                <c:pt idx="1470">
                  <c:v>2848.38</c:v>
                </c:pt>
                <c:pt idx="1471">
                  <c:v>2845.76</c:v>
                </c:pt>
                <c:pt idx="1472">
                  <c:v>2850.04</c:v>
                </c:pt>
                <c:pt idx="1473">
                  <c:v>2852.48</c:v>
                </c:pt>
                <c:pt idx="1474">
                  <c:v>2852.48</c:v>
                </c:pt>
                <c:pt idx="1475">
                  <c:v>2852.48</c:v>
                </c:pt>
                <c:pt idx="1476">
                  <c:v>2852.48</c:v>
                </c:pt>
                <c:pt idx="1477">
                  <c:v>2866.92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2-48E1-B6A9-06DAFDE26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910440"/>
        <c:axId val="597908472"/>
      </c:lineChart>
      <c:dateAx>
        <c:axId val="5979104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908472"/>
        <c:crosses val="autoZero"/>
        <c:auto val="1"/>
        <c:lblOffset val="100"/>
        <c:baseTimeUnit val="days"/>
      </c:dateAx>
      <c:valAx>
        <c:axId val="597908472"/>
        <c:scaling>
          <c:orientation val="minMax"/>
          <c:max val="3500"/>
          <c:min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\ #,##0.00;\-[$$]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910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/>
              <a:t>Comparación de la TRM real vs la</a:t>
            </a:r>
            <a:r>
              <a:rPr lang="es-ES" baseline="0"/>
              <a:t> TRM adelantada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'COEF. CORRELACIÓN (3)'!$I$8</c:f>
              <c:strCache>
                <c:ptCount val="1"/>
                <c:pt idx="0">
                  <c:v>Tasa Adelantada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(3)'!$A$101:$A$1641</c:f>
              <c:numCache>
                <c:formatCode>m/d/yyyy</c:formatCode>
                <c:ptCount val="1541"/>
                <c:pt idx="0">
                  <c:v>41732</c:v>
                </c:pt>
                <c:pt idx="1">
                  <c:v>41733</c:v>
                </c:pt>
                <c:pt idx="2">
                  <c:v>41734</c:v>
                </c:pt>
                <c:pt idx="3">
                  <c:v>41735</c:v>
                </c:pt>
                <c:pt idx="4">
                  <c:v>41736</c:v>
                </c:pt>
                <c:pt idx="5">
                  <c:v>41737</c:v>
                </c:pt>
                <c:pt idx="6">
                  <c:v>41738</c:v>
                </c:pt>
                <c:pt idx="7">
                  <c:v>41739</c:v>
                </c:pt>
                <c:pt idx="8">
                  <c:v>41740</c:v>
                </c:pt>
                <c:pt idx="9">
                  <c:v>41741</c:v>
                </c:pt>
                <c:pt idx="10">
                  <c:v>41742</c:v>
                </c:pt>
                <c:pt idx="11">
                  <c:v>41743</c:v>
                </c:pt>
                <c:pt idx="12">
                  <c:v>41744</c:v>
                </c:pt>
                <c:pt idx="13">
                  <c:v>41745</c:v>
                </c:pt>
                <c:pt idx="14">
                  <c:v>41746</c:v>
                </c:pt>
                <c:pt idx="15">
                  <c:v>41747</c:v>
                </c:pt>
                <c:pt idx="16">
                  <c:v>41748</c:v>
                </c:pt>
                <c:pt idx="17">
                  <c:v>41749</c:v>
                </c:pt>
                <c:pt idx="18">
                  <c:v>41750</c:v>
                </c:pt>
                <c:pt idx="19">
                  <c:v>41751</c:v>
                </c:pt>
                <c:pt idx="20">
                  <c:v>41752</c:v>
                </c:pt>
                <c:pt idx="21">
                  <c:v>41753</c:v>
                </c:pt>
                <c:pt idx="22">
                  <c:v>41754</c:v>
                </c:pt>
                <c:pt idx="23">
                  <c:v>41755</c:v>
                </c:pt>
                <c:pt idx="24">
                  <c:v>41756</c:v>
                </c:pt>
                <c:pt idx="25">
                  <c:v>41757</c:v>
                </c:pt>
                <c:pt idx="26">
                  <c:v>41758</c:v>
                </c:pt>
                <c:pt idx="27">
                  <c:v>41759</c:v>
                </c:pt>
                <c:pt idx="28">
                  <c:v>41760</c:v>
                </c:pt>
                <c:pt idx="29">
                  <c:v>41761</c:v>
                </c:pt>
                <c:pt idx="30">
                  <c:v>41762</c:v>
                </c:pt>
                <c:pt idx="31">
                  <c:v>41763</c:v>
                </c:pt>
                <c:pt idx="32">
                  <c:v>41764</c:v>
                </c:pt>
                <c:pt idx="33">
                  <c:v>41765</c:v>
                </c:pt>
                <c:pt idx="34">
                  <c:v>41766</c:v>
                </c:pt>
                <c:pt idx="35">
                  <c:v>41767</c:v>
                </c:pt>
                <c:pt idx="36">
                  <c:v>41768</c:v>
                </c:pt>
                <c:pt idx="37">
                  <c:v>41769</c:v>
                </c:pt>
                <c:pt idx="38">
                  <c:v>41770</c:v>
                </c:pt>
                <c:pt idx="39">
                  <c:v>41771</c:v>
                </c:pt>
                <c:pt idx="40">
                  <c:v>41772</c:v>
                </c:pt>
                <c:pt idx="41">
                  <c:v>41773</c:v>
                </c:pt>
                <c:pt idx="42">
                  <c:v>41774</c:v>
                </c:pt>
                <c:pt idx="43">
                  <c:v>41775</c:v>
                </c:pt>
                <c:pt idx="44">
                  <c:v>41776</c:v>
                </c:pt>
                <c:pt idx="45">
                  <c:v>41777</c:v>
                </c:pt>
                <c:pt idx="46">
                  <c:v>41778</c:v>
                </c:pt>
                <c:pt idx="47">
                  <c:v>41779</c:v>
                </c:pt>
                <c:pt idx="48">
                  <c:v>41780</c:v>
                </c:pt>
                <c:pt idx="49">
                  <c:v>41781</c:v>
                </c:pt>
                <c:pt idx="50">
                  <c:v>41782</c:v>
                </c:pt>
                <c:pt idx="51">
                  <c:v>41783</c:v>
                </c:pt>
                <c:pt idx="52">
                  <c:v>41784</c:v>
                </c:pt>
                <c:pt idx="53">
                  <c:v>41785</c:v>
                </c:pt>
                <c:pt idx="54">
                  <c:v>41786</c:v>
                </c:pt>
                <c:pt idx="55">
                  <c:v>41787</c:v>
                </c:pt>
                <c:pt idx="56">
                  <c:v>41788</c:v>
                </c:pt>
                <c:pt idx="57">
                  <c:v>41789</c:v>
                </c:pt>
                <c:pt idx="58">
                  <c:v>41790</c:v>
                </c:pt>
                <c:pt idx="59">
                  <c:v>41791</c:v>
                </c:pt>
                <c:pt idx="60">
                  <c:v>41792</c:v>
                </c:pt>
                <c:pt idx="61">
                  <c:v>41793</c:v>
                </c:pt>
                <c:pt idx="62">
                  <c:v>41794</c:v>
                </c:pt>
                <c:pt idx="63">
                  <c:v>41795</c:v>
                </c:pt>
                <c:pt idx="64">
                  <c:v>41796</c:v>
                </c:pt>
                <c:pt idx="65">
                  <c:v>41797</c:v>
                </c:pt>
                <c:pt idx="66">
                  <c:v>41798</c:v>
                </c:pt>
                <c:pt idx="67">
                  <c:v>41799</c:v>
                </c:pt>
                <c:pt idx="68">
                  <c:v>41800</c:v>
                </c:pt>
                <c:pt idx="69">
                  <c:v>41801</c:v>
                </c:pt>
                <c:pt idx="70">
                  <c:v>41802</c:v>
                </c:pt>
                <c:pt idx="71">
                  <c:v>41803</c:v>
                </c:pt>
                <c:pt idx="72">
                  <c:v>41804</c:v>
                </c:pt>
                <c:pt idx="73">
                  <c:v>41805</c:v>
                </c:pt>
                <c:pt idx="74">
                  <c:v>41806</c:v>
                </c:pt>
                <c:pt idx="75">
                  <c:v>41807</c:v>
                </c:pt>
                <c:pt idx="76">
                  <c:v>41808</c:v>
                </c:pt>
                <c:pt idx="77">
                  <c:v>41809</c:v>
                </c:pt>
                <c:pt idx="78">
                  <c:v>41810</c:v>
                </c:pt>
                <c:pt idx="79">
                  <c:v>41811</c:v>
                </c:pt>
                <c:pt idx="80">
                  <c:v>41812</c:v>
                </c:pt>
                <c:pt idx="81">
                  <c:v>41813</c:v>
                </c:pt>
                <c:pt idx="82">
                  <c:v>41814</c:v>
                </c:pt>
                <c:pt idx="83">
                  <c:v>41815</c:v>
                </c:pt>
                <c:pt idx="84">
                  <c:v>41816</c:v>
                </c:pt>
                <c:pt idx="85">
                  <c:v>41817</c:v>
                </c:pt>
                <c:pt idx="86">
                  <c:v>41818</c:v>
                </c:pt>
                <c:pt idx="87">
                  <c:v>41819</c:v>
                </c:pt>
                <c:pt idx="88">
                  <c:v>41820</c:v>
                </c:pt>
                <c:pt idx="89">
                  <c:v>41821</c:v>
                </c:pt>
                <c:pt idx="90">
                  <c:v>41822</c:v>
                </c:pt>
                <c:pt idx="91">
                  <c:v>41823</c:v>
                </c:pt>
                <c:pt idx="92">
                  <c:v>41824</c:v>
                </c:pt>
                <c:pt idx="93">
                  <c:v>41825</c:v>
                </c:pt>
                <c:pt idx="94">
                  <c:v>41826</c:v>
                </c:pt>
                <c:pt idx="95">
                  <c:v>41827</c:v>
                </c:pt>
                <c:pt idx="96">
                  <c:v>41828</c:v>
                </c:pt>
                <c:pt idx="97">
                  <c:v>41829</c:v>
                </c:pt>
                <c:pt idx="98">
                  <c:v>41830</c:v>
                </c:pt>
                <c:pt idx="99">
                  <c:v>41831</c:v>
                </c:pt>
                <c:pt idx="100">
                  <c:v>41832</c:v>
                </c:pt>
                <c:pt idx="101">
                  <c:v>41833</c:v>
                </c:pt>
                <c:pt idx="102">
                  <c:v>41834</c:v>
                </c:pt>
                <c:pt idx="103">
                  <c:v>41835</c:v>
                </c:pt>
                <c:pt idx="104">
                  <c:v>41836</c:v>
                </c:pt>
                <c:pt idx="105">
                  <c:v>41837</c:v>
                </c:pt>
                <c:pt idx="106">
                  <c:v>41838</c:v>
                </c:pt>
                <c:pt idx="107">
                  <c:v>41839</c:v>
                </c:pt>
                <c:pt idx="108">
                  <c:v>41840</c:v>
                </c:pt>
                <c:pt idx="109">
                  <c:v>41841</c:v>
                </c:pt>
                <c:pt idx="110">
                  <c:v>41842</c:v>
                </c:pt>
                <c:pt idx="111">
                  <c:v>41843</c:v>
                </c:pt>
                <c:pt idx="112">
                  <c:v>41844</c:v>
                </c:pt>
                <c:pt idx="113">
                  <c:v>41845</c:v>
                </c:pt>
                <c:pt idx="114">
                  <c:v>41846</c:v>
                </c:pt>
                <c:pt idx="115">
                  <c:v>41847</c:v>
                </c:pt>
                <c:pt idx="116">
                  <c:v>41848</c:v>
                </c:pt>
                <c:pt idx="117">
                  <c:v>41849</c:v>
                </c:pt>
                <c:pt idx="118">
                  <c:v>41850</c:v>
                </c:pt>
                <c:pt idx="119">
                  <c:v>41851</c:v>
                </c:pt>
                <c:pt idx="120">
                  <c:v>41852</c:v>
                </c:pt>
                <c:pt idx="121">
                  <c:v>41853</c:v>
                </c:pt>
                <c:pt idx="122">
                  <c:v>41854</c:v>
                </c:pt>
                <c:pt idx="123">
                  <c:v>41855</c:v>
                </c:pt>
                <c:pt idx="124">
                  <c:v>41856</c:v>
                </c:pt>
                <c:pt idx="125">
                  <c:v>41857</c:v>
                </c:pt>
                <c:pt idx="126">
                  <c:v>41858</c:v>
                </c:pt>
                <c:pt idx="127">
                  <c:v>41859</c:v>
                </c:pt>
                <c:pt idx="128">
                  <c:v>41860</c:v>
                </c:pt>
                <c:pt idx="129">
                  <c:v>41861</c:v>
                </c:pt>
                <c:pt idx="130">
                  <c:v>41862</c:v>
                </c:pt>
                <c:pt idx="131">
                  <c:v>41863</c:v>
                </c:pt>
                <c:pt idx="132">
                  <c:v>41864</c:v>
                </c:pt>
                <c:pt idx="133">
                  <c:v>41865</c:v>
                </c:pt>
                <c:pt idx="134">
                  <c:v>41866</c:v>
                </c:pt>
                <c:pt idx="135">
                  <c:v>41867</c:v>
                </c:pt>
                <c:pt idx="136">
                  <c:v>41868</c:v>
                </c:pt>
                <c:pt idx="137">
                  <c:v>41869</c:v>
                </c:pt>
                <c:pt idx="138">
                  <c:v>41870</c:v>
                </c:pt>
                <c:pt idx="139">
                  <c:v>41871</c:v>
                </c:pt>
                <c:pt idx="140">
                  <c:v>41872</c:v>
                </c:pt>
                <c:pt idx="141">
                  <c:v>41873</c:v>
                </c:pt>
                <c:pt idx="142">
                  <c:v>41874</c:v>
                </c:pt>
                <c:pt idx="143">
                  <c:v>41875</c:v>
                </c:pt>
                <c:pt idx="144">
                  <c:v>41876</c:v>
                </c:pt>
                <c:pt idx="145">
                  <c:v>41877</c:v>
                </c:pt>
                <c:pt idx="146">
                  <c:v>41878</c:v>
                </c:pt>
                <c:pt idx="147">
                  <c:v>41879</c:v>
                </c:pt>
                <c:pt idx="148">
                  <c:v>41880</c:v>
                </c:pt>
                <c:pt idx="149">
                  <c:v>41881</c:v>
                </c:pt>
                <c:pt idx="150">
                  <c:v>41882</c:v>
                </c:pt>
                <c:pt idx="151">
                  <c:v>41883</c:v>
                </c:pt>
                <c:pt idx="152">
                  <c:v>41884</c:v>
                </c:pt>
                <c:pt idx="153">
                  <c:v>41885</c:v>
                </c:pt>
                <c:pt idx="154">
                  <c:v>41886</c:v>
                </c:pt>
                <c:pt idx="155">
                  <c:v>41887</c:v>
                </c:pt>
                <c:pt idx="156">
                  <c:v>41888</c:v>
                </c:pt>
                <c:pt idx="157">
                  <c:v>41889</c:v>
                </c:pt>
                <c:pt idx="158">
                  <c:v>41890</c:v>
                </c:pt>
                <c:pt idx="159">
                  <c:v>41891</c:v>
                </c:pt>
                <c:pt idx="160">
                  <c:v>41892</c:v>
                </c:pt>
                <c:pt idx="161">
                  <c:v>41893</c:v>
                </c:pt>
                <c:pt idx="162">
                  <c:v>41894</c:v>
                </c:pt>
                <c:pt idx="163">
                  <c:v>41895</c:v>
                </c:pt>
                <c:pt idx="164">
                  <c:v>41896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41902</c:v>
                </c:pt>
                <c:pt idx="171">
                  <c:v>41903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41909</c:v>
                </c:pt>
                <c:pt idx="178">
                  <c:v>41910</c:v>
                </c:pt>
                <c:pt idx="179">
                  <c:v>41911</c:v>
                </c:pt>
                <c:pt idx="180">
                  <c:v>41912</c:v>
                </c:pt>
                <c:pt idx="181">
                  <c:v>41913</c:v>
                </c:pt>
                <c:pt idx="182">
                  <c:v>41914</c:v>
                </c:pt>
                <c:pt idx="183">
                  <c:v>41915</c:v>
                </c:pt>
                <c:pt idx="184">
                  <c:v>41916</c:v>
                </c:pt>
                <c:pt idx="185">
                  <c:v>41917</c:v>
                </c:pt>
                <c:pt idx="186">
                  <c:v>41918</c:v>
                </c:pt>
                <c:pt idx="187">
                  <c:v>41919</c:v>
                </c:pt>
                <c:pt idx="188">
                  <c:v>41920</c:v>
                </c:pt>
                <c:pt idx="189">
                  <c:v>41921</c:v>
                </c:pt>
                <c:pt idx="190">
                  <c:v>41922</c:v>
                </c:pt>
                <c:pt idx="191">
                  <c:v>41923</c:v>
                </c:pt>
                <c:pt idx="192">
                  <c:v>41924</c:v>
                </c:pt>
                <c:pt idx="193">
                  <c:v>41925</c:v>
                </c:pt>
                <c:pt idx="194">
                  <c:v>41926</c:v>
                </c:pt>
                <c:pt idx="195">
                  <c:v>41927</c:v>
                </c:pt>
                <c:pt idx="196">
                  <c:v>41928</c:v>
                </c:pt>
                <c:pt idx="197">
                  <c:v>41929</c:v>
                </c:pt>
                <c:pt idx="198">
                  <c:v>41930</c:v>
                </c:pt>
                <c:pt idx="199">
                  <c:v>41931</c:v>
                </c:pt>
                <c:pt idx="200">
                  <c:v>41932</c:v>
                </c:pt>
                <c:pt idx="201">
                  <c:v>41933</c:v>
                </c:pt>
                <c:pt idx="202">
                  <c:v>41934</c:v>
                </c:pt>
                <c:pt idx="203">
                  <c:v>41935</c:v>
                </c:pt>
                <c:pt idx="204">
                  <c:v>41936</c:v>
                </c:pt>
                <c:pt idx="205">
                  <c:v>41937</c:v>
                </c:pt>
                <c:pt idx="206">
                  <c:v>41938</c:v>
                </c:pt>
                <c:pt idx="207">
                  <c:v>41939</c:v>
                </c:pt>
                <c:pt idx="208">
                  <c:v>41940</c:v>
                </c:pt>
                <c:pt idx="209">
                  <c:v>41941</c:v>
                </c:pt>
                <c:pt idx="210">
                  <c:v>41942</c:v>
                </c:pt>
                <c:pt idx="211">
                  <c:v>41943</c:v>
                </c:pt>
                <c:pt idx="212">
                  <c:v>41944</c:v>
                </c:pt>
                <c:pt idx="213">
                  <c:v>41945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41951</c:v>
                </c:pt>
                <c:pt idx="220">
                  <c:v>41952</c:v>
                </c:pt>
                <c:pt idx="221">
                  <c:v>41953</c:v>
                </c:pt>
                <c:pt idx="222">
                  <c:v>41954</c:v>
                </c:pt>
                <c:pt idx="223">
                  <c:v>41955</c:v>
                </c:pt>
                <c:pt idx="224">
                  <c:v>41956</c:v>
                </c:pt>
                <c:pt idx="225">
                  <c:v>41957</c:v>
                </c:pt>
                <c:pt idx="226">
                  <c:v>41958</c:v>
                </c:pt>
                <c:pt idx="227">
                  <c:v>41959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41965</c:v>
                </c:pt>
                <c:pt idx="234">
                  <c:v>41966</c:v>
                </c:pt>
                <c:pt idx="235">
                  <c:v>41967</c:v>
                </c:pt>
                <c:pt idx="236">
                  <c:v>41968</c:v>
                </c:pt>
                <c:pt idx="237">
                  <c:v>41969</c:v>
                </c:pt>
                <c:pt idx="238">
                  <c:v>41970</c:v>
                </c:pt>
                <c:pt idx="239">
                  <c:v>41971</c:v>
                </c:pt>
                <c:pt idx="240">
                  <c:v>41972</c:v>
                </c:pt>
                <c:pt idx="241">
                  <c:v>41973</c:v>
                </c:pt>
                <c:pt idx="242">
                  <c:v>41974</c:v>
                </c:pt>
                <c:pt idx="243">
                  <c:v>41975</c:v>
                </c:pt>
                <c:pt idx="244">
                  <c:v>41976</c:v>
                </c:pt>
                <c:pt idx="245">
                  <c:v>41977</c:v>
                </c:pt>
                <c:pt idx="246">
                  <c:v>41978</c:v>
                </c:pt>
                <c:pt idx="247">
                  <c:v>41979</c:v>
                </c:pt>
                <c:pt idx="248">
                  <c:v>41980</c:v>
                </c:pt>
                <c:pt idx="249">
                  <c:v>41981</c:v>
                </c:pt>
                <c:pt idx="250">
                  <c:v>41982</c:v>
                </c:pt>
                <c:pt idx="251">
                  <c:v>41983</c:v>
                </c:pt>
                <c:pt idx="252">
                  <c:v>41984</c:v>
                </c:pt>
                <c:pt idx="253">
                  <c:v>41985</c:v>
                </c:pt>
                <c:pt idx="254">
                  <c:v>41986</c:v>
                </c:pt>
                <c:pt idx="255">
                  <c:v>41987</c:v>
                </c:pt>
                <c:pt idx="256">
                  <c:v>41988</c:v>
                </c:pt>
                <c:pt idx="257">
                  <c:v>41989</c:v>
                </c:pt>
                <c:pt idx="258">
                  <c:v>41990</c:v>
                </c:pt>
                <c:pt idx="259">
                  <c:v>41991</c:v>
                </c:pt>
                <c:pt idx="260">
                  <c:v>41992</c:v>
                </c:pt>
                <c:pt idx="261">
                  <c:v>41993</c:v>
                </c:pt>
                <c:pt idx="262">
                  <c:v>41994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42000</c:v>
                </c:pt>
                <c:pt idx="269">
                  <c:v>42001</c:v>
                </c:pt>
                <c:pt idx="270">
                  <c:v>42002</c:v>
                </c:pt>
                <c:pt idx="271">
                  <c:v>42003</c:v>
                </c:pt>
                <c:pt idx="272">
                  <c:v>42004</c:v>
                </c:pt>
                <c:pt idx="273">
                  <c:v>42005</c:v>
                </c:pt>
                <c:pt idx="274">
                  <c:v>42006</c:v>
                </c:pt>
                <c:pt idx="275">
                  <c:v>42007</c:v>
                </c:pt>
                <c:pt idx="276">
                  <c:v>42008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42014</c:v>
                </c:pt>
                <c:pt idx="283">
                  <c:v>42015</c:v>
                </c:pt>
                <c:pt idx="284">
                  <c:v>42016</c:v>
                </c:pt>
                <c:pt idx="285">
                  <c:v>42017</c:v>
                </c:pt>
                <c:pt idx="286">
                  <c:v>42018</c:v>
                </c:pt>
                <c:pt idx="287">
                  <c:v>42019</c:v>
                </c:pt>
                <c:pt idx="288">
                  <c:v>42020</c:v>
                </c:pt>
                <c:pt idx="289">
                  <c:v>42021</c:v>
                </c:pt>
                <c:pt idx="290">
                  <c:v>42022</c:v>
                </c:pt>
                <c:pt idx="291">
                  <c:v>42023</c:v>
                </c:pt>
                <c:pt idx="292">
                  <c:v>42024</c:v>
                </c:pt>
                <c:pt idx="293">
                  <c:v>42025</c:v>
                </c:pt>
                <c:pt idx="294">
                  <c:v>42026</c:v>
                </c:pt>
                <c:pt idx="295">
                  <c:v>42027</c:v>
                </c:pt>
                <c:pt idx="296">
                  <c:v>42028</c:v>
                </c:pt>
                <c:pt idx="297">
                  <c:v>42029</c:v>
                </c:pt>
                <c:pt idx="298">
                  <c:v>42030</c:v>
                </c:pt>
                <c:pt idx="299">
                  <c:v>42031</c:v>
                </c:pt>
                <c:pt idx="300">
                  <c:v>42032</c:v>
                </c:pt>
                <c:pt idx="301">
                  <c:v>42033</c:v>
                </c:pt>
                <c:pt idx="302">
                  <c:v>42034</c:v>
                </c:pt>
                <c:pt idx="303">
                  <c:v>42035</c:v>
                </c:pt>
                <c:pt idx="304">
                  <c:v>42036</c:v>
                </c:pt>
                <c:pt idx="305">
                  <c:v>42037</c:v>
                </c:pt>
                <c:pt idx="306">
                  <c:v>42038</c:v>
                </c:pt>
                <c:pt idx="307">
                  <c:v>42039</c:v>
                </c:pt>
                <c:pt idx="308">
                  <c:v>42040</c:v>
                </c:pt>
                <c:pt idx="309">
                  <c:v>42041</c:v>
                </c:pt>
                <c:pt idx="310">
                  <c:v>42042</c:v>
                </c:pt>
                <c:pt idx="311">
                  <c:v>42043</c:v>
                </c:pt>
                <c:pt idx="312">
                  <c:v>42044</c:v>
                </c:pt>
                <c:pt idx="313">
                  <c:v>42045</c:v>
                </c:pt>
                <c:pt idx="314">
                  <c:v>42046</c:v>
                </c:pt>
                <c:pt idx="315">
                  <c:v>42047</c:v>
                </c:pt>
                <c:pt idx="316">
                  <c:v>42048</c:v>
                </c:pt>
                <c:pt idx="317">
                  <c:v>42049</c:v>
                </c:pt>
                <c:pt idx="318">
                  <c:v>42050</c:v>
                </c:pt>
                <c:pt idx="319">
                  <c:v>42051</c:v>
                </c:pt>
                <c:pt idx="320">
                  <c:v>42052</c:v>
                </c:pt>
                <c:pt idx="321">
                  <c:v>42053</c:v>
                </c:pt>
                <c:pt idx="322">
                  <c:v>42054</c:v>
                </c:pt>
                <c:pt idx="323">
                  <c:v>42055</c:v>
                </c:pt>
                <c:pt idx="324">
                  <c:v>42056</c:v>
                </c:pt>
                <c:pt idx="325">
                  <c:v>42057</c:v>
                </c:pt>
                <c:pt idx="326">
                  <c:v>42058</c:v>
                </c:pt>
                <c:pt idx="327">
                  <c:v>42059</c:v>
                </c:pt>
                <c:pt idx="328">
                  <c:v>42060</c:v>
                </c:pt>
                <c:pt idx="329">
                  <c:v>42061</c:v>
                </c:pt>
                <c:pt idx="330">
                  <c:v>42062</c:v>
                </c:pt>
                <c:pt idx="331">
                  <c:v>42063</c:v>
                </c:pt>
                <c:pt idx="332">
                  <c:v>42064</c:v>
                </c:pt>
                <c:pt idx="333">
                  <c:v>42065</c:v>
                </c:pt>
                <c:pt idx="334">
                  <c:v>42066</c:v>
                </c:pt>
                <c:pt idx="335">
                  <c:v>42067</c:v>
                </c:pt>
                <c:pt idx="336">
                  <c:v>42068</c:v>
                </c:pt>
                <c:pt idx="337">
                  <c:v>42069</c:v>
                </c:pt>
                <c:pt idx="338">
                  <c:v>42070</c:v>
                </c:pt>
                <c:pt idx="339">
                  <c:v>42071</c:v>
                </c:pt>
                <c:pt idx="340">
                  <c:v>42072</c:v>
                </c:pt>
                <c:pt idx="341">
                  <c:v>42073</c:v>
                </c:pt>
                <c:pt idx="342">
                  <c:v>42074</c:v>
                </c:pt>
                <c:pt idx="343">
                  <c:v>42075</c:v>
                </c:pt>
                <c:pt idx="344">
                  <c:v>42076</c:v>
                </c:pt>
                <c:pt idx="345">
                  <c:v>42077</c:v>
                </c:pt>
                <c:pt idx="346">
                  <c:v>42078</c:v>
                </c:pt>
                <c:pt idx="347">
                  <c:v>42079</c:v>
                </c:pt>
                <c:pt idx="348">
                  <c:v>42080</c:v>
                </c:pt>
                <c:pt idx="349">
                  <c:v>42081</c:v>
                </c:pt>
                <c:pt idx="350">
                  <c:v>42082</c:v>
                </c:pt>
                <c:pt idx="351">
                  <c:v>42083</c:v>
                </c:pt>
                <c:pt idx="352">
                  <c:v>42084</c:v>
                </c:pt>
                <c:pt idx="353">
                  <c:v>42085</c:v>
                </c:pt>
                <c:pt idx="354">
                  <c:v>42086</c:v>
                </c:pt>
                <c:pt idx="355">
                  <c:v>42087</c:v>
                </c:pt>
                <c:pt idx="356">
                  <c:v>42088</c:v>
                </c:pt>
                <c:pt idx="357">
                  <c:v>42089</c:v>
                </c:pt>
                <c:pt idx="358">
                  <c:v>42090</c:v>
                </c:pt>
                <c:pt idx="359">
                  <c:v>42091</c:v>
                </c:pt>
                <c:pt idx="360">
                  <c:v>42092</c:v>
                </c:pt>
                <c:pt idx="361">
                  <c:v>42093</c:v>
                </c:pt>
                <c:pt idx="362">
                  <c:v>42094</c:v>
                </c:pt>
                <c:pt idx="363">
                  <c:v>42095</c:v>
                </c:pt>
                <c:pt idx="364">
                  <c:v>42096</c:v>
                </c:pt>
                <c:pt idx="365">
                  <c:v>42097</c:v>
                </c:pt>
                <c:pt idx="366">
                  <c:v>42098</c:v>
                </c:pt>
                <c:pt idx="367">
                  <c:v>42099</c:v>
                </c:pt>
                <c:pt idx="368">
                  <c:v>42100</c:v>
                </c:pt>
                <c:pt idx="369">
                  <c:v>42101</c:v>
                </c:pt>
                <c:pt idx="370">
                  <c:v>42102</c:v>
                </c:pt>
                <c:pt idx="371">
                  <c:v>42103</c:v>
                </c:pt>
                <c:pt idx="372">
                  <c:v>42104</c:v>
                </c:pt>
                <c:pt idx="373">
                  <c:v>42105</c:v>
                </c:pt>
                <c:pt idx="374">
                  <c:v>42106</c:v>
                </c:pt>
                <c:pt idx="375">
                  <c:v>42107</c:v>
                </c:pt>
                <c:pt idx="376">
                  <c:v>42108</c:v>
                </c:pt>
                <c:pt idx="377">
                  <c:v>42109</c:v>
                </c:pt>
                <c:pt idx="378">
                  <c:v>42110</c:v>
                </c:pt>
                <c:pt idx="379">
                  <c:v>42111</c:v>
                </c:pt>
                <c:pt idx="380">
                  <c:v>42112</c:v>
                </c:pt>
                <c:pt idx="381">
                  <c:v>42113</c:v>
                </c:pt>
                <c:pt idx="382">
                  <c:v>42114</c:v>
                </c:pt>
                <c:pt idx="383">
                  <c:v>42115</c:v>
                </c:pt>
                <c:pt idx="384">
                  <c:v>42116</c:v>
                </c:pt>
                <c:pt idx="385">
                  <c:v>42117</c:v>
                </c:pt>
                <c:pt idx="386">
                  <c:v>42118</c:v>
                </c:pt>
                <c:pt idx="387">
                  <c:v>42119</c:v>
                </c:pt>
                <c:pt idx="388">
                  <c:v>42120</c:v>
                </c:pt>
                <c:pt idx="389">
                  <c:v>42121</c:v>
                </c:pt>
                <c:pt idx="390">
                  <c:v>42122</c:v>
                </c:pt>
                <c:pt idx="391">
                  <c:v>42123</c:v>
                </c:pt>
                <c:pt idx="392">
                  <c:v>42124</c:v>
                </c:pt>
                <c:pt idx="393">
                  <c:v>42125</c:v>
                </c:pt>
                <c:pt idx="394">
                  <c:v>42126</c:v>
                </c:pt>
                <c:pt idx="395">
                  <c:v>42127</c:v>
                </c:pt>
                <c:pt idx="396">
                  <c:v>42128</c:v>
                </c:pt>
                <c:pt idx="397">
                  <c:v>42129</c:v>
                </c:pt>
                <c:pt idx="398">
                  <c:v>42130</c:v>
                </c:pt>
                <c:pt idx="399">
                  <c:v>42131</c:v>
                </c:pt>
                <c:pt idx="400">
                  <c:v>42132</c:v>
                </c:pt>
                <c:pt idx="401">
                  <c:v>42133</c:v>
                </c:pt>
                <c:pt idx="402">
                  <c:v>42134</c:v>
                </c:pt>
                <c:pt idx="403">
                  <c:v>42135</c:v>
                </c:pt>
                <c:pt idx="404">
                  <c:v>42136</c:v>
                </c:pt>
                <c:pt idx="405">
                  <c:v>42137</c:v>
                </c:pt>
                <c:pt idx="406">
                  <c:v>42138</c:v>
                </c:pt>
                <c:pt idx="407">
                  <c:v>42139</c:v>
                </c:pt>
                <c:pt idx="408">
                  <c:v>42140</c:v>
                </c:pt>
                <c:pt idx="409">
                  <c:v>42141</c:v>
                </c:pt>
                <c:pt idx="410">
                  <c:v>42142</c:v>
                </c:pt>
                <c:pt idx="411">
                  <c:v>42143</c:v>
                </c:pt>
                <c:pt idx="412">
                  <c:v>42144</c:v>
                </c:pt>
                <c:pt idx="413">
                  <c:v>42145</c:v>
                </c:pt>
                <c:pt idx="414">
                  <c:v>42146</c:v>
                </c:pt>
                <c:pt idx="415">
                  <c:v>42147</c:v>
                </c:pt>
                <c:pt idx="416">
                  <c:v>42148</c:v>
                </c:pt>
                <c:pt idx="417">
                  <c:v>42149</c:v>
                </c:pt>
                <c:pt idx="418">
                  <c:v>42150</c:v>
                </c:pt>
                <c:pt idx="419">
                  <c:v>42151</c:v>
                </c:pt>
                <c:pt idx="420">
                  <c:v>42152</c:v>
                </c:pt>
                <c:pt idx="421">
                  <c:v>42153</c:v>
                </c:pt>
                <c:pt idx="422">
                  <c:v>42154</c:v>
                </c:pt>
                <c:pt idx="423">
                  <c:v>42155</c:v>
                </c:pt>
                <c:pt idx="424">
                  <c:v>42156</c:v>
                </c:pt>
                <c:pt idx="425">
                  <c:v>42157</c:v>
                </c:pt>
                <c:pt idx="426">
                  <c:v>42158</c:v>
                </c:pt>
                <c:pt idx="427">
                  <c:v>42159</c:v>
                </c:pt>
                <c:pt idx="428">
                  <c:v>42160</c:v>
                </c:pt>
                <c:pt idx="429">
                  <c:v>42161</c:v>
                </c:pt>
                <c:pt idx="430">
                  <c:v>42162</c:v>
                </c:pt>
                <c:pt idx="431">
                  <c:v>42163</c:v>
                </c:pt>
                <c:pt idx="432">
                  <c:v>42164</c:v>
                </c:pt>
                <c:pt idx="433">
                  <c:v>42165</c:v>
                </c:pt>
                <c:pt idx="434">
                  <c:v>42166</c:v>
                </c:pt>
                <c:pt idx="435">
                  <c:v>42167</c:v>
                </c:pt>
                <c:pt idx="436">
                  <c:v>42168</c:v>
                </c:pt>
                <c:pt idx="437">
                  <c:v>42169</c:v>
                </c:pt>
                <c:pt idx="438">
                  <c:v>42170</c:v>
                </c:pt>
                <c:pt idx="439">
                  <c:v>42171</c:v>
                </c:pt>
                <c:pt idx="440">
                  <c:v>42172</c:v>
                </c:pt>
                <c:pt idx="441">
                  <c:v>42173</c:v>
                </c:pt>
                <c:pt idx="442">
                  <c:v>42174</c:v>
                </c:pt>
                <c:pt idx="443">
                  <c:v>42175</c:v>
                </c:pt>
                <c:pt idx="444">
                  <c:v>42176</c:v>
                </c:pt>
                <c:pt idx="445">
                  <c:v>42177</c:v>
                </c:pt>
                <c:pt idx="446">
                  <c:v>42178</c:v>
                </c:pt>
                <c:pt idx="447">
                  <c:v>42179</c:v>
                </c:pt>
                <c:pt idx="448">
                  <c:v>42180</c:v>
                </c:pt>
                <c:pt idx="449">
                  <c:v>42181</c:v>
                </c:pt>
                <c:pt idx="450">
                  <c:v>42182</c:v>
                </c:pt>
                <c:pt idx="451">
                  <c:v>42183</c:v>
                </c:pt>
                <c:pt idx="452">
                  <c:v>42184</c:v>
                </c:pt>
                <c:pt idx="453">
                  <c:v>42185</c:v>
                </c:pt>
                <c:pt idx="454">
                  <c:v>42186</c:v>
                </c:pt>
                <c:pt idx="455">
                  <c:v>42187</c:v>
                </c:pt>
                <c:pt idx="456">
                  <c:v>42188</c:v>
                </c:pt>
                <c:pt idx="457">
                  <c:v>42189</c:v>
                </c:pt>
                <c:pt idx="458">
                  <c:v>42190</c:v>
                </c:pt>
                <c:pt idx="459">
                  <c:v>42191</c:v>
                </c:pt>
                <c:pt idx="460">
                  <c:v>42192</c:v>
                </c:pt>
                <c:pt idx="461">
                  <c:v>42193</c:v>
                </c:pt>
                <c:pt idx="462">
                  <c:v>42194</c:v>
                </c:pt>
                <c:pt idx="463">
                  <c:v>42195</c:v>
                </c:pt>
                <c:pt idx="464">
                  <c:v>42196</c:v>
                </c:pt>
                <c:pt idx="465">
                  <c:v>42197</c:v>
                </c:pt>
                <c:pt idx="466">
                  <c:v>42198</c:v>
                </c:pt>
                <c:pt idx="467">
                  <c:v>42199</c:v>
                </c:pt>
                <c:pt idx="468">
                  <c:v>42200</c:v>
                </c:pt>
                <c:pt idx="469">
                  <c:v>42201</c:v>
                </c:pt>
                <c:pt idx="470">
                  <c:v>42202</c:v>
                </c:pt>
                <c:pt idx="471">
                  <c:v>42203</c:v>
                </c:pt>
                <c:pt idx="472">
                  <c:v>42204</c:v>
                </c:pt>
                <c:pt idx="473">
                  <c:v>42205</c:v>
                </c:pt>
                <c:pt idx="474">
                  <c:v>42206</c:v>
                </c:pt>
                <c:pt idx="475">
                  <c:v>42207</c:v>
                </c:pt>
                <c:pt idx="476">
                  <c:v>42208</c:v>
                </c:pt>
                <c:pt idx="477">
                  <c:v>42209</c:v>
                </c:pt>
                <c:pt idx="478">
                  <c:v>42210</c:v>
                </c:pt>
                <c:pt idx="479">
                  <c:v>42211</c:v>
                </c:pt>
                <c:pt idx="480">
                  <c:v>42212</c:v>
                </c:pt>
                <c:pt idx="481">
                  <c:v>42213</c:v>
                </c:pt>
                <c:pt idx="482">
                  <c:v>42214</c:v>
                </c:pt>
                <c:pt idx="483">
                  <c:v>42215</c:v>
                </c:pt>
                <c:pt idx="484">
                  <c:v>42216</c:v>
                </c:pt>
                <c:pt idx="485">
                  <c:v>42217</c:v>
                </c:pt>
                <c:pt idx="486">
                  <c:v>42218</c:v>
                </c:pt>
                <c:pt idx="487">
                  <c:v>42219</c:v>
                </c:pt>
                <c:pt idx="488">
                  <c:v>42220</c:v>
                </c:pt>
                <c:pt idx="489">
                  <c:v>42221</c:v>
                </c:pt>
                <c:pt idx="490">
                  <c:v>42222</c:v>
                </c:pt>
                <c:pt idx="491">
                  <c:v>42223</c:v>
                </c:pt>
                <c:pt idx="492">
                  <c:v>42224</c:v>
                </c:pt>
                <c:pt idx="493">
                  <c:v>42225</c:v>
                </c:pt>
                <c:pt idx="494">
                  <c:v>42226</c:v>
                </c:pt>
                <c:pt idx="495">
                  <c:v>42227</c:v>
                </c:pt>
                <c:pt idx="496">
                  <c:v>42228</c:v>
                </c:pt>
                <c:pt idx="497">
                  <c:v>42229</c:v>
                </c:pt>
                <c:pt idx="498">
                  <c:v>42230</c:v>
                </c:pt>
                <c:pt idx="499">
                  <c:v>42231</c:v>
                </c:pt>
                <c:pt idx="500">
                  <c:v>42232</c:v>
                </c:pt>
                <c:pt idx="501">
                  <c:v>42233</c:v>
                </c:pt>
                <c:pt idx="502">
                  <c:v>42234</c:v>
                </c:pt>
                <c:pt idx="503">
                  <c:v>42235</c:v>
                </c:pt>
                <c:pt idx="504">
                  <c:v>42236</c:v>
                </c:pt>
                <c:pt idx="505">
                  <c:v>42237</c:v>
                </c:pt>
                <c:pt idx="506">
                  <c:v>42238</c:v>
                </c:pt>
                <c:pt idx="507">
                  <c:v>42239</c:v>
                </c:pt>
                <c:pt idx="508">
                  <c:v>42240</c:v>
                </c:pt>
                <c:pt idx="509">
                  <c:v>42241</c:v>
                </c:pt>
                <c:pt idx="510">
                  <c:v>42242</c:v>
                </c:pt>
                <c:pt idx="511">
                  <c:v>42243</c:v>
                </c:pt>
                <c:pt idx="512">
                  <c:v>42244</c:v>
                </c:pt>
                <c:pt idx="513">
                  <c:v>42245</c:v>
                </c:pt>
                <c:pt idx="514">
                  <c:v>42246</c:v>
                </c:pt>
                <c:pt idx="515">
                  <c:v>42247</c:v>
                </c:pt>
                <c:pt idx="516">
                  <c:v>42248</c:v>
                </c:pt>
                <c:pt idx="517">
                  <c:v>42249</c:v>
                </c:pt>
                <c:pt idx="518">
                  <c:v>42250</c:v>
                </c:pt>
                <c:pt idx="519">
                  <c:v>42251</c:v>
                </c:pt>
                <c:pt idx="520">
                  <c:v>42252</c:v>
                </c:pt>
                <c:pt idx="521">
                  <c:v>42253</c:v>
                </c:pt>
                <c:pt idx="522">
                  <c:v>42254</c:v>
                </c:pt>
                <c:pt idx="523">
                  <c:v>42255</c:v>
                </c:pt>
                <c:pt idx="524">
                  <c:v>42256</c:v>
                </c:pt>
                <c:pt idx="525">
                  <c:v>42257</c:v>
                </c:pt>
                <c:pt idx="526">
                  <c:v>42258</c:v>
                </c:pt>
                <c:pt idx="527">
                  <c:v>42259</c:v>
                </c:pt>
                <c:pt idx="528">
                  <c:v>42260</c:v>
                </c:pt>
                <c:pt idx="529">
                  <c:v>42261</c:v>
                </c:pt>
                <c:pt idx="530">
                  <c:v>42262</c:v>
                </c:pt>
                <c:pt idx="531">
                  <c:v>42263</c:v>
                </c:pt>
                <c:pt idx="532">
                  <c:v>42264</c:v>
                </c:pt>
                <c:pt idx="533">
                  <c:v>42265</c:v>
                </c:pt>
                <c:pt idx="534">
                  <c:v>42266</c:v>
                </c:pt>
                <c:pt idx="535">
                  <c:v>42267</c:v>
                </c:pt>
                <c:pt idx="536">
                  <c:v>42268</c:v>
                </c:pt>
                <c:pt idx="537">
                  <c:v>42269</c:v>
                </c:pt>
                <c:pt idx="538">
                  <c:v>42270</c:v>
                </c:pt>
                <c:pt idx="539">
                  <c:v>42271</c:v>
                </c:pt>
                <c:pt idx="540">
                  <c:v>42272</c:v>
                </c:pt>
                <c:pt idx="541">
                  <c:v>42273</c:v>
                </c:pt>
                <c:pt idx="542">
                  <c:v>42274</c:v>
                </c:pt>
                <c:pt idx="543">
                  <c:v>42275</c:v>
                </c:pt>
                <c:pt idx="544">
                  <c:v>42276</c:v>
                </c:pt>
                <c:pt idx="545">
                  <c:v>42277</c:v>
                </c:pt>
                <c:pt idx="546">
                  <c:v>42278</c:v>
                </c:pt>
                <c:pt idx="547">
                  <c:v>42279</c:v>
                </c:pt>
                <c:pt idx="548">
                  <c:v>42280</c:v>
                </c:pt>
                <c:pt idx="549">
                  <c:v>42281</c:v>
                </c:pt>
                <c:pt idx="550">
                  <c:v>42282</c:v>
                </c:pt>
                <c:pt idx="551">
                  <c:v>42283</c:v>
                </c:pt>
                <c:pt idx="552">
                  <c:v>42284</c:v>
                </c:pt>
                <c:pt idx="553">
                  <c:v>42285</c:v>
                </c:pt>
                <c:pt idx="554">
                  <c:v>42286</c:v>
                </c:pt>
                <c:pt idx="555">
                  <c:v>42287</c:v>
                </c:pt>
                <c:pt idx="556">
                  <c:v>42288</c:v>
                </c:pt>
                <c:pt idx="557">
                  <c:v>42289</c:v>
                </c:pt>
                <c:pt idx="558">
                  <c:v>42290</c:v>
                </c:pt>
                <c:pt idx="559">
                  <c:v>42291</c:v>
                </c:pt>
                <c:pt idx="560">
                  <c:v>42292</c:v>
                </c:pt>
                <c:pt idx="561">
                  <c:v>42293</c:v>
                </c:pt>
                <c:pt idx="562">
                  <c:v>42294</c:v>
                </c:pt>
                <c:pt idx="563">
                  <c:v>42295</c:v>
                </c:pt>
                <c:pt idx="564">
                  <c:v>42296</c:v>
                </c:pt>
                <c:pt idx="565">
                  <c:v>42297</c:v>
                </c:pt>
                <c:pt idx="566">
                  <c:v>42298</c:v>
                </c:pt>
                <c:pt idx="567">
                  <c:v>42299</c:v>
                </c:pt>
                <c:pt idx="568">
                  <c:v>42300</c:v>
                </c:pt>
                <c:pt idx="569">
                  <c:v>42301</c:v>
                </c:pt>
                <c:pt idx="570">
                  <c:v>42302</c:v>
                </c:pt>
                <c:pt idx="571">
                  <c:v>42303</c:v>
                </c:pt>
                <c:pt idx="572">
                  <c:v>42304</c:v>
                </c:pt>
                <c:pt idx="573">
                  <c:v>42305</c:v>
                </c:pt>
                <c:pt idx="574">
                  <c:v>42306</c:v>
                </c:pt>
                <c:pt idx="575">
                  <c:v>42307</c:v>
                </c:pt>
                <c:pt idx="576">
                  <c:v>42308</c:v>
                </c:pt>
                <c:pt idx="577">
                  <c:v>42309</c:v>
                </c:pt>
                <c:pt idx="578">
                  <c:v>42310</c:v>
                </c:pt>
                <c:pt idx="579">
                  <c:v>42311</c:v>
                </c:pt>
                <c:pt idx="580">
                  <c:v>42312</c:v>
                </c:pt>
                <c:pt idx="581">
                  <c:v>42313</c:v>
                </c:pt>
                <c:pt idx="582">
                  <c:v>42314</c:v>
                </c:pt>
                <c:pt idx="583">
                  <c:v>42315</c:v>
                </c:pt>
                <c:pt idx="584">
                  <c:v>42316</c:v>
                </c:pt>
                <c:pt idx="585">
                  <c:v>42317</c:v>
                </c:pt>
                <c:pt idx="586">
                  <c:v>42318</c:v>
                </c:pt>
                <c:pt idx="587">
                  <c:v>42319</c:v>
                </c:pt>
                <c:pt idx="588">
                  <c:v>42320</c:v>
                </c:pt>
                <c:pt idx="589">
                  <c:v>42321</c:v>
                </c:pt>
                <c:pt idx="590">
                  <c:v>42322</c:v>
                </c:pt>
                <c:pt idx="591">
                  <c:v>42323</c:v>
                </c:pt>
                <c:pt idx="592">
                  <c:v>42324</c:v>
                </c:pt>
                <c:pt idx="593">
                  <c:v>42325</c:v>
                </c:pt>
                <c:pt idx="594">
                  <c:v>42326</c:v>
                </c:pt>
                <c:pt idx="595">
                  <c:v>42327</c:v>
                </c:pt>
                <c:pt idx="596">
                  <c:v>42328</c:v>
                </c:pt>
                <c:pt idx="597">
                  <c:v>42329</c:v>
                </c:pt>
                <c:pt idx="598">
                  <c:v>42330</c:v>
                </c:pt>
                <c:pt idx="599">
                  <c:v>42331</c:v>
                </c:pt>
                <c:pt idx="600">
                  <c:v>42332</c:v>
                </c:pt>
                <c:pt idx="601">
                  <c:v>42333</c:v>
                </c:pt>
                <c:pt idx="602">
                  <c:v>42334</c:v>
                </c:pt>
                <c:pt idx="603">
                  <c:v>42335</c:v>
                </c:pt>
                <c:pt idx="604">
                  <c:v>42336</c:v>
                </c:pt>
                <c:pt idx="605">
                  <c:v>42337</c:v>
                </c:pt>
                <c:pt idx="606">
                  <c:v>42338</c:v>
                </c:pt>
                <c:pt idx="607">
                  <c:v>42339</c:v>
                </c:pt>
                <c:pt idx="608">
                  <c:v>42340</c:v>
                </c:pt>
                <c:pt idx="609">
                  <c:v>42341</c:v>
                </c:pt>
                <c:pt idx="610">
                  <c:v>42342</c:v>
                </c:pt>
                <c:pt idx="611">
                  <c:v>42343</c:v>
                </c:pt>
                <c:pt idx="612">
                  <c:v>42344</c:v>
                </c:pt>
                <c:pt idx="613">
                  <c:v>42345</c:v>
                </c:pt>
                <c:pt idx="614">
                  <c:v>42346</c:v>
                </c:pt>
                <c:pt idx="615">
                  <c:v>42347</c:v>
                </c:pt>
                <c:pt idx="616">
                  <c:v>42348</c:v>
                </c:pt>
                <c:pt idx="617">
                  <c:v>42349</c:v>
                </c:pt>
                <c:pt idx="618">
                  <c:v>42350</c:v>
                </c:pt>
                <c:pt idx="619">
                  <c:v>42351</c:v>
                </c:pt>
                <c:pt idx="620">
                  <c:v>42352</c:v>
                </c:pt>
                <c:pt idx="621">
                  <c:v>42353</c:v>
                </c:pt>
                <c:pt idx="622">
                  <c:v>42354</c:v>
                </c:pt>
                <c:pt idx="623">
                  <c:v>42355</c:v>
                </c:pt>
                <c:pt idx="624">
                  <c:v>42356</c:v>
                </c:pt>
                <c:pt idx="625">
                  <c:v>42357</c:v>
                </c:pt>
                <c:pt idx="626">
                  <c:v>42358</c:v>
                </c:pt>
                <c:pt idx="627">
                  <c:v>42359</c:v>
                </c:pt>
                <c:pt idx="628">
                  <c:v>42360</c:v>
                </c:pt>
                <c:pt idx="629">
                  <c:v>42361</c:v>
                </c:pt>
                <c:pt idx="630">
                  <c:v>42362</c:v>
                </c:pt>
                <c:pt idx="631">
                  <c:v>42363</c:v>
                </c:pt>
                <c:pt idx="632">
                  <c:v>42364</c:v>
                </c:pt>
                <c:pt idx="633">
                  <c:v>42365</c:v>
                </c:pt>
                <c:pt idx="634">
                  <c:v>42366</c:v>
                </c:pt>
                <c:pt idx="635">
                  <c:v>42367</c:v>
                </c:pt>
                <c:pt idx="636">
                  <c:v>42368</c:v>
                </c:pt>
                <c:pt idx="637">
                  <c:v>42369</c:v>
                </c:pt>
                <c:pt idx="638">
                  <c:v>42370</c:v>
                </c:pt>
                <c:pt idx="639">
                  <c:v>42371</c:v>
                </c:pt>
                <c:pt idx="640">
                  <c:v>42372</c:v>
                </c:pt>
                <c:pt idx="641">
                  <c:v>42373</c:v>
                </c:pt>
                <c:pt idx="642">
                  <c:v>42374</c:v>
                </c:pt>
                <c:pt idx="643">
                  <c:v>42375</c:v>
                </c:pt>
                <c:pt idx="644">
                  <c:v>42376</c:v>
                </c:pt>
                <c:pt idx="645">
                  <c:v>42377</c:v>
                </c:pt>
                <c:pt idx="646">
                  <c:v>42378</c:v>
                </c:pt>
                <c:pt idx="647">
                  <c:v>42379</c:v>
                </c:pt>
                <c:pt idx="648">
                  <c:v>42380</c:v>
                </c:pt>
                <c:pt idx="649">
                  <c:v>42381</c:v>
                </c:pt>
                <c:pt idx="650">
                  <c:v>42382</c:v>
                </c:pt>
                <c:pt idx="651">
                  <c:v>42383</c:v>
                </c:pt>
                <c:pt idx="652">
                  <c:v>42384</c:v>
                </c:pt>
                <c:pt idx="653">
                  <c:v>42385</c:v>
                </c:pt>
                <c:pt idx="654">
                  <c:v>42386</c:v>
                </c:pt>
                <c:pt idx="655">
                  <c:v>42387</c:v>
                </c:pt>
                <c:pt idx="656">
                  <c:v>42388</c:v>
                </c:pt>
                <c:pt idx="657">
                  <c:v>42389</c:v>
                </c:pt>
                <c:pt idx="658">
                  <c:v>42390</c:v>
                </c:pt>
                <c:pt idx="659">
                  <c:v>42391</c:v>
                </c:pt>
                <c:pt idx="660">
                  <c:v>42392</c:v>
                </c:pt>
                <c:pt idx="661">
                  <c:v>42393</c:v>
                </c:pt>
                <c:pt idx="662">
                  <c:v>42394</c:v>
                </c:pt>
                <c:pt idx="663">
                  <c:v>42395</c:v>
                </c:pt>
                <c:pt idx="664">
                  <c:v>42396</c:v>
                </c:pt>
                <c:pt idx="665">
                  <c:v>42397</c:v>
                </c:pt>
                <c:pt idx="666">
                  <c:v>42398</c:v>
                </c:pt>
                <c:pt idx="667">
                  <c:v>42399</c:v>
                </c:pt>
                <c:pt idx="668">
                  <c:v>42400</c:v>
                </c:pt>
                <c:pt idx="669">
                  <c:v>42401</c:v>
                </c:pt>
                <c:pt idx="670">
                  <c:v>42402</c:v>
                </c:pt>
                <c:pt idx="671">
                  <c:v>42403</c:v>
                </c:pt>
                <c:pt idx="672">
                  <c:v>42404</c:v>
                </c:pt>
                <c:pt idx="673">
                  <c:v>42405</c:v>
                </c:pt>
                <c:pt idx="674">
                  <c:v>42406</c:v>
                </c:pt>
                <c:pt idx="675">
                  <c:v>42407</c:v>
                </c:pt>
                <c:pt idx="676">
                  <c:v>42408</c:v>
                </c:pt>
                <c:pt idx="677">
                  <c:v>42409</c:v>
                </c:pt>
                <c:pt idx="678">
                  <c:v>42410</c:v>
                </c:pt>
                <c:pt idx="679">
                  <c:v>42411</c:v>
                </c:pt>
                <c:pt idx="680">
                  <c:v>42412</c:v>
                </c:pt>
                <c:pt idx="681">
                  <c:v>42413</c:v>
                </c:pt>
                <c:pt idx="682">
                  <c:v>42414</c:v>
                </c:pt>
                <c:pt idx="683">
                  <c:v>42415</c:v>
                </c:pt>
                <c:pt idx="684">
                  <c:v>42416</c:v>
                </c:pt>
                <c:pt idx="685">
                  <c:v>42417</c:v>
                </c:pt>
                <c:pt idx="686">
                  <c:v>42418</c:v>
                </c:pt>
                <c:pt idx="687">
                  <c:v>42419</c:v>
                </c:pt>
                <c:pt idx="688">
                  <c:v>42420</c:v>
                </c:pt>
                <c:pt idx="689">
                  <c:v>42421</c:v>
                </c:pt>
                <c:pt idx="690">
                  <c:v>42422</c:v>
                </c:pt>
                <c:pt idx="691">
                  <c:v>42423</c:v>
                </c:pt>
                <c:pt idx="692">
                  <c:v>42424</c:v>
                </c:pt>
                <c:pt idx="693">
                  <c:v>42425</c:v>
                </c:pt>
                <c:pt idx="694">
                  <c:v>42426</c:v>
                </c:pt>
                <c:pt idx="695">
                  <c:v>42427</c:v>
                </c:pt>
                <c:pt idx="696">
                  <c:v>42428</c:v>
                </c:pt>
                <c:pt idx="697">
                  <c:v>42429</c:v>
                </c:pt>
                <c:pt idx="698">
                  <c:v>42430</c:v>
                </c:pt>
                <c:pt idx="699">
                  <c:v>42431</c:v>
                </c:pt>
                <c:pt idx="700">
                  <c:v>42432</c:v>
                </c:pt>
                <c:pt idx="701">
                  <c:v>42433</c:v>
                </c:pt>
                <c:pt idx="702">
                  <c:v>42434</c:v>
                </c:pt>
                <c:pt idx="703">
                  <c:v>42435</c:v>
                </c:pt>
                <c:pt idx="704">
                  <c:v>42436</c:v>
                </c:pt>
                <c:pt idx="705">
                  <c:v>42437</c:v>
                </c:pt>
                <c:pt idx="706">
                  <c:v>42438</c:v>
                </c:pt>
                <c:pt idx="707">
                  <c:v>42439</c:v>
                </c:pt>
                <c:pt idx="708">
                  <c:v>42440</c:v>
                </c:pt>
                <c:pt idx="709">
                  <c:v>42441</c:v>
                </c:pt>
                <c:pt idx="710">
                  <c:v>42442</c:v>
                </c:pt>
                <c:pt idx="711">
                  <c:v>42443</c:v>
                </c:pt>
                <c:pt idx="712">
                  <c:v>42444</c:v>
                </c:pt>
                <c:pt idx="713">
                  <c:v>42445</c:v>
                </c:pt>
                <c:pt idx="714">
                  <c:v>42446</c:v>
                </c:pt>
                <c:pt idx="715">
                  <c:v>42447</c:v>
                </c:pt>
                <c:pt idx="716">
                  <c:v>42448</c:v>
                </c:pt>
                <c:pt idx="717">
                  <c:v>42449</c:v>
                </c:pt>
                <c:pt idx="718">
                  <c:v>42450</c:v>
                </c:pt>
                <c:pt idx="719">
                  <c:v>42451</c:v>
                </c:pt>
                <c:pt idx="720">
                  <c:v>42452</c:v>
                </c:pt>
                <c:pt idx="721">
                  <c:v>42453</c:v>
                </c:pt>
                <c:pt idx="722">
                  <c:v>42454</c:v>
                </c:pt>
                <c:pt idx="723">
                  <c:v>42455</c:v>
                </c:pt>
                <c:pt idx="724">
                  <c:v>42456</c:v>
                </c:pt>
                <c:pt idx="725">
                  <c:v>42457</c:v>
                </c:pt>
                <c:pt idx="726">
                  <c:v>42458</c:v>
                </c:pt>
                <c:pt idx="727">
                  <c:v>42459</c:v>
                </c:pt>
                <c:pt idx="728">
                  <c:v>42460</c:v>
                </c:pt>
                <c:pt idx="729">
                  <c:v>42461</c:v>
                </c:pt>
                <c:pt idx="730">
                  <c:v>42462</c:v>
                </c:pt>
                <c:pt idx="731">
                  <c:v>42463</c:v>
                </c:pt>
                <c:pt idx="732">
                  <c:v>42464</c:v>
                </c:pt>
                <c:pt idx="733">
                  <c:v>42465</c:v>
                </c:pt>
                <c:pt idx="734">
                  <c:v>42466</c:v>
                </c:pt>
                <c:pt idx="735">
                  <c:v>42467</c:v>
                </c:pt>
                <c:pt idx="736">
                  <c:v>42468</c:v>
                </c:pt>
                <c:pt idx="737">
                  <c:v>42469</c:v>
                </c:pt>
                <c:pt idx="738">
                  <c:v>42470</c:v>
                </c:pt>
                <c:pt idx="739">
                  <c:v>42471</c:v>
                </c:pt>
                <c:pt idx="740">
                  <c:v>42472</c:v>
                </c:pt>
                <c:pt idx="741">
                  <c:v>42473</c:v>
                </c:pt>
                <c:pt idx="742">
                  <c:v>42474</c:v>
                </c:pt>
                <c:pt idx="743">
                  <c:v>42475</c:v>
                </c:pt>
                <c:pt idx="744">
                  <c:v>42476</c:v>
                </c:pt>
                <c:pt idx="745">
                  <c:v>42477</c:v>
                </c:pt>
                <c:pt idx="746">
                  <c:v>42478</c:v>
                </c:pt>
                <c:pt idx="747">
                  <c:v>42479</c:v>
                </c:pt>
                <c:pt idx="748">
                  <c:v>42480</c:v>
                </c:pt>
                <c:pt idx="749">
                  <c:v>42481</c:v>
                </c:pt>
                <c:pt idx="750">
                  <c:v>42482</c:v>
                </c:pt>
                <c:pt idx="751">
                  <c:v>42483</c:v>
                </c:pt>
                <c:pt idx="752">
                  <c:v>42484</c:v>
                </c:pt>
                <c:pt idx="753">
                  <c:v>42485</c:v>
                </c:pt>
                <c:pt idx="754">
                  <c:v>42486</c:v>
                </c:pt>
                <c:pt idx="755">
                  <c:v>42487</c:v>
                </c:pt>
                <c:pt idx="756">
                  <c:v>42488</c:v>
                </c:pt>
                <c:pt idx="757">
                  <c:v>42489</c:v>
                </c:pt>
                <c:pt idx="758">
                  <c:v>42490</c:v>
                </c:pt>
                <c:pt idx="759">
                  <c:v>42491</c:v>
                </c:pt>
                <c:pt idx="760">
                  <c:v>42492</c:v>
                </c:pt>
                <c:pt idx="761">
                  <c:v>42493</c:v>
                </c:pt>
                <c:pt idx="762">
                  <c:v>42494</c:v>
                </c:pt>
                <c:pt idx="763">
                  <c:v>42495</c:v>
                </c:pt>
                <c:pt idx="764">
                  <c:v>42496</c:v>
                </c:pt>
                <c:pt idx="765">
                  <c:v>42497</c:v>
                </c:pt>
                <c:pt idx="766">
                  <c:v>42498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42504</c:v>
                </c:pt>
                <c:pt idx="773">
                  <c:v>42505</c:v>
                </c:pt>
                <c:pt idx="774">
                  <c:v>42506</c:v>
                </c:pt>
                <c:pt idx="775">
                  <c:v>42507</c:v>
                </c:pt>
                <c:pt idx="776">
                  <c:v>42508</c:v>
                </c:pt>
                <c:pt idx="777">
                  <c:v>42509</c:v>
                </c:pt>
                <c:pt idx="778">
                  <c:v>42510</c:v>
                </c:pt>
                <c:pt idx="779">
                  <c:v>42511</c:v>
                </c:pt>
                <c:pt idx="780">
                  <c:v>42512</c:v>
                </c:pt>
                <c:pt idx="781">
                  <c:v>42513</c:v>
                </c:pt>
                <c:pt idx="782">
                  <c:v>42514</c:v>
                </c:pt>
                <c:pt idx="783">
                  <c:v>42515</c:v>
                </c:pt>
                <c:pt idx="784">
                  <c:v>42516</c:v>
                </c:pt>
                <c:pt idx="785">
                  <c:v>42517</c:v>
                </c:pt>
                <c:pt idx="786">
                  <c:v>42518</c:v>
                </c:pt>
                <c:pt idx="787">
                  <c:v>42519</c:v>
                </c:pt>
                <c:pt idx="788">
                  <c:v>42520</c:v>
                </c:pt>
                <c:pt idx="789">
                  <c:v>42521</c:v>
                </c:pt>
                <c:pt idx="790">
                  <c:v>42522</c:v>
                </c:pt>
                <c:pt idx="791">
                  <c:v>42523</c:v>
                </c:pt>
                <c:pt idx="792">
                  <c:v>42524</c:v>
                </c:pt>
                <c:pt idx="793">
                  <c:v>42525</c:v>
                </c:pt>
                <c:pt idx="794">
                  <c:v>42526</c:v>
                </c:pt>
                <c:pt idx="795">
                  <c:v>42527</c:v>
                </c:pt>
                <c:pt idx="796">
                  <c:v>42528</c:v>
                </c:pt>
                <c:pt idx="797">
                  <c:v>42529</c:v>
                </c:pt>
                <c:pt idx="798">
                  <c:v>42530</c:v>
                </c:pt>
                <c:pt idx="799">
                  <c:v>42531</c:v>
                </c:pt>
                <c:pt idx="800">
                  <c:v>42532</c:v>
                </c:pt>
                <c:pt idx="801">
                  <c:v>42533</c:v>
                </c:pt>
                <c:pt idx="802">
                  <c:v>42534</c:v>
                </c:pt>
                <c:pt idx="803">
                  <c:v>42535</c:v>
                </c:pt>
                <c:pt idx="804">
                  <c:v>42536</c:v>
                </c:pt>
                <c:pt idx="805">
                  <c:v>42537</c:v>
                </c:pt>
                <c:pt idx="806">
                  <c:v>42538</c:v>
                </c:pt>
                <c:pt idx="807">
                  <c:v>42539</c:v>
                </c:pt>
                <c:pt idx="808">
                  <c:v>42540</c:v>
                </c:pt>
                <c:pt idx="809">
                  <c:v>42541</c:v>
                </c:pt>
                <c:pt idx="810">
                  <c:v>42542</c:v>
                </c:pt>
                <c:pt idx="811">
                  <c:v>42543</c:v>
                </c:pt>
                <c:pt idx="812">
                  <c:v>42544</c:v>
                </c:pt>
                <c:pt idx="813">
                  <c:v>42545</c:v>
                </c:pt>
                <c:pt idx="814">
                  <c:v>42546</c:v>
                </c:pt>
                <c:pt idx="815">
                  <c:v>42547</c:v>
                </c:pt>
                <c:pt idx="816">
                  <c:v>42548</c:v>
                </c:pt>
                <c:pt idx="817">
                  <c:v>42549</c:v>
                </c:pt>
                <c:pt idx="818">
                  <c:v>42550</c:v>
                </c:pt>
                <c:pt idx="819">
                  <c:v>42551</c:v>
                </c:pt>
                <c:pt idx="820">
                  <c:v>42552</c:v>
                </c:pt>
                <c:pt idx="821">
                  <c:v>42553</c:v>
                </c:pt>
                <c:pt idx="822">
                  <c:v>42554</c:v>
                </c:pt>
                <c:pt idx="823">
                  <c:v>42555</c:v>
                </c:pt>
                <c:pt idx="824">
                  <c:v>42556</c:v>
                </c:pt>
                <c:pt idx="825">
                  <c:v>42557</c:v>
                </c:pt>
                <c:pt idx="826">
                  <c:v>42558</c:v>
                </c:pt>
                <c:pt idx="827">
                  <c:v>42559</c:v>
                </c:pt>
                <c:pt idx="828">
                  <c:v>42560</c:v>
                </c:pt>
                <c:pt idx="829">
                  <c:v>42561</c:v>
                </c:pt>
                <c:pt idx="830">
                  <c:v>42562</c:v>
                </c:pt>
                <c:pt idx="831">
                  <c:v>42563</c:v>
                </c:pt>
                <c:pt idx="832">
                  <c:v>42564</c:v>
                </c:pt>
                <c:pt idx="833">
                  <c:v>42565</c:v>
                </c:pt>
                <c:pt idx="834">
                  <c:v>42566</c:v>
                </c:pt>
                <c:pt idx="835">
                  <c:v>42567</c:v>
                </c:pt>
                <c:pt idx="836">
                  <c:v>42568</c:v>
                </c:pt>
                <c:pt idx="837">
                  <c:v>42569</c:v>
                </c:pt>
                <c:pt idx="838">
                  <c:v>42570</c:v>
                </c:pt>
                <c:pt idx="839">
                  <c:v>42571</c:v>
                </c:pt>
                <c:pt idx="840">
                  <c:v>42572</c:v>
                </c:pt>
                <c:pt idx="841">
                  <c:v>42573</c:v>
                </c:pt>
                <c:pt idx="842">
                  <c:v>42574</c:v>
                </c:pt>
                <c:pt idx="843">
                  <c:v>42575</c:v>
                </c:pt>
                <c:pt idx="844">
                  <c:v>42576</c:v>
                </c:pt>
                <c:pt idx="845">
                  <c:v>42577</c:v>
                </c:pt>
                <c:pt idx="846">
                  <c:v>42578</c:v>
                </c:pt>
                <c:pt idx="847">
                  <c:v>42579</c:v>
                </c:pt>
                <c:pt idx="848">
                  <c:v>42580</c:v>
                </c:pt>
                <c:pt idx="849">
                  <c:v>42581</c:v>
                </c:pt>
                <c:pt idx="850">
                  <c:v>42582</c:v>
                </c:pt>
                <c:pt idx="851">
                  <c:v>42583</c:v>
                </c:pt>
                <c:pt idx="852">
                  <c:v>42584</c:v>
                </c:pt>
                <c:pt idx="853">
                  <c:v>42585</c:v>
                </c:pt>
                <c:pt idx="854">
                  <c:v>42586</c:v>
                </c:pt>
                <c:pt idx="855">
                  <c:v>42587</c:v>
                </c:pt>
                <c:pt idx="856">
                  <c:v>42588</c:v>
                </c:pt>
                <c:pt idx="857">
                  <c:v>42589</c:v>
                </c:pt>
                <c:pt idx="858">
                  <c:v>42590</c:v>
                </c:pt>
                <c:pt idx="859">
                  <c:v>42591</c:v>
                </c:pt>
                <c:pt idx="860">
                  <c:v>42592</c:v>
                </c:pt>
                <c:pt idx="861">
                  <c:v>42593</c:v>
                </c:pt>
                <c:pt idx="862">
                  <c:v>42594</c:v>
                </c:pt>
                <c:pt idx="863">
                  <c:v>42595</c:v>
                </c:pt>
                <c:pt idx="864">
                  <c:v>42596</c:v>
                </c:pt>
                <c:pt idx="865">
                  <c:v>42597</c:v>
                </c:pt>
                <c:pt idx="866">
                  <c:v>42598</c:v>
                </c:pt>
                <c:pt idx="867">
                  <c:v>42599</c:v>
                </c:pt>
                <c:pt idx="868">
                  <c:v>42600</c:v>
                </c:pt>
                <c:pt idx="869">
                  <c:v>42601</c:v>
                </c:pt>
                <c:pt idx="870">
                  <c:v>42602</c:v>
                </c:pt>
                <c:pt idx="871">
                  <c:v>42603</c:v>
                </c:pt>
                <c:pt idx="872">
                  <c:v>42604</c:v>
                </c:pt>
                <c:pt idx="873">
                  <c:v>42605</c:v>
                </c:pt>
                <c:pt idx="874">
                  <c:v>42606</c:v>
                </c:pt>
                <c:pt idx="875">
                  <c:v>42607</c:v>
                </c:pt>
                <c:pt idx="876">
                  <c:v>42608</c:v>
                </c:pt>
                <c:pt idx="877">
                  <c:v>42609</c:v>
                </c:pt>
                <c:pt idx="878">
                  <c:v>42610</c:v>
                </c:pt>
                <c:pt idx="879">
                  <c:v>42611</c:v>
                </c:pt>
                <c:pt idx="880">
                  <c:v>42612</c:v>
                </c:pt>
                <c:pt idx="881">
                  <c:v>42613</c:v>
                </c:pt>
                <c:pt idx="882">
                  <c:v>42614</c:v>
                </c:pt>
                <c:pt idx="883">
                  <c:v>42615</c:v>
                </c:pt>
                <c:pt idx="884">
                  <c:v>42616</c:v>
                </c:pt>
                <c:pt idx="885">
                  <c:v>42617</c:v>
                </c:pt>
                <c:pt idx="886">
                  <c:v>42618</c:v>
                </c:pt>
                <c:pt idx="887">
                  <c:v>42619</c:v>
                </c:pt>
                <c:pt idx="888">
                  <c:v>42620</c:v>
                </c:pt>
                <c:pt idx="889">
                  <c:v>42621</c:v>
                </c:pt>
                <c:pt idx="890">
                  <c:v>42622</c:v>
                </c:pt>
                <c:pt idx="891">
                  <c:v>42623</c:v>
                </c:pt>
                <c:pt idx="892">
                  <c:v>42624</c:v>
                </c:pt>
                <c:pt idx="893">
                  <c:v>42625</c:v>
                </c:pt>
                <c:pt idx="894">
                  <c:v>42626</c:v>
                </c:pt>
                <c:pt idx="895">
                  <c:v>42627</c:v>
                </c:pt>
                <c:pt idx="896">
                  <c:v>42628</c:v>
                </c:pt>
                <c:pt idx="897">
                  <c:v>42629</c:v>
                </c:pt>
                <c:pt idx="898">
                  <c:v>42630</c:v>
                </c:pt>
                <c:pt idx="899">
                  <c:v>42631</c:v>
                </c:pt>
                <c:pt idx="900">
                  <c:v>42632</c:v>
                </c:pt>
                <c:pt idx="901">
                  <c:v>42633</c:v>
                </c:pt>
                <c:pt idx="902">
                  <c:v>42634</c:v>
                </c:pt>
                <c:pt idx="903">
                  <c:v>42635</c:v>
                </c:pt>
                <c:pt idx="904">
                  <c:v>42636</c:v>
                </c:pt>
                <c:pt idx="905">
                  <c:v>42637</c:v>
                </c:pt>
                <c:pt idx="906">
                  <c:v>42638</c:v>
                </c:pt>
                <c:pt idx="907">
                  <c:v>42639</c:v>
                </c:pt>
                <c:pt idx="908">
                  <c:v>42640</c:v>
                </c:pt>
                <c:pt idx="909">
                  <c:v>42641</c:v>
                </c:pt>
                <c:pt idx="910">
                  <c:v>42642</c:v>
                </c:pt>
                <c:pt idx="911">
                  <c:v>42643</c:v>
                </c:pt>
                <c:pt idx="912">
                  <c:v>42644</c:v>
                </c:pt>
                <c:pt idx="913">
                  <c:v>42645</c:v>
                </c:pt>
                <c:pt idx="914">
                  <c:v>42646</c:v>
                </c:pt>
                <c:pt idx="915">
                  <c:v>42647</c:v>
                </c:pt>
                <c:pt idx="916">
                  <c:v>42648</c:v>
                </c:pt>
                <c:pt idx="917">
                  <c:v>42649</c:v>
                </c:pt>
                <c:pt idx="918">
                  <c:v>42650</c:v>
                </c:pt>
                <c:pt idx="919">
                  <c:v>42651</c:v>
                </c:pt>
                <c:pt idx="920">
                  <c:v>42652</c:v>
                </c:pt>
                <c:pt idx="921">
                  <c:v>42653</c:v>
                </c:pt>
                <c:pt idx="922">
                  <c:v>42654</c:v>
                </c:pt>
                <c:pt idx="923">
                  <c:v>42655</c:v>
                </c:pt>
                <c:pt idx="924">
                  <c:v>42656</c:v>
                </c:pt>
                <c:pt idx="925">
                  <c:v>42657</c:v>
                </c:pt>
                <c:pt idx="926">
                  <c:v>42658</c:v>
                </c:pt>
                <c:pt idx="927">
                  <c:v>42659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42665</c:v>
                </c:pt>
                <c:pt idx="934">
                  <c:v>42666</c:v>
                </c:pt>
                <c:pt idx="935">
                  <c:v>42667</c:v>
                </c:pt>
                <c:pt idx="936">
                  <c:v>42668</c:v>
                </c:pt>
                <c:pt idx="937">
                  <c:v>42669</c:v>
                </c:pt>
                <c:pt idx="938">
                  <c:v>42670</c:v>
                </c:pt>
                <c:pt idx="939">
                  <c:v>42671</c:v>
                </c:pt>
                <c:pt idx="940">
                  <c:v>42672</c:v>
                </c:pt>
                <c:pt idx="941">
                  <c:v>42673</c:v>
                </c:pt>
                <c:pt idx="942">
                  <c:v>42674</c:v>
                </c:pt>
                <c:pt idx="943">
                  <c:v>42675</c:v>
                </c:pt>
                <c:pt idx="944">
                  <c:v>42676</c:v>
                </c:pt>
                <c:pt idx="945">
                  <c:v>42677</c:v>
                </c:pt>
                <c:pt idx="946">
                  <c:v>42678</c:v>
                </c:pt>
                <c:pt idx="947">
                  <c:v>42679</c:v>
                </c:pt>
                <c:pt idx="948">
                  <c:v>42680</c:v>
                </c:pt>
                <c:pt idx="949">
                  <c:v>42681</c:v>
                </c:pt>
                <c:pt idx="950">
                  <c:v>42682</c:v>
                </c:pt>
                <c:pt idx="951">
                  <c:v>42683</c:v>
                </c:pt>
                <c:pt idx="952">
                  <c:v>42684</c:v>
                </c:pt>
                <c:pt idx="953">
                  <c:v>42685</c:v>
                </c:pt>
                <c:pt idx="954">
                  <c:v>42686</c:v>
                </c:pt>
                <c:pt idx="955">
                  <c:v>42687</c:v>
                </c:pt>
                <c:pt idx="956">
                  <c:v>42688</c:v>
                </c:pt>
                <c:pt idx="957">
                  <c:v>42689</c:v>
                </c:pt>
                <c:pt idx="958">
                  <c:v>42690</c:v>
                </c:pt>
                <c:pt idx="959">
                  <c:v>42691</c:v>
                </c:pt>
                <c:pt idx="960">
                  <c:v>42692</c:v>
                </c:pt>
                <c:pt idx="961">
                  <c:v>42693</c:v>
                </c:pt>
                <c:pt idx="962">
                  <c:v>42694</c:v>
                </c:pt>
                <c:pt idx="963">
                  <c:v>42695</c:v>
                </c:pt>
                <c:pt idx="964">
                  <c:v>42696</c:v>
                </c:pt>
                <c:pt idx="965">
                  <c:v>42697</c:v>
                </c:pt>
                <c:pt idx="966">
                  <c:v>42698</c:v>
                </c:pt>
                <c:pt idx="967">
                  <c:v>42699</c:v>
                </c:pt>
                <c:pt idx="968">
                  <c:v>42700</c:v>
                </c:pt>
                <c:pt idx="969">
                  <c:v>42701</c:v>
                </c:pt>
                <c:pt idx="970">
                  <c:v>42702</c:v>
                </c:pt>
                <c:pt idx="971">
                  <c:v>42703</c:v>
                </c:pt>
                <c:pt idx="972">
                  <c:v>42704</c:v>
                </c:pt>
                <c:pt idx="973">
                  <c:v>42705</c:v>
                </c:pt>
                <c:pt idx="974">
                  <c:v>42706</c:v>
                </c:pt>
                <c:pt idx="975">
                  <c:v>42707</c:v>
                </c:pt>
                <c:pt idx="976">
                  <c:v>42708</c:v>
                </c:pt>
                <c:pt idx="977">
                  <c:v>42709</c:v>
                </c:pt>
                <c:pt idx="978">
                  <c:v>42710</c:v>
                </c:pt>
                <c:pt idx="979">
                  <c:v>42711</c:v>
                </c:pt>
                <c:pt idx="980">
                  <c:v>42712</c:v>
                </c:pt>
                <c:pt idx="981">
                  <c:v>42713</c:v>
                </c:pt>
                <c:pt idx="982">
                  <c:v>42714</c:v>
                </c:pt>
                <c:pt idx="983">
                  <c:v>42715</c:v>
                </c:pt>
                <c:pt idx="984">
                  <c:v>42716</c:v>
                </c:pt>
                <c:pt idx="985">
                  <c:v>42717</c:v>
                </c:pt>
                <c:pt idx="986">
                  <c:v>42718</c:v>
                </c:pt>
                <c:pt idx="987">
                  <c:v>42719</c:v>
                </c:pt>
                <c:pt idx="988">
                  <c:v>42720</c:v>
                </c:pt>
                <c:pt idx="989">
                  <c:v>42721</c:v>
                </c:pt>
                <c:pt idx="990">
                  <c:v>42722</c:v>
                </c:pt>
                <c:pt idx="991">
                  <c:v>42723</c:v>
                </c:pt>
                <c:pt idx="992">
                  <c:v>42724</c:v>
                </c:pt>
                <c:pt idx="993">
                  <c:v>42725</c:v>
                </c:pt>
                <c:pt idx="994">
                  <c:v>42726</c:v>
                </c:pt>
                <c:pt idx="995">
                  <c:v>42727</c:v>
                </c:pt>
                <c:pt idx="996">
                  <c:v>42728</c:v>
                </c:pt>
                <c:pt idx="997">
                  <c:v>42729</c:v>
                </c:pt>
                <c:pt idx="998">
                  <c:v>42730</c:v>
                </c:pt>
                <c:pt idx="999">
                  <c:v>42731</c:v>
                </c:pt>
                <c:pt idx="1000">
                  <c:v>42732</c:v>
                </c:pt>
                <c:pt idx="1001">
                  <c:v>42733</c:v>
                </c:pt>
                <c:pt idx="1002">
                  <c:v>42734</c:v>
                </c:pt>
                <c:pt idx="1003">
                  <c:v>42735</c:v>
                </c:pt>
                <c:pt idx="1004">
                  <c:v>42736</c:v>
                </c:pt>
                <c:pt idx="1005">
                  <c:v>42737</c:v>
                </c:pt>
                <c:pt idx="1006">
                  <c:v>42738</c:v>
                </c:pt>
                <c:pt idx="1007">
                  <c:v>42739</c:v>
                </c:pt>
                <c:pt idx="1008">
                  <c:v>42740</c:v>
                </c:pt>
                <c:pt idx="1009">
                  <c:v>42741</c:v>
                </c:pt>
                <c:pt idx="1010">
                  <c:v>42742</c:v>
                </c:pt>
                <c:pt idx="1011">
                  <c:v>42743</c:v>
                </c:pt>
                <c:pt idx="1012">
                  <c:v>42744</c:v>
                </c:pt>
                <c:pt idx="1013">
                  <c:v>42745</c:v>
                </c:pt>
                <c:pt idx="1014">
                  <c:v>42746</c:v>
                </c:pt>
                <c:pt idx="1015">
                  <c:v>42747</c:v>
                </c:pt>
                <c:pt idx="1016">
                  <c:v>42748</c:v>
                </c:pt>
                <c:pt idx="1017">
                  <c:v>42749</c:v>
                </c:pt>
                <c:pt idx="1018">
                  <c:v>42750</c:v>
                </c:pt>
                <c:pt idx="1019">
                  <c:v>42751</c:v>
                </c:pt>
                <c:pt idx="1020">
                  <c:v>42752</c:v>
                </c:pt>
                <c:pt idx="1021">
                  <c:v>42753</c:v>
                </c:pt>
                <c:pt idx="1022">
                  <c:v>42754</c:v>
                </c:pt>
                <c:pt idx="1023">
                  <c:v>42755</c:v>
                </c:pt>
                <c:pt idx="1024">
                  <c:v>42756</c:v>
                </c:pt>
                <c:pt idx="1025">
                  <c:v>42757</c:v>
                </c:pt>
                <c:pt idx="1026">
                  <c:v>42758</c:v>
                </c:pt>
                <c:pt idx="1027">
                  <c:v>42759</c:v>
                </c:pt>
                <c:pt idx="1028">
                  <c:v>42760</c:v>
                </c:pt>
                <c:pt idx="1029">
                  <c:v>42761</c:v>
                </c:pt>
                <c:pt idx="1030">
                  <c:v>42762</c:v>
                </c:pt>
                <c:pt idx="1031">
                  <c:v>42763</c:v>
                </c:pt>
                <c:pt idx="1032">
                  <c:v>42764</c:v>
                </c:pt>
                <c:pt idx="1033">
                  <c:v>42765</c:v>
                </c:pt>
                <c:pt idx="1034">
                  <c:v>42766</c:v>
                </c:pt>
                <c:pt idx="1035">
                  <c:v>42767</c:v>
                </c:pt>
                <c:pt idx="1036">
                  <c:v>42768</c:v>
                </c:pt>
                <c:pt idx="1037">
                  <c:v>42769</c:v>
                </c:pt>
                <c:pt idx="1038">
                  <c:v>42770</c:v>
                </c:pt>
                <c:pt idx="1039">
                  <c:v>42771</c:v>
                </c:pt>
                <c:pt idx="1040">
                  <c:v>42772</c:v>
                </c:pt>
                <c:pt idx="1041">
                  <c:v>42773</c:v>
                </c:pt>
                <c:pt idx="1042">
                  <c:v>42774</c:v>
                </c:pt>
                <c:pt idx="1043">
                  <c:v>42775</c:v>
                </c:pt>
                <c:pt idx="1044">
                  <c:v>42776</c:v>
                </c:pt>
                <c:pt idx="1045">
                  <c:v>42777</c:v>
                </c:pt>
                <c:pt idx="1046">
                  <c:v>42778</c:v>
                </c:pt>
                <c:pt idx="1047">
                  <c:v>42779</c:v>
                </c:pt>
                <c:pt idx="1048">
                  <c:v>42780</c:v>
                </c:pt>
                <c:pt idx="1049">
                  <c:v>42781</c:v>
                </c:pt>
                <c:pt idx="1050">
                  <c:v>42782</c:v>
                </c:pt>
                <c:pt idx="1051">
                  <c:v>42783</c:v>
                </c:pt>
                <c:pt idx="1052">
                  <c:v>42784</c:v>
                </c:pt>
                <c:pt idx="1053">
                  <c:v>42785</c:v>
                </c:pt>
                <c:pt idx="1054">
                  <c:v>42786</c:v>
                </c:pt>
                <c:pt idx="1055">
                  <c:v>42787</c:v>
                </c:pt>
                <c:pt idx="1056">
                  <c:v>42788</c:v>
                </c:pt>
                <c:pt idx="1057">
                  <c:v>42789</c:v>
                </c:pt>
                <c:pt idx="1058">
                  <c:v>42790</c:v>
                </c:pt>
                <c:pt idx="1059">
                  <c:v>42791</c:v>
                </c:pt>
                <c:pt idx="1060">
                  <c:v>42792</c:v>
                </c:pt>
                <c:pt idx="1061">
                  <c:v>42793</c:v>
                </c:pt>
                <c:pt idx="1062">
                  <c:v>42794</c:v>
                </c:pt>
                <c:pt idx="1063">
                  <c:v>42795</c:v>
                </c:pt>
                <c:pt idx="1064">
                  <c:v>42796</c:v>
                </c:pt>
                <c:pt idx="1065">
                  <c:v>42797</c:v>
                </c:pt>
                <c:pt idx="1066">
                  <c:v>42798</c:v>
                </c:pt>
                <c:pt idx="1067">
                  <c:v>42799</c:v>
                </c:pt>
                <c:pt idx="1068">
                  <c:v>42800</c:v>
                </c:pt>
                <c:pt idx="1069">
                  <c:v>42801</c:v>
                </c:pt>
                <c:pt idx="1070">
                  <c:v>42802</c:v>
                </c:pt>
                <c:pt idx="1071">
                  <c:v>42803</c:v>
                </c:pt>
                <c:pt idx="1072">
                  <c:v>42804</c:v>
                </c:pt>
                <c:pt idx="1073">
                  <c:v>42805</c:v>
                </c:pt>
                <c:pt idx="1074">
                  <c:v>42806</c:v>
                </c:pt>
                <c:pt idx="1075">
                  <c:v>42807</c:v>
                </c:pt>
                <c:pt idx="1076">
                  <c:v>42808</c:v>
                </c:pt>
                <c:pt idx="1077">
                  <c:v>42809</c:v>
                </c:pt>
                <c:pt idx="1078">
                  <c:v>42810</c:v>
                </c:pt>
                <c:pt idx="1079">
                  <c:v>42811</c:v>
                </c:pt>
                <c:pt idx="1080">
                  <c:v>42812</c:v>
                </c:pt>
                <c:pt idx="1081">
                  <c:v>42813</c:v>
                </c:pt>
                <c:pt idx="1082">
                  <c:v>42814</c:v>
                </c:pt>
                <c:pt idx="1083">
                  <c:v>42815</c:v>
                </c:pt>
                <c:pt idx="1084">
                  <c:v>42816</c:v>
                </c:pt>
                <c:pt idx="1085">
                  <c:v>42817</c:v>
                </c:pt>
                <c:pt idx="1086">
                  <c:v>42818</c:v>
                </c:pt>
                <c:pt idx="1087">
                  <c:v>42819</c:v>
                </c:pt>
                <c:pt idx="1088">
                  <c:v>42820</c:v>
                </c:pt>
                <c:pt idx="1089">
                  <c:v>42821</c:v>
                </c:pt>
                <c:pt idx="1090">
                  <c:v>42822</c:v>
                </c:pt>
                <c:pt idx="1091">
                  <c:v>42823</c:v>
                </c:pt>
                <c:pt idx="1092">
                  <c:v>42824</c:v>
                </c:pt>
                <c:pt idx="1093">
                  <c:v>42825</c:v>
                </c:pt>
                <c:pt idx="1094">
                  <c:v>42826</c:v>
                </c:pt>
                <c:pt idx="1095">
                  <c:v>42827</c:v>
                </c:pt>
                <c:pt idx="1096">
                  <c:v>42828</c:v>
                </c:pt>
                <c:pt idx="1097">
                  <c:v>42829</c:v>
                </c:pt>
                <c:pt idx="1098">
                  <c:v>42830</c:v>
                </c:pt>
                <c:pt idx="1099">
                  <c:v>42831</c:v>
                </c:pt>
                <c:pt idx="1100">
                  <c:v>42832</c:v>
                </c:pt>
                <c:pt idx="1101">
                  <c:v>42833</c:v>
                </c:pt>
                <c:pt idx="1102">
                  <c:v>42834</c:v>
                </c:pt>
                <c:pt idx="1103">
                  <c:v>42835</c:v>
                </c:pt>
                <c:pt idx="1104">
                  <c:v>42836</c:v>
                </c:pt>
                <c:pt idx="1105">
                  <c:v>42837</c:v>
                </c:pt>
                <c:pt idx="1106">
                  <c:v>42838</c:v>
                </c:pt>
                <c:pt idx="1107">
                  <c:v>42839</c:v>
                </c:pt>
                <c:pt idx="1108">
                  <c:v>42840</c:v>
                </c:pt>
                <c:pt idx="1109">
                  <c:v>42841</c:v>
                </c:pt>
                <c:pt idx="1110">
                  <c:v>42842</c:v>
                </c:pt>
                <c:pt idx="1111">
                  <c:v>42843</c:v>
                </c:pt>
                <c:pt idx="1112">
                  <c:v>42844</c:v>
                </c:pt>
                <c:pt idx="1113">
                  <c:v>42845</c:v>
                </c:pt>
                <c:pt idx="1114">
                  <c:v>42846</c:v>
                </c:pt>
                <c:pt idx="1115">
                  <c:v>42847</c:v>
                </c:pt>
                <c:pt idx="1116">
                  <c:v>42848</c:v>
                </c:pt>
                <c:pt idx="1117">
                  <c:v>42849</c:v>
                </c:pt>
                <c:pt idx="1118">
                  <c:v>42850</c:v>
                </c:pt>
                <c:pt idx="1119">
                  <c:v>42851</c:v>
                </c:pt>
                <c:pt idx="1120">
                  <c:v>42852</c:v>
                </c:pt>
                <c:pt idx="1121">
                  <c:v>42853</c:v>
                </c:pt>
                <c:pt idx="1122">
                  <c:v>42854</c:v>
                </c:pt>
                <c:pt idx="1123">
                  <c:v>42855</c:v>
                </c:pt>
                <c:pt idx="1124">
                  <c:v>42856</c:v>
                </c:pt>
                <c:pt idx="1125">
                  <c:v>42857</c:v>
                </c:pt>
                <c:pt idx="1126">
                  <c:v>42858</c:v>
                </c:pt>
                <c:pt idx="1127">
                  <c:v>42859</c:v>
                </c:pt>
                <c:pt idx="1128">
                  <c:v>42860</c:v>
                </c:pt>
                <c:pt idx="1129">
                  <c:v>42861</c:v>
                </c:pt>
                <c:pt idx="1130">
                  <c:v>42862</c:v>
                </c:pt>
                <c:pt idx="1131">
                  <c:v>42863</c:v>
                </c:pt>
                <c:pt idx="1132">
                  <c:v>42864</c:v>
                </c:pt>
                <c:pt idx="1133">
                  <c:v>42865</c:v>
                </c:pt>
                <c:pt idx="1134">
                  <c:v>42866</c:v>
                </c:pt>
                <c:pt idx="1135">
                  <c:v>42867</c:v>
                </c:pt>
                <c:pt idx="1136">
                  <c:v>42868</c:v>
                </c:pt>
                <c:pt idx="1137">
                  <c:v>42869</c:v>
                </c:pt>
                <c:pt idx="1138">
                  <c:v>42870</c:v>
                </c:pt>
                <c:pt idx="1139">
                  <c:v>42871</c:v>
                </c:pt>
                <c:pt idx="1140">
                  <c:v>42872</c:v>
                </c:pt>
                <c:pt idx="1141">
                  <c:v>42873</c:v>
                </c:pt>
                <c:pt idx="1142">
                  <c:v>42874</c:v>
                </c:pt>
                <c:pt idx="1143">
                  <c:v>42875</c:v>
                </c:pt>
                <c:pt idx="1144">
                  <c:v>42876</c:v>
                </c:pt>
                <c:pt idx="1145">
                  <c:v>42877</c:v>
                </c:pt>
                <c:pt idx="1146">
                  <c:v>42878</c:v>
                </c:pt>
                <c:pt idx="1147">
                  <c:v>42879</c:v>
                </c:pt>
                <c:pt idx="1148">
                  <c:v>42880</c:v>
                </c:pt>
                <c:pt idx="1149">
                  <c:v>42881</c:v>
                </c:pt>
                <c:pt idx="1150">
                  <c:v>42882</c:v>
                </c:pt>
                <c:pt idx="1151">
                  <c:v>42883</c:v>
                </c:pt>
                <c:pt idx="1152">
                  <c:v>42884</c:v>
                </c:pt>
                <c:pt idx="1153">
                  <c:v>42885</c:v>
                </c:pt>
                <c:pt idx="1154">
                  <c:v>42886</c:v>
                </c:pt>
                <c:pt idx="1155">
                  <c:v>42887</c:v>
                </c:pt>
                <c:pt idx="1156">
                  <c:v>42888</c:v>
                </c:pt>
                <c:pt idx="1157">
                  <c:v>42889</c:v>
                </c:pt>
                <c:pt idx="1158">
                  <c:v>42890</c:v>
                </c:pt>
                <c:pt idx="1159">
                  <c:v>42891</c:v>
                </c:pt>
                <c:pt idx="1160">
                  <c:v>42892</c:v>
                </c:pt>
                <c:pt idx="1161">
                  <c:v>42893</c:v>
                </c:pt>
                <c:pt idx="1162">
                  <c:v>42894</c:v>
                </c:pt>
                <c:pt idx="1163">
                  <c:v>42895</c:v>
                </c:pt>
                <c:pt idx="1164">
                  <c:v>42896</c:v>
                </c:pt>
                <c:pt idx="1165">
                  <c:v>42897</c:v>
                </c:pt>
                <c:pt idx="1166">
                  <c:v>42898</c:v>
                </c:pt>
                <c:pt idx="1167">
                  <c:v>42899</c:v>
                </c:pt>
                <c:pt idx="1168">
                  <c:v>42900</c:v>
                </c:pt>
                <c:pt idx="1169">
                  <c:v>42901</c:v>
                </c:pt>
                <c:pt idx="1170">
                  <c:v>42902</c:v>
                </c:pt>
                <c:pt idx="1171">
                  <c:v>42903</c:v>
                </c:pt>
                <c:pt idx="1172">
                  <c:v>42904</c:v>
                </c:pt>
                <c:pt idx="1173">
                  <c:v>42905</c:v>
                </c:pt>
                <c:pt idx="1174">
                  <c:v>42906</c:v>
                </c:pt>
                <c:pt idx="1175">
                  <c:v>42907</c:v>
                </c:pt>
                <c:pt idx="1176">
                  <c:v>42908</c:v>
                </c:pt>
                <c:pt idx="1177">
                  <c:v>42909</c:v>
                </c:pt>
                <c:pt idx="1178">
                  <c:v>42910</c:v>
                </c:pt>
                <c:pt idx="1179">
                  <c:v>42911</c:v>
                </c:pt>
                <c:pt idx="1180">
                  <c:v>42912</c:v>
                </c:pt>
                <c:pt idx="1181">
                  <c:v>42913</c:v>
                </c:pt>
                <c:pt idx="1182">
                  <c:v>42914</c:v>
                </c:pt>
                <c:pt idx="1183">
                  <c:v>42915</c:v>
                </c:pt>
                <c:pt idx="1184">
                  <c:v>42916</c:v>
                </c:pt>
                <c:pt idx="1185">
                  <c:v>42917</c:v>
                </c:pt>
                <c:pt idx="1186">
                  <c:v>42918</c:v>
                </c:pt>
                <c:pt idx="1187">
                  <c:v>42919</c:v>
                </c:pt>
                <c:pt idx="1188">
                  <c:v>42920</c:v>
                </c:pt>
                <c:pt idx="1189">
                  <c:v>42921</c:v>
                </c:pt>
                <c:pt idx="1190">
                  <c:v>42922</c:v>
                </c:pt>
                <c:pt idx="1191">
                  <c:v>42923</c:v>
                </c:pt>
                <c:pt idx="1192">
                  <c:v>42924</c:v>
                </c:pt>
                <c:pt idx="1193">
                  <c:v>42925</c:v>
                </c:pt>
                <c:pt idx="1194">
                  <c:v>42926</c:v>
                </c:pt>
                <c:pt idx="1195">
                  <c:v>42927</c:v>
                </c:pt>
                <c:pt idx="1196">
                  <c:v>42928</c:v>
                </c:pt>
                <c:pt idx="1197">
                  <c:v>42929</c:v>
                </c:pt>
                <c:pt idx="1198">
                  <c:v>42930</c:v>
                </c:pt>
                <c:pt idx="1199">
                  <c:v>42931</c:v>
                </c:pt>
                <c:pt idx="1200">
                  <c:v>42932</c:v>
                </c:pt>
                <c:pt idx="1201">
                  <c:v>42933</c:v>
                </c:pt>
                <c:pt idx="1202">
                  <c:v>42934</c:v>
                </c:pt>
                <c:pt idx="1203">
                  <c:v>42935</c:v>
                </c:pt>
                <c:pt idx="1204">
                  <c:v>42936</c:v>
                </c:pt>
                <c:pt idx="1205">
                  <c:v>42937</c:v>
                </c:pt>
                <c:pt idx="1206">
                  <c:v>42938</c:v>
                </c:pt>
                <c:pt idx="1207">
                  <c:v>42939</c:v>
                </c:pt>
                <c:pt idx="1208">
                  <c:v>42940</c:v>
                </c:pt>
                <c:pt idx="1209">
                  <c:v>42941</c:v>
                </c:pt>
                <c:pt idx="1210">
                  <c:v>42942</c:v>
                </c:pt>
                <c:pt idx="1211">
                  <c:v>42943</c:v>
                </c:pt>
                <c:pt idx="1212">
                  <c:v>42944</c:v>
                </c:pt>
                <c:pt idx="1213">
                  <c:v>42945</c:v>
                </c:pt>
                <c:pt idx="1214">
                  <c:v>42946</c:v>
                </c:pt>
                <c:pt idx="1215">
                  <c:v>42947</c:v>
                </c:pt>
                <c:pt idx="1216">
                  <c:v>42948</c:v>
                </c:pt>
                <c:pt idx="1217">
                  <c:v>42949</c:v>
                </c:pt>
                <c:pt idx="1218">
                  <c:v>42950</c:v>
                </c:pt>
                <c:pt idx="1219">
                  <c:v>42951</c:v>
                </c:pt>
                <c:pt idx="1220">
                  <c:v>42952</c:v>
                </c:pt>
                <c:pt idx="1221">
                  <c:v>42953</c:v>
                </c:pt>
                <c:pt idx="1222">
                  <c:v>42954</c:v>
                </c:pt>
                <c:pt idx="1223">
                  <c:v>42955</c:v>
                </c:pt>
                <c:pt idx="1224">
                  <c:v>42956</c:v>
                </c:pt>
                <c:pt idx="1225">
                  <c:v>42957</c:v>
                </c:pt>
                <c:pt idx="1226">
                  <c:v>42958</c:v>
                </c:pt>
                <c:pt idx="1227">
                  <c:v>42959</c:v>
                </c:pt>
                <c:pt idx="1228">
                  <c:v>42960</c:v>
                </c:pt>
                <c:pt idx="1229">
                  <c:v>42961</c:v>
                </c:pt>
                <c:pt idx="1230">
                  <c:v>42962</c:v>
                </c:pt>
                <c:pt idx="1231">
                  <c:v>42963</c:v>
                </c:pt>
                <c:pt idx="1232">
                  <c:v>42964</c:v>
                </c:pt>
                <c:pt idx="1233">
                  <c:v>42965</c:v>
                </c:pt>
                <c:pt idx="1234">
                  <c:v>42966</c:v>
                </c:pt>
                <c:pt idx="1235">
                  <c:v>42967</c:v>
                </c:pt>
                <c:pt idx="1236">
                  <c:v>42968</c:v>
                </c:pt>
                <c:pt idx="1237">
                  <c:v>42969</c:v>
                </c:pt>
                <c:pt idx="1238">
                  <c:v>42970</c:v>
                </c:pt>
                <c:pt idx="1239">
                  <c:v>42971</c:v>
                </c:pt>
                <c:pt idx="1240">
                  <c:v>42972</c:v>
                </c:pt>
                <c:pt idx="1241">
                  <c:v>42973</c:v>
                </c:pt>
                <c:pt idx="1242">
                  <c:v>42974</c:v>
                </c:pt>
                <c:pt idx="1243">
                  <c:v>42975</c:v>
                </c:pt>
                <c:pt idx="1244">
                  <c:v>42976</c:v>
                </c:pt>
                <c:pt idx="1245">
                  <c:v>42977</c:v>
                </c:pt>
                <c:pt idx="1246">
                  <c:v>42978</c:v>
                </c:pt>
                <c:pt idx="1247">
                  <c:v>42979</c:v>
                </c:pt>
                <c:pt idx="1248">
                  <c:v>42980</c:v>
                </c:pt>
                <c:pt idx="1249">
                  <c:v>42981</c:v>
                </c:pt>
                <c:pt idx="1250">
                  <c:v>42982</c:v>
                </c:pt>
                <c:pt idx="1251">
                  <c:v>42983</c:v>
                </c:pt>
                <c:pt idx="1252">
                  <c:v>42984</c:v>
                </c:pt>
                <c:pt idx="1253">
                  <c:v>42985</c:v>
                </c:pt>
                <c:pt idx="1254">
                  <c:v>42986</c:v>
                </c:pt>
                <c:pt idx="1255">
                  <c:v>42987</c:v>
                </c:pt>
                <c:pt idx="1256">
                  <c:v>42988</c:v>
                </c:pt>
                <c:pt idx="1257">
                  <c:v>42989</c:v>
                </c:pt>
                <c:pt idx="1258">
                  <c:v>42990</c:v>
                </c:pt>
                <c:pt idx="1259">
                  <c:v>42991</c:v>
                </c:pt>
                <c:pt idx="1260">
                  <c:v>42992</c:v>
                </c:pt>
                <c:pt idx="1261">
                  <c:v>42993</c:v>
                </c:pt>
                <c:pt idx="1262">
                  <c:v>42994</c:v>
                </c:pt>
                <c:pt idx="1263">
                  <c:v>42995</c:v>
                </c:pt>
                <c:pt idx="1264">
                  <c:v>42996</c:v>
                </c:pt>
                <c:pt idx="1265">
                  <c:v>42997</c:v>
                </c:pt>
                <c:pt idx="1266">
                  <c:v>42998</c:v>
                </c:pt>
                <c:pt idx="1267">
                  <c:v>42999</c:v>
                </c:pt>
                <c:pt idx="1268">
                  <c:v>43000</c:v>
                </c:pt>
                <c:pt idx="1269">
                  <c:v>43001</c:v>
                </c:pt>
                <c:pt idx="1270">
                  <c:v>43002</c:v>
                </c:pt>
                <c:pt idx="1271">
                  <c:v>43003</c:v>
                </c:pt>
                <c:pt idx="1272">
                  <c:v>43004</c:v>
                </c:pt>
                <c:pt idx="1273">
                  <c:v>43005</c:v>
                </c:pt>
                <c:pt idx="1274">
                  <c:v>43006</c:v>
                </c:pt>
                <c:pt idx="1275">
                  <c:v>43007</c:v>
                </c:pt>
                <c:pt idx="1276">
                  <c:v>43008</c:v>
                </c:pt>
                <c:pt idx="1277">
                  <c:v>43009</c:v>
                </c:pt>
                <c:pt idx="1278">
                  <c:v>43010</c:v>
                </c:pt>
                <c:pt idx="1279">
                  <c:v>43011</c:v>
                </c:pt>
                <c:pt idx="1280">
                  <c:v>43012</c:v>
                </c:pt>
                <c:pt idx="1281">
                  <c:v>43013</c:v>
                </c:pt>
                <c:pt idx="1282">
                  <c:v>43014</c:v>
                </c:pt>
                <c:pt idx="1283">
                  <c:v>43015</c:v>
                </c:pt>
                <c:pt idx="1284">
                  <c:v>43016</c:v>
                </c:pt>
                <c:pt idx="1285">
                  <c:v>43017</c:v>
                </c:pt>
                <c:pt idx="1286">
                  <c:v>43018</c:v>
                </c:pt>
                <c:pt idx="1287">
                  <c:v>43019</c:v>
                </c:pt>
                <c:pt idx="1288">
                  <c:v>43020</c:v>
                </c:pt>
                <c:pt idx="1289">
                  <c:v>43021</c:v>
                </c:pt>
                <c:pt idx="1290">
                  <c:v>43022</c:v>
                </c:pt>
                <c:pt idx="1291">
                  <c:v>43023</c:v>
                </c:pt>
                <c:pt idx="1292">
                  <c:v>43024</c:v>
                </c:pt>
                <c:pt idx="1293">
                  <c:v>43025</c:v>
                </c:pt>
                <c:pt idx="1294">
                  <c:v>43026</c:v>
                </c:pt>
                <c:pt idx="1295">
                  <c:v>43027</c:v>
                </c:pt>
                <c:pt idx="1296">
                  <c:v>43028</c:v>
                </c:pt>
                <c:pt idx="1297">
                  <c:v>43029</c:v>
                </c:pt>
                <c:pt idx="1298">
                  <c:v>43030</c:v>
                </c:pt>
                <c:pt idx="1299">
                  <c:v>43031</c:v>
                </c:pt>
                <c:pt idx="1300">
                  <c:v>43032</c:v>
                </c:pt>
                <c:pt idx="1301">
                  <c:v>43033</c:v>
                </c:pt>
                <c:pt idx="1302">
                  <c:v>43034</c:v>
                </c:pt>
                <c:pt idx="1303">
                  <c:v>43035</c:v>
                </c:pt>
                <c:pt idx="1304">
                  <c:v>43036</c:v>
                </c:pt>
                <c:pt idx="1305">
                  <c:v>43037</c:v>
                </c:pt>
                <c:pt idx="1306">
                  <c:v>43038</c:v>
                </c:pt>
                <c:pt idx="1307">
                  <c:v>43039</c:v>
                </c:pt>
                <c:pt idx="1308">
                  <c:v>43040</c:v>
                </c:pt>
                <c:pt idx="1309">
                  <c:v>43041</c:v>
                </c:pt>
                <c:pt idx="1310">
                  <c:v>43042</c:v>
                </c:pt>
                <c:pt idx="1311">
                  <c:v>43043</c:v>
                </c:pt>
                <c:pt idx="1312">
                  <c:v>43044</c:v>
                </c:pt>
                <c:pt idx="1313">
                  <c:v>43045</c:v>
                </c:pt>
                <c:pt idx="1314">
                  <c:v>43046</c:v>
                </c:pt>
                <c:pt idx="1315">
                  <c:v>43047</c:v>
                </c:pt>
                <c:pt idx="1316">
                  <c:v>43048</c:v>
                </c:pt>
                <c:pt idx="1317">
                  <c:v>43049</c:v>
                </c:pt>
                <c:pt idx="1318">
                  <c:v>43050</c:v>
                </c:pt>
                <c:pt idx="1319">
                  <c:v>43051</c:v>
                </c:pt>
                <c:pt idx="1320">
                  <c:v>43052</c:v>
                </c:pt>
                <c:pt idx="1321">
                  <c:v>43053</c:v>
                </c:pt>
                <c:pt idx="1322">
                  <c:v>43054</c:v>
                </c:pt>
                <c:pt idx="1323">
                  <c:v>43055</c:v>
                </c:pt>
                <c:pt idx="1324">
                  <c:v>43056</c:v>
                </c:pt>
                <c:pt idx="1325">
                  <c:v>43057</c:v>
                </c:pt>
                <c:pt idx="1326">
                  <c:v>43058</c:v>
                </c:pt>
                <c:pt idx="1327">
                  <c:v>43059</c:v>
                </c:pt>
                <c:pt idx="1328">
                  <c:v>43060</c:v>
                </c:pt>
                <c:pt idx="1329">
                  <c:v>43061</c:v>
                </c:pt>
                <c:pt idx="1330">
                  <c:v>43062</c:v>
                </c:pt>
                <c:pt idx="1331">
                  <c:v>43063</c:v>
                </c:pt>
                <c:pt idx="1332">
                  <c:v>43064</c:v>
                </c:pt>
                <c:pt idx="1333">
                  <c:v>43065</c:v>
                </c:pt>
                <c:pt idx="1334">
                  <c:v>43066</c:v>
                </c:pt>
                <c:pt idx="1335">
                  <c:v>43067</c:v>
                </c:pt>
                <c:pt idx="1336">
                  <c:v>43068</c:v>
                </c:pt>
                <c:pt idx="1337">
                  <c:v>43069</c:v>
                </c:pt>
                <c:pt idx="1338">
                  <c:v>43070</c:v>
                </c:pt>
                <c:pt idx="1339">
                  <c:v>43071</c:v>
                </c:pt>
                <c:pt idx="1340">
                  <c:v>43072</c:v>
                </c:pt>
                <c:pt idx="1341">
                  <c:v>43073</c:v>
                </c:pt>
                <c:pt idx="1342">
                  <c:v>43074</c:v>
                </c:pt>
                <c:pt idx="1343">
                  <c:v>43075</c:v>
                </c:pt>
                <c:pt idx="1344">
                  <c:v>43076</c:v>
                </c:pt>
                <c:pt idx="1345">
                  <c:v>43077</c:v>
                </c:pt>
                <c:pt idx="1346">
                  <c:v>43078</c:v>
                </c:pt>
                <c:pt idx="1347">
                  <c:v>43079</c:v>
                </c:pt>
                <c:pt idx="1348">
                  <c:v>43080</c:v>
                </c:pt>
                <c:pt idx="1349">
                  <c:v>43081</c:v>
                </c:pt>
                <c:pt idx="1350">
                  <c:v>43082</c:v>
                </c:pt>
                <c:pt idx="1351">
                  <c:v>43083</c:v>
                </c:pt>
                <c:pt idx="1352">
                  <c:v>43084</c:v>
                </c:pt>
                <c:pt idx="1353">
                  <c:v>43085</c:v>
                </c:pt>
                <c:pt idx="1354">
                  <c:v>43086</c:v>
                </c:pt>
                <c:pt idx="1355">
                  <c:v>43087</c:v>
                </c:pt>
                <c:pt idx="1356">
                  <c:v>43088</c:v>
                </c:pt>
                <c:pt idx="1357">
                  <c:v>43089</c:v>
                </c:pt>
                <c:pt idx="1358">
                  <c:v>43090</c:v>
                </c:pt>
                <c:pt idx="1359">
                  <c:v>43091</c:v>
                </c:pt>
                <c:pt idx="1360">
                  <c:v>43092</c:v>
                </c:pt>
                <c:pt idx="1361">
                  <c:v>43093</c:v>
                </c:pt>
                <c:pt idx="1362">
                  <c:v>43094</c:v>
                </c:pt>
                <c:pt idx="1363">
                  <c:v>43095</c:v>
                </c:pt>
                <c:pt idx="1364">
                  <c:v>43096</c:v>
                </c:pt>
                <c:pt idx="1365">
                  <c:v>43097</c:v>
                </c:pt>
                <c:pt idx="1366">
                  <c:v>43098</c:v>
                </c:pt>
                <c:pt idx="1367">
                  <c:v>43099</c:v>
                </c:pt>
                <c:pt idx="1368">
                  <c:v>43100</c:v>
                </c:pt>
                <c:pt idx="1369">
                  <c:v>43101</c:v>
                </c:pt>
                <c:pt idx="1370">
                  <c:v>43102</c:v>
                </c:pt>
                <c:pt idx="1371">
                  <c:v>43103</c:v>
                </c:pt>
                <c:pt idx="1372">
                  <c:v>43104</c:v>
                </c:pt>
                <c:pt idx="1373">
                  <c:v>43105</c:v>
                </c:pt>
                <c:pt idx="1374">
                  <c:v>43106</c:v>
                </c:pt>
                <c:pt idx="1375">
                  <c:v>43107</c:v>
                </c:pt>
                <c:pt idx="1376">
                  <c:v>43108</c:v>
                </c:pt>
                <c:pt idx="1377">
                  <c:v>43109</c:v>
                </c:pt>
                <c:pt idx="1378">
                  <c:v>43110</c:v>
                </c:pt>
                <c:pt idx="1379">
                  <c:v>43111</c:v>
                </c:pt>
                <c:pt idx="1380">
                  <c:v>43112</c:v>
                </c:pt>
                <c:pt idx="1381">
                  <c:v>43113</c:v>
                </c:pt>
                <c:pt idx="1382">
                  <c:v>43114</c:v>
                </c:pt>
                <c:pt idx="1383">
                  <c:v>43115</c:v>
                </c:pt>
                <c:pt idx="1384">
                  <c:v>43116</c:v>
                </c:pt>
                <c:pt idx="1385">
                  <c:v>43117</c:v>
                </c:pt>
                <c:pt idx="1386">
                  <c:v>43118</c:v>
                </c:pt>
                <c:pt idx="1387">
                  <c:v>43119</c:v>
                </c:pt>
                <c:pt idx="1388">
                  <c:v>43120</c:v>
                </c:pt>
                <c:pt idx="1389">
                  <c:v>43121</c:v>
                </c:pt>
                <c:pt idx="1390">
                  <c:v>43122</c:v>
                </c:pt>
                <c:pt idx="1391">
                  <c:v>43123</c:v>
                </c:pt>
                <c:pt idx="1392">
                  <c:v>43124</c:v>
                </c:pt>
                <c:pt idx="1393">
                  <c:v>43125</c:v>
                </c:pt>
                <c:pt idx="1394">
                  <c:v>43126</c:v>
                </c:pt>
                <c:pt idx="1395">
                  <c:v>43127</c:v>
                </c:pt>
                <c:pt idx="1396">
                  <c:v>43128</c:v>
                </c:pt>
                <c:pt idx="1397">
                  <c:v>43129</c:v>
                </c:pt>
                <c:pt idx="1398">
                  <c:v>43130</c:v>
                </c:pt>
                <c:pt idx="1399">
                  <c:v>43131</c:v>
                </c:pt>
                <c:pt idx="1400">
                  <c:v>43132</c:v>
                </c:pt>
                <c:pt idx="1401">
                  <c:v>43133</c:v>
                </c:pt>
                <c:pt idx="1402">
                  <c:v>43134</c:v>
                </c:pt>
                <c:pt idx="1403">
                  <c:v>43135</c:v>
                </c:pt>
                <c:pt idx="1404">
                  <c:v>43136</c:v>
                </c:pt>
                <c:pt idx="1405">
                  <c:v>43137</c:v>
                </c:pt>
                <c:pt idx="1406">
                  <c:v>43138</c:v>
                </c:pt>
                <c:pt idx="1407">
                  <c:v>43139</c:v>
                </c:pt>
                <c:pt idx="1408">
                  <c:v>43140</c:v>
                </c:pt>
                <c:pt idx="1409">
                  <c:v>43141</c:v>
                </c:pt>
                <c:pt idx="1410">
                  <c:v>43142</c:v>
                </c:pt>
                <c:pt idx="1411">
                  <c:v>43143</c:v>
                </c:pt>
                <c:pt idx="1412">
                  <c:v>43144</c:v>
                </c:pt>
                <c:pt idx="1413">
                  <c:v>43145</c:v>
                </c:pt>
                <c:pt idx="1414">
                  <c:v>43146</c:v>
                </c:pt>
                <c:pt idx="1415">
                  <c:v>43147</c:v>
                </c:pt>
                <c:pt idx="1416">
                  <c:v>43148</c:v>
                </c:pt>
                <c:pt idx="1417">
                  <c:v>43149</c:v>
                </c:pt>
                <c:pt idx="1418">
                  <c:v>43150</c:v>
                </c:pt>
                <c:pt idx="1419">
                  <c:v>43151</c:v>
                </c:pt>
                <c:pt idx="1420">
                  <c:v>43152</c:v>
                </c:pt>
                <c:pt idx="1421">
                  <c:v>43153</c:v>
                </c:pt>
                <c:pt idx="1422">
                  <c:v>43154</c:v>
                </c:pt>
                <c:pt idx="1423">
                  <c:v>43155</c:v>
                </c:pt>
                <c:pt idx="1424">
                  <c:v>43156</c:v>
                </c:pt>
                <c:pt idx="1425">
                  <c:v>43157</c:v>
                </c:pt>
                <c:pt idx="1426">
                  <c:v>43158</c:v>
                </c:pt>
                <c:pt idx="1427">
                  <c:v>43159</c:v>
                </c:pt>
                <c:pt idx="1428">
                  <c:v>43160</c:v>
                </c:pt>
                <c:pt idx="1429">
                  <c:v>43161</c:v>
                </c:pt>
                <c:pt idx="1430">
                  <c:v>43162</c:v>
                </c:pt>
                <c:pt idx="1431">
                  <c:v>43163</c:v>
                </c:pt>
                <c:pt idx="1432">
                  <c:v>43164</c:v>
                </c:pt>
                <c:pt idx="1433">
                  <c:v>43165</c:v>
                </c:pt>
                <c:pt idx="1434">
                  <c:v>43166</c:v>
                </c:pt>
                <c:pt idx="1435">
                  <c:v>43167</c:v>
                </c:pt>
                <c:pt idx="1436">
                  <c:v>43168</c:v>
                </c:pt>
                <c:pt idx="1437">
                  <c:v>43169</c:v>
                </c:pt>
                <c:pt idx="1438">
                  <c:v>43170</c:v>
                </c:pt>
                <c:pt idx="1439">
                  <c:v>43171</c:v>
                </c:pt>
                <c:pt idx="1440">
                  <c:v>43172</c:v>
                </c:pt>
                <c:pt idx="1441">
                  <c:v>43173</c:v>
                </c:pt>
                <c:pt idx="1442">
                  <c:v>43174</c:v>
                </c:pt>
                <c:pt idx="1443">
                  <c:v>43175</c:v>
                </c:pt>
                <c:pt idx="1444">
                  <c:v>43176</c:v>
                </c:pt>
                <c:pt idx="1445">
                  <c:v>43177</c:v>
                </c:pt>
                <c:pt idx="1446">
                  <c:v>43178</c:v>
                </c:pt>
                <c:pt idx="1447">
                  <c:v>43179</c:v>
                </c:pt>
                <c:pt idx="1448">
                  <c:v>43180</c:v>
                </c:pt>
                <c:pt idx="1449">
                  <c:v>43181</c:v>
                </c:pt>
                <c:pt idx="1450">
                  <c:v>43182</c:v>
                </c:pt>
                <c:pt idx="1451">
                  <c:v>43183</c:v>
                </c:pt>
                <c:pt idx="1452">
                  <c:v>43184</c:v>
                </c:pt>
                <c:pt idx="1453">
                  <c:v>43185</c:v>
                </c:pt>
                <c:pt idx="1454">
                  <c:v>43186</c:v>
                </c:pt>
                <c:pt idx="1455">
                  <c:v>43187</c:v>
                </c:pt>
                <c:pt idx="1456">
                  <c:v>43188</c:v>
                </c:pt>
                <c:pt idx="1457">
                  <c:v>43189</c:v>
                </c:pt>
                <c:pt idx="1458">
                  <c:v>43190</c:v>
                </c:pt>
                <c:pt idx="1459">
                  <c:v>43191</c:v>
                </c:pt>
                <c:pt idx="1460">
                  <c:v>43192</c:v>
                </c:pt>
                <c:pt idx="1461">
                  <c:v>43193</c:v>
                </c:pt>
                <c:pt idx="1462">
                  <c:v>43194</c:v>
                </c:pt>
                <c:pt idx="1463">
                  <c:v>43195</c:v>
                </c:pt>
                <c:pt idx="1464">
                  <c:v>43196</c:v>
                </c:pt>
                <c:pt idx="1465">
                  <c:v>43197</c:v>
                </c:pt>
                <c:pt idx="1466">
                  <c:v>43198</c:v>
                </c:pt>
                <c:pt idx="1467">
                  <c:v>43199</c:v>
                </c:pt>
                <c:pt idx="1468">
                  <c:v>43200</c:v>
                </c:pt>
                <c:pt idx="1469">
                  <c:v>43201</c:v>
                </c:pt>
                <c:pt idx="1470">
                  <c:v>43202</c:v>
                </c:pt>
                <c:pt idx="1471">
                  <c:v>43203</c:v>
                </c:pt>
                <c:pt idx="1472">
                  <c:v>43204</c:v>
                </c:pt>
                <c:pt idx="1473">
                  <c:v>43205</c:v>
                </c:pt>
                <c:pt idx="1474">
                  <c:v>43206</c:v>
                </c:pt>
                <c:pt idx="1475">
                  <c:v>43207</c:v>
                </c:pt>
                <c:pt idx="1476">
                  <c:v>43208</c:v>
                </c:pt>
                <c:pt idx="1477">
                  <c:v>43209</c:v>
                </c:pt>
                <c:pt idx="1478">
                  <c:v>43210</c:v>
                </c:pt>
                <c:pt idx="1479">
                  <c:v>43211</c:v>
                </c:pt>
                <c:pt idx="1480">
                  <c:v>43212</c:v>
                </c:pt>
                <c:pt idx="1481">
                  <c:v>43213</c:v>
                </c:pt>
                <c:pt idx="1482">
                  <c:v>43214</c:v>
                </c:pt>
                <c:pt idx="1483">
                  <c:v>43215</c:v>
                </c:pt>
                <c:pt idx="1484">
                  <c:v>43216</c:v>
                </c:pt>
                <c:pt idx="1485">
                  <c:v>43217</c:v>
                </c:pt>
                <c:pt idx="1486">
                  <c:v>43218</c:v>
                </c:pt>
                <c:pt idx="1487">
                  <c:v>43219</c:v>
                </c:pt>
                <c:pt idx="1488">
                  <c:v>43220</c:v>
                </c:pt>
                <c:pt idx="1489">
                  <c:v>43221</c:v>
                </c:pt>
                <c:pt idx="1490">
                  <c:v>43222</c:v>
                </c:pt>
                <c:pt idx="1491">
                  <c:v>43223</c:v>
                </c:pt>
                <c:pt idx="1492">
                  <c:v>43224</c:v>
                </c:pt>
                <c:pt idx="1493">
                  <c:v>43225</c:v>
                </c:pt>
                <c:pt idx="1494">
                  <c:v>43226</c:v>
                </c:pt>
                <c:pt idx="1495">
                  <c:v>43227</c:v>
                </c:pt>
                <c:pt idx="1496">
                  <c:v>43228</c:v>
                </c:pt>
                <c:pt idx="1497">
                  <c:v>43229</c:v>
                </c:pt>
                <c:pt idx="1498">
                  <c:v>43230</c:v>
                </c:pt>
                <c:pt idx="1499">
                  <c:v>43231</c:v>
                </c:pt>
                <c:pt idx="1500">
                  <c:v>43232</c:v>
                </c:pt>
                <c:pt idx="1501">
                  <c:v>43233</c:v>
                </c:pt>
                <c:pt idx="1502">
                  <c:v>43234</c:v>
                </c:pt>
                <c:pt idx="1503">
                  <c:v>43235</c:v>
                </c:pt>
                <c:pt idx="1504">
                  <c:v>43236</c:v>
                </c:pt>
                <c:pt idx="1505">
                  <c:v>43237</c:v>
                </c:pt>
                <c:pt idx="1506">
                  <c:v>43238</c:v>
                </c:pt>
                <c:pt idx="1507">
                  <c:v>43239</c:v>
                </c:pt>
                <c:pt idx="1508">
                  <c:v>43240</c:v>
                </c:pt>
                <c:pt idx="1509">
                  <c:v>43241</c:v>
                </c:pt>
                <c:pt idx="1510">
                  <c:v>43242</c:v>
                </c:pt>
                <c:pt idx="1511">
                  <c:v>43243</c:v>
                </c:pt>
                <c:pt idx="1512">
                  <c:v>43244</c:v>
                </c:pt>
                <c:pt idx="1513">
                  <c:v>43245</c:v>
                </c:pt>
                <c:pt idx="1514">
                  <c:v>43246</c:v>
                </c:pt>
                <c:pt idx="1515">
                  <c:v>43247</c:v>
                </c:pt>
                <c:pt idx="1516">
                  <c:v>43248</c:v>
                </c:pt>
                <c:pt idx="1517">
                  <c:v>43249</c:v>
                </c:pt>
                <c:pt idx="1518">
                  <c:v>43250</c:v>
                </c:pt>
                <c:pt idx="1519">
                  <c:v>43251</c:v>
                </c:pt>
                <c:pt idx="1520">
                  <c:v>43252</c:v>
                </c:pt>
                <c:pt idx="1521">
                  <c:v>43253</c:v>
                </c:pt>
                <c:pt idx="1522">
                  <c:v>43254</c:v>
                </c:pt>
                <c:pt idx="1523">
                  <c:v>43255</c:v>
                </c:pt>
                <c:pt idx="1524">
                  <c:v>43256</c:v>
                </c:pt>
                <c:pt idx="1525">
                  <c:v>43257</c:v>
                </c:pt>
                <c:pt idx="1526">
                  <c:v>43258</c:v>
                </c:pt>
                <c:pt idx="1527">
                  <c:v>43259</c:v>
                </c:pt>
                <c:pt idx="1528">
                  <c:v>43260</c:v>
                </c:pt>
                <c:pt idx="1529">
                  <c:v>43261</c:v>
                </c:pt>
                <c:pt idx="1530">
                  <c:v>43262</c:v>
                </c:pt>
                <c:pt idx="1531">
                  <c:v>43263</c:v>
                </c:pt>
                <c:pt idx="1532">
                  <c:v>43264</c:v>
                </c:pt>
                <c:pt idx="1533">
                  <c:v>43265</c:v>
                </c:pt>
                <c:pt idx="1534">
                  <c:v>43266</c:v>
                </c:pt>
                <c:pt idx="1535">
                  <c:v>43267</c:v>
                </c:pt>
                <c:pt idx="1536">
                  <c:v>43268</c:v>
                </c:pt>
                <c:pt idx="1537">
                  <c:v>43269</c:v>
                </c:pt>
                <c:pt idx="1538">
                  <c:v>43270</c:v>
                </c:pt>
                <c:pt idx="1539">
                  <c:v>43271</c:v>
                </c:pt>
                <c:pt idx="1540">
                  <c:v>43272</c:v>
                </c:pt>
              </c:numCache>
            </c:numRef>
          </c:cat>
          <c:val>
            <c:numRef>
              <c:f>'COEF. CORRELACIÓN (3)'!$J$101:$J$1641</c:f>
              <c:numCache>
                <c:formatCode>[$$]\ #,##0.00;\-[$$]\ #,##0.00</c:formatCode>
                <c:ptCount val="1541"/>
                <c:pt idx="0">
                  <c:v>1989.0980697726927</c:v>
                </c:pt>
                <c:pt idx="1">
                  <c:v>1989.0980697726927</c:v>
                </c:pt>
                <c:pt idx="2">
                  <c:v>2001.246072269226</c:v>
                </c:pt>
                <c:pt idx="3">
                  <c:v>1999.2616970687145</c:v>
                </c:pt>
                <c:pt idx="4">
                  <c:v>1999.2616970687145</c:v>
                </c:pt>
                <c:pt idx="5">
                  <c:v>1999.2616970687145</c:v>
                </c:pt>
                <c:pt idx="6">
                  <c:v>1999.2616970687145</c:v>
                </c:pt>
                <c:pt idx="7">
                  <c:v>1992.744485115765</c:v>
                </c:pt>
                <c:pt idx="8">
                  <c:v>1995.5548439022764</c:v>
                </c:pt>
                <c:pt idx="9">
                  <c:v>1997.2068110742759</c:v>
                </c:pt>
                <c:pt idx="10">
                  <c:v>1988.8160265969855</c:v>
                </c:pt>
                <c:pt idx="11">
                  <c:v>1988.8160265969855</c:v>
                </c:pt>
                <c:pt idx="12">
                  <c:v>1988.8160265969855</c:v>
                </c:pt>
                <c:pt idx="13">
                  <c:v>1987.0431837782544</c:v>
                </c:pt>
                <c:pt idx="14">
                  <c:v>1994.9001008158129</c:v>
                </c:pt>
                <c:pt idx="15">
                  <c:v>2003.8247527328351</c:v>
                </c:pt>
                <c:pt idx="16">
                  <c:v>2009.5663459525895</c:v>
                </c:pt>
                <c:pt idx="17">
                  <c:v>2020.3544974233912</c:v>
                </c:pt>
                <c:pt idx="18">
                  <c:v>2020.3544974233912</c:v>
                </c:pt>
                <c:pt idx="19">
                  <c:v>2020.3544974233912</c:v>
                </c:pt>
                <c:pt idx="20">
                  <c:v>2020.3544974233912</c:v>
                </c:pt>
                <c:pt idx="21">
                  <c:v>2044.6505024164576</c:v>
                </c:pt>
                <c:pt idx="22">
                  <c:v>2046.1614480006035</c:v>
                </c:pt>
                <c:pt idx="23">
                  <c:v>2055.9825942975517</c:v>
                </c:pt>
                <c:pt idx="24">
                  <c:v>2063.2854979542572</c:v>
                </c:pt>
                <c:pt idx="25">
                  <c:v>2063.2854979542572</c:v>
                </c:pt>
                <c:pt idx="26">
                  <c:v>2063.2854979542572</c:v>
                </c:pt>
                <c:pt idx="27">
                  <c:v>2060.6967445200871</c:v>
                </c:pt>
                <c:pt idx="28">
                  <c:v>2063.3660817187447</c:v>
                </c:pt>
                <c:pt idx="29">
                  <c:v>2076.0680975961318</c:v>
                </c:pt>
                <c:pt idx="30">
                  <c:v>2071.1222690506938</c:v>
                </c:pt>
                <c:pt idx="31">
                  <c:v>2084.055963250983</c:v>
                </c:pt>
                <c:pt idx="32">
                  <c:v>2084.055963250983</c:v>
                </c:pt>
                <c:pt idx="33">
                  <c:v>2084.055963250983</c:v>
                </c:pt>
                <c:pt idx="34">
                  <c:v>2102.942783052807</c:v>
                </c:pt>
                <c:pt idx="35">
                  <c:v>2104.4436556663918</c:v>
                </c:pt>
                <c:pt idx="36">
                  <c:v>2111.9077268520728</c:v>
                </c:pt>
                <c:pt idx="37">
                  <c:v>2112.6833455852679</c:v>
                </c:pt>
                <c:pt idx="38">
                  <c:v>2109.198097771171</c:v>
                </c:pt>
                <c:pt idx="39">
                  <c:v>2109.198097771171</c:v>
                </c:pt>
                <c:pt idx="40">
                  <c:v>2109.198097771171</c:v>
                </c:pt>
                <c:pt idx="41">
                  <c:v>2111.7062674408535</c:v>
                </c:pt>
                <c:pt idx="42">
                  <c:v>2104.7156258715381</c:v>
                </c:pt>
                <c:pt idx="43">
                  <c:v>2094.7836768984189</c:v>
                </c:pt>
                <c:pt idx="44">
                  <c:v>2096.0327252479797</c:v>
                </c:pt>
                <c:pt idx="45">
                  <c:v>2085.6474925996167</c:v>
                </c:pt>
                <c:pt idx="46">
                  <c:v>2085.6474925996167</c:v>
                </c:pt>
                <c:pt idx="47">
                  <c:v>2085.6474925996167</c:v>
                </c:pt>
                <c:pt idx="48">
                  <c:v>2085.6474925996167</c:v>
                </c:pt>
                <c:pt idx="49">
                  <c:v>2091.5502533483468</c:v>
                </c:pt>
                <c:pt idx="50">
                  <c:v>2105.3300770757578</c:v>
                </c:pt>
                <c:pt idx="51">
                  <c:v>2115.6447989301937</c:v>
                </c:pt>
                <c:pt idx="52">
                  <c:v>2107.082773953367</c:v>
                </c:pt>
                <c:pt idx="53">
                  <c:v>2107.082773953367</c:v>
                </c:pt>
                <c:pt idx="54">
                  <c:v>2107.082773953367</c:v>
                </c:pt>
                <c:pt idx="55">
                  <c:v>2105.7833607510015</c:v>
                </c:pt>
                <c:pt idx="56">
                  <c:v>2108.5836465669518</c:v>
                </c:pt>
                <c:pt idx="57">
                  <c:v>2116.2995420166571</c:v>
                </c:pt>
                <c:pt idx="58">
                  <c:v>2118.102603747071</c:v>
                </c:pt>
                <c:pt idx="59">
                  <c:v>2109.8931327398782</c:v>
                </c:pt>
                <c:pt idx="60">
                  <c:v>2109.8931327398782</c:v>
                </c:pt>
                <c:pt idx="61">
                  <c:v>2109.8931327398782</c:v>
                </c:pt>
                <c:pt idx="62">
                  <c:v>2115.6951637829989</c:v>
                </c:pt>
                <c:pt idx="63">
                  <c:v>2110.9004297959755</c:v>
                </c:pt>
                <c:pt idx="64">
                  <c:v>2108.2713844795617</c:v>
                </c:pt>
                <c:pt idx="65">
                  <c:v>2093.0410529913706</c:v>
                </c:pt>
                <c:pt idx="66">
                  <c:v>2099.2661487980522</c:v>
                </c:pt>
                <c:pt idx="67">
                  <c:v>2099.2661487980522</c:v>
                </c:pt>
                <c:pt idx="68">
                  <c:v>2099.2661487980522</c:v>
                </c:pt>
                <c:pt idx="69">
                  <c:v>2105.8941634271723</c:v>
                </c:pt>
                <c:pt idx="70">
                  <c:v>2106.7100740426108</c:v>
                </c:pt>
                <c:pt idx="71">
                  <c:v>2110.739262267</c:v>
                </c:pt>
                <c:pt idx="72">
                  <c:v>2107.6065684225373</c:v>
                </c:pt>
                <c:pt idx="73">
                  <c:v>2107.7072981281472</c:v>
                </c:pt>
                <c:pt idx="74">
                  <c:v>2107.7072981281472</c:v>
                </c:pt>
                <c:pt idx="75">
                  <c:v>2107.7072981281472</c:v>
                </c:pt>
                <c:pt idx="76">
                  <c:v>2098.2185598597111</c:v>
                </c:pt>
                <c:pt idx="77">
                  <c:v>2097.9163707428816</c:v>
                </c:pt>
                <c:pt idx="78">
                  <c:v>2080.3088182023012</c:v>
                </c:pt>
                <c:pt idx="79">
                  <c:v>2061.3917794887943</c:v>
                </c:pt>
                <c:pt idx="80">
                  <c:v>2056.6071184723323</c:v>
                </c:pt>
                <c:pt idx="81">
                  <c:v>2056.6071184723323</c:v>
                </c:pt>
                <c:pt idx="82">
                  <c:v>2056.6071184723323</c:v>
                </c:pt>
                <c:pt idx="83">
                  <c:v>2057.1844789701586</c:v>
                </c:pt>
                <c:pt idx="84">
                  <c:v>2042.4307780349113</c:v>
                </c:pt>
                <c:pt idx="85">
                  <c:v>2037.3672745483461</c:v>
                </c:pt>
                <c:pt idx="86">
                  <c:v>2030.5007091083128</c:v>
                </c:pt>
                <c:pt idx="87">
                  <c:v>2030.7557336393936</c:v>
                </c:pt>
                <c:pt idx="88">
                  <c:v>2031.3330930201562</c:v>
                </c:pt>
                <c:pt idx="89">
                  <c:v>2031.9104521995534</c:v>
                </c:pt>
                <c:pt idx="90">
                  <c:v>2036.6479480258699</c:v>
                </c:pt>
                <c:pt idx="91">
                  <c:v>2033.1929191234558</c:v>
                </c:pt>
                <c:pt idx="92">
                  <c:v>2030.6646035126519</c:v>
                </c:pt>
                <c:pt idx="93">
                  <c:v>2033.5756920047729</c:v>
                </c:pt>
                <c:pt idx="94">
                  <c:v>2018.9195198385573</c:v>
                </c:pt>
                <c:pt idx="95">
                  <c:v>2018.9195198385573</c:v>
                </c:pt>
                <c:pt idx="96">
                  <c:v>2018.9195198385573</c:v>
                </c:pt>
                <c:pt idx="97">
                  <c:v>2004.5554638186104</c:v>
                </c:pt>
                <c:pt idx="98">
                  <c:v>1990.8159319734436</c:v>
                </c:pt>
                <c:pt idx="99">
                  <c:v>1998.0080329539778</c:v>
                </c:pt>
                <c:pt idx="100">
                  <c:v>1987.7738948640299</c:v>
                </c:pt>
                <c:pt idx="101">
                  <c:v>1994.1702311702475</c:v>
                </c:pt>
                <c:pt idx="102">
                  <c:v>1994.1702311702475</c:v>
                </c:pt>
                <c:pt idx="103">
                  <c:v>1994.1702311702475</c:v>
                </c:pt>
                <c:pt idx="104">
                  <c:v>1993.3543205548085</c:v>
                </c:pt>
                <c:pt idx="105">
                  <c:v>1999.3477380385875</c:v>
                </c:pt>
                <c:pt idx="106">
                  <c:v>1997.5346033376122</c:v>
                </c:pt>
                <c:pt idx="107">
                  <c:v>1997.5346033376122</c:v>
                </c:pt>
                <c:pt idx="108">
                  <c:v>1997.5346033376122</c:v>
                </c:pt>
                <c:pt idx="109">
                  <c:v>1997.5346033376122</c:v>
                </c:pt>
                <c:pt idx="110">
                  <c:v>1997.5346033376122</c:v>
                </c:pt>
                <c:pt idx="111">
                  <c:v>1988.5998784500293</c:v>
                </c:pt>
                <c:pt idx="112">
                  <c:v>1996.5675981637592</c:v>
                </c:pt>
                <c:pt idx="113">
                  <c:v>2003.5884586447573</c:v>
                </c:pt>
                <c:pt idx="114">
                  <c:v>2003.0243722933424</c:v>
                </c:pt>
                <c:pt idx="115">
                  <c:v>2009.3703437467552</c:v>
                </c:pt>
                <c:pt idx="116">
                  <c:v>2009.3703437467552</c:v>
                </c:pt>
                <c:pt idx="117">
                  <c:v>2010.5374042281564</c:v>
                </c:pt>
                <c:pt idx="118">
                  <c:v>2004.2481213343731</c:v>
                </c:pt>
                <c:pt idx="119">
                  <c:v>2003.250302413725</c:v>
                </c:pt>
                <c:pt idx="120">
                  <c:v>2001.5570339423216</c:v>
                </c:pt>
                <c:pt idx="121">
                  <c:v>2001.5570339423216</c:v>
                </c:pt>
                <c:pt idx="122">
                  <c:v>1994.3404849808644</c:v>
                </c:pt>
                <c:pt idx="123">
                  <c:v>1994.3404849808644</c:v>
                </c:pt>
                <c:pt idx="124">
                  <c:v>1994.3404849808644</c:v>
                </c:pt>
                <c:pt idx="125">
                  <c:v>1991.0849747650118</c:v>
                </c:pt>
                <c:pt idx="126">
                  <c:v>1986.1765119937418</c:v>
                </c:pt>
                <c:pt idx="127">
                  <c:v>1980.9052059785995</c:v>
                </c:pt>
                <c:pt idx="128">
                  <c:v>1969.9997507044427</c:v>
                </c:pt>
                <c:pt idx="129">
                  <c:v>1969.3546960486701</c:v>
                </c:pt>
                <c:pt idx="130">
                  <c:v>1969.3546960486701</c:v>
                </c:pt>
                <c:pt idx="131">
                  <c:v>1969.3546960486701</c:v>
                </c:pt>
                <c:pt idx="132">
                  <c:v>1972.7210750334834</c:v>
                </c:pt>
                <c:pt idx="133">
                  <c:v>1987.6883588432088</c:v>
                </c:pt>
                <c:pt idx="134">
                  <c:v>1993.3426660602163</c:v>
                </c:pt>
                <c:pt idx="135">
                  <c:v>1995.8523318303319</c:v>
                </c:pt>
                <c:pt idx="136">
                  <c:v>1993.4434558501807</c:v>
                </c:pt>
                <c:pt idx="137">
                  <c:v>1993.4434558501807</c:v>
                </c:pt>
                <c:pt idx="138">
                  <c:v>1993.4434558501807</c:v>
                </c:pt>
                <c:pt idx="139">
                  <c:v>1989.1598897766903</c:v>
                </c:pt>
                <c:pt idx="140">
                  <c:v>1988.403966351957</c:v>
                </c:pt>
                <c:pt idx="141">
                  <c:v>1979.2522534231821</c:v>
                </c:pt>
                <c:pt idx="142">
                  <c:v>1973.678578038146</c:v>
                </c:pt>
                <c:pt idx="143">
                  <c:v>1973.406445605242</c:v>
                </c:pt>
                <c:pt idx="144">
                  <c:v>1973.406445605242</c:v>
                </c:pt>
                <c:pt idx="145">
                  <c:v>1973.406445605242</c:v>
                </c:pt>
                <c:pt idx="146">
                  <c:v>1973.406445605242</c:v>
                </c:pt>
                <c:pt idx="147">
                  <c:v>1985.3097198000473</c:v>
                </c:pt>
                <c:pt idx="148">
                  <c:v>1978.7180675363702</c:v>
                </c:pt>
                <c:pt idx="149">
                  <c:v>1973.8398417020894</c:v>
                </c:pt>
                <c:pt idx="150">
                  <c:v>1968.477824875979</c:v>
                </c:pt>
                <c:pt idx="151">
                  <c:v>1968.477824875979</c:v>
                </c:pt>
                <c:pt idx="152">
                  <c:v>1968.477824875979</c:v>
                </c:pt>
                <c:pt idx="153">
                  <c:v>1969.6177357791084</c:v>
                </c:pt>
                <c:pt idx="154">
                  <c:v>1968.7100878934511</c:v>
                </c:pt>
                <c:pt idx="155">
                  <c:v>1966.6527526859613</c:v>
                </c:pt>
                <c:pt idx="156">
                  <c:v>1960.9849958888567</c:v>
                </c:pt>
                <c:pt idx="157">
                  <c:v>1954.9440949609825</c:v>
                </c:pt>
                <c:pt idx="158">
                  <c:v>1954.9440949609825</c:v>
                </c:pt>
                <c:pt idx="159">
                  <c:v>1954.9440949609825</c:v>
                </c:pt>
                <c:pt idx="160">
                  <c:v>1952.5942954347811</c:v>
                </c:pt>
                <c:pt idx="161">
                  <c:v>1953.8145775921644</c:v>
                </c:pt>
                <c:pt idx="162">
                  <c:v>1953.4716883909164</c:v>
                </c:pt>
                <c:pt idx="163">
                  <c:v>1945.9583808929756</c:v>
                </c:pt>
                <c:pt idx="164">
                  <c:v>1946.1499954466144</c:v>
                </c:pt>
                <c:pt idx="165">
                  <c:v>1946.1499954466144</c:v>
                </c:pt>
                <c:pt idx="166">
                  <c:v>1946.1499954466144</c:v>
                </c:pt>
                <c:pt idx="167">
                  <c:v>1955.4785987158693</c:v>
                </c:pt>
                <c:pt idx="168">
                  <c:v>1968.871447517568</c:v>
                </c:pt>
                <c:pt idx="169">
                  <c:v>1964.8576268676611</c:v>
                </c:pt>
                <c:pt idx="170">
                  <c:v>1950.1537311200136</c:v>
                </c:pt>
                <c:pt idx="171">
                  <c:v>1953.4010935553652</c:v>
                </c:pt>
                <c:pt idx="172">
                  <c:v>1953.4010935553652</c:v>
                </c:pt>
                <c:pt idx="173">
                  <c:v>1953.4010935553652</c:v>
                </c:pt>
                <c:pt idx="174">
                  <c:v>1954.5293103416398</c:v>
                </c:pt>
                <c:pt idx="175">
                  <c:v>1956.8401409006201</c:v>
                </c:pt>
                <c:pt idx="176">
                  <c:v>1950.3011967861248</c:v>
                </c:pt>
                <c:pt idx="177">
                  <c:v>1955.9924999968894</c:v>
                </c:pt>
                <c:pt idx="178">
                  <c:v>1951.1286557635763</c:v>
                </c:pt>
                <c:pt idx="179">
                  <c:v>1951.1286557635763</c:v>
                </c:pt>
                <c:pt idx="180">
                  <c:v>1951.1286557635763</c:v>
                </c:pt>
                <c:pt idx="181">
                  <c:v>1951.1286557635763</c:v>
                </c:pt>
                <c:pt idx="182">
                  <c:v>1935.2152068923428</c:v>
                </c:pt>
                <c:pt idx="183">
                  <c:v>1926.4461599239839</c:v>
                </c:pt>
                <c:pt idx="184">
                  <c:v>1918.5550267487747</c:v>
                </c:pt>
                <c:pt idx="185">
                  <c:v>1918.5550267487747</c:v>
                </c:pt>
                <c:pt idx="186">
                  <c:v>1918.5550267487747</c:v>
                </c:pt>
                <c:pt idx="187">
                  <c:v>1918.5550267487747</c:v>
                </c:pt>
                <c:pt idx="188">
                  <c:v>1918.9283923849416</c:v>
                </c:pt>
                <c:pt idx="189">
                  <c:v>1923.9335101022098</c:v>
                </c:pt>
                <c:pt idx="190">
                  <c:v>1929.6853590918126</c:v>
                </c:pt>
                <c:pt idx="191">
                  <c:v>1928.2019875102833</c:v>
                </c:pt>
                <c:pt idx="192">
                  <c:v>1922.2483192578879</c:v>
                </c:pt>
                <c:pt idx="193">
                  <c:v>1922.2483192578879</c:v>
                </c:pt>
                <c:pt idx="194">
                  <c:v>1922.2483192578879</c:v>
                </c:pt>
                <c:pt idx="195">
                  <c:v>1927.6570755007424</c:v>
                </c:pt>
                <c:pt idx="196">
                  <c:v>1937.6975838246976</c:v>
                </c:pt>
                <c:pt idx="197">
                  <c:v>1938.2324048710993</c:v>
                </c:pt>
                <c:pt idx="198">
                  <c:v>1942.1275166430055</c:v>
                </c:pt>
                <c:pt idx="199">
                  <c:v>1941.7238781174192</c:v>
                </c:pt>
                <c:pt idx="200">
                  <c:v>1941.7238781174192</c:v>
                </c:pt>
                <c:pt idx="201">
                  <c:v>1941.7238781174192</c:v>
                </c:pt>
                <c:pt idx="202">
                  <c:v>1931.0375481525261</c:v>
                </c:pt>
                <c:pt idx="203">
                  <c:v>1918.6256634907522</c:v>
                </c:pt>
                <c:pt idx="204">
                  <c:v>1917.4853846559713</c:v>
                </c:pt>
                <c:pt idx="205">
                  <c:v>1915.7396480328111</c:v>
                </c:pt>
                <c:pt idx="206">
                  <c:v>1918.2018430388866</c:v>
                </c:pt>
                <c:pt idx="207">
                  <c:v>1918.2018430388866</c:v>
                </c:pt>
                <c:pt idx="208">
                  <c:v>1918.2018430388866</c:v>
                </c:pt>
                <c:pt idx="209">
                  <c:v>1920.2704904825155</c:v>
                </c:pt>
                <c:pt idx="210">
                  <c:v>1922.9849595670826</c:v>
                </c:pt>
                <c:pt idx="211">
                  <c:v>1942.2889720532398</c:v>
                </c:pt>
                <c:pt idx="212">
                  <c:v>1949.7891641181486</c:v>
                </c:pt>
                <c:pt idx="213">
                  <c:v>1944.6397252591</c:v>
                </c:pt>
                <c:pt idx="214">
                  <c:v>1944.6397252591</c:v>
                </c:pt>
                <c:pt idx="215">
                  <c:v>1944.6397252591</c:v>
                </c:pt>
                <c:pt idx="216">
                  <c:v>1949.7184855455735</c:v>
                </c:pt>
                <c:pt idx="217">
                  <c:v>1963.5210010756118</c:v>
                </c:pt>
                <c:pt idx="218">
                  <c:v>1959.6437765229161</c:v>
                </c:pt>
                <c:pt idx="219">
                  <c:v>1959.6437765229161</c:v>
                </c:pt>
                <c:pt idx="220">
                  <c:v>1962.7536337162242</c:v>
                </c:pt>
                <c:pt idx="221">
                  <c:v>1962.7536337162242</c:v>
                </c:pt>
                <c:pt idx="222">
                  <c:v>1962.7536337162242</c:v>
                </c:pt>
                <c:pt idx="223">
                  <c:v>1952.6869855937312</c:v>
                </c:pt>
                <c:pt idx="224">
                  <c:v>1948.4260773613419</c:v>
                </c:pt>
                <c:pt idx="225">
                  <c:v>1954.4135621523533</c:v>
                </c:pt>
                <c:pt idx="226">
                  <c:v>1948.7996641020964</c:v>
                </c:pt>
                <c:pt idx="227">
                  <c:v>1955.9079091153712</c:v>
                </c:pt>
                <c:pt idx="228">
                  <c:v>1955.9079091153712</c:v>
                </c:pt>
                <c:pt idx="229">
                  <c:v>1955.9079091153712</c:v>
                </c:pt>
                <c:pt idx="230">
                  <c:v>1955.9079091153712</c:v>
                </c:pt>
                <c:pt idx="231">
                  <c:v>1965.4596133519594</c:v>
                </c:pt>
                <c:pt idx="232">
                  <c:v>1983.7956544657486</c:v>
                </c:pt>
                <c:pt idx="233">
                  <c:v>1991.277486219778</c:v>
                </c:pt>
                <c:pt idx="234">
                  <c:v>1995.881690376104</c:v>
                </c:pt>
                <c:pt idx="235">
                  <c:v>1995.881690376104</c:v>
                </c:pt>
                <c:pt idx="236">
                  <c:v>1995.881690376104</c:v>
                </c:pt>
                <c:pt idx="237">
                  <c:v>2003.9491445886133</c:v>
                </c:pt>
                <c:pt idx="238">
                  <c:v>2000.1930833031897</c:v>
                </c:pt>
                <c:pt idx="239">
                  <c:v>1998.4261189888102</c:v>
                </c:pt>
                <c:pt idx="240">
                  <c:v>2006.6248334075308</c:v>
                </c:pt>
                <c:pt idx="241">
                  <c:v>1990.045659669182</c:v>
                </c:pt>
                <c:pt idx="242">
                  <c:v>1990.045659669182</c:v>
                </c:pt>
                <c:pt idx="243">
                  <c:v>1991.190118892308</c:v>
                </c:pt>
                <c:pt idx="244">
                  <c:v>1991.190118892308</c:v>
                </c:pt>
                <c:pt idx="245">
                  <c:v>2004.1925562782544</c:v>
                </c:pt>
                <c:pt idx="246">
                  <c:v>1997.3023757831374</c:v>
                </c:pt>
                <c:pt idx="247">
                  <c:v>2004.152144662447</c:v>
                </c:pt>
                <c:pt idx="248">
                  <c:v>2007.991248164125</c:v>
                </c:pt>
                <c:pt idx="249">
                  <c:v>2007.991248164125</c:v>
                </c:pt>
                <c:pt idx="250">
                  <c:v>2007.991248164125</c:v>
                </c:pt>
                <c:pt idx="251">
                  <c:v>2014.8410170434349</c:v>
                </c:pt>
                <c:pt idx="252">
                  <c:v>2035.8651601670977</c:v>
                </c:pt>
                <c:pt idx="253">
                  <c:v>2048.9787294965136</c:v>
                </c:pt>
                <c:pt idx="254">
                  <c:v>2053.1714346365043</c:v>
                </c:pt>
                <c:pt idx="255">
                  <c:v>2068.3257905641804</c:v>
                </c:pt>
                <c:pt idx="256">
                  <c:v>2068.3257905641804</c:v>
                </c:pt>
                <c:pt idx="257">
                  <c:v>2068.3257905641804</c:v>
                </c:pt>
                <c:pt idx="258">
                  <c:v>2060.9910822951852</c:v>
                </c:pt>
                <c:pt idx="259">
                  <c:v>2051.261985789617</c:v>
                </c:pt>
                <c:pt idx="260">
                  <c:v>2048.6251278582013</c:v>
                </c:pt>
                <c:pt idx="261">
                  <c:v>2048.5746133384423</c:v>
                </c:pt>
                <c:pt idx="262">
                  <c:v>2039.9568362675705</c:v>
                </c:pt>
                <c:pt idx="263">
                  <c:v>2039.9568362675705</c:v>
                </c:pt>
                <c:pt idx="264">
                  <c:v>2039.9568362675705</c:v>
                </c:pt>
                <c:pt idx="265">
                  <c:v>2066.0122255592219</c:v>
                </c:pt>
                <c:pt idx="266">
                  <c:v>2071.2960443260049</c:v>
                </c:pt>
                <c:pt idx="267">
                  <c:v>2080.9645234078625</c:v>
                </c:pt>
                <c:pt idx="268">
                  <c:v>2093.3708894606534</c:v>
                </c:pt>
                <c:pt idx="269">
                  <c:v>2097.5433887927406</c:v>
                </c:pt>
                <c:pt idx="270">
                  <c:v>2097.5433887927406</c:v>
                </c:pt>
                <c:pt idx="271">
                  <c:v>2097.5433887927406</c:v>
                </c:pt>
                <c:pt idx="272">
                  <c:v>2102.1806217066096</c:v>
                </c:pt>
                <c:pt idx="273">
                  <c:v>2095.6339399458529</c:v>
                </c:pt>
                <c:pt idx="274">
                  <c:v>2099.4225289277724</c:v>
                </c:pt>
                <c:pt idx="275">
                  <c:v>2095.1186918443123</c:v>
                </c:pt>
                <c:pt idx="276">
                  <c:v>2099.8771596056026</c:v>
                </c:pt>
                <c:pt idx="277">
                  <c:v>2099.8771596056026</c:v>
                </c:pt>
                <c:pt idx="278">
                  <c:v>2099.8771596056026</c:v>
                </c:pt>
                <c:pt idx="279">
                  <c:v>2101.7259910287789</c:v>
                </c:pt>
                <c:pt idx="280">
                  <c:v>2100.5843628822277</c:v>
                </c:pt>
                <c:pt idx="281">
                  <c:v>2114.1323570815703</c:v>
                </c:pt>
                <c:pt idx="282">
                  <c:v>2115.5467636348199</c:v>
                </c:pt>
                <c:pt idx="283">
                  <c:v>2126.9125305805774</c:v>
                </c:pt>
                <c:pt idx="284">
                  <c:v>2126.9125305805774</c:v>
                </c:pt>
                <c:pt idx="285">
                  <c:v>2126.9125305805774</c:v>
                </c:pt>
                <c:pt idx="286">
                  <c:v>2126.9125305805774</c:v>
                </c:pt>
                <c:pt idx="287">
                  <c:v>2123.5785722764881</c:v>
                </c:pt>
                <c:pt idx="288">
                  <c:v>2131.7013070537228</c:v>
                </c:pt>
                <c:pt idx="289">
                  <c:v>2148.5731566532027</c:v>
                </c:pt>
                <c:pt idx="290">
                  <c:v>2138.5005614132733</c:v>
                </c:pt>
                <c:pt idx="291">
                  <c:v>2138.5005614132733</c:v>
                </c:pt>
                <c:pt idx="292">
                  <c:v>2138.5005614132733</c:v>
                </c:pt>
                <c:pt idx="293">
                  <c:v>2139.9048650625718</c:v>
                </c:pt>
                <c:pt idx="294">
                  <c:v>2122.3460179943709</c:v>
                </c:pt>
                <c:pt idx="295">
                  <c:v>2123.8210419713314</c:v>
                </c:pt>
                <c:pt idx="296">
                  <c:v>2127.3469554505036</c:v>
                </c:pt>
                <c:pt idx="297">
                  <c:v>2139.4603372886932</c:v>
                </c:pt>
                <c:pt idx="298">
                  <c:v>2139.4603372886932</c:v>
                </c:pt>
                <c:pt idx="299">
                  <c:v>2139.4603372886932</c:v>
                </c:pt>
                <c:pt idx="300">
                  <c:v>2143.8449976037673</c:v>
                </c:pt>
                <c:pt idx="301">
                  <c:v>2129.4079478566678</c:v>
                </c:pt>
                <c:pt idx="302">
                  <c:v>2118.4159883571265</c:v>
                </c:pt>
                <c:pt idx="303">
                  <c:v>2124.447422016342</c:v>
                </c:pt>
                <c:pt idx="304">
                  <c:v>2135.9647325213759</c:v>
                </c:pt>
                <c:pt idx="305">
                  <c:v>2135.9647325213759</c:v>
                </c:pt>
                <c:pt idx="306">
                  <c:v>2135.9647325213759</c:v>
                </c:pt>
                <c:pt idx="307">
                  <c:v>2135.9647325213759</c:v>
                </c:pt>
                <c:pt idx="308">
                  <c:v>2151.1898087767145</c:v>
                </c:pt>
                <c:pt idx="309">
                  <c:v>2155.4835429562227</c:v>
                </c:pt>
                <c:pt idx="310">
                  <c:v>2161.1613749771259</c:v>
                </c:pt>
                <c:pt idx="311">
                  <c:v>2177.7200345541</c:v>
                </c:pt>
                <c:pt idx="312">
                  <c:v>2177.7200345541</c:v>
                </c:pt>
                <c:pt idx="313">
                  <c:v>2177.7200345541</c:v>
                </c:pt>
                <c:pt idx="314">
                  <c:v>2177.5886968027266</c:v>
                </c:pt>
                <c:pt idx="315">
                  <c:v>2177.5886968027266</c:v>
                </c:pt>
                <c:pt idx="316">
                  <c:v>2190.1870180306018</c:v>
                </c:pt>
                <c:pt idx="317">
                  <c:v>2207.8064825225133</c:v>
                </c:pt>
                <c:pt idx="318">
                  <c:v>2235.5288509662091</c:v>
                </c:pt>
                <c:pt idx="319">
                  <c:v>2235.5288509662091</c:v>
                </c:pt>
                <c:pt idx="320">
                  <c:v>2235.5288509662091</c:v>
                </c:pt>
                <c:pt idx="321">
                  <c:v>2235.5288509662091</c:v>
                </c:pt>
                <c:pt idx="322">
                  <c:v>2233.6194021193219</c:v>
                </c:pt>
                <c:pt idx="323">
                  <c:v>2231.7503648882421</c:v>
                </c:pt>
                <c:pt idx="324">
                  <c:v>2231.9524229672775</c:v>
                </c:pt>
                <c:pt idx="325">
                  <c:v>2216.8889931751673</c:v>
                </c:pt>
                <c:pt idx="326">
                  <c:v>2216.8889931751673</c:v>
                </c:pt>
                <c:pt idx="327">
                  <c:v>2216.8889931751673</c:v>
                </c:pt>
                <c:pt idx="328">
                  <c:v>2233.1546685375397</c:v>
                </c:pt>
                <c:pt idx="329">
                  <c:v>2237.226138830109</c:v>
                </c:pt>
                <c:pt idx="330">
                  <c:v>2240.257010015644</c:v>
                </c:pt>
                <c:pt idx="331">
                  <c:v>2240.257010015644</c:v>
                </c:pt>
                <c:pt idx="332">
                  <c:v>2281.7193278337668</c:v>
                </c:pt>
                <c:pt idx="333">
                  <c:v>2281.7193278337668</c:v>
                </c:pt>
                <c:pt idx="334">
                  <c:v>2281.7193278337668</c:v>
                </c:pt>
                <c:pt idx="335">
                  <c:v>2328.3644353791542</c:v>
                </c:pt>
                <c:pt idx="336">
                  <c:v>2369.897473524939</c:v>
                </c:pt>
                <c:pt idx="337">
                  <c:v>2362.3809129848119</c:v>
                </c:pt>
                <c:pt idx="338">
                  <c:v>2360.5724931774421</c:v>
                </c:pt>
                <c:pt idx="339">
                  <c:v>2380.6570662335889</c:v>
                </c:pt>
                <c:pt idx="340">
                  <c:v>2380.6570662335889</c:v>
                </c:pt>
                <c:pt idx="341">
                  <c:v>2380.6570662335889</c:v>
                </c:pt>
                <c:pt idx="342">
                  <c:v>2380.6570662335889</c:v>
                </c:pt>
                <c:pt idx="343">
                  <c:v>2427.019292468327</c:v>
                </c:pt>
                <c:pt idx="344">
                  <c:v>2459.2980705942778</c:v>
                </c:pt>
                <c:pt idx="345">
                  <c:v>2501.3261510336997</c:v>
                </c:pt>
                <c:pt idx="346">
                  <c:v>2482.8883513216938</c:v>
                </c:pt>
                <c:pt idx="347">
                  <c:v>2482.8883513216938</c:v>
                </c:pt>
                <c:pt idx="348">
                  <c:v>2482.8883513216938</c:v>
                </c:pt>
                <c:pt idx="349">
                  <c:v>2492.0617881099138</c:v>
                </c:pt>
                <c:pt idx="350">
                  <c:v>2524.3506691398161</c:v>
                </c:pt>
                <c:pt idx="351">
                  <c:v>2490.4453234776283</c:v>
                </c:pt>
                <c:pt idx="352">
                  <c:v>2411.8346278287954</c:v>
                </c:pt>
                <c:pt idx="353">
                  <c:v>2373.6052392752435</c:v>
                </c:pt>
                <c:pt idx="354">
                  <c:v>2373.6052392752435</c:v>
                </c:pt>
                <c:pt idx="355">
                  <c:v>2373.6052392752435</c:v>
                </c:pt>
                <c:pt idx="356">
                  <c:v>2393.5988861958244</c:v>
                </c:pt>
                <c:pt idx="357">
                  <c:v>2419.5027319281999</c:v>
                </c:pt>
                <c:pt idx="358">
                  <c:v>2423.877289339322</c:v>
                </c:pt>
                <c:pt idx="359">
                  <c:v>2423.877289339322</c:v>
                </c:pt>
                <c:pt idx="360">
                  <c:v>2435.5562463075848</c:v>
                </c:pt>
                <c:pt idx="361">
                  <c:v>2435.5562463075848</c:v>
                </c:pt>
                <c:pt idx="362">
                  <c:v>2435.5562463075848</c:v>
                </c:pt>
                <c:pt idx="363">
                  <c:v>2455.863083250671</c:v>
                </c:pt>
                <c:pt idx="364">
                  <c:v>2469.9061197436508</c:v>
                </c:pt>
                <c:pt idx="365">
                  <c:v>2469.9061197436508</c:v>
                </c:pt>
                <c:pt idx="366">
                  <c:v>2469.9061197436508</c:v>
                </c:pt>
                <c:pt idx="367">
                  <c:v>2460.7225800514789</c:v>
                </c:pt>
                <c:pt idx="368">
                  <c:v>2460.7225800514789</c:v>
                </c:pt>
                <c:pt idx="369">
                  <c:v>2460.7225800514789</c:v>
                </c:pt>
                <c:pt idx="370">
                  <c:v>2490.4756321894838</c:v>
                </c:pt>
                <c:pt idx="371">
                  <c:v>2530.1699418160438</c:v>
                </c:pt>
                <c:pt idx="372">
                  <c:v>2512.1867727818676</c:v>
                </c:pt>
                <c:pt idx="373">
                  <c:v>2482.605470011044</c:v>
                </c:pt>
                <c:pt idx="374">
                  <c:v>2484.3027578749434</c:v>
                </c:pt>
                <c:pt idx="375">
                  <c:v>2484.3027578749434</c:v>
                </c:pt>
                <c:pt idx="376">
                  <c:v>2484.3027578749434</c:v>
                </c:pt>
                <c:pt idx="377">
                  <c:v>2484.3027578749434</c:v>
                </c:pt>
                <c:pt idx="378">
                  <c:v>2519.9862146326454</c:v>
                </c:pt>
                <c:pt idx="379">
                  <c:v>2516.7128737522671</c:v>
                </c:pt>
                <c:pt idx="380">
                  <c:v>2476.4224927925516</c:v>
                </c:pt>
                <c:pt idx="381">
                  <c:v>2461.2681368648755</c:v>
                </c:pt>
                <c:pt idx="382">
                  <c:v>2461.2681368648755</c:v>
                </c:pt>
                <c:pt idx="383">
                  <c:v>2461.2681368648755</c:v>
                </c:pt>
                <c:pt idx="384">
                  <c:v>2461.2681368648755</c:v>
                </c:pt>
                <c:pt idx="385">
                  <c:v>2450.6903964273574</c:v>
                </c:pt>
                <c:pt idx="386">
                  <c:v>2438.6679407247343</c:v>
                </c:pt>
                <c:pt idx="387">
                  <c:v>2447.9727152643272</c:v>
                </c:pt>
                <c:pt idx="388">
                  <c:v>2463.8847889883878</c:v>
                </c:pt>
                <c:pt idx="389">
                  <c:v>2463.8847889883878</c:v>
                </c:pt>
                <c:pt idx="390">
                  <c:v>2463.8847889883878</c:v>
                </c:pt>
                <c:pt idx="391">
                  <c:v>2463.6625251014484</c:v>
                </c:pt>
                <c:pt idx="392">
                  <c:v>2458.4393237583758</c:v>
                </c:pt>
                <c:pt idx="393">
                  <c:v>2439.5569962724912</c:v>
                </c:pt>
                <c:pt idx="394">
                  <c:v>2474.8464397760731</c:v>
                </c:pt>
                <c:pt idx="395">
                  <c:v>2519.0466445651291</c:v>
                </c:pt>
                <c:pt idx="396">
                  <c:v>2519.0466445651291</c:v>
                </c:pt>
                <c:pt idx="397">
                  <c:v>2519.0466445651291</c:v>
                </c:pt>
                <c:pt idx="398">
                  <c:v>2484.888726304147</c:v>
                </c:pt>
                <c:pt idx="399">
                  <c:v>2451.9835681331856</c:v>
                </c:pt>
                <c:pt idx="400">
                  <c:v>2459.2475560745183</c:v>
                </c:pt>
                <c:pt idx="401">
                  <c:v>2461.8945169098861</c:v>
                </c:pt>
                <c:pt idx="402">
                  <c:v>2462.1268837007774</c:v>
                </c:pt>
                <c:pt idx="403">
                  <c:v>2462.1268837007774</c:v>
                </c:pt>
                <c:pt idx="404">
                  <c:v>2462.1268837007774</c:v>
                </c:pt>
                <c:pt idx="405">
                  <c:v>2448.5384778856273</c:v>
                </c:pt>
                <c:pt idx="406">
                  <c:v>2458.1160308319186</c:v>
                </c:pt>
                <c:pt idx="407">
                  <c:v>2494.3046327872098</c:v>
                </c:pt>
                <c:pt idx="408">
                  <c:v>2478.5643084303301</c:v>
                </c:pt>
                <c:pt idx="409">
                  <c:v>2453.5091066299051</c:v>
                </c:pt>
                <c:pt idx="410">
                  <c:v>2453.5091066299051</c:v>
                </c:pt>
                <c:pt idx="411">
                  <c:v>2453.5091066299051</c:v>
                </c:pt>
                <c:pt idx="412">
                  <c:v>2453.5091066299051</c:v>
                </c:pt>
                <c:pt idx="413">
                  <c:v>2494.062163092367</c:v>
                </c:pt>
                <c:pt idx="414">
                  <c:v>2507.5394369640471</c:v>
                </c:pt>
                <c:pt idx="415">
                  <c:v>2523.1484235695534</c:v>
                </c:pt>
                <c:pt idx="416">
                  <c:v>2533.6352378715055</c:v>
                </c:pt>
                <c:pt idx="417">
                  <c:v>2533.6352378715055</c:v>
                </c:pt>
                <c:pt idx="418">
                  <c:v>2533.6352378715055</c:v>
                </c:pt>
                <c:pt idx="419">
                  <c:v>2568.2578897142703</c:v>
                </c:pt>
                <c:pt idx="420">
                  <c:v>2579.1488201742936</c:v>
                </c:pt>
                <c:pt idx="421">
                  <c:v>2567.8537735561986</c:v>
                </c:pt>
                <c:pt idx="422">
                  <c:v>2562.9740709474868</c:v>
                </c:pt>
                <c:pt idx="423">
                  <c:v>2575.511774751651</c:v>
                </c:pt>
                <c:pt idx="424">
                  <c:v>2575.511774751651</c:v>
                </c:pt>
                <c:pt idx="425">
                  <c:v>2575.511774751651</c:v>
                </c:pt>
                <c:pt idx="426">
                  <c:v>2600.8094462469189</c:v>
                </c:pt>
                <c:pt idx="427">
                  <c:v>2634.1995438075655</c:v>
                </c:pt>
                <c:pt idx="428">
                  <c:v>2645.1308858833963</c:v>
                </c:pt>
                <c:pt idx="429">
                  <c:v>2622.4700723195442</c:v>
                </c:pt>
                <c:pt idx="430">
                  <c:v>2644.8379016687945</c:v>
                </c:pt>
                <c:pt idx="431">
                  <c:v>2644.8379016687945</c:v>
                </c:pt>
                <c:pt idx="432">
                  <c:v>2644.8379016687945</c:v>
                </c:pt>
                <c:pt idx="433">
                  <c:v>2672.3683149374065</c:v>
                </c:pt>
                <c:pt idx="434">
                  <c:v>2698.5651448843828</c:v>
                </c:pt>
                <c:pt idx="435">
                  <c:v>2713.5780601567344</c:v>
                </c:pt>
                <c:pt idx="436">
                  <c:v>2689.7655155423786</c:v>
                </c:pt>
                <c:pt idx="437">
                  <c:v>2741.7348534703569</c:v>
                </c:pt>
                <c:pt idx="438">
                  <c:v>2741.7348534703569</c:v>
                </c:pt>
                <c:pt idx="439">
                  <c:v>2741.7348534703569</c:v>
                </c:pt>
                <c:pt idx="440">
                  <c:v>2755.434391228976</c:v>
                </c:pt>
                <c:pt idx="441">
                  <c:v>2758.3541304710416</c:v>
                </c:pt>
                <c:pt idx="442">
                  <c:v>2731.6016408067171</c:v>
                </c:pt>
                <c:pt idx="443">
                  <c:v>2693.0994738464678</c:v>
                </c:pt>
                <c:pt idx="444">
                  <c:v>2667.1653194022374</c:v>
                </c:pt>
                <c:pt idx="445">
                  <c:v>2667.1653194022374</c:v>
                </c:pt>
                <c:pt idx="446">
                  <c:v>2667.1653194022374</c:v>
                </c:pt>
                <c:pt idx="447">
                  <c:v>2667.1653194022374</c:v>
                </c:pt>
                <c:pt idx="448">
                  <c:v>2605.6184285279683</c:v>
                </c:pt>
                <c:pt idx="449">
                  <c:v>2614.4685723897314</c:v>
                </c:pt>
                <c:pt idx="450">
                  <c:v>2630.3806461137915</c:v>
                </c:pt>
                <c:pt idx="451">
                  <c:v>2635.9877578070314</c:v>
                </c:pt>
                <c:pt idx="452">
                  <c:v>2635.9877578070314</c:v>
                </c:pt>
                <c:pt idx="453">
                  <c:v>2635.9877578070314</c:v>
                </c:pt>
                <c:pt idx="454">
                  <c:v>2655.3853333944571</c:v>
                </c:pt>
                <c:pt idx="455">
                  <c:v>2677.9249121108878</c:v>
                </c:pt>
                <c:pt idx="456">
                  <c:v>2655.7490379367214</c:v>
                </c:pt>
                <c:pt idx="457">
                  <c:v>2655.7490379367214</c:v>
                </c:pt>
                <c:pt idx="458">
                  <c:v>2655.7490379367214</c:v>
                </c:pt>
                <c:pt idx="459">
                  <c:v>2655.7490379367214</c:v>
                </c:pt>
                <c:pt idx="460">
                  <c:v>2655.7490379367214</c:v>
                </c:pt>
                <c:pt idx="461">
                  <c:v>2601.4964437156405</c:v>
                </c:pt>
                <c:pt idx="462">
                  <c:v>2596.788490474109</c:v>
                </c:pt>
                <c:pt idx="463">
                  <c:v>2569.3591062450146</c:v>
                </c:pt>
                <c:pt idx="464">
                  <c:v>2573.268930074355</c:v>
                </c:pt>
                <c:pt idx="465">
                  <c:v>2594.7982183956074</c:v>
                </c:pt>
                <c:pt idx="466">
                  <c:v>2594.7982183956074</c:v>
                </c:pt>
                <c:pt idx="467">
                  <c:v>2594.7982183956074</c:v>
                </c:pt>
                <c:pt idx="468">
                  <c:v>2616.2668892931488</c:v>
                </c:pt>
                <c:pt idx="469">
                  <c:v>2629.9058096280573</c:v>
                </c:pt>
                <c:pt idx="470">
                  <c:v>2613.5391052261671</c:v>
                </c:pt>
                <c:pt idx="471">
                  <c:v>2572.4202861424051</c:v>
                </c:pt>
                <c:pt idx="472">
                  <c:v>2573.5113997691983</c:v>
                </c:pt>
                <c:pt idx="473">
                  <c:v>2573.5113997691983</c:v>
                </c:pt>
                <c:pt idx="474">
                  <c:v>2573.5113997691983</c:v>
                </c:pt>
                <c:pt idx="475">
                  <c:v>2565.4896940314816</c:v>
                </c:pt>
                <c:pt idx="476">
                  <c:v>2547.2640553024626</c:v>
                </c:pt>
                <c:pt idx="477">
                  <c:v>2566.9344092965866</c:v>
                </c:pt>
                <c:pt idx="478">
                  <c:v>2549.4664883639516</c:v>
                </c:pt>
                <c:pt idx="479">
                  <c:v>2539.3231727963603</c:v>
                </c:pt>
                <c:pt idx="480">
                  <c:v>2539.3231727963603</c:v>
                </c:pt>
                <c:pt idx="481">
                  <c:v>2539.3231727963603</c:v>
                </c:pt>
                <c:pt idx="482">
                  <c:v>2497.5375620517807</c:v>
                </c:pt>
                <c:pt idx="483">
                  <c:v>2470.8759985230222</c:v>
                </c:pt>
                <c:pt idx="484">
                  <c:v>2465.4608420048658</c:v>
                </c:pt>
                <c:pt idx="485">
                  <c:v>2471.0376449862506</c:v>
                </c:pt>
                <c:pt idx="486">
                  <c:v>2471.0376449862506</c:v>
                </c:pt>
                <c:pt idx="487">
                  <c:v>2471.0376449862506</c:v>
                </c:pt>
                <c:pt idx="488">
                  <c:v>2471.0376449862506</c:v>
                </c:pt>
                <c:pt idx="489">
                  <c:v>2485.7777818519039</c:v>
                </c:pt>
                <c:pt idx="490">
                  <c:v>2464.1070528753266</c:v>
                </c:pt>
                <c:pt idx="491">
                  <c:v>2439.5468933685393</c:v>
                </c:pt>
                <c:pt idx="492">
                  <c:v>2446.4370738636562</c:v>
                </c:pt>
                <c:pt idx="493">
                  <c:v>2437.698061945363</c:v>
                </c:pt>
                <c:pt idx="494">
                  <c:v>2437.698061945363</c:v>
                </c:pt>
                <c:pt idx="495">
                  <c:v>2437.698061945363</c:v>
                </c:pt>
                <c:pt idx="496">
                  <c:v>2458.863645724351</c:v>
                </c:pt>
                <c:pt idx="497">
                  <c:v>2464.1575673950856</c:v>
                </c:pt>
                <c:pt idx="498">
                  <c:v>2455.1659828779975</c:v>
                </c:pt>
                <c:pt idx="499">
                  <c:v>2466.9055572699708</c:v>
                </c:pt>
                <c:pt idx="500">
                  <c:v>2494.7087489452815</c:v>
                </c:pt>
                <c:pt idx="501">
                  <c:v>2494.7087489452815</c:v>
                </c:pt>
                <c:pt idx="502">
                  <c:v>2494.7087489452815</c:v>
                </c:pt>
                <c:pt idx="503">
                  <c:v>2494.7087489452815</c:v>
                </c:pt>
                <c:pt idx="504">
                  <c:v>2553.7501196395078</c:v>
                </c:pt>
                <c:pt idx="505">
                  <c:v>2581.9574274728893</c:v>
                </c:pt>
                <c:pt idx="506">
                  <c:v>2567.8335677482951</c:v>
                </c:pt>
                <c:pt idx="507">
                  <c:v>2578.7750127280774</c:v>
                </c:pt>
                <c:pt idx="508">
                  <c:v>2578.7750127280774</c:v>
                </c:pt>
                <c:pt idx="509">
                  <c:v>2578.7750127280774</c:v>
                </c:pt>
                <c:pt idx="510">
                  <c:v>2578.7750127280774</c:v>
                </c:pt>
                <c:pt idx="511">
                  <c:v>2621.5203993480768</c:v>
                </c:pt>
                <c:pt idx="512">
                  <c:v>2627.1780255610756</c:v>
                </c:pt>
                <c:pt idx="513">
                  <c:v>2629.0369598882039</c:v>
                </c:pt>
                <c:pt idx="514">
                  <c:v>2612.6904612942171</c:v>
                </c:pt>
                <c:pt idx="515">
                  <c:v>2612.6904612942171</c:v>
                </c:pt>
                <c:pt idx="516">
                  <c:v>2612.6904612942171</c:v>
                </c:pt>
                <c:pt idx="517">
                  <c:v>2628.3499624194824</c:v>
                </c:pt>
                <c:pt idx="518">
                  <c:v>2633.5529579546514</c:v>
                </c:pt>
                <c:pt idx="519">
                  <c:v>2651.2128340623703</c:v>
                </c:pt>
                <c:pt idx="520">
                  <c:v>2668.0240662381393</c:v>
                </c:pt>
                <c:pt idx="521">
                  <c:v>2703.4852591089016</c:v>
                </c:pt>
                <c:pt idx="522">
                  <c:v>2703.4852591089016</c:v>
                </c:pt>
                <c:pt idx="523">
                  <c:v>2703.4852591089016</c:v>
                </c:pt>
                <c:pt idx="524">
                  <c:v>2703.4852591089016</c:v>
                </c:pt>
                <c:pt idx="525">
                  <c:v>2648.4345354756297</c:v>
                </c:pt>
                <c:pt idx="526">
                  <c:v>2601.7894279302418</c:v>
                </c:pt>
                <c:pt idx="527">
                  <c:v>2617.4994435752665</c:v>
                </c:pt>
                <c:pt idx="528">
                  <c:v>2614.8322769319952</c:v>
                </c:pt>
                <c:pt idx="529">
                  <c:v>2614.8322769319952</c:v>
                </c:pt>
                <c:pt idx="530">
                  <c:v>2614.8322769319952</c:v>
                </c:pt>
                <c:pt idx="531">
                  <c:v>2614.8322769319952</c:v>
                </c:pt>
                <c:pt idx="532">
                  <c:v>2610.5991601761975</c:v>
                </c:pt>
                <c:pt idx="533">
                  <c:v>2629.5016934699856</c:v>
                </c:pt>
                <c:pt idx="534">
                  <c:v>2607.6996267420354</c:v>
                </c:pt>
                <c:pt idx="535">
                  <c:v>2627.2487458887381</c:v>
                </c:pt>
                <c:pt idx="536">
                  <c:v>2627.2487458887381</c:v>
                </c:pt>
                <c:pt idx="537">
                  <c:v>2627.2487458887381</c:v>
                </c:pt>
                <c:pt idx="538">
                  <c:v>2616.6204909314611</c:v>
                </c:pt>
                <c:pt idx="539">
                  <c:v>2629.8148834924909</c:v>
                </c:pt>
                <c:pt idx="540">
                  <c:v>2645.8987065837318</c:v>
                </c:pt>
                <c:pt idx="541">
                  <c:v>2635.3411719541173</c:v>
                </c:pt>
                <c:pt idx="542">
                  <c:v>2664.5385643747736</c:v>
                </c:pt>
                <c:pt idx="543">
                  <c:v>2664.5385643747736</c:v>
                </c:pt>
                <c:pt idx="544">
                  <c:v>2664.5385643747736</c:v>
                </c:pt>
                <c:pt idx="545">
                  <c:v>2664.5385643747736</c:v>
                </c:pt>
                <c:pt idx="546">
                  <c:v>2678.2482050373446</c:v>
                </c:pt>
                <c:pt idx="547">
                  <c:v>2706.657570949762</c:v>
                </c:pt>
                <c:pt idx="548">
                  <c:v>2703.7378317076964</c:v>
                </c:pt>
                <c:pt idx="549">
                  <c:v>2722.9939666397968</c:v>
                </c:pt>
                <c:pt idx="550">
                  <c:v>2722.9939666397968</c:v>
                </c:pt>
                <c:pt idx="551">
                  <c:v>2722.9939666397968</c:v>
                </c:pt>
                <c:pt idx="552">
                  <c:v>2745.6648831076009</c:v>
                </c:pt>
                <c:pt idx="553">
                  <c:v>2770.659467484315</c:v>
                </c:pt>
                <c:pt idx="554">
                  <c:v>2771.3060533372291</c:v>
                </c:pt>
                <c:pt idx="555">
                  <c:v>2751.1002454336608</c:v>
                </c:pt>
                <c:pt idx="556">
                  <c:v>2747.6450522821506</c:v>
                </c:pt>
                <c:pt idx="557">
                  <c:v>2747.6450522821506</c:v>
                </c:pt>
                <c:pt idx="558">
                  <c:v>2747.6450522821506</c:v>
                </c:pt>
                <c:pt idx="559">
                  <c:v>2774.0843519239697</c:v>
                </c:pt>
                <c:pt idx="560">
                  <c:v>2768.6894012137168</c:v>
                </c:pt>
                <c:pt idx="561">
                  <c:v>2793.7850146299488</c:v>
                </c:pt>
                <c:pt idx="562">
                  <c:v>2808.1210353375309</c:v>
                </c:pt>
                <c:pt idx="563">
                  <c:v>2833.024693578679</c:v>
                </c:pt>
                <c:pt idx="564">
                  <c:v>2833.024693578679</c:v>
                </c:pt>
                <c:pt idx="565">
                  <c:v>2833.024693578679</c:v>
                </c:pt>
                <c:pt idx="566">
                  <c:v>2833.024693578679</c:v>
                </c:pt>
                <c:pt idx="567">
                  <c:v>2846.3807326029373</c:v>
                </c:pt>
                <c:pt idx="568">
                  <c:v>2871.7996389456271</c:v>
                </c:pt>
                <c:pt idx="569">
                  <c:v>2889.0756047031778</c:v>
                </c:pt>
                <c:pt idx="570">
                  <c:v>2939.6911535016166</c:v>
                </c:pt>
                <c:pt idx="571">
                  <c:v>2939.6911535016166</c:v>
                </c:pt>
                <c:pt idx="572">
                  <c:v>2939.6911535016166</c:v>
                </c:pt>
                <c:pt idx="573">
                  <c:v>2936.3268864856723</c:v>
                </c:pt>
                <c:pt idx="574">
                  <c:v>2937.6503669033559</c:v>
                </c:pt>
                <c:pt idx="575">
                  <c:v>2937.529132055935</c:v>
                </c:pt>
                <c:pt idx="576">
                  <c:v>2948.3594450922474</c:v>
                </c:pt>
                <c:pt idx="577">
                  <c:v>2944.7931199972677</c:v>
                </c:pt>
                <c:pt idx="578">
                  <c:v>2944.7931199972677</c:v>
                </c:pt>
                <c:pt idx="579">
                  <c:v>2944.7931199972677</c:v>
                </c:pt>
                <c:pt idx="580">
                  <c:v>2985.6795722901384</c:v>
                </c:pt>
                <c:pt idx="581">
                  <c:v>2989.6904251589963</c:v>
                </c:pt>
                <c:pt idx="582">
                  <c:v>3029.1119563788584</c:v>
                </c:pt>
                <c:pt idx="583">
                  <c:v>3038.5480686698247</c:v>
                </c:pt>
                <c:pt idx="584">
                  <c:v>3038.5480686698247</c:v>
                </c:pt>
                <c:pt idx="585">
                  <c:v>3038.5480686698247</c:v>
                </c:pt>
                <c:pt idx="586">
                  <c:v>3038.5480686698247</c:v>
                </c:pt>
                <c:pt idx="587">
                  <c:v>2996.257312727656</c:v>
                </c:pt>
                <c:pt idx="588">
                  <c:v>3027.0913755885013</c:v>
                </c:pt>
                <c:pt idx="589">
                  <c:v>3020.6861344830704</c:v>
                </c:pt>
                <c:pt idx="590">
                  <c:v>3049.4693078417035</c:v>
                </c:pt>
                <c:pt idx="591">
                  <c:v>3066.6442445597368</c:v>
                </c:pt>
                <c:pt idx="592">
                  <c:v>3066.6442445597368</c:v>
                </c:pt>
                <c:pt idx="593">
                  <c:v>3066.6442445597368</c:v>
                </c:pt>
                <c:pt idx="594">
                  <c:v>3066.6442445597368</c:v>
                </c:pt>
                <c:pt idx="595">
                  <c:v>3087.0824192541963</c:v>
                </c:pt>
                <c:pt idx="596">
                  <c:v>3111.1778451792015</c:v>
                </c:pt>
                <c:pt idx="597">
                  <c:v>3137.900026131671</c:v>
                </c:pt>
                <c:pt idx="598">
                  <c:v>3187.3537409756545</c:v>
                </c:pt>
                <c:pt idx="599">
                  <c:v>3187.3537409756545</c:v>
                </c:pt>
                <c:pt idx="600">
                  <c:v>3187.3537409756545</c:v>
                </c:pt>
                <c:pt idx="601">
                  <c:v>3294.2121560736759</c:v>
                </c:pt>
                <c:pt idx="602">
                  <c:v>3279.9367527898048</c:v>
                </c:pt>
                <c:pt idx="603">
                  <c:v>3324.6623085843539</c:v>
                </c:pt>
                <c:pt idx="604">
                  <c:v>3281.179409975874</c:v>
                </c:pt>
                <c:pt idx="605">
                  <c:v>3185.8383053828866</c:v>
                </c:pt>
                <c:pt idx="606">
                  <c:v>3185.8383053828866</c:v>
                </c:pt>
                <c:pt idx="607">
                  <c:v>3185.8383053828866</c:v>
                </c:pt>
                <c:pt idx="608">
                  <c:v>3164.4908693327666</c:v>
                </c:pt>
                <c:pt idx="609">
                  <c:v>3178.3015390348555</c:v>
                </c:pt>
                <c:pt idx="610">
                  <c:v>3227.5026812800452</c:v>
                </c:pt>
                <c:pt idx="611">
                  <c:v>3204.8620735240966</c:v>
                </c:pt>
                <c:pt idx="612">
                  <c:v>3198.4164208028583</c:v>
                </c:pt>
                <c:pt idx="613">
                  <c:v>3198.4164208028583</c:v>
                </c:pt>
                <c:pt idx="614">
                  <c:v>3198.4164208028583</c:v>
                </c:pt>
                <c:pt idx="615">
                  <c:v>3198.4164208028583</c:v>
                </c:pt>
                <c:pt idx="616">
                  <c:v>3223.5827545467528</c:v>
                </c:pt>
                <c:pt idx="617">
                  <c:v>3190.1825540821542</c:v>
                </c:pt>
                <c:pt idx="618">
                  <c:v>3165.0970435698741</c:v>
                </c:pt>
                <c:pt idx="619">
                  <c:v>3096.791309951861</c:v>
                </c:pt>
                <c:pt idx="620">
                  <c:v>3096.791309951861</c:v>
                </c:pt>
                <c:pt idx="621">
                  <c:v>3096.791309951861</c:v>
                </c:pt>
                <c:pt idx="622">
                  <c:v>3116.6233104092134</c:v>
                </c:pt>
                <c:pt idx="623">
                  <c:v>3109.2380876204593</c:v>
                </c:pt>
                <c:pt idx="624">
                  <c:v>3072.6251636991929</c:v>
                </c:pt>
                <c:pt idx="625">
                  <c:v>3058.5720243022615</c:v>
                </c:pt>
                <c:pt idx="626">
                  <c:v>3068.4425614631546</c:v>
                </c:pt>
                <c:pt idx="627">
                  <c:v>3068.4425614631546</c:v>
                </c:pt>
                <c:pt idx="628">
                  <c:v>3068.4425614631546</c:v>
                </c:pt>
                <c:pt idx="629">
                  <c:v>3085.395234294248</c:v>
                </c:pt>
                <c:pt idx="630">
                  <c:v>3150.1144370093775</c:v>
                </c:pt>
                <c:pt idx="631">
                  <c:v>3183.9995768636622</c:v>
                </c:pt>
                <c:pt idx="632">
                  <c:v>3220.2588991466159</c:v>
                </c:pt>
                <c:pt idx="633">
                  <c:v>3164.9657058185007</c:v>
                </c:pt>
                <c:pt idx="634">
                  <c:v>3164.9657058185007</c:v>
                </c:pt>
                <c:pt idx="635">
                  <c:v>3166.7998831198547</c:v>
                </c:pt>
                <c:pt idx="636">
                  <c:v>3183.51993461951</c:v>
                </c:pt>
                <c:pt idx="637">
                  <c:v>3208.7516447423268</c:v>
                </c:pt>
                <c:pt idx="638">
                  <c:v>3173.1785726581147</c:v>
                </c:pt>
                <c:pt idx="639">
                  <c:v>3148.0075156846315</c:v>
                </c:pt>
                <c:pt idx="640">
                  <c:v>3120.7641427755807</c:v>
                </c:pt>
                <c:pt idx="641">
                  <c:v>3120.7641427755807</c:v>
                </c:pt>
                <c:pt idx="642">
                  <c:v>3120.7641427755807</c:v>
                </c:pt>
                <c:pt idx="643">
                  <c:v>3056.32017160853</c:v>
                </c:pt>
                <c:pt idx="644">
                  <c:v>2998.2852165544064</c:v>
                </c:pt>
                <c:pt idx="645">
                  <c:v>2976.2175790551637</c:v>
                </c:pt>
                <c:pt idx="646">
                  <c:v>2971.4664156906915</c:v>
                </c:pt>
                <c:pt idx="647">
                  <c:v>2939.6538388651684</c:v>
                </c:pt>
                <c:pt idx="648">
                  <c:v>2939.6538388651684</c:v>
                </c:pt>
                <c:pt idx="649">
                  <c:v>2939.6538388651684</c:v>
                </c:pt>
                <c:pt idx="650">
                  <c:v>2939.6538388651684</c:v>
                </c:pt>
                <c:pt idx="651">
                  <c:v>2995.2121236548323</c:v>
                </c:pt>
                <c:pt idx="652">
                  <c:v>3013.3979595967189</c:v>
                </c:pt>
                <c:pt idx="653">
                  <c:v>2993.3622026001549</c:v>
                </c:pt>
                <c:pt idx="654">
                  <c:v>2964.0667314719803</c:v>
                </c:pt>
                <c:pt idx="655">
                  <c:v>2964.0667314719803</c:v>
                </c:pt>
                <c:pt idx="656">
                  <c:v>2964.0667314719803</c:v>
                </c:pt>
                <c:pt idx="657">
                  <c:v>2997.5270521877351</c:v>
                </c:pt>
                <c:pt idx="658">
                  <c:v>3013.9034025078331</c:v>
                </c:pt>
                <c:pt idx="659">
                  <c:v>3051.8015119831693</c:v>
                </c:pt>
                <c:pt idx="660">
                  <c:v>3010.0317098086989</c:v>
                </c:pt>
                <c:pt idx="661">
                  <c:v>2996.6071460895078</c:v>
                </c:pt>
                <c:pt idx="662">
                  <c:v>2996.6071460895078</c:v>
                </c:pt>
                <c:pt idx="663">
                  <c:v>2996.6071460895078</c:v>
                </c:pt>
                <c:pt idx="664">
                  <c:v>3002.803876179767</c:v>
                </c:pt>
                <c:pt idx="665">
                  <c:v>3035.8194071337412</c:v>
                </c:pt>
                <c:pt idx="666">
                  <c:v>3011.4368411015962</c:v>
                </c:pt>
                <c:pt idx="667">
                  <c:v>3005.947731086897</c:v>
                </c:pt>
                <c:pt idx="668">
                  <c:v>2982.2020231227552</c:v>
                </c:pt>
                <c:pt idx="669">
                  <c:v>2982.2020231227552</c:v>
                </c:pt>
                <c:pt idx="670">
                  <c:v>2982.2020231227552</c:v>
                </c:pt>
                <c:pt idx="671">
                  <c:v>2985.6436293074698</c:v>
                </c:pt>
                <c:pt idx="672">
                  <c:v>2912.1873367335884</c:v>
                </c:pt>
                <c:pt idx="673">
                  <c:v>2906.4994838227976</c:v>
                </c:pt>
                <c:pt idx="674">
                  <c:v>2940.5962390833938</c:v>
                </c:pt>
                <c:pt idx="675">
                  <c:v>2983.9838288139294</c:v>
                </c:pt>
                <c:pt idx="676">
                  <c:v>2983.9838288139294</c:v>
                </c:pt>
                <c:pt idx="677">
                  <c:v>2983.9838288139294</c:v>
                </c:pt>
                <c:pt idx="678">
                  <c:v>3009.245182666838</c:v>
                </c:pt>
                <c:pt idx="679">
                  <c:v>3024.1327834351182</c:v>
                </c:pt>
                <c:pt idx="680">
                  <c:v>3024.1327834351182</c:v>
                </c:pt>
                <c:pt idx="681">
                  <c:v>3098.5201836029369</c:v>
                </c:pt>
                <c:pt idx="682">
                  <c:v>3163.1613162385638</c:v>
                </c:pt>
                <c:pt idx="683">
                  <c:v>3163.1613162385638</c:v>
                </c:pt>
                <c:pt idx="684">
                  <c:v>3163.1613162385638</c:v>
                </c:pt>
                <c:pt idx="685">
                  <c:v>3163.1613162385638</c:v>
                </c:pt>
                <c:pt idx="686">
                  <c:v>3159.1231430865964</c:v>
                </c:pt>
                <c:pt idx="687">
                  <c:v>3199.0595622787341</c:v>
                </c:pt>
                <c:pt idx="688">
                  <c:v>3172.0776835239853</c:v>
                </c:pt>
                <c:pt idx="689">
                  <c:v>3136.9283718528513</c:v>
                </c:pt>
                <c:pt idx="690">
                  <c:v>3136.9283718528513</c:v>
                </c:pt>
                <c:pt idx="691">
                  <c:v>3136.9283718528513</c:v>
                </c:pt>
                <c:pt idx="692">
                  <c:v>3176.9153947185728</c:v>
                </c:pt>
                <c:pt idx="693">
                  <c:v>3164.2948385268351</c:v>
                </c:pt>
                <c:pt idx="694">
                  <c:v>3190.0015047072789</c:v>
                </c:pt>
                <c:pt idx="695">
                  <c:v>3190.0015047072789</c:v>
                </c:pt>
                <c:pt idx="696">
                  <c:v>3191.3678038940348</c:v>
                </c:pt>
                <c:pt idx="697">
                  <c:v>3191.3678038940348</c:v>
                </c:pt>
                <c:pt idx="698">
                  <c:v>3193.2043723395686</c:v>
                </c:pt>
                <c:pt idx="699">
                  <c:v>3234.7337928178954</c:v>
                </c:pt>
                <c:pt idx="700">
                  <c:v>3224.4451092758368</c:v>
                </c:pt>
                <c:pt idx="701">
                  <c:v>3259.6048624825548</c:v>
                </c:pt>
                <c:pt idx="702">
                  <c:v>3241.8325793956337</c:v>
                </c:pt>
                <c:pt idx="703">
                  <c:v>3272.3138170546836</c:v>
                </c:pt>
                <c:pt idx="704">
                  <c:v>3272.3138170546836</c:v>
                </c:pt>
                <c:pt idx="705">
                  <c:v>3272.3138170546836</c:v>
                </c:pt>
                <c:pt idx="706">
                  <c:v>3381.4893064906355</c:v>
                </c:pt>
                <c:pt idx="707">
                  <c:v>3381.4893064906355</c:v>
                </c:pt>
                <c:pt idx="708">
                  <c:v>3388.5678397543147</c:v>
                </c:pt>
                <c:pt idx="709">
                  <c:v>3353.6713796303661</c:v>
                </c:pt>
                <c:pt idx="710">
                  <c:v>3393.975474608113</c:v>
                </c:pt>
                <c:pt idx="711">
                  <c:v>3393.975474608113</c:v>
                </c:pt>
                <c:pt idx="712">
                  <c:v>3393.975474608113</c:v>
                </c:pt>
                <c:pt idx="713">
                  <c:v>3451.33286002368</c:v>
                </c:pt>
                <c:pt idx="714">
                  <c:v>3420.9900890653603</c:v>
                </c:pt>
                <c:pt idx="715">
                  <c:v>3410.5053134350137</c:v>
                </c:pt>
                <c:pt idx="716">
                  <c:v>3426.3438017183075</c:v>
                </c:pt>
                <c:pt idx="717">
                  <c:v>3430.7057112710868</c:v>
                </c:pt>
                <c:pt idx="718">
                  <c:v>3430.7057112710868</c:v>
                </c:pt>
                <c:pt idx="719">
                  <c:v>3432.6776524316224</c:v>
                </c:pt>
                <c:pt idx="720">
                  <c:v>3427.6347311689933</c:v>
                </c:pt>
                <c:pt idx="721">
                  <c:v>3401.8530493724998</c:v>
                </c:pt>
                <c:pt idx="722">
                  <c:v>3349.1454084649004</c:v>
                </c:pt>
                <c:pt idx="723">
                  <c:v>3264.9346991877446</c:v>
                </c:pt>
                <c:pt idx="724">
                  <c:v>3264.9346991877446</c:v>
                </c:pt>
                <c:pt idx="725">
                  <c:v>3264.9346991877446</c:v>
                </c:pt>
                <c:pt idx="726">
                  <c:v>3264.9346991877446</c:v>
                </c:pt>
                <c:pt idx="727">
                  <c:v>3273.8863907463069</c:v>
                </c:pt>
                <c:pt idx="728">
                  <c:v>3247.9123083393915</c:v>
                </c:pt>
                <c:pt idx="729">
                  <c:v>3242.0896582871592</c:v>
                </c:pt>
                <c:pt idx="730">
                  <c:v>3242.0896582871592</c:v>
                </c:pt>
                <c:pt idx="731">
                  <c:v>3242.0896582871592</c:v>
                </c:pt>
                <c:pt idx="732">
                  <c:v>3242.0896582871592</c:v>
                </c:pt>
                <c:pt idx="733">
                  <c:v>3242.0896582871592</c:v>
                </c:pt>
                <c:pt idx="734">
                  <c:v>3306.6653789533957</c:v>
                </c:pt>
                <c:pt idx="735">
                  <c:v>3297.1668646073194</c:v>
                </c:pt>
                <c:pt idx="736">
                  <c:v>3344.5885519022836</c:v>
                </c:pt>
                <c:pt idx="737">
                  <c:v>3381.640858930316</c:v>
                </c:pt>
                <c:pt idx="738">
                  <c:v>3362.4919350194086</c:v>
                </c:pt>
                <c:pt idx="739">
                  <c:v>3362.4919350194086</c:v>
                </c:pt>
                <c:pt idx="740">
                  <c:v>3362.4919350194086</c:v>
                </c:pt>
                <c:pt idx="741">
                  <c:v>3362.4919350194086</c:v>
                </c:pt>
                <c:pt idx="742">
                  <c:v>3340.3557384730088</c:v>
                </c:pt>
                <c:pt idx="743">
                  <c:v>3329.1559976768885</c:v>
                </c:pt>
                <c:pt idx="744">
                  <c:v>3334.4824566811917</c:v>
                </c:pt>
                <c:pt idx="745">
                  <c:v>3388.3850066429886</c:v>
                </c:pt>
                <c:pt idx="746">
                  <c:v>3388.3850066429886</c:v>
                </c:pt>
                <c:pt idx="747">
                  <c:v>3388.3850066429886</c:v>
                </c:pt>
                <c:pt idx="748">
                  <c:v>3388.3850066429886</c:v>
                </c:pt>
                <c:pt idx="749">
                  <c:v>3391.9494811097461</c:v>
                </c:pt>
                <c:pt idx="750">
                  <c:v>3452.9202219175572</c:v>
                </c:pt>
                <c:pt idx="751">
                  <c:v>3463.8769303636709</c:v>
                </c:pt>
                <c:pt idx="752">
                  <c:v>3376.0308621843383</c:v>
                </c:pt>
                <c:pt idx="753">
                  <c:v>3376.0308621843383</c:v>
                </c:pt>
                <c:pt idx="754">
                  <c:v>3376.0308621843383</c:v>
                </c:pt>
                <c:pt idx="755">
                  <c:v>3457.6897317864295</c:v>
                </c:pt>
                <c:pt idx="756">
                  <c:v>3471.2792906909444</c:v>
                </c:pt>
                <c:pt idx="757">
                  <c:v>3461.9934296511233</c:v>
                </c:pt>
                <c:pt idx="758">
                  <c:v>3397.478467072388</c:v>
                </c:pt>
                <c:pt idx="759">
                  <c:v>3381.6712379740666</c:v>
                </c:pt>
                <c:pt idx="760">
                  <c:v>3381.6712379740666</c:v>
                </c:pt>
                <c:pt idx="761">
                  <c:v>3383.6099637030525</c:v>
                </c:pt>
                <c:pt idx="762">
                  <c:v>3423.6424657618618</c:v>
                </c:pt>
                <c:pt idx="763">
                  <c:v>3485.3174442564123</c:v>
                </c:pt>
                <c:pt idx="764">
                  <c:v>3479.7548414646412</c:v>
                </c:pt>
                <c:pt idx="765">
                  <c:v>3412.4260699686188</c:v>
                </c:pt>
                <c:pt idx="766">
                  <c:v>3417.228754346213</c:v>
                </c:pt>
                <c:pt idx="767">
                  <c:v>3417.228754346213</c:v>
                </c:pt>
                <c:pt idx="768">
                  <c:v>3417.228754346213</c:v>
                </c:pt>
                <c:pt idx="769">
                  <c:v>3464.3740927617123</c:v>
                </c:pt>
                <c:pt idx="770">
                  <c:v>3489.6135163578888</c:v>
                </c:pt>
                <c:pt idx="771">
                  <c:v>3483.2504661698526</c:v>
                </c:pt>
                <c:pt idx="772">
                  <c:v>3533.1416431219086</c:v>
                </c:pt>
                <c:pt idx="773">
                  <c:v>3507.7401035973749</c:v>
                </c:pt>
                <c:pt idx="774">
                  <c:v>3507.7401035973749</c:v>
                </c:pt>
                <c:pt idx="775">
                  <c:v>3507.7401035973749</c:v>
                </c:pt>
                <c:pt idx="776">
                  <c:v>3507.7401035973749</c:v>
                </c:pt>
                <c:pt idx="777">
                  <c:v>3504.7510911682812</c:v>
                </c:pt>
                <c:pt idx="778">
                  <c:v>3489.5527228847545</c:v>
                </c:pt>
                <c:pt idx="779">
                  <c:v>3435.000712992417</c:v>
                </c:pt>
                <c:pt idx="780">
                  <c:v>3453.9986733468254</c:v>
                </c:pt>
                <c:pt idx="781">
                  <c:v>3453.9986733468254</c:v>
                </c:pt>
                <c:pt idx="782">
                  <c:v>3455.9748550483423</c:v>
                </c:pt>
                <c:pt idx="783">
                  <c:v>3412.8472387239835</c:v>
                </c:pt>
                <c:pt idx="784">
                  <c:v>3421.2618888295829</c:v>
                </c:pt>
                <c:pt idx="785">
                  <c:v>3440.676412868404</c:v>
                </c:pt>
                <c:pt idx="786">
                  <c:v>3408.7108805997859</c:v>
                </c:pt>
                <c:pt idx="787">
                  <c:v>3404.4934174143291</c:v>
                </c:pt>
                <c:pt idx="788">
                  <c:v>3404.4934174143291</c:v>
                </c:pt>
                <c:pt idx="789">
                  <c:v>3404.4934174143291</c:v>
                </c:pt>
                <c:pt idx="790">
                  <c:v>3418.4840404814695</c:v>
                </c:pt>
                <c:pt idx="791">
                  <c:v>3366.8403927249387</c:v>
                </c:pt>
                <c:pt idx="792">
                  <c:v>3302.7065655345555</c:v>
                </c:pt>
                <c:pt idx="793">
                  <c:v>3300.1010654416173</c:v>
                </c:pt>
                <c:pt idx="794">
                  <c:v>3259.7715737306867</c:v>
                </c:pt>
                <c:pt idx="795">
                  <c:v>3259.7715737306867</c:v>
                </c:pt>
                <c:pt idx="796">
                  <c:v>3259.7715737306867</c:v>
                </c:pt>
                <c:pt idx="797">
                  <c:v>3231.4152166880845</c:v>
                </c:pt>
                <c:pt idx="798">
                  <c:v>3252.3200462275358</c:v>
                </c:pt>
                <c:pt idx="799">
                  <c:v>3289.415473620772</c:v>
                </c:pt>
                <c:pt idx="800">
                  <c:v>3301.3581938911279</c:v>
                </c:pt>
                <c:pt idx="801">
                  <c:v>3260.6535912718759</c:v>
                </c:pt>
                <c:pt idx="802">
                  <c:v>3260.6535912718759</c:v>
                </c:pt>
                <c:pt idx="803">
                  <c:v>3260.6535912718759</c:v>
                </c:pt>
                <c:pt idx="804">
                  <c:v>3272.6470022055187</c:v>
                </c:pt>
                <c:pt idx="805">
                  <c:v>3272.5760352769171</c:v>
                </c:pt>
                <c:pt idx="806">
                  <c:v>3252.3200462275358</c:v>
                </c:pt>
                <c:pt idx="807">
                  <c:v>3182.863699392045</c:v>
                </c:pt>
                <c:pt idx="808">
                  <c:v>3160.9653328521731</c:v>
                </c:pt>
                <c:pt idx="809">
                  <c:v>3160.9653328521731</c:v>
                </c:pt>
                <c:pt idx="810">
                  <c:v>3160.9653328521731</c:v>
                </c:pt>
                <c:pt idx="811">
                  <c:v>3162.7670080309031</c:v>
                </c:pt>
                <c:pt idx="812">
                  <c:v>3147.0640815337647</c:v>
                </c:pt>
                <c:pt idx="813">
                  <c:v>3155.6763454847151</c:v>
                </c:pt>
                <c:pt idx="814">
                  <c:v>3155.6763454847151</c:v>
                </c:pt>
                <c:pt idx="815">
                  <c:v>3155.6763454847151</c:v>
                </c:pt>
                <c:pt idx="816">
                  <c:v>3155.6763454847151</c:v>
                </c:pt>
                <c:pt idx="817">
                  <c:v>3155.6763454847151</c:v>
                </c:pt>
                <c:pt idx="818">
                  <c:v>3144.5686552299558</c:v>
                </c:pt>
                <c:pt idx="819">
                  <c:v>3149.1131714255102</c:v>
                </c:pt>
                <c:pt idx="820">
                  <c:v>3118.7014313490104</c:v>
                </c:pt>
                <c:pt idx="821">
                  <c:v>3096.6686430080645</c:v>
                </c:pt>
                <c:pt idx="822">
                  <c:v>3135.0637184548791</c:v>
                </c:pt>
                <c:pt idx="823">
                  <c:v>3135.0637184548791</c:v>
                </c:pt>
                <c:pt idx="824">
                  <c:v>3135.0637184548791</c:v>
                </c:pt>
                <c:pt idx="825">
                  <c:v>3163.9335691078873</c:v>
                </c:pt>
                <c:pt idx="826">
                  <c:v>3183.0854587891517</c:v>
                </c:pt>
                <c:pt idx="827">
                  <c:v>3178.5916626404228</c:v>
                </c:pt>
                <c:pt idx="828">
                  <c:v>3207.2079130593038</c:v>
                </c:pt>
                <c:pt idx="829">
                  <c:v>3173.4182178642336</c:v>
                </c:pt>
                <c:pt idx="830">
                  <c:v>3173.4182178642336</c:v>
                </c:pt>
                <c:pt idx="831">
                  <c:v>3173.4182178642336</c:v>
                </c:pt>
                <c:pt idx="832">
                  <c:v>3154.8242486980485</c:v>
                </c:pt>
                <c:pt idx="833">
                  <c:v>3133.1262126661495</c:v>
                </c:pt>
                <c:pt idx="834">
                  <c:v>3102.4710163648879</c:v>
                </c:pt>
                <c:pt idx="835">
                  <c:v>3096.8208031485406</c:v>
                </c:pt>
                <c:pt idx="836">
                  <c:v>3095.4006418374297</c:v>
                </c:pt>
                <c:pt idx="837">
                  <c:v>3095.4006418374297</c:v>
                </c:pt>
                <c:pt idx="838">
                  <c:v>3095.4006418374297</c:v>
                </c:pt>
                <c:pt idx="839">
                  <c:v>3091.8299505409227</c:v>
                </c:pt>
                <c:pt idx="840">
                  <c:v>3006.9651681926916</c:v>
                </c:pt>
                <c:pt idx="841">
                  <c:v>2994.5083246923778</c:v>
                </c:pt>
                <c:pt idx="842">
                  <c:v>3023.7027836450679</c:v>
                </c:pt>
                <c:pt idx="843">
                  <c:v>3034.8611939466523</c:v>
                </c:pt>
                <c:pt idx="844">
                  <c:v>3034.8611939466523</c:v>
                </c:pt>
                <c:pt idx="845">
                  <c:v>3034.8611939466523</c:v>
                </c:pt>
                <c:pt idx="846">
                  <c:v>3057.5634869056939</c:v>
                </c:pt>
                <c:pt idx="847">
                  <c:v>3040.6128472566506</c:v>
                </c:pt>
                <c:pt idx="848">
                  <c:v>3038.4420292525247</c:v>
                </c:pt>
                <c:pt idx="849">
                  <c:v>2980.1038313939689</c:v>
                </c:pt>
                <c:pt idx="850">
                  <c:v>2945.0258470095341</c:v>
                </c:pt>
                <c:pt idx="851">
                  <c:v>2945.0258470095341</c:v>
                </c:pt>
                <c:pt idx="852">
                  <c:v>2948.3680402487457</c:v>
                </c:pt>
                <c:pt idx="853">
                  <c:v>2930.7376900696668</c:v>
                </c:pt>
                <c:pt idx="854">
                  <c:v>2993.4290216684312</c:v>
                </c:pt>
                <c:pt idx="855">
                  <c:v>3040.805509908871</c:v>
                </c:pt>
                <c:pt idx="856">
                  <c:v>3051.174511943917</c:v>
                </c:pt>
                <c:pt idx="857">
                  <c:v>3068.6931490746265</c:v>
                </c:pt>
                <c:pt idx="858">
                  <c:v>3068.6931490746265</c:v>
                </c:pt>
                <c:pt idx="859">
                  <c:v>3068.6931490746265</c:v>
                </c:pt>
                <c:pt idx="860">
                  <c:v>3068.6931490746265</c:v>
                </c:pt>
                <c:pt idx="861">
                  <c:v>3078.7676348912432</c:v>
                </c:pt>
                <c:pt idx="862">
                  <c:v>3055.6938125370566</c:v>
                </c:pt>
                <c:pt idx="863">
                  <c:v>3033.4121372531285</c:v>
                </c:pt>
                <c:pt idx="864">
                  <c:v>3083.1142880459934</c:v>
                </c:pt>
                <c:pt idx="865">
                  <c:v>3083.1142880459934</c:v>
                </c:pt>
                <c:pt idx="866">
                  <c:v>3083.1142880459934</c:v>
                </c:pt>
                <c:pt idx="867">
                  <c:v>3107.4067982005763</c:v>
                </c:pt>
                <c:pt idx="868">
                  <c:v>3120.7615853465954</c:v>
                </c:pt>
                <c:pt idx="869">
                  <c:v>3131.5165051851009</c:v>
                </c:pt>
                <c:pt idx="870">
                  <c:v>3156.4792936299027</c:v>
                </c:pt>
                <c:pt idx="871">
                  <c:v>3148.2836181722314</c:v>
                </c:pt>
                <c:pt idx="872">
                  <c:v>3148.2836181722314</c:v>
                </c:pt>
                <c:pt idx="873">
                  <c:v>3148.2836181722314</c:v>
                </c:pt>
                <c:pt idx="874">
                  <c:v>3158.7033988656276</c:v>
                </c:pt>
                <c:pt idx="875">
                  <c:v>3160.3994060545137</c:v>
                </c:pt>
                <c:pt idx="876">
                  <c:v>3162.4000851934989</c:v>
                </c:pt>
                <c:pt idx="877">
                  <c:v>3154.9965568060861</c:v>
                </c:pt>
                <c:pt idx="878">
                  <c:v>3169.7934578492418</c:v>
                </c:pt>
                <c:pt idx="879">
                  <c:v>3169.7934578492418</c:v>
                </c:pt>
                <c:pt idx="880">
                  <c:v>3169.7934578492418</c:v>
                </c:pt>
                <c:pt idx="881">
                  <c:v>3171.5875970644256</c:v>
                </c:pt>
                <c:pt idx="882">
                  <c:v>3192.3985074814918</c:v>
                </c:pt>
                <c:pt idx="883">
                  <c:v>3221.0338324596623</c:v>
                </c:pt>
                <c:pt idx="884">
                  <c:v>3213.9715361999647</c:v>
                </c:pt>
                <c:pt idx="885">
                  <c:v>3119.2961200106051</c:v>
                </c:pt>
                <c:pt idx="886">
                  <c:v>3119.2961200106051</c:v>
                </c:pt>
                <c:pt idx="887">
                  <c:v>3119.2961200106051</c:v>
                </c:pt>
                <c:pt idx="888">
                  <c:v>3119.2961200106051</c:v>
                </c:pt>
                <c:pt idx="889">
                  <c:v>3051.4574296080968</c:v>
                </c:pt>
                <c:pt idx="890">
                  <c:v>3004.9986979543723</c:v>
                </c:pt>
                <c:pt idx="891">
                  <c:v>3042.4949183835597</c:v>
                </c:pt>
                <c:pt idx="892">
                  <c:v>3070.64248764883</c:v>
                </c:pt>
                <c:pt idx="893">
                  <c:v>3070.64248764883</c:v>
                </c:pt>
                <c:pt idx="894">
                  <c:v>3070.64248764883</c:v>
                </c:pt>
                <c:pt idx="895">
                  <c:v>3091.4940443753048</c:v>
                </c:pt>
                <c:pt idx="896">
                  <c:v>3104.632963891549</c:v>
                </c:pt>
                <c:pt idx="897">
                  <c:v>3090.6912797644904</c:v>
                </c:pt>
                <c:pt idx="898">
                  <c:v>3120.7289024172487</c:v>
                </c:pt>
                <c:pt idx="899">
                  <c:v>3112.3862474111879</c:v>
                </c:pt>
                <c:pt idx="900">
                  <c:v>3112.3862474111879</c:v>
                </c:pt>
                <c:pt idx="901">
                  <c:v>3112.3862474111879</c:v>
                </c:pt>
                <c:pt idx="902">
                  <c:v>3073.8332229373841</c:v>
                </c:pt>
                <c:pt idx="903">
                  <c:v>3077.2068666182759</c:v>
                </c:pt>
                <c:pt idx="904">
                  <c:v>3046.1740868610113</c:v>
                </c:pt>
                <c:pt idx="905">
                  <c:v>2998.8651152105717</c:v>
                </c:pt>
                <c:pt idx="906">
                  <c:v>3075.51724013485</c:v>
                </c:pt>
                <c:pt idx="907">
                  <c:v>3075.51724013485</c:v>
                </c:pt>
                <c:pt idx="908">
                  <c:v>3075.51724013485</c:v>
                </c:pt>
                <c:pt idx="909">
                  <c:v>3126.2119602399634</c:v>
                </c:pt>
                <c:pt idx="910">
                  <c:v>3108.3173137527992</c:v>
                </c:pt>
                <c:pt idx="911">
                  <c:v>3017.7968378009687</c:v>
                </c:pt>
                <c:pt idx="912">
                  <c:v>3020.7047178551334</c:v>
                </c:pt>
                <c:pt idx="913">
                  <c:v>3015.9972057394757</c:v>
                </c:pt>
                <c:pt idx="914">
                  <c:v>3015.9972057394757</c:v>
                </c:pt>
                <c:pt idx="915">
                  <c:v>3015.9972057394757</c:v>
                </c:pt>
                <c:pt idx="916">
                  <c:v>3015.9972057394757</c:v>
                </c:pt>
                <c:pt idx="917">
                  <c:v>3069.3659554048868</c:v>
                </c:pt>
                <c:pt idx="918">
                  <c:v>3106.3041660229933</c:v>
                </c:pt>
                <c:pt idx="919">
                  <c:v>3089.3144192729642</c:v>
                </c:pt>
                <c:pt idx="920">
                  <c:v>3054.8977270235036</c:v>
                </c:pt>
                <c:pt idx="921">
                  <c:v>3054.8977270235036</c:v>
                </c:pt>
                <c:pt idx="922">
                  <c:v>3054.8977270235036</c:v>
                </c:pt>
                <c:pt idx="923">
                  <c:v>3031.6855236540746</c:v>
                </c:pt>
                <c:pt idx="924">
                  <c:v>3013.4858547836066</c:v>
                </c:pt>
                <c:pt idx="925">
                  <c:v>3038.5180250400826</c:v>
                </c:pt>
                <c:pt idx="926">
                  <c:v>3024.8326874425129</c:v>
                </c:pt>
                <c:pt idx="927">
                  <c:v>3025.229216540808</c:v>
                </c:pt>
                <c:pt idx="928">
                  <c:v>3025.229216540808</c:v>
                </c:pt>
                <c:pt idx="929">
                  <c:v>3025.229216540808</c:v>
                </c:pt>
                <c:pt idx="930">
                  <c:v>3030.1502443247782</c:v>
                </c:pt>
                <c:pt idx="931">
                  <c:v>3032.9767850767275</c:v>
                </c:pt>
                <c:pt idx="932">
                  <c:v>3032.9767850767275</c:v>
                </c:pt>
                <c:pt idx="933">
                  <c:v>3030.5264385975197</c:v>
                </c:pt>
                <c:pt idx="934">
                  <c:v>3044.7404816594831</c:v>
                </c:pt>
                <c:pt idx="935">
                  <c:v>3044.7404816594831</c:v>
                </c:pt>
                <c:pt idx="936">
                  <c:v>3044.7404816594831</c:v>
                </c:pt>
                <c:pt idx="937">
                  <c:v>3100.2545554207986</c:v>
                </c:pt>
                <c:pt idx="938">
                  <c:v>3159.123875398458</c:v>
                </c:pt>
                <c:pt idx="939">
                  <c:v>3177.8014126694352</c:v>
                </c:pt>
                <c:pt idx="940">
                  <c:v>3196.3671083998684</c:v>
                </c:pt>
                <c:pt idx="941">
                  <c:v>3186.1691933847396</c:v>
                </c:pt>
                <c:pt idx="942">
                  <c:v>3186.1691933847396</c:v>
                </c:pt>
                <c:pt idx="943">
                  <c:v>3187.9643772029926</c:v>
                </c:pt>
                <c:pt idx="944">
                  <c:v>3196.6421492049744</c:v>
                </c:pt>
                <c:pt idx="945">
                  <c:v>3191.0773880266811</c:v>
                </c:pt>
                <c:pt idx="946">
                  <c:v>3217.1412237465834</c:v>
                </c:pt>
                <c:pt idx="947">
                  <c:v>3186.0111155096979</c:v>
                </c:pt>
                <c:pt idx="948">
                  <c:v>3158.5128532337826</c:v>
                </c:pt>
                <c:pt idx="949">
                  <c:v>3158.5128532337826</c:v>
                </c:pt>
                <c:pt idx="950">
                  <c:v>3158.5128532337826</c:v>
                </c:pt>
                <c:pt idx="951">
                  <c:v>3097.1682281787434</c:v>
                </c:pt>
                <c:pt idx="952">
                  <c:v>3078.6631082823724</c:v>
                </c:pt>
                <c:pt idx="953">
                  <c:v>3058.9168533517209</c:v>
                </c:pt>
                <c:pt idx="954">
                  <c:v>3014.5208427812081</c:v>
                </c:pt>
                <c:pt idx="955">
                  <c:v>3011.8859741428573</c:v>
                </c:pt>
                <c:pt idx="956">
                  <c:v>3011.8859741428573</c:v>
                </c:pt>
                <c:pt idx="957">
                  <c:v>3011.8859741428573</c:v>
                </c:pt>
                <c:pt idx="958">
                  <c:v>3011.8859741428573</c:v>
                </c:pt>
                <c:pt idx="959">
                  <c:v>3008.4575929416055</c:v>
                </c:pt>
                <c:pt idx="960">
                  <c:v>3021.4488178496131</c:v>
                </c:pt>
                <c:pt idx="961">
                  <c:v>2986.8089425075882</c:v>
                </c:pt>
                <c:pt idx="962">
                  <c:v>2969.8705012610476</c:v>
                </c:pt>
                <c:pt idx="963">
                  <c:v>2969.8705012610476</c:v>
                </c:pt>
                <c:pt idx="964">
                  <c:v>2969.8705012610476</c:v>
                </c:pt>
                <c:pt idx="965">
                  <c:v>2986.6766904137717</c:v>
                </c:pt>
                <c:pt idx="966">
                  <c:v>3012.3234233762514</c:v>
                </c:pt>
                <c:pt idx="967">
                  <c:v>3042.0089318191381</c:v>
                </c:pt>
                <c:pt idx="968">
                  <c:v>3019.0072407329944</c:v>
                </c:pt>
                <c:pt idx="969">
                  <c:v>2985.4559018554623</c:v>
                </c:pt>
                <c:pt idx="970">
                  <c:v>2985.4559018554623</c:v>
                </c:pt>
                <c:pt idx="971">
                  <c:v>2985.4559018554623</c:v>
                </c:pt>
                <c:pt idx="972">
                  <c:v>3027.7765718768492</c:v>
                </c:pt>
                <c:pt idx="973">
                  <c:v>3037.4716676774219</c:v>
                </c:pt>
                <c:pt idx="974">
                  <c:v>3060.5750911434243</c:v>
                </c:pt>
                <c:pt idx="975">
                  <c:v>3090.9218600553945</c:v>
                </c:pt>
                <c:pt idx="976">
                  <c:v>3061.6229346559726</c:v>
                </c:pt>
                <c:pt idx="977">
                  <c:v>3061.6229346559726</c:v>
                </c:pt>
                <c:pt idx="978">
                  <c:v>3061.6229346559726</c:v>
                </c:pt>
                <c:pt idx="979">
                  <c:v>3061.6229346559726</c:v>
                </c:pt>
                <c:pt idx="980">
                  <c:v>2990.4916546584877</c:v>
                </c:pt>
                <c:pt idx="981">
                  <c:v>2942.4129319370759</c:v>
                </c:pt>
                <c:pt idx="982">
                  <c:v>2948.2625437789743</c:v>
                </c:pt>
                <c:pt idx="983">
                  <c:v>3002.3434769120736</c:v>
                </c:pt>
                <c:pt idx="984">
                  <c:v>3002.3434769120736</c:v>
                </c:pt>
                <c:pt idx="985">
                  <c:v>3002.3434769120736</c:v>
                </c:pt>
                <c:pt idx="986">
                  <c:v>3046.0884002514877</c:v>
                </c:pt>
                <c:pt idx="987">
                  <c:v>3080.5756770237235</c:v>
                </c:pt>
                <c:pt idx="988">
                  <c:v>3076.9743507767116</c:v>
                </c:pt>
                <c:pt idx="989">
                  <c:v>3042.2327430548276</c:v>
                </c:pt>
                <c:pt idx="990">
                  <c:v>3060.6259573333537</c:v>
                </c:pt>
                <c:pt idx="991">
                  <c:v>3060.6259573333537</c:v>
                </c:pt>
                <c:pt idx="992">
                  <c:v>3060.6259573333537</c:v>
                </c:pt>
                <c:pt idx="993">
                  <c:v>3031.733961453368</c:v>
                </c:pt>
                <c:pt idx="994">
                  <c:v>3014.3682442114196</c:v>
                </c:pt>
                <c:pt idx="995">
                  <c:v>2997.1144325873156</c:v>
                </c:pt>
                <c:pt idx="996">
                  <c:v>2964.9364808378814</c:v>
                </c:pt>
                <c:pt idx="997">
                  <c:v>3021.3267389937819</c:v>
                </c:pt>
                <c:pt idx="998">
                  <c:v>3021.3267389937819</c:v>
                </c:pt>
                <c:pt idx="999">
                  <c:v>3021.3267389937819</c:v>
                </c:pt>
                <c:pt idx="1000">
                  <c:v>3020.9503291883034</c:v>
                </c:pt>
                <c:pt idx="1001">
                  <c:v>3025.4367271400897</c:v>
                </c:pt>
                <c:pt idx="1002">
                  <c:v>3017.4202156071924</c:v>
                </c:pt>
                <c:pt idx="1003">
                  <c:v>2982.6684346473226</c:v>
                </c:pt>
                <c:pt idx="1004">
                  <c:v>2982.8006867411395</c:v>
                </c:pt>
                <c:pt idx="1005">
                  <c:v>2982.8006867411395</c:v>
                </c:pt>
                <c:pt idx="1006">
                  <c:v>2982.8006867411395</c:v>
                </c:pt>
                <c:pt idx="1007">
                  <c:v>3040.9407418306173</c:v>
                </c:pt>
                <c:pt idx="1008">
                  <c:v>3067.2182155482233</c:v>
                </c:pt>
                <c:pt idx="1009">
                  <c:v>3069.1206110515886</c:v>
                </c:pt>
                <c:pt idx="1010">
                  <c:v>3028.2954070141309</c:v>
                </c:pt>
                <c:pt idx="1011">
                  <c:v>3017.2676170374039</c:v>
                </c:pt>
                <c:pt idx="1012">
                  <c:v>3017.2676170374039</c:v>
                </c:pt>
                <c:pt idx="1013">
                  <c:v>3017.2676170374039</c:v>
                </c:pt>
                <c:pt idx="1014">
                  <c:v>3017.2676170374039</c:v>
                </c:pt>
                <c:pt idx="1015">
                  <c:v>3022.9137641195844</c:v>
                </c:pt>
                <c:pt idx="1016">
                  <c:v>3022.578047266049</c:v>
                </c:pt>
                <c:pt idx="1017">
                  <c:v>3034.379003329705</c:v>
                </c:pt>
                <c:pt idx="1018">
                  <c:v>3019.0072407329944</c:v>
                </c:pt>
                <c:pt idx="1019">
                  <c:v>3019.0072407329944</c:v>
                </c:pt>
                <c:pt idx="1020">
                  <c:v>3019.0072407329944</c:v>
                </c:pt>
                <c:pt idx="1021">
                  <c:v>3019.0072407329944</c:v>
                </c:pt>
                <c:pt idx="1022">
                  <c:v>3009.0985069347175</c:v>
                </c:pt>
                <c:pt idx="1023">
                  <c:v>3017.4609085591364</c:v>
                </c:pt>
                <c:pt idx="1024">
                  <c:v>3037.6853056751261</c:v>
                </c:pt>
                <c:pt idx="1025">
                  <c:v>3048.082354896726</c:v>
                </c:pt>
                <c:pt idx="1026">
                  <c:v>3048.082354896726</c:v>
                </c:pt>
                <c:pt idx="1027">
                  <c:v>3048.082354896726</c:v>
                </c:pt>
                <c:pt idx="1028">
                  <c:v>3033.4125457210434</c:v>
                </c:pt>
                <c:pt idx="1029">
                  <c:v>3045.1219426428265</c:v>
                </c:pt>
                <c:pt idx="1030">
                  <c:v>3069.3749420012364</c:v>
                </c:pt>
                <c:pt idx="1031">
                  <c:v>3070.8297150332219</c:v>
                </c:pt>
                <c:pt idx="1032">
                  <c:v>3071.8979050217422</c:v>
                </c:pt>
                <c:pt idx="1033">
                  <c:v>3071.8979050217422</c:v>
                </c:pt>
                <c:pt idx="1034">
                  <c:v>3071.8979050217422</c:v>
                </c:pt>
                <c:pt idx="1035">
                  <c:v>3103.3230371602194</c:v>
                </c:pt>
                <c:pt idx="1036">
                  <c:v>3131.9403556145844</c:v>
                </c:pt>
                <c:pt idx="1037">
                  <c:v>3176.5601774207871</c:v>
                </c:pt>
                <c:pt idx="1038">
                  <c:v>3177.1502252239698</c:v>
                </c:pt>
                <c:pt idx="1039">
                  <c:v>3176.4177520889848</c:v>
                </c:pt>
                <c:pt idx="1040">
                  <c:v>3176.4177520889848</c:v>
                </c:pt>
                <c:pt idx="1041">
                  <c:v>3176.4177520889848</c:v>
                </c:pt>
                <c:pt idx="1042">
                  <c:v>3176.4177520889848</c:v>
                </c:pt>
                <c:pt idx="1043">
                  <c:v>3089.3144884536209</c:v>
                </c:pt>
                <c:pt idx="1044">
                  <c:v>3117.1281211070991</c:v>
                </c:pt>
                <c:pt idx="1045">
                  <c:v>3206.6526153831096</c:v>
                </c:pt>
                <c:pt idx="1046">
                  <c:v>3206.6526153831096</c:v>
                </c:pt>
                <c:pt idx="1047">
                  <c:v>3206.6526153831096</c:v>
                </c:pt>
                <c:pt idx="1048">
                  <c:v>3206.6526153831096</c:v>
                </c:pt>
                <c:pt idx="1049">
                  <c:v>3206.6526153831096</c:v>
                </c:pt>
                <c:pt idx="1050">
                  <c:v>3231.8720723501815</c:v>
                </c:pt>
                <c:pt idx="1051">
                  <c:v>3238.179479901446</c:v>
                </c:pt>
                <c:pt idx="1052">
                  <c:v>3242.7981299470493</c:v>
                </c:pt>
                <c:pt idx="1053">
                  <c:v>3271.1204244998235</c:v>
                </c:pt>
                <c:pt idx="1054">
                  <c:v>3271.1204244998235</c:v>
                </c:pt>
                <c:pt idx="1055">
                  <c:v>3271.1204244998235</c:v>
                </c:pt>
                <c:pt idx="1056">
                  <c:v>3252.0252568002697</c:v>
                </c:pt>
                <c:pt idx="1057">
                  <c:v>3246.9793307592586</c:v>
                </c:pt>
                <c:pt idx="1058">
                  <c:v>3296.0245110893316</c:v>
                </c:pt>
                <c:pt idx="1059">
                  <c:v>3296.0245110893316</c:v>
                </c:pt>
                <c:pt idx="1060">
                  <c:v>3278.3942896597491</c:v>
                </c:pt>
                <c:pt idx="1061">
                  <c:v>3278.3942896597491</c:v>
                </c:pt>
                <c:pt idx="1062">
                  <c:v>3278.3942896597491</c:v>
                </c:pt>
                <c:pt idx="1063">
                  <c:v>3249.4616008278203</c:v>
                </c:pt>
                <c:pt idx="1064">
                  <c:v>3272.7481425775691</c:v>
                </c:pt>
                <c:pt idx="1065">
                  <c:v>3191.8810738275679</c:v>
                </c:pt>
                <c:pt idx="1066">
                  <c:v>3174.3220650638873</c:v>
                </c:pt>
                <c:pt idx="1067">
                  <c:v>3166.8956013341726</c:v>
                </c:pt>
                <c:pt idx="1068">
                  <c:v>3166.8956013341726</c:v>
                </c:pt>
                <c:pt idx="1069">
                  <c:v>3166.8956013341726</c:v>
                </c:pt>
                <c:pt idx="1070">
                  <c:v>3155.1251649844739</c:v>
                </c:pt>
                <c:pt idx="1071">
                  <c:v>3120.5361558323789</c:v>
                </c:pt>
                <c:pt idx="1072">
                  <c:v>3094.3298947806743</c:v>
                </c:pt>
                <c:pt idx="1073">
                  <c:v>3094.3298947806743</c:v>
                </c:pt>
                <c:pt idx="1074">
                  <c:v>3107.646663304231</c:v>
                </c:pt>
                <c:pt idx="1075">
                  <c:v>3107.646663304231</c:v>
                </c:pt>
                <c:pt idx="1076">
                  <c:v>3107.646663304231</c:v>
                </c:pt>
                <c:pt idx="1077">
                  <c:v>3088.5413223666915</c:v>
                </c:pt>
                <c:pt idx="1078">
                  <c:v>3084.9232908842564</c:v>
                </c:pt>
                <c:pt idx="1079">
                  <c:v>3066.8971862878861</c:v>
                </c:pt>
                <c:pt idx="1080">
                  <c:v>3103.4069108257113</c:v>
                </c:pt>
                <c:pt idx="1081">
                  <c:v>3100.08229931809</c:v>
                </c:pt>
                <c:pt idx="1082">
                  <c:v>3100.08229931809</c:v>
                </c:pt>
                <c:pt idx="1083">
                  <c:v>3098.337436890296</c:v>
                </c:pt>
                <c:pt idx="1084">
                  <c:v>3120.935914614216</c:v>
                </c:pt>
                <c:pt idx="1085">
                  <c:v>3089.0501128616706</c:v>
                </c:pt>
                <c:pt idx="1086">
                  <c:v>3090.1475209525802</c:v>
                </c:pt>
                <c:pt idx="1087">
                  <c:v>3097.148578125144</c:v>
                </c:pt>
                <c:pt idx="1088">
                  <c:v>3097.7277657286795</c:v>
                </c:pt>
                <c:pt idx="1089">
                  <c:v>3097.7277657286795</c:v>
                </c:pt>
                <c:pt idx="1090">
                  <c:v>3097.7277657286795</c:v>
                </c:pt>
                <c:pt idx="1091">
                  <c:v>3097.7277657286795</c:v>
                </c:pt>
                <c:pt idx="1092">
                  <c:v>3093.8766762244682</c:v>
                </c:pt>
                <c:pt idx="1093">
                  <c:v>3121.2204278229706</c:v>
                </c:pt>
                <c:pt idx="1094">
                  <c:v>3101.9040131857528</c:v>
                </c:pt>
                <c:pt idx="1095">
                  <c:v>3101.9040131857528</c:v>
                </c:pt>
                <c:pt idx="1096">
                  <c:v>3101.9040131857528</c:v>
                </c:pt>
                <c:pt idx="1097">
                  <c:v>3101.9040131857528</c:v>
                </c:pt>
                <c:pt idx="1098">
                  <c:v>3101.9040131857528</c:v>
                </c:pt>
                <c:pt idx="1099">
                  <c:v>3081.9372826428107</c:v>
                </c:pt>
                <c:pt idx="1100">
                  <c:v>3065.9842205805112</c:v>
                </c:pt>
                <c:pt idx="1101">
                  <c:v>3041.3128609070945</c:v>
                </c:pt>
                <c:pt idx="1102">
                  <c:v>3018.887123345633</c:v>
                </c:pt>
                <c:pt idx="1103">
                  <c:v>3018.887123345633</c:v>
                </c:pt>
                <c:pt idx="1104">
                  <c:v>3018.887123345633</c:v>
                </c:pt>
                <c:pt idx="1105">
                  <c:v>3018.887123345633</c:v>
                </c:pt>
                <c:pt idx="1106">
                  <c:v>3049.9701914020497</c:v>
                </c:pt>
                <c:pt idx="1107">
                  <c:v>3081.6730918061107</c:v>
                </c:pt>
                <c:pt idx="1108">
                  <c:v>3030.2473293237545</c:v>
                </c:pt>
                <c:pt idx="1109">
                  <c:v>3036.1103336613</c:v>
                </c:pt>
                <c:pt idx="1110">
                  <c:v>3036.1103336613</c:v>
                </c:pt>
                <c:pt idx="1111">
                  <c:v>3036.1103336613</c:v>
                </c:pt>
                <c:pt idx="1112">
                  <c:v>3036.1103336613</c:v>
                </c:pt>
                <c:pt idx="1113">
                  <c:v>3024.7399664971513</c:v>
                </c:pt>
                <c:pt idx="1114">
                  <c:v>3034.7080899895818</c:v>
                </c:pt>
                <c:pt idx="1115">
                  <c:v>3038.427084075443</c:v>
                </c:pt>
                <c:pt idx="1116">
                  <c:v>3027.9305789096111</c:v>
                </c:pt>
                <c:pt idx="1117">
                  <c:v>3027.9305789096111</c:v>
                </c:pt>
                <c:pt idx="1118">
                  <c:v>3027.9305789096111</c:v>
                </c:pt>
                <c:pt idx="1119">
                  <c:v>3008.2382003893972</c:v>
                </c:pt>
                <c:pt idx="1120">
                  <c:v>3032.096665180658</c:v>
                </c:pt>
                <c:pt idx="1121">
                  <c:v>3027.5444538405877</c:v>
                </c:pt>
                <c:pt idx="1122">
                  <c:v>3036.8825837993477</c:v>
                </c:pt>
                <c:pt idx="1123">
                  <c:v>3030.2270069517003</c:v>
                </c:pt>
                <c:pt idx="1124">
                  <c:v>3030.2270069517003</c:v>
                </c:pt>
                <c:pt idx="1125">
                  <c:v>3030.2270069517003</c:v>
                </c:pt>
                <c:pt idx="1126">
                  <c:v>3036.8216166831858</c:v>
                </c:pt>
                <c:pt idx="1127">
                  <c:v>3021.8237061074192</c:v>
                </c:pt>
                <c:pt idx="1128">
                  <c:v>3006.459992834682</c:v>
                </c:pt>
                <c:pt idx="1129">
                  <c:v>2981.4837975804571</c:v>
                </c:pt>
                <c:pt idx="1130">
                  <c:v>2954.6582664693292</c:v>
                </c:pt>
                <c:pt idx="1131">
                  <c:v>2954.6582664693292</c:v>
                </c:pt>
                <c:pt idx="1132">
                  <c:v>2954.6582664693292</c:v>
                </c:pt>
                <c:pt idx="1133">
                  <c:v>2952.8190917984521</c:v>
                </c:pt>
                <c:pt idx="1134">
                  <c:v>2966.8110449575524</c:v>
                </c:pt>
                <c:pt idx="1135">
                  <c:v>2978.7301161671558</c:v>
                </c:pt>
                <c:pt idx="1136">
                  <c:v>2961.5983565257307</c:v>
                </c:pt>
                <c:pt idx="1137">
                  <c:v>2950.7766934070369</c:v>
                </c:pt>
                <c:pt idx="1138">
                  <c:v>2950.7766934070369</c:v>
                </c:pt>
                <c:pt idx="1139">
                  <c:v>2950.7766934070369</c:v>
                </c:pt>
                <c:pt idx="1140">
                  <c:v>2974.6351581982981</c:v>
                </c:pt>
                <c:pt idx="1141">
                  <c:v>2966.6891107252286</c:v>
                </c:pt>
                <c:pt idx="1142">
                  <c:v>2975.214345801834</c:v>
                </c:pt>
                <c:pt idx="1143">
                  <c:v>2974.8587042908903</c:v>
                </c:pt>
                <c:pt idx="1144">
                  <c:v>3002.4260019819858</c:v>
                </c:pt>
                <c:pt idx="1145">
                  <c:v>3002.4260019819858</c:v>
                </c:pt>
                <c:pt idx="1146">
                  <c:v>3002.4260019819858</c:v>
                </c:pt>
                <c:pt idx="1147">
                  <c:v>3002.4260019819858</c:v>
                </c:pt>
                <c:pt idx="1148">
                  <c:v>3002.2939065636351</c:v>
                </c:pt>
                <c:pt idx="1149">
                  <c:v>2993.0167437210371</c:v>
                </c:pt>
                <c:pt idx="1150">
                  <c:v>2970.7840686940867</c:v>
                </c:pt>
                <c:pt idx="1151">
                  <c:v>2985.8734299440962</c:v>
                </c:pt>
                <c:pt idx="1152">
                  <c:v>2985.8734299440962</c:v>
                </c:pt>
                <c:pt idx="1153">
                  <c:v>2984.1900544977457</c:v>
                </c:pt>
                <c:pt idx="1154">
                  <c:v>2994.0915248193182</c:v>
                </c:pt>
                <c:pt idx="1155">
                  <c:v>3017.3472858822943</c:v>
                </c:pt>
                <c:pt idx="1156">
                  <c:v>3034.1848631060557</c:v>
                </c:pt>
                <c:pt idx="1157">
                  <c:v>3059.7357342128012</c:v>
                </c:pt>
                <c:pt idx="1158">
                  <c:v>3076.5123793115067</c:v>
                </c:pt>
                <c:pt idx="1159">
                  <c:v>3076.5123793115067</c:v>
                </c:pt>
                <c:pt idx="1160">
                  <c:v>3076.5123793115067</c:v>
                </c:pt>
                <c:pt idx="1161">
                  <c:v>3065.5852182181611</c:v>
                </c:pt>
                <c:pt idx="1162">
                  <c:v>3071.4448575776969</c:v>
                </c:pt>
                <c:pt idx="1163">
                  <c:v>3087.1247244253977</c:v>
                </c:pt>
                <c:pt idx="1164">
                  <c:v>3103.9318355866308</c:v>
                </c:pt>
                <c:pt idx="1165">
                  <c:v>3079.9651997313372</c:v>
                </c:pt>
                <c:pt idx="1166">
                  <c:v>3079.9651997313372</c:v>
                </c:pt>
                <c:pt idx="1167">
                  <c:v>3079.9651997313372</c:v>
                </c:pt>
                <c:pt idx="1168">
                  <c:v>3087.1755011962773</c:v>
                </c:pt>
                <c:pt idx="1169">
                  <c:v>3097.1277482887299</c:v>
                </c:pt>
                <c:pt idx="1170">
                  <c:v>3069.773304419522</c:v>
                </c:pt>
                <c:pt idx="1171">
                  <c:v>3020.397688599598</c:v>
                </c:pt>
                <c:pt idx="1172">
                  <c:v>3008.7972098982268</c:v>
                </c:pt>
                <c:pt idx="1173">
                  <c:v>3008.7972098982268</c:v>
                </c:pt>
                <c:pt idx="1174">
                  <c:v>3008.7972098982268</c:v>
                </c:pt>
                <c:pt idx="1175">
                  <c:v>3008.7972098982268</c:v>
                </c:pt>
                <c:pt idx="1176">
                  <c:v>3001.0229608297659</c:v>
                </c:pt>
                <c:pt idx="1177">
                  <c:v>3033.449495782419</c:v>
                </c:pt>
                <c:pt idx="1178">
                  <c:v>3017.6472688899989</c:v>
                </c:pt>
                <c:pt idx="1179">
                  <c:v>2996.0194297713438</c:v>
                </c:pt>
                <c:pt idx="1180">
                  <c:v>2996.0194297713438</c:v>
                </c:pt>
                <c:pt idx="1181">
                  <c:v>2994.3262902000656</c:v>
                </c:pt>
                <c:pt idx="1182">
                  <c:v>3008.060334224007</c:v>
                </c:pt>
                <c:pt idx="1183">
                  <c:v>3006.5489807826721</c:v>
                </c:pt>
                <c:pt idx="1184">
                  <c:v>2982.2354626693868</c:v>
                </c:pt>
                <c:pt idx="1185">
                  <c:v>2974.3439661770481</c:v>
                </c:pt>
                <c:pt idx="1186">
                  <c:v>2979.7503513061188</c:v>
                </c:pt>
                <c:pt idx="1187">
                  <c:v>2979.7503513061188</c:v>
                </c:pt>
                <c:pt idx="1188">
                  <c:v>2979.7503513061188</c:v>
                </c:pt>
                <c:pt idx="1189">
                  <c:v>2960.7823584517823</c:v>
                </c:pt>
                <c:pt idx="1190">
                  <c:v>2963.2674698150513</c:v>
                </c:pt>
                <c:pt idx="1191">
                  <c:v>2951.4302250765431</c:v>
                </c:pt>
                <c:pt idx="1192">
                  <c:v>2946.8150182590439</c:v>
                </c:pt>
                <c:pt idx="1193">
                  <c:v>2951.7852409855814</c:v>
                </c:pt>
                <c:pt idx="1194">
                  <c:v>2951.7852409855814</c:v>
                </c:pt>
                <c:pt idx="1195">
                  <c:v>2951.7852409855814</c:v>
                </c:pt>
                <c:pt idx="1196">
                  <c:v>2961.0460845556395</c:v>
                </c:pt>
                <c:pt idx="1197">
                  <c:v>2962.5371513736004</c:v>
                </c:pt>
                <c:pt idx="1198">
                  <c:v>2966.5437594898913</c:v>
                </c:pt>
                <c:pt idx="1199">
                  <c:v>2966.5437594898913</c:v>
                </c:pt>
                <c:pt idx="1200">
                  <c:v>2966.5437594898913</c:v>
                </c:pt>
                <c:pt idx="1201">
                  <c:v>2966.5437594898913</c:v>
                </c:pt>
                <c:pt idx="1202">
                  <c:v>2966.5437594898913</c:v>
                </c:pt>
                <c:pt idx="1203">
                  <c:v>2948.630671050983</c:v>
                </c:pt>
                <c:pt idx="1204">
                  <c:v>2931.397184495092</c:v>
                </c:pt>
                <c:pt idx="1205">
                  <c:v>2950.243457609186</c:v>
                </c:pt>
                <c:pt idx="1206">
                  <c:v>2957.2524859847722</c:v>
                </c:pt>
                <c:pt idx="1207">
                  <c:v>2962.8313074125181</c:v>
                </c:pt>
                <c:pt idx="1208">
                  <c:v>2962.8313074125181</c:v>
                </c:pt>
                <c:pt idx="1209">
                  <c:v>2962.8313074125181</c:v>
                </c:pt>
                <c:pt idx="1210">
                  <c:v>2965.9655907237429</c:v>
                </c:pt>
                <c:pt idx="1211">
                  <c:v>2993.5046819534336</c:v>
                </c:pt>
                <c:pt idx="1212">
                  <c:v>3022.8594259750639</c:v>
                </c:pt>
                <c:pt idx="1213">
                  <c:v>3039.3321641544444</c:v>
                </c:pt>
                <c:pt idx="1214">
                  <c:v>3042.9228964915751</c:v>
                </c:pt>
                <c:pt idx="1215">
                  <c:v>3042.9228964915751</c:v>
                </c:pt>
                <c:pt idx="1216">
                  <c:v>3042.9228964915751</c:v>
                </c:pt>
                <c:pt idx="1217">
                  <c:v>3039.47156282894</c:v>
                </c:pt>
                <c:pt idx="1218">
                  <c:v>3037.1210307664246</c:v>
                </c:pt>
                <c:pt idx="1219">
                  <c:v>3021.5588874559767</c:v>
                </c:pt>
                <c:pt idx="1220">
                  <c:v>3059.319374511992</c:v>
                </c:pt>
                <c:pt idx="1221">
                  <c:v>3053.5848868077514</c:v>
                </c:pt>
                <c:pt idx="1222">
                  <c:v>3053.5848868077514</c:v>
                </c:pt>
                <c:pt idx="1223">
                  <c:v>3053.5848868077514</c:v>
                </c:pt>
                <c:pt idx="1224">
                  <c:v>3051.0317226708812</c:v>
                </c:pt>
                <c:pt idx="1225">
                  <c:v>3059.1167424376367</c:v>
                </c:pt>
                <c:pt idx="1226">
                  <c:v>3040.991303386601</c:v>
                </c:pt>
                <c:pt idx="1227">
                  <c:v>3025.3582388501291</c:v>
                </c:pt>
                <c:pt idx="1228">
                  <c:v>3009.9278063880115</c:v>
                </c:pt>
                <c:pt idx="1229">
                  <c:v>3009.9278063880115</c:v>
                </c:pt>
                <c:pt idx="1230">
                  <c:v>3009.9278063880115</c:v>
                </c:pt>
                <c:pt idx="1231">
                  <c:v>2974.6495622428424</c:v>
                </c:pt>
                <c:pt idx="1232">
                  <c:v>2963.8594042834497</c:v>
                </c:pt>
                <c:pt idx="1233">
                  <c:v>2984.3049805858482</c:v>
                </c:pt>
                <c:pt idx="1234">
                  <c:v>3023.5750765958069</c:v>
                </c:pt>
                <c:pt idx="1235">
                  <c:v>2980.302997117341</c:v>
                </c:pt>
                <c:pt idx="1236">
                  <c:v>2980.302997117341</c:v>
                </c:pt>
                <c:pt idx="1237">
                  <c:v>2980.302997117341</c:v>
                </c:pt>
                <c:pt idx="1238">
                  <c:v>2986.0476164252996</c:v>
                </c:pt>
                <c:pt idx="1239">
                  <c:v>2995.6625083534345</c:v>
                </c:pt>
                <c:pt idx="1240">
                  <c:v>2996.3514574062406</c:v>
                </c:pt>
                <c:pt idx="1241">
                  <c:v>3002.8052889744404</c:v>
                </c:pt>
                <c:pt idx="1242">
                  <c:v>3004.6391092473514</c:v>
                </c:pt>
                <c:pt idx="1243">
                  <c:v>3004.6391092473514</c:v>
                </c:pt>
                <c:pt idx="1244">
                  <c:v>3004.6391092473514</c:v>
                </c:pt>
                <c:pt idx="1245">
                  <c:v>3002.9290419734889</c:v>
                </c:pt>
                <c:pt idx="1246">
                  <c:v>3009.9664272403684</c:v>
                </c:pt>
                <c:pt idx="1247">
                  <c:v>3010.5537198237917</c:v>
                </c:pt>
                <c:pt idx="1248">
                  <c:v>2984.9659895081022</c:v>
                </c:pt>
                <c:pt idx="1249">
                  <c:v>2983.9432903542101</c:v>
                </c:pt>
                <c:pt idx="1250">
                  <c:v>2983.9432903542101</c:v>
                </c:pt>
                <c:pt idx="1251">
                  <c:v>2983.9432903542101</c:v>
                </c:pt>
                <c:pt idx="1252">
                  <c:v>2985.0874983184654</c:v>
                </c:pt>
                <c:pt idx="1253">
                  <c:v>2982.9712198713037</c:v>
                </c:pt>
                <c:pt idx="1254">
                  <c:v>2996.4789492900327</c:v>
                </c:pt>
                <c:pt idx="1255">
                  <c:v>3009.3588831885518</c:v>
                </c:pt>
                <c:pt idx="1256">
                  <c:v>3009.1158655678246</c:v>
                </c:pt>
                <c:pt idx="1257">
                  <c:v>3009.1158655678246</c:v>
                </c:pt>
                <c:pt idx="1258">
                  <c:v>3009.1158655678246</c:v>
                </c:pt>
                <c:pt idx="1259">
                  <c:v>3018.856821865289</c:v>
                </c:pt>
                <c:pt idx="1260">
                  <c:v>3021.0263260993752</c:v>
                </c:pt>
                <c:pt idx="1261">
                  <c:v>3012.546131782583</c:v>
                </c:pt>
                <c:pt idx="1262">
                  <c:v>3041.9738228007582</c:v>
                </c:pt>
                <c:pt idx="1263">
                  <c:v>3049.9176802454858</c:v>
                </c:pt>
                <c:pt idx="1264">
                  <c:v>3049.9176802454858</c:v>
                </c:pt>
                <c:pt idx="1265">
                  <c:v>3049.9176802454858</c:v>
                </c:pt>
                <c:pt idx="1266">
                  <c:v>3049.9176802454858</c:v>
                </c:pt>
                <c:pt idx="1267">
                  <c:v>3118.5789194333538</c:v>
                </c:pt>
                <c:pt idx="1268">
                  <c:v>3143.2402959846927</c:v>
                </c:pt>
                <c:pt idx="1269">
                  <c:v>3124.9542445163834</c:v>
                </c:pt>
                <c:pt idx="1270">
                  <c:v>3099.5035420023837</c:v>
                </c:pt>
                <c:pt idx="1271">
                  <c:v>3099.5035420023837</c:v>
                </c:pt>
                <c:pt idx="1272">
                  <c:v>3099.5035420023837</c:v>
                </c:pt>
                <c:pt idx="1273">
                  <c:v>3099.5035420023837</c:v>
                </c:pt>
                <c:pt idx="1274">
                  <c:v>3114.2781048932147</c:v>
                </c:pt>
                <c:pt idx="1275">
                  <c:v>3112.618496458902</c:v>
                </c:pt>
                <c:pt idx="1276">
                  <c:v>3127.4132984769808</c:v>
                </c:pt>
                <c:pt idx="1277">
                  <c:v>3139.7288074072139</c:v>
                </c:pt>
                <c:pt idx="1278">
                  <c:v>3139.7288074072139</c:v>
                </c:pt>
                <c:pt idx="1279">
                  <c:v>3139.7288074072139</c:v>
                </c:pt>
                <c:pt idx="1280">
                  <c:v>3136.1405391771614</c:v>
                </c:pt>
                <c:pt idx="1281">
                  <c:v>3136.1405391771614</c:v>
                </c:pt>
                <c:pt idx="1282">
                  <c:v>3154.8399700437008</c:v>
                </c:pt>
                <c:pt idx="1283">
                  <c:v>3170.264473558479</c:v>
                </c:pt>
                <c:pt idx="1284">
                  <c:v>3178.8156727547453</c:v>
                </c:pt>
                <c:pt idx="1285">
                  <c:v>3178.8156727547453</c:v>
                </c:pt>
                <c:pt idx="1286">
                  <c:v>3178.8156727547453</c:v>
                </c:pt>
                <c:pt idx="1287">
                  <c:v>3153.222721968757</c:v>
                </c:pt>
                <c:pt idx="1288">
                  <c:v>3153.6270339874932</c:v>
                </c:pt>
                <c:pt idx="1289">
                  <c:v>3138.0306978647523</c:v>
                </c:pt>
                <c:pt idx="1290">
                  <c:v>3129.2369114572443</c:v>
                </c:pt>
                <c:pt idx="1291">
                  <c:v>3104.9377591312114</c:v>
                </c:pt>
                <c:pt idx="1292">
                  <c:v>3104.9377591312114</c:v>
                </c:pt>
                <c:pt idx="1293">
                  <c:v>3104.9377591312114</c:v>
                </c:pt>
                <c:pt idx="1294">
                  <c:v>3116.0967708483245</c:v>
                </c:pt>
                <c:pt idx="1295">
                  <c:v>3098.5698448361195</c:v>
                </c:pt>
                <c:pt idx="1296">
                  <c:v>3095.2747018834211</c:v>
                </c:pt>
                <c:pt idx="1297">
                  <c:v>3095.2747018834211</c:v>
                </c:pt>
                <c:pt idx="1298">
                  <c:v>3096.053002519488</c:v>
                </c:pt>
                <c:pt idx="1299">
                  <c:v>3096.053002519488</c:v>
                </c:pt>
                <c:pt idx="1300">
                  <c:v>3096.053002519488</c:v>
                </c:pt>
                <c:pt idx="1301">
                  <c:v>3109.0920651237234</c:v>
                </c:pt>
                <c:pt idx="1302">
                  <c:v>3112.0031116586229</c:v>
                </c:pt>
                <c:pt idx="1303">
                  <c:v>3111.6695542431653</c:v>
                </c:pt>
                <c:pt idx="1304">
                  <c:v>3086.3676715575002</c:v>
                </c:pt>
                <c:pt idx="1305">
                  <c:v>3078.5791042130954</c:v>
                </c:pt>
                <c:pt idx="1306">
                  <c:v>3078.5791042130954</c:v>
                </c:pt>
                <c:pt idx="1307">
                  <c:v>3078.5791042130954</c:v>
                </c:pt>
                <c:pt idx="1308">
                  <c:v>3080.9631533613178</c:v>
                </c:pt>
                <c:pt idx="1309">
                  <c:v>3056.1528791747314</c:v>
                </c:pt>
                <c:pt idx="1310">
                  <c:v>3047.6975862210775</c:v>
                </c:pt>
                <c:pt idx="1311">
                  <c:v>3037.4744602125979</c:v>
                </c:pt>
                <c:pt idx="1312">
                  <c:v>3057.5267380059099</c:v>
                </c:pt>
                <c:pt idx="1313">
                  <c:v>3057.5267380059099</c:v>
                </c:pt>
                <c:pt idx="1314">
                  <c:v>3057.5267380059099</c:v>
                </c:pt>
                <c:pt idx="1315">
                  <c:v>3057.5267380059099</c:v>
                </c:pt>
                <c:pt idx="1316">
                  <c:v>3077.9628881196986</c:v>
                </c:pt>
                <c:pt idx="1317">
                  <c:v>3094.6512321572563</c:v>
                </c:pt>
                <c:pt idx="1318">
                  <c:v>3078.1952318926187</c:v>
                </c:pt>
                <c:pt idx="1319">
                  <c:v>3068.2347553665704</c:v>
                </c:pt>
                <c:pt idx="1320">
                  <c:v>3068.2347553665704</c:v>
                </c:pt>
                <c:pt idx="1321">
                  <c:v>3068.2347553665704</c:v>
                </c:pt>
                <c:pt idx="1322">
                  <c:v>3049.5967440171189</c:v>
                </c:pt>
                <c:pt idx="1323">
                  <c:v>3057.8398970041935</c:v>
                </c:pt>
                <c:pt idx="1324">
                  <c:v>3050.3846924644131</c:v>
                </c:pt>
                <c:pt idx="1325">
                  <c:v>3063.2242113940351</c:v>
                </c:pt>
                <c:pt idx="1326">
                  <c:v>3077.7305443467785</c:v>
                </c:pt>
                <c:pt idx="1327">
                  <c:v>3077.7305443467785</c:v>
                </c:pt>
                <c:pt idx="1328">
                  <c:v>3077.7305443467785</c:v>
                </c:pt>
                <c:pt idx="1329">
                  <c:v>3077.7305443467785</c:v>
                </c:pt>
                <c:pt idx="1330">
                  <c:v>3070.0935055499303</c:v>
                </c:pt>
                <c:pt idx="1331">
                  <c:v>3070.1440150657827</c:v>
                </c:pt>
                <c:pt idx="1332">
                  <c:v>3056.1023696588791</c:v>
                </c:pt>
                <c:pt idx="1333">
                  <c:v>3016.6847434878441</c:v>
                </c:pt>
                <c:pt idx="1334">
                  <c:v>3016.6847434878441</c:v>
                </c:pt>
                <c:pt idx="1335">
                  <c:v>3016.6847434878441</c:v>
                </c:pt>
                <c:pt idx="1336">
                  <c:v>3016.9574948734457</c:v>
                </c:pt>
                <c:pt idx="1337">
                  <c:v>3023.1398596137515</c:v>
                </c:pt>
                <c:pt idx="1338">
                  <c:v>3019.8466391801903</c:v>
                </c:pt>
                <c:pt idx="1339">
                  <c:v>3029.2170493789895</c:v>
                </c:pt>
                <c:pt idx="1340">
                  <c:v>3017.0816629872661</c:v>
                </c:pt>
                <c:pt idx="1341">
                  <c:v>3017.0816629872661</c:v>
                </c:pt>
                <c:pt idx="1342">
                  <c:v>3017.0816629872661</c:v>
                </c:pt>
                <c:pt idx="1343">
                  <c:v>3017.0816629872661</c:v>
                </c:pt>
                <c:pt idx="1344">
                  <c:v>3004.380900856826</c:v>
                </c:pt>
                <c:pt idx="1345">
                  <c:v>3000.3525987184753</c:v>
                </c:pt>
                <c:pt idx="1346">
                  <c:v>2988.701820102794</c:v>
                </c:pt>
                <c:pt idx="1347">
                  <c:v>2989.9032435475656</c:v>
                </c:pt>
                <c:pt idx="1348">
                  <c:v>2989.9032435475656</c:v>
                </c:pt>
                <c:pt idx="1349">
                  <c:v>2989.9032435475656</c:v>
                </c:pt>
                <c:pt idx="1350">
                  <c:v>2996.9199603048432</c:v>
                </c:pt>
                <c:pt idx="1351">
                  <c:v>3003.9164850714528</c:v>
                </c:pt>
                <c:pt idx="1352">
                  <c:v>2990.2767953749312</c:v>
                </c:pt>
                <c:pt idx="1353">
                  <c:v>2986.7028130266199</c:v>
                </c:pt>
                <c:pt idx="1354">
                  <c:v>2978.4745768292364</c:v>
                </c:pt>
                <c:pt idx="1355">
                  <c:v>2978.4745768292364</c:v>
                </c:pt>
                <c:pt idx="1356">
                  <c:v>2978.4745768292364</c:v>
                </c:pt>
                <c:pt idx="1357">
                  <c:v>2986.7835809892936</c:v>
                </c:pt>
                <c:pt idx="1358">
                  <c:v>2985.3095656704986</c:v>
                </c:pt>
                <c:pt idx="1359">
                  <c:v>2973.7799389988277</c:v>
                </c:pt>
                <c:pt idx="1360">
                  <c:v>2994.7594173033217</c:v>
                </c:pt>
                <c:pt idx="1361">
                  <c:v>2981.4024154761582</c:v>
                </c:pt>
                <c:pt idx="1362">
                  <c:v>2981.4024154761582</c:v>
                </c:pt>
                <c:pt idx="1363">
                  <c:v>2981.4024154761582</c:v>
                </c:pt>
                <c:pt idx="1364">
                  <c:v>3005.4712683529215</c:v>
                </c:pt>
                <c:pt idx="1365">
                  <c:v>3011.6601134927932</c:v>
                </c:pt>
                <c:pt idx="1366">
                  <c:v>3021.7157248456692</c:v>
                </c:pt>
                <c:pt idx="1367">
                  <c:v>3022.1296606543724</c:v>
                </c:pt>
                <c:pt idx="1368">
                  <c:v>3017.6874227073185</c:v>
                </c:pt>
                <c:pt idx="1369">
                  <c:v>3017.6874227073185</c:v>
                </c:pt>
                <c:pt idx="1370">
                  <c:v>3017.6874227073185</c:v>
                </c:pt>
                <c:pt idx="1371">
                  <c:v>3030.4689528004319</c:v>
                </c:pt>
                <c:pt idx="1372">
                  <c:v>3034.991958710159</c:v>
                </c:pt>
                <c:pt idx="1373">
                  <c:v>3026.6930505454366</c:v>
                </c:pt>
                <c:pt idx="1374">
                  <c:v>3007.7428673031191</c:v>
                </c:pt>
                <c:pt idx="1375">
                  <c:v>3023.2604121318041</c:v>
                </c:pt>
                <c:pt idx="1376">
                  <c:v>3023.2604121318041</c:v>
                </c:pt>
                <c:pt idx="1377">
                  <c:v>3023.2604121318041</c:v>
                </c:pt>
                <c:pt idx="1378">
                  <c:v>3023.2604121318041</c:v>
                </c:pt>
                <c:pt idx="1379">
                  <c:v>3028.1771618595653</c:v>
                </c:pt>
                <c:pt idx="1380">
                  <c:v>3034.9515747288224</c:v>
                </c:pt>
                <c:pt idx="1381">
                  <c:v>3030.8324086324637</c:v>
                </c:pt>
                <c:pt idx="1382">
                  <c:v>3013.0230728629126</c:v>
                </c:pt>
                <c:pt idx="1383">
                  <c:v>3013.0230728629126</c:v>
                </c:pt>
                <c:pt idx="1384">
                  <c:v>3013.0230728629126</c:v>
                </c:pt>
                <c:pt idx="1385">
                  <c:v>3013.0230728629126</c:v>
                </c:pt>
                <c:pt idx="1386">
                  <c:v>3025.36037916132</c:v>
                </c:pt>
                <c:pt idx="1387">
                  <c:v>3016.6677271785629</c:v>
                </c:pt>
                <c:pt idx="1388">
                  <c:v>3002.795829589355</c:v>
                </c:pt>
                <c:pt idx="1389">
                  <c:v>3017.6773267119843</c:v>
                </c:pt>
                <c:pt idx="1390">
                  <c:v>3017.6773267119843</c:v>
                </c:pt>
                <c:pt idx="1391">
                  <c:v>3017.6773267119843</c:v>
                </c:pt>
                <c:pt idx="1392">
                  <c:v>3028.813209565621</c:v>
                </c:pt>
                <c:pt idx="1393">
                  <c:v>3052.7104305217026</c:v>
                </c:pt>
                <c:pt idx="1394">
                  <c:v>3070.9135101092875</c:v>
                </c:pt>
                <c:pt idx="1395">
                  <c:v>3090.509837052995</c:v>
                </c:pt>
                <c:pt idx="1396">
                  <c:v>3091.5699165630867</c:v>
                </c:pt>
                <c:pt idx="1397">
                  <c:v>3091.5699165630867</c:v>
                </c:pt>
                <c:pt idx="1398">
                  <c:v>3089.7885613985109</c:v>
                </c:pt>
                <c:pt idx="1399">
                  <c:v>3091.3928836281239</c:v>
                </c:pt>
                <c:pt idx="1400">
                  <c:v>3119.3928470694814</c:v>
                </c:pt>
                <c:pt idx="1401">
                  <c:v>3118.7571722237858</c:v>
                </c:pt>
                <c:pt idx="1402">
                  <c:v>3134.7196739045885</c:v>
                </c:pt>
                <c:pt idx="1403">
                  <c:v>3135.9203930575695</c:v>
                </c:pt>
                <c:pt idx="1404">
                  <c:v>3135.9203930575695</c:v>
                </c:pt>
                <c:pt idx="1405">
                  <c:v>3135.9203930575695</c:v>
                </c:pt>
                <c:pt idx="1406">
                  <c:v>3135.9203930575695</c:v>
                </c:pt>
                <c:pt idx="1407">
                  <c:v>3107.0325028476209</c:v>
                </c:pt>
                <c:pt idx="1408">
                  <c:v>3097.7899923927444</c:v>
                </c:pt>
                <c:pt idx="1409">
                  <c:v>3095.509635009772</c:v>
                </c:pt>
                <c:pt idx="1410">
                  <c:v>3084.7737931713564</c:v>
                </c:pt>
                <c:pt idx="1411">
                  <c:v>3084.7737931713564</c:v>
                </c:pt>
                <c:pt idx="1412">
                  <c:v>3084.7737931713564</c:v>
                </c:pt>
                <c:pt idx="1413">
                  <c:v>3084.7737931713564</c:v>
                </c:pt>
                <c:pt idx="1414">
                  <c:v>3096.7002640858368</c:v>
                </c:pt>
                <c:pt idx="1415">
                  <c:v>3103.944939311385</c:v>
                </c:pt>
                <c:pt idx="1416">
                  <c:v>3095.782067086499</c:v>
                </c:pt>
                <c:pt idx="1417">
                  <c:v>3083.0685701725852</c:v>
                </c:pt>
                <c:pt idx="1418">
                  <c:v>3083.0685701725852</c:v>
                </c:pt>
                <c:pt idx="1419">
                  <c:v>3083.0685701725852</c:v>
                </c:pt>
                <c:pt idx="1420">
                  <c:v>3091.2718027051346</c:v>
                </c:pt>
                <c:pt idx="1421">
                  <c:v>3080.9294738664348</c:v>
                </c:pt>
                <c:pt idx="1422">
                  <c:v>3062.4242728028494</c:v>
                </c:pt>
                <c:pt idx="1423">
                  <c:v>3062.4242728028494</c:v>
                </c:pt>
                <c:pt idx="1424">
                  <c:v>3056.0271640382289</c:v>
                </c:pt>
                <c:pt idx="1425">
                  <c:v>3056.0271640382289</c:v>
                </c:pt>
                <c:pt idx="1426">
                  <c:v>3054.2624490691114</c:v>
                </c:pt>
                <c:pt idx="1427">
                  <c:v>3064.8003835942977</c:v>
                </c:pt>
                <c:pt idx="1428">
                  <c:v>3082.0442764536929</c:v>
                </c:pt>
                <c:pt idx="1429">
                  <c:v>3084.212368245956</c:v>
                </c:pt>
                <c:pt idx="1430">
                  <c:v>3084.1619475066009</c:v>
                </c:pt>
                <c:pt idx="1431">
                  <c:v>3083.8795913662134</c:v>
                </c:pt>
                <c:pt idx="1432">
                  <c:v>3083.8795913662134</c:v>
                </c:pt>
                <c:pt idx="1433">
                  <c:v>3083.8795913662134</c:v>
                </c:pt>
                <c:pt idx="1434">
                  <c:v>3071.5063419285066</c:v>
                </c:pt>
                <c:pt idx="1435">
                  <c:v>3074.5719228812882</c:v>
                </c:pt>
                <c:pt idx="1436">
                  <c:v>3085.2006147373131</c:v>
                </c:pt>
                <c:pt idx="1437">
                  <c:v>3094.3872734477864</c:v>
                </c:pt>
                <c:pt idx="1438">
                  <c:v>3094.3872734477864</c:v>
                </c:pt>
                <c:pt idx="1439">
                  <c:v>3094.3872734477864</c:v>
                </c:pt>
                <c:pt idx="1440">
                  <c:v>3094.3872734477864</c:v>
                </c:pt>
                <c:pt idx="1441">
                  <c:v>3092.1788450640393</c:v>
                </c:pt>
                <c:pt idx="1442">
                  <c:v>3106.2142009753211</c:v>
                </c:pt>
                <c:pt idx="1443">
                  <c:v>3091.7623234637276</c:v>
                </c:pt>
                <c:pt idx="1444">
                  <c:v>3075.294842394032</c:v>
                </c:pt>
                <c:pt idx="1445">
                  <c:v>3072.815650017566</c:v>
                </c:pt>
                <c:pt idx="1446">
                  <c:v>3072.815650017566</c:v>
                </c:pt>
                <c:pt idx="1447">
                  <c:v>3072.815650017566</c:v>
                </c:pt>
                <c:pt idx="1448">
                  <c:v>3051.6316566219111</c:v>
                </c:pt>
                <c:pt idx="1449">
                  <c:v>3048.0640383240698</c:v>
                </c:pt>
                <c:pt idx="1450">
                  <c:v>3041.7350431516284</c:v>
                </c:pt>
                <c:pt idx="1451">
                  <c:v>3039.5279572555064</c:v>
                </c:pt>
                <c:pt idx="1452">
                  <c:v>3038.0767226936728</c:v>
                </c:pt>
                <c:pt idx="1453">
                  <c:v>3038.0767226936728</c:v>
                </c:pt>
                <c:pt idx="1454">
                  <c:v>3038.0767226936728</c:v>
                </c:pt>
                <c:pt idx="1455">
                  <c:v>3038.0767226936728</c:v>
                </c:pt>
                <c:pt idx="1456">
                  <c:v>3038.1976589071592</c:v>
                </c:pt>
                <c:pt idx="1457">
                  <c:v>3047.6407615768685</c:v>
                </c:pt>
                <c:pt idx="1458">
                  <c:v>3060.1072695837311</c:v>
                </c:pt>
                <c:pt idx="1459">
                  <c:v>3060.1072695837311</c:v>
                </c:pt>
                <c:pt idx="1460">
                  <c:v>3060.1072695837311</c:v>
                </c:pt>
                <c:pt idx="1461">
                  <c:v>3060.1072695837311</c:v>
                </c:pt>
                <c:pt idx="1462">
                  <c:v>3060.1072695837311</c:v>
                </c:pt>
                <c:pt idx="1463">
                  <c:v>3016.7113249777885</c:v>
                </c:pt>
                <c:pt idx="1464">
                  <c:v>2984.1996395855981</c:v>
                </c:pt>
                <c:pt idx="1465">
                  <c:v>2961.1008228097458</c:v>
                </c:pt>
                <c:pt idx="1466">
                  <c:v>2973.7588131546281</c:v>
                </c:pt>
                <c:pt idx="1467">
                  <c:v>2973.7588131546281</c:v>
                </c:pt>
                <c:pt idx="1468">
                  <c:v>2973.7588131546281</c:v>
                </c:pt>
                <c:pt idx="1469">
                  <c:v>2973.7588131546281</c:v>
                </c:pt>
                <c:pt idx="1470">
                  <c:v>2989.9340317083988</c:v>
                </c:pt>
                <c:pt idx="1471">
                  <c:v>2971.1082944757236</c:v>
                </c:pt>
                <c:pt idx="1472">
                  <c:v>2940.9750212820941</c:v>
                </c:pt>
                <c:pt idx="1473">
                  <c:v>2930.9675496161162</c:v>
                </c:pt>
                <c:pt idx="1474">
                  <c:v>2930.9675496161162</c:v>
                </c:pt>
                <c:pt idx="1475">
                  <c:v>2930.9675496161162</c:v>
                </c:pt>
                <c:pt idx="1476">
                  <c:v>2930.9675496161162</c:v>
                </c:pt>
                <c:pt idx="1477">
                  <c:v>2943.232497267169</c:v>
                </c:pt>
                <c:pt idx="1478">
                  <c:v>2926.2006472012044</c:v>
                </c:pt>
                <c:pt idx="1479">
                  <c:v>2911.8092377963535</c:v>
                </c:pt>
                <c:pt idx="1480">
                  <c:v>2926.8254843042159</c:v>
                </c:pt>
                <c:pt idx="1481">
                  <c:v>2926.8254843042159</c:v>
                </c:pt>
                <c:pt idx="1482">
                  <c:v>2926.8254843042159</c:v>
                </c:pt>
                <c:pt idx="1483">
                  <c:v>2929.2945986628911</c:v>
                </c:pt>
                <c:pt idx="1484">
                  <c:v>2933.6281463128112</c:v>
                </c:pt>
                <c:pt idx="1485">
                  <c:v>2895.3619127622392</c:v>
                </c:pt>
                <c:pt idx="1486">
                  <c:v>2857.6701262257257</c:v>
                </c:pt>
                <c:pt idx="1487">
                  <c:v>2879.8316873470603</c:v>
                </c:pt>
                <c:pt idx="1488">
                  <c:v>2879.8316873470603</c:v>
                </c:pt>
                <c:pt idx="1489">
                  <c:v>2879.8316873470603</c:v>
                </c:pt>
                <c:pt idx="1490">
                  <c:v>2915.9872053855315</c:v>
                </c:pt>
                <c:pt idx="1491">
                  <c:v>2917.4678013932989</c:v>
                </c:pt>
                <c:pt idx="1492">
                  <c:v>2908.3122791411847</c:v>
                </c:pt>
                <c:pt idx="1493">
                  <c:v>2879.7277113177515</c:v>
                </c:pt>
                <c:pt idx="1494">
                  <c:v>2905.3712312890202</c:v>
                </c:pt>
                <c:pt idx="1495">
                  <c:v>2905.3712312890202</c:v>
                </c:pt>
                <c:pt idx="1496">
                  <c:v>2905.3712312890202</c:v>
                </c:pt>
                <c:pt idx="1497">
                  <c:v>2916.9239089822822</c:v>
                </c:pt>
                <c:pt idx="1498">
                  <c:v>2918.1627750295979</c:v>
                </c:pt>
                <c:pt idx="1499">
                  <c:v>2904.1222931600187</c:v>
                </c:pt>
                <c:pt idx="1500">
                  <c:v>2936.2421616550605</c:v>
                </c:pt>
                <c:pt idx="1501">
                  <c:v>2982.4931607548506</c:v>
                </c:pt>
                <c:pt idx="1502">
                  <c:v>2982.4931607548506</c:v>
                </c:pt>
                <c:pt idx="1503">
                  <c:v>2982.4931607548506</c:v>
                </c:pt>
                <c:pt idx="1504">
                  <c:v>2978.0513727315479</c:v>
                </c:pt>
                <c:pt idx="1505">
                  <c:v>2978.4744001623385</c:v>
                </c:pt>
                <c:pt idx="1506">
                  <c:v>2969.4901032988778</c:v>
                </c:pt>
                <c:pt idx="1507">
                  <c:v>2925.1225834742745</c:v>
                </c:pt>
                <c:pt idx="1508">
                  <c:v>2926.552819073615</c:v>
                </c:pt>
                <c:pt idx="1509">
                  <c:v>2926.552819073615</c:v>
                </c:pt>
                <c:pt idx="1510">
                  <c:v>2926.552819073615</c:v>
                </c:pt>
                <c:pt idx="1511">
                  <c:v>2926.552819073615</c:v>
                </c:pt>
                <c:pt idx="1512">
                  <c:v>2935.4666113652775</c:v>
                </c:pt>
                <c:pt idx="1513">
                  <c:v>2951.5114374902701</c:v>
                </c:pt>
                <c:pt idx="1514">
                  <c:v>2950.6049501385755</c:v>
                </c:pt>
                <c:pt idx="1515">
                  <c:v>2922.9570859118935</c:v>
                </c:pt>
                <c:pt idx="1516">
                  <c:v>2922.9570859118935</c:v>
                </c:pt>
                <c:pt idx="1517">
                  <c:v>2922.9570859118935</c:v>
                </c:pt>
                <c:pt idx="1518">
                  <c:v>2923.2793925258288</c:v>
                </c:pt>
                <c:pt idx="1519">
                  <c:v>2929.3427857004967</c:v>
                </c:pt>
                <c:pt idx="1520">
                  <c:v>2941.4393558047759</c:v>
                </c:pt>
                <c:pt idx="1521">
                  <c:v>2952.6294385573601</c:v>
                </c:pt>
                <c:pt idx="1522">
                  <c:v>2952.730159374215</c:v>
                </c:pt>
                <c:pt idx="1523">
                  <c:v>2952.730159374215</c:v>
                </c:pt>
                <c:pt idx="1524">
                  <c:v>2952.730159374215</c:v>
                </c:pt>
                <c:pt idx="1525">
                  <c:v>2932.5255635131134</c:v>
                </c:pt>
                <c:pt idx="1526">
                  <c:v>2918.3843608266789</c:v>
                </c:pt>
                <c:pt idx="1527">
                  <c:v>2932.3140497977179</c:v>
                </c:pt>
                <c:pt idx="1528">
                  <c:v>2944.8840077412146</c:v>
                </c:pt>
                <c:pt idx="1529">
                  <c:v>2940.4220755545407</c:v>
                </c:pt>
                <c:pt idx="1530">
                  <c:v>2940.4220755545407</c:v>
                </c:pt>
                <c:pt idx="1531">
                  <c:v>2940.4220755545407</c:v>
                </c:pt>
                <c:pt idx="1532">
                  <c:v>2925.2233042911298</c:v>
                </c:pt>
                <c:pt idx="1533">
                  <c:v>2921.7383640279486</c:v>
                </c:pt>
                <c:pt idx="1534">
                  <c:v>2919.0994786263491</c:v>
                </c:pt>
                <c:pt idx="1535">
                  <c:v>2923.4103295877408</c:v>
                </c:pt>
                <c:pt idx="1536">
                  <c:v>2925.8679175190014</c:v>
                </c:pt>
                <c:pt idx="1537">
                  <c:v>2925.8679175190014</c:v>
                </c:pt>
                <c:pt idx="1538">
                  <c:v>2925.8679175190014</c:v>
                </c:pt>
                <c:pt idx="1539">
                  <c:v>2925.8679175190014</c:v>
                </c:pt>
                <c:pt idx="1540">
                  <c:v>2938.6609781902048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8-4222-B885-42E33245BD69}"/>
            </c:ext>
          </c:extLst>
        </c:ser>
        <c:ser>
          <c:idx val="1"/>
          <c:order val="1"/>
          <c:tx>
            <c:strRef>
              <c:f>'COEF. CORRELACIÓN (3)'!$B$8</c:f>
              <c:strCache>
                <c:ptCount val="1"/>
                <c:pt idx="0">
                  <c:v>Tasa de cambio representativa del mercado (TRM)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(3)'!$A$101:$A$1641</c:f>
              <c:numCache>
                <c:formatCode>m/d/yyyy</c:formatCode>
                <c:ptCount val="1541"/>
                <c:pt idx="0">
                  <c:v>41732</c:v>
                </c:pt>
                <c:pt idx="1">
                  <c:v>41733</c:v>
                </c:pt>
                <c:pt idx="2">
                  <c:v>41734</c:v>
                </c:pt>
                <c:pt idx="3">
                  <c:v>41735</c:v>
                </c:pt>
                <c:pt idx="4">
                  <c:v>41736</c:v>
                </c:pt>
                <c:pt idx="5">
                  <c:v>41737</c:v>
                </c:pt>
                <c:pt idx="6">
                  <c:v>41738</c:v>
                </c:pt>
                <c:pt idx="7">
                  <c:v>41739</c:v>
                </c:pt>
                <c:pt idx="8">
                  <c:v>41740</c:v>
                </c:pt>
                <c:pt idx="9">
                  <c:v>41741</c:v>
                </c:pt>
                <c:pt idx="10">
                  <c:v>41742</c:v>
                </c:pt>
                <c:pt idx="11">
                  <c:v>41743</c:v>
                </c:pt>
                <c:pt idx="12">
                  <c:v>41744</c:v>
                </c:pt>
                <c:pt idx="13">
                  <c:v>41745</c:v>
                </c:pt>
                <c:pt idx="14">
                  <c:v>41746</c:v>
                </c:pt>
                <c:pt idx="15">
                  <c:v>41747</c:v>
                </c:pt>
                <c:pt idx="16">
                  <c:v>41748</c:v>
                </c:pt>
                <c:pt idx="17">
                  <c:v>41749</c:v>
                </c:pt>
                <c:pt idx="18">
                  <c:v>41750</c:v>
                </c:pt>
                <c:pt idx="19">
                  <c:v>41751</c:v>
                </c:pt>
                <c:pt idx="20">
                  <c:v>41752</c:v>
                </c:pt>
                <c:pt idx="21">
                  <c:v>41753</c:v>
                </c:pt>
                <c:pt idx="22">
                  <c:v>41754</c:v>
                </c:pt>
                <c:pt idx="23">
                  <c:v>41755</c:v>
                </c:pt>
                <c:pt idx="24">
                  <c:v>41756</c:v>
                </c:pt>
                <c:pt idx="25">
                  <c:v>41757</c:v>
                </c:pt>
                <c:pt idx="26">
                  <c:v>41758</c:v>
                </c:pt>
                <c:pt idx="27">
                  <c:v>41759</c:v>
                </c:pt>
                <c:pt idx="28">
                  <c:v>41760</c:v>
                </c:pt>
                <c:pt idx="29">
                  <c:v>41761</c:v>
                </c:pt>
                <c:pt idx="30">
                  <c:v>41762</c:v>
                </c:pt>
                <c:pt idx="31">
                  <c:v>41763</c:v>
                </c:pt>
                <c:pt idx="32">
                  <c:v>41764</c:v>
                </c:pt>
                <c:pt idx="33">
                  <c:v>41765</c:v>
                </c:pt>
                <c:pt idx="34">
                  <c:v>41766</c:v>
                </c:pt>
                <c:pt idx="35">
                  <c:v>41767</c:v>
                </c:pt>
                <c:pt idx="36">
                  <c:v>41768</c:v>
                </c:pt>
                <c:pt idx="37">
                  <c:v>41769</c:v>
                </c:pt>
                <c:pt idx="38">
                  <c:v>41770</c:v>
                </c:pt>
                <c:pt idx="39">
                  <c:v>41771</c:v>
                </c:pt>
                <c:pt idx="40">
                  <c:v>41772</c:v>
                </c:pt>
                <c:pt idx="41">
                  <c:v>41773</c:v>
                </c:pt>
                <c:pt idx="42">
                  <c:v>41774</c:v>
                </c:pt>
                <c:pt idx="43">
                  <c:v>41775</c:v>
                </c:pt>
                <c:pt idx="44">
                  <c:v>41776</c:v>
                </c:pt>
                <c:pt idx="45">
                  <c:v>41777</c:v>
                </c:pt>
                <c:pt idx="46">
                  <c:v>41778</c:v>
                </c:pt>
                <c:pt idx="47">
                  <c:v>41779</c:v>
                </c:pt>
                <c:pt idx="48">
                  <c:v>41780</c:v>
                </c:pt>
                <c:pt idx="49">
                  <c:v>41781</c:v>
                </c:pt>
                <c:pt idx="50">
                  <c:v>41782</c:v>
                </c:pt>
                <c:pt idx="51">
                  <c:v>41783</c:v>
                </c:pt>
                <c:pt idx="52">
                  <c:v>41784</c:v>
                </c:pt>
                <c:pt idx="53">
                  <c:v>41785</c:v>
                </c:pt>
                <c:pt idx="54">
                  <c:v>41786</c:v>
                </c:pt>
                <c:pt idx="55">
                  <c:v>41787</c:v>
                </c:pt>
                <c:pt idx="56">
                  <c:v>41788</c:v>
                </c:pt>
                <c:pt idx="57">
                  <c:v>41789</c:v>
                </c:pt>
                <c:pt idx="58">
                  <c:v>41790</c:v>
                </c:pt>
                <c:pt idx="59">
                  <c:v>41791</c:v>
                </c:pt>
                <c:pt idx="60">
                  <c:v>41792</c:v>
                </c:pt>
                <c:pt idx="61">
                  <c:v>41793</c:v>
                </c:pt>
                <c:pt idx="62">
                  <c:v>41794</c:v>
                </c:pt>
                <c:pt idx="63">
                  <c:v>41795</c:v>
                </c:pt>
                <c:pt idx="64">
                  <c:v>41796</c:v>
                </c:pt>
                <c:pt idx="65">
                  <c:v>41797</c:v>
                </c:pt>
                <c:pt idx="66">
                  <c:v>41798</c:v>
                </c:pt>
                <c:pt idx="67">
                  <c:v>41799</c:v>
                </c:pt>
                <c:pt idx="68">
                  <c:v>41800</c:v>
                </c:pt>
                <c:pt idx="69">
                  <c:v>41801</c:v>
                </c:pt>
                <c:pt idx="70">
                  <c:v>41802</c:v>
                </c:pt>
                <c:pt idx="71">
                  <c:v>41803</c:v>
                </c:pt>
                <c:pt idx="72">
                  <c:v>41804</c:v>
                </c:pt>
                <c:pt idx="73">
                  <c:v>41805</c:v>
                </c:pt>
                <c:pt idx="74">
                  <c:v>41806</c:v>
                </c:pt>
                <c:pt idx="75">
                  <c:v>41807</c:v>
                </c:pt>
                <c:pt idx="76">
                  <c:v>41808</c:v>
                </c:pt>
                <c:pt idx="77">
                  <c:v>41809</c:v>
                </c:pt>
                <c:pt idx="78">
                  <c:v>41810</c:v>
                </c:pt>
                <c:pt idx="79">
                  <c:v>41811</c:v>
                </c:pt>
                <c:pt idx="80">
                  <c:v>41812</c:v>
                </c:pt>
                <c:pt idx="81">
                  <c:v>41813</c:v>
                </c:pt>
                <c:pt idx="82">
                  <c:v>41814</c:v>
                </c:pt>
                <c:pt idx="83">
                  <c:v>41815</c:v>
                </c:pt>
                <c:pt idx="84">
                  <c:v>41816</c:v>
                </c:pt>
                <c:pt idx="85">
                  <c:v>41817</c:v>
                </c:pt>
                <c:pt idx="86">
                  <c:v>41818</c:v>
                </c:pt>
                <c:pt idx="87">
                  <c:v>41819</c:v>
                </c:pt>
                <c:pt idx="88">
                  <c:v>41820</c:v>
                </c:pt>
                <c:pt idx="89">
                  <c:v>41821</c:v>
                </c:pt>
                <c:pt idx="90">
                  <c:v>41822</c:v>
                </c:pt>
                <c:pt idx="91">
                  <c:v>41823</c:v>
                </c:pt>
                <c:pt idx="92">
                  <c:v>41824</c:v>
                </c:pt>
                <c:pt idx="93">
                  <c:v>41825</c:v>
                </c:pt>
                <c:pt idx="94">
                  <c:v>41826</c:v>
                </c:pt>
                <c:pt idx="95">
                  <c:v>41827</c:v>
                </c:pt>
                <c:pt idx="96">
                  <c:v>41828</c:v>
                </c:pt>
                <c:pt idx="97">
                  <c:v>41829</c:v>
                </c:pt>
                <c:pt idx="98">
                  <c:v>41830</c:v>
                </c:pt>
                <c:pt idx="99">
                  <c:v>41831</c:v>
                </c:pt>
                <c:pt idx="100">
                  <c:v>41832</c:v>
                </c:pt>
                <c:pt idx="101">
                  <c:v>41833</c:v>
                </c:pt>
                <c:pt idx="102">
                  <c:v>41834</c:v>
                </c:pt>
                <c:pt idx="103">
                  <c:v>41835</c:v>
                </c:pt>
                <c:pt idx="104">
                  <c:v>41836</c:v>
                </c:pt>
                <c:pt idx="105">
                  <c:v>41837</c:v>
                </c:pt>
                <c:pt idx="106">
                  <c:v>41838</c:v>
                </c:pt>
                <c:pt idx="107">
                  <c:v>41839</c:v>
                </c:pt>
                <c:pt idx="108">
                  <c:v>41840</c:v>
                </c:pt>
                <c:pt idx="109">
                  <c:v>41841</c:v>
                </c:pt>
                <c:pt idx="110">
                  <c:v>41842</c:v>
                </c:pt>
                <c:pt idx="111">
                  <c:v>41843</c:v>
                </c:pt>
                <c:pt idx="112">
                  <c:v>41844</c:v>
                </c:pt>
                <c:pt idx="113">
                  <c:v>41845</c:v>
                </c:pt>
                <c:pt idx="114">
                  <c:v>41846</c:v>
                </c:pt>
                <c:pt idx="115">
                  <c:v>41847</c:v>
                </c:pt>
                <c:pt idx="116">
                  <c:v>41848</c:v>
                </c:pt>
                <c:pt idx="117">
                  <c:v>41849</c:v>
                </c:pt>
                <c:pt idx="118">
                  <c:v>41850</c:v>
                </c:pt>
                <c:pt idx="119">
                  <c:v>41851</c:v>
                </c:pt>
                <c:pt idx="120">
                  <c:v>41852</c:v>
                </c:pt>
                <c:pt idx="121">
                  <c:v>41853</c:v>
                </c:pt>
                <c:pt idx="122">
                  <c:v>41854</c:v>
                </c:pt>
                <c:pt idx="123">
                  <c:v>41855</c:v>
                </c:pt>
                <c:pt idx="124">
                  <c:v>41856</c:v>
                </c:pt>
                <c:pt idx="125">
                  <c:v>41857</c:v>
                </c:pt>
                <c:pt idx="126">
                  <c:v>41858</c:v>
                </c:pt>
                <c:pt idx="127">
                  <c:v>41859</c:v>
                </c:pt>
                <c:pt idx="128">
                  <c:v>41860</c:v>
                </c:pt>
                <c:pt idx="129">
                  <c:v>41861</c:v>
                </c:pt>
                <c:pt idx="130">
                  <c:v>41862</c:v>
                </c:pt>
                <c:pt idx="131">
                  <c:v>41863</c:v>
                </c:pt>
                <c:pt idx="132">
                  <c:v>41864</c:v>
                </c:pt>
                <c:pt idx="133">
                  <c:v>41865</c:v>
                </c:pt>
                <c:pt idx="134">
                  <c:v>41866</c:v>
                </c:pt>
                <c:pt idx="135">
                  <c:v>41867</c:v>
                </c:pt>
                <c:pt idx="136">
                  <c:v>41868</c:v>
                </c:pt>
                <c:pt idx="137">
                  <c:v>41869</c:v>
                </c:pt>
                <c:pt idx="138">
                  <c:v>41870</c:v>
                </c:pt>
                <c:pt idx="139">
                  <c:v>41871</c:v>
                </c:pt>
                <c:pt idx="140">
                  <c:v>41872</c:v>
                </c:pt>
                <c:pt idx="141">
                  <c:v>41873</c:v>
                </c:pt>
                <c:pt idx="142">
                  <c:v>41874</c:v>
                </c:pt>
                <c:pt idx="143">
                  <c:v>41875</c:v>
                </c:pt>
                <c:pt idx="144">
                  <c:v>41876</c:v>
                </c:pt>
                <c:pt idx="145">
                  <c:v>41877</c:v>
                </c:pt>
                <c:pt idx="146">
                  <c:v>41878</c:v>
                </c:pt>
                <c:pt idx="147">
                  <c:v>41879</c:v>
                </c:pt>
                <c:pt idx="148">
                  <c:v>41880</c:v>
                </c:pt>
                <c:pt idx="149">
                  <c:v>41881</c:v>
                </c:pt>
                <c:pt idx="150">
                  <c:v>41882</c:v>
                </c:pt>
                <c:pt idx="151">
                  <c:v>41883</c:v>
                </c:pt>
                <c:pt idx="152">
                  <c:v>41884</c:v>
                </c:pt>
                <c:pt idx="153">
                  <c:v>41885</c:v>
                </c:pt>
                <c:pt idx="154">
                  <c:v>41886</c:v>
                </c:pt>
                <c:pt idx="155">
                  <c:v>41887</c:v>
                </c:pt>
                <c:pt idx="156">
                  <c:v>41888</c:v>
                </c:pt>
                <c:pt idx="157">
                  <c:v>41889</c:v>
                </c:pt>
                <c:pt idx="158">
                  <c:v>41890</c:v>
                </c:pt>
                <c:pt idx="159">
                  <c:v>41891</c:v>
                </c:pt>
                <c:pt idx="160">
                  <c:v>41892</c:v>
                </c:pt>
                <c:pt idx="161">
                  <c:v>41893</c:v>
                </c:pt>
                <c:pt idx="162">
                  <c:v>41894</c:v>
                </c:pt>
                <c:pt idx="163">
                  <c:v>41895</c:v>
                </c:pt>
                <c:pt idx="164">
                  <c:v>41896</c:v>
                </c:pt>
                <c:pt idx="165">
                  <c:v>41897</c:v>
                </c:pt>
                <c:pt idx="166">
                  <c:v>41898</c:v>
                </c:pt>
                <c:pt idx="167">
                  <c:v>41899</c:v>
                </c:pt>
                <c:pt idx="168">
                  <c:v>41900</c:v>
                </c:pt>
                <c:pt idx="169">
                  <c:v>41901</c:v>
                </c:pt>
                <c:pt idx="170">
                  <c:v>41902</c:v>
                </c:pt>
                <c:pt idx="171">
                  <c:v>41903</c:v>
                </c:pt>
                <c:pt idx="172">
                  <c:v>41904</c:v>
                </c:pt>
                <c:pt idx="173">
                  <c:v>41905</c:v>
                </c:pt>
                <c:pt idx="174">
                  <c:v>41906</c:v>
                </c:pt>
                <c:pt idx="175">
                  <c:v>41907</c:v>
                </c:pt>
                <c:pt idx="176">
                  <c:v>41908</c:v>
                </c:pt>
                <c:pt idx="177">
                  <c:v>41909</c:v>
                </c:pt>
                <c:pt idx="178">
                  <c:v>41910</c:v>
                </c:pt>
                <c:pt idx="179">
                  <c:v>41911</c:v>
                </c:pt>
                <c:pt idx="180">
                  <c:v>41912</c:v>
                </c:pt>
                <c:pt idx="181">
                  <c:v>41913</c:v>
                </c:pt>
                <c:pt idx="182">
                  <c:v>41914</c:v>
                </c:pt>
                <c:pt idx="183">
                  <c:v>41915</c:v>
                </c:pt>
                <c:pt idx="184">
                  <c:v>41916</c:v>
                </c:pt>
                <c:pt idx="185">
                  <c:v>41917</c:v>
                </c:pt>
                <c:pt idx="186">
                  <c:v>41918</c:v>
                </c:pt>
                <c:pt idx="187">
                  <c:v>41919</c:v>
                </c:pt>
                <c:pt idx="188">
                  <c:v>41920</c:v>
                </c:pt>
                <c:pt idx="189">
                  <c:v>41921</c:v>
                </c:pt>
                <c:pt idx="190">
                  <c:v>41922</c:v>
                </c:pt>
                <c:pt idx="191">
                  <c:v>41923</c:v>
                </c:pt>
                <c:pt idx="192">
                  <c:v>41924</c:v>
                </c:pt>
                <c:pt idx="193">
                  <c:v>41925</c:v>
                </c:pt>
                <c:pt idx="194">
                  <c:v>41926</c:v>
                </c:pt>
                <c:pt idx="195">
                  <c:v>41927</c:v>
                </c:pt>
                <c:pt idx="196">
                  <c:v>41928</c:v>
                </c:pt>
                <c:pt idx="197">
                  <c:v>41929</c:v>
                </c:pt>
                <c:pt idx="198">
                  <c:v>41930</c:v>
                </c:pt>
                <c:pt idx="199">
                  <c:v>41931</c:v>
                </c:pt>
                <c:pt idx="200">
                  <c:v>41932</c:v>
                </c:pt>
                <c:pt idx="201">
                  <c:v>41933</c:v>
                </c:pt>
                <c:pt idx="202">
                  <c:v>41934</c:v>
                </c:pt>
                <c:pt idx="203">
                  <c:v>41935</c:v>
                </c:pt>
                <c:pt idx="204">
                  <c:v>41936</c:v>
                </c:pt>
                <c:pt idx="205">
                  <c:v>41937</c:v>
                </c:pt>
                <c:pt idx="206">
                  <c:v>41938</c:v>
                </c:pt>
                <c:pt idx="207">
                  <c:v>41939</c:v>
                </c:pt>
                <c:pt idx="208">
                  <c:v>41940</c:v>
                </c:pt>
                <c:pt idx="209">
                  <c:v>41941</c:v>
                </c:pt>
                <c:pt idx="210">
                  <c:v>41942</c:v>
                </c:pt>
                <c:pt idx="211">
                  <c:v>41943</c:v>
                </c:pt>
                <c:pt idx="212">
                  <c:v>41944</c:v>
                </c:pt>
                <c:pt idx="213">
                  <c:v>41945</c:v>
                </c:pt>
                <c:pt idx="214">
                  <c:v>41946</c:v>
                </c:pt>
                <c:pt idx="215">
                  <c:v>41947</c:v>
                </c:pt>
                <c:pt idx="216">
                  <c:v>41948</c:v>
                </c:pt>
                <c:pt idx="217">
                  <c:v>41949</c:v>
                </c:pt>
                <c:pt idx="218">
                  <c:v>41950</c:v>
                </c:pt>
                <c:pt idx="219">
                  <c:v>41951</c:v>
                </c:pt>
                <c:pt idx="220">
                  <c:v>41952</c:v>
                </c:pt>
                <c:pt idx="221">
                  <c:v>41953</c:v>
                </c:pt>
                <c:pt idx="222">
                  <c:v>41954</c:v>
                </c:pt>
                <c:pt idx="223">
                  <c:v>41955</c:v>
                </c:pt>
                <c:pt idx="224">
                  <c:v>41956</c:v>
                </c:pt>
                <c:pt idx="225">
                  <c:v>41957</c:v>
                </c:pt>
                <c:pt idx="226">
                  <c:v>41958</c:v>
                </c:pt>
                <c:pt idx="227">
                  <c:v>41959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41965</c:v>
                </c:pt>
                <c:pt idx="234">
                  <c:v>41966</c:v>
                </c:pt>
                <c:pt idx="235">
                  <c:v>41967</c:v>
                </c:pt>
                <c:pt idx="236">
                  <c:v>41968</c:v>
                </c:pt>
                <c:pt idx="237">
                  <c:v>41969</c:v>
                </c:pt>
                <c:pt idx="238">
                  <c:v>41970</c:v>
                </c:pt>
                <c:pt idx="239">
                  <c:v>41971</c:v>
                </c:pt>
                <c:pt idx="240">
                  <c:v>41972</c:v>
                </c:pt>
                <c:pt idx="241">
                  <c:v>41973</c:v>
                </c:pt>
                <c:pt idx="242">
                  <c:v>41974</c:v>
                </c:pt>
                <c:pt idx="243">
                  <c:v>41975</c:v>
                </c:pt>
                <c:pt idx="244">
                  <c:v>41976</c:v>
                </c:pt>
                <c:pt idx="245">
                  <c:v>41977</c:v>
                </c:pt>
                <c:pt idx="246">
                  <c:v>41978</c:v>
                </c:pt>
                <c:pt idx="247">
                  <c:v>41979</c:v>
                </c:pt>
                <c:pt idx="248">
                  <c:v>41980</c:v>
                </c:pt>
                <c:pt idx="249">
                  <c:v>41981</c:v>
                </c:pt>
                <c:pt idx="250">
                  <c:v>41982</c:v>
                </c:pt>
                <c:pt idx="251">
                  <c:v>41983</c:v>
                </c:pt>
                <c:pt idx="252">
                  <c:v>41984</c:v>
                </c:pt>
                <c:pt idx="253">
                  <c:v>41985</c:v>
                </c:pt>
                <c:pt idx="254">
                  <c:v>41986</c:v>
                </c:pt>
                <c:pt idx="255">
                  <c:v>41987</c:v>
                </c:pt>
                <c:pt idx="256">
                  <c:v>41988</c:v>
                </c:pt>
                <c:pt idx="257">
                  <c:v>41989</c:v>
                </c:pt>
                <c:pt idx="258">
                  <c:v>41990</c:v>
                </c:pt>
                <c:pt idx="259">
                  <c:v>41991</c:v>
                </c:pt>
                <c:pt idx="260">
                  <c:v>41992</c:v>
                </c:pt>
                <c:pt idx="261">
                  <c:v>41993</c:v>
                </c:pt>
                <c:pt idx="262">
                  <c:v>41994</c:v>
                </c:pt>
                <c:pt idx="263">
                  <c:v>41995</c:v>
                </c:pt>
                <c:pt idx="264">
                  <c:v>41996</c:v>
                </c:pt>
                <c:pt idx="265">
                  <c:v>41997</c:v>
                </c:pt>
                <c:pt idx="266">
                  <c:v>41998</c:v>
                </c:pt>
                <c:pt idx="267">
                  <c:v>41999</c:v>
                </c:pt>
                <c:pt idx="268">
                  <c:v>42000</c:v>
                </c:pt>
                <c:pt idx="269">
                  <c:v>42001</c:v>
                </c:pt>
                <c:pt idx="270">
                  <c:v>42002</c:v>
                </c:pt>
                <c:pt idx="271">
                  <c:v>42003</c:v>
                </c:pt>
                <c:pt idx="272">
                  <c:v>42004</c:v>
                </c:pt>
                <c:pt idx="273">
                  <c:v>42005</c:v>
                </c:pt>
                <c:pt idx="274">
                  <c:v>42006</c:v>
                </c:pt>
                <c:pt idx="275">
                  <c:v>42007</c:v>
                </c:pt>
                <c:pt idx="276">
                  <c:v>42008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42014</c:v>
                </c:pt>
                <c:pt idx="283">
                  <c:v>42015</c:v>
                </c:pt>
                <c:pt idx="284">
                  <c:v>42016</c:v>
                </c:pt>
                <c:pt idx="285">
                  <c:v>42017</c:v>
                </c:pt>
                <c:pt idx="286">
                  <c:v>42018</c:v>
                </c:pt>
                <c:pt idx="287">
                  <c:v>42019</c:v>
                </c:pt>
                <c:pt idx="288">
                  <c:v>42020</c:v>
                </c:pt>
                <c:pt idx="289">
                  <c:v>42021</c:v>
                </c:pt>
                <c:pt idx="290">
                  <c:v>42022</c:v>
                </c:pt>
                <c:pt idx="291">
                  <c:v>42023</c:v>
                </c:pt>
                <c:pt idx="292">
                  <c:v>42024</c:v>
                </c:pt>
                <c:pt idx="293">
                  <c:v>42025</c:v>
                </c:pt>
                <c:pt idx="294">
                  <c:v>42026</c:v>
                </c:pt>
                <c:pt idx="295">
                  <c:v>42027</c:v>
                </c:pt>
                <c:pt idx="296">
                  <c:v>42028</c:v>
                </c:pt>
                <c:pt idx="297">
                  <c:v>42029</c:v>
                </c:pt>
                <c:pt idx="298">
                  <c:v>42030</c:v>
                </c:pt>
                <c:pt idx="299">
                  <c:v>42031</c:v>
                </c:pt>
                <c:pt idx="300">
                  <c:v>42032</c:v>
                </c:pt>
                <c:pt idx="301">
                  <c:v>42033</c:v>
                </c:pt>
                <c:pt idx="302">
                  <c:v>42034</c:v>
                </c:pt>
                <c:pt idx="303">
                  <c:v>42035</c:v>
                </c:pt>
                <c:pt idx="304">
                  <c:v>42036</c:v>
                </c:pt>
                <c:pt idx="305">
                  <c:v>42037</c:v>
                </c:pt>
                <c:pt idx="306">
                  <c:v>42038</c:v>
                </c:pt>
                <c:pt idx="307">
                  <c:v>42039</c:v>
                </c:pt>
                <c:pt idx="308">
                  <c:v>42040</c:v>
                </c:pt>
                <c:pt idx="309">
                  <c:v>42041</c:v>
                </c:pt>
                <c:pt idx="310">
                  <c:v>42042</c:v>
                </c:pt>
                <c:pt idx="311">
                  <c:v>42043</c:v>
                </c:pt>
                <c:pt idx="312">
                  <c:v>42044</c:v>
                </c:pt>
                <c:pt idx="313">
                  <c:v>42045</c:v>
                </c:pt>
                <c:pt idx="314">
                  <c:v>42046</c:v>
                </c:pt>
                <c:pt idx="315">
                  <c:v>42047</c:v>
                </c:pt>
                <c:pt idx="316">
                  <c:v>42048</c:v>
                </c:pt>
                <c:pt idx="317">
                  <c:v>42049</c:v>
                </c:pt>
                <c:pt idx="318">
                  <c:v>42050</c:v>
                </c:pt>
                <c:pt idx="319">
                  <c:v>42051</c:v>
                </c:pt>
                <c:pt idx="320">
                  <c:v>42052</c:v>
                </c:pt>
                <c:pt idx="321">
                  <c:v>42053</c:v>
                </c:pt>
                <c:pt idx="322">
                  <c:v>42054</c:v>
                </c:pt>
                <c:pt idx="323">
                  <c:v>42055</c:v>
                </c:pt>
                <c:pt idx="324">
                  <c:v>42056</c:v>
                </c:pt>
                <c:pt idx="325">
                  <c:v>42057</c:v>
                </c:pt>
                <c:pt idx="326">
                  <c:v>42058</c:v>
                </c:pt>
                <c:pt idx="327">
                  <c:v>42059</c:v>
                </c:pt>
                <c:pt idx="328">
                  <c:v>42060</c:v>
                </c:pt>
                <c:pt idx="329">
                  <c:v>42061</c:v>
                </c:pt>
                <c:pt idx="330">
                  <c:v>42062</c:v>
                </c:pt>
                <c:pt idx="331">
                  <c:v>42063</c:v>
                </c:pt>
                <c:pt idx="332">
                  <c:v>42064</c:v>
                </c:pt>
                <c:pt idx="333">
                  <c:v>42065</c:v>
                </c:pt>
                <c:pt idx="334">
                  <c:v>42066</c:v>
                </c:pt>
                <c:pt idx="335">
                  <c:v>42067</c:v>
                </c:pt>
                <c:pt idx="336">
                  <c:v>42068</c:v>
                </c:pt>
                <c:pt idx="337">
                  <c:v>42069</c:v>
                </c:pt>
                <c:pt idx="338">
                  <c:v>42070</c:v>
                </c:pt>
                <c:pt idx="339">
                  <c:v>42071</c:v>
                </c:pt>
                <c:pt idx="340">
                  <c:v>42072</c:v>
                </c:pt>
                <c:pt idx="341">
                  <c:v>42073</c:v>
                </c:pt>
                <c:pt idx="342">
                  <c:v>42074</c:v>
                </c:pt>
                <c:pt idx="343">
                  <c:v>42075</c:v>
                </c:pt>
                <c:pt idx="344">
                  <c:v>42076</c:v>
                </c:pt>
                <c:pt idx="345">
                  <c:v>42077</c:v>
                </c:pt>
                <c:pt idx="346">
                  <c:v>42078</c:v>
                </c:pt>
                <c:pt idx="347">
                  <c:v>42079</c:v>
                </c:pt>
                <c:pt idx="348">
                  <c:v>42080</c:v>
                </c:pt>
                <c:pt idx="349">
                  <c:v>42081</c:v>
                </c:pt>
                <c:pt idx="350">
                  <c:v>42082</c:v>
                </c:pt>
                <c:pt idx="351">
                  <c:v>42083</c:v>
                </c:pt>
                <c:pt idx="352">
                  <c:v>42084</c:v>
                </c:pt>
                <c:pt idx="353">
                  <c:v>42085</c:v>
                </c:pt>
                <c:pt idx="354">
                  <c:v>42086</c:v>
                </c:pt>
                <c:pt idx="355">
                  <c:v>42087</c:v>
                </c:pt>
                <c:pt idx="356">
                  <c:v>42088</c:v>
                </c:pt>
                <c:pt idx="357">
                  <c:v>42089</c:v>
                </c:pt>
                <c:pt idx="358">
                  <c:v>42090</c:v>
                </c:pt>
                <c:pt idx="359">
                  <c:v>42091</c:v>
                </c:pt>
                <c:pt idx="360">
                  <c:v>42092</c:v>
                </c:pt>
                <c:pt idx="361">
                  <c:v>42093</c:v>
                </c:pt>
                <c:pt idx="362">
                  <c:v>42094</c:v>
                </c:pt>
                <c:pt idx="363">
                  <c:v>42095</c:v>
                </c:pt>
                <c:pt idx="364">
                  <c:v>42096</c:v>
                </c:pt>
                <c:pt idx="365">
                  <c:v>42097</c:v>
                </c:pt>
                <c:pt idx="366">
                  <c:v>42098</c:v>
                </c:pt>
                <c:pt idx="367">
                  <c:v>42099</c:v>
                </c:pt>
                <c:pt idx="368">
                  <c:v>42100</c:v>
                </c:pt>
                <c:pt idx="369">
                  <c:v>42101</c:v>
                </c:pt>
                <c:pt idx="370">
                  <c:v>42102</c:v>
                </c:pt>
                <c:pt idx="371">
                  <c:v>42103</c:v>
                </c:pt>
                <c:pt idx="372">
                  <c:v>42104</c:v>
                </c:pt>
                <c:pt idx="373">
                  <c:v>42105</c:v>
                </c:pt>
                <c:pt idx="374">
                  <c:v>42106</c:v>
                </c:pt>
                <c:pt idx="375">
                  <c:v>42107</c:v>
                </c:pt>
                <c:pt idx="376">
                  <c:v>42108</c:v>
                </c:pt>
                <c:pt idx="377">
                  <c:v>42109</c:v>
                </c:pt>
                <c:pt idx="378">
                  <c:v>42110</c:v>
                </c:pt>
                <c:pt idx="379">
                  <c:v>42111</c:v>
                </c:pt>
                <c:pt idx="380">
                  <c:v>42112</c:v>
                </c:pt>
                <c:pt idx="381">
                  <c:v>42113</c:v>
                </c:pt>
                <c:pt idx="382">
                  <c:v>42114</c:v>
                </c:pt>
                <c:pt idx="383">
                  <c:v>42115</c:v>
                </c:pt>
                <c:pt idx="384">
                  <c:v>42116</c:v>
                </c:pt>
                <c:pt idx="385">
                  <c:v>42117</c:v>
                </c:pt>
                <c:pt idx="386">
                  <c:v>42118</c:v>
                </c:pt>
                <c:pt idx="387">
                  <c:v>42119</c:v>
                </c:pt>
                <c:pt idx="388">
                  <c:v>42120</c:v>
                </c:pt>
                <c:pt idx="389">
                  <c:v>42121</c:v>
                </c:pt>
                <c:pt idx="390">
                  <c:v>42122</c:v>
                </c:pt>
                <c:pt idx="391">
                  <c:v>42123</c:v>
                </c:pt>
                <c:pt idx="392">
                  <c:v>42124</c:v>
                </c:pt>
                <c:pt idx="393">
                  <c:v>42125</c:v>
                </c:pt>
                <c:pt idx="394">
                  <c:v>42126</c:v>
                </c:pt>
                <c:pt idx="395">
                  <c:v>42127</c:v>
                </c:pt>
                <c:pt idx="396">
                  <c:v>42128</c:v>
                </c:pt>
                <c:pt idx="397">
                  <c:v>42129</c:v>
                </c:pt>
                <c:pt idx="398">
                  <c:v>42130</c:v>
                </c:pt>
                <c:pt idx="399">
                  <c:v>42131</c:v>
                </c:pt>
                <c:pt idx="400">
                  <c:v>42132</c:v>
                </c:pt>
                <c:pt idx="401">
                  <c:v>42133</c:v>
                </c:pt>
                <c:pt idx="402">
                  <c:v>42134</c:v>
                </c:pt>
                <c:pt idx="403">
                  <c:v>42135</c:v>
                </c:pt>
                <c:pt idx="404">
                  <c:v>42136</c:v>
                </c:pt>
                <c:pt idx="405">
                  <c:v>42137</c:v>
                </c:pt>
                <c:pt idx="406">
                  <c:v>42138</c:v>
                </c:pt>
                <c:pt idx="407">
                  <c:v>42139</c:v>
                </c:pt>
                <c:pt idx="408">
                  <c:v>42140</c:v>
                </c:pt>
                <c:pt idx="409">
                  <c:v>42141</c:v>
                </c:pt>
                <c:pt idx="410">
                  <c:v>42142</c:v>
                </c:pt>
                <c:pt idx="411">
                  <c:v>42143</c:v>
                </c:pt>
                <c:pt idx="412">
                  <c:v>42144</c:v>
                </c:pt>
                <c:pt idx="413">
                  <c:v>42145</c:v>
                </c:pt>
                <c:pt idx="414">
                  <c:v>42146</c:v>
                </c:pt>
                <c:pt idx="415">
                  <c:v>42147</c:v>
                </c:pt>
                <c:pt idx="416">
                  <c:v>42148</c:v>
                </c:pt>
                <c:pt idx="417">
                  <c:v>42149</c:v>
                </c:pt>
                <c:pt idx="418">
                  <c:v>42150</c:v>
                </c:pt>
                <c:pt idx="419">
                  <c:v>42151</c:v>
                </c:pt>
                <c:pt idx="420">
                  <c:v>42152</c:v>
                </c:pt>
                <c:pt idx="421">
                  <c:v>42153</c:v>
                </c:pt>
                <c:pt idx="422">
                  <c:v>42154</c:v>
                </c:pt>
                <c:pt idx="423">
                  <c:v>42155</c:v>
                </c:pt>
                <c:pt idx="424">
                  <c:v>42156</c:v>
                </c:pt>
                <c:pt idx="425">
                  <c:v>42157</c:v>
                </c:pt>
                <c:pt idx="426">
                  <c:v>42158</c:v>
                </c:pt>
                <c:pt idx="427">
                  <c:v>42159</c:v>
                </c:pt>
                <c:pt idx="428">
                  <c:v>42160</c:v>
                </c:pt>
                <c:pt idx="429">
                  <c:v>42161</c:v>
                </c:pt>
                <c:pt idx="430">
                  <c:v>42162</c:v>
                </c:pt>
                <c:pt idx="431">
                  <c:v>42163</c:v>
                </c:pt>
                <c:pt idx="432">
                  <c:v>42164</c:v>
                </c:pt>
                <c:pt idx="433">
                  <c:v>42165</c:v>
                </c:pt>
                <c:pt idx="434">
                  <c:v>42166</c:v>
                </c:pt>
                <c:pt idx="435">
                  <c:v>42167</c:v>
                </c:pt>
                <c:pt idx="436">
                  <c:v>42168</c:v>
                </c:pt>
                <c:pt idx="437">
                  <c:v>42169</c:v>
                </c:pt>
                <c:pt idx="438">
                  <c:v>42170</c:v>
                </c:pt>
                <c:pt idx="439">
                  <c:v>42171</c:v>
                </c:pt>
                <c:pt idx="440">
                  <c:v>42172</c:v>
                </c:pt>
                <c:pt idx="441">
                  <c:v>42173</c:v>
                </c:pt>
                <c:pt idx="442">
                  <c:v>42174</c:v>
                </c:pt>
                <c:pt idx="443">
                  <c:v>42175</c:v>
                </c:pt>
                <c:pt idx="444">
                  <c:v>42176</c:v>
                </c:pt>
                <c:pt idx="445">
                  <c:v>42177</c:v>
                </c:pt>
                <c:pt idx="446">
                  <c:v>42178</c:v>
                </c:pt>
                <c:pt idx="447">
                  <c:v>42179</c:v>
                </c:pt>
                <c:pt idx="448">
                  <c:v>42180</c:v>
                </c:pt>
                <c:pt idx="449">
                  <c:v>42181</c:v>
                </c:pt>
                <c:pt idx="450">
                  <c:v>42182</c:v>
                </c:pt>
                <c:pt idx="451">
                  <c:v>42183</c:v>
                </c:pt>
                <c:pt idx="452">
                  <c:v>42184</c:v>
                </c:pt>
                <c:pt idx="453">
                  <c:v>42185</c:v>
                </c:pt>
                <c:pt idx="454">
                  <c:v>42186</c:v>
                </c:pt>
                <c:pt idx="455">
                  <c:v>42187</c:v>
                </c:pt>
                <c:pt idx="456">
                  <c:v>42188</c:v>
                </c:pt>
                <c:pt idx="457">
                  <c:v>42189</c:v>
                </c:pt>
                <c:pt idx="458">
                  <c:v>42190</c:v>
                </c:pt>
                <c:pt idx="459">
                  <c:v>42191</c:v>
                </c:pt>
                <c:pt idx="460">
                  <c:v>42192</c:v>
                </c:pt>
                <c:pt idx="461">
                  <c:v>42193</c:v>
                </c:pt>
                <c:pt idx="462">
                  <c:v>42194</c:v>
                </c:pt>
                <c:pt idx="463">
                  <c:v>42195</c:v>
                </c:pt>
                <c:pt idx="464">
                  <c:v>42196</c:v>
                </c:pt>
                <c:pt idx="465">
                  <c:v>42197</c:v>
                </c:pt>
                <c:pt idx="466">
                  <c:v>42198</c:v>
                </c:pt>
                <c:pt idx="467">
                  <c:v>42199</c:v>
                </c:pt>
                <c:pt idx="468">
                  <c:v>42200</c:v>
                </c:pt>
                <c:pt idx="469">
                  <c:v>42201</c:v>
                </c:pt>
                <c:pt idx="470">
                  <c:v>42202</c:v>
                </c:pt>
                <c:pt idx="471">
                  <c:v>42203</c:v>
                </c:pt>
                <c:pt idx="472">
                  <c:v>42204</c:v>
                </c:pt>
                <c:pt idx="473">
                  <c:v>42205</c:v>
                </c:pt>
                <c:pt idx="474">
                  <c:v>42206</c:v>
                </c:pt>
                <c:pt idx="475">
                  <c:v>42207</c:v>
                </c:pt>
                <c:pt idx="476">
                  <c:v>42208</c:v>
                </c:pt>
                <c:pt idx="477">
                  <c:v>42209</c:v>
                </c:pt>
                <c:pt idx="478">
                  <c:v>42210</c:v>
                </c:pt>
                <c:pt idx="479">
                  <c:v>42211</c:v>
                </c:pt>
                <c:pt idx="480">
                  <c:v>42212</c:v>
                </c:pt>
                <c:pt idx="481">
                  <c:v>42213</c:v>
                </c:pt>
                <c:pt idx="482">
                  <c:v>42214</c:v>
                </c:pt>
                <c:pt idx="483">
                  <c:v>42215</c:v>
                </c:pt>
                <c:pt idx="484">
                  <c:v>42216</c:v>
                </c:pt>
                <c:pt idx="485">
                  <c:v>42217</c:v>
                </c:pt>
                <c:pt idx="486">
                  <c:v>42218</c:v>
                </c:pt>
                <c:pt idx="487">
                  <c:v>42219</c:v>
                </c:pt>
                <c:pt idx="488">
                  <c:v>42220</c:v>
                </c:pt>
                <c:pt idx="489">
                  <c:v>42221</c:v>
                </c:pt>
                <c:pt idx="490">
                  <c:v>42222</c:v>
                </c:pt>
                <c:pt idx="491">
                  <c:v>42223</c:v>
                </c:pt>
                <c:pt idx="492">
                  <c:v>42224</c:v>
                </c:pt>
                <c:pt idx="493">
                  <c:v>42225</c:v>
                </c:pt>
                <c:pt idx="494">
                  <c:v>42226</c:v>
                </c:pt>
                <c:pt idx="495">
                  <c:v>42227</c:v>
                </c:pt>
                <c:pt idx="496">
                  <c:v>42228</c:v>
                </c:pt>
                <c:pt idx="497">
                  <c:v>42229</c:v>
                </c:pt>
                <c:pt idx="498">
                  <c:v>42230</c:v>
                </c:pt>
                <c:pt idx="499">
                  <c:v>42231</c:v>
                </c:pt>
                <c:pt idx="500">
                  <c:v>42232</c:v>
                </c:pt>
                <c:pt idx="501">
                  <c:v>42233</c:v>
                </c:pt>
                <c:pt idx="502">
                  <c:v>42234</c:v>
                </c:pt>
                <c:pt idx="503">
                  <c:v>42235</c:v>
                </c:pt>
                <c:pt idx="504">
                  <c:v>42236</c:v>
                </c:pt>
                <c:pt idx="505">
                  <c:v>42237</c:v>
                </c:pt>
                <c:pt idx="506">
                  <c:v>42238</c:v>
                </c:pt>
                <c:pt idx="507">
                  <c:v>42239</c:v>
                </c:pt>
                <c:pt idx="508">
                  <c:v>42240</c:v>
                </c:pt>
                <c:pt idx="509">
                  <c:v>42241</c:v>
                </c:pt>
                <c:pt idx="510">
                  <c:v>42242</c:v>
                </c:pt>
                <c:pt idx="511">
                  <c:v>42243</c:v>
                </c:pt>
                <c:pt idx="512">
                  <c:v>42244</c:v>
                </c:pt>
                <c:pt idx="513">
                  <c:v>42245</c:v>
                </c:pt>
                <c:pt idx="514">
                  <c:v>42246</c:v>
                </c:pt>
                <c:pt idx="515">
                  <c:v>42247</c:v>
                </c:pt>
                <c:pt idx="516">
                  <c:v>42248</c:v>
                </c:pt>
                <c:pt idx="517">
                  <c:v>42249</c:v>
                </c:pt>
                <c:pt idx="518">
                  <c:v>42250</c:v>
                </c:pt>
                <c:pt idx="519">
                  <c:v>42251</c:v>
                </c:pt>
                <c:pt idx="520">
                  <c:v>42252</c:v>
                </c:pt>
                <c:pt idx="521">
                  <c:v>42253</c:v>
                </c:pt>
                <c:pt idx="522">
                  <c:v>42254</c:v>
                </c:pt>
                <c:pt idx="523">
                  <c:v>42255</c:v>
                </c:pt>
                <c:pt idx="524">
                  <c:v>42256</c:v>
                </c:pt>
                <c:pt idx="525">
                  <c:v>42257</c:v>
                </c:pt>
                <c:pt idx="526">
                  <c:v>42258</c:v>
                </c:pt>
                <c:pt idx="527">
                  <c:v>42259</c:v>
                </c:pt>
                <c:pt idx="528">
                  <c:v>42260</c:v>
                </c:pt>
                <c:pt idx="529">
                  <c:v>42261</c:v>
                </c:pt>
                <c:pt idx="530">
                  <c:v>42262</c:v>
                </c:pt>
                <c:pt idx="531">
                  <c:v>42263</c:v>
                </c:pt>
                <c:pt idx="532">
                  <c:v>42264</c:v>
                </c:pt>
                <c:pt idx="533">
                  <c:v>42265</c:v>
                </c:pt>
                <c:pt idx="534">
                  <c:v>42266</c:v>
                </c:pt>
                <c:pt idx="535">
                  <c:v>42267</c:v>
                </c:pt>
                <c:pt idx="536">
                  <c:v>42268</c:v>
                </c:pt>
                <c:pt idx="537">
                  <c:v>42269</c:v>
                </c:pt>
                <c:pt idx="538">
                  <c:v>42270</c:v>
                </c:pt>
                <c:pt idx="539">
                  <c:v>42271</c:v>
                </c:pt>
                <c:pt idx="540">
                  <c:v>42272</c:v>
                </c:pt>
                <c:pt idx="541">
                  <c:v>42273</c:v>
                </c:pt>
                <c:pt idx="542">
                  <c:v>42274</c:v>
                </c:pt>
                <c:pt idx="543">
                  <c:v>42275</c:v>
                </c:pt>
                <c:pt idx="544">
                  <c:v>42276</c:v>
                </c:pt>
                <c:pt idx="545">
                  <c:v>42277</c:v>
                </c:pt>
                <c:pt idx="546">
                  <c:v>42278</c:v>
                </c:pt>
                <c:pt idx="547">
                  <c:v>42279</c:v>
                </c:pt>
                <c:pt idx="548">
                  <c:v>42280</c:v>
                </c:pt>
                <c:pt idx="549">
                  <c:v>42281</c:v>
                </c:pt>
                <c:pt idx="550">
                  <c:v>42282</c:v>
                </c:pt>
                <c:pt idx="551">
                  <c:v>42283</c:v>
                </c:pt>
                <c:pt idx="552">
                  <c:v>42284</c:v>
                </c:pt>
                <c:pt idx="553">
                  <c:v>42285</c:v>
                </c:pt>
                <c:pt idx="554">
                  <c:v>42286</c:v>
                </c:pt>
                <c:pt idx="555">
                  <c:v>42287</c:v>
                </c:pt>
                <c:pt idx="556">
                  <c:v>42288</c:v>
                </c:pt>
                <c:pt idx="557">
                  <c:v>42289</c:v>
                </c:pt>
                <c:pt idx="558">
                  <c:v>42290</c:v>
                </c:pt>
                <c:pt idx="559">
                  <c:v>42291</c:v>
                </c:pt>
                <c:pt idx="560">
                  <c:v>42292</c:v>
                </c:pt>
                <c:pt idx="561">
                  <c:v>42293</c:v>
                </c:pt>
                <c:pt idx="562">
                  <c:v>42294</c:v>
                </c:pt>
                <c:pt idx="563">
                  <c:v>42295</c:v>
                </c:pt>
                <c:pt idx="564">
                  <c:v>42296</c:v>
                </c:pt>
                <c:pt idx="565">
                  <c:v>42297</c:v>
                </c:pt>
                <c:pt idx="566">
                  <c:v>42298</c:v>
                </c:pt>
                <c:pt idx="567">
                  <c:v>42299</c:v>
                </c:pt>
                <c:pt idx="568">
                  <c:v>42300</c:v>
                </c:pt>
                <c:pt idx="569">
                  <c:v>42301</c:v>
                </c:pt>
                <c:pt idx="570">
                  <c:v>42302</c:v>
                </c:pt>
                <c:pt idx="571">
                  <c:v>42303</c:v>
                </c:pt>
                <c:pt idx="572">
                  <c:v>42304</c:v>
                </c:pt>
                <c:pt idx="573">
                  <c:v>42305</c:v>
                </c:pt>
                <c:pt idx="574">
                  <c:v>42306</c:v>
                </c:pt>
                <c:pt idx="575">
                  <c:v>42307</c:v>
                </c:pt>
                <c:pt idx="576">
                  <c:v>42308</c:v>
                </c:pt>
                <c:pt idx="577">
                  <c:v>42309</c:v>
                </c:pt>
                <c:pt idx="578">
                  <c:v>42310</c:v>
                </c:pt>
                <c:pt idx="579">
                  <c:v>42311</c:v>
                </c:pt>
                <c:pt idx="580">
                  <c:v>42312</c:v>
                </c:pt>
                <c:pt idx="581">
                  <c:v>42313</c:v>
                </c:pt>
                <c:pt idx="582">
                  <c:v>42314</c:v>
                </c:pt>
                <c:pt idx="583">
                  <c:v>42315</c:v>
                </c:pt>
                <c:pt idx="584">
                  <c:v>42316</c:v>
                </c:pt>
                <c:pt idx="585">
                  <c:v>42317</c:v>
                </c:pt>
                <c:pt idx="586">
                  <c:v>42318</c:v>
                </c:pt>
                <c:pt idx="587">
                  <c:v>42319</c:v>
                </c:pt>
                <c:pt idx="588">
                  <c:v>42320</c:v>
                </c:pt>
                <c:pt idx="589">
                  <c:v>42321</c:v>
                </c:pt>
                <c:pt idx="590">
                  <c:v>42322</c:v>
                </c:pt>
                <c:pt idx="591">
                  <c:v>42323</c:v>
                </c:pt>
                <c:pt idx="592">
                  <c:v>42324</c:v>
                </c:pt>
                <c:pt idx="593">
                  <c:v>42325</c:v>
                </c:pt>
                <c:pt idx="594">
                  <c:v>42326</c:v>
                </c:pt>
                <c:pt idx="595">
                  <c:v>42327</c:v>
                </c:pt>
                <c:pt idx="596">
                  <c:v>42328</c:v>
                </c:pt>
                <c:pt idx="597">
                  <c:v>42329</c:v>
                </c:pt>
                <c:pt idx="598">
                  <c:v>42330</c:v>
                </c:pt>
                <c:pt idx="599">
                  <c:v>42331</c:v>
                </c:pt>
                <c:pt idx="600">
                  <c:v>42332</c:v>
                </c:pt>
                <c:pt idx="601">
                  <c:v>42333</c:v>
                </c:pt>
                <c:pt idx="602">
                  <c:v>42334</c:v>
                </c:pt>
                <c:pt idx="603">
                  <c:v>42335</c:v>
                </c:pt>
                <c:pt idx="604">
                  <c:v>42336</c:v>
                </c:pt>
                <c:pt idx="605">
                  <c:v>42337</c:v>
                </c:pt>
                <c:pt idx="606">
                  <c:v>42338</c:v>
                </c:pt>
                <c:pt idx="607">
                  <c:v>42339</c:v>
                </c:pt>
                <c:pt idx="608">
                  <c:v>42340</c:v>
                </c:pt>
                <c:pt idx="609">
                  <c:v>42341</c:v>
                </c:pt>
                <c:pt idx="610">
                  <c:v>42342</c:v>
                </c:pt>
                <c:pt idx="611">
                  <c:v>42343</c:v>
                </c:pt>
                <c:pt idx="612">
                  <c:v>42344</c:v>
                </c:pt>
                <c:pt idx="613">
                  <c:v>42345</c:v>
                </c:pt>
                <c:pt idx="614">
                  <c:v>42346</c:v>
                </c:pt>
                <c:pt idx="615">
                  <c:v>42347</c:v>
                </c:pt>
                <c:pt idx="616">
                  <c:v>42348</c:v>
                </c:pt>
                <c:pt idx="617">
                  <c:v>42349</c:v>
                </c:pt>
                <c:pt idx="618">
                  <c:v>42350</c:v>
                </c:pt>
                <c:pt idx="619">
                  <c:v>42351</c:v>
                </c:pt>
                <c:pt idx="620">
                  <c:v>42352</c:v>
                </c:pt>
                <c:pt idx="621">
                  <c:v>42353</c:v>
                </c:pt>
                <c:pt idx="622">
                  <c:v>42354</c:v>
                </c:pt>
                <c:pt idx="623">
                  <c:v>42355</c:v>
                </c:pt>
                <c:pt idx="624">
                  <c:v>42356</c:v>
                </c:pt>
                <c:pt idx="625">
                  <c:v>42357</c:v>
                </c:pt>
                <c:pt idx="626">
                  <c:v>42358</c:v>
                </c:pt>
                <c:pt idx="627">
                  <c:v>42359</c:v>
                </c:pt>
                <c:pt idx="628">
                  <c:v>42360</c:v>
                </c:pt>
                <c:pt idx="629">
                  <c:v>42361</c:v>
                </c:pt>
                <c:pt idx="630">
                  <c:v>42362</c:v>
                </c:pt>
                <c:pt idx="631">
                  <c:v>42363</c:v>
                </c:pt>
                <c:pt idx="632">
                  <c:v>42364</c:v>
                </c:pt>
                <c:pt idx="633">
                  <c:v>42365</c:v>
                </c:pt>
                <c:pt idx="634">
                  <c:v>42366</c:v>
                </c:pt>
                <c:pt idx="635">
                  <c:v>42367</c:v>
                </c:pt>
                <c:pt idx="636">
                  <c:v>42368</c:v>
                </c:pt>
                <c:pt idx="637">
                  <c:v>42369</c:v>
                </c:pt>
                <c:pt idx="638">
                  <c:v>42370</c:v>
                </c:pt>
                <c:pt idx="639">
                  <c:v>42371</c:v>
                </c:pt>
                <c:pt idx="640">
                  <c:v>42372</c:v>
                </c:pt>
                <c:pt idx="641">
                  <c:v>42373</c:v>
                </c:pt>
                <c:pt idx="642">
                  <c:v>42374</c:v>
                </c:pt>
                <c:pt idx="643">
                  <c:v>42375</c:v>
                </c:pt>
                <c:pt idx="644">
                  <c:v>42376</c:v>
                </c:pt>
                <c:pt idx="645">
                  <c:v>42377</c:v>
                </c:pt>
                <c:pt idx="646">
                  <c:v>42378</c:v>
                </c:pt>
                <c:pt idx="647">
                  <c:v>42379</c:v>
                </c:pt>
                <c:pt idx="648">
                  <c:v>42380</c:v>
                </c:pt>
                <c:pt idx="649">
                  <c:v>42381</c:v>
                </c:pt>
                <c:pt idx="650">
                  <c:v>42382</c:v>
                </c:pt>
                <c:pt idx="651">
                  <c:v>42383</c:v>
                </c:pt>
                <c:pt idx="652">
                  <c:v>42384</c:v>
                </c:pt>
                <c:pt idx="653">
                  <c:v>42385</c:v>
                </c:pt>
                <c:pt idx="654">
                  <c:v>42386</c:v>
                </c:pt>
                <c:pt idx="655">
                  <c:v>42387</c:v>
                </c:pt>
                <c:pt idx="656">
                  <c:v>42388</c:v>
                </c:pt>
                <c:pt idx="657">
                  <c:v>42389</c:v>
                </c:pt>
                <c:pt idx="658">
                  <c:v>42390</c:v>
                </c:pt>
                <c:pt idx="659">
                  <c:v>42391</c:v>
                </c:pt>
                <c:pt idx="660">
                  <c:v>42392</c:v>
                </c:pt>
                <c:pt idx="661">
                  <c:v>42393</c:v>
                </c:pt>
                <c:pt idx="662">
                  <c:v>42394</c:v>
                </c:pt>
                <c:pt idx="663">
                  <c:v>42395</c:v>
                </c:pt>
                <c:pt idx="664">
                  <c:v>42396</c:v>
                </c:pt>
                <c:pt idx="665">
                  <c:v>42397</c:v>
                </c:pt>
                <c:pt idx="666">
                  <c:v>42398</c:v>
                </c:pt>
                <c:pt idx="667">
                  <c:v>42399</c:v>
                </c:pt>
                <c:pt idx="668">
                  <c:v>42400</c:v>
                </c:pt>
                <c:pt idx="669">
                  <c:v>42401</c:v>
                </c:pt>
                <c:pt idx="670">
                  <c:v>42402</c:v>
                </c:pt>
                <c:pt idx="671">
                  <c:v>42403</c:v>
                </c:pt>
                <c:pt idx="672">
                  <c:v>42404</c:v>
                </c:pt>
                <c:pt idx="673">
                  <c:v>42405</c:v>
                </c:pt>
                <c:pt idx="674">
                  <c:v>42406</c:v>
                </c:pt>
                <c:pt idx="675">
                  <c:v>42407</c:v>
                </c:pt>
                <c:pt idx="676">
                  <c:v>42408</c:v>
                </c:pt>
                <c:pt idx="677">
                  <c:v>42409</c:v>
                </c:pt>
                <c:pt idx="678">
                  <c:v>42410</c:v>
                </c:pt>
                <c:pt idx="679">
                  <c:v>42411</c:v>
                </c:pt>
                <c:pt idx="680">
                  <c:v>42412</c:v>
                </c:pt>
                <c:pt idx="681">
                  <c:v>42413</c:v>
                </c:pt>
                <c:pt idx="682">
                  <c:v>42414</c:v>
                </c:pt>
                <c:pt idx="683">
                  <c:v>42415</c:v>
                </c:pt>
                <c:pt idx="684">
                  <c:v>42416</c:v>
                </c:pt>
                <c:pt idx="685">
                  <c:v>42417</c:v>
                </c:pt>
                <c:pt idx="686">
                  <c:v>42418</c:v>
                </c:pt>
                <c:pt idx="687">
                  <c:v>42419</c:v>
                </c:pt>
                <c:pt idx="688">
                  <c:v>42420</c:v>
                </c:pt>
                <c:pt idx="689">
                  <c:v>42421</c:v>
                </c:pt>
                <c:pt idx="690">
                  <c:v>42422</c:v>
                </c:pt>
                <c:pt idx="691">
                  <c:v>42423</c:v>
                </c:pt>
                <c:pt idx="692">
                  <c:v>42424</c:v>
                </c:pt>
                <c:pt idx="693">
                  <c:v>42425</c:v>
                </c:pt>
                <c:pt idx="694">
                  <c:v>42426</c:v>
                </c:pt>
                <c:pt idx="695">
                  <c:v>42427</c:v>
                </c:pt>
                <c:pt idx="696">
                  <c:v>42428</c:v>
                </c:pt>
                <c:pt idx="697">
                  <c:v>42429</c:v>
                </c:pt>
                <c:pt idx="698">
                  <c:v>42430</c:v>
                </c:pt>
                <c:pt idx="699">
                  <c:v>42431</c:v>
                </c:pt>
                <c:pt idx="700">
                  <c:v>42432</c:v>
                </c:pt>
                <c:pt idx="701">
                  <c:v>42433</c:v>
                </c:pt>
                <c:pt idx="702">
                  <c:v>42434</c:v>
                </c:pt>
                <c:pt idx="703">
                  <c:v>42435</c:v>
                </c:pt>
                <c:pt idx="704">
                  <c:v>42436</c:v>
                </c:pt>
                <c:pt idx="705">
                  <c:v>42437</c:v>
                </c:pt>
                <c:pt idx="706">
                  <c:v>42438</c:v>
                </c:pt>
                <c:pt idx="707">
                  <c:v>42439</c:v>
                </c:pt>
                <c:pt idx="708">
                  <c:v>42440</c:v>
                </c:pt>
                <c:pt idx="709">
                  <c:v>42441</c:v>
                </c:pt>
                <c:pt idx="710">
                  <c:v>42442</c:v>
                </c:pt>
                <c:pt idx="711">
                  <c:v>42443</c:v>
                </c:pt>
                <c:pt idx="712">
                  <c:v>42444</c:v>
                </c:pt>
                <c:pt idx="713">
                  <c:v>42445</c:v>
                </c:pt>
                <c:pt idx="714">
                  <c:v>42446</c:v>
                </c:pt>
                <c:pt idx="715">
                  <c:v>42447</c:v>
                </c:pt>
                <c:pt idx="716">
                  <c:v>42448</c:v>
                </c:pt>
                <c:pt idx="717">
                  <c:v>42449</c:v>
                </c:pt>
                <c:pt idx="718">
                  <c:v>42450</c:v>
                </c:pt>
                <c:pt idx="719">
                  <c:v>42451</c:v>
                </c:pt>
                <c:pt idx="720">
                  <c:v>42452</c:v>
                </c:pt>
                <c:pt idx="721">
                  <c:v>42453</c:v>
                </c:pt>
                <c:pt idx="722">
                  <c:v>42454</c:v>
                </c:pt>
                <c:pt idx="723">
                  <c:v>42455</c:v>
                </c:pt>
                <c:pt idx="724">
                  <c:v>42456</c:v>
                </c:pt>
                <c:pt idx="725">
                  <c:v>42457</c:v>
                </c:pt>
                <c:pt idx="726">
                  <c:v>42458</c:v>
                </c:pt>
                <c:pt idx="727">
                  <c:v>42459</c:v>
                </c:pt>
                <c:pt idx="728">
                  <c:v>42460</c:v>
                </c:pt>
                <c:pt idx="729">
                  <c:v>42461</c:v>
                </c:pt>
                <c:pt idx="730">
                  <c:v>42462</c:v>
                </c:pt>
                <c:pt idx="731">
                  <c:v>42463</c:v>
                </c:pt>
                <c:pt idx="732">
                  <c:v>42464</c:v>
                </c:pt>
                <c:pt idx="733">
                  <c:v>42465</c:v>
                </c:pt>
                <c:pt idx="734">
                  <c:v>42466</c:v>
                </c:pt>
                <c:pt idx="735">
                  <c:v>42467</c:v>
                </c:pt>
                <c:pt idx="736">
                  <c:v>42468</c:v>
                </c:pt>
                <c:pt idx="737">
                  <c:v>42469</c:v>
                </c:pt>
                <c:pt idx="738">
                  <c:v>42470</c:v>
                </c:pt>
                <c:pt idx="739">
                  <c:v>42471</c:v>
                </c:pt>
                <c:pt idx="740">
                  <c:v>42472</c:v>
                </c:pt>
                <c:pt idx="741">
                  <c:v>42473</c:v>
                </c:pt>
                <c:pt idx="742">
                  <c:v>42474</c:v>
                </c:pt>
                <c:pt idx="743">
                  <c:v>42475</c:v>
                </c:pt>
                <c:pt idx="744">
                  <c:v>42476</c:v>
                </c:pt>
                <c:pt idx="745">
                  <c:v>42477</c:v>
                </c:pt>
                <c:pt idx="746">
                  <c:v>42478</c:v>
                </c:pt>
                <c:pt idx="747">
                  <c:v>42479</c:v>
                </c:pt>
                <c:pt idx="748">
                  <c:v>42480</c:v>
                </c:pt>
                <c:pt idx="749">
                  <c:v>42481</c:v>
                </c:pt>
                <c:pt idx="750">
                  <c:v>42482</c:v>
                </c:pt>
                <c:pt idx="751">
                  <c:v>42483</c:v>
                </c:pt>
                <c:pt idx="752">
                  <c:v>42484</c:v>
                </c:pt>
                <c:pt idx="753">
                  <c:v>42485</c:v>
                </c:pt>
                <c:pt idx="754">
                  <c:v>42486</c:v>
                </c:pt>
                <c:pt idx="755">
                  <c:v>42487</c:v>
                </c:pt>
                <c:pt idx="756">
                  <c:v>42488</c:v>
                </c:pt>
                <c:pt idx="757">
                  <c:v>42489</c:v>
                </c:pt>
                <c:pt idx="758">
                  <c:v>42490</c:v>
                </c:pt>
                <c:pt idx="759">
                  <c:v>42491</c:v>
                </c:pt>
                <c:pt idx="760">
                  <c:v>42492</c:v>
                </c:pt>
                <c:pt idx="761">
                  <c:v>42493</c:v>
                </c:pt>
                <c:pt idx="762">
                  <c:v>42494</c:v>
                </c:pt>
                <c:pt idx="763">
                  <c:v>42495</c:v>
                </c:pt>
                <c:pt idx="764">
                  <c:v>42496</c:v>
                </c:pt>
                <c:pt idx="765">
                  <c:v>42497</c:v>
                </c:pt>
                <c:pt idx="766">
                  <c:v>42498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42504</c:v>
                </c:pt>
                <c:pt idx="773">
                  <c:v>42505</c:v>
                </c:pt>
                <c:pt idx="774">
                  <c:v>42506</c:v>
                </c:pt>
                <c:pt idx="775">
                  <c:v>42507</c:v>
                </c:pt>
                <c:pt idx="776">
                  <c:v>42508</c:v>
                </c:pt>
                <c:pt idx="777">
                  <c:v>42509</c:v>
                </c:pt>
                <c:pt idx="778">
                  <c:v>42510</c:v>
                </c:pt>
                <c:pt idx="779">
                  <c:v>42511</c:v>
                </c:pt>
                <c:pt idx="780">
                  <c:v>42512</c:v>
                </c:pt>
                <c:pt idx="781">
                  <c:v>42513</c:v>
                </c:pt>
                <c:pt idx="782">
                  <c:v>42514</c:v>
                </c:pt>
                <c:pt idx="783">
                  <c:v>42515</c:v>
                </c:pt>
                <c:pt idx="784">
                  <c:v>42516</c:v>
                </c:pt>
                <c:pt idx="785">
                  <c:v>42517</c:v>
                </c:pt>
                <c:pt idx="786">
                  <c:v>42518</c:v>
                </c:pt>
                <c:pt idx="787">
                  <c:v>42519</c:v>
                </c:pt>
                <c:pt idx="788">
                  <c:v>42520</c:v>
                </c:pt>
                <c:pt idx="789">
                  <c:v>42521</c:v>
                </c:pt>
                <c:pt idx="790">
                  <c:v>42522</c:v>
                </c:pt>
                <c:pt idx="791">
                  <c:v>42523</c:v>
                </c:pt>
                <c:pt idx="792">
                  <c:v>42524</c:v>
                </c:pt>
                <c:pt idx="793">
                  <c:v>42525</c:v>
                </c:pt>
                <c:pt idx="794">
                  <c:v>42526</c:v>
                </c:pt>
                <c:pt idx="795">
                  <c:v>42527</c:v>
                </c:pt>
                <c:pt idx="796">
                  <c:v>42528</c:v>
                </c:pt>
                <c:pt idx="797">
                  <c:v>42529</c:v>
                </c:pt>
                <c:pt idx="798">
                  <c:v>42530</c:v>
                </c:pt>
                <c:pt idx="799">
                  <c:v>42531</c:v>
                </c:pt>
                <c:pt idx="800">
                  <c:v>42532</c:v>
                </c:pt>
                <c:pt idx="801">
                  <c:v>42533</c:v>
                </c:pt>
                <c:pt idx="802">
                  <c:v>42534</c:v>
                </c:pt>
                <c:pt idx="803">
                  <c:v>42535</c:v>
                </c:pt>
                <c:pt idx="804">
                  <c:v>42536</c:v>
                </c:pt>
                <c:pt idx="805">
                  <c:v>42537</c:v>
                </c:pt>
                <c:pt idx="806">
                  <c:v>42538</c:v>
                </c:pt>
                <c:pt idx="807">
                  <c:v>42539</c:v>
                </c:pt>
                <c:pt idx="808">
                  <c:v>42540</c:v>
                </c:pt>
                <c:pt idx="809">
                  <c:v>42541</c:v>
                </c:pt>
                <c:pt idx="810">
                  <c:v>42542</c:v>
                </c:pt>
                <c:pt idx="811">
                  <c:v>42543</c:v>
                </c:pt>
                <c:pt idx="812">
                  <c:v>42544</c:v>
                </c:pt>
                <c:pt idx="813">
                  <c:v>42545</c:v>
                </c:pt>
                <c:pt idx="814">
                  <c:v>42546</c:v>
                </c:pt>
                <c:pt idx="815">
                  <c:v>42547</c:v>
                </c:pt>
                <c:pt idx="816">
                  <c:v>42548</c:v>
                </c:pt>
                <c:pt idx="817">
                  <c:v>42549</c:v>
                </c:pt>
                <c:pt idx="818">
                  <c:v>42550</c:v>
                </c:pt>
                <c:pt idx="819">
                  <c:v>42551</c:v>
                </c:pt>
                <c:pt idx="820">
                  <c:v>42552</c:v>
                </c:pt>
                <c:pt idx="821">
                  <c:v>42553</c:v>
                </c:pt>
                <c:pt idx="822">
                  <c:v>42554</c:v>
                </c:pt>
                <c:pt idx="823">
                  <c:v>42555</c:v>
                </c:pt>
                <c:pt idx="824">
                  <c:v>42556</c:v>
                </c:pt>
                <c:pt idx="825">
                  <c:v>42557</c:v>
                </c:pt>
                <c:pt idx="826">
                  <c:v>42558</c:v>
                </c:pt>
                <c:pt idx="827">
                  <c:v>42559</c:v>
                </c:pt>
                <c:pt idx="828">
                  <c:v>42560</c:v>
                </c:pt>
                <c:pt idx="829">
                  <c:v>42561</c:v>
                </c:pt>
                <c:pt idx="830">
                  <c:v>42562</c:v>
                </c:pt>
                <c:pt idx="831">
                  <c:v>42563</c:v>
                </c:pt>
                <c:pt idx="832">
                  <c:v>42564</c:v>
                </c:pt>
                <c:pt idx="833">
                  <c:v>42565</c:v>
                </c:pt>
                <c:pt idx="834">
                  <c:v>42566</c:v>
                </c:pt>
                <c:pt idx="835">
                  <c:v>42567</c:v>
                </c:pt>
                <c:pt idx="836">
                  <c:v>42568</c:v>
                </c:pt>
                <c:pt idx="837">
                  <c:v>42569</c:v>
                </c:pt>
                <c:pt idx="838">
                  <c:v>42570</c:v>
                </c:pt>
                <c:pt idx="839">
                  <c:v>42571</c:v>
                </c:pt>
                <c:pt idx="840">
                  <c:v>42572</c:v>
                </c:pt>
                <c:pt idx="841">
                  <c:v>42573</c:v>
                </c:pt>
                <c:pt idx="842">
                  <c:v>42574</c:v>
                </c:pt>
                <c:pt idx="843">
                  <c:v>42575</c:v>
                </c:pt>
                <c:pt idx="844">
                  <c:v>42576</c:v>
                </c:pt>
                <c:pt idx="845">
                  <c:v>42577</c:v>
                </c:pt>
                <c:pt idx="846">
                  <c:v>42578</c:v>
                </c:pt>
                <c:pt idx="847">
                  <c:v>42579</c:v>
                </c:pt>
                <c:pt idx="848">
                  <c:v>42580</c:v>
                </c:pt>
                <c:pt idx="849">
                  <c:v>42581</c:v>
                </c:pt>
                <c:pt idx="850">
                  <c:v>42582</c:v>
                </c:pt>
                <c:pt idx="851">
                  <c:v>42583</c:v>
                </c:pt>
                <c:pt idx="852">
                  <c:v>42584</c:v>
                </c:pt>
                <c:pt idx="853">
                  <c:v>42585</c:v>
                </c:pt>
                <c:pt idx="854">
                  <c:v>42586</c:v>
                </c:pt>
                <c:pt idx="855">
                  <c:v>42587</c:v>
                </c:pt>
                <c:pt idx="856">
                  <c:v>42588</c:v>
                </c:pt>
                <c:pt idx="857">
                  <c:v>42589</c:v>
                </c:pt>
                <c:pt idx="858">
                  <c:v>42590</c:v>
                </c:pt>
                <c:pt idx="859">
                  <c:v>42591</c:v>
                </c:pt>
                <c:pt idx="860">
                  <c:v>42592</c:v>
                </c:pt>
                <c:pt idx="861">
                  <c:v>42593</c:v>
                </c:pt>
                <c:pt idx="862">
                  <c:v>42594</c:v>
                </c:pt>
                <c:pt idx="863">
                  <c:v>42595</c:v>
                </c:pt>
                <c:pt idx="864">
                  <c:v>42596</c:v>
                </c:pt>
                <c:pt idx="865">
                  <c:v>42597</c:v>
                </c:pt>
                <c:pt idx="866">
                  <c:v>42598</c:v>
                </c:pt>
                <c:pt idx="867">
                  <c:v>42599</c:v>
                </c:pt>
                <c:pt idx="868">
                  <c:v>42600</c:v>
                </c:pt>
                <c:pt idx="869">
                  <c:v>42601</c:v>
                </c:pt>
                <c:pt idx="870">
                  <c:v>42602</c:v>
                </c:pt>
                <c:pt idx="871">
                  <c:v>42603</c:v>
                </c:pt>
                <c:pt idx="872">
                  <c:v>42604</c:v>
                </c:pt>
                <c:pt idx="873">
                  <c:v>42605</c:v>
                </c:pt>
                <c:pt idx="874">
                  <c:v>42606</c:v>
                </c:pt>
                <c:pt idx="875">
                  <c:v>42607</c:v>
                </c:pt>
                <c:pt idx="876">
                  <c:v>42608</c:v>
                </c:pt>
                <c:pt idx="877">
                  <c:v>42609</c:v>
                </c:pt>
                <c:pt idx="878">
                  <c:v>42610</c:v>
                </c:pt>
                <c:pt idx="879">
                  <c:v>42611</c:v>
                </c:pt>
                <c:pt idx="880">
                  <c:v>42612</c:v>
                </c:pt>
                <c:pt idx="881">
                  <c:v>42613</c:v>
                </c:pt>
                <c:pt idx="882">
                  <c:v>42614</c:v>
                </c:pt>
                <c:pt idx="883">
                  <c:v>42615</c:v>
                </c:pt>
                <c:pt idx="884">
                  <c:v>42616</c:v>
                </c:pt>
                <c:pt idx="885">
                  <c:v>42617</c:v>
                </c:pt>
                <c:pt idx="886">
                  <c:v>42618</c:v>
                </c:pt>
                <c:pt idx="887">
                  <c:v>42619</c:v>
                </c:pt>
                <c:pt idx="888">
                  <c:v>42620</c:v>
                </c:pt>
                <c:pt idx="889">
                  <c:v>42621</c:v>
                </c:pt>
                <c:pt idx="890">
                  <c:v>42622</c:v>
                </c:pt>
                <c:pt idx="891">
                  <c:v>42623</c:v>
                </c:pt>
                <c:pt idx="892">
                  <c:v>42624</c:v>
                </c:pt>
                <c:pt idx="893">
                  <c:v>42625</c:v>
                </c:pt>
                <c:pt idx="894">
                  <c:v>42626</c:v>
                </c:pt>
                <c:pt idx="895">
                  <c:v>42627</c:v>
                </c:pt>
                <c:pt idx="896">
                  <c:v>42628</c:v>
                </c:pt>
                <c:pt idx="897">
                  <c:v>42629</c:v>
                </c:pt>
                <c:pt idx="898">
                  <c:v>42630</c:v>
                </c:pt>
                <c:pt idx="899">
                  <c:v>42631</c:v>
                </c:pt>
                <c:pt idx="900">
                  <c:v>42632</c:v>
                </c:pt>
                <c:pt idx="901">
                  <c:v>42633</c:v>
                </c:pt>
                <c:pt idx="902">
                  <c:v>42634</c:v>
                </c:pt>
                <c:pt idx="903">
                  <c:v>42635</c:v>
                </c:pt>
                <c:pt idx="904">
                  <c:v>42636</c:v>
                </c:pt>
                <c:pt idx="905">
                  <c:v>42637</c:v>
                </c:pt>
                <c:pt idx="906">
                  <c:v>42638</c:v>
                </c:pt>
                <c:pt idx="907">
                  <c:v>42639</c:v>
                </c:pt>
                <c:pt idx="908">
                  <c:v>42640</c:v>
                </c:pt>
                <c:pt idx="909">
                  <c:v>42641</c:v>
                </c:pt>
                <c:pt idx="910">
                  <c:v>42642</c:v>
                </c:pt>
                <c:pt idx="911">
                  <c:v>42643</c:v>
                </c:pt>
                <c:pt idx="912">
                  <c:v>42644</c:v>
                </c:pt>
                <c:pt idx="913">
                  <c:v>42645</c:v>
                </c:pt>
                <c:pt idx="914">
                  <c:v>42646</c:v>
                </c:pt>
                <c:pt idx="915">
                  <c:v>42647</c:v>
                </c:pt>
                <c:pt idx="916">
                  <c:v>42648</c:v>
                </c:pt>
                <c:pt idx="917">
                  <c:v>42649</c:v>
                </c:pt>
                <c:pt idx="918">
                  <c:v>42650</c:v>
                </c:pt>
                <c:pt idx="919">
                  <c:v>42651</c:v>
                </c:pt>
                <c:pt idx="920">
                  <c:v>42652</c:v>
                </c:pt>
                <c:pt idx="921">
                  <c:v>42653</c:v>
                </c:pt>
                <c:pt idx="922">
                  <c:v>42654</c:v>
                </c:pt>
                <c:pt idx="923">
                  <c:v>42655</c:v>
                </c:pt>
                <c:pt idx="924">
                  <c:v>42656</c:v>
                </c:pt>
                <c:pt idx="925">
                  <c:v>42657</c:v>
                </c:pt>
                <c:pt idx="926">
                  <c:v>42658</c:v>
                </c:pt>
                <c:pt idx="927">
                  <c:v>42659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42665</c:v>
                </c:pt>
                <c:pt idx="934">
                  <c:v>42666</c:v>
                </c:pt>
                <c:pt idx="935">
                  <c:v>42667</c:v>
                </c:pt>
                <c:pt idx="936">
                  <c:v>42668</c:v>
                </c:pt>
                <c:pt idx="937">
                  <c:v>42669</c:v>
                </c:pt>
                <c:pt idx="938">
                  <c:v>42670</c:v>
                </c:pt>
                <c:pt idx="939">
                  <c:v>42671</c:v>
                </c:pt>
                <c:pt idx="940">
                  <c:v>42672</c:v>
                </c:pt>
                <c:pt idx="941">
                  <c:v>42673</c:v>
                </c:pt>
                <c:pt idx="942">
                  <c:v>42674</c:v>
                </c:pt>
                <c:pt idx="943">
                  <c:v>42675</c:v>
                </c:pt>
                <c:pt idx="944">
                  <c:v>42676</c:v>
                </c:pt>
                <c:pt idx="945">
                  <c:v>42677</c:v>
                </c:pt>
                <c:pt idx="946">
                  <c:v>42678</c:v>
                </c:pt>
                <c:pt idx="947">
                  <c:v>42679</c:v>
                </c:pt>
                <c:pt idx="948">
                  <c:v>42680</c:v>
                </c:pt>
                <c:pt idx="949">
                  <c:v>42681</c:v>
                </c:pt>
                <c:pt idx="950">
                  <c:v>42682</c:v>
                </c:pt>
                <c:pt idx="951">
                  <c:v>42683</c:v>
                </c:pt>
                <c:pt idx="952">
                  <c:v>42684</c:v>
                </c:pt>
                <c:pt idx="953">
                  <c:v>42685</c:v>
                </c:pt>
                <c:pt idx="954">
                  <c:v>42686</c:v>
                </c:pt>
                <c:pt idx="955">
                  <c:v>42687</c:v>
                </c:pt>
                <c:pt idx="956">
                  <c:v>42688</c:v>
                </c:pt>
                <c:pt idx="957">
                  <c:v>42689</c:v>
                </c:pt>
                <c:pt idx="958">
                  <c:v>42690</c:v>
                </c:pt>
                <c:pt idx="959">
                  <c:v>42691</c:v>
                </c:pt>
                <c:pt idx="960">
                  <c:v>42692</c:v>
                </c:pt>
                <c:pt idx="961">
                  <c:v>42693</c:v>
                </c:pt>
                <c:pt idx="962">
                  <c:v>42694</c:v>
                </c:pt>
                <c:pt idx="963">
                  <c:v>42695</c:v>
                </c:pt>
                <c:pt idx="964">
                  <c:v>42696</c:v>
                </c:pt>
                <c:pt idx="965">
                  <c:v>42697</c:v>
                </c:pt>
                <c:pt idx="966">
                  <c:v>42698</c:v>
                </c:pt>
                <c:pt idx="967">
                  <c:v>42699</c:v>
                </c:pt>
                <c:pt idx="968">
                  <c:v>42700</c:v>
                </c:pt>
                <c:pt idx="969">
                  <c:v>42701</c:v>
                </c:pt>
                <c:pt idx="970">
                  <c:v>42702</c:v>
                </c:pt>
                <c:pt idx="971">
                  <c:v>42703</c:v>
                </c:pt>
                <c:pt idx="972">
                  <c:v>42704</c:v>
                </c:pt>
                <c:pt idx="973">
                  <c:v>42705</c:v>
                </c:pt>
                <c:pt idx="974">
                  <c:v>42706</c:v>
                </c:pt>
                <c:pt idx="975">
                  <c:v>42707</c:v>
                </c:pt>
                <c:pt idx="976">
                  <c:v>42708</c:v>
                </c:pt>
                <c:pt idx="977">
                  <c:v>42709</c:v>
                </c:pt>
                <c:pt idx="978">
                  <c:v>42710</c:v>
                </c:pt>
                <c:pt idx="979">
                  <c:v>42711</c:v>
                </c:pt>
                <c:pt idx="980">
                  <c:v>42712</c:v>
                </c:pt>
                <c:pt idx="981">
                  <c:v>42713</c:v>
                </c:pt>
                <c:pt idx="982">
                  <c:v>42714</c:v>
                </c:pt>
                <c:pt idx="983">
                  <c:v>42715</c:v>
                </c:pt>
                <c:pt idx="984">
                  <c:v>42716</c:v>
                </c:pt>
                <c:pt idx="985">
                  <c:v>42717</c:v>
                </c:pt>
                <c:pt idx="986">
                  <c:v>42718</c:v>
                </c:pt>
                <c:pt idx="987">
                  <c:v>42719</c:v>
                </c:pt>
                <c:pt idx="988">
                  <c:v>42720</c:v>
                </c:pt>
                <c:pt idx="989">
                  <c:v>42721</c:v>
                </c:pt>
                <c:pt idx="990">
                  <c:v>42722</c:v>
                </c:pt>
                <c:pt idx="991">
                  <c:v>42723</c:v>
                </c:pt>
                <c:pt idx="992">
                  <c:v>42724</c:v>
                </c:pt>
                <c:pt idx="993">
                  <c:v>42725</c:v>
                </c:pt>
                <c:pt idx="994">
                  <c:v>42726</c:v>
                </c:pt>
                <c:pt idx="995">
                  <c:v>42727</c:v>
                </c:pt>
                <c:pt idx="996">
                  <c:v>42728</c:v>
                </c:pt>
                <c:pt idx="997">
                  <c:v>42729</c:v>
                </c:pt>
                <c:pt idx="998">
                  <c:v>42730</c:v>
                </c:pt>
                <c:pt idx="999">
                  <c:v>42731</c:v>
                </c:pt>
                <c:pt idx="1000">
                  <c:v>42732</c:v>
                </c:pt>
                <c:pt idx="1001">
                  <c:v>42733</c:v>
                </c:pt>
                <c:pt idx="1002">
                  <c:v>42734</c:v>
                </c:pt>
                <c:pt idx="1003">
                  <c:v>42735</c:v>
                </c:pt>
                <c:pt idx="1004">
                  <c:v>42736</c:v>
                </c:pt>
                <c:pt idx="1005">
                  <c:v>42737</c:v>
                </c:pt>
                <c:pt idx="1006">
                  <c:v>42738</c:v>
                </c:pt>
                <c:pt idx="1007">
                  <c:v>42739</c:v>
                </c:pt>
                <c:pt idx="1008">
                  <c:v>42740</c:v>
                </c:pt>
                <c:pt idx="1009">
                  <c:v>42741</c:v>
                </c:pt>
                <c:pt idx="1010">
                  <c:v>42742</c:v>
                </c:pt>
                <c:pt idx="1011">
                  <c:v>42743</c:v>
                </c:pt>
                <c:pt idx="1012">
                  <c:v>42744</c:v>
                </c:pt>
                <c:pt idx="1013">
                  <c:v>42745</c:v>
                </c:pt>
                <c:pt idx="1014">
                  <c:v>42746</c:v>
                </c:pt>
                <c:pt idx="1015">
                  <c:v>42747</c:v>
                </c:pt>
                <c:pt idx="1016">
                  <c:v>42748</c:v>
                </c:pt>
                <c:pt idx="1017">
                  <c:v>42749</c:v>
                </c:pt>
                <c:pt idx="1018">
                  <c:v>42750</c:v>
                </c:pt>
                <c:pt idx="1019">
                  <c:v>42751</c:v>
                </c:pt>
                <c:pt idx="1020">
                  <c:v>42752</c:v>
                </c:pt>
                <c:pt idx="1021">
                  <c:v>42753</c:v>
                </c:pt>
                <c:pt idx="1022">
                  <c:v>42754</c:v>
                </c:pt>
                <c:pt idx="1023">
                  <c:v>42755</c:v>
                </c:pt>
                <c:pt idx="1024">
                  <c:v>42756</c:v>
                </c:pt>
                <c:pt idx="1025">
                  <c:v>42757</c:v>
                </c:pt>
                <c:pt idx="1026">
                  <c:v>42758</c:v>
                </c:pt>
                <c:pt idx="1027">
                  <c:v>42759</c:v>
                </c:pt>
                <c:pt idx="1028">
                  <c:v>42760</c:v>
                </c:pt>
                <c:pt idx="1029">
                  <c:v>42761</c:v>
                </c:pt>
                <c:pt idx="1030">
                  <c:v>42762</c:v>
                </c:pt>
                <c:pt idx="1031">
                  <c:v>42763</c:v>
                </c:pt>
                <c:pt idx="1032">
                  <c:v>42764</c:v>
                </c:pt>
                <c:pt idx="1033">
                  <c:v>42765</c:v>
                </c:pt>
                <c:pt idx="1034">
                  <c:v>42766</c:v>
                </c:pt>
                <c:pt idx="1035">
                  <c:v>42767</c:v>
                </c:pt>
                <c:pt idx="1036">
                  <c:v>42768</c:v>
                </c:pt>
                <c:pt idx="1037">
                  <c:v>42769</c:v>
                </c:pt>
                <c:pt idx="1038">
                  <c:v>42770</c:v>
                </c:pt>
                <c:pt idx="1039">
                  <c:v>42771</c:v>
                </c:pt>
                <c:pt idx="1040">
                  <c:v>42772</c:v>
                </c:pt>
                <c:pt idx="1041">
                  <c:v>42773</c:v>
                </c:pt>
                <c:pt idx="1042">
                  <c:v>42774</c:v>
                </c:pt>
                <c:pt idx="1043">
                  <c:v>42775</c:v>
                </c:pt>
                <c:pt idx="1044">
                  <c:v>42776</c:v>
                </c:pt>
                <c:pt idx="1045">
                  <c:v>42777</c:v>
                </c:pt>
                <c:pt idx="1046">
                  <c:v>42778</c:v>
                </c:pt>
                <c:pt idx="1047">
                  <c:v>42779</c:v>
                </c:pt>
                <c:pt idx="1048">
                  <c:v>42780</c:v>
                </c:pt>
                <c:pt idx="1049">
                  <c:v>42781</c:v>
                </c:pt>
                <c:pt idx="1050">
                  <c:v>42782</c:v>
                </c:pt>
                <c:pt idx="1051">
                  <c:v>42783</c:v>
                </c:pt>
                <c:pt idx="1052">
                  <c:v>42784</c:v>
                </c:pt>
                <c:pt idx="1053">
                  <c:v>42785</c:v>
                </c:pt>
                <c:pt idx="1054">
                  <c:v>42786</c:v>
                </c:pt>
                <c:pt idx="1055">
                  <c:v>42787</c:v>
                </c:pt>
                <c:pt idx="1056">
                  <c:v>42788</c:v>
                </c:pt>
                <c:pt idx="1057">
                  <c:v>42789</c:v>
                </c:pt>
                <c:pt idx="1058">
                  <c:v>42790</c:v>
                </c:pt>
                <c:pt idx="1059">
                  <c:v>42791</c:v>
                </c:pt>
                <c:pt idx="1060">
                  <c:v>42792</c:v>
                </c:pt>
                <c:pt idx="1061">
                  <c:v>42793</c:v>
                </c:pt>
                <c:pt idx="1062">
                  <c:v>42794</c:v>
                </c:pt>
                <c:pt idx="1063">
                  <c:v>42795</c:v>
                </c:pt>
                <c:pt idx="1064">
                  <c:v>42796</c:v>
                </c:pt>
                <c:pt idx="1065">
                  <c:v>42797</c:v>
                </c:pt>
                <c:pt idx="1066">
                  <c:v>42798</c:v>
                </c:pt>
                <c:pt idx="1067">
                  <c:v>42799</c:v>
                </c:pt>
                <c:pt idx="1068">
                  <c:v>42800</c:v>
                </c:pt>
                <c:pt idx="1069">
                  <c:v>42801</c:v>
                </c:pt>
                <c:pt idx="1070">
                  <c:v>42802</c:v>
                </c:pt>
                <c:pt idx="1071">
                  <c:v>42803</c:v>
                </c:pt>
                <c:pt idx="1072">
                  <c:v>42804</c:v>
                </c:pt>
                <c:pt idx="1073">
                  <c:v>42805</c:v>
                </c:pt>
                <c:pt idx="1074">
                  <c:v>42806</c:v>
                </c:pt>
                <c:pt idx="1075">
                  <c:v>42807</c:v>
                </c:pt>
                <c:pt idx="1076">
                  <c:v>42808</c:v>
                </c:pt>
                <c:pt idx="1077">
                  <c:v>42809</c:v>
                </c:pt>
                <c:pt idx="1078">
                  <c:v>42810</c:v>
                </c:pt>
                <c:pt idx="1079">
                  <c:v>42811</c:v>
                </c:pt>
                <c:pt idx="1080">
                  <c:v>42812</c:v>
                </c:pt>
                <c:pt idx="1081">
                  <c:v>42813</c:v>
                </c:pt>
                <c:pt idx="1082">
                  <c:v>42814</c:v>
                </c:pt>
                <c:pt idx="1083">
                  <c:v>42815</c:v>
                </c:pt>
                <c:pt idx="1084">
                  <c:v>42816</c:v>
                </c:pt>
                <c:pt idx="1085">
                  <c:v>42817</c:v>
                </c:pt>
                <c:pt idx="1086">
                  <c:v>42818</c:v>
                </c:pt>
                <c:pt idx="1087">
                  <c:v>42819</c:v>
                </c:pt>
                <c:pt idx="1088">
                  <c:v>42820</c:v>
                </c:pt>
                <c:pt idx="1089">
                  <c:v>42821</c:v>
                </c:pt>
                <c:pt idx="1090">
                  <c:v>42822</c:v>
                </c:pt>
                <c:pt idx="1091">
                  <c:v>42823</c:v>
                </c:pt>
                <c:pt idx="1092">
                  <c:v>42824</c:v>
                </c:pt>
                <c:pt idx="1093">
                  <c:v>42825</c:v>
                </c:pt>
                <c:pt idx="1094">
                  <c:v>42826</c:v>
                </c:pt>
                <c:pt idx="1095">
                  <c:v>42827</c:v>
                </c:pt>
                <c:pt idx="1096">
                  <c:v>42828</c:v>
                </c:pt>
                <c:pt idx="1097">
                  <c:v>42829</c:v>
                </c:pt>
                <c:pt idx="1098">
                  <c:v>42830</c:v>
                </c:pt>
                <c:pt idx="1099">
                  <c:v>42831</c:v>
                </c:pt>
                <c:pt idx="1100">
                  <c:v>42832</c:v>
                </c:pt>
                <c:pt idx="1101">
                  <c:v>42833</c:v>
                </c:pt>
                <c:pt idx="1102">
                  <c:v>42834</c:v>
                </c:pt>
                <c:pt idx="1103">
                  <c:v>42835</c:v>
                </c:pt>
                <c:pt idx="1104">
                  <c:v>42836</c:v>
                </c:pt>
                <c:pt idx="1105">
                  <c:v>42837</c:v>
                </c:pt>
                <c:pt idx="1106">
                  <c:v>42838</c:v>
                </c:pt>
                <c:pt idx="1107">
                  <c:v>42839</c:v>
                </c:pt>
                <c:pt idx="1108">
                  <c:v>42840</c:v>
                </c:pt>
                <c:pt idx="1109">
                  <c:v>42841</c:v>
                </c:pt>
                <c:pt idx="1110">
                  <c:v>42842</c:v>
                </c:pt>
                <c:pt idx="1111">
                  <c:v>42843</c:v>
                </c:pt>
                <c:pt idx="1112">
                  <c:v>42844</c:v>
                </c:pt>
                <c:pt idx="1113">
                  <c:v>42845</c:v>
                </c:pt>
                <c:pt idx="1114">
                  <c:v>42846</c:v>
                </c:pt>
                <c:pt idx="1115">
                  <c:v>42847</c:v>
                </c:pt>
                <c:pt idx="1116">
                  <c:v>42848</c:v>
                </c:pt>
                <c:pt idx="1117">
                  <c:v>42849</c:v>
                </c:pt>
                <c:pt idx="1118">
                  <c:v>42850</c:v>
                </c:pt>
                <c:pt idx="1119">
                  <c:v>42851</c:v>
                </c:pt>
                <c:pt idx="1120">
                  <c:v>42852</c:v>
                </c:pt>
                <c:pt idx="1121">
                  <c:v>42853</c:v>
                </c:pt>
                <c:pt idx="1122">
                  <c:v>42854</c:v>
                </c:pt>
                <c:pt idx="1123">
                  <c:v>42855</c:v>
                </c:pt>
                <c:pt idx="1124">
                  <c:v>42856</c:v>
                </c:pt>
                <c:pt idx="1125">
                  <c:v>42857</c:v>
                </c:pt>
                <c:pt idx="1126">
                  <c:v>42858</c:v>
                </c:pt>
                <c:pt idx="1127">
                  <c:v>42859</c:v>
                </c:pt>
                <c:pt idx="1128">
                  <c:v>42860</c:v>
                </c:pt>
                <c:pt idx="1129">
                  <c:v>42861</c:v>
                </c:pt>
                <c:pt idx="1130">
                  <c:v>42862</c:v>
                </c:pt>
                <c:pt idx="1131">
                  <c:v>42863</c:v>
                </c:pt>
                <c:pt idx="1132">
                  <c:v>42864</c:v>
                </c:pt>
                <c:pt idx="1133">
                  <c:v>42865</c:v>
                </c:pt>
                <c:pt idx="1134">
                  <c:v>42866</c:v>
                </c:pt>
                <c:pt idx="1135">
                  <c:v>42867</c:v>
                </c:pt>
                <c:pt idx="1136">
                  <c:v>42868</c:v>
                </c:pt>
                <c:pt idx="1137">
                  <c:v>42869</c:v>
                </c:pt>
                <c:pt idx="1138">
                  <c:v>42870</c:v>
                </c:pt>
                <c:pt idx="1139">
                  <c:v>42871</c:v>
                </c:pt>
                <c:pt idx="1140">
                  <c:v>42872</c:v>
                </c:pt>
                <c:pt idx="1141">
                  <c:v>42873</c:v>
                </c:pt>
                <c:pt idx="1142">
                  <c:v>42874</c:v>
                </c:pt>
                <c:pt idx="1143">
                  <c:v>42875</c:v>
                </c:pt>
                <c:pt idx="1144">
                  <c:v>42876</c:v>
                </c:pt>
                <c:pt idx="1145">
                  <c:v>42877</c:v>
                </c:pt>
                <c:pt idx="1146">
                  <c:v>42878</c:v>
                </c:pt>
                <c:pt idx="1147">
                  <c:v>42879</c:v>
                </c:pt>
                <c:pt idx="1148">
                  <c:v>42880</c:v>
                </c:pt>
                <c:pt idx="1149">
                  <c:v>42881</c:v>
                </c:pt>
                <c:pt idx="1150">
                  <c:v>42882</c:v>
                </c:pt>
                <c:pt idx="1151">
                  <c:v>42883</c:v>
                </c:pt>
                <c:pt idx="1152">
                  <c:v>42884</c:v>
                </c:pt>
                <c:pt idx="1153">
                  <c:v>42885</c:v>
                </c:pt>
                <c:pt idx="1154">
                  <c:v>42886</c:v>
                </c:pt>
                <c:pt idx="1155">
                  <c:v>42887</c:v>
                </c:pt>
                <c:pt idx="1156">
                  <c:v>42888</c:v>
                </c:pt>
                <c:pt idx="1157">
                  <c:v>42889</c:v>
                </c:pt>
                <c:pt idx="1158">
                  <c:v>42890</c:v>
                </c:pt>
                <c:pt idx="1159">
                  <c:v>42891</c:v>
                </c:pt>
                <c:pt idx="1160">
                  <c:v>42892</c:v>
                </c:pt>
                <c:pt idx="1161">
                  <c:v>42893</c:v>
                </c:pt>
                <c:pt idx="1162">
                  <c:v>42894</c:v>
                </c:pt>
                <c:pt idx="1163">
                  <c:v>42895</c:v>
                </c:pt>
                <c:pt idx="1164">
                  <c:v>42896</c:v>
                </c:pt>
                <c:pt idx="1165">
                  <c:v>42897</c:v>
                </c:pt>
                <c:pt idx="1166">
                  <c:v>42898</c:v>
                </c:pt>
                <c:pt idx="1167">
                  <c:v>42899</c:v>
                </c:pt>
                <c:pt idx="1168">
                  <c:v>42900</c:v>
                </c:pt>
                <c:pt idx="1169">
                  <c:v>42901</c:v>
                </c:pt>
                <c:pt idx="1170">
                  <c:v>42902</c:v>
                </c:pt>
                <c:pt idx="1171">
                  <c:v>42903</c:v>
                </c:pt>
                <c:pt idx="1172">
                  <c:v>42904</c:v>
                </c:pt>
                <c:pt idx="1173">
                  <c:v>42905</c:v>
                </c:pt>
                <c:pt idx="1174">
                  <c:v>42906</c:v>
                </c:pt>
                <c:pt idx="1175">
                  <c:v>42907</c:v>
                </c:pt>
                <c:pt idx="1176">
                  <c:v>42908</c:v>
                </c:pt>
                <c:pt idx="1177">
                  <c:v>42909</c:v>
                </c:pt>
                <c:pt idx="1178">
                  <c:v>42910</c:v>
                </c:pt>
                <c:pt idx="1179">
                  <c:v>42911</c:v>
                </c:pt>
                <c:pt idx="1180">
                  <c:v>42912</c:v>
                </c:pt>
                <c:pt idx="1181">
                  <c:v>42913</c:v>
                </c:pt>
                <c:pt idx="1182">
                  <c:v>42914</c:v>
                </c:pt>
                <c:pt idx="1183">
                  <c:v>42915</c:v>
                </c:pt>
                <c:pt idx="1184">
                  <c:v>42916</c:v>
                </c:pt>
                <c:pt idx="1185">
                  <c:v>42917</c:v>
                </c:pt>
                <c:pt idx="1186">
                  <c:v>42918</c:v>
                </c:pt>
                <c:pt idx="1187">
                  <c:v>42919</c:v>
                </c:pt>
                <c:pt idx="1188">
                  <c:v>42920</c:v>
                </c:pt>
                <c:pt idx="1189">
                  <c:v>42921</c:v>
                </c:pt>
                <c:pt idx="1190">
                  <c:v>42922</c:v>
                </c:pt>
                <c:pt idx="1191">
                  <c:v>42923</c:v>
                </c:pt>
                <c:pt idx="1192">
                  <c:v>42924</c:v>
                </c:pt>
                <c:pt idx="1193">
                  <c:v>42925</c:v>
                </c:pt>
                <c:pt idx="1194">
                  <c:v>42926</c:v>
                </c:pt>
                <c:pt idx="1195">
                  <c:v>42927</c:v>
                </c:pt>
                <c:pt idx="1196">
                  <c:v>42928</c:v>
                </c:pt>
                <c:pt idx="1197">
                  <c:v>42929</c:v>
                </c:pt>
                <c:pt idx="1198">
                  <c:v>42930</c:v>
                </c:pt>
                <c:pt idx="1199">
                  <c:v>42931</c:v>
                </c:pt>
                <c:pt idx="1200">
                  <c:v>42932</c:v>
                </c:pt>
                <c:pt idx="1201">
                  <c:v>42933</c:v>
                </c:pt>
                <c:pt idx="1202">
                  <c:v>42934</c:v>
                </c:pt>
                <c:pt idx="1203">
                  <c:v>42935</c:v>
                </c:pt>
                <c:pt idx="1204">
                  <c:v>42936</c:v>
                </c:pt>
                <c:pt idx="1205">
                  <c:v>42937</c:v>
                </c:pt>
                <c:pt idx="1206">
                  <c:v>42938</c:v>
                </c:pt>
                <c:pt idx="1207">
                  <c:v>42939</c:v>
                </c:pt>
                <c:pt idx="1208">
                  <c:v>42940</c:v>
                </c:pt>
                <c:pt idx="1209">
                  <c:v>42941</c:v>
                </c:pt>
                <c:pt idx="1210">
                  <c:v>42942</c:v>
                </c:pt>
                <c:pt idx="1211">
                  <c:v>42943</c:v>
                </c:pt>
                <c:pt idx="1212">
                  <c:v>42944</c:v>
                </c:pt>
                <c:pt idx="1213">
                  <c:v>42945</c:v>
                </c:pt>
                <c:pt idx="1214">
                  <c:v>42946</c:v>
                </c:pt>
                <c:pt idx="1215">
                  <c:v>42947</c:v>
                </c:pt>
                <c:pt idx="1216">
                  <c:v>42948</c:v>
                </c:pt>
                <c:pt idx="1217">
                  <c:v>42949</c:v>
                </c:pt>
                <c:pt idx="1218">
                  <c:v>42950</c:v>
                </c:pt>
                <c:pt idx="1219">
                  <c:v>42951</c:v>
                </c:pt>
                <c:pt idx="1220">
                  <c:v>42952</c:v>
                </c:pt>
                <c:pt idx="1221">
                  <c:v>42953</c:v>
                </c:pt>
                <c:pt idx="1222">
                  <c:v>42954</c:v>
                </c:pt>
                <c:pt idx="1223">
                  <c:v>42955</c:v>
                </c:pt>
                <c:pt idx="1224">
                  <c:v>42956</c:v>
                </c:pt>
                <c:pt idx="1225">
                  <c:v>42957</c:v>
                </c:pt>
                <c:pt idx="1226">
                  <c:v>42958</c:v>
                </c:pt>
                <c:pt idx="1227">
                  <c:v>42959</c:v>
                </c:pt>
                <c:pt idx="1228">
                  <c:v>42960</c:v>
                </c:pt>
                <c:pt idx="1229">
                  <c:v>42961</c:v>
                </c:pt>
                <c:pt idx="1230">
                  <c:v>42962</c:v>
                </c:pt>
                <c:pt idx="1231">
                  <c:v>42963</c:v>
                </c:pt>
                <c:pt idx="1232">
                  <c:v>42964</c:v>
                </c:pt>
                <c:pt idx="1233">
                  <c:v>42965</c:v>
                </c:pt>
                <c:pt idx="1234">
                  <c:v>42966</c:v>
                </c:pt>
                <c:pt idx="1235">
                  <c:v>42967</c:v>
                </c:pt>
                <c:pt idx="1236">
                  <c:v>42968</c:v>
                </c:pt>
                <c:pt idx="1237">
                  <c:v>42969</c:v>
                </c:pt>
                <c:pt idx="1238">
                  <c:v>42970</c:v>
                </c:pt>
                <c:pt idx="1239">
                  <c:v>42971</c:v>
                </c:pt>
                <c:pt idx="1240">
                  <c:v>42972</c:v>
                </c:pt>
                <c:pt idx="1241">
                  <c:v>42973</c:v>
                </c:pt>
                <c:pt idx="1242">
                  <c:v>42974</c:v>
                </c:pt>
                <c:pt idx="1243">
                  <c:v>42975</c:v>
                </c:pt>
                <c:pt idx="1244">
                  <c:v>42976</c:v>
                </c:pt>
                <c:pt idx="1245">
                  <c:v>42977</c:v>
                </c:pt>
                <c:pt idx="1246">
                  <c:v>42978</c:v>
                </c:pt>
                <c:pt idx="1247">
                  <c:v>42979</c:v>
                </c:pt>
                <c:pt idx="1248">
                  <c:v>42980</c:v>
                </c:pt>
                <c:pt idx="1249">
                  <c:v>42981</c:v>
                </c:pt>
                <c:pt idx="1250">
                  <c:v>42982</c:v>
                </c:pt>
                <c:pt idx="1251">
                  <c:v>42983</c:v>
                </c:pt>
                <c:pt idx="1252">
                  <c:v>42984</c:v>
                </c:pt>
                <c:pt idx="1253">
                  <c:v>42985</c:v>
                </c:pt>
                <c:pt idx="1254">
                  <c:v>42986</c:v>
                </c:pt>
                <c:pt idx="1255">
                  <c:v>42987</c:v>
                </c:pt>
                <c:pt idx="1256">
                  <c:v>42988</c:v>
                </c:pt>
                <c:pt idx="1257">
                  <c:v>42989</c:v>
                </c:pt>
                <c:pt idx="1258">
                  <c:v>42990</c:v>
                </c:pt>
                <c:pt idx="1259">
                  <c:v>42991</c:v>
                </c:pt>
                <c:pt idx="1260">
                  <c:v>42992</c:v>
                </c:pt>
                <c:pt idx="1261">
                  <c:v>42993</c:v>
                </c:pt>
                <c:pt idx="1262">
                  <c:v>42994</c:v>
                </c:pt>
                <c:pt idx="1263">
                  <c:v>42995</c:v>
                </c:pt>
                <c:pt idx="1264">
                  <c:v>42996</c:v>
                </c:pt>
                <c:pt idx="1265">
                  <c:v>42997</c:v>
                </c:pt>
                <c:pt idx="1266">
                  <c:v>42998</c:v>
                </c:pt>
                <c:pt idx="1267">
                  <c:v>42999</c:v>
                </c:pt>
                <c:pt idx="1268">
                  <c:v>43000</c:v>
                </c:pt>
                <c:pt idx="1269">
                  <c:v>43001</c:v>
                </c:pt>
                <c:pt idx="1270">
                  <c:v>43002</c:v>
                </c:pt>
                <c:pt idx="1271">
                  <c:v>43003</c:v>
                </c:pt>
                <c:pt idx="1272">
                  <c:v>43004</c:v>
                </c:pt>
                <c:pt idx="1273">
                  <c:v>43005</c:v>
                </c:pt>
                <c:pt idx="1274">
                  <c:v>43006</c:v>
                </c:pt>
                <c:pt idx="1275">
                  <c:v>43007</c:v>
                </c:pt>
                <c:pt idx="1276">
                  <c:v>43008</c:v>
                </c:pt>
                <c:pt idx="1277">
                  <c:v>43009</c:v>
                </c:pt>
                <c:pt idx="1278">
                  <c:v>43010</c:v>
                </c:pt>
                <c:pt idx="1279">
                  <c:v>43011</c:v>
                </c:pt>
                <c:pt idx="1280">
                  <c:v>43012</c:v>
                </c:pt>
                <c:pt idx="1281">
                  <c:v>43013</c:v>
                </c:pt>
                <c:pt idx="1282">
                  <c:v>43014</c:v>
                </c:pt>
                <c:pt idx="1283">
                  <c:v>43015</c:v>
                </c:pt>
                <c:pt idx="1284">
                  <c:v>43016</c:v>
                </c:pt>
                <c:pt idx="1285">
                  <c:v>43017</c:v>
                </c:pt>
                <c:pt idx="1286">
                  <c:v>43018</c:v>
                </c:pt>
                <c:pt idx="1287">
                  <c:v>43019</c:v>
                </c:pt>
                <c:pt idx="1288">
                  <c:v>43020</c:v>
                </c:pt>
                <c:pt idx="1289">
                  <c:v>43021</c:v>
                </c:pt>
                <c:pt idx="1290">
                  <c:v>43022</c:v>
                </c:pt>
                <c:pt idx="1291">
                  <c:v>43023</c:v>
                </c:pt>
                <c:pt idx="1292">
                  <c:v>43024</c:v>
                </c:pt>
                <c:pt idx="1293">
                  <c:v>43025</c:v>
                </c:pt>
                <c:pt idx="1294">
                  <c:v>43026</c:v>
                </c:pt>
                <c:pt idx="1295">
                  <c:v>43027</c:v>
                </c:pt>
                <c:pt idx="1296">
                  <c:v>43028</c:v>
                </c:pt>
                <c:pt idx="1297">
                  <c:v>43029</c:v>
                </c:pt>
                <c:pt idx="1298">
                  <c:v>43030</c:v>
                </c:pt>
                <c:pt idx="1299">
                  <c:v>43031</c:v>
                </c:pt>
                <c:pt idx="1300">
                  <c:v>43032</c:v>
                </c:pt>
                <c:pt idx="1301">
                  <c:v>43033</c:v>
                </c:pt>
                <c:pt idx="1302">
                  <c:v>43034</c:v>
                </c:pt>
                <c:pt idx="1303">
                  <c:v>43035</c:v>
                </c:pt>
                <c:pt idx="1304">
                  <c:v>43036</c:v>
                </c:pt>
                <c:pt idx="1305">
                  <c:v>43037</c:v>
                </c:pt>
                <c:pt idx="1306">
                  <c:v>43038</c:v>
                </c:pt>
                <c:pt idx="1307">
                  <c:v>43039</c:v>
                </c:pt>
                <c:pt idx="1308">
                  <c:v>43040</c:v>
                </c:pt>
                <c:pt idx="1309">
                  <c:v>43041</c:v>
                </c:pt>
                <c:pt idx="1310">
                  <c:v>43042</c:v>
                </c:pt>
                <c:pt idx="1311">
                  <c:v>43043</c:v>
                </c:pt>
                <c:pt idx="1312">
                  <c:v>43044</c:v>
                </c:pt>
                <c:pt idx="1313">
                  <c:v>43045</c:v>
                </c:pt>
                <c:pt idx="1314">
                  <c:v>43046</c:v>
                </c:pt>
                <c:pt idx="1315">
                  <c:v>43047</c:v>
                </c:pt>
                <c:pt idx="1316">
                  <c:v>43048</c:v>
                </c:pt>
                <c:pt idx="1317">
                  <c:v>43049</c:v>
                </c:pt>
                <c:pt idx="1318">
                  <c:v>43050</c:v>
                </c:pt>
                <c:pt idx="1319">
                  <c:v>43051</c:v>
                </c:pt>
                <c:pt idx="1320">
                  <c:v>43052</c:v>
                </c:pt>
                <c:pt idx="1321">
                  <c:v>43053</c:v>
                </c:pt>
                <c:pt idx="1322">
                  <c:v>43054</c:v>
                </c:pt>
                <c:pt idx="1323">
                  <c:v>43055</c:v>
                </c:pt>
                <c:pt idx="1324">
                  <c:v>43056</c:v>
                </c:pt>
                <c:pt idx="1325">
                  <c:v>43057</c:v>
                </c:pt>
                <c:pt idx="1326">
                  <c:v>43058</c:v>
                </c:pt>
                <c:pt idx="1327">
                  <c:v>43059</c:v>
                </c:pt>
                <c:pt idx="1328">
                  <c:v>43060</c:v>
                </c:pt>
                <c:pt idx="1329">
                  <c:v>43061</c:v>
                </c:pt>
                <c:pt idx="1330">
                  <c:v>43062</c:v>
                </c:pt>
                <c:pt idx="1331">
                  <c:v>43063</c:v>
                </c:pt>
                <c:pt idx="1332">
                  <c:v>43064</c:v>
                </c:pt>
                <c:pt idx="1333">
                  <c:v>43065</c:v>
                </c:pt>
                <c:pt idx="1334">
                  <c:v>43066</c:v>
                </c:pt>
                <c:pt idx="1335">
                  <c:v>43067</c:v>
                </c:pt>
                <c:pt idx="1336">
                  <c:v>43068</c:v>
                </c:pt>
                <c:pt idx="1337">
                  <c:v>43069</c:v>
                </c:pt>
                <c:pt idx="1338">
                  <c:v>43070</c:v>
                </c:pt>
                <c:pt idx="1339">
                  <c:v>43071</c:v>
                </c:pt>
                <c:pt idx="1340">
                  <c:v>43072</c:v>
                </c:pt>
                <c:pt idx="1341">
                  <c:v>43073</c:v>
                </c:pt>
                <c:pt idx="1342">
                  <c:v>43074</c:v>
                </c:pt>
                <c:pt idx="1343">
                  <c:v>43075</c:v>
                </c:pt>
                <c:pt idx="1344">
                  <c:v>43076</c:v>
                </c:pt>
                <c:pt idx="1345">
                  <c:v>43077</c:v>
                </c:pt>
                <c:pt idx="1346">
                  <c:v>43078</c:v>
                </c:pt>
                <c:pt idx="1347">
                  <c:v>43079</c:v>
                </c:pt>
                <c:pt idx="1348">
                  <c:v>43080</c:v>
                </c:pt>
                <c:pt idx="1349">
                  <c:v>43081</c:v>
                </c:pt>
                <c:pt idx="1350">
                  <c:v>43082</c:v>
                </c:pt>
                <c:pt idx="1351">
                  <c:v>43083</c:v>
                </c:pt>
                <c:pt idx="1352">
                  <c:v>43084</c:v>
                </c:pt>
                <c:pt idx="1353">
                  <c:v>43085</c:v>
                </c:pt>
                <c:pt idx="1354">
                  <c:v>43086</c:v>
                </c:pt>
                <c:pt idx="1355">
                  <c:v>43087</c:v>
                </c:pt>
                <c:pt idx="1356">
                  <c:v>43088</c:v>
                </c:pt>
                <c:pt idx="1357">
                  <c:v>43089</c:v>
                </c:pt>
                <c:pt idx="1358">
                  <c:v>43090</c:v>
                </c:pt>
                <c:pt idx="1359">
                  <c:v>43091</c:v>
                </c:pt>
                <c:pt idx="1360">
                  <c:v>43092</c:v>
                </c:pt>
                <c:pt idx="1361">
                  <c:v>43093</c:v>
                </c:pt>
                <c:pt idx="1362">
                  <c:v>43094</c:v>
                </c:pt>
                <c:pt idx="1363">
                  <c:v>43095</c:v>
                </c:pt>
                <c:pt idx="1364">
                  <c:v>43096</c:v>
                </c:pt>
                <c:pt idx="1365">
                  <c:v>43097</c:v>
                </c:pt>
                <c:pt idx="1366">
                  <c:v>43098</c:v>
                </c:pt>
                <c:pt idx="1367">
                  <c:v>43099</c:v>
                </c:pt>
                <c:pt idx="1368">
                  <c:v>43100</c:v>
                </c:pt>
                <c:pt idx="1369">
                  <c:v>43101</c:v>
                </c:pt>
                <c:pt idx="1370">
                  <c:v>43102</c:v>
                </c:pt>
                <c:pt idx="1371">
                  <c:v>43103</c:v>
                </c:pt>
                <c:pt idx="1372">
                  <c:v>43104</c:v>
                </c:pt>
                <c:pt idx="1373">
                  <c:v>43105</c:v>
                </c:pt>
                <c:pt idx="1374">
                  <c:v>43106</c:v>
                </c:pt>
                <c:pt idx="1375">
                  <c:v>43107</c:v>
                </c:pt>
                <c:pt idx="1376">
                  <c:v>43108</c:v>
                </c:pt>
                <c:pt idx="1377">
                  <c:v>43109</c:v>
                </c:pt>
                <c:pt idx="1378">
                  <c:v>43110</c:v>
                </c:pt>
                <c:pt idx="1379">
                  <c:v>43111</c:v>
                </c:pt>
                <c:pt idx="1380">
                  <c:v>43112</c:v>
                </c:pt>
                <c:pt idx="1381">
                  <c:v>43113</c:v>
                </c:pt>
                <c:pt idx="1382">
                  <c:v>43114</c:v>
                </c:pt>
                <c:pt idx="1383">
                  <c:v>43115</c:v>
                </c:pt>
                <c:pt idx="1384">
                  <c:v>43116</c:v>
                </c:pt>
                <c:pt idx="1385">
                  <c:v>43117</c:v>
                </c:pt>
                <c:pt idx="1386">
                  <c:v>43118</c:v>
                </c:pt>
                <c:pt idx="1387">
                  <c:v>43119</c:v>
                </c:pt>
                <c:pt idx="1388">
                  <c:v>43120</c:v>
                </c:pt>
                <c:pt idx="1389">
                  <c:v>43121</c:v>
                </c:pt>
                <c:pt idx="1390">
                  <c:v>43122</c:v>
                </c:pt>
                <c:pt idx="1391">
                  <c:v>43123</c:v>
                </c:pt>
                <c:pt idx="1392">
                  <c:v>43124</c:v>
                </c:pt>
                <c:pt idx="1393">
                  <c:v>43125</c:v>
                </c:pt>
                <c:pt idx="1394">
                  <c:v>43126</c:v>
                </c:pt>
                <c:pt idx="1395">
                  <c:v>43127</c:v>
                </c:pt>
                <c:pt idx="1396">
                  <c:v>43128</c:v>
                </c:pt>
                <c:pt idx="1397">
                  <c:v>43129</c:v>
                </c:pt>
                <c:pt idx="1398">
                  <c:v>43130</c:v>
                </c:pt>
                <c:pt idx="1399">
                  <c:v>43131</c:v>
                </c:pt>
                <c:pt idx="1400">
                  <c:v>43132</c:v>
                </c:pt>
                <c:pt idx="1401">
                  <c:v>43133</c:v>
                </c:pt>
                <c:pt idx="1402">
                  <c:v>43134</c:v>
                </c:pt>
                <c:pt idx="1403">
                  <c:v>43135</c:v>
                </c:pt>
                <c:pt idx="1404">
                  <c:v>43136</c:v>
                </c:pt>
                <c:pt idx="1405">
                  <c:v>43137</c:v>
                </c:pt>
                <c:pt idx="1406">
                  <c:v>43138</c:v>
                </c:pt>
                <c:pt idx="1407">
                  <c:v>43139</c:v>
                </c:pt>
                <c:pt idx="1408">
                  <c:v>43140</c:v>
                </c:pt>
                <c:pt idx="1409">
                  <c:v>43141</c:v>
                </c:pt>
                <c:pt idx="1410">
                  <c:v>43142</c:v>
                </c:pt>
                <c:pt idx="1411">
                  <c:v>43143</c:v>
                </c:pt>
                <c:pt idx="1412">
                  <c:v>43144</c:v>
                </c:pt>
                <c:pt idx="1413">
                  <c:v>43145</c:v>
                </c:pt>
                <c:pt idx="1414">
                  <c:v>43146</c:v>
                </c:pt>
                <c:pt idx="1415">
                  <c:v>43147</c:v>
                </c:pt>
                <c:pt idx="1416">
                  <c:v>43148</c:v>
                </c:pt>
                <c:pt idx="1417">
                  <c:v>43149</c:v>
                </c:pt>
                <c:pt idx="1418">
                  <c:v>43150</c:v>
                </c:pt>
                <c:pt idx="1419">
                  <c:v>43151</c:v>
                </c:pt>
                <c:pt idx="1420">
                  <c:v>43152</c:v>
                </c:pt>
                <c:pt idx="1421">
                  <c:v>43153</c:v>
                </c:pt>
                <c:pt idx="1422">
                  <c:v>43154</c:v>
                </c:pt>
                <c:pt idx="1423">
                  <c:v>43155</c:v>
                </c:pt>
                <c:pt idx="1424">
                  <c:v>43156</c:v>
                </c:pt>
                <c:pt idx="1425">
                  <c:v>43157</c:v>
                </c:pt>
                <c:pt idx="1426">
                  <c:v>43158</c:v>
                </c:pt>
                <c:pt idx="1427">
                  <c:v>43159</c:v>
                </c:pt>
                <c:pt idx="1428">
                  <c:v>43160</c:v>
                </c:pt>
                <c:pt idx="1429">
                  <c:v>43161</c:v>
                </c:pt>
                <c:pt idx="1430">
                  <c:v>43162</c:v>
                </c:pt>
                <c:pt idx="1431">
                  <c:v>43163</c:v>
                </c:pt>
                <c:pt idx="1432">
                  <c:v>43164</c:v>
                </c:pt>
                <c:pt idx="1433">
                  <c:v>43165</c:v>
                </c:pt>
                <c:pt idx="1434">
                  <c:v>43166</c:v>
                </c:pt>
                <c:pt idx="1435">
                  <c:v>43167</c:v>
                </c:pt>
                <c:pt idx="1436">
                  <c:v>43168</c:v>
                </c:pt>
                <c:pt idx="1437">
                  <c:v>43169</c:v>
                </c:pt>
                <c:pt idx="1438">
                  <c:v>43170</c:v>
                </c:pt>
                <c:pt idx="1439">
                  <c:v>43171</c:v>
                </c:pt>
                <c:pt idx="1440">
                  <c:v>43172</c:v>
                </c:pt>
                <c:pt idx="1441">
                  <c:v>43173</c:v>
                </c:pt>
                <c:pt idx="1442">
                  <c:v>43174</c:v>
                </c:pt>
                <c:pt idx="1443">
                  <c:v>43175</c:v>
                </c:pt>
                <c:pt idx="1444">
                  <c:v>43176</c:v>
                </c:pt>
                <c:pt idx="1445">
                  <c:v>43177</c:v>
                </c:pt>
                <c:pt idx="1446">
                  <c:v>43178</c:v>
                </c:pt>
                <c:pt idx="1447">
                  <c:v>43179</c:v>
                </c:pt>
                <c:pt idx="1448">
                  <c:v>43180</c:v>
                </c:pt>
                <c:pt idx="1449">
                  <c:v>43181</c:v>
                </c:pt>
                <c:pt idx="1450">
                  <c:v>43182</c:v>
                </c:pt>
                <c:pt idx="1451">
                  <c:v>43183</c:v>
                </c:pt>
                <c:pt idx="1452">
                  <c:v>43184</c:v>
                </c:pt>
                <c:pt idx="1453">
                  <c:v>43185</c:v>
                </c:pt>
                <c:pt idx="1454">
                  <c:v>43186</c:v>
                </c:pt>
                <c:pt idx="1455">
                  <c:v>43187</c:v>
                </c:pt>
                <c:pt idx="1456">
                  <c:v>43188</c:v>
                </c:pt>
                <c:pt idx="1457">
                  <c:v>43189</c:v>
                </c:pt>
                <c:pt idx="1458">
                  <c:v>43190</c:v>
                </c:pt>
                <c:pt idx="1459">
                  <c:v>43191</c:v>
                </c:pt>
                <c:pt idx="1460">
                  <c:v>43192</c:v>
                </c:pt>
                <c:pt idx="1461">
                  <c:v>43193</c:v>
                </c:pt>
                <c:pt idx="1462">
                  <c:v>43194</c:v>
                </c:pt>
                <c:pt idx="1463">
                  <c:v>43195</c:v>
                </c:pt>
                <c:pt idx="1464">
                  <c:v>43196</c:v>
                </c:pt>
                <c:pt idx="1465">
                  <c:v>43197</c:v>
                </c:pt>
                <c:pt idx="1466">
                  <c:v>43198</c:v>
                </c:pt>
                <c:pt idx="1467">
                  <c:v>43199</c:v>
                </c:pt>
                <c:pt idx="1468">
                  <c:v>43200</c:v>
                </c:pt>
                <c:pt idx="1469">
                  <c:v>43201</c:v>
                </c:pt>
                <c:pt idx="1470">
                  <c:v>43202</c:v>
                </c:pt>
                <c:pt idx="1471">
                  <c:v>43203</c:v>
                </c:pt>
                <c:pt idx="1472">
                  <c:v>43204</c:v>
                </c:pt>
                <c:pt idx="1473">
                  <c:v>43205</c:v>
                </c:pt>
                <c:pt idx="1474">
                  <c:v>43206</c:v>
                </c:pt>
                <c:pt idx="1475">
                  <c:v>43207</c:v>
                </c:pt>
                <c:pt idx="1476">
                  <c:v>43208</c:v>
                </c:pt>
                <c:pt idx="1477">
                  <c:v>43209</c:v>
                </c:pt>
                <c:pt idx="1478">
                  <c:v>43210</c:v>
                </c:pt>
                <c:pt idx="1479">
                  <c:v>43211</c:v>
                </c:pt>
                <c:pt idx="1480">
                  <c:v>43212</c:v>
                </c:pt>
                <c:pt idx="1481">
                  <c:v>43213</c:v>
                </c:pt>
                <c:pt idx="1482">
                  <c:v>43214</c:v>
                </c:pt>
                <c:pt idx="1483">
                  <c:v>43215</c:v>
                </c:pt>
                <c:pt idx="1484">
                  <c:v>43216</c:v>
                </c:pt>
                <c:pt idx="1485">
                  <c:v>43217</c:v>
                </c:pt>
                <c:pt idx="1486">
                  <c:v>43218</c:v>
                </c:pt>
                <c:pt idx="1487">
                  <c:v>43219</c:v>
                </c:pt>
                <c:pt idx="1488">
                  <c:v>43220</c:v>
                </c:pt>
                <c:pt idx="1489">
                  <c:v>43221</c:v>
                </c:pt>
                <c:pt idx="1490">
                  <c:v>43222</c:v>
                </c:pt>
                <c:pt idx="1491">
                  <c:v>43223</c:v>
                </c:pt>
                <c:pt idx="1492">
                  <c:v>43224</c:v>
                </c:pt>
                <c:pt idx="1493">
                  <c:v>43225</c:v>
                </c:pt>
                <c:pt idx="1494">
                  <c:v>43226</c:v>
                </c:pt>
                <c:pt idx="1495">
                  <c:v>43227</c:v>
                </c:pt>
                <c:pt idx="1496">
                  <c:v>43228</c:v>
                </c:pt>
                <c:pt idx="1497">
                  <c:v>43229</c:v>
                </c:pt>
                <c:pt idx="1498">
                  <c:v>43230</c:v>
                </c:pt>
                <c:pt idx="1499">
                  <c:v>43231</c:v>
                </c:pt>
                <c:pt idx="1500">
                  <c:v>43232</c:v>
                </c:pt>
                <c:pt idx="1501">
                  <c:v>43233</c:v>
                </c:pt>
                <c:pt idx="1502">
                  <c:v>43234</c:v>
                </c:pt>
                <c:pt idx="1503">
                  <c:v>43235</c:v>
                </c:pt>
                <c:pt idx="1504">
                  <c:v>43236</c:v>
                </c:pt>
                <c:pt idx="1505">
                  <c:v>43237</c:v>
                </c:pt>
                <c:pt idx="1506">
                  <c:v>43238</c:v>
                </c:pt>
                <c:pt idx="1507">
                  <c:v>43239</c:v>
                </c:pt>
                <c:pt idx="1508">
                  <c:v>43240</c:v>
                </c:pt>
                <c:pt idx="1509">
                  <c:v>43241</c:v>
                </c:pt>
                <c:pt idx="1510">
                  <c:v>43242</c:v>
                </c:pt>
                <c:pt idx="1511">
                  <c:v>43243</c:v>
                </c:pt>
                <c:pt idx="1512">
                  <c:v>43244</c:v>
                </c:pt>
                <c:pt idx="1513">
                  <c:v>43245</c:v>
                </c:pt>
                <c:pt idx="1514">
                  <c:v>43246</c:v>
                </c:pt>
                <c:pt idx="1515">
                  <c:v>43247</c:v>
                </c:pt>
                <c:pt idx="1516">
                  <c:v>43248</c:v>
                </c:pt>
                <c:pt idx="1517">
                  <c:v>43249</c:v>
                </c:pt>
                <c:pt idx="1518">
                  <c:v>43250</c:v>
                </c:pt>
                <c:pt idx="1519">
                  <c:v>43251</c:v>
                </c:pt>
                <c:pt idx="1520">
                  <c:v>43252</c:v>
                </c:pt>
                <c:pt idx="1521">
                  <c:v>43253</c:v>
                </c:pt>
                <c:pt idx="1522">
                  <c:v>43254</c:v>
                </c:pt>
                <c:pt idx="1523">
                  <c:v>43255</c:v>
                </c:pt>
                <c:pt idx="1524">
                  <c:v>43256</c:v>
                </c:pt>
                <c:pt idx="1525">
                  <c:v>43257</c:v>
                </c:pt>
                <c:pt idx="1526">
                  <c:v>43258</c:v>
                </c:pt>
                <c:pt idx="1527">
                  <c:v>43259</c:v>
                </c:pt>
                <c:pt idx="1528">
                  <c:v>43260</c:v>
                </c:pt>
                <c:pt idx="1529">
                  <c:v>43261</c:v>
                </c:pt>
                <c:pt idx="1530">
                  <c:v>43262</c:v>
                </c:pt>
                <c:pt idx="1531">
                  <c:v>43263</c:v>
                </c:pt>
                <c:pt idx="1532">
                  <c:v>43264</c:v>
                </c:pt>
                <c:pt idx="1533">
                  <c:v>43265</c:v>
                </c:pt>
                <c:pt idx="1534">
                  <c:v>43266</c:v>
                </c:pt>
                <c:pt idx="1535">
                  <c:v>43267</c:v>
                </c:pt>
                <c:pt idx="1536">
                  <c:v>43268</c:v>
                </c:pt>
                <c:pt idx="1537">
                  <c:v>43269</c:v>
                </c:pt>
                <c:pt idx="1538">
                  <c:v>43270</c:v>
                </c:pt>
                <c:pt idx="1539">
                  <c:v>43271</c:v>
                </c:pt>
                <c:pt idx="1540">
                  <c:v>43272</c:v>
                </c:pt>
              </c:numCache>
            </c:numRef>
          </c:cat>
          <c:val>
            <c:numRef>
              <c:f>'COEF. CORRELACIÓN (3)'!$B$101:$B$1641</c:f>
              <c:numCache>
                <c:formatCode>[$$]\ #,##0.00;\-[$$]\ #,##0.00</c:formatCode>
                <c:ptCount val="1541"/>
                <c:pt idx="0">
                  <c:v>1963.51</c:v>
                </c:pt>
                <c:pt idx="1">
                  <c:v>1966.4</c:v>
                </c:pt>
                <c:pt idx="2">
                  <c:v>1951.85</c:v>
                </c:pt>
                <c:pt idx="3">
                  <c:v>1951.85</c:v>
                </c:pt>
                <c:pt idx="4">
                  <c:v>1951.85</c:v>
                </c:pt>
                <c:pt idx="5">
                  <c:v>1937.59</c:v>
                </c:pt>
                <c:pt idx="6">
                  <c:v>1923.95</c:v>
                </c:pt>
                <c:pt idx="7">
                  <c:v>1931.09</c:v>
                </c:pt>
                <c:pt idx="8">
                  <c:v>1920.93</c:v>
                </c:pt>
                <c:pt idx="9">
                  <c:v>1927.28</c:v>
                </c:pt>
                <c:pt idx="10">
                  <c:v>1927.28</c:v>
                </c:pt>
                <c:pt idx="11">
                  <c:v>1927.28</c:v>
                </c:pt>
                <c:pt idx="12">
                  <c:v>1926.47</c:v>
                </c:pt>
                <c:pt idx="13">
                  <c:v>1932.42</c:v>
                </c:pt>
                <c:pt idx="14">
                  <c:v>1930.62</c:v>
                </c:pt>
                <c:pt idx="15">
                  <c:v>1930.62</c:v>
                </c:pt>
                <c:pt idx="16">
                  <c:v>1930.62</c:v>
                </c:pt>
                <c:pt idx="17">
                  <c:v>1930.62</c:v>
                </c:pt>
                <c:pt idx="18">
                  <c:v>1930.62</c:v>
                </c:pt>
                <c:pt idx="19">
                  <c:v>1921.75</c:v>
                </c:pt>
                <c:pt idx="20">
                  <c:v>1929.66</c:v>
                </c:pt>
                <c:pt idx="21">
                  <c:v>1936.63</c:v>
                </c:pt>
                <c:pt idx="22">
                  <c:v>1936.07</c:v>
                </c:pt>
                <c:pt idx="23">
                  <c:v>1942.37</c:v>
                </c:pt>
                <c:pt idx="24">
                  <c:v>1942.37</c:v>
                </c:pt>
                <c:pt idx="25">
                  <c:v>1942.37</c:v>
                </c:pt>
                <c:pt idx="26">
                  <c:v>1936.13</c:v>
                </c:pt>
                <c:pt idx="27">
                  <c:v>1935.14</c:v>
                </c:pt>
                <c:pt idx="28">
                  <c:v>1933.46</c:v>
                </c:pt>
                <c:pt idx="29">
                  <c:v>1933.46</c:v>
                </c:pt>
                <c:pt idx="30">
                  <c:v>1926.3</c:v>
                </c:pt>
                <c:pt idx="31">
                  <c:v>1926.3</c:v>
                </c:pt>
                <c:pt idx="32">
                  <c:v>1926.3</c:v>
                </c:pt>
                <c:pt idx="33">
                  <c:v>1923.07</c:v>
                </c:pt>
                <c:pt idx="34">
                  <c:v>1918.2</c:v>
                </c:pt>
                <c:pt idx="35">
                  <c:v>1912.97</c:v>
                </c:pt>
                <c:pt idx="36">
                  <c:v>1902.15</c:v>
                </c:pt>
                <c:pt idx="37">
                  <c:v>1901.51</c:v>
                </c:pt>
                <c:pt idx="38">
                  <c:v>1901.51</c:v>
                </c:pt>
                <c:pt idx="39">
                  <c:v>1901.51</c:v>
                </c:pt>
                <c:pt idx="40">
                  <c:v>1904.85</c:v>
                </c:pt>
                <c:pt idx="41">
                  <c:v>1919.7</c:v>
                </c:pt>
                <c:pt idx="42">
                  <c:v>1925.31</c:v>
                </c:pt>
                <c:pt idx="43">
                  <c:v>1927.8</c:v>
                </c:pt>
                <c:pt idx="44">
                  <c:v>1925.41</c:v>
                </c:pt>
                <c:pt idx="45">
                  <c:v>1925.41</c:v>
                </c:pt>
                <c:pt idx="46">
                  <c:v>1925.41</c:v>
                </c:pt>
                <c:pt idx="47">
                  <c:v>1921.16</c:v>
                </c:pt>
                <c:pt idx="48">
                  <c:v>1920.41</c:v>
                </c:pt>
                <c:pt idx="49">
                  <c:v>1911.33</c:v>
                </c:pt>
                <c:pt idx="50">
                  <c:v>1905.8</c:v>
                </c:pt>
                <c:pt idx="51">
                  <c:v>1905.53</c:v>
                </c:pt>
                <c:pt idx="52">
                  <c:v>1905.53</c:v>
                </c:pt>
                <c:pt idx="53">
                  <c:v>1905.53</c:v>
                </c:pt>
                <c:pt idx="54">
                  <c:v>1905.53</c:v>
                </c:pt>
                <c:pt idx="55">
                  <c:v>1917.34</c:v>
                </c:pt>
                <c:pt idx="56">
                  <c:v>1910.8</c:v>
                </c:pt>
                <c:pt idx="57">
                  <c:v>1905.96</c:v>
                </c:pt>
                <c:pt idx="58">
                  <c:v>1900.64</c:v>
                </c:pt>
                <c:pt idx="59">
                  <c:v>1900.64</c:v>
                </c:pt>
                <c:pt idx="60">
                  <c:v>1900.64</c:v>
                </c:pt>
                <c:pt idx="61">
                  <c:v>1900.64</c:v>
                </c:pt>
                <c:pt idx="62">
                  <c:v>1899.74</c:v>
                </c:pt>
                <c:pt idx="63">
                  <c:v>1897.7</c:v>
                </c:pt>
                <c:pt idx="64">
                  <c:v>1892.08</c:v>
                </c:pt>
                <c:pt idx="65">
                  <c:v>1886.09</c:v>
                </c:pt>
                <c:pt idx="66">
                  <c:v>1886.09</c:v>
                </c:pt>
                <c:pt idx="67">
                  <c:v>1886.09</c:v>
                </c:pt>
                <c:pt idx="68">
                  <c:v>1883.76</c:v>
                </c:pt>
                <c:pt idx="69">
                  <c:v>1884.97</c:v>
                </c:pt>
                <c:pt idx="70">
                  <c:v>1884.63</c:v>
                </c:pt>
                <c:pt idx="71">
                  <c:v>1877.18</c:v>
                </c:pt>
                <c:pt idx="72">
                  <c:v>1877.37</c:v>
                </c:pt>
                <c:pt idx="73">
                  <c:v>1877.37</c:v>
                </c:pt>
                <c:pt idx="74">
                  <c:v>1877.37</c:v>
                </c:pt>
                <c:pt idx="75">
                  <c:v>1886.62</c:v>
                </c:pt>
                <c:pt idx="76">
                  <c:v>1899.9</c:v>
                </c:pt>
                <c:pt idx="77">
                  <c:v>1895.92</c:v>
                </c:pt>
                <c:pt idx="78">
                  <c:v>1881.34</c:v>
                </c:pt>
                <c:pt idx="79">
                  <c:v>1884.56</c:v>
                </c:pt>
                <c:pt idx="80">
                  <c:v>1884.56</c:v>
                </c:pt>
                <c:pt idx="81">
                  <c:v>1884.56</c:v>
                </c:pt>
                <c:pt idx="82">
                  <c:v>1884.56</c:v>
                </c:pt>
                <c:pt idx="83">
                  <c:v>1886.85</c:v>
                </c:pt>
                <c:pt idx="84">
                  <c:v>1880.37</c:v>
                </c:pt>
                <c:pt idx="85">
                  <c:v>1886.01</c:v>
                </c:pt>
                <c:pt idx="86">
                  <c:v>1881.19</c:v>
                </c:pt>
                <c:pt idx="87">
                  <c:v>1881.19</c:v>
                </c:pt>
                <c:pt idx="88">
                  <c:v>1881.19</c:v>
                </c:pt>
                <c:pt idx="89">
                  <c:v>1881.19</c:v>
                </c:pt>
                <c:pt idx="90">
                  <c:v>1865.42</c:v>
                </c:pt>
                <c:pt idx="91">
                  <c:v>1856.73</c:v>
                </c:pt>
                <c:pt idx="92">
                  <c:v>1848.91</c:v>
                </c:pt>
                <c:pt idx="93">
                  <c:v>1848.91</c:v>
                </c:pt>
                <c:pt idx="94">
                  <c:v>1848.91</c:v>
                </c:pt>
                <c:pt idx="95">
                  <c:v>1848.91</c:v>
                </c:pt>
                <c:pt idx="96">
                  <c:v>1849.28</c:v>
                </c:pt>
                <c:pt idx="97">
                  <c:v>1854.24</c:v>
                </c:pt>
                <c:pt idx="98">
                  <c:v>1859.94</c:v>
                </c:pt>
                <c:pt idx="99">
                  <c:v>1858.47</c:v>
                </c:pt>
                <c:pt idx="100">
                  <c:v>1852.57</c:v>
                </c:pt>
                <c:pt idx="101">
                  <c:v>1852.57</c:v>
                </c:pt>
                <c:pt idx="102">
                  <c:v>1852.57</c:v>
                </c:pt>
                <c:pt idx="103">
                  <c:v>1857.93</c:v>
                </c:pt>
                <c:pt idx="104">
                  <c:v>1867.88</c:v>
                </c:pt>
                <c:pt idx="105">
                  <c:v>1868.41</c:v>
                </c:pt>
                <c:pt idx="106">
                  <c:v>1872.27</c:v>
                </c:pt>
                <c:pt idx="107">
                  <c:v>1871.87</c:v>
                </c:pt>
                <c:pt idx="108">
                  <c:v>1871.87</c:v>
                </c:pt>
                <c:pt idx="109">
                  <c:v>1871.87</c:v>
                </c:pt>
                <c:pt idx="110">
                  <c:v>1861.28</c:v>
                </c:pt>
                <c:pt idx="111">
                  <c:v>1848.98</c:v>
                </c:pt>
                <c:pt idx="112">
                  <c:v>1847.85</c:v>
                </c:pt>
                <c:pt idx="113">
                  <c:v>1846.12</c:v>
                </c:pt>
                <c:pt idx="114">
                  <c:v>1848.56</c:v>
                </c:pt>
                <c:pt idx="115">
                  <c:v>1848.56</c:v>
                </c:pt>
                <c:pt idx="116">
                  <c:v>1848.56</c:v>
                </c:pt>
                <c:pt idx="117">
                  <c:v>1850.61</c:v>
                </c:pt>
                <c:pt idx="118">
                  <c:v>1853.3</c:v>
                </c:pt>
                <c:pt idx="119">
                  <c:v>1872.43</c:v>
                </c:pt>
                <c:pt idx="120">
                  <c:v>1878.75</c:v>
                </c:pt>
                <c:pt idx="121">
                  <c:v>1873.65</c:v>
                </c:pt>
                <c:pt idx="122">
                  <c:v>1873.65</c:v>
                </c:pt>
                <c:pt idx="123">
                  <c:v>1873.65</c:v>
                </c:pt>
                <c:pt idx="124">
                  <c:v>1878.68</c:v>
                </c:pt>
                <c:pt idx="125">
                  <c:v>1892.35</c:v>
                </c:pt>
                <c:pt idx="126">
                  <c:v>1888.51</c:v>
                </c:pt>
                <c:pt idx="127">
                  <c:v>1888.51</c:v>
                </c:pt>
                <c:pt idx="128">
                  <c:v>1891.59</c:v>
                </c:pt>
                <c:pt idx="129">
                  <c:v>1891.59</c:v>
                </c:pt>
                <c:pt idx="130">
                  <c:v>1891.59</c:v>
                </c:pt>
                <c:pt idx="131">
                  <c:v>1881.62</c:v>
                </c:pt>
                <c:pt idx="132">
                  <c:v>1877.4</c:v>
                </c:pt>
                <c:pt idx="133">
                  <c:v>1883.33</c:v>
                </c:pt>
                <c:pt idx="134">
                  <c:v>1877.77</c:v>
                </c:pt>
                <c:pt idx="135">
                  <c:v>1884.81</c:v>
                </c:pt>
                <c:pt idx="136">
                  <c:v>1884.81</c:v>
                </c:pt>
                <c:pt idx="137">
                  <c:v>1884.81</c:v>
                </c:pt>
                <c:pt idx="138">
                  <c:v>1884.81</c:v>
                </c:pt>
                <c:pt idx="139">
                  <c:v>1894.27</c:v>
                </c:pt>
                <c:pt idx="140">
                  <c:v>1912.43</c:v>
                </c:pt>
                <c:pt idx="141">
                  <c:v>1919.84</c:v>
                </c:pt>
                <c:pt idx="142">
                  <c:v>1924.4</c:v>
                </c:pt>
                <c:pt idx="143">
                  <c:v>1924.4</c:v>
                </c:pt>
                <c:pt idx="144">
                  <c:v>1924.4</c:v>
                </c:pt>
                <c:pt idx="145">
                  <c:v>1932.39</c:v>
                </c:pt>
                <c:pt idx="146">
                  <c:v>1928.67</c:v>
                </c:pt>
                <c:pt idx="147">
                  <c:v>1926.92</c:v>
                </c:pt>
                <c:pt idx="148">
                  <c:v>1935.04</c:v>
                </c:pt>
                <c:pt idx="149">
                  <c:v>1918.62</c:v>
                </c:pt>
                <c:pt idx="150">
                  <c:v>1918.62</c:v>
                </c:pt>
                <c:pt idx="151">
                  <c:v>1918.62</c:v>
                </c:pt>
                <c:pt idx="152">
                  <c:v>1918.62</c:v>
                </c:pt>
                <c:pt idx="153">
                  <c:v>1931.49</c:v>
                </c:pt>
                <c:pt idx="154">
                  <c:v>1924.67</c:v>
                </c:pt>
                <c:pt idx="155">
                  <c:v>1931.45</c:v>
                </c:pt>
                <c:pt idx="156">
                  <c:v>1935.25</c:v>
                </c:pt>
                <c:pt idx="157">
                  <c:v>1935.25</c:v>
                </c:pt>
                <c:pt idx="158">
                  <c:v>1935.25</c:v>
                </c:pt>
                <c:pt idx="159">
                  <c:v>1942.03</c:v>
                </c:pt>
                <c:pt idx="160">
                  <c:v>1962.84</c:v>
                </c:pt>
                <c:pt idx="161">
                  <c:v>1975.82</c:v>
                </c:pt>
                <c:pt idx="162">
                  <c:v>1979.97</c:v>
                </c:pt>
                <c:pt idx="163">
                  <c:v>1994.97</c:v>
                </c:pt>
                <c:pt idx="164">
                  <c:v>1994.97</c:v>
                </c:pt>
                <c:pt idx="165">
                  <c:v>1994.97</c:v>
                </c:pt>
                <c:pt idx="166">
                  <c:v>1987.71</c:v>
                </c:pt>
                <c:pt idx="167">
                  <c:v>1978.08</c:v>
                </c:pt>
                <c:pt idx="168">
                  <c:v>1975.47</c:v>
                </c:pt>
                <c:pt idx="169">
                  <c:v>1975.42</c:v>
                </c:pt>
                <c:pt idx="170">
                  <c:v>1966.89</c:v>
                </c:pt>
                <c:pt idx="171">
                  <c:v>1966.89</c:v>
                </c:pt>
                <c:pt idx="172">
                  <c:v>1966.89</c:v>
                </c:pt>
                <c:pt idx="173">
                  <c:v>1992.68</c:v>
                </c:pt>
                <c:pt idx="174">
                  <c:v>1997.91</c:v>
                </c:pt>
                <c:pt idx="175">
                  <c:v>2007.48</c:v>
                </c:pt>
                <c:pt idx="176">
                  <c:v>2019.76</c:v>
                </c:pt>
                <c:pt idx="177">
                  <c:v>2023.89</c:v>
                </c:pt>
                <c:pt idx="178">
                  <c:v>2023.89</c:v>
                </c:pt>
                <c:pt idx="179">
                  <c:v>2023.89</c:v>
                </c:pt>
                <c:pt idx="180">
                  <c:v>2028.48</c:v>
                </c:pt>
                <c:pt idx="181">
                  <c:v>2022</c:v>
                </c:pt>
                <c:pt idx="182">
                  <c:v>2025.75</c:v>
                </c:pt>
                <c:pt idx="183">
                  <c:v>2021.49</c:v>
                </c:pt>
                <c:pt idx="184">
                  <c:v>2026.2</c:v>
                </c:pt>
                <c:pt idx="185">
                  <c:v>2026.2</c:v>
                </c:pt>
                <c:pt idx="186">
                  <c:v>2026.2</c:v>
                </c:pt>
                <c:pt idx="187">
                  <c:v>2028.03</c:v>
                </c:pt>
                <c:pt idx="188">
                  <c:v>2026.9</c:v>
                </c:pt>
                <c:pt idx="189">
                  <c:v>2040.31</c:v>
                </c:pt>
                <c:pt idx="190">
                  <c:v>2041.71</c:v>
                </c:pt>
                <c:pt idx="191">
                  <c:v>2052.96</c:v>
                </c:pt>
                <c:pt idx="192">
                  <c:v>2052.96</c:v>
                </c:pt>
                <c:pt idx="193">
                  <c:v>2052.96</c:v>
                </c:pt>
                <c:pt idx="194">
                  <c:v>2052.96</c:v>
                </c:pt>
                <c:pt idx="195">
                  <c:v>2049.66</c:v>
                </c:pt>
                <c:pt idx="196">
                  <c:v>2057.6999999999998</c:v>
                </c:pt>
                <c:pt idx="197">
                  <c:v>2074.4</c:v>
                </c:pt>
                <c:pt idx="198">
                  <c:v>2064.4299999999998</c:v>
                </c:pt>
                <c:pt idx="199">
                  <c:v>2064.4299999999998</c:v>
                </c:pt>
                <c:pt idx="200">
                  <c:v>2064.4299999999998</c:v>
                </c:pt>
                <c:pt idx="201">
                  <c:v>2065.8200000000002</c:v>
                </c:pt>
                <c:pt idx="202">
                  <c:v>2048.44</c:v>
                </c:pt>
                <c:pt idx="203">
                  <c:v>2049.9</c:v>
                </c:pt>
                <c:pt idx="204">
                  <c:v>2053.39</c:v>
                </c:pt>
                <c:pt idx="205">
                  <c:v>2065.38</c:v>
                </c:pt>
                <c:pt idx="206">
                  <c:v>2065.38</c:v>
                </c:pt>
                <c:pt idx="207">
                  <c:v>2065.38</c:v>
                </c:pt>
                <c:pt idx="208">
                  <c:v>2069.7199999999998</c:v>
                </c:pt>
                <c:pt idx="209">
                  <c:v>2055.4299999999998</c:v>
                </c:pt>
                <c:pt idx="210">
                  <c:v>2044.55</c:v>
                </c:pt>
                <c:pt idx="211">
                  <c:v>2050.52</c:v>
                </c:pt>
                <c:pt idx="212">
                  <c:v>2061.92</c:v>
                </c:pt>
                <c:pt idx="213">
                  <c:v>2061.92</c:v>
                </c:pt>
                <c:pt idx="214">
                  <c:v>2061.92</c:v>
                </c:pt>
                <c:pt idx="215">
                  <c:v>2061.92</c:v>
                </c:pt>
                <c:pt idx="216">
                  <c:v>2076.9899999999998</c:v>
                </c:pt>
                <c:pt idx="217">
                  <c:v>2081.2399999999998</c:v>
                </c:pt>
                <c:pt idx="218">
                  <c:v>2086.86</c:v>
                </c:pt>
                <c:pt idx="219">
                  <c:v>2103.25</c:v>
                </c:pt>
                <c:pt idx="220">
                  <c:v>2103.25</c:v>
                </c:pt>
                <c:pt idx="221">
                  <c:v>2103.25</c:v>
                </c:pt>
                <c:pt idx="222">
                  <c:v>2103.12</c:v>
                </c:pt>
                <c:pt idx="223">
                  <c:v>2103.12</c:v>
                </c:pt>
                <c:pt idx="224">
                  <c:v>2115.59</c:v>
                </c:pt>
                <c:pt idx="225">
                  <c:v>2133.0300000000002</c:v>
                </c:pt>
                <c:pt idx="226">
                  <c:v>2160.4699999999998</c:v>
                </c:pt>
                <c:pt idx="227">
                  <c:v>2160.4699999999998</c:v>
                </c:pt>
                <c:pt idx="228">
                  <c:v>2160.4699999999998</c:v>
                </c:pt>
                <c:pt idx="229">
                  <c:v>2160.4699999999998</c:v>
                </c:pt>
                <c:pt idx="230">
                  <c:v>2158.58</c:v>
                </c:pt>
                <c:pt idx="231">
                  <c:v>2156.73</c:v>
                </c:pt>
                <c:pt idx="232">
                  <c:v>2156.9299999999998</c:v>
                </c:pt>
                <c:pt idx="233">
                  <c:v>2142.02</c:v>
                </c:pt>
                <c:pt idx="234">
                  <c:v>2142.02</c:v>
                </c:pt>
                <c:pt idx="235">
                  <c:v>2142.02</c:v>
                </c:pt>
                <c:pt idx="236">
                  <c:v>2158.12</c:v>
                </c:pt>
                <c:pt idx="237">
                  <c:v>2162.15</c:v>
                </c:pt>
                <c:pt idx="238">
                  <c:v>2165.15</c:v>
                </c:pt>
                <c:pt idx="239">
                  <c:v>2165.15</c:v>
                </c:pt>
                <c:pt idx="240">
                  <c:v>2206.19</c:v>
                </c:pt>
                <c:pt idx="241">
                  <c:v>2206.19</c:v>
                </c:pt>
                <c:pt idx="242">
                  <c:v>2206.19</c:v>
                </c:pt>
                <c:pt idx="243">
                  <c:v>2252.36</c:v>
                </c:pt>
                <c:pt idx="244">
                  <c:v>2293.4699999999998</c:v>
                </c:pt>
                <c:pt idx="245">
                  <c:v>2286.0300000000002</c:v>
                </c:pt>
                <c:pt idx="246">
                  <c:v>2284.2399999999998</c:v>
                </c:pt>
                <c:pt idx="247">
                  <c:v>2304.12</c:v>
                </c:pt>
                <c:pt idx="248">
                  <c:v>2304.12</c:v>
                </c:pt>
                <c:pt idx="249">
                  <c:v>2304.12</c:v>
                </c:pt>
                <c:pt idx="250">
                  <c:v>2304.12</c:v>
                </c:pt>
                <c:pt idx="251">
                  <c:v>2350.0100000000002</c:v>
                </c:pt>
                <c:pt idx="252">
                  <c:v>2381.96</c:v>
                </c:pt>
                <c:pt idx="253">
                  <c:v>2423.56</c:v>
                </c:pt>
                <c:pt idx="254">
                  <c:v>2405.31</c:v>
                </c:pt>
                <c:pt idx="255">
                  <c:v>2405.31</c:v>
                </c:pt>
                <c:pt idx="256">
                  <c:v>2405.31</c:v>
                </c:pt>
                <c:pt idx="257">
                  <c:v>2414.39</c:v>
                </c:pt>
                <c:pt idx="258">
                  <c:v>2446.35</c:v>
                </c:pt>
                <c:pt idx="259">
                  <c:v>2412.79</c:v>
                </c:pt>
                <c:pt idx="260">
                  <c:v>2334.98</c:v>
                </c:pt>
                <c:pt idx="261">
                  <c:v>2297.14</c:v>
                </c:pt>
                <c:pt idx="262">
                  <c:v>2297.14</c:v>
                </c:pt>
                <c:pt idx="263">
                  <c:v>2297.14</c:v>
                </c:pt>
                <c:pt idx="264">
                  <c:v>2316.9299999999998</c:v>
                </c:pt>
                <c:pt idx="265">
                  <c:v>2342.5700000000002</c:v>
                </c:pt>
                <c:pt idx="266">
                  <c:v>2346.9</c:v>
                </c:pt>
                <c:pt idx="267">
                  <c:v>2346.9</c:v>
                </c:pt>
                <c:pt idx="268">
                  <c:v>2358.46</c:v>
                </c:pt>
                <c:pt idx="269">
                  <c:v>2358.46</c:v>
                </c:pt>
                <c:pt idx="270">
                  <c:v>2358.46</c:v>
                </c:pt>
                <c:pt idx="271">
                  <c:v>2378.56</c:v>
                </c:pt>
                <c:pt idx="272">
                  <c:v>2392.46</c:v>
                </c:pt>
                <c:pt idx="273">
                  <c:v>2392.46</c:v>
                </c:pt>
                <c:pt idx="274">
                  <c:v>2392.46</c:v>
                </c:pt>
                <c:pt idx="275">
                  <c:v>2383.37</c:v>
                </c:pt>
                <c:pt idx="276">
                  <c:v>2383.37</c:v>
                </c:pt>
                <c:pt idx="277">
                  <c:v>2383.37</c:v>
                </c:pt>
                <c:pt idx="278">
                  <c:v>2412.8200000000002</c:v>
                </c:pt>
                <c:pt idx="279">
                  <c:v>2452.11</c:v>
                </c:pt>
                <c:pt idx="280">
                  <c:v>2434.31</c:v>
                </c:pt>
                <c:pt idx="281">
                  <c:v>2405.0300000000002</c:v>
                </c:pt>
                <c:pt idx="282">
                  <c:v>2406.71</c:v>
                </c:pt>
                <c:pt idx="283">
                  <c:v>2406.71</c:v>
                </c:pt>
                <c:pt idx="284">
                  <c:v>2406.71</c:v>
                </c:pt>
                <c:pt idx="285">
                  <c:v>2406.71</c:v>
                </c:pt>
                <c:pt idx="286">
                  <c:v>2442.0300000000002</c:v>
                </c:pt>
                <c:pt idx="287">
                  <c:v>2438.79</c:v>
                </c:pt>
                <c:pt idx="288">
                  <c:v>2398.91</c:v>
                </c:pt>
                <c:pt idx="289">
                  <c:v>2383.91</c:v>
                </c:pt>
                <c:pt idx="290">
                  <c:v>2383.91</c:v>
                </c:pt>
                <c:pt idx="291">
                  <c:v>2383.91</c:v>
                </c:pt>
                <c:pt idx="292">
                  <c:v>2383.91</c:v>
                </c:pt>
                <c:pt idx="293">
                  <c:v>2373.44</c:v>
                </c:pt>
                <c:pt idx="294">
                  <c:v>2361.54</c:v>
                </c:pt>
                <c:pt idx="295">
                  <c:v>2370.75</c:v>
                </c:pt>
                <c:pt idx="296">
                  <c:v>2386.5</c:v>
                </c:pt>
                <c:pt idx="297">
                  <c:v>2386.5</c:v>
                </c:pt>
                <c:pt idx="298">
                  <c:v>2386.5</c:v>
                </c:pt>
                <c:pt idx="299">
                  <c:v>2386.2800000000002</c:v>
                </c:pt>
                <c:pt idx="300">
                  <c:v>2381.11</c:v>
                </c:pt>
                <c:pt idx="301">
                  <c:v>2362.42</c:v>
                </c:pt>
                <c:pt idx="302">
                  <c:v>2397.35</c:v>
                </c:pt>
                <c:pt idx="303">
                  <c:v>2441.1</c:v>
                </c:pt>
                <c:pt idx="304">
                  <c:v>2441.1</c:v>
                </c:pt>
                <c:pt idx="305">
                  <c:v>2441.1</c:v>
                </c:pt>
                <c:pt idx="306">
                  <c:v>2407.29</c:v>
                </c:pt>
                <c:pt idx="307">
                  <c:v>2374.7199999999998</c:v>
                </c:pt>
                <c:pt idx="308">
                  <c:v>2381.91</c:v>
                </c:pt>
                <c:pt idx="309">
                  <c:v>2384.5300000000002</c:v>
                </c:pt>
                <c:pt idx="310">
                  <c:v>2384.7600000000002</c:v>
                </c:pt>
                <c:pt idx="311">
                  <c:v>2384.7600000000002</c:v>
                </c:pt>
                <c:pt idx="312">
                  <c:v>2384.7600000000002</c:v>
                </c:pt>
                <c:pt idx="313">
                  <c:v>2371.31</c:v>
                </c:pt>
                <c:pt idx="314">
                  <c:v>2380.79</c:v>
                </c:pt>
                <c:pt idx="315">
                  <c:v>2416.61</c:v>
                </c:pt>
                <c:pt idx="316">
                  <c:v>2401.0300000000002</c:v>
                </c:pt>
                <c:pt idx="317">
                  <c:v>2376.23</c:v>
                </c:pt>
                <c:pt idx="318">
                  <c:v>2376.23</c:v>
                </c:pt>
                <c:pt idx="319">
                  <c:v>2376.23</c:v>
                </c:pt>
                <c:pt idx="320">
                  <c:v>2376.23</c:v>
                </c:pt>
                <c:pt idx="321">
                  <c:v>2416.37</c:v>
                </c:pt>
                <c:pt idx="322">
                  <c:v>2429.71</c:v>
                </c:pt>
                <c:pt idx="323">
                  <c:v>2445.16</c:v>
                </c:pt>
                <c:pt idx="324">
                  <c:v>2455.54</c:v>
                </c:pt>
                <c:pt idx="325">
                  <c:v>2455.54</c:v>
                </c:pt>
                <c:pt idx="326">
                  <c:v>2455.54</c:v>
                </c:pt>
                <c:pt idx="327">
                  <c:v>2489.81</c:v>
                </c:pt>
                <c:pt idx="328">
                  <c:v>2500.59</c:v>
                </c:pt>
                <c:pt idx="329">
                  <c:v>2489.41</c:v>
                </c:pt>
                <c:pt idx="330">
                  <c:v>2484.58</c:v>
                </c:pt>
                <c:pt idx="331">
                  <c:v>2496.9899999999998</c:v>
                </c:pt>
                <c:pt idx="332">
                  <c:v>2496.9899999999998</c:v>
                </c:pt>
                <c:pt idx="333">
                  <c:v>2496.9899999999998</c:v>
                </c:pt>
                <c:pt idx="334">
                  <c:v>2522.0300000000002</c:v>
                </c:pt>
                <c:pt idx="335">
                  <c:v>2555.08</c:v>
                </c:pt>
                <c:pt idx="336">
                  <c:v>2565.9</c:v>
                </c:pt>
                <c:pt idx="337">
                  <c:v>2543.4699999999998</c:v>
                </c:pt>
                <c:pt idx="338">
                  <c:v>2565.61</c:v>
                </c:pt>
                <c:pt idx="339">
                  <c:v>2565.61</c:v>
                </c:pt>
                <c:pt idx="340">
                  <c:v>2565.61</c:v>
                </c:pt>
                <c:pt idx="341">
                  <c:v>2592.86</c:v>
                </c:pt>
                <c:pt idx="342">
                  <c:v>2618.79</c:v>
                </c:pt>
                <c:pt idx="343">
                  <c:v>2633.65</c:v>
                </c:pt>
                <c:pt idx="344">
                  <c:v>2610.08</c:v>
                </c:pt>
                <c:pt idx="345">
                  <c:v>2661.52</c:v>
                </c:pt>
                <c:pt idx="346">
                  <c:v>2661.52</c:v>
                </c:pt>
                <c:pt idx="347">
                  <c:v>2661.52</c:v>
                </c:pt>
                <c:pt idx="348">
                  <c:v>2675.08</c:v>
                </c:pt>
                <c:pt idx="349">
                  <c:v>2677.97</c:v>
                </c:pt>
                <c:pt idx="350">
                  <c:v>2651.49</c:v>
                </c:pt>
                <c:pt idx="351">
                  <c:v>2613.38</c:v>
                </c:pt>
                <c:pt idx="352">
                  <c:v>2587.71</c:v>
                </c:pt>
                <c:pt idx="353">
                  <c:v>2587.71</c:v>
                </c:pt>
                <c:pt idx="354">
                  <c:v>2587.71</c:v>
                </c:pt>
                <c:pt idx="355">
                  <c:v>2587.71</c:v>
                </c:pt>
                <c:pt idx="356">
                  <c:v>2526.79</c:v>
                </c:pt>
                <c:pt idx="357">
                  <c:v>2535.5500000000002</c:v>
                </c:pt>
                <c:pt idx="358">
                  <c:v>2551.3000000000002</c:v>
                </c:pt>
                <c:pt idx="359">
                  <c:v>2556.85</c:v>
                </c:pt>
                <c:pt idx="360">
                  <c:v>2556.85</c:v>
                </c:pt>
                <c:pt idx="361">
                  <c:v>2556.85</c:v>
                </c:pt>
                <c:pt idx="362">
                  <c:v>2576.0500000000002</c:v>
                </c:pt>
                <c:pt idx="363">
                  <c:v>2598.36</c:v>
                </c:pt>
                <c:pt idx="364">
                  <c:v>2576.41</c:v>
                </c:pt>
                <c:pt idx="365">
                  <c:v>2576.41</c:v>
                </c:pt>
                <c:pt idx="366">
                  <c:v>2576.41</c:v>
                </c:pt>
                <c:pt idx="367">
                  <c:v>2576.41</c:v>
                </c:pt>
                <c:pt idx="368">
                  <c:v>2576.41</c:v>
                </c:pt>
                <c:pt idx="369">
                  <c:v>2522.71</c:v>
                </c:pt>
                <c:pt idx="370">
                  <c:v>2518.0500000000002</c:v>
                </c:pt>
                <c:pt idx="371">
                  <c:v>2490.9</c:v>
                </c:pt>
                <c:pt idx="372">
                  <c:v>2494.77</c:v>
                </c:pt>
                <c:pt idx="373">
                  <c:v>2516.08</c:v>
                </c:pt>
                <c:pt idx="374">
                  <c:v>2516.08</c:v>
                </c:pt>
                <c:pt idx="375">
                  <c:v>2516.08</c:v>
                </c:pt>
                <c:pt idx="376">
                  <c:v>2537.33</c:v>
                </c:pt>
                <c:pt idx="377">
                  <c:v>2550.83</c:v>
                </c:pt>
                <c:pt idx="378">
                  <c:v>2534.63</c:v>
                </c:pt>
                <c:pt idx="379">
                  <c:v>2493.9299999999998</c:v>
                </c:pt>
                <c:pt idx="380">
                  <c:v>2495.0100000000002</c:v>
                </c:pt>
                <c:pt idx="381">
                  <c:v>2495.0100000000002</c:v>
                </c:pt>
                <c:pt idx="382">
                  <c:v>2495.0100000000002</c:v>
                </c:pt>
                <c:pt idx="383">
                  <c:v>2487.0700000000002</c:v>
                </c:pt>
                <c:pt idx="384">
                  <c:v>2469.0300000000002</c:v>
                </c:pt>
                <c:pt idx="385">
                  <c:v>2488.5</c:v>
                </c:pt>
                <c:pt idx="386">
                  <c:v>2471.21</c:v>
                </c:pt>
                <c:pt idx="387">
                  <c:v>2461.17</c:v>
                </c:pt>
                <c:pt idx="388">
                  <c:v>2461.17</c:v>
                </c:pt>
                <c:pt idx="389">
                  <c:v>2461.17</c:v>
                </c:pt>
                <c:pt idx="390">
                  <c:v>2419.81</c:v>
                </c:pt>
                <c:pt idx="391">
                  <c:v>2393.42</c:v>
                </c:pt>
                <c:pt idx="392">
                  <c:v>2388.06</c:v>
                </c:pt>
                <c:pt idx="393">
                  <c:v>2393.58</c:v>
                </c:pt>
                <c:pt idx="394">
                  <c:v>2393.58</c:v>
                </c:pt>
                <c:pt idx="395">
                  <c:v>2393.58</c:v>
                </c:pt>
                <c:pt idx="396">
                  <c:v>2393.58</c:v>
                </c:pt>
                <c:pt idx="397">
                  <c:v>2408.17</c:v>
                </c:pt>
                <c:pt idx="398">
                  <c:v>2386.7199999999998</c:v>
                </c:pt>
                <c:pt idx="399">
                  <c:v>2362.41</c:v>
                </c:pt>
                <c:pt idx="400">
                  <c:v>2369.23</c:v>
                </c:pt>
                <c:pt idx="401">
                  <c:v>2360.58</c:v>
                </c:pt>
                <c:pt idx="402">
                  <c:v>2360.58</c:v>
                </c:pt>
                <c:pt idx="403">
                  <c:v>2360.58</c:v>
                </c:pt>
                <c:pt idx="404">
                  <c:v>2381.5300000000002</c:v>
                </c:pt>
                <c:pt idx="405">
                  <c:v>2386.77</c:v>
                </c:pt>
                <c:pt idx="406">
                  <c:v>2377.87</c:v>
                </c:pt>
                <c:pt idx="407">
                  <c:v>2389.4899999999998</c:v>
                </c:pt>
                <c:pt idx="408">
                  <c:v>2417.0100000000002</c:v>
                </c:pt>
                <c:pt idx="409">
                  <c:v>2417.0100000000002</c:v>
                </c:pt>
                <c:pt idx="410">
                  <c:v>2417.0100000000002</c:v>
                </c:pt>
                <c:pt idx="411">
                  <c:v>2417.0100000000002</c:v>
                </c:pt>
                <c:pt idx="412">
                  <c:v>2475.4499999999998</c:v>
                </c:pt>
                <c:pt idx="413">
                  <c:v>2503.37</c:v>
                </c:pt>
                <c:pt idx="414">
                  <c:v>2489.39</c:v>
                </c:pt>
                <c:pt idx="415">
                  <c:v>2500.2199999999998</c:v>
                </c:pt>
                <c:pt idx="416">
                  <c:v>2500.2199999999998</c:v>
                </c:pt>
                <c:pt idx="417">
                  <c:v>2500.2199999999998</c:v>
                </c:pt>
                <c:pt idx="418">
                  <c:v>2500.2199999999998</c:v>
                </c:pt>
                <c:pt idx="419">
                  <c:v>2542.5300000000002</c:v>
                </c:pt>
                <c:pt idx="420">
                  <c:v>2548.13</c:v>
                </c:pt>
                <c:pt idx="421">
                  <c:v>2549.9699999999998</c:v>
                </c:pt>
                <c:pt idx="422">
                  <c:v>2533.79</c:v>
                </c:pt>
                <c:pt idx="423">
                  <c:v>2533.79</c:v>
                </c:pt>
                <c:pt idx="424">
                  <c:v>2533.79</c:v>
                </c:pt>
                <c:pt idx="425">
                  <c:v>2549.29</c:v>
                </c:pt>
                <c:pt idx="426">
                  <c:v>2554.44</c:v>
                </c:pt>
                <c:pt idx="427">
                  <c:v>2571.92</c:v>
                </c:pt>
                <c:pt idx="428">
                  <c:v>2588.56</c:v>
                </c:pt>
                <c:pt idx="429">
                  <c:v>2623.66</c:v>
                </c:pt>
                <c:pt idx="430">
                  <c:v>2623.66</c:v>
                </c:pt>
                <c:pt idx="431">
                  <c:v>2623.66</c:v>
                </c:pt>
                <c:pt idx="432">
                  <c:v>2623.66</c:v>
                </c:pt>
                <c:pt idx="433">
                  <c:v>2569.17</c:v>
                </c:pt>
                <c:pt idx="434">
                  <c:v>2523</c:v>
                </c:pt>
                <c:pt idx="435">
                  <c:v>2538.5500000000002</c:v>
                </c:pt>
                <c:pt idx="436">
                  <c:v>2535.91</c:v>
                </c:pt>
                <c:pt idx="437">
                  <c:v>2535.91</c:v>
                </c:pt>
                <c:pt idx="438">
                  <c:v>2535.91</c:v>
                </c:pt>
                <c:pt idx="439">
                  <c:v>2535.91</c:v>
                </c:pt>
                <c:pt idx="440">
                  <c:v>2531.7199999999998</c:v>
                </c:pt>
                <c:pt idx="441">
                  <c:v>2550.4299999999998</c:v>
                </c:pt>
                <c:pt idx="442">
                  <c:v>2528.85</c:v>
                </c:pt>
                <c:pt idx="443">
                  <c:v>2548.1999999999998</c:v>
                </c:pt>
                <c:pt idx="444">
                  <c:v>2548.1999999999998</c:v>
                </c:pt>
                <c:pt idx="445">
                  <c:v>2548.1999999999998</c:v>
                </c:pt>
                <c:pt idx="446">
                  <c:v>2537.6799999999998</c:v>
                </c:pt>
                <c:pt idx="447">
                  <c:v>2550.7399999999998</c:v>
                </c:pt>
                <c:pt idx="448">
                  <c:v>2566.66</c:v>
                </c:pt>
                <c:pt idx="449">
                  <c:v>2556.21</c:v>
                </c:pt>
                <c:pt idx="450">
                  <c:v>2585.11</c:v>
                </c:pt>
                <c:pt idx="451">
                  <c:v>2585.11</c:v>
                </c:pt>
                <c:pt idx="452">
                  <c:v>2585.11</c:v>
                </c:pt>
                <c:pt idx="453">
                  <c:v>2585.11</c:v>
                </c:pt>
                <c:pt idx="454">
                  <c:v>2598.6799999999998</c:v>
                </c:pt>
                <c:pt idx="455">
                  <c:v>2626.8</c:v>
                </c:pt>
                <c:pt idx="456">
                  <c:v>2623.91</c:v>
                </c:pt>
                <c:pt idx="457">
                  <c:v>2642.97</c:v>
                </c:pt>
                <c:pt idx="458">
                  <c:v>2642.97</c:v>
                </c:pt>
                <c:pt idx="459">
                  <c:v>2642.97</c:v>
                </c:pt>
                <c:pt idx="460">
                  <c:v>2665.41</c:v>
                </c:pt>
                <c:pt idx="461">
                  <c:v>2690.15</c:v>
                </c:pt>
                <c:pt idx="462">
                  <c:v>2690.79</c:v>
                </c:pt>
                <c:pt idx="463">
                  <c:v>2670.79</c:v>
                </c:pt>
                <c:pt idx="464">
                  <c:v>2667.37</c:v>
                </c:pt>
                <c:pt idx="465">
                  <c:v>2667.37</c:v>
                </c:pt>
                <c:pt idx="466">
                  <c:v>2667.37</c:v>
                </c:pt>
                <c:pt idx="467">
                  <c:v>2693.54</c:v>
                </c:pt>
                <c:pt idx="468">
                  <c:v>2688.2</c:v>
                </c:pt>
                <c:pt idx="469">
                  <c:v>2713.04</c:v>
                </c:pt>
                <c:pt idx="470">
                  <c:v>2727.23</c:v>
                </c:pt>
                <c:pt idx="471">
                  <c:v>2751.88</c:v>
                </c:pt>
                <c:pt idx="472">
                  <c:v>2751.88</c:v>
                </c:pt>
                <c:pt idx="473">
                  <c:v>2751.88</c:v>
                </c:pt>
                <c:pt idx="474">
                  <c:v>2751.88</c:v>
                </c:pt>
                <c:pt idx="475">
                  <c:v>2765.1</c:v>
                </c:pt>
                <c:pt idx="476">
                  <c:v>2790.26</c:v>
                </c:pt>
                <c:pt idx="477">
                  <c:v>2807.36</c:v>
                </c:pt>
                <c:pt idx="478">
                  <c:v>2857.46</c:v>
                </c:pt>
                <c:pt idx="479">
                  <c:v>2857.46</c:v>
                </c:pt>
                <c:pt idx="480">
                  <c:v>2857.46</c:v>
                </c:pt>
                <c:pt idx="481">
                  <c:v>2854.13</c:v>
                </c:pt>
                <c:pt idx="482">
                  <c:v>2855.44</c:v>
                </c:pt>
                <c:pt idx="483">
                  <c:v>2855.32</c:v>
                </c:pt>
                <c:pt idx="484">
                  <c:v>2866.04</c:v>
                </c:pt>
                <c:pt idx="485">
                  <c:v>2862.51</c:v>
                </c:pt>
                <c:pt idx="486">
                  <c:v>2862.51</c:v>
                </c:pt>
                <c:pt idx="487">
                  <c:v>2862.51</c:v>
                </c:pt>
                <c:pt idx="488">
                  <c:v>2902.98</c:v>
                </c:pt>
                <c:pt idx="489">
                  <c:v>2906.95</c:v>
                </c:pt>
                <c:pt idx="490">
                  <c:v>2945.97</c:v>
                </c:pt>
                <c:pt idx="491">
                  <c:v>2955.31</c:v>
                </c:pt>
                <c:pt idx="492">
                  <c:v>2955.31</c:v>
                </c:pt>
                <c:pt idx="493">
                  <c:v>2955.31</c:v>
                </c:pt>
                <c:pt idx="494">
                  <c:v>2955.31</c:v>
                </c:pt>
                <c:pt idx="495">
                  <c:v>2913.45</c:v>
                </c:pt>
                <c:pt idx="496">
                  <c:v>2943.97</c:v>
                </c:pt>
                <c:pt idx="497">
                  <c:v>2937.63</c:v>
                </c:pt>
                <c:pt idx="498">
                  <c:v>2966.12</c:v>
                </c:pt>
                <c:pt idx="499">
                  <c:v>2983.12</c:v>
                </c:pt>
                <c:pt idx="500">
                  <c:v>2983.12</c:v>
                </c:pt>
                <c:pt idx="501">
                  <c:v>2983.12</c:v>
                </c:pt>
                <c:pt idx="502">
                  <c:v>2983.12</c:v>
                </c:pt>
                <c:pt idx="503">
                  <c:v>3003.35</c:v>
                </c:pt>
                <c:pt idx="504">
                  <c:v>3027.2</c:v>
                </c:pt>
                <c:pt idx="505">
                  <c:v>3053.65</c:v>
                </c:pt>
                <c:pt idx="506">
                  <c:v>3102.6</c:v>
                </c:pt>
                <c:pt idx="507">
                  <c:v>3102.6</c:v>
                </c:pt>
                <c:pt idx="508">
                  <c:v>3102.6</c:v>
                </c:pt>
                <c:pt idx="509">
                  <c:v>3208.37</c:v>
                </c:pt>
                <c:pt idx="510">
                  <c:v>3194.24</c:v>
                </c:pt>
                <c:pt idx="511">
                  <c:v>3238.51</c:v>
                </c:pt>
                <c:pt idx="512">
                  <c:v>3195.47</c:v>
                </c:pt>
                <c:pt idx="513">
                  <c:v>3101.1</c:v>
                </c:pt>
                <c:pt idx="514">
                  <c:v>3101.1</c:v>
                </c:pt>
                <c:pt idx="515">
                  <c:v>3101.1</c:v>
                </c:pt>
                <c:pt idx="516">
                  <c:v>3079.97</c:v>
                </c:pt>
                <c:pt idx="517">
                  <c:v>3093.64</c:v>
                </c:pt>
                <c:pt idx="518">
                  <c:v>3142.34</c:v>
                </c:pt>
                <c:pt idx="519">
                  <c:v>3119.93</c:v>
                </c:pt>
                <c:pt idx="520">
                  <c:v>3113.55</c:v>
                </c:pt>
                <c:pt idx="521">
                  <c:v>3113.55</c:v>
                </c:pt>
                <c:pt idx="522">
                  <c:v>3113.55</c:v>
                </c:pt>
                <c:pt idx="523">
                  <c:v>3113.55</c:v>
                </c:pt>
                <c:pt idx="524">
                  <c:v>3138.46</c:v>
                </c:pt>
                <c:pt idx="525">
                  <c:v>3105.4</c:v>
                </c:pt>
                <c:pt idx="526">
                  <c:v>3080.57</c:v>
                </c:pt>
                <c:pt idx="527">
                  <c:v>3012.96</c:v>
                </c:pt>
                <c:pt idx="528">
                  <c:v>3012.96</c:v>
                </c:pt>
                <c:pt idx="529">
                  <c:v>3012.96</c:v>
                </c:pt>
                <c:pt idx="530">
                  <c:v>3032.59</c:v>
                </c:pt>
                <c:pt idx="531">
                  <c:v>3025.28</c:v>
                </c:pt>
                <c:pt idx="532">
                  <c:v>2989.04</c:v>
                </c:pt>
                <c:pt idx="533">
                  <c:v>2975.13</c:v>
                </c:pt>
                <c:pt idx="534">
                  <c:v>2984.9</c:v>
                </c:pt>
                <c:pt idx="535">
                  <c:v>2984.9</c:v>
                </c:pt>
                <c:pt idx="536">
                  <c:v>2984.9</c:v>
                </c:pt>
                <c:pt idx="537">
                  <c:v>3001.68</c:v>
                </c:pt>
                <c:pt idx="538">
                  <c:v>3065.74</c:v>
                </c:pt>
                <c:pt idx="539">
                  <c:v>3099.28</c:v>
                </c:pt>
                <c:pt idx="540">
                  <c:v>3135.17</c:v>
                </c:pt>
                <c:pt idx="541">
                  <c:v>3080.44</c:v>
                </c:pt>
                <c:pt idx="542">
                  <c:v>3080.44</c:v>
                </c:pt>
                <c:pt idx="543">
                  <c:v>3080.44</c:v>
                </c:pt>
                <c:pt idx="544">
                  <c:v>3096.98</c:v>
                </c:pt>
                <c:pt idx="545">
                  <c:v>3121.94</c:v>
                </c:pt>
                <c:pt idx="546">
                  <c:v>3086.75</c:v>
                </c:pt>
                <c:pt idx="547">
                  <c:v>3061.85</c:v>
                </c:pt>
                <c:pt idx="548">
                  <c:v>3034.9</c:v>
                </c:pt>
                <c:pt idx="549">
                  <c:v>3034.9</c:v>
                </c:pt>
                <c:pt idx="550">
                  <c:v>3034.9</c:v>
                </c:pt>
                <c:pt idx="551">
                  <c:v>2971.15</c:v>
                </c:pt>
                <c:pt idx="552">
                  <c:v>2913.74</c:v>
                </c:pt>
                <c:pt idx="553">
                  <c:v>2891.91</c:v>
                </c:pt>
                <c:pt idx="554">
                  <c:v>2887.21</c:v>
                </c:pt>
                <c:pt idx="555">
                  <c:v>2855.74</c:v>
                </c:pt>
                <c:pt idx="556">
                  <c:v>2855.74</c:v>
                </c:pt>
                <c:pt idx="557">
                  <c:v>2855.74</c:v>
                </c:pt>
                <c:pt idx="558">
                  <c:v>2855.74</c:v>
                </c:pt>
                <c:pt idx="559">
                  <c:v>2910.7</c:v>
                </c:pt>
                <c:pt idx="560">
                  <c:v>2928.69</c:v>
                </c:pt>
                <c:pt idx="561">
                  <c:v>2908.87</c:v>
                </c:pt>
                <c:pt idx="562">
                  <c:v>2879.89</c:v>
                </c:pt>
                <c:pt idx="563">
                  <c:v>2879.89</c:v>
                </c:pt>
                <c:pt idx="564">
                  <c:v>2879.89</c:v>
                </c:pt>
                <c:pt idx="565">
                  <c:v>2912.99</c:v>
                </c:pt>
                <c:pt idx="566">
                  <c:v>2929.19</c:v>
                </c:pt>
                <c:pt idx="567">
                  <c:v>2966.68</c:v>
                </c:pt>
                <c:pt idx="568">
                  <c:v>2925.36</c:v>
                </c:pt>
                <c:pt idx="569">
                  <c:v>2912.08</c:v>
                </c:pt>
                <c:pt idx="570">
                  <c:v>2912.08</c:v>
                </c:pt>
                <c:pt idx="571">
                  <c:v>2912.08</c:v>
                </c:pt>
                <c:pt idx="572">
                  <c:v>2918.21</c:v>
                </c:pt>
                <c:pt idx="573">
                  <c:v>2950.87</c:v>
                </c:pt>
                <c:pt idx="574">
                  <c:v>2926.75</c:v>
                </c:pt>
                <c:pt idx="575">
                  <c:v>2921.32</c:v>
                </c:pt>
                <c:pt idx="576">
                  <c:v>2897.83</c:v>
                </c:pt>
                <c:pt idx="577">
                  <c:v>2897.83</c:v>
                </c:pt>
                <c:pt idx="578">
                  <c:v>2897.83</c:v>
                </c:pt>
                <c:pt idx="579">
                  <c:v>2897.83</c:v>
                </c:pt>
                <c:pt idx="580">
                  <c:v>2825.25</c:v>
                </c:pt>
                <c:pt idx="581">
                  <c:v>2819.63</c:v>
                </c:pt>
                <c:pt idx="582">
                  <c:v>2853.32</c:v>
                </c:pt>
                <c:pt idx="583">
                  <c:v>2896.19</c:v>
                </c:pt>
                <c:pt idx="584">
                  <c:v>2896.19</c:v>
                </c:pt>
                <c:pt idx="585">
                  <c:v>2896.19</c:v>
                </c:pt>
                <c:pt idx="586">
                  <c:v>2921.15</c:v>
                </c:pt>
                <c:pt idx="587">
                  <c:v>2935.86</c:v>
                </c:pt>
                <c:pt idx="588">
                  <c:v>2935.86</c:v>
                </c:pt>
                <c:pt idx="589">
                  <c:v>3009.36</c:v>
                </c:pt>
                <c:pt idx="590">
                  <c:v>3073.23</c:v>
                </c:pt>
                <c:pt idx="591">
                  <c:v>3073.23</c:v>
                </c:pt>
                <c:pt idx="592">
                  <c:v>3073.23</c:v>
                </c:pt>
                <c:pt idx="593">
                  <c:v>3073.23</c:v>
                </c:pt>
                <c:pt idx="594">
                  <c:v>3069.24</c:v>
                </c:pt>
                <c:pt idx="595">
                  <c:v>3108.7</c:v>
                </c:pt>
                <c:pt idx="596">
                  <c:v>3082.04</c:v>
                </c:pt>
                <c:pt idx="597">
                  <c:v>3047.31</c:v>
                </c:pt>
                <c:pt idx="598">
                  <c:v>3047.31</c:v>
                </c:pt>
                <c:pt idx="599">
                  <c:v>3047.31</c:v>
                </c:pt>
                <c:pt idx="600">
                  <c:v>3086.82</c:v>
                </c:pt>
                <c:pt idx="601">
                  <c:v>3074.35</c:v>
                </c:pt>
                <c:pt idx="602">
                  <c:v>3099.75</c:v>
                </c:pt>
                <c:pt idx="603">
                  <c:v>3099.75</c:v>
                </c:pt>
                <c:pt idx="604">
                  <c:v>3101.1</c:v>
                </c:pt>
                <c:pt idx="605">
                  <c:v>3101.1</c:v>
                </c:pt>
                <c:pt idx="606">
                  <c:v>3101.1</c:v>
                </c:pt>
                <c:pt idx="607">
                  <c:v>3142.11</c:v>
                </c:pt>
                <c:pt idx="608">
                  <c:v>3131.95</c:v>
                </c:pt>
                <c:pt idx="609">
                  <c:v>3166.67</c:v>
                </c:pt>
                <c:pt idx="610">
                  <c:v>3149.12</c:v>
                </c:pt>
                <c:pt idx="611">
                  <c:v>3179.22</c:v>
                </c:pt>
                <c:pt idx="612">
                  <c:v>3179.22</c:v>
                </c:pt>
                <c:pt idx="613">
                  <c:v>3179.22</c:v>
                </c:pt>
                <c:pt idx="614">
                  <c:v>3287.03</c:v>
                </c:pt>
                <c:pt idx="615">
                  <c:v>3287.03</c:v>
                </c:pt>
                <c:pt idx="616">
                  <c:v>3294.02</c:v>
                </c:pt>
                <c:pt idx="617">
                  <c:v>3259.56</c:v>
                </c:pt>
                <c:pt idx="618">
                  <c:v>3299.36</c:v>
                </c:pt>
                <c:pt idx="619">
                  <c:v>3299.36</c:v>
                </c:pt>
                <c:pt idx="620">
                  <c:v>3299.36</c:v>
                </c:pt>
                <c:pt idx="621">
                  <c:v>3356</c:v>
                </c:pt>
                <c:pt idx="622">
                  <c:v>3328.08</c:v>
                </c:pt>
                <c:pt idx="623">
                  <c:v>3317.72</c:v>
                </c:pt>
                <c:pt idx="624">
                  <c:v>3333.37</c:v>
                </c:pt>
                <c:pt idx="625">
                  <c:v>3337.68</c:v>
                </c:pt>
                <c:pt idx="626">
                  <c:v>3337.68</c:v>
                </c:pt>
                <c:pt idx="627">
                  <c:v>3337.68</c:v>
                </c:pt>
                <c:pt idx="628">
                  <c:v>3332.7</c:v>
                </c:pt>
                <c:pt idx="629">
                  <c:v>3307.24</c:v>
                </c:pt>
                <c:pt idx="630">
                  <c:v>3255.19</c:v>
                </c:pt>
                <c:pt idx="631">
                  <c:v>3172.03</c:v>
                </c:pt>
                <c:pt idx="632">
                  <c:v>3172.03</c:v>
                </c:pt>
                <c:pt idx="633">
                  <c:v>3172.03</c:v>
                </c:pt>
                <c:pt idx="634">
                  <c:v>3172.03</c:v>
                </c:pt>
                <c:pt idx="635">
                  <c:v>3180.87</c:v>
                </c:pt>
                <c:pt idx="636">
                  <c:v>3155.22</c:v>
                </c:pt>
                <c:pt idx="637">
                  <c:v>3149.47</c:v>
                </c:pt>
                <c:pt idx="638">
                  <c:v>3149.47</c:v>
                </c:pt>
                <c:pt idx="639">
                  <c:v>3149.47</c:v>
                </c:pt>
                <c:pt idx="640">
                  <c:v>3149.47</c:v>
                </c:pt>
                <c:pt idx="641">
                  <c:v>3149.47</c:v>
                </c:pt>
                <c:pt idx="642">
                  <c:v>3213.24</c:v>
                </c:pt>
                <c:pt idx="643">
                  <c:v>3203.86</c:v>
                </c:pt>
                <c:pt idx="644">
                  <c:v>3250.69</c:v>
                </c:pt>
                <c:pt idx="645">
                  <c:v>3287.28</c:v>
                </c:pt>
                <c:pt idx="646">
                  <c:v>3268.37</c:v>
                </c:pt>
                <c:pt idx="647">
                  <c:v>3268.37</c:v>
                </c:pt>
                <c:pt idx="648">
                  <c:v>3268.37</c:v>
                </c:pt>
                <c:pt idx="649">
                  <c:v>3268.37</c:v>
                </c:pt>
                <c:pt idx="650">
                  <c:v>3246.51</c:v>
                </c:pt>
                <c:pt idx="651">
                  <c:v>3235.45</c:v>
                </c:pt>
                <c:pt idx="652">
                  <c:v>3240.71</c:v>
                </c:pt>
                <c:pt idx="653">
                  <c:v>3293.94</c:v>
                </c:pt>
                <c:pt idx="654">
                  <c:v>3293.94</c:v>
                </c:pt>
                <c:pt idx="655">
                  <c:v>3293.94</c:v>
                </c:pt>
                <c:pt idx="656">
                  <c:v>3293.94</c:v>
                </c:pt>
                <c:pt idx="657">
                  <c:v>3297.46</c:v>
                </c:pt>
                <c:pt idx="658">
                  <c:v>3357.67</c:v>
                </c:pt>
                <c:pt idx="659">
                  <c:v>3368.49</c:v>
                </c:pt>
                <c:pt idx="660">
                  <c:v>3281.74</c:v>
                </c:pt>
                <c:pt idx="661">
                  <c:v>3281.74</c:v>
                </c:pt>
                <c:pt idx="662">
                  <c:v>3281.74</c:v>
                </c:pt>
                <c:pt idx="663">
                  <c:v>3362.38</c:v>
                </c:pt>
                <c:pt idx="664">
                  <c:v>3375.8</c:v>
                </c:pt>
                <c:pt idx="665">
                  <c:v>3366.63</c:v>
                </c:pt>
                <c:pt idx="666">
                  <c:v>3302.92</c:v>
                </c:pt>
                <c:pt idx="667">
                  <c:v>3287.31</c:v>
                </c:pt>
                <c:pt idx="668">
                  <c:v>3287.31</c:v>
                </c:pt>
                <c:pt idx="669">
                  <c:v>3287.31</c:v>
                </c:pt>
                <c:pt idx="670">
                  <c:v>3326.82</c:v>
                </c:pt>
                <c:pt idx="671">
                  <c:v>3387.69</c:v>
                </c:pt>
                <c:pt idx="672">
                  <c:v>3382.2</c:v>
                </c:pt>
                <c:pt idx="673">
                  <c:v>3315.75</c:v>
                </c:pt>
                <c:pt idx="674">
                  <c:v>3320.49</c:v>
                </c:pt>
                <c:pt idx="675">
                  <c:v>3320.49</c:v>
                </c:pt>
                <c:pt idx="676">
                  <c:v>3320.49</c:v>
                </c:pt>
                <c:pt idx="677">
                  <c:v>3367.02</c:v>
                </c:pt>
                <c:pt idx="678">
                  <c:v>3391.93</c:v>
                </c:pt>
                <c:pt idx="679">
                  <c:v>3385.65</c:v>
                </c:pt>
                <c:pt idx="680">
                  <c:v>3434.89</c:v>
                </c:pt>
                <c:pt idx="681">
                  <c:v>3409.82</c:v>
                </c:pt>
                <c:pt idx="682">
                  <c:v>3409.82</c:v>
                </c:pt>
                <c:pt idx="683">
                  <c:v>3409.82</c:v>
                </c:pt>
                <c:pt idx="684">
                  <c:v>3409.82</c:v>
                </c:pt>
                <c:pt idx="685">
                  <c:v>3406.87</c:v>
                </c:pt>
                <c:pt idx="686">
                  <c:v>3391.87</c:v>
                </c:pt>
                <c:pt idx="687">
                  <c:v>3338.03</c:v>
                </c:pt>
                <c:pt idx="688">
                  <c:v>3356.78</c:v>
                </c:pt>
                <c:pt idx="689">
                  <c:v>3356.78</c:v>
                </c:pt>
                <c:pt idx="690">
                  <c:v>3356.78</c:v>
                </c:pt>
                <c:pt idx="691">
                  <c:v>3314.24</c:v>
                </c:pt>
                <c:pt idx="692">
                  <c:v>3322.54</c:v>
                </c:pt>
                <c:pt idx="693">
                  <c:v>3341.69</c:v>
                </c:pt>
                <c:pt idx="694">
                  <c:v>3310.16</c:v>
                </c:pt>
                <c:pt idx="695">
                  <c:v>3306</c:v>
                </c:pt>
                <c:pt idx="696">
                  <c:v>3306</c:v>
                </c:pt>
                <c:pt idx="697">
                  <c:v>3306</c:v>
                </c:pt>
                <c:pt idx="698">
                  <c:v>3319.8</c:v>
                </c:pt>
                <c:pt idx="699">
                  <c:v>3268.86</c:v>
                </c:pt>
                <c:pt idx="700">
                  <c:v>3205.6</c:v>
                </c:pt>
                <c:pt idx="701">
                  <c:v>3203.03</c:v>
                </c:pt>
                <c:pt idx="702">
                  <c:v>3163.25</c:v>
                </c:pt>
                <c:pt idx="703">
                  <c:v>3163.25</c:v>
                </c:pt>
                <c:pt idx="704">
                  <c:v>3163.25</c:v>
                </c:pt>
                <c:pt idx="705">
                  <c:v>3135.28</c:v>
                </c:pt>
                <c:pt idx="706">
                  <c:v>3155.9</c:v>
                </c:pt>
                <c:pt idx="707">
                  <c:v>3192.49</c:v>
                </c:pt>
                <c:pt idx="708">
                  <c:v>3204.27</c:v>
                </c:pt>
                <c:pt idx="709">
                  <c:v>3164.12</c:v>
                </c:pt>
                <c:pt idx="710">
                  <c:v>3164.12</c:v>
                </c:pt>
                <c:pt idx="711">
                  <c:v>3164.12</c:v>
                </c:pt>
                <c:pt idx="712">
                  <c:v>3175.95</c:v>
                </c:pt>
                <c:pt idx="713">
                  <c:v>3175.88</c:v>
                </c:pt>
                <c:pt idx="714">
                  <c:v>3155.9</c:v>
                </c:pt>
                <c:pt idx="715">
                  <c:v>3087.39</c:v>
                </c:pt>
                <c:pt idx="716">
                  <c:v>3065.79</c:v>
                </c:pt>
                <c:pt idx="717">
                  <c:v>3065.79</c:v>
                </c:pt>
                <c:pt idx="718">
                  <c:v>3065.79</c:v>
                </c:pt>
                <c:pt idx="719">
                  <c:v>3065.79</c:v>
                </c:pt>
                <c:pt idx="720">
                  <c:v>3050.31</c:v>
                </c:pt>
                <c:pt idx="721">
                  <c:v>3058.8</c:v>
                </c:pt>
                <c:pt idx="722">
                  <c:v>3058.8</c:v>
                </c:pt>
                <c:pt idx="723">
                  <c:v>3058.8</c:v>
                </c:pt>
                <c:pt idx="724">
                  <c:v>3058.8</c:v>
                </c:pt>
                <c:pt idx="725">
                  <c:v>3058.8</c:v>
                </c:pt>
                <c:pt idx="726">
                  <c:v>3047.85</c:v>
                </c:pt>
                <c:pt idx="727">
                  <c:v>3052.33</c:v>
                </c:pt>
                <c:pt idx="728">
                  <c:v>3022.35</c:v>
                </c:pt>
                <c:pt idx="729">
                  <c:v>3000.63</c:v>
                </c:pt>
                <c:pt idx="730">
                  <c:v>3038.48</c:v>
                </c:pt>
                <c:pt idx="731">
                  <c:v>3038.48</c:v>
                </c:pt>
                <c:pt idx="732">
                  <c:v>3038.48</c:v>
                </c:pt>
                <c:pt idx="733">
                  <c:v>3066.94</c:v>
                </c:pt>
                <c:pt idx="734">
                  <c:v>3085.82</c:v>
                </c:pt>
                <c:pt idx="735">
                  <c:v>3081.39</c:v>
                </c:pt>
                <c:pt idx="736">
                  <c:v>3109.6</c:v>
                </c:pt>
                <c:pt idx="737">
                  <c:v>3076.29</c:v>
                </c:pt>
                <c:pt idx="738">
                  <c:v>3076.29</c:v>
                </c:pt>
                <c:pt idx="739">
                  <c:v>3076.29</c:v>
                </c:pt>
                <c:pt idx="740">
                  <c:v>3057.96</c:v>
                </c:pt>
                <c:pt idx="741">
                  <c:v>3036.57</c:v>
                </c:pt>
                <c:pt idx="742">
                  <c:v>3006.35</c:v>
                </c:pt>
                <c:pt idx="743">
                  <c:v>3000.78</c:v>
                </c:pt>
                <c:pt idx="744">
                  <c:v>2999.38</c:v>
                </c:pt>
                <c:pt idx="745">
                  <c:v>2999.38</c:v>
                </c:pt>
                <c:pt idx="746">
                  <c:v>2999.38</c:v>
                </c:pt>
                <c:pt idx="747">
                  <c:v>2995.86</c:v>
                </c:pt>
                <c:pt idx="748">
                  <c:v>2912.2</c:v>
                </c:pt>
                <c:pt idx="749">
                  <c:v>2899.92</c:v>
                </c:pt>
                <c:pt idx="750">
                  <c:v>2928.7</c:v>
                </c:pt>
                <c:pt idx="751">
                  <c:v>2939.7</c:v>
                </c:pt>
                <c:pt idx="752">
                  <c:v>2939.7</c:v>
                </c:pt>
                <c:pt idx="753">
                  <c:v>2939.7</c:v>
                </c:pt>
                <c:pt idx="754">
                  <c:v>2962.08</c:v>
                </c:pt>
                <c:pt idx="755">
                  <c:v>2945.37</c:v>
                </c:pt>
                <c:pt idx="756">
                  <c:v>2943.23</c:v>
                </c:pt>
                <c:pt idx="757">
                  <c:v>2885.72</c:v>
                </c:pt>
                <c:pt idx="758">
                  <c:v>2851.14</c:v>
                </c:pt>
                <c:pt idx="759">
                  <c:v>2851.14</c:v>
                </c:pt>
                <c:pt idx="760">
                  <c:v>2851.14</c:v>
                </c:pt>
                <c:pt idx="761">
                  <c:v>2833.78</c:v>
                </c:pt>
                <c:pt idx="762">
                  <c:v>2895.51</c:v>
                </c:pt>
                <c:pt idx="763">
                  <c:v>2942.16</c:v>
                </c:pt>
                <c:pt idx="764">
                  <c:v>2952.37</c:v>
                </c:pt>
                <c:pt idx="765">
                  <c:v>2969.62</c:v>
                </c:pt>
                <c:pt idx="766">
                  <c:v>2969.62</c:v>
                </c:pt>
                <c:pt idx="767">
                  <c:v>2969.62</c:v>
                </c:pt>
                <c:pt idx="768">
                  <c:v>2969.62</c:v>
                </c:pt>
                <c:pt idx="769">
                  <c:v>2979.54</c:v>
                </c:pt>
                <c:pt idx="770">
                  <c:v>2956.82</c:v>
                </c:pt>
                <c:pt idx="771">
                  <c:v>2934.88</c:v>
                </c:pt>
                <c:pt idx="772">
                  <c:v>2983.82</c:v>
                </c:pt>
                <c:pt idx="773">
                  <c:v>2983.82</c:v>
                </c:pt>
                <c:pt idx="774">
                  <c:v>2983.82</c:v>
                </c:pt>
                <c:pt idx="775">
                  <c:v>3007.74</c:v>
                </c:pt>
                <c:pt idx="776">
                  <c:v>3020.89</c:v>
                </c:pt>
                <c:pt idx="777">
                  <c:v>3031.48</c:v>
                </c:pt>
                <c:pt idx="778">
                  <c:v>3056.06</c:v>
                </c:pt>
                <c:pt idx="779">
                  <c:v>3047.99</c:v>
                </c:pt>
                <c:pt idx="780">
                  <c:v>3047.99</c:v>
                </c:pt>
                <c:pt idx="781">
                  <c:v>3047.99</c:v>
                </c:pt>
                <c:pt idx="782">
                  <c:v>3058.25</c:v>
                </c:pt>
                <c:pt idx="783">
                  <c:v>3059.92</c:v>
                </c:pt>
                <c:pt idx="784">
                  <c:v>3061.89</c:v>
                </c:pt>
                <c:pt idx="785">
                  <c:v>3054.6</c:v>
                </c:pt>
                <c:pt idx="786">
                  <c:v>3069.17</c:v>
                </c:pt>
                <c:pt idx="787">
                  <c:v>3069.17</c:v>
                </c:pt>
                <c:pt idx="788">
                  <c:v>3069.17</c:v>
                </c:pt>
                <c:pt idx="789">
                  <c:v>3069.17</c:v>
                </c:pt>
                <c:pt idx="790">
                  <c:v>3089.65</c:v>
                </c:pt>
                <c:pt idx="791">
                  <c:v>3117.83</c:v>
                </c:pt>
                <c:pt idx="792">
                  <c:v>3110.88</c:v>
                </c:pt>
                <c:pt idx="793">
                  <c:v>3017.71</c:v>
                </c:pt>
                <c:pt idx="794">
                  <c:v>3017.71</c:v>
                </c:pt>
                <c:pt idx="795">
                  <c:v>3017.71</c:v>
                </c:pt>
                <c:pt idx="796">
                  <c:v>3017.71</c:v>
                </c:pt>
                <c:pt idx="797">
                  <c:v>2950.95</c:v>
                </c:pt>
                <c:pt idx="798">
                  <c:v>2905.23</c:v>
                </c:pt>
                <c:pt idx="799">
                  <c:v>2942.13</c:v>
                </c:pt>
                <c:pt idx="800">
                  <c:v>2969.83</c:v>
                </c:pt>
                <c:pt idx="801">
                  <c:v>2969.83</c:v>
                </c:pt>
                <c:pt idx="802">
                  <c:v>2969.83</c:v>
                </c:pt>
                <c:pt idx="803">
                  <c:v>2990.35</c:v>
                </c:pt>
                <c:pt idx="804">
                  <c:v>3003.28</c:v>
                </c:pt>
                <c:pt idx="805">
                  <c:v>2989.56</c:v>
                </c:pt>
                <c:pt idx="806">
                  <c:v>3019.12</c:v>
                </c:pt>
                <c:pt idx="807">
                  <c:v>3010.91</c:v>
                </c:pt>
                <c:pt idx="808">
                  <c:v>3010.91</c:v>
                </c:pt>
                <c:pt idx="809">
                  <c:v>3010.91</c:v>
                </c:pt>
                <c:pt idx="810">
                  <c:v>2972.97</c:v>
                </c:pt>
                <c:pt idx="811">
                  <c:v>2976.29</c:v>
                </c:pt>
                <c:pt idx="812">
                  <c:v>2944.06</c:v>
                </c:pt>
                <c:pt idx="813">
                  <c:v>2897.53</c:v>
                </c:pt>
                <c:pt idx="814">
                  <c:v>2972.92</c:v>
                </c:pt>
                <c:pt idx="815">
                  <c:v>2972.92</c:v>
                </c:pt>
                <c:pt idx="816">
                  <c:v>2972.92</c:v>
                </c:pt>
                <c:pt idx="817">
                  <c:v>3022.78</c:v>
                </c:pt>
                <c:pt idx="818">
                  <c:v>3005.18</c:v>
                </c:pt>
                <c:pt idx="819">
                  <c:v>2916.15</c:v>
                </c:pt>
                <c:pt idx="820">
                  <c:v>2919.01</c:v>
                </c:pt>
                <c:pt idx="821">
                  <c:v>2914.38</c:v>
                </c:pt>
                <c:pt idx="822">
                  <c:v>2914.38</c:v>
                </c:pt>
                <c:pt idx="823">
                  <c:v>2914.38</c:v>
                </c:pt>
                <c:pt idx="824">
                  <c:v>2914.38</c:v>
                </c:pt>
                <c:pt idx="825">
                  <c:v>2966.87</c:v>
                </c:pt>
                <c:pt idx="826">
                  <c:v>3003.2</c:v>
                </c:pt>
                <c:pt idx="827">
                  <c:v>2986.49</c:v>
                </c:pt>
                <c:pt idx="828">
                  <c:v>2952.64</c:v>
                </c:pt>
                <c:pt idx="829">
                  <c:v>2952.64</c:v>
                </c:pt>
                <c:pt idx="830">
                  <c:v>2952.64</c:v>
                </c:pt>
                <c:pt idx="831">
                  <c:v>2929.81</c:v>
                </c:pt>
                <c:pt idx="832">
                  <c:v>2911.91</c:v>
                </c:pt>
                <c:pt idx="833">
                  <c:v>2936.53</c:v>
                </c:pt>
                <c:pt idx="834">
                  <c:v>2923.07</c:v>
                </c:pt>
                <c:pt idx="835">
                  <c:v>2923.46</c:v>
                </c:pt>
                <c:pt idx="836">
                  <c:v>2923.46</c:v>
                </c:pt>
                <c:pt idx="837">
                  <c:v>2923.46</c:v>
                </c:pt>
                <c:pt idx="838">
                  <c:v>2928.3</c:v>
                </c:pt>
                <c:pt idx="839">
                  <c:v>2931.08</c:v>
                </c:pt>
                <c:pt idx="840">
                  <c:v>2931.08</c:v>
                </c:pt>
                <c:pt idx="841">
                  <c:v>2928.67</c:v>
                </c:pt>
                <c:pt idx="842">
                  <c:v>2942.65</c:v>
                </c:pt>
                <c:pt idx="843">
                  <c:v>2942.65</c:v>
                </c:pt>
                <c:pt idx="844">
                  <c:v>2942.65</c:v>
                </c:pt>
                <c:pt idx="845">
                  <c:v>2997.25</c:v>
                </c:pt>
                <c:pt idx="846">
                  <c:v>3055.15</c:v>
                </c:pt>
                <c:pt idx="847">
                  <c:v>3073.52</c:v>
                </c:pt>
                <c:pt idx="848">
                  <c:v>3091.78</c:v>
                </c:pt>
                <c:pt idx="849">
                  <c:v>3081.75</c:v>
                </c:pt>
                <c:pt idx="850">
                  <c:v>3081.75</c:v>
                </c:pt>
                <c:pt idx="851">
                  <c:v>3081.75</c:v>
                </c:pt>
                <c:pt idx="852">
                  <c:v>3090.28</c:v>
                </c:pt>
                <c:pt idx="853">
                  <c:v>3084.81</c:v>
                </c:pt>
                <c:pt idx="854">
                  <c:v>3110.43</c:v>
                </c:pt>
                <c:pt idx="855">
                  <c:v>3079.83</c:v>
                </c:pt>
                <c:pt idx="856">
                  <c:v>3052.8</c:v>
                </c:pt>
                <c:pt idx="857">
                  <c:v>3052.8</c:v>
                </c:pt>
                <c:pt idx="858">
                  <c:v>3052.8</c:v>
                </c:pt>
                <c:pt idx="859">
                  <c:v>2992.5</c:v>
                </c:pt>
                <c:pt idx="860">
                  <c:v>2974.31</c:v>
                </c:pt>
                <c:pt idx="861">
                  <c:v>2954.9</c:v>
                </c:pt>
                <c:pt idx="862">
                  <c:v>2911.26</c:v>
                </c:pt>
                <c:pt idx="863">
                  <c:v>2908.67</c:v>
                </c:pt>
                <c:pt idx="864">
                  <c:v>2908.67</c:v>
                </c:pt>
                <c:pt idx="865">
                  <c:v>2908.67</c:v>
                </c:pt>
                <c:pt idx="866">
                  <c:v>2908.67</c:v>
                </c:pt>
                <c:pt idx="867">
                  <c:v>2905.3</c:v>
                </c:pt>
                <c:pt idx="868">
                  <c:v>2918.07</c:v>
                </c:pt>
                <c:pt idx="869">
                  <c:v>2884.02</c:v>
                </c:pt>
                <c:pt idx="870">
                  <c:v>2867.37</c:v>
                </c:pt>
                <c:pt idx="871">
                  <c:v>2867.37</c:v>
                </c:pt>
                <c:pt idx="872">
                  <c:v>2867.37</c:v>
                </c:pt>
                <c:pt idx="873">
                  <c:v>2883.89</c:v>
                </c:pt>
                <c:pt idx="874">
                  <c:v>2909.1</c:v>
                </c:pt>
                <c:pt idx="875">
                  <c:v>2938.28</c:v>
                </c:pt>
                <c:pt idx="876">
                  <c:v>2915.67</c:v>
                </c:pt>
                <c:pt idx="877">
                  <c:v>2882.69</c:v>
                </c:pt>
                <c:pt idx="878">
                  <c:v>2882.69</c:v>
                </c:pt>
                <c:pt idx="879">
                  <c:v>2882.69</c:v>
                </c:pt>
                <c:pt idx="880">
                  <c:v>2924.29</c:v>
                </c:pt>
                <c:pt idx="881">
                  <c:v>2933.82</c:v>
                </c:pt>
                <c:pt idx="882">
                  <c:v>2956.53</c:v>
                </c:pt>
                <c:pt idx="883">
                  <c:v>2986.36</c:v>
                </c:pt>
                <c:pt idx="884">
                  <c:v>2957.56</c:v>
                </c:pt>
                <c:pt idx="885">
                  <c:v>2957.56</c:v>
                </c:pt>
                <c:pt idx="886">
                  <c:v>2957.56</c:v>
                </c:pt>
                <c:pt idx="887">
                  <c:v>2957.56</c:v>
                </c:pt>
                <c:pt idx="888">
                  <c:v>2887.64</c:v>
                </c:pt>
                <c:pt idx="889">
                  <c:v>2840.38</c:v>
                </c:pt>
                <c:pt idx="890">
                  <c:v>2846.13</c:v>
                </c:pt>
                <c:pt idx="891">
                  <c:v>2899.29</c:v>
                </c:pt>
                <c:pt idx="892">
                  <c:v>2899.29</c:v>
                </c:pt>
                <c:pt idx="893">
                  <c:v>2899.29</c:v>
                </c:pt>
                <c:pt idx="894">
                  <c:v>2942.29</c:v>
                </c:pt>
                <c:pt idx="895">
                  <c:v>2976.19</c:v>
                </c:pt>
                <c:pt idx="896">
                  <c:v>2972.65</c:v>
                </c:pt>
                <c:pt idx="897">
                  <c:v>2938.5</c:v>
                </c:pt>
                <c:pt idx="898">
                  <c:v>2956.58</c:v>
                </c:pt>
                <c:pt idx="899">
                  <c:v>2956.58</c:v>
                </c:pt>
                <c:pt idx="900">
                  <c:v>2956.58</c:v>
                </c:pt>
                <c:pt idx="901">
                  <c:v>2928.18</c:v>
                </c:pt>
                <c:pt idx="902">
                  <c:v>2911.11</c:v>
                </c:pt>
                <c:pt idx="903">
                  <c:v>2894.15</c:v>
                </c:pt>
                <c:pt idx="904">
                  <c:v>2862.52</c:v>
                </c:pt>
                <c:pt idx="905">
                  <c:v>2917.95</c:v>
                </c:pt>
                <c:pt idx="906">
                  <c:v>2917.95</c:v>
                </c:pt>
                <c:pt idx="907">
                  <c:v>2917.95</c:v>
                </c:pt>
                <c:pt idx="908">
                  <c:v>2917.58</c:v>
                </c:pt>
                <c:pt idx="909">
                  <c:v>2921.99</c:v>
                </c:pt>
                <c:pt idx="910">
                  <c:v>2914.11</c:v>
                </c:pt>
                <c:pt idx="911">
                  <c:v>2879.95</c:v>
                </c:pt>
                <c:pt idx="912">
                  <c:v>2880.08</c:v>
                </c:pt>
                <c:pt idx="913">
                  <c:v>2880.08</c:v>
                </c:pt>
                <c:pt idx="914">
                  <c:v>2880.08</c:v>
                </c:pt>
                <c:pt idx="915">
                  <c:v>2937.23</c:v>
                </c:pt>
                <c:pt idx="916">
                  <c:v>2963.06</c:v>
                </c:pt>
                <c:pt idx="917">
                  <c:v>2964.93</c:v>
                </c:pt>
                <c:pt idx="918">
                  <c:v>2924.8</c:v>
                </c:pt>
                <c:pt idx="919">
                  <c:v>2913.96</c:v>
                </c:pt>
                <c:pt idx="920">
                  <c:v>2913.96</c:v>
                </c:pt>
                <c:pt idx="921">
                  <c:v>2913.96</c:v>
                </c:pt>
                <c:pt idx="922">
                  <c:v>2913.96</c:v>
                </c:pt>
                <c:pt idx="923">
                  <c:v>2919.51</c:v>
                </c:pt>
                <c:pt idx="924">
                  <c:v>2919.18</c:v>
                </c:pt>
                <c:pt idx="925">
                  <c:v>2930.78</c:v>
                </c:pt>
                <c:pt idx="926">
                  <c:v>2915.67</c:v>
                </c:pt>
                <c:pt idx="927">
                  <c:v>2915.67</c:v>
                </c:pt>
                <c:pt idx="928">
                  <c:v>2915.67</c:v>
                </c:pt>
                <c:pt idx="929">
                  <c:v>2915.67</c:v>
                </c:pt>
                <c:pt idx="930">
                  <c:v>2905.93</c:v>
                </c:pt>
                <c:pt idx="931">
                  <c:v>2914.15</c:v>
                </c:pt>
                <c:pt idx="932">
                  <c:v>2934.03</c:v>
                </c:pt>
                <c:pt idx="933">
                  <c:v>2944.25</c:v>
                </c:pt>
                <c:pt idx="934">
                  <c:v>2944.25</c:v>
                </c:pt>
                <c:pt idx="935">
                  <c:v>2944.25</c:v>
                </c:pt>
                <c:pt idx="936">
                  <c:v>2929.83</c:v>
                </c:pt>
                <c:pt idx="937">
                  <c:v>2941.34</c:v>
                </c:pt>
                <c:pt idx="938">
                  <c:v>2965.18</c:v>
                </c:pt>
                <c:pt idx="939">
                  <c:v>2966.61</c:v>
                </c:pt>
                <c:pt idx="940">
                  <c:v>2967.66</c:v>
                </c:pt>
                <c:pt idx="941">
                  <c:v>2967.66</c:v>
                </c:pt>
                <c:pt idx="942">
                  <c:v>2967.66</c:v>
                </c:pt>
                <c:pt idx="943">
                  <c:v>2998.55</c:v>
                </c:pt>
                <c:pt idx="944">
                  <c:v>3026.68</c:v>
                </c:pt>
                <c:pt idx="945">
                  <c:v>3070.54</c:v>
                </c:pt>
                <c:pt idx="946">
                  <c:v>3071.12</c:v>
                </c:pt>
                <c:pt idx="947">
                  <c:v>3070.4</c:v>
                </c:pt>
                <c:pt idx="948">
                  <c:v>3070.4</c:v>
                </c:pt>
                <c:pt idx="949">
                  <c:v>3070.4</c:v>
                </c:pt>
                <c:pt idx="950">
                  <c:v>3070.4</c:v>
                </c:pt>
                <c:pt idx="951">
                  <c:v>2984.78</c:v>
                </c:pt>
                <c:pt idx="952">
                  <c:v>3012.12</c:v>
                </c:pt>
                <c:pt idx="953">
                  <c:v>3100.12</c:v>
                </c:pt>
                <c:pt idx="954">
                  <c:v>3100.12</c:v>
                </c:pt>
                <c:pt idx="955">
                  <c:v>3100.12</c:v>
                </c:pt>
                <c:pt idx="956">
                  <c:v>3100.12</c:v>
                </c:pt>
                <c:pt idx="957">
                  <c:v>3100.12</c:v>
                </c:pt>
                <c:pt idx="958">
                  <c:v>3124.91</c:v>
                </c:pt>
                <c:pt idx="959">
                  <c:v>3131.11</c:v>
                </c:pt>
                <c:pt idx="960">
                  <c:v>3135.65</c:v>
                </c:pt>
                <c:pt idx="961">
                  <c:v>3163.49</c:v>
                </c:pt>
                <c:pt idx="962">
                  <c:v>3163.49</c:v>
                </c:pt>
                <c:pt idx="963">
                  <c:v>3163.49</c:v>
                </c:pt>
                <c:pt idx="964">
                  <c:v>3144.72</c:v>
                </c:pt>
                <c:pt idx="965">
                  <c:v>3139.76</c:v>
                </c:pt>
                <c:pt idx="966">
                  <c:v>3187.97</c:v>
                </c:pt>
                <c:pt idx="967">
                  <c:v>3187.97</c:v>
                </c:pt>
                <c:pt idx="968">
                  <c:v>3170.64</c:v>
                </c:pt>
                <c:pt idx="969">
                  <c:v>3170.64</c:v>
                </c:pt>
                <c:pt idx="970">
                  <c:v>3170.64</c:v>
                </c:pt>
                <c:pt idx="971">
                  <c:v>3142.2</c:v>
                </c:pt>
                <c:pt idx="972">
                  <c:v>3165.09</c:v>
                </c:pt>
                <c:pt idx="973">
                  <c:v>3085.6</c:v>
                </c:pt>
                <c:pt idx="974">
                  <c:v>3068.34</c:v>
                </c:pt>
                <c:pt idx="975">
                  <c:v>3061.04</c:v>
                </c:pt>
                <c:pt idx="976">
                  <c:v>3061.04</c:v>
                </c:pt>
                <c:pt idx="977">
                  <c:v>3061.04</c:v>
                </c:pt>
                <c:pt idx="978">
                  <c:v>3049.47</c:v>
                </c:pt>
                <c:pt idx="979">
                  <c:v>3015.47</c:v>
                </c:pt>
                <c:pt idx="980">
                  <c:v>2989.71</c:v>
                </c:pt>
                <c:pt idx="981">
                  <c:v>2989.71</c:v>
                </c:pt>
                <c:pt idx="982">
                  <c:v>3002.8</c:v>
                </c:pt>
                <c:pt idx="983">
                  <c:v>3002.8</c:v>
                </c:pt>
                <c:pt idx="984">
                  <c:v>3002.8</c:v>
                </c:pt>
                <c:pt idx="985">
                  <c:v>2984.02</c:v>
                </c:pt>
                <c:pt idx="986">
                  <c:v>2982.29</c:v>
                </c:pt>
                <c:pt idx="987">
                  <c:v>2964.56</c:v>
                </c:pt>
                <c:pt idx="988">
                  <c:v>3000.47</c:v>
                </c:pt>
                <c:pt idx="989">
                  <c:v>2997.2</c:v>
                </c:pt>
                <c:pt idx="990">
                  <c:v>2997.2</c:v>
                </c:pt>
                <c:pt idx="991">
                  <c:v>2997.2</c:v>
                </c:pt>
                <c:pt idx="992">
                  <c:v>3019.44</c:v>
                </c:pt>
                <c:pt idx="993">
                  <c:v>2988.06</c:v>
                </c:pt>
                <c:pt idx="994">
                  <c:v>2989.14</c:v>
                </c:pt>
                <c:pt idx="995">
                  <c:v>2996.03</c:v>
                </c:pt>
                <c:pt idx="996">
                  <c:v>2996.6</c:v>
                </c:pt>
                <c:pt idx="997">
                  <c:v>2996.6</c:v>
                </c:pt>
                <c:pt idx="998">
                  <c:v>2996.6</c:v>
                </c:pt>
                <c:pt idx="999">
                  <c:v>2996.6</c:v>
                </c:pt>
                <c:pt idx="1000">
                  <c:v>2992.81</c:v>
                </c:pt>
                <c:pt idx="1001">
                  <c:v>3019.72</c:v>
                </c:pt>
                <c:pt idx="1002">
                  <c:v>3000.71</c:v>
                </c:pt>
                <c:pt idx="1003">
                  <c:v>3000.71</c:v>
                </c:pt>
                <c:pt idx="1004">
                  <c:v>3000.71</c:v>
                </c:pt>
                <c:pt idx="1005">
                  <c:v>3000.71</c:v>
                </c:pt>
                <c:pt idx="1006">
                  <c:v>3000.71</c:v>
                </c:pt>
                <c:pt idx="1007">
                  <c:v>2981.06</c:v>
                </c:pt>
                <c:pt idx="1008">
                  <c:v>2965.36</c:v>
                </c:pt>
                <c:pt idx="1009">
                  <c:v>2941.08</c:v>
                </c:pt>
                <c:pt idx="1010">
                  <c:v>2919.01</c:v>
                </c:pt>
                <c:pt idx="1011">
                  <c:v>2919.01</c:v>
                </c:pt>
                <c:pt idx="1012">
                  <c:v>2919.01</c:v>
                </c:pt>
                <c:pt idx="1013">
                  <c:v>2919.01</c:v>
                </c:pt>
                <c:pt idx="1014">
                  <c:v>2949.6</c:v>
                </c:pt>
                <c:pt idx="1015">
                  <c:v>2980.8</c:v>
                </c:pt>
                <c:pt idx="1016">
                  <c:v>2930.19</c:v>
                </c:pt>
                <c:pt idx="1017">
                  <c:v>2935.96</c:v>
                </c:pt>
                <c:pt idx="1018">
                  <c:v>2935.96</c:v>
                </c:pt>
                <c:pt idx="1019">
                  <c:v>2935.96</c:v>
                </c:pt>
                <c:pt idx="1020">
                  <c:v>2935.96</c:v>
                </c:pt>
                <c:pt idx="1021">
                  <c:v>2924.77</c:v>
                </c:pt>
                <c:pt idx="1022">
                  <c:v>2934.58</c:v>
                </c:pt>
                <c:pt idx="1023">
                  <c:v>2938.24</c:v>
                </c:pt>
                <c:pt idx="1024">
                  <c:v>2927.91</c:v>
                </c:pt>
                <c:pt idx="1025">
                  <c:v>2927.91</c:v>
                </c:pt>
                <c:pt idx="1026">
                  <c:v>2927.91</c:v>
                </c:pt>
                <c:pt idx="1027">
                  <c:v>2908.53</c:v>
                </c:pt>
                <c:pt idx="1028">
                  <c:v>2932.01</c:v>
                </c:pt>
                <c:pt idx="1029">
                  <c:v>2927.53</c:v>
                </c:pt>
                <c:pt idx="1030">
                  <c:v>2936.72</c:v>
                </c:pt>
                <c:pt idx="1031">
                  <c:v>2930.17</c:v>
                </c:pt>
                <c:pt idx="1032">
                  <c:v>2930.17</c:v>
                </c:pt>
                <c:pt idx="1033">
                  <c:v>2930.17</c:v>
                </c:pt>
                <c:pt idx="1034">
                  <c:v>2936.66</c:v>
                </c:pt>
                <c:pt idx="1035">
                  <c:v>2921.9</c:v>
                </c:pt>
                <c:pt idx="1036">
                  <c:v>2906.78</c:v>
                </c:pt>
                <c:pt idx="1037">
                  <c:v>2882.2</c:v>
                </c:pt>
                <c:pt idx="1038">
                  <c:v>2855.8</c:v>
                </c:pt>
                <c:pt idx="1039">
                  <c:v>2855.8</c:v>
                </c:pt>
                <c:pt idx="1040">
                  <c:v>2855.8</c:v>
                </c:pt>
                <c:pt idx="1041">
                  <c:v>2853.99</c:v>
                </c:pt>
                <c:pt idx="1042">
                  <c:v>2867.76</c:v>
                </c:pt>
                <c:pt idx="1043">
                  <c:v>2879.49</c:v>
                </c:pt>
                <c:pt idx="1044">
                  <c:v>2862.63</c:v>
                </c:pt>
                <c:pt idx="1045">
                  <c:v>2851.98</c:v>
                </c:pt>
                <c:pt idx="1046">
                  <c:v>2851.98</c:v>
                </c:pt>
                <c:pt idx="1047">
                  <c:v>2851.98</c:v>
                </c:pt>
                <c:pt idx="1048">
                  <c:v>2875.46</c:v>
                </c:pt>
                <c:pt idx="1049">
                  <c:v>2867.64</c:v>
                </c:pt>
                <c:pt idx="1050">
                  <c:v>2876.03</c:v>
                </c:pt>
                <c:pt idx="1051">
                  <c:v>2875.68</c:v>
                </c:pt>
                <c:pt idx="1052">
                  <c:v>2902.81</c:v>
                </c:pt>
                <c:pt idx="1053">
                  <c:v>2902.81</c:v>
                </c:pt>
                <c:pt idx="1054">
                  <c:v>2902.81</c:v>
                </c:pt>
                <c:pt idx="1055">
                  <c:v>2902.81</c:v>
                </c:pt>
                <c:pt idx="1056">
                  <c:v>2902.68</c:v>
                </c:pt>
                <c:pt idx="1057">
                  <c:v>2893.55</c:v>
                </c:pt>
                <c:pt idx="1058">
                  <c:v>2871.67</c:v>
                </c:pt>
                <c:pt idx="1059">
                  <c:v>2886.52</c:v>
                </c:pt>
                <c:pt idx="1060">
                  <c:v>2886.52</c:v>
                </c:pt>
                <c:pt idx="1061">
                  <c:v>2886.52</c:v>
                </c:pt>
                <c:pt idx="1062">
                  <c:v>2896.27</c:v>
                </c:pt>
                <c:pt idx="1063">
                  <c:v>2919.17</c:v>
                </c:pt>
                <c:pt idx="1064">
                  <c:v>2935.75</c:v>
                </c:pt>
                <c:pt idx="1065">
                  <c:v>2960.91</c:v>
                </c:pt>
                <c:pt idx="1066">
                  <c:v>2977.43</c:v>
                </c:pt>
                <c:pt idx="1067">
                  <c:v>2977.43</c:v>
                </c:pt>
                <c:pt idx="1068">
                  <c:v>2977.43</c:v>
                </c:pt>
                <c:pt idx="1069">
                  <c:v>2966.67</c:v>
                </c:pt>
                <c:pt idx="1070">
                  <c:v>2972.44</c:v>
                </c:pt>
                <c:pt idx="1071">
                  <c:v>2987.88</c:v>
                </c:pt>
                <c:pt idx="1072">
                  <c:v>3004.43</c:v>
                </c:pt>
                <c:pt idx="1073">
                  <c:v>2980.83</c:v>
                </c:pt>
                <c:pt idx="1074">
                  <c:v>2980.83</c:v>
                </c:pt>
                <c:pt idx="1075">
                  <c:v>2980.83</c:v>
                </c:pt>
                <c:pt idx="1076">
                  <c:v>2987.93</c:v>
                </c:pt>
                <c:pt idx="1077">
                  <c:v>2997.73</c:v>
                </c:pt>
                <c:pt idx="1078">
                  <c:v>2972.61</c:v>
                </c:pt>
                <c:pt idx="1079">
                  <c:v>2923.96</c:v>
                </c:pt>
                <c:pt idx="1080">
                  <c:v>2912.53</c:v>
                </c:pt>
                <c:pt idx="1081">
                  <c:v>2912.53</c:v>
                </c:pt>
                <c:pt idx="1082">
                  <c:v>2912.53</c:v>
                </c:pt>
                <c:pt idx="1083">
                  <c:v>2912.53</c:v>
                </c:pt>
                <c:pt idx="1084">
                  <c:v>2904.87</c:v>
                </c:pt>
                <c:pt idx="1085">
                  <c:v>2936.82</c:v>
                </c:pt>
                <c:pt idx="1086">
                  <c:v>2921.25</c:v>
                </c:pt>
                <c:pt idx="1087">
                  <c:v>2899.94</c:v>
                </c:pt>
                <c:pt idx="1088">
                  <c:v>2899.94</c:v>
                </c:pt>
                <c:pt idx="1089">
                  <c:v>2899.94</c:v>
                </c:pt>
                <c:pt idx="1090">
                  <c:v>2913.48</c:v>
                </c:pt>
                <c:pt idx="1091">
                  <c:v>2911.99</c:v>
                </c:pt>
                <c:pt idx="1092">
                  <c:v>2888.02</c:v>
                </c:pt>
                <c:pt idx="1093">
                  <c:v>2880.24</c:v>
                </c:pt>
                <c:pt idx="1094">
                  <c:v>2885.57</c:v>
                </c:pt>
                <c:pt idx="1095">
                  <c:v>2885.57</c:v>
                </c:pt>
                <c:pt idx="1096">
                  <c:v>2885.57</c:v>
                </c:pt>
                <c:pt idx="1097">
                  <c:v>2866.87</c:v>
                </c:pt>
                <c:pt idx="1098">
                  <c:v>2869.32</c:v>
                </c:pt>
                <c:pt idx="1099">
                  <c:v>2857.65</c:v>
                </c:pt>
                <c:pt idx="1100">
                  <c:v>2853.1</c:v>
                </c:pt>
                <c:pt idx="1101">
                  <c:v>2858</c:v>
                </c:pt>
                <c:pt idx="1102">
                  <c:v>2858</c:v>
                </c:pt>
                <c:pt idx="1103">
                  <c:v>2858</c:v>
                </c:pt>
                <c:pt idx="1104">
                  <c:v>2867.13</c:v>
                </c:pt>
                <c:pt idx="1105">
                  <c:v>2868.6</c:v>
                </c:pt>
                <c:pt idx="1106">
                  <c:v>2872.55</c:v>
                </c:pt>
                <c:pt idx="1107">
                  <c:v>2872.55</c:v>
                </c:pt>
                <c:pt idx="1108">
                  <c:v>2872.55</c:v>
                </c:pt>
                <c:pt idx="1109">
                  <c:v>2872.55</c:v>
                </c:pt>
                <c:pt idx="1110">
                  <c:v>2872.55</c:v>
                </c:pt>
                <c:pt idx="1111">
                  <c:v>2854.89</c:v>
                </c:pt>
                <c:pt idx="1112">
                  <c:v>2837.9</c:v>
                </c:pt>
                <c:pt idx="1113">
                  <c:v>2856.48</c:v>
                </c:pt>
                <c:pt idx="1114">
                  <c:v>2863.39</c:v>
                </c:pt>
                <c:pt idx="1115">
                  <c:v>2868.89</c:v>
                </c:pt>
                <c:pt idx="1116">
                  <c:v>2868.89</c:v>
                </c:pt>
                <c:pt idx="1117">
                  <c:v>2868.89</c:v>
                </c:pt>
                <c:pt idx="1118">
                  <c:v>2871.98</c:v>
                </c:pt>
                <c:pt idx="1119">
                  <c:v>2899.13</c:v>
                </c:pt>
                <c:pt idx="1120">
                  <c:v>2928.07</c:v>
                </c:pt>
                <c:pt idx="1121">
                  <c:v>2944.31</c:v>
                </c:pt>
                <c:pt idx="1122">
                  <c:v>2947.85</c:v>
                </c:pt>
                <c:pt idx="1123">
                  <c:v>2947.85</c:v>
                </c:pt>
                <c:pt idx="1124">
                  <c:v>2947.85</c:v>
                </c:pt>
                <c:pt idx="1125">
                  <c:v>2947.85</c:v>
                </c:pt>
                <c:pt idx="1126">
                  <c:v>2945.53</c:v>
                </c:pt>
                <c:pt idx="1127">
                  <c:v>2930.17</c:v>
                </c:pt>
                <c:pt idx="1128">
                  <c:v>2967.44</c:v>
                </c:pt>
                <c:pt idx="1129">
                  <c:v>2961.78</c:v>
                </c:pt>
                <c:pt idx="1130">
                  <c:v>2961.78</c:v>
                </c:pt>
                <c:pt idx="1131">
                  <c:v>2961.78</c:v>
                </c:pt>
                <c:pt idx="1132">
                  <c:v>2959.26</c:v>
                </c:pt>
                <c:pt idx="1133">
                  <c:v>2967.24</c:v>
                </c:pt>
                <c:pt idx="1134">
                  <c:v>2949.35</c:v>
                </c:pt>
                <c:pt idx="1135">
                  <c:v>2933.92</c:v>
                </c:pt>
                <c:pt idx="1136">
                  <c:v>2918.69</c:v>
                </c:pt>
                <c:pt idx="1137">
                  <c:v>2918.69</c:v>
                </c:pt>
                <c:pt idx="1138">
                  <c:v>2918.69</c:v>
                </c:pt>
                <c:pt idx="1139">
                  <c:v>2883.87</c:v>
                </c:pt>
                <c:pt idx="1140">
                  <c:v>2873.22</c:v>
                </c:pt>
                <c:pt idx="1141">
                  <c:v>2893.4</c:v>
                </c:pt>
                <c:pt idx="1142">
                  <c:v>2932.16</c:v>
                </c:pt>
                <c:pt idx="1143">
                  <c:v>2889.45</c:v>
                </c:pt>
                <c:pt idx="1144">
                  <c:v>2889.45</c:v>
                </c:pt>
                <c:pt idx="1145">
                  <c:v>2889.45</c:v>
                </c:pt>
                <c:pt idx="1146">
                  <c:v>2895.12</c:v>
                </c:pt>
                <c:pt idx="1147">
                  <c:v>2904.61</c:v>
                </c:pt>
                <c:pt idx="1148">
                  <c:v>2905.29</c:v>
                </c:pt>
                <c:pt idx="1149">
                  <c:v>2911.66</c:v>
                </c:pt>
                <c:pt idx="1150">
                  <c:v>2913.47</c:v>
                </c:pt>
                <c:pt idx="1151">
                  <c:v>2913.47</c:v>
                </c:pt>
                <c:pt idx="1152">
                  <c:v>2913.47</c:v>
                </c:pt>
                <c:pt idx="1153">
                  <c:v>2913.47</c:v>
                </c:pt>
                <c:pt idx="1154">
                  <c:v>2920.42</c:v>
                </c:pt>
                <c:pt idx="1155">
                  <c:v>2921</c:v>
                </c:pt>
                <c:pt idx="1156">
                  <c:v>2895.73</c:v>
                </c:pt>
                <c:pt idx="1157">
                  <c:v>2894.72</c:v>
                </c:pt>
                <c:pt idx="1158">
                  <c:v>2894.72</c:v>
                </c:pt>
                <c:pt idx="1159">
                  <c:v>2894.72</c:v>
                </c:pt>
                <c:pt idx="1160">
                  <c:v>2895.85</c:v>
                </c:pt>
                <c:pt idx="1161">
                  <c:v>2893.76</c:v>
                </c:pt>
                <c:pt idx="1162">
                  <c:v>2907.1</c:v>
                </c:pt>
                <c:pt idx="1163">
                  <c:v>2919.82</c:v>
                </c:pt>
                <c:pt idx="1164">
                  <c:v>2919.58</c:v>
                </c:pt>
                <c:pt idx="1165">
                  <c:v>2919.58</c:v>
                </c:pt>
                <c:pt idx="1166">
                  <c:v>2919.58</c:v>
                </c:pt>
                <c:pt idx="1167">
                  <c:v>2929.2</c:v>
                </c:pt>
                <c:pt idx="1168">
                  <c:v>2933.13</c:v>
                </c:pt>
                <c:pt idx="1169">
                  <c:v>2924.75</c:v>
                </c:pt>
                <c:pt idx="1170">
                  <c:v>2953.83</c:v>
                </c:pt>
                <c:pt idx="1171">
                  <c:v>2961.68</c:v>
                </c:pt>
                <c:pt idx="1172">
                  <c:v>2961.68</c:v>
                </c:pt>
                <c:pt idx="1173">
                  <c:v>2961.68</c:v>
                </c:pt>
                <c:pt idx="1174">
                  <c:v>2961.68</c:v>
                </c:pt>
                <c:pt idx="1175">
                  <c:v>3029.53</c:v>
                </c:pt>
                <c:pt idx="1176">
                  <c:v>3053.9</c:v>
                </c:pt>
                <c:pt idx="1177">
                  <c:v>3035.83</c:v>
                </c:pt>
                <c:pt idx="1178">
                  <c:v>3010.68</c:v>
                </c:pt>
                <c:pt idx="1179">
                  <c:v>3010.68</c:v>
                </c:pt>
                <c:pt idx="1180">
                  <c:v>3010.68</c:v>
                </c:pt>
                <c:pt idx="1181">
                  <c:v>3010.68</c:v>
                </c:pt>
                <c:pt idx="1182">
                  <c:v>3025.28</c:v>
                </c:pt>
                <c:pt idx="1183">
                  <c:v>3023.64</c:v>
                </c:pt>
                <c:pt idx="1184">
                  <c:v>3038.26</c:v>
                </c:pt>
                <c:pt idx="1185">
                  <c:v>3050.43</c:v>
                </c:pt>
                <c:pt idx="1186">
                  <c:v>3050.43</c:v>
                </c:pt>
                <c:pt idx="1187">
                  <c:v>3050.43</c:v>
                </c:pt>
                <c:pt idx="1188">
                  <c:v>3050.43</c:v>
                </c:pt>
                <c:pt idx="1189">
                  <c:v>3050.43</c:v>
                </c:pt>
                <c:pt idx="1190">
                  <c:v>3068.93</c:v>
                </c:pt>
                <c:pt idx="1191">
                  <c:v>3084.19</c:v>
                </c:pt>
                <c:pt idx="1192">
                  <c:v>3092.65</c:v>
                </c:pt>
                <c:pt idx="1193">
                  <c:v>3092.65</c:v>
                </c:pt>
                <c:pt idx="1194">
                  <c:v>3092.65</c:v>
                </c:pt>
                <c:pt idx="1195">
                  <c:v>3067.33</c:v>
                </c:pt>
                <c:pt idx="1196">
                  <c:v>3067.73</c:v>
                </c:pt>
                <c:pt idx="1197">
                  <c:v>3052.3</c:v>
                </c:pt>
                <c:pt idx="1198">
                  <c:v>3043.6</c:v>
                </c:pt>
                <c:pt idx="1199">
                  <c:v>3019.56</c:v>
                </c:pt>
                <c:pt idx="1200">
                  <c:v>3019.56</c:v>
                </c:pt>
                <c:pt idx="1201">
                  <c:v>3019.56</c:v>
                </c:pt>
                <c:pt idx="1202">
                  <c:v>3030.6</c:v>
                </c:pt>
                <c:pt idx="1203">
                  <c:v>3013.26</c:v>
                </c:pt>
                <c:pt idx="1204">
                  <c:v>3010</c:v>
                </c:pt>
                <c:pt idx="1205">
                  <c:v>3010</c:v>
                </c:pt>
                <c:pt idx="1206">
                  <c:v>3010.77</c:v>
                </c:pt>
                <c:pt idx="1207">
                  <c:v>3010.77</c:v>
                </c:pt>
                <c:pt idx="1208">
                  <c:v>3010.77</c:v>
                </c:pt>
                <c:pt idx="1209">
                  <c:v>3023.67</c:v>
                </c:pt>
                <c:pt idx="1210">
                  <c:v>3026.55</c:v>
                </c:pt>
                <c:pt idx="1211">
                  <c:v>3026.22</c:v>
                </c:pt>
                <c:pt idx="1212">
                  <c:v>3002.94</c:v>
                </c:pt>
                <c:pt idx="1213">
                  <c:v>2995.23</c:v>
                </c:pt>
                <c:pt idx="1214">
                  <c:v>2995.23</c:v>
                </c:pt>
                <c:pt idx="1215">
                  <c:v>2995.23</c:v>
                </c:pt>
                <c:pt idx="1216">
                  <c:v>2997.59</c:v>
                </c:pt>
                <c:pt idx="1217">
                  <c:v>2973.03</c:v>
                </c:pt>
                <c:pt idx="1218">
                  <c:v>2964.66</c:v>
                </c:pt>
                <c:pt idx="1219">
                  <c:v>2954.54</c:v>
                </c:pt>
                <c:pt idx="1220">
                  <c:v>2974.39</c:v>
                </c:pt>
                <c:pt idx="1221">
                  <c:v>2974.39</c:v>
                </c:pt>
                <c:pt idx="1222">
                  <c:v>2974.39</c:v>
                </c:pt>
                <c:pt idx="1223">
                  <c:v>2974.39</c:v>
                </c:pt>
                <c:pt idx="1224">
                  <c:v>2994.62</c:v>
                </c:pt>
                <c:pt idx="1225">
                  <c:v>3011.14</c:v>
                </c:pt>
                <c:pt idx="1226">
                  <c:v>2994.85</c:v>
                </c:pt>
                <c:pt idx="1227">
                  <c:v>2984.99</c:v>
                </c:pt>
                <c:pt idx="1228">
                  <c:v>2984.99</c:v>
                </c:pt>
                <c:pt idx="1229">
                  <c:v>2984.99</c:v>
                </c:pt>
                <c:pt idx="1230">
                  <c:v>2966.54</c:v>
                </c:pt>
                <c:pt idx="1231">
                  <c:v>2974.7</c:v>
                </c:pt>
                <c:pt idx="1232">
                  <c:v>2967.32</c:v>
                </c:pt>
                <c:pt idx="1233">
                  <c:v>2980.03</c:v>
                </c:pt>
                <c:pt idx="1234">
                  <c:v>2994.39</c:v>
                </c:pt>
                <c:pt idx="1235">
                  <c:v>2994.39</c:v>
                </c:pt>
                <c:pt idx="1236">
                  <c:v>2994.39</c:v>
                </c:pt>
                <c:pt idx="1237">
                  <c:v>2994.39</c:v>
                </c:pt>
                <c:pt idx="1238">
                  <c:v>2986.83</c:v>
                </c:pt>
                <c:pt idx="1239">
                  <c:v>2986.88</c:v>
                </c:pt>
                <c:pt idx="1240">
                  <c:v>2972.98</c:v>
                </c:pt>
                <c:pt idx="1241">
                  <c:v>2933.96</c:v>
                </c:pt>
                <c:pt idx="1242">
                  <c:v>2933.96</c:v>
                </c:pt>
                <c:pt idx="1243">
                  <c:v>2933.96</c:v>
                </c:pt>
                <c:pt idx="1244">
                  <c:v>2934.23</c:v>
                </c:pt>
                <c:pt idx="1245">
                  <c:v>2940.35</c:v>
                </c:pt>
                <c:pt idx="1246">
                  <c:v>2937.09</c:v>
                </c:pt>
                <c:pt idx="1247">
                  <c:v>2948.09</c:v>
                </c:pt>
                <c:pt idx="1248">
                  <c:v>2936.07</c:v>
                </c:pt>
                <c:pt idx="1249">
                  <c:v>2936.07</c:v>
                </c:pt>
                <c:pt idx="1250">
                  <c:v>2936.07</c:v>
                </c:pt>
                <c:pt idx="1251">
                  <c:v>2936.07</c:v>
                </c:pt>
                <c:pt idx="1252">
                  <c:v>2923.49</c:v>
                </c:pt>
                <c:pt idx="1253">
                  <c:v>2919.5</c:v>
                </c:pt>
                <c:pt idx="1254">
                  <c:v>2907.96</c:v>
                </c:pt>
                <c:pt idx="1255">
                  <c:v>2909.15</c:v>
                </c:pt>
                <c:pt idx="1256">
                  <c:v>2909.15</c:v>
                </c:pt>
                <c:pt idx="1257">
                  <c:v>2909.15</c:v>
                </c:pt>
                <c:pt idx="1258">
                  <c:v>2916.1</c:v>
                </c:pt>
                <c:pt idx="1259">
                  <c:v>2923.03</c:v>
                </c:pt>
                <c:pt idx="1260">
                  <c:v>2909.52</c:v>
                </c:pt>
                <c:pt idx="1261">
                  <c:v>2905.98</c:v>
                </c:pt>
                <c:pt idx="1262">
                  <c:v>2897.83</c:v>
                </c:pt>
                <c:pt idx="1263">
                  <c:v>2897.83</c:v>
                </c:pt>
                <c:pt idx="1264">
                  <c:v>2897.83</c:v>
                </c:pt>
                <c:pt idx="1265">
                  <c:v>2906.06</c:v>
                </c:pt>
                <c:pt idx="1266">
                  <c:v>2904.6</c:v>
                </c:pt>
                <c:pt idx="1267">
                  <c:v>2893.18</c:v>
                </c:pt>
                <c:pt idx="1268">
                  <c:v>2913.96</c:v>
                </c:pt>
                <c:pt idx="1269">
                  <c:v>2900.73</c:v>
                </c:pt>
                <c:pt idx="1270">
                  <c:v>2900.73</c:v>
                </c:pt>
                <c:pt idx="1271">
                  <c:v>2900.73</c:v>
                </c:pt>
                <c:pt idx="1272">
                  <c:v>2924.57</c:v>
                </c:pt>
                <c:pt idx="1273">
                  <c:v>2930.7</c:v>
                </c:pt>
                <c:pt idx="1274">
                  <c:v>2940.66</c:v>
                </c:pt>
                <c:pt idx="1275">
                  <c:v>2941.07</c:v>
                </c:pt>
                <c:pt idx="1276">
                  <c:v>2936.67</c:v>
                </c:pt>
                <c:pt idx="1277">
                  <c:v>2936.67</c:v>
                </c:pt>
                <c:pt idx="1278">
                  <c:v>2936.67</c:v>
                </c:pt>
                <c:pt idx="1279">
                  <c:v>2949.33</c:v>
                </c:pt>
                <c:pt idx="1280">
                  <c:v>2953.81</c:v>
                </c:pt>
                <c:pt idx="1281">
                  <c:v>2945.59</c:v>
                </c:pt>
                <c:pt idx="1282">
                  <c:v>2926.82</c:v>
                </c:pt>
                <c:pt idx="1283">
                  <c:v>2942.19</c:v>
                </c:pt>
                <c:pt idx="1284">
                  <c:v>2942.19</c:v>
                </c:pt>
                <c:pt idx="1285">
                  <c:v>2942.19</c:v>
                </c:pt>
                <c:pt idx="1286">
                  <c:v>2942.19</c:v>
                </c:pt>
                <c:pt idx="1287">
                  <c:v>2947.06</c:v>
                </c:pt>
                <c:pt idx="1288">
                  <c:v>2953.77</c:v>
                </c:pt>
                <c:pt idx="1289">
                  <c:v>2949.69</c:v>
                </c:pt>
                <c:pt idx="1290">
                  <c:v>2932.05</c:v>
                </c:pt>
                <c:pt idx="1291">
                  <c:v>2932.05</c:v>
                </c:pt>
                <c:pt idx="1292">
                  <c:v>2932.05</c:v>
                </c:pt>
                <c:pt idx="1293">
                  <c:v>2932.05</c:v>
                </c:pt>
                <c:pt idx="1294">
                  <c:v>2944.27</c:v>
                </c:pt>
                <c:pt idx="1295">
                  <c:v>2935.66</c:v>
                </c:pt>
                <c:pt idx="1296">
                  <c:v>2921.92</c:v>
                </c:pt>
                <c:pt idx="1297">
                  <c:v>2936.66</c:v>
                </c:pt>
                <c:pt idx="1298">
                  <c:v>2936.66</c:v>
                </c:pt>
                <c:pt idx="1299">
                  <c:v>2936.66</c:v>
                </c:pt>
                <c:pt idx="1300">
                  <c:v>2947.69</c:v>
                </c:pt>
                <c:pt idx="1301">
                  <c:v>2971.36</c:v>
                </c:pt>
                <c:pt idx="1302">
                  <c:v>2989.39</c:v>
                </c:pt>
                <c:pt idx="1303">
                  <c:v>3008.8</c:v>
                </c:pt>
                <c:pt idx="1304">
                  <c:v>3009.85</c:v>
                </c:pt>
                <c:pt idx="1305">
                  <c:v>3009.85</c:v>
                </c:pt>
                <c:pt idx="1306">
                  <c:v>3009.85</c:v>
                </c:pt>
                <c:pt idx="1307">
                  <c:v>3011.44</c:v>
                </c:pt>
                <c:pt idx="1308">
                  <c:v>3039.19</c:v>
                </c:pt>
                <c:pt idx="1309">
                  <c:v>3038.56</c:v>
                </c:pt>
                <c:pt idx="1310">
                  <c:v>3054.38</c:v>
                </c:pt>
                <c:pt idx="1311">
                  <c:v>3055.57</c:v>
                </c:pt>
                <c:pt idx="1312">
                  <c:v>3055.57</c:v>
                </c:pt>
                <c:pt idx="1313">
                  <c:v>3055.57</c:v>
                </c:pt>
                <c:pt idx="1314">
                  <c:v>3055.57</c:v>
                </c:pt>
                <c:pt idx="1315">
                  <c:v>3026.94</c:v>
                </c:pt>
                <c:pt idx="1316">
                  <c:v>3017.78</c:v>
                </c:pt>
                <c:pt idx="1317">
                  <c:v>3015.52</c:v>
                </c:pt>
                <c:pt idx="1318">
                  <c:v>3004.88</c:v>
                </c:pt>
                <c:pt idx="1319">
                  <c:v>3004.88</c:v>
                </c:pt>
                <c:pt idx="1320">
                  <c:v>3004.88</c:v>
                </c:pt>
                <c:pt idx="1321">
                  <c:v>3004.88</c:v>
                </c:pt>
                <c:pt idx="1322">
                  <c:v>3016.7</c:v>
                </c:pt>
                <c:pt idx="1323">
                  <c:v>3023.88</c:v>
                </c:pt>
                <c:pt idx="1324">
                  <c:v>3015.79</c:v>
                </c:pt>
                <c:pt idx="1325">
                  <c:v>3003.19</c:v>
                </c:pt>
                <c:pt idx="1326">
                  <c:v>3003.19</c:v>
                </c:pt>
                <c:pt idx="1327">
                  <c:v>3003.19</c:v>
                </c:pt>
                <c:pt idx="1328">
                  <c:v>3011.32</c:v>
                </c:pt>
                <c:pt idx="1329">
                  <c:v>3001.07</c:v>
                </c:pt>
                <c:pt idx="1330">
                  <c:v>2982.73</c:v>
                </c:pt>
                <c:pt idx="1331">
                  <c:v>2982.73</c:v>
                </c:pt>
                <c:pt idx="1332">
                  <c:v>2976.39</c:v>
                </c:pt>
                <c:pt idx="1333">
                  <c:v>2976.39</c:v>
                </c:pt>
                <c:pt idx="1334">
                  <c:v>2976.39</c:v>
                </c:pt>
                <c:pt idx="1335">
                  <c:v>2986.84</c:v>
                </c:pt>
                <c:pt idx="1336">
                  <c:v>3003.94</c:v>
                </c:pt>
                <c:pt idx="1337">
                  <c:v>3006.09</c:v>
                </c:pt>
                <c:pt idx="1338">
                  <c:v>3006.04</c:v>
                </c:pt>
                <c:pt idx="1339">
                  <c:v>3005.76</c:v>
                </c:pt>
                <c:pt idx="1340">
                  <c:v>3005.76</c:v>
                </c:pt>
                <c:pt idx="1341">
                  <c:v>3005.76</c:v>
                </c:pt>
                <c:pt idx="1342">
                  <c:v>2993.49</c:v>
                </c:pt>
                <c:pt idx="1343">
                  <c:v>2996.53</c:v>
                </c:pt>
                <c:pt idx="1344">
                  <c:v>3007.07</c:v>
                </c:pt>
                <c:pt idx="1345">
                  <c:v>3016.18</c:v>
                </c:pt>
                <c:pt idx="1346">
                  <c:v>3016.18</c:v>
                </c:pt>
                <c:pt idx="1347">
                  <c:v>3016.18</c:v>
                </c:pt>
                <c:pt idx="1348">
                  <c:v>3016.18</c:v>
                </c:pt>
                <c:pt idx="1349">
                  <c:v>3013.99</c:v>
                </c:pt>
                <c:pt idx="1350">
                  <c:v>3029.75</c:v>
                </c:pt>
                <c:pt idx="1351">
                  <c:v>3015.41</c:v>
                </c:pt>
                <c:pt idx="1352">
                  <c:v>2999.07</c:v>
                </c:pt>
                <c:pt idx="1353">
                  <c:v>2996.61</c:v>
                </c:pt>
                <c:pt idx="1354">
                  <c:v>2996.61</c:v>
                </c:pt>
                <c:pt idx="1355">
                  <c:v>2996.61</c:v>
                </c:pt>
                <c:pt idx="1356">
                  <c:v>2975.59</c:v>
                </c:pt>
                <c:pt idx="1357">
                  <c:v>2972.05</c:v>
                </c:pt>
                <c:pt idx="1358">
                  <c:v>2965.77</c:v>
                </c:pt>
                <c:pt idx="1359">
                  <c:v>2963.58</c:v>
                </c:pt>
                <c:pt idx="1360">
                  <c:v>2962.14</c:v>
                </c:pt>
                <c:pt idx="1361">
                  <c:v>2962.14</c:v>
                </c:pt>
                <c:pt idx="1362">
                  <c:v>2962.14</c:v>
                </c:pt>
                <c:pt idx="1363">
                  <c:v>2962.14</c:v>
                </c:pt>
                <c:pt idx="1364">
                  <c:v>2962.26</c:v>
                </c:pt>
                <c:pt idx="1365">
                  <c:v>2971.63</c:v>
                </c:pt>
                <c:pt idx="1366">
                  <c:v>2984</c:v>
                </c:pt>
                <c:pt idx="1367">
                  <c:v>2984</c:v>
                </c:pt>
                <c:pt idx="1368">
                  <c:v>2984</c:v>
                </c:pt>
                <c:pt idx="1369">
                  <c:v>2984</c:v>
                </c:pt>
                <c:pt idx="1370">
                  <c:v>2984</c:v>
                </c:pt>
                <c:pt idx="1371">
                  <c:v>2940.94</c:v>
                </c:pt>
                <c:pt idx="1372">
                  <c:v>2908.68</c:v>
                </c:pt>
                <c:pt idx="1373">
                  <c:v>2885.76</c:v>
                </c:pt>
                <c:pt idx="1374">
                  <c:v>2898.32</c:v>
                </c:pt>
                <c:pt idx="1375">
                  <c:v>2898.32</c:v>
                </c:pt>
                <c:pt idx="1376">
                  <c:v>2898.32</c:v>
                </c:pt>
                <c:pt idx="1377">
                  <c:v>2898.32</c:v>
                </c:pt>
                <c:pt idx="1378">
                  <c:v>2914.37</c:v>
                </c:pt>
                <c:pt idx="1379">
                  <c:v>2895.69</c:v>
                </c:pt>
                <c:pt idx="1380">
                  <c:v>2865.79</c:v>
                </c:pt>
                <c:pt idx="1381">
                  <c:v>2855.86</c:v>
                </c:pt>
                <c:pt idx="1382">
                  <c:v>2855.86</c:v>
                </c:pt>
                <c:pt idx="1383">
                  <c:v>2855.86</c:v>
                </c:pt>
                <c:pt idx="1384">
                  <c:v>2855.86</c:v>
                </c:pt>
                <c:pt idx="1385">
                  <c:v>2868.03</c:v>
                </c:pt>
                <c:pt idx="1386">
                  <c:v>2851.13</c:v>
                </c:pt>
                <c:pt idx="1387">
                  <c:v>2836.85</c:v>
                </c:pt>
                <c:pt idx="1388">
                  <c:v>2851.75</c:v>
                </c:pt>
                <c:pt idx="1389">
                  <c:v>2851.75</c:v>
                </c:pt>
                <c:pt idx="1390">
                  <c:v>2851.75</c:v>
                </c:pt>
                <c:pt idx="1391">
                  <c:v>2854.2</c:v>
                </c:pt>
                <c:pt idx="1392">
                  <c:v>2858.5</c:v>
                </c:pt>
                <c:pt idx="1393">
                  <c:v>2820.53</c:v>
                </c:pt>
                <c:pt idx="1394">
                  <c:v>2783.13</c:v>
                </c:pt>
                <c:pt idx="1395">
                  <c:v>2805.12</c:v>
                </c:pt>
                <c:pt idx="1396">
                  <c:v>2805.12</c:v>
                </c:pt>
                <c:pt idx="1397">
                  <c:v>2805.12</c:v>
                </c:pt>
                <c:pt idx="1398">
                  <c:v>2842.67</c:v>
                </c:pt>
                <c:pt idx="1399">
                  <c:v>2844.14</c:v>
                </c:pt>
                <c:pt idx="1400">
                  <c:v>2835.05</c:v>
                </c:pt>
                <c:pt idx="1401">
                  <c:v>2806.67</c:v>
                </c:pt>
                <c:pt idx="1402">
                  <c:v>2832.13</c:v>
                </c:pt>
                <c:pt idx="1403">
                  <c:v>2832.13</c:v>
                </c:pt>
                <c:pt idx="1404">
                  <c:v>2832.13</c:v>
                </c:pt>
                <c:pt idx="1405">
                  <c:v>2843.6</c:v>
                </c:pt>
                <c:pt idx="1406">
                  <c:v>2844.83</c:v>
                </c:pt>
                <c:pt idx="1407">
                  <c:v>2830.89</c:v>
                </c:pt>
                <c:pt idx="1408">
                  <c:v>2862.78</c:v>
                </c:pt>
                <c:pt idx="1409">
                  <c:v>2908.7</c:v>
                </c:pt>
                <c:pt idx="1410">
                  <c:v>2908.7</c:v>
                </c:pt>
                <c:pt idx="1411">
                  <c:v>2908.7</c:v>
                </c:pt>
                <c:pt idx="1412">
                  <c:v>2904.29</c:v>
                </c:pt>
                <c:pt idx="1413">
                  <c:v>2904.71</c:v>
                </c:pt>
                <c:pt idx="1414">
                  <c:v>2895.79</c:v>
                </c:pt>
                <c:pt idx="1415">
                  <c:v>2851.74</c:v>
                </c:pt>
                <c:pt idx="1416">
                  <c:v>2853.16</c:v>
                </c:pt>
                <c:pt idx="1417">
                  <c:v>2853.16</c:v>
                </c:pt>
                <c:pt idx="1418">
                  <c:v>2853.16</c:v>
                </c:pt>
                <c:pt idx="1419">
                  <c:v>2853.16</c:v>
                </c:pt>
                <c:pt idx="1420">
                  <c:v>2862.01</c:v>
                </c:pt>
                <c:pt idx="1421">
                  <c:v>2877.94</c:v>
                </c:pt>
                <c:pt idx="1422">
                  <c:v>2877.04</c:v>
                </c:pt>
                <c:pt idx="1423">
                  <c:v>2849.59</c:v>
                </c:pt>
                <c:pt idx="1424">
                  <c:v>2849.59</c:v>
                </c:pt>
                <c:pt idx="1425">
                  <c:v>2849.59</c:v>
                </c:pt>
                <c:pt idx="1426">
                  <c:v>2849.91</c:v>
                </c:pt>
                <c:pt idx="1427">
                  <c:v>2855.93</c:v>
                </c:pt>
                <c:pt idx="1428">
                  <c:v>2867.94</c:v>
                </c:pt>
                <c:pt idx="1429">
                  <c:v>2879.05</c:v>
                </c:pt>
                <c:pt idx="1430">
                  <c:v>2879.15</c:v>
                </c:pt>
                <c:pt idx="1431">
                  <c:v>2879.15</c:v>
                </c:pt>
                <c:pt idx="1432">
                  <c:v>2879.15</c:v>
                </c:pt>
                <c:pt idx="1433">
                  <c:v>2859.09</c:v>
                </c:pt>
                <c:pt idx="1434">
                  <c:v>2845.05</c:v>
                </c:pt>
                <c:pt idx="1435">
                  <c:v>2858.88</c:v>
                </c:pt>
                <c:pt idx="1436">
                  <c:v>2871.36</c:v>
                </c:pt>
                <c:pt idx="1437">
                  <c:v>2866.93</c:v>
                </c:pt>
                <c:pt idx="1438">
                  <c:v>2866.93</c:v>
                </c:pt>
                <c:pt idx="1439">
                  <c:v>2866.93</c:v>
                </c:pt>
                <c:pt idx="1440">
                  <c:v>2851.84</c:v>
                </c:pt>
                <c:pt idx="1441">
                  <c:v>2848.38</c:v>
                </c:pt>
                <c:pt idx="1442">
                  <c:v>2845.76</c:v>
                </c:pt>
                <c:pt idx="1443">
                  <c:v>2850.04</c:v>
                </c:pt>
                <c:pt idx="1444">
                  <c:v>2852.48</c:v>
                </c:pt>
                <c:pt idx="1445">
                  <c:v>2852.48</c:v>
                </c:pt>
                <c:pt idx="1446">
                  <c:v>2852.48</c:v>
                </c:pt>
                <c:pt idx="1447">
                  <c:v>2852.48</c:v>
                </c:pt>
                <c:pt idx="1448">
                  <c:v>2866.92</c:v>
                </c:pt>
                <c:pt idx="1449">
                  <c:v>2850.69</c:v>
                </c:pt>
                <c:pt idx="1450">
                  <c:v>2857.88</c:v>
                </c:pt>
                <c:pt idx="1451">
                  <c:v>2849.01</c:v>
                </c:pt>
                <c:pt idx="1452">
                  <c:v>2849.01</c:v>
                </c:pt>
                <c:pt idx="1453">
                  <c:v>2849.01</c:v>
                </c:pt>
                <c:pt idx="1454">
                  <c:v>2816.33</c:v>
                </c:pt>
                <c:pt idx="1455">
                  <c:v>2780.04</c:v>
                </c:pt>
                <c:pt idx="1456">
                  <c:v>2780.47</c:v>
                </c:pt>
                <c:pt idx="1457">
                  <c:v>2780.47</c:v>
                </c:pt>
                <c:pt idx="1458">
                  <c:v>2780.47</c:v>
                </c:pt>
                <c:pt idx="1459">
                  <c:v>2780.47</c:v>
                </c:pt>
                <c:pt idx="1460">
                  <c:v>2780.47</c:v>
                </c:pt>
                <c:pt idx="1461">
                  <c:v>2792.96</c:v>
                </c:pt>
                <c:pt idx="1462">
                  <c:v>2778.27</c:v>
                </c:pt>
                <c:pt idx="1463">
                  <c:v>2791.57</c:v>
                </c:pt>
                <c:pt idx="1464">
                  <c:v>2787.36</c:v>
                </c:pt>
                <c:pt idx="1465">
                  <c:v>2791.88</c:v>
                </c:pt>
                <c:pt idx="1466">
                  <c:v>2791.88</c:v>
                </c:pt>
                <c:pt idx="1467">
                  <c:v>2791.88</c:v>
                </c:pt>
                <c:pt idx="1468">
                  <c:v>2781.95</c:v>
                </c:pt>
                <c:pt idx="1469">
                  <c:v>2767.82</c:v>
                </c:pt>
                <c:pt idx="1470">
                  <c:v>2733.24</c:v>
                </c:pt>
                <c:pt idx="1471">
                  <c:v>2710.03</c:v>
                </c:pt>
                <c:pt idx="1472">
                  <c:v>2705.34</c:v>
                </c:pt>
                <c:pt idx="1473">
                  <c:v>2705.34</c:v>
                </c:pt>
                <c:pt idx="1474">
                  <c:v>2705.34</c:v>
                </c:pt>
                <c:pt idx="1475">
                  <c:v>2726.47</c:v>
                </c:pt>
                <c:pt idx="1476">
                  <c:v>2725.66</c:v>
                </c:pt>
                <c:pt idx="1477">
                  <c:v>2705.64</c:v>
                </c:pt>
                <c:pt idx="1478">
                  <c:v>2724.47</c:v>
                </c:pt>
                <c:pt idx="1479">
                  <c:v>2757.96</c:v>
                </c:pt>
                <c:pt idx="1480">
                  <c:v>2757.96</c:v>
                </c:pt>
                <c:pt idx="1481">
                  <c:v>2757.96</c:v>
                </c:pt>
                <c:pt idx="1482">
                  <c:v>2799.45</c:v>
                </c:pt>
                <c:pt idx="1483">
                  <c:v>2785.22</c:v>
                </c:pt>
                <c:pt idx="1484">
                  <c:v>2820.29</c:v>
                </c:pt>
                <c:pt idx="1485">
                  <c:v>2812.83</c:v>
                </c:pt>
                <c:pt idx="1486">
                  <c:v>2806.28</c:v>
                </c:pt>
                <c:pt idx="1487">
                  <c:v>2806.28</c:v>
                </c:pt>
                <c:pt idx="1488">
                  <c:v>2806.28</c:v>
                </c:pt>
                <c:pt idx="1489">
                  <c:v>2809.92</c:v>
                </c:pt>
                <c:pt idx="1490">
                  <c:v>2809.92</c:v>
                </c:pt>
                <c:pt idx="1491">
                  <c:v>2831.99</c:v>
                </c:pt>
                <c:pt idx="1492">
                  <c:v>2857.85</c:v>
                </c:pt>
                <c:pt idx="1493">
                  <c:v>2843.41</c:v>
                </c:pt>
                <c:pt idx="1494">
                  <c:v>2843.41</c:v>
                </c:pt>
                <c:pt idx="1495">
                  <c:v>2843.41</c:v>
                </c:pt>
                <c:pt idx="1496">
                  <c:v>2817.2</c:v>
                </c:pt>
                <c:pt idx="1497">
                  <c:v>2866</c:v>
                </c:pt>
                <c:pt idx="1498">
                  <c:v>2859.51</c:v>
                </c:pt>
                <c:pt idx="1499">
                  <c:v>2822.37</c:v>
                </c:pt>
                <c:pt idx="1500">
                  <c:v>2824.05</c:v>
                </c:pt>
                <c:pt idx="1501">
                  <c:v>2824.05</c:v>
                </c:pt>
                <c:pt idx="1502">
                  <c:v>2824.05</c:v>
                </c:pt>
                <c:pt idx="1503">
                  <c:v>2824.05</c:v>
                </c:pt>
                <c:pt idx="1504">
                  <c:v>2889.87</c:v>
                </c:pt>
                <c:pt idx="1505">
                  <c:v>2865.37</c:v>
                </c:pt>
                <c:pt idx="1506">
                  <c:v>2886.23</c:v>
                </c:pt>
                <c:pt idx="1507">
                  <c:v>2925.67</c:v>
                </c:pt>
                <c:pt idx="1508">
                  <c:v>2925.67</c:v>
                </c:pt>
                <c:pt idx="1509">
                  <c:v>2925.67</c:v>
                </c:pt>
                <c:pt idx="1510">
                  <c:v>2897.37</c:v>
                </c:pt>
                <c:pt idx="1511">
                  <c:v>2851.42</c:v>
                </c:pt>
                <c:pt idx="1512">
                  <c:v>2863.24</c:v>
                </c:pt>
                <c:pt idx="1513">
                  <c:v>2863.12</c:v>
                </c:pt>
                <c:pt idx="1514">
                  <c:v>2887.16</c:v>
                </c:pt>
                <c:pt idx="1515">
                  <c:v>2887.16</c:v>
                </c:pt>
                <c:pt idx="1516">
                  <c:v>2887.16</c:v>
                </c:pt>
                <c:pt idx="1517">
                  <c:v>2887.16</c:v>
                </c:pt>
                <c:pt idx="1518">
                  <c:v>2893.82</c:v>
                </c:pt>
                <c:pt idx="1519">
                  <c:v>2879.32</c:v>
                </c:pt>
                <c:pt idx="1520">
                  <c:v>2889.32</c:v>
                </c:pt>
                <c:pt idx="1521">
                  <c:v>2868.22</c:v>
                </c:pt>
                <c:pt idx="1522">
                  <c:v>2868.22</c:v>
                </c:pt>
                <c:pt idx="1523">
                  <c:v>2868.22</c:v>
                </c:pt>
                <c:pt idx="1524">
                  <c:v>2868.22</c:v>
                </c:pt>
                <c:pt idx="1525">
                  <c:v>2865.37</c:v>
                </c:pt>
                <c:pt idx="1526">
                  <c:v>2828.42</c:v>
                </c:pt>
                <c:pt idx="1527">
                  <c:v>2835.78</c:v>
                </c:pt>
                <c:pt idx="1528">
                  <c:v>2855.8</c:v>
                </c:pt>
                <c:pt idx="1529">
                  <c:v>2855.8</c:v>
                </c:pt>
                <c:pt idx="1530">
                  <c:v>2855.8</c:v>
                </c:pt>
                <c:pt idx="1531">
                  <c:v>2855.8</c:v>
                </c:pt>
                <c:pt idx="1532">
                  <c:v>2857.11</c:v>
                </c:pt>
                <c:pt idx="1533">
                  <c:v>2859.17</c:v>
                </c:pt>
                <c:pt idx="1534">
                  <c:v>2859.78</c:v>
                </c:pt>
                <c:pt idx="1535">
                  <c:v>2890.06</c:v>
                </c:pt>
                <c:pt idx="1536">
                  <c:v>2890.06</c:v>
                </c:pt>
                <c:pt idx="1537">
                  <c:v>2890.06</c:v>
                </c:pt>
                <c:pt idx="1538">
                  <c:v>2919.14</c:v>
                </c:pt>
                <c:pt idx="1539">
                  <c:v>2931.78</c:v>
                </c:pt>
                <c:pt idx="1540">
                  <c:v>2916.49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8-4222-B885-42E33245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910440"/>
        <c:axId val="597908472"/>
      </c:lineChart>
      <c:dateAx>
        <c:axId val="5979104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97908472"/>
        <c:crosses val="autoZero"/>
        <c:auto val="1"/>
        <c:lblOffset val="100"/>
        <c:baseTimeUnit val="days"/>
      </c:dateAx>
      <c:valAx>
        <c:axId val="597908472"/>
        <c:scaling>
          <c:orientation val="minMax"/>
          <c:max val="4200"/>
          <c:min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\ #,##0.00;\-[$$]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97910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'COEF. CORRELACIÓN (3)'!$I$8</c:f>
              <c:strCache>
                <c:ptCount val="1"/>
                <c:pt idx="0">
                  <c:v>Tasa Adelantada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(3)'!$A$72:$A$1641</c:f>
              <c:numCache>
                <c:formatCode>m/d/yyyy</c:formatCode>
                <c:ptCount val="1570"/>
                <c:pt idx="0">
                  <c:v>41703</c:v>
                </c:pt>
                <c:pt idx="1">
                  <c:v>41704</c:v>
                </c:pt>
                <c:pt idx="2">
                  <c:v>41705</c:v>
                </c:pt>
                <c:pt idx="3">
                  <c:v>41706</c:v>
                </c:pt>
                <c:pt idx="4">
                  <c:v>41707</c:v>
                </c:pt>
                <c:pt idx="5">
                  <c:v>41708</c:v>
                </c:pt>
                <c:pt idx="6">
                  <c:v>41709</c:v>
                </c:pt>
                <c:pt idx="7">
                  <c:v>41710</c:v>
                </c:pt>
                <c:pt idx="8">
                  <c:v>41711</c:v>
                </c:pt>
                <c:pt idx="9">
                  <c:v>41712</c:v>
                </c:pt>
                <c:pt idx="10">
                  <c:v>41713</c:v>
                </c:pt>
                <c:pt idx="11">
                  <c:v>41714</c:v>
                </c:pt>
                <c:pt idx="12">
                  <c:v>41715</c:v>
                </c:pt>
                <c:pt idx="13">
                  <c:v>41716</c:v>
                </c:pt>
                <c:pt idx="14">
                  <c:v>41717</c:v>
                </c:pt>
                <c:pt idx="15">
                  <c:v>41718</c:v>
                </c:pt>
                <c:pt idx="16">
                  <c:v>41719</c:v>
                </c:pt>
                <c:pt idx="17">
                  <c:v>41720</c:v>
                </c:pt>
                <c:pt idx="18">
                  <c:v>41721</c:v>
                </c:pt>
                <c:pt idx="19">
                  <c:v>41722</c:v>
                </c:pt>
                <c:pt idx="20">
                  <c:v>41723</c:v>
                </c:pt>
                <c:pt idx="21">
                  <c:v>41724</c:v>
                </c:pt>
                <c:pt idx="22">
                  <c:v>41725</c:v>
                </c:pt>
                <c:pt idx="23">
                  <c:v>41726</c:v>
                </c:pt>
                <c:pt idx="24">
                  <c:v>41727</c:v>
                </c:pt>
                <c:pt idx="25">
                  <c:v>41728</c:v>
                </c:pt>
                <c:pt idx="26">
                  <c:v>41729</c:v>
                </c:pt>
                <c:pt idx="27">
                  <c:v>41730</c:v>
                </c:pt>
                <c:pt idx="28">
                  <c:v>41731</c:v>
                </c:pt>
                <c:pt idx="29">
                  <c:v>41732</c:v>
                </c:pt>
                <c:pt idx="30">
                  <c:v>41733</c:v>
                </c:pt>
                <c:pt idx="31">
                  <c:v>41734</c:v>
                </c:pt>
                <c:pt idx="32">
                  <c:v>41735</c:v>
                </c:pt>
                <c:pt idx="33">
                  <c:v>41736</c:v>
                </c:pt>
                <c:pt idx="34">
                  <c:v>41737</c:v>
                </c:pt>
                <c:pt idx="35">
                  <c:v>41738</c:v>
                </c:pt>
                <c:pt idx="36">
                  <c:v>41739</c:v>
                </c:pt>
                <c:pt idx="37">
                  <c:v>41740</c:v>
                </c:pt>
                <c:pt idx="38">
                  <c:v>41741</c:v>
                </c:pt>
                <c:pt idx="39">
                  <c:v>41742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41748</c:v>
                </c:pt>
                <c:pt idx="46">
                  <c:v>41749</c:v>
                </c:pt>
                <c:pt idx="47">
                  <c:v>41750</c:v>
                </c:pt>
                <c:pt idx="48">
                  <c:v>41751</c:v>
                </c:pt>
                <c:pt idx="49">
                  <c:v>41752</c:v>
                </c:pt>
                <c:pt idx="50">
                  <c:v>41753</c:v>
                </c:pt>
                <c:pt idx="51">
                  <c:v>41754</c:v>
                </c:pt>
                <c:pt idx="52">
                  <c:v>41755</c:v>
                </c:pt>
                <c:pt idx="53">
                  <c:v>41756</c:v>
                </c:pt>
                <c:pt idx="54">
                  <c:v>41757</c:v>
                </c:pt>
                <c:pt idx="55">
                  <c:v>41758</c:v>
                </c:pt>
                <c:pt idx="56">
                  <c:v>41759</c:v>
                </c:pt>
                <c:pt idx="57">
                  <c:v>41760</c:v>
                </c:pt>
                <c:pt idx="58">
                  <c:v>41761</c:v>
                </c:pt>
                <c:pt idx="59">
                  <c:v>41762</c:v>
                </c:pt>
                <c:pt idx="60">
                  <c:v>41763</c:v>
                </c:pt>
                <c:pt idx="61">
                  <c:v>41764</c:v>
                </c:pt>
                <c:pt idx="62">
                  <c:v>41765</c:v>
                </c:pt>
                <c:pt idx="63">
                  <c:v>41766</c:v>
                </c:pt>
                <c:pt idx="64">
                  <c:v>41767</c:v>
                </c:pt>
                <c:pt idx="65">
                  <c:v>41768</c:v>
                </c:pt>
                <c:pt idx="66">
                  <c:v>41769</c:v>
                </c:pt>
                <c:pt idx="67">
                  <c:v>41770</c:v>
                </c:pt>
                <c:pt idx="68">
                  <c:v>41771</c:v>
                </c:pt>
                <c:pt idx="69">
                  <c:v>41772</c:v>
                </c:pt>
                <c:pt idx="70">
                  <c:v>41773</c:v>
                </c:pt>
                <c:pt idx="71">
                  <c:v>41774</c:v>
                </c:pt>
                <c:pt idx="72">
                  <c:v>41775</c:v>
                </c:pt>
                <c:pt idx="73">
                  <c:v>41776</c:v>
                </c:pt>
                <c:pt idx="74">
                  <c:v>41777</c:v>
                </c:pt>
                <c:pt idx="75">
                  <c:v>41778</c:v>
                </c:pt>
                <c:pt idx="76">
                  <c:v>41779</c:v>
                </c:pt>
                <c:pt idx="77">
                  <c:v>41780</c:v>
                </c:pt>
                <c:pt idx="78">
                  <c:v>41781</c:v>
                </c:pt>
                <c:pt idx="79">
                  <c:v>41782</c:v>
                </c:pt>
                <c:pt idx="80">
                  <c:v>41783</c:v>
                </c:pt>
                <c:pt idx="81">
                  <c:v>41784</c:v>
                </c:pt>
                <c:pt idx="82">
                  <c:v>41785</c:v>
                </c:pt>
                <c:pt idx="83">
                  <c:v>41786</c:v>
                </c:pt>
                <c:pt idx="84">
                  <c:v>41787</c:v>
                </c:pt>
                <c:pt idx="85">
                  <c:v>41788</c:v>
                </c:pt>
                <c:pt idx="86">
                  <c:v>41789</c:v>
                </c:pt>
                <c:pt idx="87">
                  <c:v>41790</c:v>
                </c:pt>
                <c:pt idx="88">
                  <c:v>41791</c:v>
                </c:pt>
                <c:pt idx="89">
                  <c:v>41792</c:v>
                </c:pt>
                <c:pt idx="90">
                  <c:v>41793</c:v>
                </c:pt>
                <c:pt idx="91">
                  <c:v>41794</c:v>
                </c:pt>
                <c:pt idx="92">
                  <c:v>41795</c:v>
                </c:pt>
                <c:pt idx="93">
                  <c:v>41796</c:v>
                </c:pt>
                <c:pt idx="94">
                  <c:v>41797</c:v>
                </c:pt>
                <c:pt idx="95">
                  <c:v>41798</c:v>
                </c:pt>
                <c:pt idx="96">
                  <c:v>41799</c:v>
                </c:pt>
                <c:pt idx="97">
                  <c:v>41800</c:v>
                </c:pt>
                <c:pt idx="98">
                  <c:v>41801</c:v>
                </c:pt>
                <c:pt idx="99">
                  <c:v>41802</c:v>
                </c:pt>
                <c:pt idx="100">
                  <c:v>41803</c:v>
                </c:pt>
                <c:pt idx="101">
                  <c:v>41804</c:v>
                </c:pt>
                <c:pt idx="102">
                  <c:v>41805</c:v>
                </c:pt>
                <c:pt idx="103">
                  <c:v>41806</c:v>
                </c:pt>
                <c:pt idx="104">
                  <c:v>41807</c:v>
                </c:pt>
                <c:pt idx="105">
                  <c:v>41808</c:v>
                </c:pt>
                <c:pt idx="106">
                  <c:v>41809</c:v>
                </c:pt>
                <c:pt idx="107">
                  <c:v>41810</c:v>
                </c:pt>
                <c:pt idx="108">
                  <c:v>41811</c:v>
                </c:pt>
                <c:pt idx="109">
                  <c:v>41812</c:v>
                </c:pt>
                <c:pt idx="110">
                  <c:v>41813</c:v>
                </c:pt>
                <c:pt idx="111">
                  <c:v>41814</c:v>
                </c:pt>
                <c:pt idx="112">
                  <c:v>41815</c:v>
                </c:pt>
                <c:pt idx="113">
                  <c:v>41816</c:v>
                </c:pt>
                <c:pt idx="114">
                  <c:v>41817</c:v>
                </c:pt>
                <c:pt idx="115">
                  <c:v>41818</c:v>
                </c:pt>
                <c:pt idx="116">
                  <c:v>41819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41824</c:v>
                </c:pt>
                <c:pt idx="122">
                  <c:v>41825</c:v>
                </c:pt>
                <c:pt idx="123">
                  <c:v>41826</c:v>
                </c:pt>
                <c:pt idx="124">
                  <c:v>41827</c:v>
                </c:pt>
                <c:pt idx="125">
                  <c:v>41828</c:v>
                </c:pt>
                <c:pt idx="126">
                  <c:v>41829</c:v>
                </c:pt>
                <c:pt idx="127">
                  <c:v>41830</c:v>
                </c:pt>
                <c:pt idx="128">
                  <c:v>41831</c:v>
                </c:pt>
                <c:pt idx="129">
                  <c:v>41832</c:v>
                </c:pt>
                <c:pt idx="130">
                  <c:v>41833</c:v>
                </c:pt>
                <c:pt idx="131">
                  <c:v>41834</c:v>
                </c:pt>
                <c:pt idx="132">
                  <c:v>41835</c:v>
                </c:pt>
                <c:pt idx="133">
                  <c:v>41836</c:v>
                </c:pt>
                <c:pt idx="134">
                  <c:v>41837</c:v>
                </c:pt>
                <c:pt idx="135">
                  <c:v>41838</c:v>
                </c:pt>
                <c:pt idx="136">
                  <c:v>41839</c:v>
                </c:pt>
                <c:pt idx="137">
                  <c:v>41840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41846</c:v>
                </c:pt>
                <c:pt idx="144">
                  <c:v>41847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41853</c:v>
                </c:pt>
                <c:pt idx="151">
                  <c:v>41854</c:v>
                </c:pt>
                <c:pt idx="152">
                  <c:v>41855</c:v>
                </c:pt>
                <c:pt idx="153">
                  <c:v>41856</c:v>
                </c:pt>
                <c:pt idx="154">
                  <c:v>41857</c:v>
                </c:pt>
                <c:pt idx="155">
                  <c:v>41858</c:v>
                </c:pt>
                <c:pt idx="156">
                  <c:v>41859</c:v>
                </c:pt>
                <c:pt idx="157">
                  <c:v>41860</c:v>
                </c:pt>
                <c:pt idx="158">
                  <c:v>41861</c:v>
                </c:pt>
                <c:pt idx="159">
                  <c:v>41862</c:v>
                </c:pt>
                <c:pt idx="160">
                  <c:v>41863</c:v>
                </c:pt>
                <c:pt idx="161">
                  <c:v>41864</c:v>
                </c:pt>
                <c:pt idx="162">
                  <c:v>41865</c:v>
                </c:pt>
                <c:pt idx="163">
                  <c:v>41866</c:v>
                </c:pt>
                <c:pt idx="164">
                  <c:v>41867</c:v>
                </c:pt>
                <c:pt idx="165">
                  <c:v>41868</c:v>
                </c:pt>
                <c:pt idx="166">
                  <c:v>41869</c:v>
                </c:pt>
                <c:pt idx="167">
                  <c:v>41870</c:v>
                </c:pt>
                <c:pt idx="168">
                  <c:v>41871</c:v>
                </c:pt>
                <c:pt idx="169">
                  <c:v>41872</c:v>
                </c:pt>
                <c:pt idx="170">
                  <c:v>41873</c:v>
                </c:pt>
                <c:pt idx="171">
                  <c:v>41874</c:v>
                </c:pt>
                <c:pt idx="172">
                  <c:v>41875</c:v>
                </c:pt>
                <c:pt idx="173">
                  <c:v>41876</c:v>
                </c:pt>
                <c:pt idx="174">
                  <c:v>41877</c:v>
                </c:pt>
                <c:pt idx="175">
                  <c:v>41878</c:v>
                </c:pt>
                <c:pt idx="176">
                  <c:v>41879</c:v>
                </c:pt>
                <c:pt idx="177">
                  <c:v>41880</c:v>
                </c:pt>
                <c:pt idx="178">
                  <c:v>41881</c:v>
                </c:pt>
                <c:pt idx="179">
                  <c:v>41882</c:v>
                </c:pt>
                <c:pt idx="180">
                  <c:v>41883</c:v>
                </c:pt>
                <c:pt idx="181">
                  <c:v>41884</c:v>
                </c:pt>
                <c:pt idx="182">
                  <c:v>41885</c:v>
                </c:pt>
                <c:pt idx="183">
                  <c:v>41886</c:v>
                </c:pt>
                <c:pt idx="184">
                  <c:v>41887</c:v>
                </c:pt>
                <c:pt idx="185">
                  <c:v>41888</c:v>
                </c:pt>
                <c:pt idx="186">
                  <c:v>41889</c:v>
                </c:pt>
                <c:pt idx="187">
                  <c:v>41890</c:v>
                </c:pt>
                <c:pt idx="188">
                  <c:v>41891</c:v>
                </c:pt>
                <c:pt idx="189">
                  <c:v>41892</c:v>
                </c:pt>
                <c:pt idx="190">
                  <c:v>41893</c:v>
                </c:pt>
                <c:pt idx="191">
                  <c:v>41894</c:v>
                </c:pt>
                <c:pt idx="192">
                  <c:v>41895</c:v>
                </c:pt>
                <c:pt idx="193">
                  <c:v>41896</c:v>
                </c:pt>
                <c:pt idx="194">
                  <c:v>41897</c:v>
                </c:pt>
                <c:pt idx="195">
                  <c:v>41898</c:v>
                </c:pt>
                <c:pt idx="196">
                  <c:v>41899</c:v>
                </c:pt>
                <c:pt idx="197">
                  <c:v>41900</c:v>
                </c:pt>
                <c:pt idx="198">
                  <c:v>41901</c:v>
                </c:pt>
                <c:pt idx="199">
                  <c:v>41902</c:v>
                </c:pt>
                <c:pt idx="200">
                  <c:v>41903</c:v>
                </c:pt>
                <c:pt idx="201">
                  <c:v>41904</c:v>
                </c:pt>
                <c:pt idx="202">
                  <c:v>41905</c:v>
                </c:pt>
                <c:pt idx="203">
                  <c:v>41906</c:v>
                </c:pt>
                <c:pt idx="204">
                  <c:v>41907</c:v>
                </c:pt>
                <c:pt idx="205">
                  <c:v>41908</c:v>
                </c:pt>
                <c:pt idx="206">
                  <c:v>41909</c:v>
                </c:pt>
                <c:pt idx="207">
                  <c:v>41910</c:v>
                </c:pt>
                <c:pt idx="208">
                  <c:v>41911</c:v>
                </c:pt>
                <c:pt idx="209">
                  <c:v>41912</c:v>
                </c:pt>
                <c:pt idx="210">
                  <c:v>41913</c:v>
                </c:pt>
                <c:pt idx="211">
                  <c:v>41914</c:v>
                </c:pt>
                <c:pt idx="212">
                  <c:v>41915</c:v>
                </c:pt>
                <c:pt idx="213">
                  <c:v>41916</c:v>
                </c:pt>
                <c:pt idx="214">
                  <c:v>41917</c:v>
                </c:pt>
                <c:pt idx="215">
                  <c:v>41918</c:v>
                </c:pt>
                <c:pt idx="216">
                  <c:v>41919</c:v>
                </c:pt>
                <c:pt idx="217">
                  <c:v>41920</c:v>
                </c:pt>
                <c:pt idx="218">
                  <c:v>41921</c:v>
                </c:pt>
                <c:pt idx="219">
                  <c:v>41922</c:v>
                </c:pt>
                <c:pt idx="220">
                  <c:v>41923</c:v>
                </c:pt>
                <c:pt idx="221">
                  <c:v>41924</c:v>
                </c:pt>
                <c:pt idx="222">
                  <c:v>41925</c:v>
                </c:pt>
                <c:pt idx="223">
                  <c:v>41926</c:v>
                </c:pt>
                <c:pt idx="224">
                  <c:v>41927</c:v>
                </c:pt>
                <c:pt idx="225">
                  <c:v>41928</c:v>
                </c:pt>
                <c:pt idx="226">
                  <c:v>41929</c:v>
                </c:pt>
                <c:pt idx="227">
                  <c:v>41930</c:v>
                </c:pt>
                <c:pt idx="228">
                  <c:v>41931</c:v>
                </c:pt>
                <c:pt idx="229">
                  <c:v>41932</c:v>
                </c:pt>
                <c:pt idx="230">
                  <c:v>41933</c:v>
                </c:pt>
                <c:pt idx="231">
                  <c:v>41934</c:v>
                </c:pt>
                <c:pt idx="232">
                  <c:v>41935</c:v>
                </c:pt>
                <c:pt idx="233">
                  <c:v>41936</c:v>
                </c:pt>
                <c:pt idx="234">
                  <c:v>41937</c:v>
                </c:pt>
                <c:pt idx="235">
                  <c:v>41938</c:v>
                </c:pt>
                <c:pt idx="236">
                  <c:v>41939</c:v>
                </c:pt>
                <c:pt idx="237">
                  <c:v>41940</c:v>
                </c:pt>
                <c:pt idx="238">
                  <c:v>41941</c:v>
                </c:pt>
                <c:pt idx="239">
                  <c:v>41942</c:v>
                </c:pt>
                <c:pt idx="240">
                  <c:v>41943</c:v>
                </c:pt>
                <c:pt idx="241">
                  <c:v>41944</c:v>
                </c:pt>
                <c:pt idx="242">
                  <c:v>41945</c:v>
                </c:pt>
                <c:pt idx="243">
                  <c:v>41946</c:v>
                </c:pt>
                <c:pt idx="244">
                  <c:v>41947</c:v>
                </c:pt>
                <c:pt idx="245">
                  <c:v>41948</c:v>
                </c:pt>
                <c:pt idx="246">
                  <c:v>41949</c:v>
                </c:pt>
                <c:pt idx="247">
                  <c:v>41950</c:v>
                </c:pt>
                <c:pt idx="248">
                  <c:v>41951</c:v>
                </c:pt>
                <c:pt idx="249">
                  <c:v>41952</c:v>
                </c:pt>
                <c:pt idx="250">
                  <c:v>41953</c:v>
                </c:pt>
                <c:pt idx="251">
                  <c:v>41954</c:v>
                </c:pt>
                <c:pt idx="252">
                  <c:v>41955</c:v>
                </c:pt>
                <c:pt idx="253">
                  <c:v>41956</c:v>
                </c:pt>
                <c:pt idx="254">
                  <c:v>41957</c:v>
                </c:pt>
                <c:pt idx="255">
                  <c:v>41958</c:v>
                </c:pt>
                <c:pt idx="256">
                  <c:v>41959</c:v>
                </c:pt>
                <c:pt idx="257">
                  <c:v>41960</c:v>
                </c:pt>
                <c:pt idx="258">
                  <c:v>41961</c:v>
                </c:pt>
                <c:pt idx="259">
                  <c:v>41962</c:v>
                </c:pt>
                <c:pt idx="260">
                  <c:v>41963</c:v>
                </c:pt>
                <c:pt idx="261">
                  <c:v>41964</c:v>
                </c:pt>
                <c:pt idx="262">
                  <c:v>41965</c:v>
                </c:pt>
                <c:pt idx="263">
                  <c:v>41966</c:v>
                </c:pt>
                <c:pt idx="264">
                  <c:v>41967</c:v>
                </c:pt>
                <c:pt idx="265">
                  <c:v>41968</c:v>
                </c:pt>
                <c:pt idx="266">
                  <c:v>41969</c:v>
                </c:pt>
                <c:pt idx="267">
                  <c:v>41970</c:v>
                </c:pt>
                <c:pt idx="268">
                  <c:v>41971</c:v>
                </c:pt>
                <c:pt idx="269">
                  <c:v>41972</c:v>
                </c:pt>
                <c:pt idx="270">
                  <c:v>41973</c:v>
                </c:pt>
                <c:pt idx="271">
                  <c:v>41974</c:v>
                </c:pt>
                <c:pt idx="272">
                  <c:v>41975</c:v>
                </c:pt>
                <c:pt idx="273">
                  <c:v>41976</c:v>
                </c:pt>
                <c:pt idx="274">
                  <c:v>41977</c:v>
                </c:pt>
                <c:pt idx="275">
                  <c:v>41978</c:v>
                </c:pt>
                <c:pt idx="276">
                  <c:v>41979</c:v>
                </c:pt>
                <c:pt idx="277">
                  <c:v>41980</c:v>
                </c:pt>
                <c:pt idx="278">
                  <c:v>41981</c:v>
                </c:pt>
                <c:pt idx="279">
                  <c:v>41982</c:v>
                </c:pt>
                <c:pt idx="280">
                  <c:v>41983</c:v>
                </c:pt>
                <c:pt idx="281">
                  <c:v>41984</c:v>
                </c:pt>
                <c:pt idx="282">
                  <c:v>41985</c:v>
                </c:pt>
                <c:pt idx="283">
                  <c:v>41986</c:v>
                </c:pt>
                <c:pt idx="284">
                  <c:v>41987</c:v>
                </c:pt>
                <c:pt idx="285">
                  <c:v>41988</c:v>
                </c:pt>
                <c:pt idx="286">
                  <c:v>41989</c:v>
                </c:pt>
                <c:pt idx="287">
                  <c:v>41990</c:v>
                </c:pt>
                <c:pt idx="288">
                  <c:v>41991</c:v>
                </c:pt>
                <c:pt idx="289">
                  <c:v>41992</c:v>
                </c:pt>
                <c:pt idx="290">
                  <c:v>41993</c:v>
                </c:pt>
                <c:pt idx="291">
                  <c:v>41994</c:v>
                </c:pt>
                <c:pt idx="292">
                  <c:v>41995</c:v>
                </c:pt>
                <c:pt idx="293">
                  <c:v>41996</c:v>
                </c:pt>
                <c:pt idx="294">
                  <c:v>41997</c:v>
                </c:pt>
                <c:pt idx="295">
                  <c:v>41998</c:v>
                </c:pt>
                <c:pt idx="296">
                  <c:v>41999</c:v>
                </c:pt>
                <c:pt idx="297">
                  <c:v>42000</c:v>
                </c:pt>
                <c:pt idx="298">
                  <c:v>42001</c:v>
                </c:pt>
                <c:pt idx="299">
                  <c:v>42002</c:v>
                </c:pt>
                <c:pt idx="300">
                  <c:v>42003</c:v>
                </c:pt>
                <c:pt idx="301">
                  <c:v>42004</c:v>
                </c:pt>
                <c:pt idx="302">
                  <c:v>42005</c:v>
                </c:pt>
                <c:pt idx="303">
                  <c:v>42006</c:v>
                </c:pt>
                <c:pt idx="304">
                  <c:v>42007</c:v>
                </c:pt>
                <c:pt idx="305">
                  <c:v>42008</c:v>
                </c:pt>
                <c:pt idx="306">
                  <c:v>42009</c:v>
                </c:pt>
                <c:pt idx="307">
                  <c:v>42010</c:v>
                </c:pt>
                <c:pt idx="308">
                  <c:v>42011</c:v>
                </c:pt>
                <c:pt idx="309">
                  <c:v>42012</c:v>
                </c:pt>
                <c:pt idx="310">
                  <c:v>42013</c:v>
                </c:pt>
                <c:pt idx="311">
                  <c:v>42014</c:v>
                </c:pt>
                <c:pt idx="312">
                  <c:v>42015</c:v>
                </c:pt>
                <c:pt idx="313">
                  <c:v>42016</c:v>
                </c:pt>
                <c:pt idx="314">
                  <c:v>42017</c:v>
                </c:pt>
                <c:pt idx="315">
                  <c:v>42018</c:v>
                </c:pt>
                <c:pt idx="316">
                  <c:v>42019</c:v>
                </c:pt>
                <c:pt idx="317">
                  <c:v>42020</c:v>
                </c:pt>
                <c:pt idx="318">
                  <c:v>42021</c:v>
                </c:pt>
                <c:pt idx="319">
                  <c:v>42022</c:v>
                </c:pt>
                <c:pt idx="320">
                  <c:v>42023</c:v>
                </c:pt>
                <c:pt idx="321">
                  <c:v>42024</c:v>
                </c:pt>
                <c:pt idx="322">
                  <c:v>42025</c:v>
                </c:pt>
                <c:pt idx="323">
                  <c:v>42026</c:v>
                </c:pt>
                <c:pt idx="324">
                  <c:v>42027</c:v>
                </c:pt>
                <c:pt idx="325">
                  <c:v>42028</c:v>
                </c:pt>
                <c:pt idx="326">
                  <c:v>42029</c:v>
                </c:pt>
                <c:pt idx="327">
                  <c:v>42030</c:v>
                </c:pt>
                <c:pt idx="328">
                  <c:v>42031</c:v>
                </c:pt>
                <c:pt idx="329">
                  <c:v>42032</c:v>
                </c:pt>
                <c:pt idx="330">
                  <c:v>42033</c:v>
                </c:pt>
                <c:pt idx="331">
                  <c:v>42034</c:v>
                </c:pt>
                <c:pt idx="332">
                  <c:v>42035</c:v>
                </c:pt>
                <c:pt idx="333">
                  <c:v>42036</c:v>
                </c:pt>
                <c:pt idx="334">
                  <c:v>42037</c:v>
                </c:pt>
                <c:pt idx="335">
                  <c:v>42038</c:v>
                </c:pt>
                <c:pt idx="336">
                  <c:v>42039</c:v>
                </c:pt>
                <c:pt idx="337">
                  <c:v>42040</c:v>
                </c:pt>
                <c:pt idx="338">
                  <c:v>42041</c:v>
                </c:pt>
                <c:pt idx="339">
                  <c:v>42042</c:v>
                </c:pt>
                <c:pt idx="340">
                  <c:v>42043</c:v>
                </c:pt>
                <c:pt idx="341">
                  <c:v>42044</c:v>
                </c:pt>
                <c:pt idx="342">
                  <c:v>42045</c:v>
                </c:pt>
                <c:pt idx="343">
                  <c:v>42046</c:v>
                </c:pt>
                <c:pt idx="344">
                  <c:v>42047</c:v>
                </c:pt>
                <c:pt idx="345">
                  <c:v>42048</c:v>
                </c:pt>
                <c:pt idx="346">
                  <c:v>42049</c:v>
                </c:pt>
                <c:pt idx="347">
                  <c:v>42050</c:v>
                </c:pt>
                <c:pt idx="348">
                  <c:v>42051</c:v>
                </c:pt>
                <c:pt idx="349">
                  <c:v>42052</c:v>
                </c:pt>
                <c:pt idx="350">
                  <c:v>42053</c:v>
                </c:pt>
                <c:pt idx="351">
                  <c:v>42054</c:v>
                </c:pt>
                <c:pt idx="352">
                  <c:v>42055</c:v>
                </c:pt>
                <c:pt idx="353">
                  <c:v>42056</c:v>
                </c:pt>
                <c:pt idx="354">
                  <c:v>42057</c:v>
                </c:pt>
                <c:pt idx="355">
                  <c:v>42058</c:v>
                </c:pt>
                <c:pt idx="356">
                  <c:v>42059</c:v>
                </c:pt>
                <c:pt idx="357">
                  <c:v>42060</c:v>
                </c:pt>
                <c:pt idx="358">
                  <c:v>42061</c:v>
                </c:pt>
                <c:pt idx="359">
                  <c:v>42062</c:v>
                </c:pt>
                <c:pt idx="360">
                  <c:v>42063</c:v>
                </c:pt>
                <c:pt idx="361">
                  <c:v>42064</c:v>
                </c:pt>
                <c:pt idx="362">
                  <c:v>42065</c:v>
                </c:pt>
                <c:pt idx="363">
                  <c:v>42066</c:v>
                </c:pt>
                <c:pt idx="364">
                  <c:v>42067</c:v>
                </c:pt>
                <c:pt idx="365">
                  <c:v>42068</c:v>
                </c:pt>
                <c:pt idx="366">
                  <c:v>42069</c:v>
                </c:pt>
                <c:pt idx="367">
                  <c:v>42070</c:v>
                </c:pt>
                <c:pt idx="368">
                  <c:v>42071</c:v>
                </c:pt>
                <c:pt idx="369">
                  <c:v>42072</c:v>
                </c:pt>
                <c:pt idx="370">
                  <c:v>42073</c:v>
                </c:pt>
                <c:pt idx="371">
                  <c:v>42074</c:v>
                </c:pt>
                <c:pt idx="372">
                  <c:v>42075</c:v>
                </c:pt>
                <c:pt idx="373">
                  <c:v>42076</c:v>
                </c:pt>
                <c:pt idx="374">
                  <c:v>42077</c:v>
                </c:pt>
                <c:pt idx="375">
                  <c:v>42078</c:v>
                </c:pt>
                <c:pt idx="376">
                  <c:v>42079</c:v>
                </c:pt>
                <c:pt idx="377">
                  <c:v>42080</c:v>
                </c:pt>
                <c:pt idx="378">
                  <c:v>42081</c:v>
                </c:pt>
                <c:pt idx="379">
                  <c:v>42082</c:v>
                </c:pt>
                <c:pt idx="380">
                  <c:v>42083</c:v>
                </c:pt>
                <c:pt idx="381">
                  <c:v>42084</c:v>
                </c:pt>
                <c:pt idx="382">
                  <c:v>42085</c:v>
                </c:pt>
                <c:pt idx="383">
                  <c:v>42086</c:v>
                </c:pt>
                <c:pt idx="384">
                  <c:v>42087</c:v>
                </c:pt>
                <c:pt idx="385">
                  <c:v>42088</c:v>
                </c:pt>
                <c:pt idx="386">
                  <c:v>42089</c:v>
                </c:pt>
                <c:pt idx="387">
                  <c:v>42090</c:v>
                </c:pt>
                <c:pt idx="388">
                  <c:v>42091</c:v>
                </c:pt>
                <c:pt idx="389">
                  <c:v>42092</c:v>
                </c:pt>
                <c:pt idx="390">
                  <c:v>42093</c:v>
                </c:pt>
                <c:pt idx="391">
                  <c:v>42094</c:v>
                </c:pt>
                <c:pt idx="392">
                  <c:v>42095</c:v>
                </c:pt>
                <c:pt idx="393">
                  <c:v>42096</c:v>
                </c:pt>
                <c:pt idx="394">
                  <c:v>42097</c:v>
                </c:pt>
                <c:pt idx="395">
                  <c:v>42098</c:v>
                </c:pt>
                <c:pt idx="396">
                  <c:v>42099</c:v>
                </c:pt>
                <c:pt idx="397">
                  <c:v>42100</c:v>
                </c:pt>
                <c:pt idx="398">
                  <c:v>42101</c:v>
                </c:pt>
                <c:pt idx="399">
                  <c:v>42102</c:v>
                </c:pt>
                <c:pt idx="400">
                  <c:v>42103</c:v>
                </c:pt>
                <c:pt idx="401">
                  <c:v>42104</c:v>
                </c:pt>
                <c:pt idx="402">
                  <c:v>42105</c:v>
                </c:pt>
                <c:pt idx="403">
                  <c:v>42106</c:v>
                </c:pt>
                <c:pt idx="404">
                  <c:v>42107</c:v>
                </c:pt>
                <c:pt idx="405">
                  <c:v>42108</c:v>
                </c:pt>
                <c:pt idx="406">
                  <c:v>42109</c:v>
                </c:pt>
                <c:pt idx="407">
                  <c:v>42110</c:v>
                </c:pt>
                <c:pt idx="408">
                  <c:v>42111</c:v>
                </c:pt>
                <c:pt idx="409">
                  <c:v>42112</c:v>
                </c:pt>
                <c:pt idx="410">
                  <c:v>42113</c:v>
                </c:pt>
                <c:pt idx="411">
                  <c:v>42114</c:v>
                </c:pt>
                <c:pt idx="412">
                  <c:v>42115</c:v>
                </c:pt>
                <c:pt idx="413">
                  <c:v>42116</c:v>
                </c:pt>
                <c:pt idx="414">
                  <c:v>42117</c:v>
                </c:pt>
                <c:pt idx="415">
                  <c:v>42118</c:v>
                </c:pt>
                <c:pt idx="416">
                  <c:v>42119</c:v>
                </c:pt>
                <c:pt idx="417">
                  <c:v>42120</c:v>
                </c:pt>
                <c:pt idx="418">
                  <c:v>42121</c:v>
                </c:pt>
                <c:pt idx="419">
                  <c:v>42122</c:v>
                </c:pt>
                <c:pt idx="420">
                  <c:v>42123</c:v>
                </c:pt>
                <c:pt idx="421">
                  <c:v>42124</c:v>
                </c:pt>
                <c:pt idx="422">
                  <c:v>42125</c:v>
                </c:pt>
                <c:pt idx="423">
                  <c:v>42126</c:v>
                </c:pt>
                <c:pt idx="424">
                  <c:v>42127</c:v>
                </c:pt>
                <c:pt idx="425">
                  <c:v>42128</c:v>
                </c:pt>
                <c:pt idx="426">
                  <c:v>42129</c:v>
                </c:pt>
                <c:pt idx="427">
                  <c:v>42130</c:v>
                </c:pt>
                <c:pt idx="428">
                  <c:v>42131</c:v>
                </c:pt>
                <c:pt idx="429">
                  <c:v>42132</c:v>
                </c:pt>
                <c:pt idx="430">
                  <c:v>42133</c:v>
                </c:pt>
                <c:pt idx="431">
                  <c:v>42134</c:v>
                </c:pt>
                <c:pt idx="432">
                  <c:v>42135</c:v>
                </c:pt>
                <c:pt idx="433">
                  <c:v>42136</c:v>
                </c:pt>
                <c:pt idx="434">
                  <c:v>42137</c:v>
                </c:pt>
                <c:pt idx="435">
                  <c:v>42138</c:v>
                </c:pt>
                <c:pt idx="436">
                  <c:v>42139</c:v>
                </c:pt>
                <c:pt idx="437">
                  <c:v>42140</c:v>
                </c:pt>
                <c:pt idx="438">
                  <c:v>42141</c:v>
                </c:pt>
                <c:pt idx="439">
                  <c:v>42142</c:v>
                </c:pt>
                <c:pt idx="440">
                  <c:v>42143</c:v>
                </c:pt>
                <c:pt idx="441">
                  <c:v>42144</c:v>
                </c:pt>
                <c:pt idx="442">
                  <c:v>42145</c:v>
                </c:pt>
                <c:pt idx="443">
                  <c:v>42146</c:v>
                </c:pt>
                <c:pt idx="444">
                  <c:v>42147</c:v>
                </c:pt>
                <c:pt idx="445">
                  <c:v>42148</c:v>
                </c:pt>
                <c:pt idx="446">
                  <c:v>42149</c:v>
                </c:pt>
                <c:pt idx="447">
                  <c:v>42150</c:v>
                </c:pt>
                <c:pt idx="448">
                  <c:v>42151</c:v>
                </c:pt>
                <c:pt idx="449">
                  <c:v>42152</c:v>
                </c:pt>
                <c:pt idx="450">
                  <c:v>42153</c:v>
                </c:pt>
                <c:pt idx="451">
                  <c:v>42154</c:v>
                </c:pt>
                <c:pt idx="452">
                  <c:v>42155</c:v>
                </c:pt>
                <c:pt idx="453">
                  <c:v>42156</c:v>
                </c:pt>
                <c:pt idx="454">
                  <c:v>42157</c:v>
                </c:pt>
                <c:pt idx="455">
                  <c:v>42158</c:v>
                </c:pt>
                <c:pt idx="456">
                  <c:v>42159</c:v>
                </c:pt>
                <c:pt idx="457">
                  <c:v>42160</c:v>
                </c:pt>
                <c:pt idx="458">
                  <c:v>42161</c:v>
                </c:pt>
                <c:pt idx="459">
                  <c:v>42162</c:v>
                </c:pt>
                <c:pt idx="460">
                  <c:v>42163</c:v>
                </c:pt>
                <c:pt idx="461">
                  <c:v>42164</c:v>
                </c:pt>
                <c:pt idx="462">
                  <c:v>42165</c:v>
                </c:pt>
                <c:pt idx="463">
                  <c:v>42166</c:v>
                </c:pt>
                <c:pt idx="464">
                  <c:v>42167</c:v>
                </c:pt>
                <c:pt idx="465">
                  <c:v>42168</c:v>
                </c:pt>
                <c:pt idx="466">
                  <c:v>42169</c:v>
                </c:pt>
                <c:pt idx="467">
                  <c:v>42170</c:v>
                </c:pt>
                <c:pt idx="468">
                  <c:v>42171</c:v>
                </c:pt>
                <c:pt idx="469">
                  <c:v>42172</c:v>
                </c:pt>
                <c:pt idx="470">
                  <c:v>42173</c:v>
                </c:pt>
                <c:pt idx="471">
                  <c:v>42174</c:v>
                </c:pt>
                <c:pt idx="472">
                  <c:v>42175</c:v>
                </c:pt>
                <c:pt idx="473">
                  <c:v>42176</c:v>
                </c:pt>
                <c:pt idx="474">
                  <c:v>42177</c:v>
                </c:pt>
                <c:pt idx="475">
                  <c:v>42178</c:v>
                </c:pt>
                <c:pt idx="476">
                  <c:v>42179</c:v>
                </c:pt>
                <c:pt idx="477">
                  <c:v>42180</c:v>
                </c:pt>
                <c:pt idx="478">
                  <c:v>42181</c:v>
                </c:pt>
                <c:pt idx="479">
                  <c:v>42182</c:v>
                </c:pt>
                <c:pt idx="480">
                  <c:v>42183</c:v>
                </c:pt>
                <c:pt idx="481">
                  <c:v>42184</c:v>
                </c:pt>
                <c:pt idx="482">
                  <c:v>42185</c:v>
                </c:pt>
                <c:pt idx="483">
                  <c:v>42186</c:v>
                </c:pt>
                <c:pt idx="484">
                  <c:v>42187</c:v>
                </c:pt>
                <c:pt idx="485">
                  <c:v>42188</c:v>
                </c:pt>
                <c:pt idx="486">
                  <c:v>42189</c:v>
                </c:pt>
                <c:pt idx="487">
                  <c:v>42190</c:v>
                </c:pt>
                <c:pt idx="488">
                  <c:v>42191</c:v>
                </c:pt>
                <c:pt idx="489">
                  <c:v>42192</c:v>
                </c:pt>
                <c:pt idx="490">
                  <c:v>42193</c:v>
                </c:pt>
                <c:pt idx="491">
                  <c:v>42194</c:v>
                </c:pt>
                <c:pt idx="492">
                  <c:v>42195</c:v>
                </c:pt>
                <c:pt idx="493">
                  <c:v>42196</c:v>
                </c:pt>
                <c:pt idx="494">
                  <c:v>42197</c:v>
                </c:pt>
                <c:pt idx="495">
                  <c:v>42198</c:v>
                </c:pt>
                <c:pt idx="496">
                  <c:v>42199</c:v>
                </c:pt>
                <c:pt idx="497">
                  <c:v>42200</c:v>
                </c:pt>
                <c:pt idx="498">
                  <c:v>42201</c:v>
                </c:pt>
                <c:pt idx="499">
                  <c:v>42202</c:v>
                </c:pt>
                <c:pt idx="500">
                  <c:v>42203</c:v>
                </c:pt>
                <c:pt idx="501">
                  <c:v>42204</c:v>
                </c:pt>
                <c:pt idx="502">
                  <c:v>42205</c:v>
                </c:pt>
                <c:pt idx="503">
                  <c:v>42206</c:v>
                </c:pt>
                <c:pt idx="504">
                  <c:v>42207</c:v>
                </c:pt>
                <c:pt idx="505">
                  <c:v>42208</c:v>
                </c:pt>
                <c:pt idx="506">
                  <c:v>42209</c:v>
                </c:pt>
                <c:pt idx="507">
                  <c:v>42210</c:v>
                </c:pt>
                <c:pt idx="508">
                  <c:v>42211</c:v>
                </c:pt>
                <c:pt idx="509">
                  <c:v>42212</c:v>
                </c:pt>
                <c:pt idx="510">
                  <c:v>42213</c:v>
                </c:pt>
                <c:pt idx="511">
                  <c:v>42214</c:v>
                </c:pt>
                <c:pt idx="512">
                  <c:v>42215</c:v>
                </c:pt>
                <c:pt idx="513">
                  <c:v>42216</c:v>
                </c:pt>
                <c:pt idx="514">
                  <c:v>42217</c:v>
                </c:pt>
                <c:pt idx="515">
                  <c:v>42218</c:v>
                </c:pt>
                <c:pt idx="516">
                  <c:v>42219</c:v>
                </c:pt>
                <c:pt idx="517">
                  <c:v>42220</c:v>
                </c:pt>
                <c:pt idx="518">
                  <c:v>42221</c:v>
                </c:pt>
                <c:pt idx="519">
                  <c:v>42222</c:v>
                </c:pt>
                <c:pt idx="520">
                  <c:v>42223</c:v>
                </c:pt>
                <c:pt idx="521">
                  <c:v>42224</c:v>
                </c:pt>
                <c:pt idx="522">
                  <c:v>42225</c:v>
                </c:pt>
                <c:pt idx="523">
                  <c:v>42226</c:v>
                </c:pt>
                <c:pt idx="524">
                  <c:v>42227</c:v>
                </c:pt>
                <c:pt idx="525">
                  <c:v>42228</c:v>
                </c:pt>
                <c:pt idx="526">
                  <c:v>42229</c:v>
                </c:pt>
                <c:pt idx="527">
                  <c:v>42230</c:v>
                </c:pt>
                <c:pt idx="528">
                  <c:v>42231</c:v>
                </c:pt>
                <c:pt idx="529">
                  <c:v>42232</c:v>
                </c:pt>
                <c:pt idx="530">
                  <c:v>42233</c:v>
                </c:pt>
                <c:pt idx="531">
                  <c:v>42234</c:v>
                </c:pt>
                <c:pt idx="532">
                  <c:v>42235</c:v>
                </c:pt>
                <c:pt idx="533">
                  <c:v>42236</c:v>
                </c:pt>
                <c:pt idx="534">
                  <c:v>42237</c:v>
                </c:pt>
                <c:pt idx="535">
                  <c:v>42238</c:v>
                </c:pt>
                <c:pt idx="536">
                  <c:v>42239</c:v>
                </c:pt>
                <c:pt idx="537">
                  <c:v>42240</c:v>
                </c:pt>
                <c:pt idx="538">
                  <c:v>42241</c:v>
                </c:pt>
                <c:pt idx="539">
                  <c:v>42242</c:v>
                </c:pt>
                <c:pt idx="540">
                  <c:v>42243</c:v>
                </c:pt>
                <c:pt idx="541">
                  <c:v>42244</c:v>
                </c:pt>
                <c:pt idx="542">
                  <c:v>42245</c:v>
                </c:pt>
                <c:pt idx="543">
                  <c:v>42246</c:v>
                </c:pt>
                <c:pt idx="544">
                  <c:v>42247</c:v>
                </c:pt>
                <c:pt idx="545">
                  <c:v>42248</c:v>
                </c:pt>
                <c:pt idx="546">
                  <c:v>42249</c:v>
                </c:pt>
                <c:pt idx="547">
                  <c:v>42250</c:v>
                </c:pt>
                <c:pt idx="548">
                  <c:v>42251</c:v>
                </c:pt>
                <c:pt idx="549">
                  <c:v>42252</c:v>
                </c:pt>
                <c:pt idx="550">
                  <c:v>42253</c:v>
                </c:pt>
                <c:pt idx="551">
                  <c:v>42254</c:v>
                </c:pt>
                <c:pt idx="552">
                  <c:v>42255</c:v>
                </c:pt>
                <c:pt idx="553">
                  <c:v>42256</c:v>
                </c:pt>
                <c:pt idx="554">
                  <c:v>42257</c:v>
                </c:pt>
                <c:pt idx="555">
                  <c:v>42258</c:v>
                </c:pt>
                <c:pt idx="556">
                  <c:v>42259</c:v>
                </c:pt>
                <c:pt idx="557">
                  <c:v>42260</c:v>
                </c:pt>
                <c:pt idx="558">
                  <c:v>42261</c:v>
                </c:pt>
                <c:pt idx="559">
                  <c:v>42262</c:v>
                </c:pt>
                <c:pt idx="560">
                  <c:v>42263</c:v>
                </c:pt>
                <c:pt idx="561">
                  <c:v>42264</c:v>
                </c:pt>
                <c:pt idx="562">
                  <c:v>42265</c:v>
                </c:pt>
                <c:pt idx="563">
                  <c:v>42266</c:v>
                </c:pt>
                <c:pt idx="564">
                  <c:v>42267</c:v>
                </c:pt>
                <c:pt idx="565">
                  <c:v>42268</c:v>
                </c:pt>
                <c:pt idx="566">
                  <c:v>42269</c:v>
                </c:pt>
                <c:pt idx="567">
                  <c:v>42270</c:v>
                </c:pt>
                <c:pt idx="568">
                  <c:v>42271</c:v>
                </c:pt>
                <c:pt idx="569">
                  <c:v>42272</c:v>
                </c:pt>
                <c:pt idx="570">
                  <c:v>42273</c:v>
                </c:pt>
                <c:pt idx="571">
                  <c:v>42274</c:v>
                </c:pt>
                <c:pt idx="572">
                  <c:v>42275</c:v>
                </c:pt>
                <c:pt idx="573">
                  <c:v>42276</c:v>
                </c:pt>
                <c:pt idx="574">
                  <c:v>42277</c:v>
                </c:pt>
                <c:pt idx="575">
                  <c:v>42278</c:v>
                </c:pt>
                <c:pt idx="576">
                  <c:v>42279</c:v>
                </c:pt>
                <c:pt idx="577">
                  <c:v>42280</c:v>
                </c:pt>
                <c:pt idx="578">
                  <c:v>42281</c:v>
                </c:pt>
                <c:pt idx="579">
                  <c:v>42282</c:v>
                </c:pt>
                <c:pt idx="580">
                  <c:v>42283</c:v>
                </c:pt>
                <c:pt idx="581">
                  <c:v>42284</c:v>
                </c:pt>
                <c:pt idx="582">
                  <c:v>42285</c:v>
                </c:pt>
                <c:pt idx="583">
                  <c:v>42286</c:v>
                </c:pt>
                <c:pt idx="584">
                  <c:v>42287</c:v>
                </c:pt>
                <c:pt idx="585">
                  <c:v>42288</c:v>
                </c:pt>
                <c:pt idx="586">
                  <c:v>42289</c:v>
                </c:pt>
                <c:pt idx="587">
                  <c:v>42290</c:v>
                </c:pt>
                <c:pt idx="588">
                  <c:v>42291</c:v>
                </c:pt>
                <c:pt idx="589">
                  <c:v>42292</c:v>
                </c:pt>
                <c:pt idx="590">
                  <c:v>42293</c:v>
                </c:pt>
                <c:pt idx="591">
                  <c:v>42294</c:v>
                </c:pt>
                <c:pt idx="592">
                  <c:v>42295</c:v>
                </c:pt>
                <c:pt idx="593">
                  <c:v>42296</c:v>
                </c:pt>
                <c:pt idx="594">
                  <c:v>42297</c:v>
                </c:pt>
                <c:pt idx="595">
                  <c:v>42298</c:v>
                </c:pt>
                <c:pt idx="596">
                  <c:v>42299</c:v>
                </c:pt>
                <c:pt idx="597">
                  <c:v>42300</c:v>
                </c:pt>
                <c:pt idx="598">
                  <c:v>42301</c:v>
                </c:pt>
                <c:pt idx="599">
                  <c:v>42302</c:v>
                </c:pt>
                <c:pt idx="600">
                  <c:v>42303</c:v>
                </c:pt>
                <c:pt idx="601">
                  <c:v>42304</c:v>
                </c:pt>
                <c:pt idx="602">
                  <c:v>42305</c:v>
                </c:pt>
                <c:pt idx="603">
                  <c:v>42306</c:v>
                </c:pt>
                <c:pt idx="604">
                  <c:v>42307</c:v>
                </c:pt>
                <c:pt idx="605">
                  <c:v>42308</c:v>
                </c:pt>
                <c:pt idx="606">
                  <c:v>42309</c:v>
                </c:pt>
                <c:pt idx="607">
                  <c:v>42310</c:v>
                </c:pt>
                <c:pt idx="608">
                  <c:v>42311</c:v>
                </c:pt>
                <c:pt idx="609">
                  <c:v>42312</c:v>
                </c:pt>
                <c:pt idx="610">
                  <c:v>42313</c:v>
                </c:pt>
                <c:pt idx="611">
                  <c:v>42314</c:v>
                </c:pt>
                <c:pt idx="612">
                  <c:v>42315</c:v>
                </c:pt>
                <c:pt idx="613">
                  <c:v>42316</c:v>
                </c:pt>
                <c:pt idx="614">
                  <c:v>42317</c:v>
                </c:pt>
                <c:pt idx="615">
                  <c:v>42318</c:v>
                </c:pt>
                <c:pt idx="616">
                  <c:v>42319</c:v>
                </c:pt>
                <c:pt idx="617">
                  <c:v>42320</c:v>
                </c:pt>
                <c:pt idx="618">
                  <c:v>42321</c:v>
                </c:pt>
                <c:pt idx="619">
                  <c:v>42322</c:v>
                </c:pt>
                <c:pt idx="620">
                  <c:v>42323</c:v>
                </c:pt>
                <c:pt idx="621">
                  <c:v>42324</c:v>
                </c:pt>
                <c:pt idx="622">
                  <c:v>42325</c:v>
                </c:pt>
                <c:pt idx="623">
                  <c:v>42326</c:v>
                </c:pt>
                <c:pt idx="624">
                  <c:v>42327</c:v>
                </c:pt>
                <c:pt idx="625">
                  <c:v>42328</c:v>
                </c:pt>
                <c:pt idx="626">
                  <c:v>42329</c:v>
                </c:pt>
                <c:pt idx="627">
                  <c:v>42330</c:v>
                </c:pt>
                <c:pt idx="628">
                  <c:v>42331</c:v>
                </c:pt>
                <c:pt idx="629">
                  <c:v>42332</c:v>
                </c:pt>
                <c:pt idx="630">
                  <c:v>42333</c:v>
                </c:pt>
                <c:pt idx="631">
                  <c:v>42334</c:v>
                </c:pt>
                <c:pt idx="632">
                  <c:v>42335</c:v>
                </c:pt>
                <c:pt idx="633">
                  <c:v>42336</c:v>
                </c:pt>
                <c:pt idx="634">
                  <c:v>42337</c:v>
                </c:pt>
                <c:pt idx="635">
                  <c:v>42338</c:v>
                </c:pt>
                <c:pt idx="636">
                  <c:v>42339</c:v>
                </c:pt>
                <c:pt idx="637">
                  <c:v>42340</c:v>
                </c:pt>
                <c:pt idx="638">
                  <c:v>42341</c:v>
                </c:pt>
                <c:pt idx="639">
                  <c:v>42342</c:v>
                </c:pt>
                <c:pt idx="640">
                  <c:v>42343</c:v>
                </c:pt>
                <c:pt idx="641">
                  <c:v>42344</c:v>
                </c:pt>
                <c:pt idx="642">
                  <c:v>42345</c:v>
                </c:pt>
                <c:pt idx="643">
                  <c:v>42346</c:v>
                </c:pt>
                <c:pt idx="644">
                  <c:v>42347</c:v>
                </c:pt>
                <c:pt idx="645">
                  <c:v>42348</c:v>
                </c:pt>
                <c:pt idx="646">
                  <c:v>42349</c:v>
                </c:pt>
                <c:pt idx="647">
                  <c:v>42350</c:v>
                </c:pt>
                <c:pt idx="648">
                  <c:v>42351</c:v>
                </c:pt>
                <c:pt idx="649">
                  <c:v>42352</c:v>
                </c:pt>
                <c:pt idx="650">
                  <c:v>42353</c:v>
                </c:pt>
                <c:pt idx="651">
                  <c:v>42354</c:v>
                </c:pt>
                <c:pt idx="652">
                  <c:v>42355</c:v>
                </c:pt>
                <c:pt idx="653">
                  <c:v>42356</c:v>
                </c:pt>
                <c:pt idx="654">
                  <c:v>42357</c:v>
                </c:pt>
                <c:pt idx="655">
                  <c:v>42358</c:v>
                </c:pt>
                <c:pt idx="656">
                  <c:v>42359</c:v>
                </c:pt>
                <c:pt idx="657">
                  <c:v>42360</c:v>
                </c:pt>
                <c:pt idx="658">
                  <c:v>42361</c:v>
                </c:pt>
                <c:pt idx="659">
                  <c:v>42362</c:v>
                </c:pt>
                <c:pt idx="660">
                  <c:v>42363</c:v>
                </c:pt>
                <c:pt idx="661">
                  <c:v>42364</c:v>
                </c:pt>
                <c:pt idx="662">
                  <c:v>42365</c:v>
                </c:pt>
                <c:pt idx="663">
                  <c:v>42366</c:v>
                </c:pt>
                <c:pt idx="664">
                  <c:v>42367</c:v>
                </c:pt>
                <c:pt idx="665">
                  <c:v>42368</c:v>
                </c:pt>
                <c:pt idx="666">
                  <c:v>42369</c:v>
                </c:pt>
                <c:pt idx="667">
                  <c:v>42370</c:v>
                </c:pt>
                <c:pt idx="668">
                  <c:v>42371</c:v>
                </c:pt>
                <c:pt idx="669">
                  <c:v>42372</c:v>
                </c:pt>
                <c:pt idx="670">
                  <c:v>42373</c:v>
                </c:pt>
                <c:pt idx="671">
                  <c:v>42374</c:v>
                </c:pt>
                <c:pt idx="672">
                  <c:v>42375</c:v>
                </c:pt>
                <c:pt idx="673">
                  <c:v>42376</c:v>
                </c:pt>
                <c:pt idx="674">
                  <c:v>42377</c:v>
                </c:pt>
                <c:pt idx="675">
                  <c:v>42378</c:v>
                </c:pt>
                <c:pt idx="676">
                  <c:v>42379</c:v>
                </c:pt>
                <c:pt idx="677">
                  <c:v>42380</c:v>
                </c:pt>
                <c:pt idx="678">
                  <c:v>42381</c:v>
                </c:pt>
                <c:pt idx="679">
                  <c:v>42382</c:v>
                </c:pt>
                <c:pt idx="680">
                  <c:v>42383</c:v>
                </c:pt>
                <c:pt idx="681">
                  <c:v>42384</c:v>
                </c:pt>
                <c:pt idx="682">
                  <c:v>42385</c:v>
                </c:pt>
                <c:pt idx="683">
                  <c:v>42386</c:v>
                </c:pt>
                <c:pt idx="684">
                  <c:v>42387</c:v>
                </c:pt>
                <c:pt idx="685">
                  <c:v>42388</c:v>
                </c:pt>
                <c:pt idx="686">
                  <c:v>42389</c:v>
                </c:pt>
                <c:pt idx="687">
                  <c:v>42390</c:v>
                </c:pt>
                <c:pt idx="688">
                  <c:v>42391</c:v>
                </c:pt>
                <c:pt idx="689">
                  <c:v>42392</c:v>
                </c:pt>
                <c:pt idx="690">
                  <c:v>42393</c:v>
                </c:pt>
                <c:pt idx="691">
                  <c:v>42394</c:v>
                </c:pt>
                <c:pt idx="692">
                  <c:v>42395</c:v>
                </c:pt>
                <c:pt idx="693">
                  <c:v>42396</c:v>
                </c:pt>
                <c:pt idx="694">
                  <c:v>42397</c:v>
                </c:pt>
                <c:pt idx="695">
                  <c:v>42398</c:v>
                </c:pt>
                <c:pt idx="696">
                  <c:v>42399</c:v>
                </c:pt>
                <c:pt idx="697">
                  <c:v>42400</c:v>
                </c:pt>
                <c:pt idx="698">
                  <c:v>42401</c:v>
                </c:pt>
                <c:pt idx="699">
                  <c:v>42402</c:v>
                </c:pt>
                <c:pt idx="700">
                  <c:v>42403</c:v>
                </c:pt>
                <c:pt idx="701">
                  <c:v>42404</c:v>
                </c:pt>
                <c:pt idx="702">
                  <c:v>42405</c:v>
                </c:pt>
                <c:pt idx="703">
                  <c:v>42406</c:v>
                </c:pt>
                <c:pt idx="704">
                  <c:v>42407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42413</c:v>
                </c:pt>
                <c:pt idx="711">
                  <c:v>42414</c:v>
                </c:pt>
                <c:pt idx="712">
                  <c:v>42415</c:v>
                </c:pt>
                <c:pt idx="713">
                  <c:v>42416</c:v>
                </c:pt>
                <c:pt idx="714">
                  <c:v>42417</c:v>
                </c:pt>
                <c:pt idx="715">
                  <c:v>42418</c:v>
                </c:pt>
                <c:pt idx="716">
                  <c:v>42419</c:v>
                </c:pt>
                <c:pt idx="717">
                  <c:v>42420</c:v>
                </c:pt>
                <c:pt idx="718">
                  <c:v>42421</c:v>
                </c:pt>
                <c:pt idx="719">
                  <c:v>42422</c:v>
                </c:pt>
                <c:pt idx="720">
                  <c:v>42423</c:v>
                </c:pt>
                <c:pt idx="721">
                  <c:v>42424</c:v>
                </c:pt>
                <c:pt idx="722">
                  <c:v>42425</c:v>
                </c:pt>
                <c:pt idx="723">
                  <c:v>42426</c:v>
                </c:pt>
                <c:pt idx="724">
                  <c:v>42427</c:v>
                </c:pt>
                <c:pt idx="725">
                  <c:v>42428</c:v>
                </c:pt>
                <c:pt idx="726">
                  <c:v>42429</c:v>
                </c:pt>
                <c:pt idx="727">
                  <c:v>42430</c:v>
                </c:pt>
                <c:pt idx="728">
                  <c:v>42431</c:v>
                </c:pt>
                <c:pt idx="729">
                  <c:v>42432</c:v>
                </c:pt>
                <c:pt idx="730">
                  <c:v>42433</c:v>
                </c:pt>
                <c:pt idx="731">
                  <c:v>42434</c:v>
                </c:pt>
                <c:pt idx="732">
                  <c:v>42435</c:v>
                </c:pt>
                <c:pt idx="733">
                  <c:v>42436</c:v>
                </c:pt>
                <c:pt idx="734">
                  <c:v>42437</c:v>
                </c:pt>
                <c:pt idx="735">
                  <c:v>42438</c:v>
                </c:pt>
                <c:pt idx="736">
                  <c:v>42439</c:v>
                </c:pt>
                <c:pt idx="737">
                  <c:v>42440</c:v>
                </c:pt>
                <c:pt idx="738">
                  <c:v>42441</c:v>
                </c:pt>
                <c:pt idx="739">
                  <c:v>42442</c:v>
                </c:pt>
                <c:pt idx="740">
                  <c:v>42443</c:v>
                </c:pt>
                <c:pt idx="741">
                  <c:v>42444</c:v>
                </c:pt>
                <c:pt idx="742">
                  <c:v>42445</c:v>
                </c:pt>
                <c:pt idx="743">
                  <c:v>42446</c:v>
                </c:pt>
                <c:pt idx="744">
                  <c:v>42447</c:v>
                </c:pt>
                <c:pt idx="745">
                  <c:v>42448</c:v>
                </c:pt>
                <c:pt idx="746">
                  <c:v>42449</c:v>
                </c:pt>
                <c:pt idx="747">
                  <c:v>42450</c:v>
                </c:pt>
                <c:pt idx="748">
                  <c:v>42451</c:v>
                </c:pt>
                <c:pt idx="749">
                  <c:v>42452</c:v>
                </c:pt>
                <c:pt idx="750">
                  <c:v>42453</c:v>
                </c:pt>
                <c:pt idx="751">
                  <c:v>42454</c:v>
                </c:pt>
                <c:pt idx="752">
                  <c:v>42455</c:v>
                </c:pt>
                <c:pt idx="753">
                  <c:v>42456</c:v>
                </c:pt>
                <c:pt idx="754">
                  <c:v>42457</c:v>
                </c:pt>
                <c:pt idx="755">
                  <c:v>42458</c:v>
                </c:pt>
                <c:pt idx="756">
                  <c:v>42459</c:v>
                </c:pt>
                <c:pt idx="757">
                  <c:v>42460</c:v>
                </c:pt>
                <c:pt idx="758">
                  <c:v>42461</c:v>
                </c:pt>
                <c:pt idx="759">
                  <c:v>42462</c:v>
                </c:pt>
                <c:pt idx="760">
                  <c:v>42463</c:v>
                </c:pt>
                <c:pt idx="761">
                  <c:v>42464</c:v>
                </c:pt>
                <c:pt idx="762">
                  <c:v>42465</c:v>
                </c:pt>
                <c:pt idx="763">
                  <c:v>42466</c:v>
                </c:pt>
                <c:pt idx="764">
                  <c:v>42467</c:v>
                </c:pt>
                <c:pt idx="765">
                  <c:v>42468</c:v>
                </c:pt>
                <c:pt idx="766">
                  <c:v>42469</c:v>
                </c:pt>
                <c:pt idx="767">
                  <c:v>42470</c:v>
                </c:pt>
                <c:pt idx="768">
                  <c:v>42471</c:v>
                </c:pt>
                <c:pt idx="769">
                  <c:v>42472</c:v>
                </c:pt>
                <c:pt idx="770">
                  <c:v>42473</c:v>
                </c:pt>
                <c:pt idx="771">
                  <c:v>42474</c:v>
                </c:pt>
                <c:pt idx="772">
                  <c:v>42475</c:v>
                </c:pt>
                <c:pt idx="773">
                  <c:v>42476</c:v>
                </c:pt>
                <c:pt idx="774">
                  <c:v>42477</c:v>
                </c:pt>
                <c:pt idx="775">
                  <c:v>42478</c:v>
                </c:pt>
                <c:pt idx="776">
                  <c:v>42479</c:v>
                </c:pt>
                <c:pt idx="777">
                  <c:v>42480</c:v>
                </c:pt>
                <c:pt idx="778">
                  <c:v>42481</c:v>
                </c:pt>
                <c:pt idx="779">
                  <c:v>42482</c:v>
                </c:pt>
                <c:pt idx="780">
                  <c:v>42483</c:v>
                </c:pt>
                <c:pt idx="781">
                  <c:v>42484</c:v>
                </c:pt>
                <c:pt idx="782">
                  <c:v>42485</c:v>
                </c:pt>
                <c:pt idx="783">
                  <c:v>42486</c:v>
                </c:pt>
                <c:pt idx="784">
                  <c:v>42487</c:v>
                </c:pt>
                <c:pt idx="785">
                  <c:v>42488</c:v>
                </c:pt>
                <c:pt idx="786">
                  <c:v>42489</c:v>
                </c:pt>
                <c:pt idx="787">
                  <c:v>42490</c:v>
                </c:pt>
                <c:pt idx="788">
                  <c:v>42491</c:v>
                </c:pt>
                <c:pt idx="789">
                  <c:v>42492</c:v>
                </c:pt>
                <c:pt idx="790">
                  <c:v>42493</c:v>
                </c:pt>
                <c:pt idx="791">
                  <c:v>42494</c:v>
                </c:pt>
                <c:pt idx="792">
                  <c:v>42495</c:v>
                </c:pt>
                <c:pt idx="793">
                  <c:v>42496</c:v>
                </c:pt>
                <c:pt idx="794">
                  <c:v>42497</c:v>
                </c:pt>
                <c:pt idx="795">
                  <c:v>42498</c:v>
                </c:pt>
                <c:pt idx="796">
                  <c:v>42499</c:v>
                </c:pt>
                <c:pt idx="797">
                  <c:v>42500</c:v>
                </c:pt>
                <c:pt idx="798">
                  <c:v>42501</c:v>
                </c:pt>
                <c:pt idx="799">
                  <c:v>42502</c:v>
                </c:pt>
                <c:pt idx="800">
                  <c:v>42503</c:v>
                </c:pt>
                <c:pt idx="801">
                  <c:v>42504</c:v>
                </c:pt>
                <c:pt idx="802">
                  <c:v>42505</c:v>
                </c:pt>
                <c:pt idx="803">
                  <c:v>42506</c:v>
                </c:pt>
                <c:pt idx="804">
                  <c:v>42507</c:v>
                </c:pt>
                <c:pt idx="805">
                  <c:v>42508</c:v>
                </c:pt>
                <c:pt idx="806">
                  <c:v>42509</c:v>
                </c:pt>
                <c:pt idx="807">
                  <c:v>42510</c:v>
                </c:pt>
                <c:pt idx="808">
                  <c:v>42511</c:v>
                </c:pt>
                <c:pt idx="809">
                  <c:v>42512</c:v>
                </c:pt>
                <c:pt idx="810">
                  <c:v>42513</c:v>
                </c:pt>
                <c:pt idx="811">
                  <c:v>42514</c:v>
                </c:pt>
                <c:pt idx="812">
                  <c:v>42515</c:v>
                </c:pt>
                <c:pt idx="813">
                  <c:v>42516</c:v>
                </c:pt>
                <c:pt idx="814">
                  <c:v>42517</c:v>
                </c:pt>
                <c:pt idx="815">
                  <c:v>42518</c:v>
                </c:pt>
                <c:pt idx="816">
                  <c:v>42519</c:v>
                </c:pt>
                <c:pt idx="817">
                  <c:v>42520</c:v>
                </c:pt>
                <c:pt idx="818">
                  <c:v>42521</c:v>
                </c:pt>
                <c:pt idx="819">
                  <c:v>42522</c:v>
                </c:pt>
                <c:pt idx="820">
                  <c:v>42523</c:v>
                </c:pt>
                <c:pt idx="821">
                  <c:v>42524</c:v>
                </c:pt>
                <c:pt idx="822">
                  <c:v>42525</c:v>
                </c:pt>
                <c:pt idx="823">
                  <c:v>42526</c:v>
                </c:pt>
                <c:pt idx="824">
                  <c:v>42527</c:v>
                </c:pt>
                <c:pt idx="825">
                  <c:v>42528</c:v>
                </c:pt>
                <c:pt idx="826">
                  <c:v>42529</c:v>
                </c:pt>
                <c:pt idx="827">
                  <c:v>42530</c:v>
                </c:pt>
                <c:pt idx="828">
                  <c:v>42531</c:v>
                </c:pt>
                <c:pt idx="829">
                  <c:v>42532</c:v>
                </c:pt>
                <c:pt idx="830">
                  <c:v>42533</c:v>
                </c:pt>
                <c:pt idx="831">
                  <c:v>42534</c:v>
                </c:pt>
                <c:pt idx="832">
                  <c:v>42535</c:v>
                </c:pt>
                <c:pt idx="833">
                  <c:v>42536</c:v>
                </c:pt>
                <c:pt idx="834">
                  <c:v>42537</c:v>
                </c:pt>
                <c:pt idx="835">
                  <c:v>42538</c:v>
                </c:pt>
                <c:pt idx="836">
                  <c:v>42539</c:v>
                </c:pt>
                <c:pt idx="837">
                  <c:v>42540</c:v>
                </c:pt>
                <c:pt idx="838">
                  <c:v>42541</c:v>
                </c:pt>
                <c:pt idx="839">
                  <c:v>42542</c:v>
                </c:pt>
                <c:pt idx="840">
                  <c:v>42543</c:v>
                </c:pt>
                <c:pt idx="841">
                  <c:v>42544</c:v>
                </c:pt>
                <c:pt idx="842">
                  <c:v>42545</c:v>
                </c:pt>
                <c:pt idx="843">
                  <c:v>42546</c:v>
                </c:pt>
                <c:pt idx="844">
                  <c:v>42547</c:v>
                </c:pt>
                <c:pt idx="845">
                  <c:v>42548</c:v>
                </c:pt>
                <c:pt idx="846">
                  <c:v>42549</c:v>
                </c:pt>
                <c:pt idx="847">
                  <c:v>42550</c:v>
                </c:pt>
                <c:pt idx="848">
                  <c:v>42551</c:v>
                </c:pt>
                <c:pt idx="849">
                  <c:v>42552</c:v>
                </c:pt>
                <c:pt idx="850">
                  <c:v>42553</c:v>
                </c:pt>
                <c:pt idx="851">
                  <c:v>42554</c:v>
                </c:pt>
                <c:pt idx="852">
                  <c:v>42555</c:v>
                </c:pt>
                <c:pt idx="853">
                  <c:v>42556</c:v>
                </c:pt>
                <c:pt idx="854">
                  <c:v>42557</c:v>
                </c:pt>
                <c:pt idx="855">
                  <c:v>42558</c:v>
                </c:pt>
                <c:pt idx="856">
                  <c:v>42559</c:v>
                </c:pt>
                <c:pt idx="857">
                  <c:v>42560</c:v>
                </c:pt>
                <c:pt idx="858">
                  <c:v>42561</c:v>
                </c:pt>
                <c:pt idx="859">
                  <c:v>42562</c:v>
                </c:pt>
                <c:pt idx="860">
                  <c:v>42563</c:v>
                </c:pt>
                <c:pt idx="861">
                  <c:v>42564</c:v>
                </c:pt>
                <c:pt idx="862">
                  <c:v>42565</c:v>
                </c:pt>
                <c:pt idx="863">
                  <c:v>42566</c:v>
                </c:pt>
                <c:pt idx="864">
                  <c:v>42567</c:v>
                </c:pt>
                <c:pt idx="865">
                  <c:v>42568</c:v>
                </c:pt>
                <c:pt idx="866">
                  <c:v>42569</c:v>
                </c:pt>
                <c:pt idx="867">
                  <c:v>42570</c:v>
                </c:pt>
                <c:pt idx="868">
                  <c:v>42571</c:v>
                </c:pt>
                <c:pt idx="869">
                  <c:v>42572</c:v>
                </c:pt>
                <c:pt idx="870">
                  <c:v>42573</c:v>
                </c:pt>
                <c:pt idx="871">
                  <c:v>42574</c:v>
                </c:pt>
                <c:pt idx="872">
                  <c:v>42575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42581</c:v>
                </c:pt>
                <c:pt idx="879">
                  <c:v>42582</c:v>
                </c:pt>
                <c:pt idx="880">
                  <c:v>42583</c:v>
                </c:pt>
                <c:pt idx="881">
                  <c:v>42584</c:v>
                </c:pt>
                <c:pt idx="882">
                  <c:v>42585</c:v>
                </c:pt>
                <c:pt idx="883">
                  <c:v>42586</c:v>
                </c:pt>
                <c:pt idx="884">
                  <c:v>42587</c:v>
                </c:pt>
                <c:pt idx="885">
                  <c:v>42588</c:v>
                </c:pt>
                <c:pt idx="886">
                  <c:v>42589</c:v>
                </c:pt>
                <c:pt idx="887">
                  <c:v>42590</c:v>
                </c:pt>
                <c:pt idx="888">
                  <c:v>42591</c:v>
                </c:pt>
                <c:pt idx="889">
                  <c:v>42592</c:v>
                </c:pt>
                <c:pt idx="890">
                  <c:v>42593</c:v>
                </c:pt>
                <c:pt idx="891">
                  <c:v>42594</c:v>
                </c:pt>
                <c:pt idx="892">
                  <c:v>42595</c:v>
                </c:pt>
                <c:pt idx="893">
                  <c:v>42596</c:v>
                </c:pt>
                <c:pt idx="894">
                  <c:v>42597</c:v>
                </c:pt>
                <c:pt idx="895">
                  <c:v>42598</c:v>
                </c:pt>
                <c:pt idx="896">
                  <c:v>42599</c:v>
                </c:pt>
                <c:pt idx="897">
                  <c:v>42600</c:v>
                </c:pt>
                <c:pt idx="898">
                  <c:v>42601</c:v>
                </c:pt>
                <c:pt idx="899">
                  <c:v>42602</c:v>
                </c:pt>
                <c:pt idx="900">
                  <c:v>42603</c:v>
                </c:pt>
                <c:pt idx="901">
                  <c:v>42604</c:v>
                </c:pt>
                <c:pt idx="902">
                  <c:v>42605</c:v>
                </c:pt>
                <c:pt idx="903">
                  <c:v>42606</c:v>
                </c:pt>
                <c:pt idx="904">
                  <c:v>42607</c:v>
                </c:pt>
                <c:pt idx="905">
                  <c:v>42608</c:v>
                </c:pt>
                <c:pt idx="906">
                  <c:v>42609</c:v>
                </c:pt>
                <c:pt idx="907">
                  <c:v>42610</c:v>
                </c:pt>
                <c:pt idx="908">
                  <c:v>42611</c:v>
                </c:pt>
                <c:pt idx="909">
                  <c:v>42612</c:v>
                </c:pt>
                <c:pt idx="910">
                  <c:v>42613</c:v>
                </c:pt>
                <c:pt idx="911">
                  <c:v>42614</c:v>
                </c:pt>
                <c:pt idx="912">
                  <c:v>42615</c:v>
                </c:pt>
                <c:pt idx="913">
                  <c:v>42616</c:v>
                </c:pt>
                <c:pt idx="914">
                  <c:v>42617</c:v>
                </c:pt>
                <c:pt idx="915">
                  <c:v>42618</c:v>
                </c:pt>
                <c:pt idx="916">
                  <c:v>42619</c:v>
                </c:pt>
                <c:pt idx="917">
                  <c:v>42620</c:v>
                </c:pt>
                <c:pt idx="918">
                  <c:v>42621</c:v>
                </c:pt>
                <c:pt idx="919">
                  <c:v>42622</c:v>
                </c:pt>
                <c:pt idx="920">
                  <c:v>42623</c:v>
                </c:pt>
                <c:pt idx="921">
                  <c:v>42624</c:v>
                </c:pt>
                <c:pt idx="922">
                  <c:v>42625</c:v>
                </c:pt>
                <c:pt idx="923">
                  <c:v>42626</c:v>
                </c:pt>
                <c:pt idx="924">
                  <c:v>42627</c:v>
                </c:pt>
                <c:pt idx="925">
                  <c:v>42628</c:v>
                </c:pt>
                <c:pt idx="926">
                  <c:v>42629</c:v>
                </c:pt>
                <c:pt idx="927">
                  <c:v>42630</c:v>
                </c:pt>
                <c:pt idx="928">
                  <c:v>42631</c:v>
                </c:pt>
                <c:pt idx="929">
                  <c:v>42632</c:v>
                </c:pt>
                <c:pt idx="930">
                  <c:v>42633</c:v>
                </c:pt>
                <c:pt idx="931">
                  <c:v>42634</c:v>
                </c:pt>
                <c:pt idx="932">
                  <c:v>42635</c:v>
                </c:pt>
                <c:pt idx="933">
                  <c:v>42636</c:v>
                </c:pt>
                <c:pt idx="934">
                  <c:v>42637</c:v>
                </c:pt>
                <c:pt idx="935">
                  <c:v>42638</c:v>
                </c:pt>
                <c:pt idx="936">
                  <c:v>42639</c:v>
                </c:pt>
                <c:pt idx="937">
                  <c:v>42640</c:v>
                </c:pt>
                <c:pt idx="938">
                  <c:v>42641</c:v>
                </c:pt>
                <c:pt idx="939">
                  <c:v>42642</c:v>
                </c:pt>
                <c:pt idx="940">
                  <c:v>42643</c:v>
                </c:pt>
                <c:pt idx="941">
                  <c:v>42644</c:v>
                </c:pt>
                <c:pt idx="942">
                  <c:v>42645</c:v>
                </c:pt>
                <c:pt idx="943">
                  <c:v>42646</c:v>
                </c:pt>
                <c:pt idx="944">
                  <c:v>42647</c:v>
                </c:pt>
                <c:pt idx="945">
                  <c:v>42648</c:v>
                </c:pt>
                <c:pt idx="946">
                  <c:v>42649</c:v>
                </c:pt>
                <c:pt idx="947">
                  <c:v>42650</c:v>
                </c:pt>
                <c:pt idx="948">
                  <c:v>42651</c:v>
                </c:pt>
                <c:pt idx="949">
                  <c:v>42652</c:v>
                </c:pt>
                <c:pt idx="950">
                  <c:v>42653</c:v>
                </c:pt>
                <c:pt idx="951">
                  <c:v>42654</c:v>
                </c:pt>
                <c:pt idx="952">
                  <c:v>42655</c:v>
                </c:pt>
                <c:pt idx="953">
                  <c:v>42656</c:v>
                </c:pt>
                <c:pt idx="954">
                  <c:v>42657</c:v>
                </c:pt>
                <c:pt idx="955">
                  <c:v>42658</c:v>
                </c:pt>
                <c:pt idx="956">
                  <c:v>42659</c:v>
                </c:pt>
                <c:pt idx="957">
                  <c:v>42660</c:v>
                </c:pt>
                <c:pt idx="958">
                  <c:v>42661</c:v>
                </c:pt>
                <c:pt idx="959">
                  <c:v>42662</c:v>
                </c:pt>
                <c:pt idx="960">
                  <c:v>42663</c:v>
                </c:pt>
                <c:pt idx="961">
                  <c:v>42664</c:v>
                </c:pt>
                <c:pt idx="962">
                  <c:v>42665</c:v>
                </c:pt>
                <c:pt idx="963">
                  <c:v>42666</c:v>
                </c:pt>
                <c:pt idx="964">
                  <c:v>42667</c:v>
                </c:pt>
                <c:pt idx="965">
                  <c:v>42668</c:v>
                </c:pt>
                <c:pt idx="966">
                  <c:v>42669</c:v>
                </c:pt>
                <c:pt idx="967">
                  <c:v>42670</c:v>
                </c:pt>
                <c:pt idx="968">
                  <c:v>42671</c:v>
                </c:pt>
                <c:pt idx="969">
                  <c:v>42672</c:v>
                </c:pt>
                <c:pt idx="970">
                  <c:v>42673</c:v>
                </c:pt>
                <c:pt idx="971">
                  <c:v>42674</c:v>
                </c:pt>
                <c:pt idx="972">
                  <c:v>42675</c:v>
                </c:pt>
                <c:pt idx="973">
                  <c:v>42676</c:v>
                </c:pt>
                <c:pt idx="974">
                  <c:v>42677</c:v>
                </c:pt>
                <c:pt idx="975">
                  <c:v>42678</c:v>
                </c:pt>
                <c:pt idx="976">
                  <c:v>42679</c:v>
                </c:pt>
                <c:pt idx="977">
                  <c:v>42680</c:v>
                </c:pt>
                <c:pt idx="978">
                  <c:v>42681</c:v>
                </c:pt>
                <c:pt idx="979">
                  <c:v>42682</c:v>
                </c:pt>
                <c:pt idx="980">
                  <c:v>42683</c:v>
                </c:pt>
                <c:pt idx="981">
                  <c:v>42684</c:v>
                </c:pt>
                <c:pt idx="982">
                  <c:v>42685</c:v>
                </c:pt>
                <c:pt idx="983">
                  <c:v>42686</c:v>
                </c:pt>
                <c:pt idx="984">
                  <c:v>42687</c:v>
                </c:pt>
                <c:pt idx="985">
                  <c:v>42688</c:v>
                </c:pt>
                <c:pt idx="986">
                  <c:v>42689</c:v>
                </c:pt>
                <c:pt idx="987">
                  <c:v>42690</c:v>
                </c:pt>
                <c:pt idx="988">
                  <c:v>42691</c:v>
                </c:pt>
                <c:pt idx="989">
                  <c:v>42692</c:v>
                </c:pt>
                <c:pt idx="990">
                  <c:v>42693</c:v>
                </c:pt>
                <c:pt idx="991">
                  <c:v>42694</c:v>
                </c:pt>
                <c:pt idx="992">
                  <c:v>42695</c:v>
                </c:pt>
                <c:pt idx="993">
                  <c:v>42696</c:v>
                </c:pt>
                <c:pt idx="994">
                  <c:v>42697</c:v>
                </c:pt>
                <c:pt idx="995">
                  <c:v>42698</c:v>
                </c:pt>
                <c:pt idx="996">
                  <c:v>42699</c:v>
                </c:pt>
                <c:pt idx="997">
                  <c:v>42700</c:v>
                </c:pt>
                <c:pt idx="998">
                  <c:v>42701</c:v>
                </c:pt>
                <c:pt idx="999">
                  <c:v>42702</c:v>
                </c:pt>
                <c:pt idx="1000">
                  <c:v>42703</c:v>
                </c:pt>
                <c:pt idx="1001">
                  <c:v>42704</c:v>
                </c:pt>
                <c:pt idx="1002">
                  <c:v>42705</c:v>
                </c:pt>
                <c:pt idx="1003">
                  <c:v>42706</c:v>
                </c:pt>
                <c:pt idx="1004">
                  <c:v>42707</c:v>
                </c:pt>
                <c:pt idx="1005">
                  <c:v>42708</c:v>
                </c:pt>
                <c:pt idx="1006">
                  <c:v>42709</c:v>
                </c:pt>
                <c:pt idx="1007">
                  <c:v>42710</c:v>
                </c:pt>
                <c:pt idx="1008">
                  <c:v>42711</c:v>
                </c:pt>
                <c:pt idx="1009">
                  <c:v>42712</c:v>
                </c:pt>
                <c:pt idx="1010">
                  <c:v>42713</c:v>
                </c:pt>
                <c:pt idx="1011">
                  <c:v>42714</c:v>
                </c:pt>
                <c:pt idx="1012">
                  <c:v>42715</c:v>
                </c:pt>
                <c:pt idx="1013">
                  <c:v>42716</c:v>
                </c:pt>
                <c:pt idx="1014">
                  <c:v>42717</c:v>
                </c:pt>
                <c:pt idx="1015">
                  <c:v>42718</c:v>
                </c:pt>
                <c:pt idx="1016">
                  <c:v>42719</c:v>
                </c:pt>
                <c:pt idx="1017">
                  <c:v>42720</c:v>
                </c:pt>
                <c:pt idx="1018">
                  <c:v>42721</c:v>
                </c:pt>
                <c:pt idx="1019">
                  <c:v>42722</c:v>
                </c:pt>
                <c:pt idx="1020">
                  <c:v>42723</c:v>
                </c:pt>
                <c:pt idx="1021">
                  <c:v>42724</c:v>
                </c:pt>
                <c:pt idx="1022">
                  <c:v>42725</c:v>
                </c:pt>
                <c:pt idx="1023">
                  <c:v>42726</c:v>
                </c:pt>
                <c:pt idx="1024">
                  <c:v>42727</c:v>
                </c:pt>
                <c:pt idx="1025">
                  <c:v>42728</c:v>
                </c:pt>
                <c:pt idx="1026">
                  <c:v>42729</c:v>
                </c:pt>
                <c:pt idx="1027">
                  <c:v>42730</c:v>
                </c:pt>
                <c:pt idx="1028">
                  <c:v>42731</c:v>
                </c:pt>
                <c:pt idx="1029">
                  <c:v>42732</c:v>
                </c:pt>
                <c:pt idx="1030">
                  <c:v>42733</c:v>
                </c:pt>
                <c:pt idx="1031">
                  <c:v>42734</c:v>
                </c:pt>
                <c:pt idx="1032">
                  <c:v>42735</c:v>
                </c:pt>
                <c:pt idx="1033">
                  <c:v>42736</c:v>
                </c:pt>
                <c:pt idx="1034">
                  <c:v>42737</c:v>
                </c:pt>
                <c:pt idx="1035">
                  <c:v>42738</c:v>
                </c:pt>
                <c:pt idx="1036">
                  <c:v>42739</c:v>
                </c:pt>
                <c:pt idx="1037">
                  <c:v>42740</c:v>
                </c:pt>
                <c:pt idx="1038">
                  <c:v>42741</c:v>
                </c:pt>
                <c:pt idx="1039">
                  <c:v>42742</c:v>
                </c:pt>
                <c:pt idx="1040">
                  <c:v>42743</c:v>
                </c:pt>
                <c:pt idx="1041">
                  <c:v>42744</c:v>
                </c:pt>
                <c:pt idx="1042">
                  <c:v>42745</c:v>
                </c:pt>
                <c:pt idx="1043">
                  <c:v>42746</c:v>
                </c:pt>
                <c:pt idx="1044">
                  <c:v>42747</c:v>
                </c:pt>
                <c:pt idx="1045">
                  <c:v>42748</c:v>
                </c:pt>
                <c:pt idx="1046">
                  <c:v>42749</c:v>
                </c:pt>
                <c:pt idx="1047">
                  <c:v>42750</c:v>
                </c:pt>
                <c:pt idx="1048">
                  <c:v>42751</c:v>
                </c:pt>
                <c:pt idx="1049">
                  <c:v>42752</c:v>
                </c:pt>
                <c:pt idx="1050">
                  <c:v>42753</c:v>
                </c:pt>
                <c:pt idx="1051">
                  <c:v>42754</c:v>
                </c:pt>
                <c:pt idx="1052">
                  <c:v>42755</c:v>
                </c:pt>
                <c:pt idx="1053">
                  <c:v>42756</c:v>
                </c:pt>
                <c:pt idx="1054">
                  <c:v>42757</c:v>
                </c:pt>
                <c:pt idx="1055">
                  <c:v>42758</c:v>
                </c:pt>
                <c:pt idx="1056">
                  <c:v>42759</c:v>
                </c:pt>
                <c:pt idx="1057">
                  <c:v>42760</c:v>
                </c:pt>
                <c:pt idx="1058">
                  <c:v>42761</c:v>
                </c:pt>
                <c:pt idx="1059">
                  <c:v>42762</c:v>
                </c:pt>
                <c:pt idx="1060">
                  <c:v>42763</c:v>
                </c:pt>
                <c:pt idx="1061">
                  <c:v>42764</c:v>
                </c:pt>
                <c:pt idx="1062">
                  <c:v>42765</c:v>
                </c:pt>
                <c:pt idx="1063">
                  <c:v>42766</c:v>
                </c:pt>
                <c:pt idx="1064">
                  <c:v>42767</c:v>
                </c:pt>
                <c:pt idx="1065">
                  <c:v>42768</c:v>
                </c:pt>
                <c:pt idx="1066">
                  <c:v>42769</c:v>
                </c:pt>
                <c:pt idx="1067">
                  <c:v>42770</c:v>
                </c:pt>
                <c:pt idx="1068">
                  <c:v>42771</c:v>
                </c:pt>
                <c:pt idx="1069">
                  <c:v>42772</c:v>
                </c:pt>
                <c:pt idx="1070">
                  <c:v>42773</c:v>
                </c:pt>
                <c:pt idx="1071">
                  <c:v>42774</c:v>
                </c:pt>
                <c:pt idx="1072">
                  <c:v>42775</c:v>
                </c:pt>
                <c:pt idx="1073">
                  <c:v>42776</c:v>
                </c:pt>
                <c:pt idx="1074">
                  <c:v>42777</c:v>
                </c:pt>
                <c:pt idx="1075">
                  <c:v>42778</c:v>
                </c:pt>
                <c:pt idx="1076">
                  <c:v>42779</c:v>
                </c:pt>
                <c:pt idx="1077">
                  <c:v>42780</c:v>
                </c:pt>
                <c:pt idx="1078">
                  <c:v>42781</c:v>
                </c:pt>
                <c:pt idx="1079">
                  <c:v>42782</c:v>
                </c:pt>
                <c:pt idx="1080">
                  <c:v>42783</c:v>
                </c:pt>
                <c:pt idx="1081">
                  <c:v>42784</c:v>
                </c:pt>
                <c:pt idx="1082">
                  <c:v>42785</c:v>
                </c:pt>
                <c:pt idx="1083">
                  <c:v>42786</c:v>
                </c:pt>
                <c:pt idx="1084">
                  <c:v>42787</c:v>
                </c:pt>
                <c:pt idx="1085">
                  <c:v>42788</c:v>
                </c:pt>
                <c:pt idx="1086">
                  <c:v>42789</c:v>
                </c:pt>
                <c:pt idx="1087">
                  <c:v>42790</c:v>
                </c:pt>
                <c:pt idx="1088">
                  <c:v>42791</c:v>
                </c:pt>
                <c:pt idx="1089">
                  <c:v>42792</c:v>
                </c:pt>
                <c:pt idx="1090">
                  <c:v>42793</c:v>
                </c:pt>
                <c:pt idx="1091">
                  <c:v>42794</c:v>
                </c:pt>
                <c:pt idx="1092">
                  <c:v>42795</c:v>
                </c:pt>
                <c:pt idx="1093">
                  <c:v>42796</c:v>
                </c:pt>
                <c:pt idx="1094">
                  <c:v>42797</c:v>
                </c:pt>
                <c:pt idx="1095">
                  <c:v>42798</c:v>
                </c:pt>
                <c:pt idx="1096">
                  <c:v>42799</c:v>
                </c:pt>
                <c:pt idx="1097">
                  <c:v>42800</c:v>
                </c:pt>
                <c:pt idx="1098">
                  <c:v>42801</c:v>
                </c:pt>
                <c:pt idx="1099">
                  <c:v>42802</c:v>
                </c:pt>
                <c:pt idx="1100">
                  <c:v>42803</c:v>
                </c:pt>
                <c:pt idx="1101">
                  <c:v>42804</c:v>
                </c:pt>
                <c:pt idx="1102">
                  <c:v>42805</c:v>
                </c:pt>
                <c:pt idx="1103">
                  <c:v>42806</c:v>
                </c:pt>
                <c:pt idx="1104">
                  <c:v>42807</c:v>
                </c:pt>
                <c:pt idx="1105">
                  <c:v>42808</c:v>
                </c:pt>
                <c:pt idx="1106">
                  <c:v>42809</c:v>
                </c:pt>
                <c:pt idx="1107">
                  <c:v>42810</c:v>
                </c:pt>
                <c:pt idx="1108">
                  <c:v>42811</c:v>
                </c:pt>
                <c:pt idx="1109">
                  <c:v>42812</c:v>
                </c:pt>
                <c:pt idx="1110">
                  <c:v>42813</c:v>
                </c:pt>
                <c:pt idx="1111">
                  <c:v>42814</c:v>
                </c:pt>
                <c:pt idx="1112">
                  <c:v>42815</c:v>
                </c:pt>
                <c:pt idx="1113">
                  <c:v>42816</c:v>
                </c:pt>
                <c:pt idx="1114">
                  <c:v>42817</c:v>
                </c:pt>
                <c:pt idx="1115">
                  <c:v>42818</c:v>
                </c:pt>
                <c:pt idx="1116">
                  <c:v>42819</c:v>
                </c:pt>
                <c:pt idx="1117">
                  <c:v>42820</c:v>
                </c:pt>
                <c:pt idx="1118">
                  <c:v>42821</c:v>
                </c:pt>
                <c:pt idx="1119">
                  <c:v>42822</c:v>
                </c:pt>
                <c:pt idx="1120">
                  <c:v>42823</c:v>
                </c:pt>
                <c:pt idx="1121">
                  <c:v>42824</c:v>
                </c:pt>
                <c:pt idx="1122">
                  <c:v>42825</c:v>
                </c:pt>
                <c:pt idx="1123">
                  <c:v>42826</c:v>
                </c:pt>
                <c:pt idx="1124">
                  <c:v>42827</c:v>
                </c:pt>
                <c:pt idx="1125">
                  <c:v>42828</c:v>
                </c:pt>
                <c:pt idx="1126">
                  <c:v>42829</c:v>
                </c:pt>
                <c:pt idx="1127">
                  <c:v>42830</c:v>
                </c:pt>
                <c:pt idx="1128">
                  <c:v>42831</c:v>
                </c:pt>
                <c:pt idx="1129">
                  <c:v>42832</c:v>
                </c:pt>
                <c:pt idx="1130">
                  <c:v>42833</c:v>
                </c:pt>
                <c:pt idx="1131">
                  <c:v>42834</c:v>
                </c:pt>
                <c:pt idx="1132">
                  <c:v>42835</c:v>
                </c:pt>
                <c:pt idx="1133">
                  <c:v>42836</c:v>
                </c:pt>
                <c:pt idx="1134">
                  <c:v>42837</c:v>
                </c:pt>
                <c:pt idx="1135">
                  <c:v>42838</c:v>
                </c:pt>
                <c:pt idx="1136">
                  <c:v>42839</c:v>
                </c:pt>
                <c:pt idx="1137">
                  <c:v>42840</c:v>
                </c:pt>
                <c:pt idx="1138">
                  <c:v>42841</c:v>
                </c:pt>
                <c:pt idx="1139">
                  <c:v>42842</c:v>
                </c:pt>
                <c:pt idx="1140">
                  <c:v>42843</c:v>
                </c:pt>
                <c:pt idx="1141">
                  <c:v>42844</c:v>
                </c:pt>
                <c:pt idx="1142">
                  <c:v>42845</c:v>
                </c:pt>
                <c:pt idx="1143">
                  <c:v>42846</c:v>
                </c:pt>
                <c:pt idx="1144">
                  <c:v>42847</c:v>
                </c:pt>
                <c:pt idx="1145">
                  <c:v>42848</c:v>
                </c:pt>
                <c:pt idx="1146">
                  <c:v>42849</c:v>
                </c:pt>
                <c:pt idx="1147">
                  <c:v>42850</c:v>
                </c:pt>
                <c:pt idx="1148">
                  <c:v>42851</c:v>
                </c:pt>
                <c:pt idx="1149">
                  <c:v>42852</c:v>
                </c:pt>
                <c:pt idx="1150">
                  <c:v>42853</c:v>
                </c:pt>
                <c:pt idx="1151">
                  <c:v>42854</c:v>
                </c:pt>
                <c:pt idx="1152">
                  <c:v>42855</c:v>
                </c:pt>
                <c:pt idx="1153">
                  <c:v>42856</c:v>
                </c:pt>
                <c:pt idx="1154">
                  <c:v>42857</c:v>
                </c:pt>
                <c:pt idx="1155">
                  <c:v>42858</c:v>
                </c:pt>
                <c:pt idx="1156">
                  <c:v>42859</c:v>
                </c:pt>
                <c:pt idx="1157">
                  <c:v>42860</c:v>
                </c:pt>
                <c:pt idx="1158">
                  <c:v>42861</c:v>
                </c:pt>
                <c:pt idx="1159">
                  <c:v>42862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42868</c:v>
                </c:pt>
                <c:pt idx="1166">
                  <c:v>42869</c:v>
                </c:pt>
                <c:pt idx="1167">
                  <c:v>42870</c:v>
                </c:pt>
                <c:pt idx="1168">
                  <c:v>42871</c:v>
                </c:pt>
                <c:pt idx="1169">
                  <c:v>42872</c:v>
                </c:pt>
                <c:pt idx="1170">
                  <c:v>42873</c:v>
                </c:pt>
                <c:pt idx="1171">
                  <c:v>42874</c:v>
                </c:pt>
                <c:pt idx="1172">
                  <c:v>42875</c:v>
                </c:pt>
                <c:pt idx="1173">
                  <c:v>42876</c:v>
                </c:pt>
                <c:pt idx="1174">
                  <c:v>42877</c:v>
                </c:pt>
                <c:pt idx="1175">
                  <c:v>42878</c:v>
                </c:pt>
                <c:pt idx="1176">
                  <c:v>42879</c:v>
                </c:pt>
                <c:pt idx="1177">
                  <c:v>42880</c:v>
                </c:pt>
                <c:pt idx="1178">
                  <c:v>42881</c:v>
                </c:pt>
                <c:pt idx="1179">
                  <c:v>42882</c:v>
                </c:pt>
                <c:pt idx="1180">
                  <c:v>42883</c:v>
                </c:pt>
                <c:pt idx="1181">
                  <c:v>42884</c:v>
                </c:pt>
                <c:pt idx="1182">
                  <c:v>42885</c:v>
                </c:pt>
                <c:pt idx="1183">
                  <c:v>42886</c:v>
                </c:pt>
                <c:pt idx="1184">
                  <c:v>42887</c:v>
                </c:pt>
                <c:pt idx="1185">
                  <c:v>42888</c:v>
                </c:pt>
                <c:pt idx="1186">
                  <c:v>42889</c:v>
                </c:pt>
                <c:pt idx="1187">
                  <c:v>42890</c:v>
                </c:pt>
                <c:pt idx="1188">
                  <c:v>42891</c:v>
                </c:pt>
                <c:pt idx="1189">
                  <c:v>42892</c:v>
                </c:pt>
                <c:pt idx="1190">
                  <c:v>42893</c:v>
                </c:pt>
                <c:pt idx="1191">
                  <c:v>42894</c:v>
                </c:pt>
                <c:pt idx="1192">
                  <c:v>42895</c:v>
                </c:pt>
                <c:pt idx="1193">
                  <c:v>42896</c:v>
                </c:pt>
                <c:pt idx="1194">
                  <c:v>42897</c:v>
                </c:pt>
                <c:pt idx="1195">
                  <c:v>42898</c:v>
                </c:pt>
                <c:pt idx="1196">
                  <c:v>42899</c:v>
                </c:pt>
                <c:pt idx="1197">
                  <c:v>42900</c:v>
                </c:pt>
                <c:pt idx="1198">
                  <c:v>42901</c:v>
                </c:pt>
                <c:pt idx="1199">
                  <c:v>42902</c:v>
                </c:pt>
                <c:pt idx="1200">
                  <c:v>42903</c:v>
                </c:pt>
                <c:pt idx="1201">
                  <c:v>42904</c:v>
                </c:pt>
                <c:pt idx="1202">
                  <c:v>42905</c:v>
                </c:pt>
                <c:pt idx="1203">
                  <c:v>42906</c:v>
                </c:pt>
                <c:pt idx="1204">
                  <c:v>42907</c:v>
                </c:pt>
                <c:pt idx="1205">
                  <c:v>42908</c:v>
                </c:pt>
                <c:pt idx="1206">
                  <c:v>42909</c:v>
                </c:pt>
                <c:pt idx="1207">
                  <c:v>42910</c:v>
                </c:pt>
                <c:pt idx="1208">
                  <c:v>42911</c:v>
                </c:pt>
                <c:pt idx="1209">
                  <c:v>42912</c:v>
                </c:pt>
                <c:pt idx="1210">
                  <c:v>42913</c:v>
                </c:pt>
                <c:pt idx="1211">
                  <c:v>42914</c:v>
                </c:pt>
                <c:pt idx="1212">
                  <c:v>42915</c:v>
                </c:pt>
                <c:pt idx="1213">
                  <c:v>42916</c:v>
                </c:pt>
                <c:pt idx="1214">
                  <c:v>42917</c:v>
                </c:pt>
                <c:pt idx="1215">
                  <c:v>42918</c:v>
                </c:pt>
                <c:pt idx="1216">
                  <c:v>42919</c:v>
                </c:pt>
                <c:pt idx="1217">
                  <c:v>42920</c:v>
                </c:pt>
                <c:pt idx="1218">
                  <c:v>42921</c:v>
                </c:pt>
                <c:pt idx="1219">
                  <c:v>42922</c:v>
                </c:pt>
                <c:pt idx="1220">
                  <c:v>42923</c:v>
                </c:pt>
                <c:pt idx="1221">
                  <c:v>42924</c:v>
                </c:pt>
                <c:pt idx="1222">
                  <c:v>42925</c:v>
                </c:pt>
                <c:pt idx="1223">
                  <c:v>42926</c:v>
                </c:pt>
                <c:pt idx="1224">
                  <c:v>42927</c:v>
                </c:pt>
                <c:pt idx="1225">
                  <c:v>42928</c:v>
                </c:pt>
                <c:pt idx="1226">
                  <c:v>42929</c:v>
                </c:pt>
                <c:pt idx="1227">
                  <c:v>42930</c:v>
                </c:pt>
                <c:pt idx="1228">
                  <c:v>42931</c:v>
                </c:pt>
                <c:pt idx="1229">
                  <c:v>42932</c:v>
                </c:pt>
                <c:pt idx="1230">
                  <c:v>42933</c:v>
                </c:pt>
                <c:pt idx="1231">
                  <c:v>42934</c:v>
                </c:pt>
                <c:pt idx="1232">
                  <c:v>42935</c:v>
                </c:pt>
                <c:pt idx="1233">
                  <c:v>42936</c:v>
                </c:pt>
                <c:pt idx="1234">
                  <c:v>42937</c:v>
                </c:pt>
                <c:pt idx="1235">
                  <c:v>42938</c:v>
                </c:pt>
                <c:pt idx="1236">
                  <c:v>42939</c:v>
                </c:pt>
                <c:pt idx="1237">
                  <c:v>42940</c:v>
                </c:pt>
                <c:pt idx="1238">
                  <c:v>42941</c:v>
                </c:pt>
                <c:pt idx="1239">
                  <c:v>42942</c:v>
                </c:pt>
                <c:pt idx="1240">
                  <c:v>42943</c:v>
                </c:pt>
                <c:pt idx="1241">
                  <c:v>42944</c:v>
                </c:pt>
                <c:pt idx="1242">
                  <c:v>42945</c:v>
                </c:pt>
                <c:pt idx="1243">
                  <c:v>42946</c:v>
                </c:pt>
                <c:pt idx="1244">
                  <c:v>42947</c:v>
                </c:pt>
                <c:pt idx="1245">
                  <c:v>42948</c:v>
                </c:pt>
                <c:pt idx="1246">
                  <c:v>42949</c:v>
                </c:pt>
                <c:pt idx="1247">
                  <c:v>42950</c:v>
                </c:pt>
                <c:pt idx="1248">
                  <c:v>42951</c:v>
                </c:pt>
                <c:pt idx="1249">
                  <c:v>42952</c:v>
                </c:pt>
                <c:pt idx="1250">
                  <c:v>42953</c:v>
                </c:pt>
                <c:pt idx="1251">
                  <c:v>42954</c:v>
                </c:pt>
                <c:pt idx="1252">
                  <c:v>42955</c:v>
                </c:pt>
                <c:pt idx="1253">
                  <c:v>42956</c:v>
                </c:pt>
                <c:pt idx="1254">
                  <c:v>42957</c:v>
                </c:pt>
                <c:pt idx="1255">
                  <c:v>42958</c:v>
                </c:pt>
                <c:pt idx="1256">
                  <c:v>42959</c:v>
                </c:pt>
                <c:pt idx="1257">
                  <c:v>42960</c:v>
                </c:pt>
                <c:pt idx="1258">
                  <c:v>42961</c:v>
                </c:pt>
                <c:pt idx="1259">
                  <c:v>42962</c:v>
                </c:pt>
                <c:pt idx="1260">
                  <c:v>42963</c:v>
                </c:pt>
                <c:pt idx="1261">
                  <c:v>42964</c:v>
                </c:pt>
                <c:pt idx="1262">
                  <c:v>42965</c:v>
                </c:pt>
                <c:pt idx="1263">
                  <c:v>42966</c:v>
                </c:pt>
                <c:pt idx="1264">
                  <c:v>42967</c:v>
                </c:pt>
                <c:pt idx="1265">
                  <c:v>42968</c:v>
                </c:pt>
                <c:pt idx="1266">
                  <c:v>42969</c:v>
                </c:pt>
                <c:pt idx="1267">
                  <c:v>42970</c:v>
                </c:pt>
                <c:pt idx="1268">
                  <c:v>42971</c:v>
                </c:pt>
                <c:pt idx="1269">
                  <c:v>42972</c:v>
                </c:pt>
                <c:pt idx="1270">
                  <c:v>42973</c:v>
                </c:pt>
                <c:pt idx="1271">
                  <c:v>42974</c:v>
                </c:pt>
                <c:pt idx="1272">
                  <c:v>42975</c:v>
                </c:pt>
                <c:pt idx="1273">
                  <c:v>42976</c:v>
                </c:pt>
                <c:pt idx="1274">
                  <c:v>42977</c:v>
                </c:pt>
                <c:pt idx="1275">
                  <c:v>42978</c:v>
                </c:pt>
                <c:pt idx="1276">
                  <c:v>42979</c:v>
                </c:pt>
                <c:pt idx="1277">
                  <c:v>42980</c:v>
                </c:pt>
                <c:pt idx="1278">
                  <c:v>42981</c:v>
                </c:pt>
                <c:pt idx="1279">
                  <c:v>42982</c:v>
                </c:pt>
                <c:pt idx="1280">
                  <c:v>42983</c:v>
                </c:pt>
                <c:pt idx="1281">
                  <c:v>42984</c:v>
                </c:pt>
                <c:pt idx="1282">
                  <c:v>42985</c:v>
                </c:pt>
                <c:pt idx="1283">
                  <c:v>42986</c:v>
                </c:pt>
                <c:pt idx="1284">
                  <c:v>42987</c:v>
                </c:pt>
                <c:pt idx="1285">
                  <c:v>42988</c:v>
                </c:pt>
                <c:pt idx="1286">
                  <c:v>42989</c:v>
                </c:pt>
                <c:pt idx="1287">
                  <c:v>42990</c:v>
                </c:pt>
                <c:pt idx="1288">
                  <c:v>42991</c:v>
                </c:pt>
                <c:pt idx="1289">
                  <c:v>42992</c:v>
                </c:pt>
                <c:pt idx="1290">
                  <c:v>42993</c:v>
                </c:pt>
                <c:pt idx="1291">
                  <c:v>42994</c:v>
                </c:pt>
                <c:pt idx="1292">
                  <c:v>42995</c:v>
                </c:pt>
                <c:pt idx="1293">
                  <c:v>42996</c:v>
                </c:pt>
                <c:pt idx="1294">
                  <c:v>42997</c:v>
                </c:pt>
                <c:pt idx="1295">
                  <c:v>42998</c:v>
                </c:pt>
                <c:pt idx="1296">
                  <c:v>42999</c:v>
                </c:pt>
                <c:pt idx="1297">
                  <c:v>43000</c:v>
                </c:pt>
                <c:pt idx="1298">
                  <c:v>43001</c:v>
                </c:pt>
                <c:pt idx="1299">
                  <c:v>43002</c:v>
                </c:pt>
                <c:pt idx="1300">
                  <c:v>43003</c:v>
                </c:pt>
                <c:pt idx="1301">
                  <c:v>43004</c:v>
                </c:pt>
                <c:pt idx="1302">
                  <c:v>43005</c:v>
                </c:pt>
                <c:pt idx="1303">
                  <c:v>43006</c:v>
                </c:pt>
                <c:pt idx="1304">
                  <c:v>43007</c:v>
                </c:pt>
                <c:pt idx="1305">
                  <c:v>43008</c:v>
                </c:pt>
                <c:pt idx="1306">
                  <c:v>43009</c:v>
                </c:pt>
                <c:pt idx="1307">
                  <c:v>43010</c:v>
                </c:pt>
                <c:pt idx="1308">
                  <c:v>43011</c:v>
                </c:pt>
                <c:pt idx="1309">
                  <c:v>43012</c:v>
                </c:pt>
                <c:pt idx="1310">
                  <c:v>43013</c:v>
                </c:pt>
                <c:pt idx="1311">
                  <c:v>43014</c:v>
                </c:pt>
                <c:pt idx="1312">
                  <c:v>43015</c:v>
                </c:pt>
                <c:pt idx="1313">
                  <c:v>43016</c:v>
                </c:pt>
                <c:pt idx="1314">
                  <c:v>43017</c:v>
                </c:pt>
                <c:pt idx="1315">
                  <c:v>43018</c:v>
                </c:pt>
                <c:pt idx="1316">
                  <c:v>43019</c:v>
                </c:pt>
                <c:pt idx="1317">
                  <c:v>43020</c:v>
                </c:pt>
                <c:pt idx="1318">
                  <c:v>43021</c:v>
                </c:pt>
                <c:pt idx="1319">
                  <c:v>43022</c:v>
                </c:pt>
                <c:pt idx="1320">
                  <c:v>43023</c:v>
                </c:pt>
                <c:pt idx="1321">
                  <c:v>43024</c:v>
                </c:pt>
                <c:pt idx="1322">
                  <c:v>43025</c:v>
                </c:pt>
                <c:pt idx="1323">
                  <c:v>43026</c:v>
                </c:pt>
                <c:pt idx="1324">
                  <c:v>43027</c:v>
                </c:pt>
                <c:pt idx="1325">
                  <c:v>43028</c:v>
                </c:pt>
                <c:pt idx="1326">
                  <c:v>43029</c:v>
                </c:pt>
                <c:pt idx="1327">
                  <c:v>43030</c:v>
                </c:pt>
                <c:pt idx="1328">
                  <c:v>43031</c:v>
                </c:pt>
                <c:pt idx="1329">
                  <c:v>43032</c:v>
                </c:pt>
                <c:pt idx="1330">
                  <c:v>43033</c:v>
                </c:pt>
                <c:pt idx="1331">
                  <c:v>43034</c:v>
                </c:pt>
                <c:pt idx="1332">
                  <c:v>43035</c:v>
                </c:pt>
                <c:pt idx="1333">
                  <c:v>43036</c:v>
                </c:pt>
                <c:pt idx="1334">
                  <c:v>43037</c:v>
                </c:pt>
                <c:pt idx="1335">
                  <c:v>43038</c:v>
                </c:pt>
                <c:pt idx="1336">
                  <c:v>43039</c:v>
                </c:pt>
                <c:pt idx="1337">
                  <c:v>43040</c:v>
                </c:pt>
                <c:pt idx="1338">
                  <c:v>43041</c:v>
                </c:pt>
                <c:pt idx="1339">
                  <c:v>43042</c:v>
                </c:pt>
                <c:pt idx="1340">
                  <c:v>43043</c:v>
                </c:pt>
                <c:pt idx="1341">
                  <c:v>43044</c:v>
                </c:pt>
                <c:pt idx="1342">
                  <c:v>43045</c:v>
                </c:pt>
                <c:pt idx="1343">
                  <c:v>43046</c:v>
                </c:pt>
                <c:pt idx="1344">
                  <c:v>43047</c:v>
                </c:pt>
                <c:pt idx="1345">
                  <c:v>43048</c:v>
                </c:pt>
                <c:pt idx="1346">
                  <c:v>43049</c:v>
                </c:pt>
                <c:pt idx="1347">
                  <c:v>43050</c:v>
                </c:pt>
                <c:pt idx="1348">
                  <c:v>43051</c:v>
                </c:pt>
                <c:pt idx="1349">
                  <c:v>43052</c:v>
                </c:pt>
                <c:pt idx="1350">
                  <c:v>43053</c:v>
                </c:pt>
                <c:pt idx="1351">
                  <c:v>43054</c:v>
                </c:pt>
                <c:pt idx="1352">
                  <c:v>43055</c:v>
                </c:pt>
                <c:pt idx="1353">
                  <c:v>43056</c:v>
                </c:pt>
                <c:pt idx="1354">
                  <c:v>43057</c:v>
                </c:pt>
                <c:pt idx="1355">
                  <c:v>43058</c:v>
                </c:pt>
                <c:pt idx="1356">
                  <c:v>43059</c:v>
                </c:pt>
                <c:pt idx="1357">
                  <c:v>43060</c:v>
                </c:pt>
                <c:pt idx="1358">
                  <c:v>43061</c:v>
                </c:pt>
                <c:pt idx="1359">
                  <c:v>43062</c:v>
                </c:pt>
                <c:pt idx="1360">
                  <c:v>43063</c:v>
                </c:pt>
                <c:pt idx="1361">
                  <c:v>43064</c:v>
                </c:pt>
                <c:pt idx="1362">
                  <c:v>43065</c:v>
                </c:pt>
                <c:pt idx="1363">
                  <c:v>43066</c:v>
                </c:pt>
                <c:pt idx="1364">
                  <c:v>43067</c:v>
                </c:pt>
                <c:pt idx="1365">
                  <c:v>43068</c:v>
                </c:pt>
                <c:pt idx="1366">
                  <c:v>43069</c:v>
                </c:pt>
                <c:pt idx="1367">
                  <c:v>43070</c:v>
                </c:pt>
                <c:pt idx="1368">
                  <c:v>43071</c:v>
                </c:pt>
                <c:pt idx="1369">
                  <c:v>43072</c:v>
                </c:pt>
                <c:pt idx="1370">
                  <c:v>43073</c:v>
                </c:pt>
                <c:pt idx="1371">
                  <c:v>43074</c:v>
                </c:pt>
                <c:pt idx="1372">
                  <c:v>43075</c:v>
                </c:pt>
                <c:pt idx="1373">
                  <c:v>43076</c:v>
                </c:pt>
                <c:pt idx="1374">
                  <c:v>43077</c:v>
                </c:pt>
                <c:pt idx="1375">
                  <c:v>43078</c:v>
                </c:pt>
                <c:pt idx="1376">
                  <c:v>43079</c:v>
                </c:pt>
                <c:pt idx="1377">
                  <c:v>43080</c:v>
                </c:pt>
                <c:pt idx="1378">
                  <c:v>43081</c:v>
                </c:pt>
                <c:pt idx="1379">
                  <c:v>43082</c:v>
                </c:pt>
                <c:pt idx="1380">
                  <c:v>43083</c:v>
                </c:pt>
                <c:pt idx="1381">
                  <c:v>43084</c:v>
                </c:pt>
                <c:pt idx="1382">
                  <c:v>43085</c:v>
                </c:pt>
                <c:pt idx="1383">
                  <c:v>43086</c:v>
                </c:pt>
                <c:pt idx="1384">
                  <c:v>43087</c:v>
                </c:pt>
                <c:pt idx="1385">
                  <c:v>43088</c:v>
                </c:pt>
                <c:pt idx="1386">
                  <c:v>43089</c:v>
                </c:pt>
                <c:pt idx="1387">
                  <c:v>43090</c:v>
                </c:pt>
                <c:pt idx="1388">
                  <c:v>43091</c:v>
                </c:pt>
                <c:pt idx="1389">
                  <c:v>43092</c:v>
                </c:pt>
                <c:pt idx="1390">
                  <c:v>43093</c:v>
                </c:pt>
                <c:pt idx="1391">
                  <c:v>43094</c:v>
                </c:pt>
                <c:pt idx="1392">
                  <c:v>43095</c:v>
                </c:pt>
                <c:pt idx="1393">
                  <c:v>43096</c:v>
                </c:pt>
                <c:pt idx="1394">
                  <c:v>43097</c:v>
                </c:pt>
                <c:pt idx="1395">
                  <c:v>43098</c:v>
                </c:pt>
                <c:pt idx="1396">
                  <c:v>43099</c:v>
                </c:pt>
                <c:pt idx="1397">
                  <c:v>43100</c:v>
                </c:pt>
                <c:pt idx="1398">
                  <c:v>43101</c:v>
                </c:pt>
                <c:pt idx="1399">
                  <c:v>43102</c:v>
                </c:pt>
                <c:pt idx="1400">
                  <c:v>43103</c:v>
                </c:pt>
                <c:pt idx="1401">
                  <c:v>43104</c:v>
                </c:pt>
                <c:pt idx="1402">
                  <c:v>43105</c:v>
                </c:pt>
                <c:pt idx="1403">
                  <c:v>43106</c:v>
                </c:pt>
                <c:pt idx="1404">
                  <c:v>43107</c:v>
                </c:pt>
                <c:pt idx="1405">
                  <c:v>43108</c:v>
                </c:pt>
                <c:pt idx="1406">
                  <c:v>43109</c:v>
                </c:pt>
                <c:pt idx="1407">
                  <c:v>43110</c:v>
                </c:pt>
                <c:pt idx="1408">
                  <c:v>43111</c:v>
                </c:pt>
                <c:pt idx="1409">
                  <c:v>43112</c:v>
                </c:pt>
                <c:pt idx="1410">
                  <c:v>43113</c:v>
                </c:pt>
                <c:pt idx="1411">
                  <c:v>43114</c:v>
                </c:pt>
                <c:pt idx="1412">
                  <c:v>43115</c:v>
                </c:pt>
                <c:pt idx="1413">
                  <c:v>43116</c:v>
                </c:pt>
                <c:pt idx="1414">
                  <c:v>43117</c:v>
                </c:pt>
                <c:pt idx="1415">
                  <c:v>43118</c:v>
                </c:pt>
                <c:pt idx="1416">
                  <c:v>43119</c:v>
                </c:pt>
                <c:pt idx="1417">
                  <c:v>43120</c:v>
                </c:pt>
                <c:pt idx="1418">
                  <c:v>43121</c:v>
                </c:pt>
                <c:pt idx="1419">
                  <c:v>43122</c:v>
                </c:pt>
                <c:pt idx="1420">
                  <c:v>43123</c:v>
                </c:pt>
                <c:pt idx="1421">
                  <c:v>43124</c:v>
                </c:pt>
                <c:pt idx="1422">
                  <c:v>43125</c:v>
                </c:pt>
                <c:pt idx="1423">
                  <c:v>43126</c:v>
                </c:pt>
                <c:pt idx="1424">
                  <c:v>43127</c:v>
                </c:pt>
                <c:pt idx="1425">
                  <c:v>43128</c:v>
                </c:pt>
                <c:pt idx="1426">
                  <c:v>43129</c:v>
                </c:pt>
                <c:pt idx="1427">
                  <c:v>43130</c:v>
                </c:pt>
                <c:pt idx="1428">
                  <c:v>43131</c:v>
                </c:pt>
                <c:pt idx="1429">
                  <c:v>43132</c:v>
                </c:pt>
                <c:pt idx="1430">
                  <c:v>43133</c:v>
                </c:pt>
                <c:pt idx="1431">
                  <c:v>43134</c:v>
                </c:pt>
                <c:pt idx="1432">
                  <c:v>43135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43141</c:v>
                </c:pt>
                <c:pt idx="1439">
                  <c:v>43142</c:v>
                </c:pt>
                <c:pt idx="1440">
                  <c:v>43143</c:v>
                </c:pt>
                <c:pt idx="1441">
                  <c:v>43144</c:v>
                </c:pt>
                <c:pt idx="1442">
                  <c:v>43145</c:v>
                </c:pt>
                <c:pt idx="1443">
                  <c:v>43146</c:v>
                </c:pt>
                <c:pt idx="1444">
                  <c:v>43147</c:v>
                </c:pt>
                <c:pt idx="1445">
                  <c:v>43148</c:v>
                </c:pt>
                <c:pt idx="1446">
                  <c:v>43149</c:v>
                </c:pt>
                <c:pt idx="1447">
                  <c:v>43150</c:v>
                </c:pt>
                <c:pt idx="1448">
                  <c:v>43151</c:v>
                </c:pt>
                <c:pt idx="1449">
                  <c:v>43152</c:v>
                </c:pt>
                <c:pt idx="1450">
                  <c:v>43153</c:v>
                </c:pt>
                <c:pt idx="1451">
                  <c:v>43154</c:v>
                </c:pt>
                <c:pt idx="1452">
                  <c:v>43155</c:v>
                </c:pt>
                <c:pt idx="1453">
                  <c:v>43156</c:v>
                </c:pt>
                <c:pt idx="1454">
                  <c:v>43157</c:v>
                </c:pt>
                <c:pt idx="1455">
                  <c:v>43158</c:v>
                </c:pt>
                <c:pt idx="1456">
                  <c:v>43159</c:v>
                </c:pt>
                <c:pt idx="1457">
                  <c:v>43160</c:v>
                </c:pt>
                <c:pt idx="1458">
                  <c:v>43161</c:v>
                </c:pt>
                <c:pt idx="1459">
                  <c:v>43162</c:v>
                </c:pt>
                <c:pt idx="1460">
                  <c:v>43163</c:v>
                </c:pt>
                <c:pt idx="1461">
                  <c:v>43164</c:v>
                </c:pt>
                <c:pt idx="1462">
                  <c:v>43165</c:v>
                </c:pt>
                <c:pt idx="1463">
                  <c:v>43166</c:v>
                </c:pt>
                <c:pt idx="1464">
                  <c:v>43167</c:v>
                </c:pt>
                <c:pt idx="1465">
                  <c:v>43168</c:v>
                </c:pt>
                <c:pt idx="1466">
                  <c:v>43169</c:v>
                </c:pt>
                <c:pt idx="1467">
                  <c:v>43170</c:v>
                </c:pt>
                <c:pt idx="1468">
                  <c:v>43171</c:v>
                </c:pt>
                <c:pt idx="1469">
                  <c:v>43172</c:v>
                </c:pt>
                <c:pt idx="1470">
                  <c:v>43173</c:v>
                </c:pt>
                <c:pt idx="1471">
                  <c:v>43174</c:v>
                </c:pt>
                <c:pt idx="1472">
                  <c:v>43175</c:v>
                </c:pt>
                <c:pt idx="1473">
                  <c:v>43176</c:v>
                </c:pt>
                <c:pt idx="1474">
                  <c:v>43177</c:v>
                </c:pt>
                <c:pt idx="1475">
                  <c:v>43178</c:v>
                </c:pt>
                <c:pt idx="1476">
                  <c:v>43179</c:v>
                </c:pt>
                <c:pt idx="1477">
                  <c:v>43180</c:v>
                </c:pt>
                <c:pt idx="1478">
                  <c:v>43181</c:v>
                </c:pt>
                <c:pt idx="1479">
                  <c:v>43182</c:v>
                </c:pt>
                <c:pt idx="1480">
                  <c:v>43183</c:v>
                </c:pt>
                <c:pt idx="1481">
                  <c:v>43184</c:v>
                </c:pt>
                <c:pt idx="1482">
                  <c:v>43185</c:v>
                </c:pt>
                <c:pt idx="1483">
                  <c:v>43186</c:v>
                </c:pt>
                <c:pt idx="1484">
                  <c:v>43187</c:v>
                </c:pt>
                <c:pt idx="1485">
                  <c:v>43188</c:v>
                </c:pt>
                <c:pt idx="1486">
                  <c:v>43189</c:v>
                </c:pt>
                <c:pt idx="1487">
                  <c:v>43190</c:v>
                </c:pt>
                <c:pt idx="1488">
                  <c:v>43191</c:v>
                </c:pt>
                <c:pt idx="1489">
                  <c:v>43192</c:v>
                </c:pt>
                <c:pt idx="1490">
                  <c:v>43193</c:v>
                </c:pt>
                <c:pt idx="1491">
                  <c:v>43194</c:v>
                </c:pt>
                <c:pt idx="1492">
                  <c:v>43195</c:v>
                </c:pt>
                <c:pt idx="1493">
                  <c:v>43196</c:v>
                </c:pt>
                <c:pt idx="1494">
                  <c:v>43197</c:v>
                </c:pt>
                <c:pt idx="1495">
                  <c:v>43198</c:v>
                </c:pt>
                <c:pt idx="1496">
                  <c:v>43199</c:v>
                </c:pt>
                <c:pt idx="1497">
                  <c:v>43200</c:v>
                </c:pt>
                <c:pt idx="1498">
                  <c:v>43201</c:v>
                </c:pt>
                <c:pt idx="1499">
                  <c:v>43202</c:v>
                </c:pt>
                <c:pt idx="1500">
                  <c:v>43203</c:v>
                </c:pt>
                <c:pt idx="1501">
                  <c:v>43204</c:v>
                </c:pt>
                <c:pt idx="1502">
                  <c:v>43205</c:v>
                </c:pt>
                <c:pt idx="1503">
                  <c:v>43206</c:v>
                </c:pt>
                <c:pt idx="1504">
                  <c:v>43207</c:v>
                </c:pt>
                <c:pt idx="1505">
                  <c:v>43208</c:v>
                </c:pt>
                <c:pt idx="1506">
                  <c:v>43209</c:v>
                </c:pt>
                <c:pt idx="1507">
                  <c:v>43210</c:v>
                </c:pt>
                <c:pt idx="1508">
                  <c:v>43211</c:v>
                </c:pt>
                <c:pt idx="1509">
                  <c:v>43212</c:v>
                </c:pt>
                <c:pt idx="1510">
                  <c:v>43213</c:v>
                </c:pt>
                <c:pt idx="1511">
                  <c:v>43214</c:v>
                </c:pt>
                <c:pt idx="1512">
                  <c:v>43215</c:v>
                </c:pt>
                <c:pt idx="1513">
                  <c:v>43216</c:v>
                </c:pt>
                <c:pt idx="1514">
                  <c:v>43217</c:v>
                </c:pt>
                <c:pt idx="1515">
                  <c:v>43218</c:v>
                </c:pt>
                <c:pt idx="1516">
                  <c:v>43219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43225</c:v>
                </c:pt>
                <c:pt idx="1523">
                  <c:v>43226</c:v>
                </c:pt>
                <c:pt idx="1524">
                  <c:v>43227</c:v>
                </c:pt>
                <c:pt idx="1525">
                  <c:v>43228</c:v>
                </c:pt>
                <c:pt idx="1526">
                  <c:v>43229</c:v>
                </c:pt>
                <c:pt idx="1527">
                  <c:v>43230</c:v>
                </c:pt>
                <c:pt idx="1528">
                  <c:v>43231</c:v>
                </c:pt>
                <c:pt idx="1529">
                  <c:v>43232</c:v>
                </c:pt>
                <c:pt idx="1530">
                  <c:v>43233</c:v>
                </c:pt>
                <c:pt idx="1531">
                  <c:v>43234</c:v>
                </c:pt>
                <c:pt idx="1532">
                  <c:v>43235</c:v>
                </c:pt>
                <c:pt idx="1533">
                  <c:v>43236</c:v>
                </c:pt>
                <c:pt idx="1534">
                  <c:v>43237</c:v>
                </c:pt>
                <c:pt idx="1535">
                  <c:v>43238</c:v>
                </c:pt>
                <c:pt idx="1536">
                  <c:v>43239</c:v>
                </c:pt>
                <c:pt idx="1537">
                  <c:v>43240</c:v>
                </c:pt>
                <c:pt idx="1538">
                  <c:v>43241</c:v>
                </c:pt>
                <c:pt idx="1539">
                  <c:v>43242</c:v>
                </c:pt>
                <c:pt idx="1540">
                  <c:v>43243</c:v>
                </c:pt>
                <c:pt idx="1541">
                  <c:v>43244</c:v>
                </c:pt>
                <c:pt idx="1542">
                  <c:v>43245</c:v>
                </c:pt>
                <c:pt idx="1543">
                  <c:v>43246</c:v>
                </c:pt>
                <c:pt idx="1544">
                  <c:v>43247</c:v>
                </c:pt>
                <c:pt idx="1545">
                  <c:v>43248</c:v>
                </c:pt>
                <c:pt idx="1546">
                  <c:v>43249</c:v>
                </c:pt>
                <c:pt idx="1547">
                  <c:v>43250</c:v>
                </c:pt>
                <c:pt idx="1548">
                  <c:v>43251</c:v>
                </c:pt>
                <c:pt idx="1549">
                  <c:v>43252</c:v>
                </c:pt>
                <c:pt idx="1550">
                  <c:v>43253</c:v>
                </c:pt>
                <c:pt idx="1551">
                  <c:v>43254</c:v>
                </c:pt>
                <c:pt idx="1552">
                  <c:v>43255</c:v>
                </c:pt>
                <c:pt idx="1553">
                  <c:v>43256</c:v>
                </c:pt>
                <c:pt idx="1554">
                  <c:v>43257</c:v>
                </c:pt>
                <c:pt idx="1555">
                  <c:v>43258</c:v>
                </c:pt>
                <c:pt idx="1556">
                  <c:v>43259</c:v>
                </c:pt>
                <c:pt idx="1557">
                  <c:v>43260</c:v>
                </c:pt>
                <c:pt idx="1558">
                  <c:v>43261</c:v>
                </c:pt>
                <c:pt idx="1559">
                  <c:v>43262</c:v>
                </c:pt>
                <c:pt idx="1560">
                  <c:v>43263</c:v>
                </c:pt>
                <c:pt idx="1561">
                  <c:v>43264</c:v>
                </c:pt>
                <c:pt idx="1562">
                  <c:v>43265</c:v>
                </c:pt>
                <c:pt idx="1563">
                  <c:v>43266</c:v>
                </c:pt>
                <c:pt idx="1564">
                  <c:v>43267</c:v>
                </c:pt>
                <c:pt idx="1565">
                  <c:v>43268</c:v>
                </c:pt>
                <c:pt idx="1566">
                  <c:v>43269</c:v>
                </c:pt>
                <c:pt idx="1567">
                  <c:v>43270</c:v>
                </c:pt>
                <c:pt idx="1568">
                  <c:v>43271</c:v>
                </c:pt>
                <c:pt idx="1569">
                  <c:v>43272</c:v>
                </c:pt>
              </c:numCache>
            </c:numRef>
          </c:cat>
          <c:val>
            <c:numRef>
              <c:f>'COEF. CORRELACIÓN (3)'!$J$72:$J$1641</c:f>
              <c:numCache>
                <c:formatCode>[$$]\ #,##0.00;\-[$$]\ #,##0.00</c:formatCode>
                <c:ptCount val="1570"/>
                <c:pt idx="29">
                  <c:v>1989.0980697726927</c:v>
                </c:pt>
                <c:pt idx="30">
                  <c:v>1989.0980697726927</c:v>
                </c:pt>
                <c:pt idx="31">
                  <c:v>2001.246072269226</c:v>
                </c:pt>
                <c:pt idx="32">
                  <c:v>1999.2616970687145</c:v>
                </c:pt>
                <c:pt idx="33">
                  <c:v>1999.2616970687145</c:v>
                </c:pt>
                <c:pt idx="34">
                  <c:v>1999.2616970687145</c:v>
                </c:pt>
                <c:pt idx="35">
                  <c:v>1999.2616970687145</c:v>
                </c:pt>
                <c:pt idx="36">
                  <c:v>1992.744485115765</c:v>
                </c:pt>
                <c:pt idx="37">
                  <c:v>1995.5548439022764</c:v>
                </c:pt>
                <c:pt idx="38">
                  <c:v>1997.2068110742759</c:v>
                </c:pt>
                <c:pt idx="39">
                  <c:v>1988.8160265969855</c:v>
                </c:pt>
                <c:pt idx="40">
                  <c:v>1988.8160265969855</c:v>
                </c:pt>
                <c:pt idx="41">
                  <c:v>1988.8160265969855</c:v>
                </c:pt>
                <c:pt idx="42">
                  <c:v>1987.0431837782544</c:v>
                </c:pt>
                <c:pt idx="43">
                  <c:v>1994.9001008158129</c:v>
                </c:pt>
                <c:pt idx="44">
                  <c:v>2003.8247527328351</c:v>
                </c:pt>
                <c:pt idx="45">
                  <c:v>2009.5663459525895</c:v>
                </c:pt>
                <c:pt idx="46">
                  <c:v>2020.3544974233912</c:v>
                </c:pt>
                <c:pt idx="47">
                  <c:v>2020.3544974233912</c:v>
                </c:pt>
                <c:pt idx="48">
                  <c:v>2020.3544974233912</c:v>
                </c:pt>
                <c:pt idx="49">
                  <c:v>2020.3544974233912</c:v>
                </c:pt>
                <c:pt idx="50">
                  <c:v>2044.6505024164576</c:v>
                </c:pt>
                <c:pt idx="51">
                  <c:v>2046.1614480006035</c:v>
                </c:pt>
                <c:pt idx="52">
                  <c:v>2055.9825942975517</c:v>
                </c:pt>
                <c:pt idx="53">
                  <c:v>2063.2854979542572</c:v>
                </c:pt>
                <c:pt idx="54">
                  <c:v>2063.2854979542572</c:v>
                </c:pt>
                <c:pt idx="55">
                  <c:v>2063.2854979542572</c:v>
                </c:pt>
                <c:pt idx="56">
                  <c:v>2060.6967445200871</c:v>
                </c:pt>
                <c:pt idx="57">
                  <c:v>2063.3660817187447</c:v>
                </c:pt>
                <c:pt idx="58">
                  <c:v>2076.0680975961318</c:v>
                </c:pt>
                <c:pt idx="59">
                  <c:v>2071.1222690506938</c:v>
                </c:pt>
                <c:pt idx="60">
                  <c:v>2084.055963250983</c:v>
                </c:pt>
                <c:pt idx="61">
                  <c:v>2084.055963250983</c:v>
                </c:pt>
                <c:pt idx="62">
                  <c:v>2084.055963250983</c:v>
                </c:pt>
                <c:pt idx="63">
                  <c:v>2102.942783052807</c:v>
                </c:pt>
                <c:pt idx="64">
                  <c:v>2104.4436556663918</c:v>
                </c:pt>
                <c:pt idx="65">
                  <c:v>2111.9077268520728</c:v>
                </c:pt>
                <c:pt idx="66">
                  <c:v>2112.6833455852679</c:v>
                </c:pt>
                <c:pt idx="67">
                  <c:v>2109.198097771171</c:v>
                </c:pt>
                <c:pt idx="68">
                  <c:v>2109.198097771171</c:v>
                </c:pt>
                <c:pt idx="69">
                  <c:v>2109.198097771171</c:v>
                </c:pt>
                <c:pt idx="70">
                  <c:v>2111.7062674408535</c:v>
                </c:pt>
                <c:pt idx="71">
                  <c:v>2104.7156258715381</c:v>
                </c:pt>
                <c:pt idx="72">
                  <c:v>2094.7836768984189</c:v>
                </c:pt>
                <c:pt idx="73">
                  <c:v>2096.0327252479797</c:v>
                </c:pt>
                <c:pt idx="74">
                  <c:v>2085.6474925996167</c:v>
                </c:pt>
                <c:pt idx="75">
                  <c:v>2085.6474925996167</c:v>
                </c:pt>
                <c:pt idx="76">
                  <c:v>2085.6474925996167</c:v>
                </c:pt>
                <c:pt idx="77">
                  <c:v>2085.6474925996167</c:v>
                </c:pt>
                <c:pt idx="78">
                  <c:v>2091.5502533483468</c:v>
                </c:pt>
                <c:pt idx="79">
                  <c:v>2105.3300770757578</c:v>
                </c:pt>
                <c:pt idx="80">
                  <c:v>2115.6447989301937</c:v>
                </c:pt>
                <c:pt idx="81">
                  <c:v>2107.082773953367</c:v>
                </c:pt>
                <c:pt idx="82">
                  <c:v>2107.082773953367</c:v>
                </c:pt>
                <c:pt idx="83">
                  <c:v>2107.082773953367</c:v>
                </c:pt>
                <c:pt idx="84">
                  <c:v>2105.7833607510015</c:v>
                </c:pt>
                <c:pt idx="85">
                  <c:v>2108.5836465669518</c:v>
                </c:pt>
                <c:pt idx="86">
                  <c:v>2116.2995420166571</c:v>
                </c:pt>
                <c:pt idx="87">
                  <c:v>2118.102603747071</c:v>
                </c:pt>
                <c:pt idx="88">
                  <c:v>2109.8931327398782</c:v>
                </c:pt>
                <c:pt idx="89">
                  <c:v>2109.8931327398782</c:v>
                </c:pt>
                <c:pt idx="90">
                  <c:v>2109.8931327398782</c:v>
                </c:pt>
                <c:pt idx="91">
                  <c:v>2115.6951637829989</c:v>
                </c:pt>
                <c:pt idx="92">
                  <c:v>2110.9004297959755</c:v>
                </c:pt>
                <c:pt idx="93">
                  <c:v>2108.2713844795617</c:v>
                </c:pt>
                <c:pt idx="94">
                  <c:v>2093.0410529913706</c:v>
                </c:pt>
                <c:pt idx="95">
                  <c:v>2099.2661487980522</c:v>
                </c:pt>
                <c:pt idx="96">
                  <c:v>2099.2661487980522</c:v>
                </c:pt>
                <c:pt idx="97">
                  <c:v>2099.2661487980522</c:v>
                </c:pt>
                <c:pt idx="98">
                  <c:v>2105.8941634271723</c:v>
                </c:pt>
                <c:pt idx="99">
                  <c:v>2106.7100740426108</c:v>
                </c:pt>
                <c:pt idx="100">
                  <c:v>2110.739262267</c:v>
                </c:pt>
                <c:pt idx="101">
                  <c:v>2107.6065684225373</c:v>
                </c:pt>
                <c:pt idx="102">
                  <c:v>2107.7072981281472</c:v>
                </c:pt>
                <c:pt idx="103">
                  <c:v>2107.7072981281472</c:v>
                </c:pt>
                <c:pt idx="104">
                  <c:v>2107.7072981281472</c:v>
                </c:pt>
                <c:pt idx="105">
                  <c:v>2098.2185598597111</c:v>
                </c:pt>
                <c:pt idx="106">
                  <c:v>2097.9163707428816</c:v>
                </c:pt>
                <c:pt idx="107">
                  <c:v>2080.3088182023012</c:v>
                </c:pt>
                <c:pt idx="108">
                  <c:v>2061.3917794887943</c:v>
                </c:pt>
                <c:pt idx="109">
                  <c:v>2056.6071184723323</c:v>
                </c:pt>
                <c:pt idx="110">
                  <c:v>2056.6071184723323</c:v>
                </c:pt>
                <c:pt idx="111">
                  <c:v>2056.6071184723323</c:v>
                </c:pt>
                <c:pt idx="112">
                  <c:v>2057.1844789701586</c:v>
                </c:pt>
                <c:pt idx="113">
                  <c:v>2042.4307780349113</c:v>
                </c:pt>
                <c:pt idx="114">
                  <c:v>2037.3672745483461</c:v>
                </c:pt>
                <c:pt idx="115">
                  <c:v>2030.5007091083128</c:v>
                </c:pt>
                <c:pt idx="116">
                  <c:v>2030.7557336393936</c:v>
                </c:pt>
                <c:pt idx="117">
                  <c:v>2031.3330930201562</c:v>
                </c:pt>
                <c:pt idx="118">
                  <c:v>2031.9104521995534</c:v>
                </c:pt>
                <c:pt idx="119">
                  <c:v>2036.6479480258699</c:v>
                </c:pt>
                <c:pt idx="120">
                  <c:v>2033.1929191234558</c:v>
                </c:pt>
                <c:pt idx="121">
                  <c:v>2030.6646035126519</c:v>
                </c:pt>
                <c:pt idx="122">
                  <c:v>2033.5756920047729</c:v>
                </c:pt>
                <c:pt idx="123">
                  <c:v>2018.9195198385573</c:v>
                </c:pt>
                <c:pt idx="124">
                  <c:v>2018.9195198385573</c:v>
                </c:pt>
                <c:pt idx="125">
                  <c:v>2018.9195198385573</c:v>
                </c:pt>
                <c:pt idx="126">
                  <c:v>2004.5554638186104</c:v>
                </c:pt>
                <c:pt idx="127">
                  <c:v>1990.8159319734436</c:v>
                </c:pt>
                <c:pt idx="128">
                  <c:v>1998.0080329539778</c:v>
                </c:pt>
                <c:pt idx="129">
                  <c:v>1987.7738948640299</c:v>
                </c:pt>
                <c:pt idx="130">
                  <c:v>1994.1702311702475</c:v>
                </c:pt>
                <c:pt idx="131">
                  <c:v>1994.1702311702475</c:v>
                </c:pt>
                <c:pt idx="132">
                  <c:v>1994.1702311702475</c:v>
                </c:pt>
                <c:pt idx="133">
                  <c:v>1993.3543205548085</c:v>
                </c:pt>
                <c:pt idx="134">
                  <c:v>1999.3477380385875</c:v>
                </c:pt>
                <c:pt idx="135">
                  <c:v>1997.5346033376122</c:v>
                </c:pt>
                <c:pt idx="136">
                  <c:v>1997.5346033376122</c:v>
                </c:pt>
                <c:pt idx="137">
                  <c:v>1997.5346033376122</c:v>
                </c:pt>
                <c:pt idx="138">
                  <c:v>1997.5346033376122</c:v>
                </c:pt>
                <c:pt idx="139">
                  <c:v>1997.5346033376122</c:v>
                </c:pt>
                <c:pt idx="140">
                  <c:v>1988.5998784500293</c:v>
                </c:pt>
                <c:pt idx="141">
                  <c:v>1996.5675981637592</c:v>
                </c:pt>
                <c:pt idx="142">
                  <c:v>2003.5884586447573</c:v>
                </c:pt>
                <c:pt idx="143">
                  <c:v>2003.0243722933424</c:v>
                </c:pt>
                <c:pt idx="144">
                  <c:v>2009.3703437467552</c:v>
                </c:pt>
                <c:pt idx="145">
                  <c:v>2009.3703437467552</c:v>
                </c:pt>
                <c:pt idx="146">
                  <c:v>2010.5374042281564</c:v>
                </c:pt>
                <c:pt idx="147">
                  <c:v>2004.2481213343731</c:v>
                </c:pt>
                <c:pt idx="148">
                  <c:v>2003.250302413725</c:v>
                </c:pt>
                <c:pt idx="149">
                  <c:v>2001.5570339423216</c:v>
                </c:pt>
                <c:pt idx="150">
                  <c:v>2001.5570339423216</c:v>
                </c:pt>
                <c:pt idx="151">
                  <c:v>1994.3404849808644</c:v>
                </c:pt>
                <c:pt idx="152">
                  <c:v>1994.3404849808644</c:v>
                </c:pt>
                <c:pt idx="153">
                  <c:v>1994.3404849808644</c:v>
                </c:pt>
                <c:pt idx="154">
                  <c:v>1991.0849747650118</c:v>
                </c:pt>
                <c:pt idx="155">
                  <c:v>1986.1765119937418</c:v>
                </c:pt>
                <c:pt idx="156">
                  <c:v>1980.9052059785995</c:v>
                </c:pt>
                <c:pt idx="157">
                  <c:v>1969.9997507044427</c:v>
                </c:pt>
                <c:pt idx="158">
                  <c:v>1969.3546960486701</c:v>
                </c:pt>
                <c:pt idx="159">
                  <c:v>1969.3546960486701</c:v>
                </c:pt>
                <c:pt idx="160">
                  <c:v>1969.3546960486701</c:v>
                </c:pt>
                <c:pt idx="161">
                  <c:v>1972.7210750334834</c:v>
                </c:pt>
                <c:pt idx="162">
                  <c:v>1987.6883588432088</c:v>
                </c:pt>
                <c:pt idx="163">
                  <c:v>1993.3426660602163</c:v>
                </c:pt>
                <c:pt idx="164">
                  <c:v>1995.8523318303319</c:v>
                </c:pt>
                <c:pt idx="165">
                  <c:v>1993.4434558501807</c:v>
                </c:pt>
                <c:pt idx="166">
                  <c:v>1993.4434558501807</c:v>
                </c:pt>
                <c:pt idx="167">
                  <c:v>1993.4434558501807</c:v>
                </c:pt>
                <c:pt idx="168">
                  <c:v>1989.1598897766903</c:v>
                </c:pt>
                <c:pt idx="169">
                  <c:v>1988.403966351957</c:v>
                </c:pt>
                <c:pt idx="170">
                  <c:v>1979.2522534231821</c:v>
                </c:pt>
                <c:pt idx="171">
                  <c:v>1973.678578038146</c:v>
                </c:pt>
                <c:pt idx="172">
                  <c:v>1973.406445605242</c:v>
                </c:pt>
                <c:pt idx="173">
                  <c:v>1973.406445605242</c:v>
                </c:pt>
                <c:pt idx="174">
                  <c:v>1973.406445605242</c:v>
                </c:pt>
                <c:pt idx="175">
                  <c:v>1973.406445605242</c:v>
                </c:pt>
                <c:pt idx="176">
                  <c:v>1985.3097198000473</c:v>
                </c:pt>
                <c:pt idx="177">
                  <c:v>1978.7180675363702</c:v>
                </c:pt>
                <c:pt idx="178">
                  <c:v>1973.8398417020894</c:v>
                </c:pt>
                <c:pt idx="179">
                  <c:v>1968.477824875979</c:v>
                </c:pt>
                <c:pt idx="180">
                  <c:v>1968.477824875979</c:v>
                </c:pt>
                <c:pt idx="181">
                  <c:v>1968.477824875979</c:v>
                </c:pt>
                <c:pt idx="182">
                  <c:v>1969.6177357791084</c:v>
                </c:pt>
                <c:pt idx="183">
                  <c:v>1968.7100878934511</c:v>
                </c:pt>
                <c:pt idx="184">
                  <c:v>1966.6527526859613</c:v>
                </c:pt>
                <c:pt idx="185">
                  <c:v>1960.9849958888567</c:v>
                </c:pt>
                <c:pt idx="186">
                  <c:v>1954.9440949609825</c:v>
                </c:pt>
                <c:pt idx="187">
                  <c:v>1954.9440949609825</c:v>
                </c:pt>
                <c:pt idx="188">
                  <c:v>1954.9440949609825</c:v>
                </c:pt>
                <c:pt idx="189">
                  <c:v>1952.5942954347811</c:v>
                </c:pt>
                <c:pt idx="190">
                  <c:v>1953.8145775921644</c:v>
                </c:pt>
                <c:pt idx="191">
                  <c:v>1953.4716883909164</c:v>
                </c:pt>
                <c:pt idx="192">
                  <c:v>1945.9583808929756</c:v>
                </c:pt>
                <c:pt idx="193">
                  <c:v>1946.1499954466144</c:v>
                </c:pt>
                <c:pt idx="194">
                  <c:v>1946.1499954466144</c:v>
                </c:pt>
                <c:pt idx="195">
                  <c:v>1946.1499954466144</c:v>
                </c:pt>
                <c:pt idx="196">
                  <c:v>1955.4785987158693</c:v>
                </c:pt>
                <c:pt idx="197">
                  <c:v>1968.871447517568</c:v>
                </c:pt>
                <c:pt idx="198">
                  <c:v>1964.8576268676611</c:v>
                </c:pt>
                <c:pt idx="199">
                  <c:v>1950.1537311200136</c:v>
                </c:pt>
                <c:pt idx="200">
                  <c:v>1953.4010935553652</c:v>
                </c:pt>
                <c:pt idx="201">
                  <c:v>1953.4010935553652</c:v>
                </c:pt>
                <c:pt idx="202">
                  <c:v>1953.4010935553652</c:v>
                </c:pt>
                <c:pt idx="203">
                  <c:v>1954.5293103416398</c:v>
                </c:pt>
                <c:pt idx="204">
                  <c:v>1956.8401409006201</c:v>
                </c:pt>
                <c:pt idx="205">
                  <c:v>1950.3011967861248</c:v>
                </c:pt>
                <c:pt idx="206">
                  <c:v>1955.9924999968894</c:v>
                </c:pt>
                <c:pt idx="207">
                  <c:v>1951.1286557635763</c:v>
                </c:pt>
                <c:pt idx="208">
                  <c:v>1951.1286557635763</c:v>
                </c:pt>
                <c:pt idx="209">
                  <c:v>1951.1286557635763</c:v>
                </c:pt>
                <c:pt idx="210">
                  <c:v>1951.1286557635763</c:v>
                </c:pt>
                <c:pt idx="211">
                  <c:v>1935.2152068923428</c:v>
                </c:pt>
                <c:pt idx="212">
                  <c:v>1926.4461599239839</c:v>
                </c:pt>
                <c:pt idx="213">
                  <c:v>1918.5550267487747</c:v>
                </c:pt>
                <c:pt idx="214">
                  <c:v>1918.5550267487747</c:v>
                </c:pt>
                <c:pt idx="215">
                  <c:v>1918.5550267487747</c:v>
                </c:pt>
                <c:pt idx="216">
                  <c:v>1918.5550267487747</c:v>
                </c:pt>
                <c:pt idx="217">
                  <c:v>1918.9283923849416</c:v>
                </c:pt>
                <c:pt idx="218">
                  <c:v>1923.9335101022098</c:v>
                </c:pt>
                <c:pt idx="219">
                  <c:v>1929.6853590918126</c:v>
                </c:pt>
                <c:pt idx="220">
                  <c:v>1928.2019875102833</c:v>
                </c:pt>
                <c:pt idx="221">
                  <c:v>1922.2483192578879</c:v>
                </c:pt>
                <c:pt idx="222">
                  <c:v>1922.2483192578879</c:v>
                </c:pt>
                <c:pt idx="223">
                  <c:v>1922.2483192578879</c:v>
                </c:pt>
                <c:pt idx="224">
                  <c:v>1927.6570755007424</c:v>
                </c:pt>
                <c:pt idx="225">
                  <c:v>1937.6975838246976</c:v>
                </c:pt>
                <c:pt idx="226">
                  <c:v>1938.2324048710993</c:v>
                </c:pt>
                <c:pt idx="227">
                  <c:v>1942.1275166430055</c:v>
                </c:pt>
                <c:pt idx="228">
                  <c:v>1941.7238781174192</c:v>
                </c:pt>
                <c:pt idx="229">
                  <c:v>1941.7238781174192</c:v>
                </c:pt>
                <c:pt idx="230">
                  <c:v>1941.7238781174192</c:v>
                </c:pt>
                <c:pt idx="231">
                  <c:v>1931.0375481525261</c:v>
                </c:pt>
                <c:pt idx="232">
                  <c:v>1918.6256634907522</c:v>
                </c:pt>
                <c:pt idx="233">
                  <c:v>1917.4853846559713</c:v>
                </c:pt>
                <c:pt idx="234">
                  <c:v>1915.7396480328111</c:v>
                </c:pt>
                <c:pt idx="235">
                  <c:v>1918.2018430388866</c:v>
                </c:pt>
                <c:pt idx="236">
                  <c:v>1918.2018430388866</c:v>
                </c:pt>
                <c:pt idx="237">
                  <c:v>1918.2018430388866</c:v>
                </c:pt>
                <c:pt idx="238">
                  <c:v>1920.2704904825155</c:v>
                </c:pt>
                <c:pt idx="239">
                  <c:v>1922.9849595670826</c:v>
                </c:pt>
                <c:pt idx="240">
                  <c:v>1942.2889720532398</c:v>
                </c:pt>
                <c:pt idx="241">
                  <c:v>1949.7891641181486</c:v>
                </c:pt>
                <c:pt idx="242">
                  <c:v>1944.6397252591</c:v>
                </c:pt>
                <c:pt idx="243">
                  <c:v>1944.6397252591</c:v>
                </c:pt>
                <c:pt idx="244">
                  <c:v>1944.6397252591</c:v>
                </c:pt>
                <c:pt idx="245">
                  <c:v>1949.7184855455735</c:v>
                </c:pt>
                <c:pt idx="246">
                  <c:v>1963.5210010756118</c:v>
                </c:pt>
                <c:pt idx="247">
                  <c:v>1959.6437765229161</c:v>
                </c:pt>
                <c:pt idx="248">
                  <c:v>1959.6437765229161</c:v>
                </c:pt>
                <c:pt idx="249">
                  <c:v>1962.7536337162242</c:v>
                </c:pt>
                <c:pt idx="250">
                  <c:v>1962.7536337162242</c:v>
                </c:pt>
                <c:pt idx="251">
                  <c:v>1962.7536337162242</c:v>
                </c:pt>
                <c:pt idx="252">
                  <c:v>1952.6869855937312</c:v>
                </c:pt>
                <c:pt idx="253">
                  <c:v>1948.4260773613419</c:v>
                </c:pt>
                <c:pt idx="254">
                  <c:v>1954.4135621523533</c:v>
                </c:pt>
                <c:pt idx="255">
                  <c:v>1948.7996641020964</c:v>
                </c:pt>
                <c:pt idx="256">
                  <c:v>1955.9079091153712</c:v>
                </c:pt>
                <c:pt idx="257">
                  <c:v>1955.9079091153712</c:v>
                </c:pt>
                <c:pt idx="258">
                  <c:v>1955.9079091153712</c:v>
                </c:pt>
                <c:pt idx="259">
                  <c:v>1955.9079091153712</c:v>
                </c:pt>
                <c:pt idx="260">
                  <c:v>1965.4596133519594</c:v>
                </c:pt>
                <c:pt idx="261">
                  <c:v>1983.7956544657486</c:v>
                </c:pt>
                <c:pt idx="262">
                  <c:v>1991.277486219778</c:v>
                </c:pt>
                <c:pt idx="263">
                  <c:v>1995.881690376104</c:v>
                </c:pt>
                <c:pt idx="264">
                  <c:v>1995.881690376104</c:v>
                </c:pt>
                <c:pt idx="265">
                  <c:v>1995.881690376104</c:v>
                </c:pt>
                <c:pt idx="266">
                  <c:v>2003.9491445886133</c:v>
                </c:pt>
                <c:pt idx="267">
                  <c:v>2000.1930833031897</c:v>
                </c:pt>
                <c:pt idx="268">
                  <c:v>1998.4261189888102</c:v>
                </c:pt>
                <c:pt idx="269">
                  <c:v>2006.6248334075308</c:v>
                </c:pt>
                <c:pt idx="270">
                  <c:v>1990.045659669182</c:v>
                </c:pt>
                <c:pt idx="271">
                  <c:v>1990.045659669182</c:v>
                </c:pt>
                <c:pt idx="272">
                  <c:v>1991.190118892308</c:v>
                </c:pt>
                <c:pt idx="273">
                  <c:v>1991.190118892308</c:v>
                </c:pt>
                <c:pt idx="274">
                  <c:v>2004.1925562782544</c:v>
                </c:pt>
                <c:pt idx="275">
                  <c:v>1997.3023757831374</c:v>
                </c:pt>
                <c:pt idx="276">
                  <c:v>2004.152144662447</c:v>
                </c:pt>
                <c:pt idx="277">
                  <c:v>2007.991248164125</c:v>
                </c:pt>
                <c:pt idx="278">
                  <c:v>2007.991248164125</c:v>
                </c:pt>
                <c:pt idx="279">
                  <c:v>2007.991248164125</c:v>
                </c:pt>
                <c:pt idx="280">
                  <c:v>2014.8410170434349</c:v>
                </c:pt>
                <c:pt idx="281">
                  <c:v>2035.8651601670977</c:v>
                </c:pt>
                <c:pt idx="282">
                  <c:v>2048.9787294965136</c:v>
                </c:pt>
                <c:pt idx="283">
                  <c:v>2053.1714346365043</c:v>
                </c:pt>
                <c:pt idx="284">
                  <c:v>2068.3257905641804</c:v>
                </c:pt>
                <c:pt idx="285">
                  <c:v>2068.3257905641804</c:v>
                </c:pt>
                <c:pt idx="286">
                  <c:v>2068.3257905641804</c:v>
                </c:pt>
                <c:pt idx="287">
                  <c:v>2060.9910822951852</c:v>
                </c:pt>
                <c:pt idx="288">
                  <c:v>2051.261985789617</c:v>
                </c:pt>
                <c:pt idx="289">
                  <c:v>2048.6251278582013</c:v>
                </c:pt>
                <c:pt idx="290">
                  <c:v>2048.5746133384423</c:v>
                </c:pt>
                <c:pt idx="291">
                  <c:v>2039.9568362675705</c:v>
                </c:pt>
                <c:pt idx="292">
                  <c:v>2039.9568362675705</c:v>
                </c:pt>
                <c:pt idx="293">
                  <c:v>2039.9568362675705</c:v>
                </c:pt>
                <c:pt idx="294">
                  <c:v>2066.0122255592219</c:v>
                </c:pt>
                <c:pt idx="295">
                  <c:v>2071.2960443260049</c:v>
                </c:pt>
                <c:pt idx="296">
                  <c:v>2080.9645234078625</c:v>
                </c:pt>
                <c:pt idx="297">
                  <c:v>2093.3708894606534</c:v>
                </c:pt>
                <c:pt idx="298">
                  <c:v>2097.5433887927406</c:v>
                </c:pt>
                <c:pt idx="299">
                  <c:v>2097.5433887927406</c:v>
                </c:pt>
                <c:pt idx="300">
                  <c:v>2097.5433887927406</c:v>
                </c:pt>
                <c:pt idx="301">
                  <c:v>2102.1806217066096</c:v>
                </c:pt>
                <c:pt idx="302">
                  <c:v>2095.6339399458529</c:v>
                </c:pt>
                <c:pt idx="303">
                  <c:v>2099.4225289277724</c:v>
                </c:pt>
                <c:pt idx="304">
                  <c:v>2095.1186918443123</c:v>
                </c:pt>
                <c:pt idx="305">
                  <c:v>2099.8771596056026</c:v>
                </c:pt>
                <c:pt idx="306">
                  <c:v>2099.8771596056026</c:v>
                </c:pt>
                <c:pt idx="307">
                  <c:v>2099.8771596056026</c:v>
                </c:pt>
                <c:pt idx="308">
                  <c:v>2101.7259910287789</c:v>
                </c:pt>
                <c:pt idx="309">
                  <c:v>2100.5843628822277</c:v>
                </c:pt>
                <c:pt idx="310">
                  <c:v>2114.1323570815703</c:v>
                </c:pt>
                <c:pt idx="311">
                  <c:v>2115.5467636348199</c:v>
                </c:pt>
                <c:pt idx="312">
                  <c:v>2126.9125305805774</c:v>
                </c:pt>
                <c:pt idx="313">
                  <c:v>2126.9125305805774</c:v>
                </c:pt>
                <c:pt idx="314">
                  <c:v>2126.9125305805774</c:v>
                </c:pt>
                <c:pt idx="315">
                  <c:v>2126.9125305805774</c:v>
                </c:pt>
                <c:pt idx="316">
                  <c:v>2123.5785722764881</c:v>
                </c:pt>
                <c:pt idx="317">
                  <c:v>2131.7013070537228</c:v>
                </c:pt>
                <c:pt idx="318">
                  <c:v>2148.5731566532027</c:v>
                </c:pt>
                <c:pt idx="319">
                  <c:v>2138.5005614132733</c:v>
                </c:pt>
                <c:pt idx="320">
                  <c:v>2138.5005614132733</c:v>
                </c:pt>
                <c:pt idx="321">
                  <c:v>2138.5005614132733</c:v>
                </c:pt>
                <c:pt idx="322">
                  <c:v>2139.9048650625718</c:v>
                </c:pt>
                <c:pt idx="323">
                  <c:v>2122.3460179943709</c:v>
                </c:pt>
                <c:pt idx="324">
                  <c:v>2123.8210419713314</c:v>
                </c:pt>
                <c:pt idx="325">
                  <c:v>2127.3469554505036</c:v>
                </c:pt>
                <c:pt idx="326">
                  <c:v>2139.4603372886932</c:v>
                </c:pt>
                <c:pt idx="327">
                  <c:v>2139.4603372886932</c:v>
                </c:pt>
                <c:pt idx="328">
                  <c:v>2139.4603372886932</c:v>
                </c:pt>
                <c:pt idx="329">
                  <c:v>2143.8449976037673</c:v>
                </c:pt>
                <c:pt idx="330">
                  <c:v>2129.4079478566678</c:v>
                </c:pt>
                <c:pt idx="331">
                  <c:v>2118.4159883571265</c:v>
                </c:pt>
                <c:pt idx="332">
                  <c:v>2124.447422016342</c:v>
                </c:pt>
                <c:pt idx="333">
                  <c:v>2135.9647325213759</c:v>
                </c:pt>
                <c:pt idx="334">
                  <c:v>2135.9647325213759</c:v>
                </c:pt>
                <c:pt idx="335">
                  <c:v>2135.9647325213759</c:v>
                </c:pt>
                <c:pt idx="336">
                  <c:v>2135.9647325213759</c:v>
                </c:pt>
                <c:pt idx="337">
                  <c:v>2151.1898087767145</c:v>
                </c:pt>
                <c:pt idx="338">
                  <c:v>2155.4835429562227</c:v>
                </c:pt>
                <c:pt idx="339">
                  <c:v>2161.1613749771259</c:v>
                </c:pt>
                <c:pt idx="340">
                  <c:v>2177.7200345541</c:v>
                </c:pt>
                <c:pt idx="341">
                  <c:v>2177.7200345541</c:v>
                </c:pt>
                <c:pt idx="342">
                  <c:v>2177.7200345541</c:v>
                </c:pt>
                <c:pt idx="343">
                  <c:v>2177.5886968027266</c:v>
                </c:pt>
                <c:pt idx="344">
                  <c:v>2177.5886968027266</c:v>
                </c:pt>
                <c:pt idx="345">
                  <c:v>2190.1870180306018</c:v>
                </c:pt>
                <c:pt idx="346">
                  <c:v>2207.8064825225133</c:v>
                </c:pt>
                <c:pt idx="347">
                  <c:v>2235.5288509662091</c:v>
                </c:pt>
                <c:pt idx="348">
                  <c:v>2235.5288509662091</c:v>
                </c:pt>
                <c:pt idx="349">
                  <c:v>2235.5288509662091</c:v>
                </c:pt>
                <c:pt idx="350">
                  <c:v>2235.5288509662091</c:v>
                </c:pt>
                <c:pt idx="351">
                  <c:v>2233.6194021193219</c:v>
                </c:pt>
                <c:pt idx="352">
                  <c:v>2231.7503648882421</c:v>
                </c:pt>
                <c:pt idx="353">
                  <c:v>2231.9524229672775</c:v>
                </c:pt>
                <c:pt idx="354">
                  <c:v>2216.8889931751673</c:v>
                </c:pt>
                <c:pt idx="355">
                  <c:v>2216.8889931751673</c:v>
                </c:pt>
                <c:pt idx="356">
                  <c:v>2216.8889931751673</c:v>
                </c:pt>
                <c:pt idx="357">
                  <c:v>2233.1546685375397</c:v>
                </c:pt>
                <c:pt idx="358">
                  <c:v>2237.226138830109</c:v>
                </c:pt>
                <c:pt idx="359">
                  <c:v>2240.257010015644</c:v>
                </c:pt>
                <c:pt idx="360">
                  <c:v>2240.257010015644</c:v>
                </c:pt>
                <c:pt idx="361">
                  <c:v>2281.7193278337668</c:v>
                </c:pt>
                <c:pt idx="362">
                  <c:v>2281.7193278337668</c:v>
                </c:pt>
                <c:pt idx="363">
                  <c:v>2281.7193278337668</c:v>
                </c:pt>
                <c:pt idx="364">
                  <c:v>2328.3644353791542</c:v>
                </c:pt>
                <c:pt idx="365">
                  <c:v>2369.897473524939</c:v>
                </c:pt>
                <c:pt idx="366">
                  <c:v>2362.3809129848119</c:v>
                </c:pt>
                <c:pt idx="367">
                  <c:v>2360.5724931774421</c:v>
                </c:pt>
                <c:pt idx="368">
                  <c:v>2380.6570662335889</c:v>
                </c:pt>
                <c:pt idx="369">
                  <c:v>2380.6570662335889</c:v>
                </c:pt>
                <c:pt idx="370">
                  <c:v>2380.6570662335889</c:v>
                </c:pt>
                <c:pt idx="371">
                  <c:v>2380.6570662335889</c:v>
                </c:pt>
                <c:pt idx="372">
                  <c:v>2427.019292468327</c:v>
                </c:pt>
                <c:pt idx="373">
                  <c:v>2459.2980705942778</c:v>
                </c:pt>
                <c:pt idx="374">
                  <c:v>2501.3261510336997</c:v>
                </c:pt>
                <c:pt idx="375">
                  <c:v>2482.8883513216938</c:v>
                </c:pt>
                <c:pt idx="376">
                  <c:v>2482.8883513216938</c:v>
                </c:pt>
                <c:pt idx="377">
                  <c:v>2482.8883513216938</c:v>
                </c:pt>
                <c:pt idx="378">
                  <c:v>2492.0617881099138</c:v>
                </c:pt>
                <c:pt idx="379">
                  <c:v>2524.3506691398161</c:v>
                </c:pt>
                <c:pt idx="380">
                  <c:v>2490.4453234776283</c:v>
                </c:pt>
                <c:pt idx="381">
                  <c:v>2411.8346278287954</c:v>
                </c:pt>
                <c:pt idx="382">
                  <c:v>2373.6052392752435</c:v>
                </c:pt>
                <c:pt idx="383">
                  <c:v>2373.6052392752435</c:v>
                </c:pt>
                <c:pt idx="384">
                  <c:v>2373.6052392752435</c:v>
                </c:pt>
                <c:pt idx="385">
                  <c:v>2393.5988861958244</c:v>
                </c:pt>
                <c:pt idx="386">
                  <c:v>2419.5027319281999</c:v>
                </c:pt>
                <c:pt idx="387">
                  <c:v>2423.877289339322</c:v>
                </c:pt>
                <c:pt idx="388">
                  <c:v>2423.877289339322</c:v>
                </c:pt>
                <c:pt idx="389">
                  <c:v>2435.5562463075848</c:v>
                </c:pt>
                <c:pt idx="390">
                  <c:v>2435.5562463075848</c:v>
                </c:pt>
                <c:pt idx="391">
                  <c:v>2435.5562463075848</c:v>
                </c:pt>
                <c:pt idx="392">
                  <c:v>2455.863083250671</c:v>
                </c:pt>
                <c:pt idx="393">
                  <c:v>2469.9061197436508</c:v>
                </c:pt>
                <c:pt idx="394">
                  <c:v>2469.9061197436508</c:v>
                </c:pt>
                <c:pt idx="395">
                  <c:v>2469.9061197436508</c:v>
                </c:pt>
                <c:pt idx="396">
                  <c:v>2460.7225800514789</c:v>
                </c:pt>
                <c:pt idx="397">
                  <c:v>2460.7225800514789</c:v>
                </c:pt>
                <c:pt idx="398">
                  <c:v>2460.7225800514789</c:v>
                </c:pt>
                <c:pt idx="399">
                  <c:v>2490.4756321894838</c:v>
                </c:pt>
                <c:pt idx="400">
                  <c:v>2530.1699418160438</c:v>
                </c:pt>
                <c:pt idx="401">
                  <c:v>2512.1867727818676</c:v>
                </c:pt>
                <c:pt idx="402">
                  <c:v>2482.605470011044</c:v>
                </c:pt>
                <c:pt idx="403">
                  <c:v>2484.3027578749434</c:v>
                </c:pt>
                <c:pt idx="404">
                  <c:v>2484.3027578749434</c:v>
                </c:pt>
                <c:pt idx="405">
                  <c:v>2484.3027578749434</c:v>
                </c:pt>
                <c:pt idx="406">
                  <c:v>2484.3027578749434</c:v>
                </c:pt>
                <c:pt idx="407">
                  <c:v>2519.9862146326454</c:v>
                </c:pt>
                <c:pt idx="408">
                  <c:v>2516.7128737522671</c:v>
                </c:pt>
                <c:pt idx="409">
                  <c:v>2476.4224927925516</c:v>
                </c:pt>
                <c:pt idx="410">
                  <c:v>2461.2681368648755</c:v>
                </c:pt>
                <c:pt idx="411">
                  <c:v>2461.2681368648755</c:v>
                </c:pt>
                <c:pt idx="412">
                  <c:v>2461.2681368648755</c:v>
                </c:pt>
                <c:pt idx="413">
                  <c:v>2461.2681368648755</c:v>
                </c:pt>
                <c:pt idx="414">
                  <c:v>2450.6903964273574</c:v>
                </c:pt>
                <c:pt idx="415">
                  <c:v>2438.6679407247343</c:v>
                </c:pt>
                <c:pt idx="416">
                  <c:v>2447.9727152643272</c:v>
                </c:pt>
                <c:pt idx="417">
                  <c:v>2463.8847889883878</c:v>
                </c:pt>
                <c:pt idx="418">
                  <c:v>2463.8847889883878</c:v>
                </c:pt>
                <c:pt idx="419">
                  <c:v>2463.8847889883878</c:v>
                </c:pt>
                <c:pt idx="420">
                  <c:v>2463.6625251014484</c:v>
                </c:pt>
                <c:pt idx="421">
                  <c:v>2458.4393237583758</c:v>
                </c:pt>
                <c:pt idx="422">
                  <c:v>2439.5569962724912</c:v>
                </c:pt>
                <c:pt idx="423">
                  <c:v>2474.8464397760731</c:v>
                </c:pt>
                <c:pt idx="424">
                  <c:v>2519.0466445651291</c:v>
                </c:pt>
                <c:pt idx="425">
                  <c:v>2519.0466445651291</c:v>
                </c:pt>
                <c:pt idx="426">
                  <c:v>2519.0466445651291</c:v>
                </c:pt>
                <c:pt idx="427">
                  <c:v>2484.888726304147</c:v>
                </c:pt>
                <c:pt idx="428">
                  <c:v>2451.9835681331856</c:v>
                </c:pt>
                <c:pt idx="429">
                  <c:v>2459.2475560745183</c:v>
                </c:pt>
                <c:pt idx="430">
                  <c:v>2461.8945169098861</c:v>
                </c:pt>
                <c:pt idx="431">
                  <c:v>2462.1268837007774</c:v>
                </c:pt>
                <c:pt idx="432">
                  <c:v>2462.1268837007774</c:v>
                </c:pt>
                <c:pt idx="433">
                  <c:v>2462.1268837007774</c:v>
                </c:pt>
                <c:pt idx="434">
                  <c:v>2448.5384778856273</c:v>
                </c:pt>
                <c:pt idx="435">
                  <c:v>2458.1160308319186</c:v>
                </c:pt>
                <c:pt idx="436">
                  <c:v>2494.3046327872098</c:v>
                </c:pt>
                <c:pt idx="437">
                  <c:v>2478.5643084303301</c:v>
                </c:pt>
                <c:pt idx="438">
                  <c:v>2453.5091066299051</c:v>
                </c:pt>
                <c:pt idx="439">
                  <c:v>2453.5091066299051</c:v>
                </c:pt>
                <c:pt idx="440">
                  <c:v>2453.5091066299051</c:v>
                </c:pt>
                <c:pt idx="441">
                  <c:v>2453.5091066299051</c:v>
                </c:pt>
                <c:pt idx="442">
                  <c:v>2494.062163092367</c:v>
                </c:pt>
                <c:pt idx="443">
                  <c:v>2507.5394369640471</c:v>
                </c:pt>
                <c:pt idx="444">
                  <c:v>2523.1484235695534</c:v>
                </c:pt>
                <c:pt idx="445">
                  <c:v>2533.6352378715055</c:v>
                </c:pt>
                <c:pt idx="446">
                  <c:v>2533.6352378715055</c:v>
                </c:pt>
                <c:pt idx="447">
                  <c:v>2533.6352378715055</c:v>
                </c:pt>
                <c:pt idx="448">
                  <c:v>2568.2578897142703</c:v>
                </c:pt>
                <c:pt idx="449">
                  <c:v>2579.1488201742936</c:v>
                </c:pt>
                <c:pt idx="450">
                  <c:v>2567.8537735561986</c:v>
                </c:pt>
                <c:pt idx="451">
                  <c:v>2562.9740709474868</c:v>
                </c:pt>
                <c:pt idx="452">
                  <c:v>2575.511774751651</c:v>
                </c:pt>
                <c:pt idx="453">
                  <c:v>2575.511774751651</c:v>
                </c:pt>
                <c:pt idx="454">
                  <c:v>2575.511774751651</c:v>
                </c:pt>
                <c:pt idx="455">
                  <c:v>2600.8094462469189</c:v>
                </c:pt>
                <c:pt idx="456">
                  <c:v>2634.1995438075655</c:v>
                </c:pt>
                <c:pt idx="457">
                  <c:v>2645.1308858833963</c:v>
                </c:pt>
                <c:pt idx="458">
                  <c:v>2622.4700723195442</c:v>
                </c:pt>
                <c:pt idx="459">
                  <c:v>2644.8379016687945</c:v>
                </c:pt>
                <c:pt idx="460">
                  <c:v>2644.8379016687945</c:v>
                </c:pt>
                <c:pt idx="461">
                  <c:v>2644.8379016687945</c:v>
                </c:pt>
                <c:pt idx="462">
                  <c:v>2672.3683149374065</c:v>
                </c:pt>
                <c:pt idx="463">
                  <c:v>2698.5651448843828</c:v>
                </c:pt>
                <c:pt idx="464">
                  <c:v>2713.5780601567344</c:v>
                </c:pt>
                <c:pt idx="465">
                  <c:v>2689.7655155423786</c:v>
                </c:pt>
                <c:pt idx="466">
                  <c:v>2741.7348534703569</c:v>
                </c:pt>
                <c:pt idx="467">
                  <c:v>2741.7348534703569</c:v>
                </c:pt>
                <c:pt idx="468">
                  <c:v>2741.7348534703569</c:v>
                </c:pt>
                <c:pt idx="469">
                  <c:v>2755.434391228976</c:v>
                </c:pt>
                <c:pt idx="470">
                  <c:v>2758.3541304710416</c:v>
                </c:pt>
                <c:pt idx="471">
                  <c:v>2731.6016408067171</c:v>
                </c:pt>
                <c:pt idx="472">
                  <c:v>2693.0994738464678</c:v>
                </c:pt>
                <c:pt idx="473">
                  <c:v>2667.1653194022374</c:v>
                </c:pt>
                <c:pt idx="474">
                  <c:v>2667.1653194022374</c:v>
                </c:pt>
                <c:pt idx="475">
                  <c:v>2667.1653194022374</c:v>
                </c:pt>
                <c:pt idx="476">
                  <c:v>2667.1653194022374</c:v>
                </c:pt>
                <c:pt idx="477">
                  <c:v>2605.6184285279683</c:v>
                </c:pt>
                <c:pt idx="478">
                  <c:v>2614.4685723897314</c:v>
                </c:pt>
                <c:pt idx="479">
                  <c:v>2630.3806461137915</c:v>
                </c:pt>
                <c:pt idx="480">
                  <c:v>2635.9877578070314</c:v>
                </c:pt>
                <c:pt idx="481">
                  <c:v>2635.9877578070314</c:v>
                </c:pt>
                <c:pt idx="482">
                  <c:v>2635.9877578070314</c:v>
                </c:pt>
                <c:pt idx="483">
                  <c:v>2655.3853333944571</c:v>
                </c:pt>
                <c:pt idx="484">
                  <c:v>2677.9249121108878</c:v>
                </c:pt>
                <c:pt idx="485">
                  <c:v>2655.7490379367214</c:v>
                </c:pt>
                <c:pt idx="486">
                  <c:v>2655.7490379367214</c:v>
                </c:pt>
                <c:pt idx="487">
                  <c:v>2655.7490379367214</c:v>
                </c:pt>
                <c:pt idx="488">
                  <c:v>2655.7490379367214</c:v>
                </c:pt>
                <c:pt idx="489">
                  <c:v>2655.7490379367214</c:v>
                </c:pt>
                <c:pt idx="490">
                  <c:v>2601.4964437156405</c:v>
                </c:pt>
                <c:pt idx="491">
                  <c:v>2596.788490474109</c:v>
                </c:pt>
                <c:pt idx="492">
                  <c:v>2569.3591062450146</c:v>
                </c:pt>
                <c:pt idx="493">
                  <c:v>2573.268930074355</c:v>
                </c:pt>
                <c:pt idx="494">
                  <c:v>2594.7982183956074</c:v>
                </c:pt>
                <c:pt idx="495">
                  <c:v>2594.7982183956074</c:v>
                </c:pt>
                <c:pt idx="496">
                  <c:v>2594.7982183956074</c:v>
                </c:pt>
                <c:pt idx="497">
                  <c:v>2616.2668892931488</c:v>
                </c:pt>
                <c:pt idx="498">
                  <c:v>2629.9058096280573</c:v>
                </c:pt>
                <c:pt idx="499">
                  <c:v>2613.5391052261671</c:v>
                </c:pt>
                <c:pt idx="500">
                  <c:v>2572.4202861424051</c:v>
                </c:pt>
                <c:pt idx="501">
                  <c:v>2573.5113997691983</c:v>
                </c:pt>
                <c:pt idx="502">
                  <c:v>2573.5113997691983</c:v>
                </c:pt>
                <c:pt idx="503">
                  <c:v>2573.5113997691983</c:v>
                </c:pt>
                <c:pt idx="504">
                  <c:v>2565.4896940314816</c:v>
                </c:pt>
                <c:pt idx="505">
                  <c:v>2547.2640553024626</c:v>
                </c:pt>
                <c:pt idx="506">
                  <c:v>2566.9344092965866</c:v>
                </c:pt>
                <c:pt idx="507">
                  <c:v>2549.4664883639516</c:v>
                </c:pt>
                <c:pt idx="508">
                  <c:v>2539.3231727963603</c:v>
                </c:pt>
                <c:pt idx="509">
                  <c:v>2539.3231727963603</c:v>
                </c:pt>
                <c:pt idx="510">
                  <c:v>2539.3231727963603</c:v>
                </c:pt>
                <c:pt idx="511">
                  <c:v>2497.5375620517807</c:v>
                </c:pt>
                <c:pt idx="512">
                  <c:v>2470.8759985230222</c:v>
                </c:pt>
                <c:pt idx="513">
                  <c:v>2465.4608420048658</c:v>
                </c:pt>
                <c:pt idx="514">
                  <c:v>2471.0376449862506</c:v>
                </c:pt>
                <c:pt idx="515">
                  <c:v>2471.0376449862506</c:v>
                </c:pt>
                <c:pt idx="516">
                  <c:v>2471.0376449862506</c:v>
                </c:pt>
                <c:pt idx="517">
                  <c:v>2471.0376449862506</c:v>
                </c:pt>
                <c:pt idx="518">
                  <c:v>2485.7777818519039</c:v>
                </c:pt>
                <c:pt idx="519">
                  <c:v>2464.1070528753266</c:v>
                </c:pt>
                <c:pt idx="520">
                  <c:v>2439.5468933685393</c:v>
                </c:pt>
                <c:pt idx="521">
                  <c:v>2446.4370738636562</c:v>
                </c:pt>
                <c:pt idx="522">
                  <c:v>2437.698061945363</c:v>
                </c:pt>
                <c:pt idx="523">
                  <c:v>2437.698061945363</c:v>
                </c:pt>
                <c:pt idx="524">
                  <c:v>2437.698061945363</c:v>
                </c:pt>
                <c:pt idx="525">
                  <c:v>2458.863645724351</c:v>
                </c:pt>
                <c:pt idx="526">
                  <c:v>2464.1575673950856</c:v>
                </c:pt>
                <c:pt idx="527">
                  <c:v>2455.1659828779975</c:v>
                </c:pt>
                <c:pt idx="528">
                  <c:v>2466.9055572699708</c:v>
                </c:pt>
                <c:pt idx="529">
                  <c:v>2494.7087489452815</c:v>
                </c:pt>
                <c:pt idx="530">
                  <c:v>2494.7087489452815</c:v>
                </c:pt>
                <c:pt idx="531">
                  <c:v>2494.7087489452815</c:v>
                </c:pt>
                <c:pt idx="532">
                  <c:v>2494.7087489452815</c:v>
                </c:pt>
                <c:pt idx="533">
                  <c:v>2553.7501196395078</c:v>
                </c:pt>
                <c:pt idx="534">
                  <c:v>2581.9574274728893</c:v>
                </c:pt>
                <c:pt idx="535">
                  <c:v>2567.8335677482951</c:v>
                </c:pt>
                <c:pt idx="536">
                  <c:v>2578.7750127280774</c:v>
                </c:pt>
                <c:pt idx="537">
                  <c:v>2578.7750127280774</c:v>
                </c:pt>
                <c:pt idx="538">
                  <c:v>2578.7750127280774</c:v>
                </c:pt>
                <c:pt idx="539">
                  <c:v>2578.7750127280774</c:v>
                </c:pt>
                <c:pt idx="540">
                  <c:v>2621.5203993480768</c:v>
                </c:pt>
                <c:pt idx="541">
                  <c:v>2627.1780255610756</c:v>
                </c:pt>
                <c:pt idx="542">
                  <c:v>2629.0369598882039</c:v>
                </c:pt>
                <c:pt idx="543">
                  <c:v>2612.6904612942171</c:v>
                </c:pt>
                <c:pt idx="544">
                  <c:v>2612.6904612942171</c:v>
                </c:pt>
                <c:pt idx="545">
                  <c:v>2612.6904612942171</c:v>
                </c:pt>
                <c:pt idx="546">
                  <c:v>2628.3499624194824</c:v>
                </c:pt>
                <c:pt idx="547">
                  <c:v>2633.5529579546514</c:v>
                </c:pt>
                <c:pt idx="548">
                  <c:v>2651.2128340623703</c:v>
                </c:pt>
                <c:pt idx="549">
                  <c:v>2668.0240662381393</c:v>
                </c:pt>
                <c:pt idx="550">
                  <c:v>2703.4852591089016</c:v>
                </c:pt>
                <c:pt idx="551">
                  <c:v>2703.4852591089016</c:v>
                </c:pt>
                <c:pt idx="552">
                  <c:v>2703.4852591089016</c:v>
                </c:pt>
                <c:pt idx="553">
                  <c:v>2703.4852591089016</c:v>
                </c:pt>
                <c:pt idx="554">
                  <c:v>2648.4345354756297</c:v>
                </c:pt>
                <c:pt idx="555">
                  <c:v>2601.7894279302418</c:v>
                </c:pt>
                <c:pt idx="556">
                  <c:v>2617.4994435752665</c:v>
                </c:pt>
                <c:pt idx="557">
                  <c:v>2614.8322769319952</c:v>
                </c:pt>
                <c:pt idx="558">
                  <c:v>2614.8322769319952</c:v>
                </c:pt>
                <c:pt idx="559">
                  <c:v>2614.8322769319952</c:v>
                </c:pt>
                <c:pt idx="560">
                  <c:v>2614.8322769319952</c:v>
                </c:pt>
                <c:pt idx="561">
                  <c:v>2610.5991601761975</c:v>
                </c:pt>
                <c:pt idx="562">
                  <c:v>2629.5016934699856</c:v>
                </c:pt>
                <c:pt idx="563">
                  <c:v>2607.6996267420354</c:v>
                </c:pt>
                <c:pt idx="564">
                  <c:v>2627.2487458887381</c:v>
                </c:pt>
                <c:pt idx="565">
                  <c:v>2627.2487458887381</c:v>
                </c:pt>
                <c:pt idx="566">
                  <c:v>2627.2487458887381</c:v>
                </c:pt>
                <c:pt idx="567">
                  <c:v>2616.6204909314611</c:v>
                </c:pt>
                <c:pt idx="568">
                  <c:v>2629.8148834924909</c:v>
                </c:pt>
                <c:pt idx="569">
                  <c:v>2645.8987065837318</c:v>
                </c:pt>
                <c:pt idx="570">
                  <c:v>2635.3411719541173</c:v>
                </c:pt>
                <c:pt idx="571">
                  <c:v>2664.5385643747736</c:v>
                </c:pt>
                <c:pt idx="572">
                  <c:v>2664.5385643747736</c:v>
                </c:pt>
                <c:pt idx="573">
                  <c:v>2664.5385643747736</c:v>
                </c:pt>
                <c:pt idx="574">
                  <c:v>2664.5385643747736</c:v>
                </c:pt>
                <c:pt idx="575">
                  <c:v>2678.2482050373446</c:v>
                </c:pt>
                <c:pt idx="576">
                  <c:v>2706.657570949762</c:v>
                </c:pt>
                <c:pt idx="577">
                  <c:v>2703.7378317076964</c:v>
                </c:pt>
                <c:pt idx="578">
                  <c:v>2722.9939666397968</c:v>
                </c:pt>
                <c:pt idx="579">
                  <c:v>2722.9939666397968</c:v>
                </c:pt>
                <c:pt idx="580">
                  <c:v>2722.9939666397968</c:v>
                </c:pt>
                <c:pt idx="581">
                  <c:v>2745.6648831076009</c:v>
                </c:pt>
                <c:pt idx="582">
                  <c:v>2770.659467484315</c:v>
                </c:pt>
                <c:pt idx="583">
                  <c:v>2771.3060533372291</c:v>
                </c:pt>
                <c:pt idx="584">
                  <c:v>2751.1002454336608</c:v>
                </c:pt>
                <c:pt idx="585">
                  <c:v>2747.6450522821506</c:v>
                </c:pt>
                <c:pt idx="586">
                  <c:v>2747.6450522821506</c:v>
                </c:pt>
                <c:pt idx="587">
                  <c:v>2747.6450522821506</c:v>
                </c:pt>
                <c:pt idx="588">
                  <c:v>2774.0843519239697</c:v>
                </c:pt>
                <c:pt idx="589">
                  <c:v>2768.6894012137168</c:v>
                </c:pt>
                <c:pt idx="590">
                  <c:v>2793.7850146299488</c:v>
                </c:pt>
                <c:pt idx="591">
                  <c:v>2808.1210353375309</c:v>
                </c:pt>
                <c:pt idx="592">
                  <c:v>2833.024693578679</c:v>
                </c:pt>
                <c:pt idx="593">
                  <c:v>2833.024693578679</c:v>
                </c:pt>
                <c:pt idx="594">
                  <c:v>2833.024693578679</c:v>
                </c:pt>
                <c:pt idx="595">
                  <c:v>2833.024693578679</c:v>
                </c:pt>
                <c:pt idx="596">
                  <c:v>2846.3807326029373</c:v>
                </c:pt>
                <c:pt idx="597">
                  <c:v>2871.7996389456271</c:v>
                </c:pt>
                <c:pt idx="598">
                  <c:v>2889.0756047031778</c:v>
                </c:pt>
                <c:pt idx="599">
                  <c:v>2939.6911535016166</c:v>
                </c:pt>
                <c:pt idx="600">
                  <c:v>2939.6911535016166</c:v>
                </c:pt>
                <c:pt idx="601">
                  <c:v>2939.6911535016166</c:v>
                </c:pt>
                <c:pt idx="602">
                  <c:v>2936.3268864856723</c:v>
                </c:pt>
                <c:pt idx="603">
                  <c:v>2937.6503669033559</c:v>
                </c:pt>
                <c:pt idx="604">
                  <c:v>2937.529132055935</c:v>
                </c:pt>
                <c:pt idx="605">
                  <c:v>2948.3594450922474</c:v>
                </c:pt>
                <c:pt idx="606">
                  <c:v>2944.7931199972677</c:v>
                </c:pt>
                <c:pt idx="607">
                  <c:v>2944.7931199972677</c:v>
                </c:pt>
                <c:pt idx="608">
                  <c:v>2944.7931199972677</c:v>
                </c:pt>
                <c:pt idx="609">
                  <c:v>2985.6795722901384</c:v>
                </c:pt>
                <c:pt idx="610">
                  <c:v>2989.6904251589963</c:v>
                </c:pt>
                <c:pt idx="611">
                  <c:v>3029.1119563788584</c:v>
                </c:pt>
                <c:pt idx="612">
                  <c:v>3038.5480686698247</c:v>
                </c:pt>
                <c:pt idx="613">
                  <c:v>3038.5480686698247</c:v>
                </c:pt>
                <c:pt idx="614">
                  <c:v>3038.5480686698247</c:v>
                </c:pt>
                <c:pt idx="615">
                  <c:v>3038.5480686698247</c:v>
                </c:pt>
                <c:pt idx="616">
                  <c:v>2996.257312727656</c:v>
                </c:pt>
                <c:pt idx="617">
                  <c:v>3027.0913755885013</c:v>
                </c:pt>
                <c:pt idx="618">
                  <c:v>3020.6861344830704</c:v>
                </c:pt>
                <c:pt idx="619">
                  <c:v>3049.4693078417035</c:v>
                </c:pt>
                <c:pt idx="620">
                  <c:v>3066.6442445597368</c:v>
                </c:pt>
                <c:pt idx="621">
                  <c:v>3066.6442445597368</c:v>
                </c:pt>
                <c:pt idx="622">
                  <c:v>3066.6442445597368</c:v>
                </c:pt>
                <c:pt idx="623">
                  <c:v>3066.6442445597368</c:v>
                </c:pt>
                <c:pt idx="624">
                  <c:v>3087.0824192541963</c:v>
                </c:pt>
                <c:pt idx="625">
                  <c:v>3111.1778451792015</c:v>
                </c:pt>
                <c:pt idx="626">
                  <c:v>3137.900026131671</c:v>
                </c:pt>
                <c:pt idx="627">
                  <c:v>3187.3537409756545</c:v>
                </c:pt>
                <c:pt idx="628">
                  <c:v>3187.3537409756545</c:v>
                </c:pt>
                <c:pt idx="629">
                  <c:v>3187.3537409756545</c:v>
                </c:pt>
                <c:pt idx="630">
                  <c:v>3294.2121560736759</c:v>
                </c:pt>
                <c:pt idx="631">
                  <c:v>3279.9367527898048</c:v>
                </c:pt>
                <c:pt idx="632">
                  <c:v>3324.6623085843539</c:v>
                </c:pt>
                <c:pt idx="633">
                  <c:v>3281.179409975874</c:v>
                </c:pt>
                <c:pt idx="634">
                  <c:v>3185.8383053828866</c:v>
                </c:pt>
                <c:pt idx="635">
                  <c:v>3185.8383053828866</c:v>
                </c:pt>
                <c:pt idx="636">
                  <c:v>3185.8383053828866</c:v>
                </c:pt>
                <c:pt idx="637">
                  <c:v>3164.4908693327666</c:v>
                </c:pt>
                <c:pt idx="638">
                  <c:v>3178.3015390348555</c:v>
                </c:pt>
                <c:pt idx="639">
                  <c:v>3227.5026812800452</c:v>
                </c:pt>
                <c:pt idx="640">
                  <c:v>3204.8620735240966</c:v>
                </c:pt>
                <c:pt idx="641">
                  <c:v>3198.4164208028583</c:v>
                </c:pt>
                <c:pt idx="642">
                  <c:v>3198.4164208028583</c:v>
                </c:pt>
                <c:pt idx="643">
                  <c:v>3198.4164208028583</c:v>
                </c:pt>
                <c:pt idx="644">
                  <c:v>3198.4164208028583</c:v>
                </c:pt>
                <c:pt idx="645">
                  <c:v>3223.5827545467528</c:v>
                </c:pt>
                <c:pt idx="646">
                  <c:v>3190.1825540821542</c:v>
                </c:pt>
                <c:pt idx="647">
                  <c:v>3165.0970435698741</c:v>
                </c:pt>
                <c:pt idx="648">
                  <c:v>3096.791309951861</c:v>
                </c:pt>
                <c:pt idx="649">
                  <c:v>3096.791309951861</c:v>
                </c:pt>
                <c:pt idx="650">
                  <c:v>3096.791309951861</c:v>
                </c:pt>
                <c:pt idx="651">
                  <c:v>3116.6233104092134</c:v>
                </c:pt>
                <c:pt idx="652">
                  <c:v>3109.2380876204593</c:v>
                </c:pt>
                <c:pt idx="653">
                  <c:v>3072.6251636991929</c:v>
                </c:pt>
                <c:pt idx="654">
                  <c:v>3058.5720243022615</c:v>
                </c:pt>
                <c:pt idx="655">
                  <c:v>3068.4425614631546</c:v>
                </c:pt>
                <c:pt idx="656">
                  <c:v>3068.4425614631546</c:v>
                </c:pt>
                <c:pt idx="657">
                  <c:v>3068.4425614631546</c:v>
                </c:pt>
                <c:pt idx="658">
                  <c:v>3085.395234294248</c:v>
                </c:pt>
                <c:pt idx="659">
                  <c:v>3150.1144370093775</c:v>
                </c:pt>
                <c:pt idx="660">
                  <c:v>3183.9995768636622</c:v>
                </c:pt>
                <c:pt idx="661">
                  <c:v>3220.2588991466159</c:v>
                </c:pt>
                <c:pt idx="662">
                  <c:v>3164.9657058185007</c:v>
                </c:pt>
                <c:pt idx="663">
                  <c:v>3164.9657058185007</c:v>
                </c:pt>
                <c:pt idx="664">
                  <c:v>3166.7998831198547</c:v>
                </c:pt>
                <c:pt idx="665">
                  <c:v>3183.51993461951</c:v>
                </c:pt>
                <c:pt idx="666">
                  <c:v>3208.7516447423268</c:v>
                </c:pt>
                <c:pt idx="667">
                  <c:v>3173.1785726581147</c:v>
                </c:pt>
                <c:pt idx="668">
                  <c:v>3148.0075156846315</c:v>
                </c:pt>
                <c:pt idx="669">
                  <c:v>3120.7641427755807</c:v>
                </c:pt>
                <c:pt idx="670">
                  <c:v>3120.7641427755807</c:v>
                </c:pt>
                <c:pt idx="671">
                  <c:v>3120.7641427755807</c:v>
                </c:pt>
                <c:pt idx="672">
                  <c:v>3056.32017160853</c:v>
                </c:pt>
                <c:pt idx="673">
                  <c:v>2998.2852165544064</c:v>
                </c:pt>
                <c:pt idx="674">
                  <c:v>2976.2175790551637</c:v>
                </c:pt>
                <c:pt idx="675">
                  <c:v>2971.4664156906915</c:v>
                </c:pt>
                <c:pt idx="676">
                  <c:v>2939.6538388651684</c:v>
                </c:pt>
                <c:pt idx="677">
                  <c:v>2939.6538388651684</c:v>
                </c:pt>
                <c:pt idx="678">
                  <c:v>2939.6538388651684</c:v>
                </c:pt>
                <c:pt idx="679">
                  <c:v>2939.6538388651684</c:v>
                </c:pt>
                <c:pt idx="680">
                  <c:v>2995.2121236548323</c:v>
                </c:pt>
                <c:pt idx="681">
                  <c:v>3013.3979595967189</c:v>
                </c:pt>
                <c:pt idx="682">
                  <c:v>2993.3622026001549</c:v>
                </c:pt>
                <c:pt idx="683">
                  <c:v>2964.0667314719803</c:v>
                </c:pt>
                <c:pt idx="684">
                  <c:v>2964.0667314719803</c:v>
                </c:pt>
                <c:pt idx="685">
                  <c:v>2964.0667314719803</c:v>
                </c:pt>
                <c:pt idx="686">
                  <c:v>2997.5270521877351</c:v>
                </c:pt>
                <c:pt idx="687">
                  <c:v>3013.9034025078331</c:v>
                </c:pt>
                <c:pt idx="688">
                  <c:v>3051.8015119831693</c:v>
                </c:pt>
                <c:pt idx="689">
                  <c:v>3010.0317098086989</c:v>
                </c:pt>
                <c:pt idx="690">
                  <c:v>2996.6071460895078</c:v>
                </c:pt>
                <c:pt idx="691">
                  <c:v>2996.6071460895078</c:v>
                </c:pt>
                <c:pt idx="692">
                  <c:v>2996.6071460895078</c:v>
                </c:pt>
                <c:pt idx="693">
                  <c:v>3002.803876179767</c:v>
                </c:pt>
                <c:pt idx="694">
                  <c:v>3035.8194071337412</c:v>
                </c:pt>
                <c:pt idx="695">
                  <c:v>3011.4368411015962</c:v>
                </c:pt>
                <c:pt idx="696">
                  <c:v>3005.947731086897</c:v>
                </c:pt>
                <c:pt idx="697">
                  <c:v>2982.2020231227552</c:v>
                </c:pt>
                <c:pt idx="698">
                  <c:v>2982.2020231227552</c:v>
                </c:pt>
                <c:pt idx="699">
                  <c:v>2982.2020231227552</c:v>
                </c:pt>
                <c:pt idx="700">
                  <c:v>2985.6436293074698</c:v>
                </c:pt>
                <c:pt idx="701">
                  <c:v>2912.1873367335884</c:v>
                </c:pt>
                <c:pt idx="702">
                  <c:v>2906.4994838227976</c:v>
                </c:pt>
                <c:pt idx="703">
                  <c:v>2940.5962390833938</c:v>
                </c:pt>
                <c:pt idx="704">
                  <c:v>2983.9838288139294</c:v>
                </c:pt>
                <c:pt idx="705">
                  <c:v>2983.9838288139294</c:v>
                </c:pt>
                <c:pt idx="706">
                  <c:v>2983.9838288139294</c:v>
                </c:pt>
                <c:pt idx="707">
                  <c:v>3009.245182666838</c:v>
                </c:pt>
                <c:pt idx="708">
                  <c:v>3024.1327834351182</c:v>
                </c:pt>
                <c:pt idx="709">
                  <c:v>3024.1327834351182</c:v>
                </c:pt>
                <c:pt idx="710">
                  <c:v>3098.5201836029369</c:v>
                </c:pt>
                <c:pt idx="711">
                  <c:v>3163.1613162385638</c:v>
                </c:pt>
                <c:pt idx="712">
                  <c:v>3163.1613162385638</c:v>
                </c:pt>
                <c:pt idx="713">
                  <c:v>3163.1613162385638</c:v>
                </c:pt>
                <c:pt idx="714">
                  <c:v>3163.1613162385638</c:v>
                </c:pt>
                <c:pt idx="715">
                  <c:v>3159.1231430865964</c:v>
                </c:pt>
                <c:pt idx="716">
                  <c:v>3199.0595622787341</c:v>
                </c:pt>
                <c:pt idx="717">
                  <c:v>3172.0776835239853</c:v>
                </c:pt>
                <c:pt idx="718">
                  <c:v>3136.9283718528513</c:v>
                </c:pt>
                <c:pt idx="719">
                  <c:v>3136.9283718528513</c:v>
                </c:pt>
                <c:pt idx="720">
                  <c:v>3136.9283718528513</c:v>
                </c:pt>
                <c:pt idx="721">
                  <c:v>3176.9153947185728</c:v>
                </c:pt>
                <c:pt idx="722">
                  <c:v>3164.2948385268351</c:v>
                </c:pt>
                <c:pt idx="723">
                  <c:v>3190.0015047072789</c:v>
                </c:pt>
                <c:pt idx="724">
                  <c:v>3190.0015047072789</c:v>
                </c:pt>
                <c:pt idx="725">
                  <c:v>3191.3678038940348</c:v>
                </c:pt>
                <c:pt idx="726">
                  <c:v>3191.3678038940348</c:v>
                </c:pt>
                <c:pt idx="727">
                  <c:v>3193.2043723395686</c:v>
                </c:pt>
                <c:pt idx="728">
                  <c:v>3234.7337928178954</c:v>
                </c:pt>
                <c:pt idx="729">
                  <c:v>3224.4451092758368</c:v>
                </c:pt>
                <c:pt idx="730">
                  <c:v>3259.6048624825548</c:v>
                </c:pt>
                <c:pt idx="731">
                  <c:v>3241.8325793956337</c:v>
                </c:pt>
                <c:pt idx="732">
                  <c:v>3272.3138170546836</c:v>
                </c:pt>
                <c:pt idx="733">
                  <c:v>3272.3138170546836</c:v>
                </c:pt>
                <c:pt idx="734">
                  <c:v>3272.3138170546836</c:v>
                </c:pt>
                <c:pt idx="735">
                  <c:v>3381.4893064906355</c:v>
                </c:pt>
                <c:pt idx="736">
                  <c:v>3381.4893064906355</c:v>
                </c:pt>
                <c:pt idx="737">
                  <c:v>3388.5678397543147</c:v>
                </c:pt>
                <c:pt idx="738">
                  <c:v>3353.6713796303661</c:v>
                </c:pt>
                <c:pt idx="739">
                  <c:v>3393.975474608113</c:v>
                </c:pt>
                <c:pt idx="740">
                  <c:v>3393.975474608113</c:v>
                </c:pt>
                <c:pt idx="741">
                  <c:v>3393.975474608113</c:v>
                </c:pt>
                <c:pt idx="742">
                  <c:v>3451.33286002368</c:v>
                </c:pt>
                <c:pt idx="743">
                  <c:v>3420.9900890653603</c:v>
                </c:pt>
                <c:pt idx="744">
                  <c:v>3410.5053134350137</c:v>
                </c:pt>
                <c:pt idx="745">
                  <c:v>3426.3438017183075</c:v>
                </c:pt>
                <c:pt idx="746">
                  <c:v>3430.7057112710868</c:v>
                </c:pt>
                <c:pt idx="747">
                  <c:v>3430.7057112710868</c:v>
                </c:pt>
                <c:pt idx="748">
                  <c:v>3432.6776524316224</c:v>
                </c:pt>
                <c:pt idx="749">
                  <c:v>3427.6347311689933</c:v>
                </c:pt>
                <c:pt idx="750">
                  <c:v>3401.8530493724998</c:v>
                </c:pt>
                <c:pt idx="751">
                  <c:v>3349.1454084649004</c:v>
                </c:pt>
                <c:pt idx="752">
                  <c:v>3264.9346991877446</c:v>
                </c:pt>
                <c:pt idx="753">
                  <c:v>3264.9346991877446</c:v>
                </c:pt>
                <c:pt idx="754">
                  <c:v>3264.9346991877446</c:v>
                </c:pt>
                <c:pt idx="755">
                  <c:v>3264.9346991877446</c:v>
                </c:pt>
                <c:pt idx="756">
                  <c:v>3273.8863907463069</c:v>
                </c:pt>
                <c:pt idx="757">
                  <c:v>3247.9123083393915</c:v>
                </c:pt>
                <c:pt idx="758">
                  <c:v>3242.0896582871592</c:v>
                </c:pt>
                <c:pt idx="759">
                  <c:v>3242.0896582871592</c:v>
                </c:pt>
                <c:pt idx="760">
                  <c:v>3242.0896582871592</c:v>
                </c:pt>
                <c:pt idx="761">
                  <c:v>3242.0896582871592</c:v>
                </c:pt>
                <c:pt idx="762">
                  <c:v>3242.0896582871592</c:v>
                </c:pt>
                <c:pt idx="763">
                  <c:v>3306.6653789533957</c:v>
                </c:pt>
                <c:pt idx="764">
                  <c:v>3297.1668646073194</c:v>
                </c:pt>
                <c:pt idx="765">
                  <c:v>3344.5885519022836</c:v>
                </c:pt>
                <c:pt idx="766">
                  <c:v>3381.640858930316</c:v>
                </c:pt>
                <c:pt idx="767">
                  <c:v>3362.4919350194086</c:v>
                </c:pt>
                <c:pt idx="768">
                  <c:v>3362.4919350194086</c:v>
                </c:pt>
                <c:pt idx="769">
                  <c:v>3362.4919350194086</c:v>
                </c:pt>
                <c:pt idx="770">
                  <c:v>3362.4919350194086</c:v>
                </c:pt>
                <c:pt idx="771">
                  <c:v>3340.3557384730088</c:v>
                </c:pt>
                <c:pt idx="772">
                  <c:v>3329.1559976768885</c:v>
                </c:pt>
                <c:pt idx="773">
                  <c:v>3334.4824566811917</c:v>
                </c:pt>
                <c:pt idx="774">
                  <c:v>3388.3850066429886</c:v>
                </c:pt>
                <c:pt idx="775">
                  <c:v>3388.3850066429886</c:v>
                </c:pt>
                <c:pt idx="776">
                  <c:v>3388.3850066429886</c:v>
                </c:pt>
                <c:pt idx="777">
                  <c:v>3388.3850066429886</c:v>
                </c:pt>
                <c:pt idx="778">
                  <c:v>3391.9494811097461</c:v>
                </c:pt>
                <c:pt idx="779">
                  <c:v>3452.9202219175572</c:v>
                </c:pt>
                <c:pt idx="780">
                  <c:v>3463.8769303636709</c:v>
                </c:pt>
                <c:pt idx="781">
                  <c:v>3376.0308621843383</c:v>
                </c:pt>
                <c:pt idx="782">
                  <c:v>3376.0308621843383</c:v>
                </c:pt>
                <c:pt idx="783">
                  <c:v>3376.0308621843383</c:v>
                </c:pt>
                <c:pt idx="784">
                  <c:v>3457.6897317864295</c:v>
                </c:pt>
                <c:pt idx="785">
                  <c:v>3471.2792906909444</c:v>
                </c:pt>
                <c:pt idx="786">
                  <c:v>3461.9934296511233</c:v>
                </c:pt>
                <c:pt idx="787">
                  <c:v>3397.478467072388</c:v>
                </c:pt>
                <c:pt idx="788">
                  <c:v>3381.6712379740666</c:v>
                </c:pt>
                <c:pt idx="789">
                  <c:v>3381.6712379740666</c:v>
                </c:pt>
                <c:pt idx="790">
                  <c:v>3383.6099637030525</c:v>
                </c:pt>
                <c:pt idx="791">
                  <c:v>3423.6424657618618</c:v>
                </c:pt>
                <c:pt idx="792">
                  <c:v>3485.3174442564123</c:v>
                </c:pt>
                <c:pt idx="793">
                  <c:v>3479.7548414646412</c:v>
                </c:pt>
                <c:pt idx="794">
                  <c:v>3412.4260699686188</c:v>
                </c:pt>
                <c:pt idx="795">
                  <c:v>3417.228754346213</c:v>
                </c:pt>
                <c:pt idx="796">
                  <c:v>3417.228754346213</c:v>
                </c:pt>
                <c:pt idx="797">
                  <c:v>3417.228754346213</c:v>
                </c:pt>
                <c:pt idx="798">
                  <c:v>3464.3740927617123</c:v>
                </c:pt>
                <c:pt idx="799">
                  <c:v>3489.6135163578888</c:v>
                </c:pt>
                <c:pt idx="800">
                  <c:v>3483.2504661698526</c:v>
                </c:pt>
                <c:pt idx="801">
                  <c:v>3533.1416431219086</c:v>
                </c:pt>
                <c:pt idx="802">
                  <c:v>3507.7401035973749</c:v>
                </c:pt>
                <c:pt idx="803">
                  <c:v>3507.7401035973749</c:v>
                </c:pt>
                <c:pt idx="804">
                  <c:v>3507.7401035973749</c:v>
                </c:pt>
                <c:pt idx="805">
                  <c:v>3507.7401035973749</c:v>
                </c:pt>
                <c:pt idx="806">
                  <c:v>3504.7510911682812</c:v>
                </c:pt>
                <c:pt idx="807">
                  <c:v>3489.5527228847545</c:v>
                </c:pt>
                <c:pt idx="808">
                  <c:v>3435.000712992417</c:v>
                </c:pt>
                <c:pt idx="809">
                  <c:v>3453.9986733468254</c:v>
                </c:pt>
                <c:pt idx="810">
                  <c:v>3453.9986733468254</c:v>
                </c:pt>
                <c:pt idx="811">
                  <c:v>3455.9748550483423</c:v>
                </c:pt>
                <c:pt idx="812">
                  <c:v>3412.8472387239835</c:v>
                </c:pt>
                <c:pt idx="813">
                  <c:v>3421.2618888295829</c:v>
                </c:pt>
                <c:pt idx="814">
                  <c:v>3440.676412868404</c:v>
                </c:pt>
                <c:pt idx="815">
                  <c:v>3408.7108805997859</c:v>
                </c:pt>
                <c:pt idx="816">
                  <c:v>3404.4934174143291</c:v>
                </c:pt>
                <c:pt idx="817">
                  <c:v>3404.4934174143291</c:v>
                </c:pt>
                <c:pt idx="818">
                  <c:v>3404.4934174143291</c:v>
                </c:pt>
                <c:pt idx="819">
                  <c:v>3418.4840404814695</c:v>
                </c:pt>
                <c:pt idx="820">
                  <c:v>3366.8403927249387</c:v>
                </c:pt>
                <c:pt idx="821">
                  <c:v>3302.7065655345555</c:v>
                </c:pt>
                <c:pt idx="822">
                  <c:v>3300.1010654416173</c:v>
                </c:pt>
                <c:pt idx="823">
                  <c:v>3259.7715737306867</c:v>
                </c:pt>
                <c:pt idx="824">
                  <c:v>3259.7715737306867</c:v>
                </c:pt>
                <c:pt idx="825">
                  <c:v>3259.7715737306867</c:v>
                </c:pt>
                <c:pt idx="826">
                  <c:v>3231.4152166880845</c:v>
                </c:pt>
                <c:pt idx="827">
                  <c:v>3252.3200462275358</c:v>
                </c:pt>
                <c:pt idx="828">
                  <c:v>3289.415473620772</c:v>
                </c:pt>
                <c:pt idx="829">
                  <c:v>3301.3581938911279</c:v>
                </c:pt>
                <c:pt idx="830">
                  <c:v>3260.6535912718759</c:v>
                </c:pt>
                <c:pt idx="831">
                  <c:v>3260.6535912718759</c:v>
                </c:pt>
                <c:pt idx="832">
                  <c:v>3260.6535912718759</c:v>
                </c:pt>
                <c:pt idx="833">
                  <c:v>3272.6470022055187</c:v>
                </c:pt>
                <c:pt idx="834">
                  <c:v>3272.5760352769171</c:v>
                </c:pt>
                <c:pt idx="835">
                  <c:v>3252.3200462275358</c:v>
                </c:pt>
                <c:pt idx="836">
                  <c:v>3182.863699392045</c:v>
                </c:pt>
                <c:pt idx="837">
                  <c:v>3160.9653328521731</c:v>
                </c:pt>
                <c:pt idx="838">
                  <c:v>3160.9653328521731</c:v>
                </c:pt>
                <c:pt idx="839">
                  <c:v>3160.9653328521731</c:v>
                </c:pt>
                <c:pt idx="840">
                  <c:v>3162.7670080309031</c:v>
                </c:pt>
                <c:pt idx="841">
                  <c:v>3147.0640815337647</c:v>
                </c:pt>
                <c:pt idx="842">
                  <c:v>3155.6763454847151</c:v>
                </c:pt>
                <c:pt idx="843">
                  <c:v>3155.6763454847151</c:v>
                </c:pt>
                <c:pt idx="844">
                  <c:v>3155.6763454847151</c:v>
                </c:pt>
                <c:pt idx="845">
                  <c:v>3155.6763454847151</c:v>
                </c:pt>
                <c:pt idx="846">
                  <c:v>3155.6763454847151</c:v>
                </c:pt>
                <c:pt idx="847">
                  <c:v>3144.5686552299558</c:v>
                </c:pt>
                <c:pt idx="848">
                  <c:v>3149.1131714255102</c:v>
                </c:pt>
                <c:pt idx="849">
                  <c:v>3118.7014313490104</c:v>
                </c:pt>
                <c:pt idx="850">
                  <c:v>3096.6686430080645</c:v>
                </c:pt>
                <c:pt idx="851">
                  <c:v>3135.0637184548791</c:v>
                </c:pt>
                <c:pt idx="852">
                  <c:v>3135.0637184548791</c:v>
                </c:pt>
                <c:pt idx="853">
                  <c:v>3135.0637184548791</c:v>
                </c:pt>
                <c:pt idx="854">
                  <c:v>3163.9335691078873</c:v>
                </c:pt>
                <c:pt idx="855">
                  <c:v>3183.0854587891517</c:v>
                </c:pt>
                <c:pt idx="856">
                  <c:v>3178.5916626404228</c:v>
                </c:pt>
                <c:pt idx="857">
                  <c:v>3207.2079130593038</c:v>
                </c:pt>
                <c:pt idx="858">
                  <c:v>3173.4182178642336</c:v>
                </c:pt>
                <c:pt idx="859">
                  <c:v>3173.4182178642336</c:v>
                </c:pt>
                <c:pt idx="860">
                  <c:v>3173.4182178642336</c:v>
                </c:pt>
                <c:pt idx="861">
                  <c:v>3154.8242486980485</c:v>
                </c:pt>
                <c:pt idx="862">
                  <c:v>3133.1262126661495</c:v>
                </c:pt>
                <c:pt idx="863">
                  <c:v>3102.4710163648879</c:v>
                </c:pt>
                <c:pt idx="864">
                  <c:v>3096.8208031485406</c:v>
                </c:pt>
                <c:pt idx="865">
                  <c:v>3095.4006418374297</c:v>
                </c:pt>
                <c:pt idx="866">
                  <c:v>3095.4006418374297</c:v>
                </c:pt>
                <c:pt idx="867">
                  <c:v>3095.4006418374297</c:v>
                </c:pt>
                <c:pt idx="868">
                  <c:v>3091.8299505409227</c:v>
                </c:pt>
                <c:pt idx="869">
                  <c:v>3006.9651681926916</c:v>
                </c:pt>
                <c:pt idx="870">
                  <c:v>2994.5083246923778</c:v>
                </c:pt>
                <c:pt idx="871">
                  <c:v>3023.7027836450679</c:v>
                </c:pt>
                <c:pt idx="872">
                  <c:v>3034.8611939466523</c:v>
                </c:pt>
                <c:pt idx="873">
                  <c:v>3034.8611939466523</c:v>
                </c:pt>
                <c:pt idx="874">
                  <c:v>3034.8611939466523</c:v>
                </c:pt>
                <c:pt idx="875">
                  <c:v>3057.5634869056939</c:v>
                </c:pt>
                <c:pt idx="876">
                  <c:v>3040.6128472566506</c:v>
                </c:pt>
                <c:pt idx="877">
                  <c:v>3038.4420292525247</c:v>
                </c:pt>
                <c:pt idx="878">
                  <c:v>2980.1038313939689</c:v>
                </c:pt>
                <c:pt idx="879">
                  <c:v>2945.0258470095341</c:v>
                </c:pt>
                <c:pt idx="880">
                  <c:v>2945.0258470095341</c:v>
                </c:pt>
                <c:pt idx="881">
                  <c:v>2948.3680402487457</c:v>
                </c:pt>
                <c:pt idx="882">
                  <c:v>2930.7376900696668</c:v>
                </c:pt>
                <c:pt idx="883">
                  <c:v>2993.4290216684312</c:v>
                </c:pt>
                <c:pt idx="884">
                  <c:v>3040.805509908871</c:v>
                </c:pt>
                <c:pt idx="885">
                  <c:v>3051.174511943917</c:v>
                </c:pt>
                <c:pt idx="886">
                  <c:v>3068.6931490746265</c:v>
                </c:pt>
                <c:pt idx="887">
                  <c:v>3068.6931490746265</c:v>
                </c:pt>
                <c:pt idx="888">
                  <c:v>3068.6931490746265</c:v>
                </c:pt>
                <c:pt idx="889">
                  <c:v>3068.6931490746265</c:v>
                </c:pt>
                <c:pt idx="890">
                  <c:v>3078.7676348912432</c:v>
                </c:pt>
                <c:pt idx="891">
                  <c:v>3055.6938125370566</c:v>
                </c:pt>
                <c:pt idx="892">
                  <c:v>3033.4121372531285</c:v>
                </c:pt>
                <c:pt idx="893">
                  <c:v>3083.1142880459934</c:v>
                </c:pt>
                <c:pt idx="894">
                  <c:v>3083.1142880459934</c:v>
                </c:pt>
                <c:pt idx="895">
                  <c:v>3083.1142880459934</c:v>
                </c:pt>
                <c:pt idx="896">
                  <c:v>3107.4067982005763</c:v>
                </c:pt>
                <c:pt idx="897">
                  <c:v>3120.7615853465954</c:v>
                </c:pt>
                <c:pt idx="898">
                  <c:v>3131.5165051851009</c:v>
                </c:pt>
                <c:pt idx="899">
                  <c:v>3156.4792936299027</c:v>
                </c:pt>
                <c:pt idx="900">
                  <c:v>3148.2836181722314</c:v>
                </c:pt>
                <c:pt idx="901">
                  <c:v>3148.2836181722314</c:v>
                </c:pt>
                <c:pt idx="902">
                  <c:v>3148.2836181722314</c:v>
                </c:pt>
                <c:pt idx="903">
                  <c:v>3158.7033988656276</c:v>
                </c:pt>
                <c:pt idx="904">
                  <c:v>3160.3994060545137</c:v>
                </c:pt>
                <c:pt idx="905">
                  <c:v>3162.4000851934989</c:v>
                </c:pt>
                <c:pt idx="906">
                  <c:v>3154.9965568060861</c:v>
                </c:pt>
                <c:pt idx="907">
                  <c:v>3169.7934578492418</c:v>
                </c:pt>
                <c:pt idx="908">
                  <c:v>3169.7934578492418</c:v>
                </c:pt>
                <c:pt idx="909">
                  <c:v>3169.7934578492418</c:v>
                </c:pt>
                <c:pt idx="910">
                  <c:v>3171.5875970644256</c:v>
                </c:pt>
                <c:pt idx="911">
                  <c:v>3192.3985074814918</c:v>
                </c:pt>
                <c:pt idx="912">
                  <c:v>3221.0338324596623</c:v>
                </c:pt>
                <c:pt idx="913">
                  <c:v>3213.9715361999647</c:v>
                </c:pt>
                <c:pt idx="914">
                  <c:v>3119.2961200106051</c:v>
                </c:pt>
                <c:pt idx="915">
                  <c:v>3119.2961200106051</c:v>
                </c:pt>
                <c:pt idx="916">
                  <c:v>3119.2961200106051</c:v>
                </c:pt>
                <c:pt idx="917">
                  <c:v>3119.2961200106051</c:v>
                </c:pt>
                <c:pt idx="918">
                  <c:v>3051.4574296080968</c:v>
                </c:pt>
                <c:pt idx="919">
                  <c:v>3004.9986979543723</c:v>
                </c:pt>
                <c:pt idx="920">
                  <c:v>3042.4949183835597</c:v>
                </c:pt>
                <c:pt idx="921">
                  <c:v>3070.64248764883</c:v>
                </c:pt>
                <c:pt idx="922">
                  <c:v>3070.64248764883</c:v>
                </c:pt>
                <c:pt idx="923">
                  <c:v>3070.64248764883</c:v>
                </c:pt>
                <c:pt idx="924">
                  <c:v>3091.4940443753048</c:v>
                </c:pt>
                <c:pt idx="925">
                  <c:v>3104.632963891549</c:v>
                </c:pt>
                <c:pt idx="926">
                  <c:v>3090.6912797644904</c:v>
                </c:pt>
                <c:pt idx="927">
                  <c:v>3120.7289024172487</c:v>
                </c:pt>
                <c:pt idx="928">
                  <c:v>3112.3862474111879</c:v>
                </c:pt>
                <c:pt idx="929">
                  <c:v>3112.3862474111879</c:v>
                </c:pt>
                <c:pt idx="930">
                  <c:v>3112.3862474111879</c:v>
                </c:pt>
                <c:pt idx="931">
                  <c:v>3073.8332229373841</c:v>
                </c:pt>
                <c:pt idx="932">
                  <c:v>3077.2068666182759</c:v>
                </c:pt>
                <c:pt idx="933">
                  <c:v>3046.1740868610113</c:v>
                </c:pt>
                <c:pt idx="934">
                  <c:v>2998.8651152105717</c:v>
                </c:pt>
                <c:pt idx="935">
                  <c:v>3075.51724013485</c:v>
                </c:pt>
                <c:pt idx="936">
                  <c:v>3075.51724013485</c:v>
                </c:pt>
                <c:pt idx="937">
                  <c:v>3075.51724013485</c:v>
                </c:pt>
                <c:pt idx="938">
                  <c:v>3126.2119602399634</c:v>
                </c:pt>
                <c:pt idx="939">
                  <c:v>3108.3173137527992</c:v>
                </c:pt>
                <c:pt idx="940">
                  <c:v>3017.7968378009687</c:v>
                </c:pt>
                <c:pt idx="941">
                  <c:v>3020.7047178551334</c:v>
                </c:pt>
                <c:pt idx="942">
                  <c:v>3015.9972057394757</c:v>
                </c:pt>
                <c:pt idx="943">
                  <c:v>3015.9972057394757</c:v>
                </c:pt>
                <c:pt idx="944">
                  <c:v>3015.9972057394757</c:v>
                </c:pt>
                <c:pt idx="945">
                  <c:v>3015.9972057394757</c:v>
                </c:pt>
                <c:pt idx="946">
                  <c:v>3069.3659554048868</c:v>
                </c:pt>
                <c:pt idx="947">
                  <c:v>3106.3041660229933</c:v>
                </c:pt>
                <c:pt idx="948">
                  <c:v>3089.3144192729642</c:v>
                </c:pt>
                <c:pt idx="949">
                  <c:v>3054.8977270235036</c:v>
                </c:pt>
                <c:pt idx="950">
                  <c:v>3054.8977270235036</c:v>
                </c:pt>
                <c:pt idx="951">
                  <c:v>3054.8977270235036</c:v>
                </c:pt>
                <c:pt idx="952">
                  <c:v>3031.6855236540746</c:v>
                </c:pt>
                <c:pt idx="953">
                  <c:v>3013.4858547836066</c:v>
                </c:pt>
                <c:pt idx="954">
                  <c:v>3038.5180250400826</c:v>
                </c:pt>
                <c:pt idx="955">
                  <c:v>3024.8326874425129</c:v>
                </c:pt>
                <c:pt idx="956">
                  <c:v>3025.229216540808</c:v>
                </c:pt>
                <c:pt idx="957">
                  <c:v>3025.229216540808</c:v>
                </c:pt>
                <c:pt idx="958">
                  <c:v>3025.229216540808</c:v>
                </c:pt>
                <c:pt idx="959">
                  <c:v>3030.1502443247782</c:v>
                </c:pt>
                <c:pt idx="960">
                  <c:v>3032.9767850767275</c:v>
                </c:pt>
                <c:pt idx="961">
                  <c:v>3032.9767850767275</c:v>
                </c:pt>
                <c:pt idx="962">
                  <c:v>3030.5264385975197</c:v>
                </c:pt>
                <c:pt idx="963">
                  <c:v>3044.7404816594831</c:v>
                </c:pt>
                <c:pt idx="964">
                  <c:v>3044.7404816594831</c:v>
                </c:pt>
                <c:pt idx="965">
                  <c:v>3044.7404816594831</c:v>
                </c:pt>
                <c:pt idx="966">
                  <c:v>3100.2545554207986</c:v>
                </c:pt>
                <c:pt idx="967">
                  <c:v>3159.123875398458</c:v>
                </c:pt>
                <c:pt idx="968">
                  <c:v>3177.8014126694352</c:v>
                </c:pt>
                <c:pt idx="969">
                  <c:v>3196.3671083998684</c:v>
                </c:pt>
                <c:pt idx="970">
                  <c:v>3186.1691933847396</c:v>
                </c:pt>
                <c:pt idx="971">
                  <c:v>3186.1691933847396</c:v>
                </c:pt>
                <c:pt idx="972">
                  <c:v>3187.9643772029926</c:v>
                </c:pt>
                <c:pt idx="973">
                  <c:v>3196.6421492049744</c:v>
                </c:pt>
                <c:pt idx="974">
                  <c:v>3191.0773880266811</c:v>
                </c:pt>
                <c:pt idx="975">
                  <c:v>3217.1412237465834</c:v>
                </c:pt>
                <c:pt idx="976">
                  <c:v>3186.0111155096979</c:v>
                </c:pt>
                <c:pt idx="977">
                  <c:v>3158.5128532337826</c:v>
                </c:pt>
                <c:pt idx="978">
                  <c:v>3158.5128532337826</c:v>
                </c:pt>
                <c:pt idx="979">
                  <c:v>3158.5128532337826</c:v>
                </c:pt>
                <c:pt idx="980">
                  <c:v>3097.1682281787434</c:v>
                </c:pt>
                <c:pt idx="981">
                  <c:v>3078.6631082823724</c:v>
                </c:pt>
                <c:pt idx="982">
                  <c:v>3058.9168533517209</c:v>
                </c:pt>
                <c:pt idx="983">
                  <c:v>3014.5208427812081</c:v>
                </c:pt>
                <c:pt idx="984">
                  <c:v>3011.8859741428573</c:v>
                </c:pt>
                <c:pt idx="985">
                  <c:v>3011.8859741428573</c:v>
                </c:pt>
                <c:pt idx="986">
                  <c:v>3011.8859741428573</c:v>
                </c:pt>
                <c:pt idx="987">
                  <c:v>3011.8859741428573</c:v>
                </c:pt>
                <c:pt idx="988">
                  <c:v>3008.4575929416055</c:v>
                </c:pt>
                <c:pt idx="989">
                  <c:v>3021.4488178496131</c:v>
                </c:pt>
                <c:pt idx="990">
                  <c:v>2986.8089425075882</c:v>
                </c:pt>
                <c:pt idx="991">
                  <c:v>2969.8705012610476</c:v>
                </c:pt>
                <c:pt idx="992">
                  <c:v>2969.8705012610476</c:v>
                </c:pt>
                <c:pt idx="993">
                  <c:v>2969.8705012610476</c:v>
                </c:pt>
                <c:pt idx="994">
                  <c:v>2986.6766904137717</c:v>
                </c:pt>
                <c:pt idx="995">
                  <c:v>3012.3234233762514</c:v>
                </c:pt>
                <c:pt idx="996">
                  <c:v>3042.0089318191381</c:v>
                </c:pt>
                <c:pt idx="997">
                  <c:v>3019.0072407329944</c:v>
                </c:pt>
                <c:pt idx="998">
                  <c:v>2985.4559018554623</c:v>
                </c:pt>
                <c:pt idx="999">
                  <c:v>2985.4559018554623</c:v>
                </c:pt>
                <c:pt idx="1000">
                  <c:v>2985.4559018554623</c:v>
                </c:pt>
                <c:pt idx="1001">
                  <c:v>3027.7765718768492</c:v>
                </c:pt>
                <c:pt idx="1002">
                  <c:v>3037.4716676774219</c:v>
                </c:pt>
                <c:pt idx="1003">
                  <c:v>3060.5750911434243</c:v>
                </c:pt>
                <c:pt idx="1004">
                  <c:v>3090.9218600553945</c:v>
                </c:pt>
                <c:pt idx="1005">
                  <c:v>3061.6229346559726</c:v>
                </c:pt>
                <c:pt idx="1006">
                  <c:v>3061.6229346559726</c:v>
                </c:pt>
                <c:pt idx="1007">
                  <c:v>3061.6229346559726</c:v>
                </c:pt>
                <c:pt idx="1008">
                  <c:v>3061.6229346559726</c:v>
                </c:pt>
                <c:pt idx="1009">
                  <c:v>2990.4916546584877</c:v>
                </c:pt>
                <c:pt idx="1010">
                  <c:v>2942.4129319370759</c:v>
                </c:pt>
                <c:pt idx="1011">
                  <c:v>2948.2625437789743</c:v>
                </c:pt>
                <c:pt idx="1012">
                  <c:v>3002.3434769120736</c:v>
                </c:pt>
                <c:pt idx="1013">
                  <c:v>3002.3434769120736</c:v>
                </c:pt>
                <c:pt idx="1014">
                  <c:v>3002.3434769120736</c:v>
                </c:pt>
                <c:pt idx="1015">
                  <c:v>3046.0884002514877</c:v>
                </c:pt>
                <c:pt idx="1016">
                  <c:v>3080.5756770237235</c:v>
                </c:pt>
                <c:pt idx="1017">
                  <c:v>3076.9743507767116</c:v>
                </c:pt>
                <c:pt idx="1018">
                  <c:v>3042.2327430548276</c:v>
                </c:pt>
                <c:pt idx="1019">
                  <c:v>3060.6259573333537</c:v>
                </c:pt>
                <c:pt idx="1020">
                  <c:v>3060.6259573333537</c:v>
                </c:pt>
                <c:pt idx="1021">
                  <c:v>3060.6259573333537</c:v>
                </c:pt>
                <c:pt idx="1022">
                  <c:v>3031.733961453368</c:v>
                </c:pt>
                <c:pt idx="1023">
                  <c:v>3014.3682442114196</c:v>
                </c:pt>
                <c:pt idx="1024">
                  <c:v>2997.1144325873156</c:v>
                </c:pt>
                <c:pt idx="1025">
                  <c:v>2964.9364808378814</c:v>
                </c:pt>
                <c:pt idx="1026">
                  <c:v>3021.3267389937819</c:v>
                </c:pt>
                <c:pt idx="1027">
                  <c:v>3021.3267389937819</c:v>
                </c:pt>
                <c:pt idx="1028">
                  <c:v>3021.3267389937819</c:v>
                </c:pt>
                <c:pt idx="1029">
                  <c:v>3020.9503291883034</c:v>
                </c:pt>
                <c:pt idx="1030">
                  <c:v>3025.4367271400897</c:v>
                </c:pt>
                <c:pt idx="1031">
                  <c:v>3017.4202156071924</c:v>
                </c:pt>
                <c:pt idx="1032">
                  <c:v>2982.6684346473226</c:v>
                </c:pt>
                <c:pt idx="1033">
                  <c:v>2982.8006867411395</c:v>
                </c:pt>
                <c:pt idx="1034">
                  <c:v>2982.8006867411395</c:v>
                </c:pt>
                <c:pt idx="1035">
                  <c:v>2982.8006867411395</c:v>
                </c:pt>
                <c:pt idx="1036">
                  <c:v>3040.9407418306173</c:v>
                </c:pt>
                <c:pt idx="1037">
                  <c:v>3067.2182155482233</c:v>
                </c:pt>
                <c:pt idx="1038">
                  <c:v>3069.1206110515886</c:v>
                </c:pt>
                <c:pt idx="1039">
                  <c:v>3028.2954070141309</c:v>
                </c:pt>
                <c:pt idx="1040">
                  <c:v>3017.2676170374039</c:v>
                </c:pt>
                <c:pt idx="1041">
                  <c:v>3017.2676170374039</c:v>
                </c:pt>
                <c:pt idx="1042">
                  <c:v>3017.2676170374039</c:v>
                </c:pt>
                <c:pt idx="1043">
                  <c:v>3017.2676170374039</c:v>
                </c:pt>
                <c:pt idx="1044">
                  <c:v>3022.9137641195844</c:v>
                </c:pt>
                <c:pt idx="1045">
                  <c:v>3022.578047266049</c:v>
                </c:pt>
                <c:pt idx="1046">
                  <c:v>3034.379003329705</c:v>
                </c:pt>
                <c:pt idx="1047">
                  <c:v>3019.0072407329944</c:v>
                </c:pt>
                <c:pt idx="1048">
                  <c:v>3019.0072407329944</c:v>
                </c:pt>
                <c:pt idx="1049">
                  <c:v>3019.0072407329944</c:v>
                </c:pt>
                <c:pt idx="1050">
                  <c:v>3019.0072407329944</c:v>
                </c:pt>
                <c:pt idx="1051">
                  <c:v>3009.0985069347175</c:v>
                </c:pt>
                <c:pt idx="1052">
                  <c:v>3017.4609085591364</c:v>
                </c:pt>
                <c:pt idx="1053">
                  <c:v>3037.6853056751261</c:v>
                </c:pt>
                <c:pt idx="1054">
                  <c:v>3048.082354896726</c:v>
                </c:pt>
                <c:pt idx="1055">
                  <c:v>3048.082354896726</c:v>
                </c:pt>
                <c:pt idx="1056">
                  <c:v>3048.082354896726</c:v>
                </c:pt>
                <c:pt idx="1057">
                  <c:v>3033.4125457210434</c:v>
                </c:pt>
                <c:pt idx="1058">
                  <c:v>3045.1219426428265</c:v>
                </c:pt>
                <c:pt idx="1059">
                  <c:v>3069.3749420012364</c:v>
                </c:pt>
                <c:pt idx="1060">
                  <c:v>3070.8297150332219</c:v>
                </c:pt>
                <c:pt idx="1061">
                  <c:v>3071.8979050217422</c:v>
                </c:pt>
                <c:pt idx="1062">
                  <c:v>3071.8979050217422</c:v>
                </c:pt>
                <c:pt idx="1063">
                  <c:v>3071.8979050217422</c:v>
                </c:pt>
                <c:pt idx="1064">
                  <c:v>3103.3230371602194</c:v>
                </c:pt>
                <c:pt idx="1065">
                  <c:v>3131.9403556145844</c:v>
                </c:pt>
                <c:pt idx="1066">
                  <c:v>3176.5601774207871</c:v>
                </c:pt>
                <c:pt idx="1067">
                  <c:v>3177.1502252239698</c:v>
                </c:pt>
                <c:pt idx="1068">
                  <c:v>3176.4177520889848</c:v>
                </c:pt>
                <c:pt idx="1069">
                  <c:v>3176.4177520889848</c:v>
                </c:pt>
                <c:pt idx="1070">
                  <c:v>3176.4177520889848</c:v>
                </c:pt>
                <c:pt idx="1071">
                  <c:v>3176.4177520889848</c:v>
                </c:pt>
                <c:pt idx="1072">
                  <c:v>3089.3144884536209</c:v>
                </c:pt>
                <c:pt idx="1073">
                  <c:v>3117.1281211070991</c:v>
                </c:pt>
                <c:pt idx="1074">
                  <c:v>3206.6526153831096</c:v>
                </c:pt>
                <c:pt idx="1075">
                  <c:v>3206.6526153831096</c:v>
                </c:pt>
                <c:pt idx="1076">
                  <c:v>3206.6526153831096</c:v>
                </c:pt>
                <c:pt idx="1077">
                  <c:v>3206.6526153831096</c:v>
                </c:pt>
                <c:pt idx="1078">
                  <c:v>3206.6526153831096</c:v>
                </c:pt>
                <c:pt idx="1079">
                  <c:v>3231.8720723501815</c:v>
                </c:pt>
                <c:pt idx="1080">
                  <c:v>3238.179479901446</c:v>
                </c:pt>
                <c:pt idx="1081">
                  <c:v>3242.7981299470493</c:v>
                </c:pt>
                <c:pt idx="1082">
                  <c:v>3271.1204244998235</c:v>
                </c:pt>
                <c:pt idx="1083">
                  <c:v>3271.1204244998235</c:v>
                </c:pt>
                <c:pt idx="1084">
                  <c:v>3271.1204244998235</c:v>
                </c:pt>
                <c:pt idx="1085">
                  <c:v>3252.0252568002697</c:v>
                </c:pt>
                <c:pt idx="1086">
                  <c:v>3246.9793307592586</c:v>
                </c:pt>
                <c:pt idx="1087">
                  <c:v>3296.0245110893316</c:v>
                </c:pt>
                <c:pt idx="1088">
                  <c:v>3296.0245110893316</c:v>
                </c:pt>
                <c:pt idx="1089">
                  <c:v>3278.3942896597491</c:v>
                </c:pt>
                <c:pt idx="1090">
                  <c:v>3278.3942896597491</c:v>
                </c:pt>
                <c:pt idx="1091">
                  <c:v>3278.3942896597491</c:v>
                </c:pt>
                <c:pt idx="1092">
                  <c:v>3249.4616008278203</c:v>
                </c:pt>
                <c:pt idx="1093">
                  <c:v>3272.7481425775691</c:v>
                </c:pt>
                <c:pt idx="1094">
                  <c:v>3191.8810738275679</c:v>
                </c:pt>
                <c:pt idx="1095">
                  <c:v>3174.3220650638873</c:v>
                </c:pt>
                <c:pt idx="1096">
                  <c:v>3166.8956013341726</c:v>
                </c:pt>
                <c:pt idx="1097">
                  <c:v>3166.8956013341726</c:v>
                </c:pt>
                <c:pt idx="1098">
                  <c:v>3166.8956013341726</c:v>
                </c:pt>
                <c:pt idx="1099">
                  <c:v>3155.1251649844739</c:v>
                </c:pt>
                <c:pt idx="1100">
                  <c:v>3120.5361558323789</c:v>
                </c:pt>
                <c:pt idx="1101">
                  <c:v>3094.3298947806743</c:v>
                </c:pt>
                <c:pt idx="1102">
                  <c:v>3094.3298947806743</c:v>
                </c:pt>
                <c:pt idx="1103">
                  <c:v>3107.646663304231</c:v>
                </c:pt>
                <c:pt idx="1104">
                  <c:v>3107.646663304231</c:v>
                </c:pt>
                <c:pt idx="1105">
                  <c:v>3107.646663304231</c:v>
                </c:pt>
                <c:pt idx="1106">
                  <c:v>3088.5413223666915</c:v>
                </c:pt>
                <c:pt idx="1107">
                  <c:v>3084.9232908842564</c:v>
                </c:pt>
                <c:pt idx="1108">
                  <c:v>3066.8971862878861</c:v>
                </c:pt>
                <c:pt idx="1109">
                  <c:v>3103.4069108257113</c:v>
                </c:pt>
                <c:pt idx="1110">
                  <c:v>3100.08229931809</c:v>
                </c:pt>
                <c:pt idx="1111">
                  <c:v>3100.08229931809</c:v>
                </c:pt>
                <c:pt idx="1112">
                  <c:v>3098.337436890296</c:v>
                </c:pt>
                <c:pt idx="1113">
                  <c:v>3120.935914614216</c:v>
                </c:pt>
                <c:pt idx="1114">
                  <c:v>3089.0501128616706</c:v>
                </c:pt>
                <c:pt idx="1115">
                  <c:v>3090.1475209525802</c:v>
                </c:pt>
                <c:pt idx="1116">
                  <c:v>3097.148578125144</c:v>
                </c:pt>
                <c:pt idx="1117">
                  <c:v>3097.7277657286795</c:v>
                </c:pt>
                <c:pt idx="1118">
                  <c:v>3097.7277657286795</c:v>
                </c:pt>
                <c:pt idx="1119">
                  <c:v>3097.7277657286795</c:v>
                </c:pt>
                <c:pt idx="1120">
                  <c:v>3097.7277657286795</c:v>
                </c:pt>
                <c:pt idx="1121">
                  <c:v>3093.8766762244682</c:v>
                </c:pt>
                <c:pt idx="1122">
                  <c:v>3121.2204278229706</c:v>
                </c:pt>
                <c:pt idx="1123">
                  <c:v>3101.9040131857528</c:v>
                </c:pt>
                <c:pt idx="1124">
                  <c:v>3101.9040131857528</c:v>
                </c:pt>
                <c:pt idx="1125">
                  <c:v>3101.9040131857528</c:v>
                </c:pt>
                <c:pt idx="1126">
                  <c:v>3101.9040131857528</c:v>
                </c:pt>
                <c:pt idx="1127">
                  <c:v>3101.9040131857528</c:v>
                </c:pt>
                <c:pt idx="1128">
                  <c:v>3081.9372826428107</c:v>
                </c:pt>
                <c:pt idx="1129">
                  <c:v>3065.9842205805112</c:v>
                </c:pt>
                <c:pt idx="1130">
                  <c:v>3041.3128609070945</c:v>
                </c:pt>
                <c:pt idx="1131">
                  <c:v>3018.887123345633</c:v>
                </c:pt>
                <c:pt idx="1132">
                  <c:v>3018.887123345633</c:v>
                </c:pt>
                <c:pt idx="1133">
                  <c:v>3018.887123345633</c:v>
                </c:pt>
                <c:pt idx="1134">
                  <c:v>3018.887123345633</c:v>
                </c:pt>
                <c:pt idx="1135">
                  <c:v>3049.9701914020497</c:v>
                </c:pt>
                <c:pt idx="1136">
                  <c:v>3081.6730918061107</c:v>
                </c:pt>
                <c:pt idx="1137">
                  <c:v>3030.2473293237545</c:v>
                </c:pt>
                <c:pt idx="1138">
                  <c:v>3036.1103336613</c:v>
                </c:pt>
                <c:pt idx="1139">
                  <c:v>3036.1103336613</c:v>
                </c:pt>
                <c:pt idx="1140">
                  <c:v>3036.1103336613</c:v>
                </c:pt>
                <c:pt idx="1141">
                  <c:v>3036.1103336613</c:v>
                </c:pt>
                <c:pt idx="1142">
                  <c:v>3024.7399664971513</c:v>
                </c:pt>
                <c:pt idx="1143">
                  <c:v>3034.7080899895818</c:v>
                </c:pt>
                <c:pt idx="1144">
                  <c:v>3038.427084075443</c:v>
                </c:pt>
                <c:pt idx="1145">
                  <c:v>3027.9305789096111</c:v>
                </c:pt>
                <c:pt idx="1146">
                  <c:v>3027.9305789096111</c:v>
                </c:pt>
                <c:pt idx="1147">
                  <c:v>3027.9305789096111</c:v>
                </c:pt>
                <c:pt idx="1148">
                  <c:v>3008.2382003893972</c:v>
                </c:pt>
                <c:pt idx="1149">
                  <c:v>3032.096665180658</c:v>
                </c:pt>
                <c:pt idx="1150">
                  <c:v>3027.5444538405877</c:v>
                </c:pt>
                <c:pt idx="1151">
                  <c:v>3036.8825837993477</c:v>
                </c:pt>
                <c:pt idx="1152">
                  <c:v>3030.2270069517003</c:v>
                </c:pt>
                <c:pt idx="1153">
                  <c:v>3030.2270069517003</c:v>
                </c:pt>
                <c:pt idx="1154">
                  <c:v>3030.2270069517003</c:v>
                </c:pt>
                <c:pt idx="1155">
                  <c:v>3036.8216166831858</c:v>
                </c:pt>
                <c:pt idx="1156">
                  <c:v>3021.8237061074192</c:v>
                </c:pt>
                <c:pt idx="1157">
                  <c:v>3006.459992834682</c:v>
                </c:pt>
                <c:pt idx="1158">
                  <c:v>2981.4837975804571</c:v>
                </c:pt>
                <c:pt idx="1159">
                  <c:v>2954.6582664693292</c:v>
                </c:pt>
                <c:pt idx="1160">
                  <c:v>2954.6582664693292</c:v>
                </c:pt>
                <c:pt idx="1161">
                  <c:v>2954.6582664693292</c:v>
                </c:pt>
                <c:pt idx="1162">
                  <c:v>2952.8190917984521</c:v>
                </c:pt>
                <c:pt idx="1163">
                  <c:v>2966.8110449575524</c:v>
                </c:pt>
                <c:pt idx="1164">
                  <c:v>2978.7301161671558</c:v>
                </c:pt>
                <c:pt idx="1165">
                  <c:v>2961.5983565257307</c:v>
                </c:pt>
                <c:pt idx="1166">
                  <c:v>2950.7766934070369</c:v>
                </c:pt>
                <c:pt idx="1167">
                  <c:v>2950.7766934070369</c:v>
                </c:pt>
                <c:pt idx="1168">
                  <c:v>2950.7766934070369</c:v>
                </c:pt>
                <c:pt idx="1169">
                  <c:v>2974.6351581982981</c:v>
                </c:pt>
                <c:pt idx="1170">
                  <c:v>2966.6891107252286</c:v>
                </c:pt>
                <c:pt idx="1171">
                  <c:v>2975.214345801834</c:v>
                </c:pt>
                <c:pt idx="1172">
                  <c:v>2974.8587042908903</c:v>
                </c:pt>
                <c:pt idx="1173">
                  <c:v>3002.4260019819858</c:v>
                </c:pt>
                <c:pt idx="1174">
                  <c:v>3002.4260019819858</c:v>
                </c:pt>
                <c:pt idx="1175">
                  <c:v>3002.4260019819858</c:v>
                </c:pt>
                <c:pt idx="1176">
                  <c:v>3002.4260019819858</c:v>
                </c:pt>
                <c:pt idx="1177">
                  <c:v>3002.2939065636351</c:v>
                </c:pt>
                <c:pt idx="1178">
                  <c:v>2993.0167437210371</c:v>
                </c:pt>
                <c:pt idx="1179">
                  <c:v>2970.7840686940867</c:v>
                </c:pt>
                <c:pt idx="1180">
                  <c:v>2985.8734299440962</c:v>
                </c:pt>
                <c:pt idx="1181">
                  <c:v>2985.8734299440962</c:v>
                </c:pt>
                <c:pt idx="1182">
                  <c:v>2984.1900544977457</c:v>
                </c:pt>
                <c:pt idx="1183">
                  <c:v>2994.0915248193182</c:v>
                </c:pt>
                <c:pt idx="1184">
                  <c:v>3017.3472858822943</c:v>
                </c:pt>
                <c:pt idx="1185">
                  <c:v>3034.1848631060557</c:v>
                </c:pt>
                <c:pt idx="1186">
                  <c:v>3059.7357342128012</c:v>
                </c:pt>
                <c:pt idx="1187">
                  <c:v>3076.5123793115067</c:v>
                </c:pt>
                <c:pt idx="1188">
                  <c:v>3076.5123793115067</c:v>
                </c:pt>
                <c:pt idx="1189">
                  <c:v>3076.5123793115067</c:v>
                </c:pt>
                <c:pt idx="1190">
                  <c:v>3065.5852182181611</c:v>
                </c:pt>
                <c:pt idx="1191">
                  <c:v>3071.4448575776969</c:v>
                </c:pt>
                <c:pt idx="1192">
                  <c:v>3087.1247244253977</c:v>
                </c:pt>
                <c:pt idx="1193">
                  <c:v>3103.9318355866308</c:v>
                </c:pt>
                <c:pt idx="1194">
                  <c:v>3079.9651997313372</c:v>
                </c:pt>
                <c:pt idx="1195">
                  <c:v>3079.9651997313372</c:v>
                </c:pt>
                <c:pt idx="1196">
                  <c:v>3079.9651997313372</c:v>
                </c:pt>
                <c:pt idx="1197">
                  <c:v>3087.1755011962773</c:v>
                </c:pt>
                <c:pt idx="1198">
                  <c:v>3097.1277482887299</c:v>
                </c:pt>
                <c:pt idx="1199">
                  <c:v>3069.773304419522</c:v>
                </c:pt>
                <c:pt idx="1200">
                  <c:v>3020.397688599598</c:v>
                </c:pt>
                <c:pt idx="1201">
                  <c:v>3008.7972098982268</c:v>
                </c:pt>
                <c:pt idx="1202">
                  <c:v>3008.7972098982268</c:v>
                </c:pt>
                <c:pt idx="1203">
                  <c:v>3008.7972098982268</c:v>
                </c:pt>
                <c:pt idx="1204">
                  <c:v>3008.7972098982268</c:v>
                </c:pt>
                <c:pt idx="1205">
                  <c:v>3001.0229608297659</c:v>
                </c:pt>
                <c:pt idx="1206">
                  <c:v>3033.449495782419</c:v>
                </c:pt>
                <c:pt idx="1207">
                  <c:v>3017.6472688899989</c:v>
                </c:pt>
                <c:pt idx="1208">
                  <c:v>2996.0194297713438</c:v>
                </c:pt>
                <c:pt idx="1209">
                  <c:v>2996.0194297713438</c:v>
                </c:pt>
                <c:pt idx="1210">
                  <c:v>2994.3262902000656</c:v>
                </c:pt>
                <c:pt idx="1211">
                  <c:v>3008.060334224007</c:v>
                </c:pt>
                <c:pt idx="1212">
                  <c:v>3006.5489807826721</c:v>
                </c:pt>
                <c:pt idx="1213">
                  <c:v>2982.2354626693868</c:v>
                </c:pt>
                <c:pt idx="1214">
                  <c:v>2974.3439661770481</c:v>
                </c:pt>
                <c:pt idx="1215">
                  <c:v>2979.7503513061188</c:v>
                </c:pt>
                <c:pt idx="1216">
                  <c:v>2979.7503513061188</c:v>
                </c:pt>
                <c:pt idx="1217">
                  <c:v>2979.7503513061188</c:v>
                </c:pt>
                <c:pt idx="1218">
                  <c:v>2960.7823584517823</c:v>
                </c:pt>
                <c:pt idx="1219">
                  <c:v>2963.2674698150513</c:v>
                </c:pt>
                <c:pt idx="1220">
                  <c:v>2951.4302250765431</c:v>
                </c:pt>
                <c:pt idx="1221">
                  <c:v>2946.8150182590439</c:v>
                </c:pt>
                <c:pt idx="1222">
                  <c:v>2951.7852409855814</c:v>
                </c:pt>
                <c:pt idx="1223">
                  <c:v>2951.7852409855814</c:v>
                </c:pt>
                <c:pt idx="1224">
                  <c:v>2951.7852409855814</c:v>
                </c:pt>
                <c:pt idx="1225">
                  <c:v>2961.0460845556395</c:v>
                </c:pt>
                <c:pt idx="1226">
                  <c:v>2962.5371513736004</c:v>
                </c:pt>
                <c:pt idx="1227">
                  <c:v>2966.5437594898913</c:v>
                </c:pt>
                <c:pt idx="1228">
                  <c:v>2966.5437594898913</c:v>
                </c:pt>
                <c:pt idx="1229">
                  <c:v>2966.5437594898913</c:v>
                </c:pt>
                <c:pt idx="1230">
                  <c:v>2966.5437594898913</c:v>
                </c:pt>
                <c:pt idx="1231">
                  <c:v>2966.5437594898913</c:v>
                </c:pt>
                <c:pt idx="1232">
                  <c:v>2948.630671050983</c:v>
                </c:pt>
                <c:pt idx="1233">
                  <c:v>2931.397184495092</c:v>
                </c:pt>
                <c:pt idx="1234">
                  <c:v>2950.243457609186</c:v>
                </c:pt>
                <c:pt idx="1235">
                  <c:v>2957.2524859847722</c:v>
                </c:pt>
                <c:pt idx="1236">
                  <c:v>2962.8313074125181</c:v>
                </c:pt>
                <c:pt idx="1237">
                  <c:v>2962.8313074125181</c:v>
                </c:pt>
                <c:pt idx="1238">
                  <c:v>2962.8313074125181</c:v>
                </c:pt>
                <c:pt idx="1239">
                  <c:v>2965.9655907237429</c:v>
                </c:pt>
                <c:pt idx="1240">
                  <c:v>2993.5046819534336</c:v>
                </c:pt>
                <c:pt idx="1241">
                  <c:v>3022.8594259750639</c:v>
                </c:pt>
                <c:pt idx="1242">
                  <c:v>3039.3321641544444</c:v>
                </c:pt>
                <c:pt idx="1243">
                  <c:v>3042.9228964915751</c:v>
                </c:pt>
                <c:pt idx="1244">
                  <c:v>3042.9228964915751</c:v>
                </c:pt>
                <c:pt idx="1245">
                  <c:v>3042.9228964915751</c:v>
                </c:pt>
                <c:pt idx="1246">
                  <c:v>3039.47156282894</c:v>
                </c:pt>
                <c:pt idx="1247">
                  <c:v>3037.1210307664246</c:v>
                </c:pt>
                <c:pt idx="1248">
                  <c:v>3021.5588874559767</c:v>
                </c:pt>
                <c:pt idx="1249">
                  <c:v>3059.319374511992</c:v>
                </c:pt>
                <c:pt idx="1250">
                  <c:v>3053.5848868077514</c:v>
                </c:pt>
                <c:pt idx="1251">
                  <c:v>3053.5848868077514</c:v>
                </c:pt>
                <c:pt idx="1252">
                  <c:v>3053.5848868077514</c:v>
                </c:pt>
                <c:pt idx="1253">
                  <c:v>3051.0317226708812</c:v>
                </c:pt>
                <c:pt idx="1254">
                  <c:v>3059.1167424376367</c:v>
                </c:pt>
                <c:pt idx="1255">
                  <c:v>3040.991303386601</c:v>
                </c:pt>
                <c:pt idx="1256">
                  <c:v>3025.3582388501291</c:v>
                </c:pt>
                <c:pt idx="1257">
                  <c:v>3009.9278063880115</c:v>
                </c:pt>
                <c:pt idx="1258">
                  <c:v>3009.9278063880115</c:v>
                </c:pt>
                <c:pt idx="1259">
                  <c:v>3009.9278063880115</c:v>
                </c:pt>
                <c:pt idx="1260">
                  <c:v>2974.6495622428424</c:v>
                </c:pt>
                <c:pt idx="1261">
                  <c:v>2963.8594042834497</c:v>
                </c:pt>
                <c:pt idx="1262">
                  <c:v>2984.3049805858482</c:v>
                </c:pt>
                <c:pt idx="1263">
                  <c:v>3023.5750765958069</c:v>
                </c:pt>
                <c:pt idx="1264">
                  <c:v>2980.302997117341</c:v>
                </c:pt>
                <c:pt idx="1265">
                  <c:v>2980.302997117341</c:v>
                </c:pt>
                <c:pt idx="1266">
                  <c:v>2980.302997117341</c:v>
                </c:pt>
                <c:pt idx="1267">
                  <c:v>2986.0476164252996</c:v>
                </c:pt>
                <c:pt idx="1268">
                  <c:v>2995.6625083534345</c:v>
                </c:pt>
                <c:pt idx="1269">
                  <c:v>2996.3514574062406</c:v>
                </c:pt>
                <c:pt idx="1270">
                  <c:v>3002.8052889744404</c:v>
                </c:pt>
                <c:pt idx="1271">
                  <c:v>3004.6391092473514</c:v>
                </c:pt>
                <c:pt idx="1272">
                  <c:v>3004.6391092473514</c:v>
                </c:pt>
                <c:pt idx="1273">
                  <c:v>3004.6391092473514</c:v>
                </c:pt>
                <c:pt idx="1274">
                  <c:v>3002.9290419734889</c:v>
                </c:pt>
                <c:pt idx="1275">
                  <c:v>3009.9664272403684</c:v>
                </c:pt>
                <c:pt idx="1276">
                  <c:v>3010.5537198237917</c:v>
                </c:pt>
                <c:pt idx="1277">
                  <c:v>2984.9659895081022</c:v>
                </c:pt>
                <c:pt idx="1278">
                  <c:v>2983.9432903542101</c:v>
                </c:pt>
                <c:pt idx="1279">
                  <c:v>2983.9432903542101</c:v>
                </c:pt>
                <c:pt idx="1280">
                  <c:v>2983.9432903542101</c:v>
                </c:pt>
                <c:pt idx="1281">
                  <c:v>2985.0874983184654</c:v>
                </c:pt>
                <c:pt idx="1282">
                  <c:v>2982.9712198713037</c:v>
                </c:pt>
                <c:pt idx="1283">
                  <c:v>2996.4789492900327</c:v>
                </c:pt>
                <c:pt idx="1284">
                  <c:v>3009.3588831885518</c:v>
                </c:pt>
                <c:pt idx="1285">
                  <c:v>3009.1158655678246</c:v>
                </c:pt>
                <c:pt idx="1286">
                  <c:v>3009.1158655678246</c:v>
                </c:pt>
                <c:pt idx="1287">
                  <c:v>3009.1158655678246</c:v>
                </c:pt>
                <c:pt idx="1288">
                  <c:v>3018.856821865289</c:v>
                </c:pt>
                <c:pt idx="1289">
                  <c:v>3021.0263260993752</c:v>
                </c:pt>
                <c:pt idx="1290">
                  <c:v>3012.546131782583</c:v>
                </c:pt>
                <c:pt idx="1291">
                  <c:v>3041.9738228007582</c:v>
                </c:pt>
                <c:pt idx="1292">
                  <c:v>3049.9176802454858</c:v>
                </c:pt>
                <c:pt idx="1293">
                  <c:v>3049.9176802454858</c:v>
                </c:pt>
                <c:pt idx="1294">
                  <c:v>3049.9176802454858</c:v>
                </c:pt>
                <c:pt idx="1295">
                  <c:v>3049.9176802454858</c:v>
                </c:pt>
                <c:pt idx="1296">
                  <c:v>3118.5789194333538</c:v>
                </c:pt>
                <c:pt idx="1297">
                  <c:v>3143.2402959846927</c:v>
                </c:pt>
                <c:pt idx="1298">
                  <c:v>3124.9542445163834</c:v>
                </c:pt>
                <c:pt idx="1299">
                  <c:v>3099.5035420023837</c:v>
                </c:pt>
                <c:pt idx="1300">
                  <c:v>3099.5035420023837</c:v>
                </c:pt>
                <c:pt idx="1301">
                  <c:v>3099.5035420023837</c:v>
                </c:pt>
                <c:pt idx="1302">
                  <c:v>3099.5035420023837</c:v>
                </c:pt>
                <c:pt idx="1303">
                  <c:v>3114.2781048932147</c:v>
                </c:pt>
                <c:pt idx="1304">
                  <c:v>3112.618496458902</c:v>
                </c:pt>
                <c:pt idx="1305">
                  <c:v>3127.4132984769808</c:v>
                </c:pt>
                <c:pt idx="1306">
                  <c:v>3139.7288074072139</c:v>
                </c:pt>
                <c:pt idx="1307">
                  <c:v>3139.7288074072139</c:v>
                </c:pt>
                <c:pt idx="1308">
                  <c:v>3139.7288074072139</c:v>
                </c:pt>
                <c:pt idx="1309">
                  <c:v>3136.1405391771614</c:v>
                </c:pt>
                <c:pt idx="1310">
                  <c:v>3136.1405391771614</c:v>
                </c:pt>
                <c:pt idx="1311">
                  <c:v>3154.8399700437008</c:v>
                </c:pt>
                <c:pt idx="1312">
                  <c:v>3170.264473558479</c:v>
                </c:pt>
                <c:pt idx="1313">
                  <c:v>3178.8156727547453</c:v>
                </c:pt>
                <c:pt idx="1314">
                  <c:v>3178.8156727547453</c:v>
                </c:pt>
                <c:pt idx="1315">
                  <c:v>3178.8156727547453</c:v>
                </c:pt>
                <c:pt idx="1316">
                  <c:v>3153.222721968757</c:v>
                </c:pt>
                <c:pt idx="1317">
                  <c:v>3153.6270339874932</c:v>
                </c:pt>
                <c:pt idx="1318">
                  <c:v>3138.0306978647523</c:v>
                </c:pt>
                <c:pt idx="1319">
                  <c:v>3129.2369114572443</c:v>
                </c:pt>
                <c:pt idx="1320">
                  <c:v>3104.9377591312114</c:v>
                </c:pt>
                <c:pt idx="1321">
                  <c:v>3104.9377591312114</c:v>
                </c:pt>
                <c:pt idx="1322">
                  <c:v>3104.9377591312114</c:v>
                </c:pt>
                <c:pt idx="1323">
                  <c:v>3116.0967708483245</c:v>
                </c:pt>
                <c:pt idx="1324">
                  <c:v>3098.5698448361195</c:v>
                </c:pt>
                <c:pt idx="1325">
                  <c:v>3095.2747018834211</c:v>
                </c:pt>
                <c:pt idx="1326">
                  <c:v>3095.2747018834211</c:v>
                </c:pt>
                <c:pt idx="1327">
                  <c:v>3096.053002519488</c:v>
                </c:pt>
                <c:pt idx="1328">
                  <c:v>3096.053002519488</c:v>
                </c:pt>
                <c:pt idx="1329">
                  <c:v>3096.053002519488</c:v>
                </c:pt>
                <c:pt idx="1330">
                  <c:v>3109.0920651237234</c:v>
                </c:pt>
                <c:pt idx="1331">
                  <c:v>3112.0031116586229</c:v>
                </c:pt>
                <c:pt idx="1332">
                  <c:v>3111.6695542431653</c:v>
                </c:pt>
                <c:pt idx="1333">
                  <c:v>3086.3676715575002</c:v>
                </c:pt>
                <c:pt idx="1334">
                  <c:v>3078.5791042130954</c:v>
                </c:pt>
                <c:pt idx="1335">
                  <c:v>3078.5791042130954</c:v>
                </c:pt>
                <c:pt idx="1336">
                  <c:v>3078.5791042130954</c:v>
                </c:pt>
                <c:pt idx="1337">
                  <c:v>3080.9631533613178</c:v>
                </c:pt>
                <c:pt idx="1338">
                  <c:v>3056.1528791747314</c:v>
                </c:pt>
                <c:pt idx="1339">
                  <c:v>3047.6975862210775</c:v>
                </c:pt>
                <c:pt idx="1340">
                  <c:v>3037.4744602125979</c:v>
                </c:pt>
                <c:pt idx="1341">
                  <c:v>3057.5267380059099</c:v>
                </c:pt>
                <c:pt idx="1342">
                  <c:v>3057.5267380059099</c:v>
                </c:pt>
                <c:pt idx="1343">
                  <c:v>3057.5267380059099</c:v>
                </c:pt>
                <c:pt idx="1344">
                  <c:v>3057.5267380059099</c:v>
                </c:pt>
                <c:pt idx="1345">
                  <c:v>3077.9628881196986</c:v>
                </c:pt>
                <c:pt idx="1346">
                  <c:v>3094.6512321572563</c:v>
                </c:pt>
                <c:pt idx="1347">
                  <c:v>3078.1952318926187</c:v>
                </c:pt>
                <c:pt idx="1348">
                  <c:v>3068.2347553665704</c:v>
                </c:pt>
                <c:pt idx="1349">
                  <c:v>3068.2347553665704</c:v>
                </c:pt>
                <c:pt idx="1350">
                  <c:v>3068.2347553665704</c:v>
                </c:pt>
                <c:pt idx="1351">
                  <c:v>3049.5967440171189</c:v>
                </c:pt>
                <c:pt idx="1352">
                  <c:v>3057.8398970041935</c:v>
                </c:pt>
                <c:pt idx="1353">
                  <c:v>3050.3846924644131</c:v>
                </c:pt>
                <c:pt idx="1354">
                  <c:v>3063.2242113940351</c:v>
                </c:pt>
                <c:pt idx="1355">
                  <c:v>3077.7305443467785</c:v>
                </c:pt>
                <c:pt idx="1356">
                  <c:v>3077.7305443467785</c:v>
                </c:pt>
                <c:pt idx="1357">
                  <c:v>3077.7305443467785</c:v>
                </c:pt>
                <c:pt idx="1358">
                  <c:v>3077.7305443467785</c:v>
                </c:pt>
                <c:pt idx="1359">
                  <c:v>3070.0935055499303</c:v>
                </c:pt>
                <c:pt idx="1360">
                  <c:v>3070.1440150657827</c:v>
                </c:pt>
                <c:pt idx="1361">
                  <c:v>3056.1023696588791</c:v>
                </c:pt>
                <c:pt idx="1362">
                  <c:v>3016.6847434878441</c:v>
                </c:pt>
                <c:pt idx="1363">
                  <c:v>3016.6847434878441</c:v>
                </c:pt>
                <c:pt idx="1364">
                  <c:v>3016.6847434878441</c:v>
                </c:pt>
                <c:pt idx="1365">
                  <c:v>3016.9574948734457</c:v>
                </c:pt>
                <c:pt idx="1366">
                  <c:v>3023.1398596137515</c:v>
                </c:pt>
                <c:pt idx="1367">
                  <c:v>3019.8466391801903</c:v>
                </c:pt>
                <c:pt idx="1368">
                  <c:v>3029.2170493789895</c:v>
                </c:pt>
                <c:pt idx="1369">
                  <c:v>3017.0816629872661</c:v>
                </c:pt>
                <c:pt idx="1370">
                  <c:v>3017.0816629872661</c:v>
                </c:pt>
                <c:pt idx="1371">
                  <c:v>3017.0816629872661</c:v>
                </c:pt>
                <c:pt idx="1372">
                  <c:v>3017.0816629872661</c:v>
                </c:pt>
                <c:pt idx="1373">
                  <c:v>3004.380900856826</c:v>
                </c:pt>
                <c:pt idx="1374">
                  <c:v>3000.3525987184753</c:v>
                </c:pt>
                <c:pt idx="1375">
                  <c:v>2988.701820102794</c:v>
                </c:pt>
                <c:pt idx="1376">
                  <c:v>2989.9032435475656</c:v>
                </c:pt>
                <c:pt idx="1377">
                  <c:v>2989.9032435475656</c:v>
                </c:pt>
                <c:pt idx="1378">
                  <c:v>2989.9032435475656</c:v>
                </c:pt>
                <c:pt idx="1379">
                  <c:v>2996.9199603048432</c:v>
                </c:pt>
                <c:pt idx="1380">
                  <c:v>3003.9164850714528</c:v>
                </c:pt>
                <c:pt idx="1381">
                  <c:v>2990.2767953749312</c:v>
                </c:pt>
                <c:pt idx="1382">
                  <c:v>2986.7028130266199</c:v>
                </c:pt>
                <c:pt idx="1383">
                  <c:v>2978.4745768292364</c:v>
                </c:pt>
                <c:pt idx="1384">
                  <c:v>2978.4745768292364</c:v>
                </c:pt>
                <c:pt idx="1385">
                  <c:v>2978.4745768292364</c:v>
                </c:pt>
                <c:pt idx="1386">
                  <c:v>2986.7835809892936</c:v>
                </c:pt>
                <c:pt idx="1387">
                  <c:v>2985.3095656704986</c:v>
                </c:pt>
                <c:pt idx="1388">
                  <c:v>2973.7799389988277</c:v>
                </c:pt>
                <c:pt idx="1389">
                  <c:v>2994.7594173033217</c:v>
                </c:pt>
                <c:pt idx="1390">
                  <c:v>2981.4024154761582</c:v>
                </c:pt>
                <c:pt idx="1391">
                  <c:v>2981.4024154761582</c:v>
                </c:pt>
                <c:pt idx="1392">
                  <c:v>2981.4024154761582</c:v>
                </c:pt>
                <c:pt idx="1393">
                  <c:v>3005.4712683529215</c:v>
                </c:pt>
                <c:pt idx="1394">
                  <c:v>3011.6601134927932</c:v>
                </c:pt>
                <c:pt idx="1395">
                  <c:v>3021.7157248456692</c:v>
                </c:pt>
                <c:pt idx="1396">
                  <c:v>3022.1296606543724</c:v>
                </c:pt>
                <c:pt idx="1397">
                  <c:v>3017.6874227073185</c:v>
                </c:pt>
                <c:pt idx="1398">
                  <c:v>3017.6874227073185</c:v>
                </c:pt>
                <c:pt idx="1399">
                  <c:v>3017.6874227073185</c:v>
                </c:pt>
                <c:pt idx="1400">
                  <c:v>3030.4689528004319</c:v>
                </c:pt>
                <c:pt idx="1401">
                  <c:v>3034.991958710159</c:v>
                </c:pt>
                <c:pt idx="1402">
                  <c:v>3026.6930505454366</c:v>
                </c:pt>
                <c:pt idx="1403">
                  <c:v>3007.7428673031191</c:v>
                </c:pt>
                <c:pt idx="1404">
                  <c:v>3023.2604121318041</c:v>
                </c:pt>
                <c:pt idx="1405">
                  <c:v>3023.2604121318041</c:v>
                </c:pt>
                <c:pt idx="1406">
                  <c:v>3023.2604121318041</c:v>
                </c:pt>
                <c:pt idx="1407">
                  <c:v>3023.2604121318041</c:v>
                </c:pt>
                <c:pt idx="1408">
                  <c:v>3028.1771618595653</c:v>
                </c:pt>
                <c:pt idx="1409">
                  <c:v>3034.9515747288224</c:v>
                </c:pt>
                <c:pt idx="1410">
                  <c:v>3030.8324086324637</c:v>
                </c:pt>
                <c:pt idx="1411">
                  <c:v>3013.0230728629126</c:v>
                </c:pt>
                <c:pt idx="1412">
                  <c:v>3013.0230728629126</c:v>
                </c:pt>
                <c:pt idx="1413">
                  <c:v>3013.0230728629126</c:v>
                </c:pt>
                <c:pt idx="1414">
                  <c:v>3013.0230728629126</c:v>
                </c:pt>
                <c:pt idx="1415">
                  <c:v>3025.36037916132</c:v>
                </c:pt>
                <c:pt idx="1416">
                  <c:v>3016.6677271785629</c:v>
                </c:pt>
                <c:pt idx="1417">
                  <c:v>3002.795829589355</c:v>
                </c:pt>
                <c:pt idx="1418">
                  <c:v>3017.6773267119843</c:v>
                </c:pt>
                <c:pt idx="1419">
                  <c:v>3017.6773267119843</c:v>
                </c:pt>
                <c:pt idx="1420">
                  <c:v>3017.6773267119843</c:v>
                </c:pt>
                <c:pt idx="1421">
                  <c:v>3028.813209565621</c:v>
                </c:pt>
                <c:pt idx="1422">
                  <c:v>3052.7104305217026</c:v>
                </c:pt>
                <c:pt idx="1423">
                  <c:v>3070.9135101092875</c:v>
                </c:pt>
                <c:pt idx="1424">
                  <c:v>3090.509837052995</c:v>
                </c:pt>
                <c:pt idx="1425">
                  <c:v>3091.5699165630867</c:v>
                </c:pt>
                <c:pt idx="1426">
                  <c:v>3091.5699165630867</c:v>
                </c:pt>
                <c:pt idx="1427">
                  <c:v>3089.7885613985109</c:v>
                </c:pt>
                <c:pt idx="1428">
                  <c:v>3091.3928836281239</c:v>
                </c:pt>
                <c:pt idx="1429">
                  <c:v>3119.3928470694814</c:v>
                </c:pt>
                <c:pt idx="1430">
                  <c:v>3118.7571722237858</c:v>
                </c:pt>
                <c:pt idx="1431">
                  <c:v>3134.7196739045885</c:v>
                </c:pt>
                <c:pt idx="1432">
                  <c:v>3135.9203930575695</c:v>
                </c:pt>
                <c:pt idx="1433">
                  <c:v>3135.9203930575695</c:v>
                </c:pt>
                <c:pt idx="1434">
                  <c:v>3135.9203930575695</c:v>
                </c:pt>
                <c:pt idx="1435">
                  <c:v>3135.9203930575695</c:v>
                </c:pt>
                <c:pt idx="1436">
                  <c:v>3107.0325028476209</c:v>
                </c:pt>
                <c:pt idx="1437">
                  <c:v>3097.7899923927444</c:v>
                </c:pt>
                <c:pt idx="1438">
                  <c:v>3095.509635009772</c:v>
                </c:pt>
                <c:pt idx="1439">
                  <c:v>3084.7737931713564</c:v>
                </c:pt>
                <c:pt idx="1440">
                  <c:v>3084.7737931713564</c:v>
                </c:pt>
                <c:pt idx="1441">
                  <c:v>3084.7737931713564</c:v>
                </c:pt>
                <c:pt idx="1442">
                  <c:v>3084.7737931713564</c:v>
                </c:pt>
                <c:pt idx="1443">
                  <c:v>3096.7002640858368</c:v>
                </c:pt>
                <c:pt idx="1444">
                  <c:v>3103.944939311385</c:v>
                </c:pt>
                <c:pt idx="1445">
                  <c:v>3095.782067086499</c:v>
                </c:pt>
                <c:pt idx="1446">
                  <c:v>3083.0685701725852</c:v>
                </c:pt>
                <c:pt idx="1447">
                  <c:v>3083.0685701725852</c:v>
                </c:pt>
                <c:pt idx="1448">
                  <c:v>3083.0685701725852</c:v>
                </c:pt>
                <c:pt idx="1449">
                  <c:v>3091.2718027051346</c:v>
                </c:pt>
                <c:pt idx="1450">
                  <c:v>3080.9294738664348</c:v>
                </c:pt>
                <c:pt idx="1451">
                  <c:v>3062.4242728028494</c:v>
                </c:pt>
                <c:pt idx="1452">
                  <c:v>3062.4242728028494</c:v>
                </c:pt>
                <c:pt idx="1453">
                  <c:v>3056.0271640382289</c:v>
                </c:pt>
                <c:pt idx="1454">
                  <c:v>3056.0271640382289</c:v>
                </c:pt>
                <c:pt idx="1455">
                  <c:v>3054.2624490691114</c:v>
                </c:pt>
                <c:pt idx="1456">
                  <c:v>3064.8003835942977</c:v>
                </c:pt>
                <c:pt idx="1457">
                  <c:v>3082.0442764536929</c:v>
                </c:pt>
                <c:pt idx="1458">
                  <c:v>3084.212368245956</c:v>
                </c:pt>
                <c:pt idx="1459">
                  <c:v>3084.1619475066009</c:v>
                </c:pt>
                <c:pt idx="1460">
                  <c:v>3083.8795913662134</c:v>
                </c:pt>
                <c:pt idx="1461">
                  <c:v>3083.8795913662134</c:v>
                </c:pt>
                <c:pt idx="1462">
                  <c:v>3083.8795913662134</c:v>
                </c:pt>
                <c:pt idx="1463">
                  <c:v>3071.5063419285066</c:v>
                </c:pt>
                <c:pt idx="1464">
                  <c:v>3074.5719228812882</c:v>
                </c:pt>
                <c:pt idx="1465">
                  <c:v>3085.2006147373131</c:v>
                </c:pt>
                <c:pt idx="1466">
                  <c:v>3094.3872734477864</c:v>
                </c:pt>
                <c:pt idx="1467">
                  <c:v>3094.3872734477864</c:v>
                </c:pt>
                <c:pt idx="1468">
                  <c:v>3094.3872734477864</c:v>
                </c:pt>
                <c:pt idx="1469">
                  <c:v>3094.3872734477864</c:v>
                </c:pt>
                <c:pt idx="1470">
                  <c:v>3092.1788450640393</c:v>
                </c:pt>
                <c:pt idx="1471">
                  <c:v>3106.2142009753211</c:v>
                </c:pt>
                <c:pt idx="1472">
                  <c:v>3091.7623234637276</c:v>
                </c:pt>
                <c:pt idx="1473">
                  <c:v>3075.294842394032</c:v>
                </c:pt>
                <c:pt idx="1474">
                  <c:v>3072.815650017566</c:v>
                </c:pt>
                <c:pt idx="1475">
                  <c:v>3072.815650017566</c:v>
                </c:pt>
                <c:pt idx="1476">
                  <c:v>3072.815650017566</c:v>
                </c:pt>
                <c:pt idx="1477">
                  <c:v>3051.6316566219111</c:v>
                </c:pt>
                <c:pt idx="1478">
                  <c:v>3048.0640383240698</c:v>
                </c:pt>
                <c:pt idx="1479">
                  <c:v>3041.7350431516284</c:v>
                </c:pt>
                <c:pt idx="1480">
                  <c:v>3039.5279572555064</c:v>
                </c:pt>
                <c:pt idx="1481">
                  <c:v>3038.0767226936728</c:v>
                </c:pt>
                <c:pt idx="1482">
                  <c:v>3038.0767226936728</c:v>
                </c:pt>
                <c:pt idx="1483">
                  <c:v>3038.0767226936728</c:v>
                </c:pt>
                <c:pt idx="1484">
                  <c:v>3038.0767226936728</c:v>
                </c:pt>
                <c:pt idx="1485">
                  <c:v>3038.1976589071592</c:v>
                </c:pt>
                <c:pt idx="1486">
                  <c:v>3047.6407615768685</c:v>
                </c:pt>
                <c:pt idx="1487">
                  <c:v>3060.1072695837311</c:v>
                </c:pt>
                <c:pt idx="1488">
                  <c:v>3060.1072695837311</c:v>
                </c:pt>
                <c:pt idx="1489">
                  <c:v>3060.1072695837311</c:v>
                </c:pt>
                <c:pt idx="1490">
                  <c:v>3060.1072695837311</c:v>
                </c:pt>
                <c:pt idx="1491">
                  <c:v>3060.1072695837311</c:v>
                </c:pt>
                <c:pt idx="1492">
                  <c:v>3016.7113249777885</c:v>
                </c:pt>
                <c:pt idx="1493">
                  <c:v>2984.1996395855981</c:v>
                </c:pt>
                <c:pt idx="1494">
                  <c:v>2961.1008228097458</c:v>
                </c:pt>
                <c:pt idx="1495">
                  <c:v>2973.7588131546281</c:v>
                </c:pt>
                <c:pt idx="1496">
                  <c:v>2973.7588131546281</c:v>
                </c:pt>
                <c:pt idx="1497">
                  <c:v>2973.7588131546281</c:v>
                </c:pt>
                <c:pt idx="1498">
                  <c:v>2973.7588131546281</c:v>
                </c:pt>
                <c:pt idx="1499">
                  <c:v>2989.9340317083988</c:v>
                </c:pt>
                <c:pt idx="1500">
                  <c:v>2971.1082944757236</c:v>
                </c:pt>
                <c:pt idx="1501">
                  <c:v>2940.9750212820941</c:v>
                </c:pt>
                <c:pt idx="1502">
                  <c:v>2930.9675496161162</c:v>
                </c:pt>
                <c:pt idx="1503">
                  <c:v>2930.9675496161162</c:v>
                </c:pt>
                <c:pt idx="1504">
                  <c:v>2930.9675496161162</c:v>
                </c:pt>
                <c:pt idx="1505">
                  <c:v>2930.9675496161162</c:v>
                </c:pt>
                <c:pt idx="1506">
                  <c:v>2943.232497267169</c:v>
                </c:pt>
                <c:pt idx="1507">
                  <c:v>2926.2006472012044</c:v>
                </c:pt>
                <c:pt idx="1508">
                  <c:v>2911.8092377963535</c:v>
                </c:pt>
                <c:pt idx="1509">
                  <c:v>2926.8254843042159</c:v>
                </c:pt>
                <c:pt idx="1510">
                  <c:v>2926.8254843042159</c:v>
                </c:pt>
                <c:pt idx="1511">
                  <c:v>2926.8254843042159</c:v>
                </c:pt>
                <c:pt idx="1512">
                  <c:v>2929.2945986628911</c:v>
                </c:pt>
                <c:pt idx="1513">
                  <c:v>2933.6281463128112</c:v>
                </c:pt>
                <c:pt idx="1514">
                  <c:v>2895.3619127622392</c:v>
                </c:pt>
                <c:pt idx="1515">
                  <c:v>2857.6701262257257</c:v>
                </c:pt>
                <c:pt idx="1516">
                  <c:v>2879.8316873470603</c:v>
                </c:pt>
                <c:pt idx="1517">
                  <c:v>2879.8316873470603</c:v>
                </c:pt>
                <c:pt idx="1518">
                  <c:v>2879.8316873470603</c:v>
                </c:pt>
                <c:pt idx="1519">
                  <c:v>2915.9872053855315</c:v>
                </c:pt>
                <c:pt idx="1520">
                  <c:v>2917.4678013932989</c:v>
                </c:pt>
                <c:pt idx="1521">
                  <c:v>2908.3122791411847</c:v>
                </c:pt>
                <c:pt idx="1522">
                  <c:v>2879.7277113177515</c:v>
                </c:pt>
                <c:pt idx="1523">
                  <c:v>2905.3712312890202</c:v>
                </c:pt>
                <c:pt idx="1524">
                  <c:v>2905.3712312890202</c:v>
                </c:pt>
                <c:pt idx="1525">
                  <c:v>2905.3712312890202</c:v>
                </c:pt>
                <c:pt idx="1526">
                  <c:v>2916.9239089822822</c:v>
                </c:pt>
                <c:pt idx="1527">
                  <c:v>2918.1627750295979</c:v>
                </c:pt>
                <c:pt idx="1528">
                  <c:v>2904.1222931600187</c:v>
                </c:pt>
                <c:pt idx="1529">
                  <c:v>2936.2421616550605</c:v>
                </c:pt>
                <c:pt idx="1530">
                  <c:v>2982.4931607548506</c:v>
                </c:pt>
                <c:pt idx="1531">
                  <c:v>2982.4931607548506</c:v>
                </c:pt>
                <c:pt idx="1532">
                  <c:v>2982.4931607548506</c:v>
                </c:pt>
                <c:pt idx="1533">
                  <c:v>2978.0513727315479</c:v>
                </c:pt>
                <c:pt idx="1534">
                  <c:v>2978.4744001623385</c:v>
                </c:pt>
                <c:pt idx="1535">
                  <c:v>2969.4901032988778</c:v>
                </c:pt>
                <c:pt idx="1536">
                  <c:v>2925.1225834742745</c:v>
                </c:pt>
                <c:pt idx="1537">
                  <c:v>2926.552819073615</c:v>
                </c:pt>
                <c:pt idx="1538">
                  <c:v>2926.552819073615</c:v>
                </c:pt>
                <c:pt idx="1539">
                  <c:v>2926.552819073615</c:v>
                </c:pt>
                <c:pt idx="1540">
                  <c:v>2926.552819073615</c:v>
                </c:pt>
                <c:pt idx="1541">
                  <c:v>2935.4666113652775</c:v>
                </c:pt>
                <c:pt idx="1542">
                  <c:v>2951.5114374902701</c:v>
                </c:pt>
                <c:pt idx="1543">
                  <c:v>2950.6049501385755</c:v>
                </c:pt>
                <c:pt idx="1544">
                  <c:v>2922.9570859118935</c:v>
                </c:pt>
                <c:pt idx="1545">
                  <c:v>2922.9570859118935</c:v>
                </c:pt>
                <c:pt idx="1546">
                  <c:v>2922.9570859118935</c:v>
                </c:pt>
                <c:pt idx="1547">
                  <c:v>2923.2793925258288</c:v>
                </c:pt>
                <c:pt idx="1548">
                  <c:v>2929.3427857004967</c:v>
                </c:pt>
                <c:pt idx="1549">
                  <c:v>2941.4393558047759</c:v>
                </c:pt>
                <c:pt idx="1550">
                  <c:v>2952.6294385573601</c:v>
                </c:pt>
                <c:pt idx="1551">
                  <c:v>2952.730159374215</c:v>
                </c:pt>
                <c:pt idx="1552">
                  <c:v>2952.730159374215</c:v>
                </c:pt>
                <c:pt idx="1553">
                  <c:v>2952.730159374215</c:v>
                </c:pt>
                <c:pt idx="1554">
                  <c:v>2932.5255635131134</c:v>
                </c:pt>
                <c:pt idx="1555">
                  <c:v>2918.3843608266789</c:v>
                </c:pt>
                <c:pt idx="1556">
                  <c:v>2932.3140497977179</c:v>
                </c:pt>
                <c:pt idx="1557">
                  <c:v>2944.8840077412146</c:v>
                </c:pt>
                <c:pt idx="1558">
                  <c:v>2940.4220755545407</c:v>
                </c:pt>
                <c:pt idx="1559">
                  <c:v>2940.4220755545407</c:v>
                </c:pt>
                <c:pt idx="1560">
                  <c:v>2940.4220755545407</c:v>
                </c:pt>
                <c:pt idx="1561">
                  <c:v>2925.2233042911298</c:v>
                </c:pt>
                <c:pt idx="1562">
                  <c:v>2921.7383640279486</c:v>
                </c:pt>
                <c:pt idx="1563">
                  <c:v>2919.0994786263491</c:v>
                </c:pt>
                <c:pt idx="1564">
                  <c:v>2923.4103295877408</c:v>
                </c:pt>
                <c:pt idx="1565">
                  <c:v>2925.8679175190014</c:v>
                </c:pt>
                <c:pt idx="1566">
                  <c:v>2925.8679175190014</c:v>
                </c:pt>
                <c:pt idx="1567">
                  <c:v>2925.8679175190014</c:v>
                </c:pt>
                <c:pt idx="1568">
                  <c:v>2925.8679175190014</c:v>
                </c:pt>
                <c:pt idx="1569">
                  <c:v>2938.6609781902048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40A-9CC9-A4CBB08D0789}"/>
            </c:ext>
          </c:extLst>
        </c:ser>
        <c:ser>
          <c:idx val="1"/>
          <c:order val="1"/>
          <c:tx>
            <c:strRef>
              <c:f>'COEF. CORRELACIÓN (3)'!$B$8</c:f>
              <c:strCache>
                <c:ptCount val="1"/>
                <c:pt idx="0">
                  <c:v>Tasa de cambio representativa del mercado (TRM)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'COEF. CORRELACIÓN (3)'!$A$72:$A$1641</c:f>
              <c:numCache>
                <c:formatCode>m/d/yyyy</c:formatCode>
                <c:ptCount val="1570"/>
                <c:pt idx="0">
                  <c:v>41703</c:v>
                </c:pt>
                <c:pt idx="1">
                  <c:v>41704</c:v>
                </c:pt>
                <c:pt idx="2">
                  <c:v>41705</c:v>
                </c:pt>
                <c:pt idx="3">
                  <c:v>41706</c:v>
                </c:pt>
                <c:pt idx="4">
                  <c:v>41707</c:v>
                </c:pt>
                <c:pt idx="5">
                  <c:v>41708</c:v>
                </c:pt>
                <c:pt idx="6">
                  <c:v>41709</c:v>
                </c:pt>
                <c:pt idx="7">
                  <c:v>41710</c:v>
                </c:pt>
                <c:pt idx="8">
                  <c:v>41711</c:v>
                </c:pt>
                <c:pt idx="9">
                  <c:v>41712</c:v>
                </c:pt>
                <c:pt idx="10">
                  <c:v>41713</c:v>
                </c:pt>
                <c:pt idx="11">
                  <c:v>41714</c:v>
                </c:pt>
                <c:pt idx="12">
                  <c:v>41715</c:v>
                </c:pt>
                <c:pt idx="13">
                  <c:v>41716</c:v>
                </c:pt>
                <c:pt idx="14">
                  <c:v>41717</c:v>
                </c:pt>
                <c:pt idx="15">
                  <c:v>41718</c:v>
                </c:pt>
                <c:pt idx="16">
                  <c:v>41719</c:v>
                </c:pt>
                <c:pt idx="17">
                  <c:v>41720</c:v>
                </c:pt>
                <c:pt idx="18">
                  <c:v>41721</c:v>
                </c:pt>
                <c:pt idx="19">
                  <c:v>41722</c:v>
                </c:pt>
                <c:pt idx="20">
                  <c:v>41723</c:v>
                </c:pt>
                <c:pt idx="21">
                  <c:v>41724</c:v>
                </c:pt>
                <c:pt idx="22">
                  <c:v>41725</c:v>
                </c:pt>
                <c:pt idx="23">
                  <c:v>41726</c:v>
                </c:pt>
                <c:pt idx="24">
                  <c:v>41727</c:v>
                </c:pt>
                <c:pt idx="25">
                  <c:v>41728</c:v>
                </c:pt>
                <c:pt idx="26">
                  <c:v>41729</c:v>
                </c:pt>
                <c:pt idx="27">
                  <c:v>41730</c:v>
                </c:pt>
                <c:pt idx="28">
                  <c:v>41731</c:v>
                </c:pt>
                <c:pt idx="29">
                  <c:v>41732</c:v>
                </c:pt>
                <c:pt idx="30">
                  <c:v>41733</c:v>
                </c:pt>
                <c:pt idx="31">
                  <c:v>41734</c:v>
                </c:pt>
                <c:pt idx="32">
                  <c:v>41735</c:v>
                </c:pt>
                <c:pt idx="33">
                  <c:v>41736</c:v>
                </c:pt>
                <c:pt idx="34">
                  <c:v>41737</c:v>
                </c:pt>
                <c:pt idx="35">
                  <c:v>41738</c:v>
                </c:pt>
                <c:pt idx="36">
                  <c:v>41739</c:v>
                </c:pt>
                <c:pt idx="37">
                  <c:v>41740</c:v>
                </c:pt>
                <c:pt idx="38">
                  <c:v>41741</c:v>
                </c:pt>
                <c:pt idx="39">
                  <c:v>41742</c:v>
                </c:pt>
                <c:pt idx="40">
                  <c:v>41743</c:v>
                </c:pt>
                <c:pt idx="41">
                  <c:v>41744</c:v>
                </c:pt>
                <c:pt idx="42">
                  <c:v>41745</c:v>
                </c:pt>
                <c:pt idx="43">
                  <c:v>41746</c:v>
                </c:pt>
                <c:pt idx="44">
                  <c:v>41747</c:v>
                </c:pt>
                <c:pt idx="45">
                  <c:v>41748</c:v>
                </c:pt>
                <c:pt idx="46">
                  <c:v>41749</c:v>
                </c:pt>
                <c:pt idx="47">
                  <c:v>41750</c:v>
                </c:pt>
                <c:pt idx="48">
                  <c:v>41751</c:v>
                </c:pt>
                <c:pt idx="49">
                  <c:v>41752</c:v>
                </c:pt>
                <c:pt idx="50">
                  <c:v>41753</c:v>
                </c:pt>
                <c:pt idx="51">
                  <c:v>41754</c:v>
                </c:pt>
                <c:pt idx="52">
                  <c:v>41755</c:v>
                </c:pt>
                <c:pt idx="53">
                  <c:v>41756</c:v>
                </c:pt>
                <c:pt idx="54">
                  <c:v>41757</c:v>
                </c:pt>
                <c:pt idx="55">
                  <c:v>41758</c:v>
                </c:pt>
                <c:pt idx="56">
                  <c:v>41759</c:v>
                </c:pt>
                <c:pt idx="57">
                  <c:v>41760</c:v>
                </c:pt>
                <c:pt idx="58">
                  <c:v>41761</c:v>
                </c:pt>
                <c:pt idx="59">
                  <c:v>41762</c:v>
                </c:pt>
                <c:pt idx="60">
                  <c:v>41763</c:v>
                </c:pt>
                <c:pt idx="61">
                  <c:v>41764</c:v>
                </c:pt>
                <c:pt idx="62">
                  <c:v>41765</c:v>
                </c:pt>
                <c:pt idx="63">
                  <c:v>41766</c:v>
                </c:pt>
                <c:pt idx="64">
                  <c:v>41767</c:v>
                </c:pt>
                <c:pt idx="65">
                  <c:v>41768</c:v>
                </c:pt>
                <c:pt idx="66">
                  <c:v>41769</c:v>
                </c:pt>
                <c:pt idx="67">
                  <c:v>41770</c:v>
                </c:pt>
                <c:pt idx="68">
                  <c:v>41771</c:v>
                </c:pt>
                <c:pt idx="69">
                  <c:v>41772</c:v>
                </c:pt>
                <c:pt idx="70">
                  <c:v>41773</c:v>
                </c:pt>
                <c:pt idx="71">
                  <c:v>41774</c:v>
                </c:pt>
                <c:pt idx="72">
                  <c:v>41775</c:v>
                </c:pt>
                <c:pt idx="73">
                  <c:v>41776</c:v>
                </c:pt>
                <c:pt idx="74">
                  <c:v>41777</c:v>
                </c:pt>
                <c:pt idx="75">
                  <c:v>41778</c:v>
                </c:pt>
                <c:pt idx="76">
                  <c:v>41779</c:v>
                </c:pt>
                <c:pt idx="77">
                  <c:v>41780</c:v>
                </c:pt>
                <c:pt idx="78">
                  <c:v>41781</c:v>
                </c:pt>
                <c:pt idx="79">
                  <c:v>41782</c:v>
                </c:pt>
                <c:pt idx="80">
                  <c:v>41783</c:v>
                </c:pt>
                <c:pt idx="81">
                  <c:v>41784</c:v>
                </c:pt>
                <c:pt idx="82">
                  <c:v>41785</c:v>
                </c:pt>
                <c:pt idx="83">
                  <c:v>41786</c:v>
                </c:pt>
                <c:pt idx="84">
                  <c:v>41787</c:v>
                </c:pt>
                <c:pt idx="85">
                  <c:v>41788</c:v>
                </c:pt>
                <c:pt idx="86">
                  <c:v>41789</c:v>
                </c:pt>
                <c:pt idx="87">
                  <c:v>41790</c:v>
                </c:pt>
                <c:pt idx="88">
                  <c:v>41791</c:v>
                </c:pt>
                <c:pt idx="89">
                  <c:v>41792</c:v>
                </c:pt>
                <c:pt idx="90">
                  <c:v>41793</c:v>
                </c:pt>
                <c:pt idx="91">
                  <c:v>41794</c:v>
                </c:pt>
                <c:pt idx="92">
                  <c:v>41795</c:v>
                </c:pt>
                <c:pt idx="93">
                  <c:v>41796</c:v>
                </c:pt>
                <c:pt idx="94">
                  <c:v>41797</c:v>
                </c:pt>
                <c:pt idx="95">
                  <c:v>41798</c:v>
                </c:pt>
                <c:pt idx="96">
                  <c:v>41799</c:v>
                </c:pt>
                <c:pt idx="97">
                  <c:v>41800</c:v>
                </c:pt>
                <c:pt idx="98">
                  <c:v>41801</c:v>
                </c:pt>
                <c:pt idx="99">
                  <c:v>41802</c:v>
                </c:pt>
                <c:pt idx="100">
                  <c:v>41803</c:v>
                </c:pt>
                <c:pt idx="101">
                  <c:v>41804</c:v>
                </c:pt>
                <c:pt idx="102">
                  <c:v>41805</c:v>
                </c:pt>
                <c:pt idx="103">
                  <c:v>41806</c:v>
                </c:pt>
                <c:pt idx="104">
                  <c:v>41807</c:v>
                </c:pt>
                <c:pt idx="105">
                  <c:v>41808</c:v>
                </c:pt>
                <c:pt idx="106">
                  <c:v>41809</c:v>
                </c:pt>
                <c:pt idx="107">
                  <c:v>41810</c:v>
                </c:pt>
                <c:pt idx="108">
                  <c:v>41811</c:v>
                </c:pt>
                <c:pt idx="109">
                  <c:v>41812</c:v>
                </c:pt>
                <c:pt idx="110">
                  <c:v>41813</c:v>
                </c:pt>
                <c:pt idx="111">
                  <c:v>41814</c:v>
                </c:pt>
                <c:pt idx="112">
                  <c:v>41815</c:v>
                </c:pt>
                <c:pt idx="113">
                  <c:v>41816</c:v>
                </c:pt>
                <c:pt idx="114">
                  <c:v>41817</c:v>
                </c:pt>
                <c:pt idx="115">
                  <c:v>41818</c:v>
                </c:pt>
                <c:pt idx="116">
                  <c:v>41819</c:v>
                </c:pt>
                <c:pt idx="117">
                  <c:v>41820</c:v>
                </c:pt>
                <c:pt idx="118">
                  <c:v>41821</c:v>
                </c:pt>
                <c:pt idx="119">
                  <c:v>41822</c:v>
                </c:pt>
                <c:pt idx="120">
                  <c:v>41823</c:v>
                </c:pt>
                <c:pt idx="121">
                  <c:v>41824</c:v>
                </c:pt>
                <c:pt idx="122">
                  <c:v>41825</c:v>
                </c:pt>
                <c:pt idx="123">
                  <c:v>41826</c:v>
                </c:pt>
                <c:pt idx="124">
                  <c:v>41827</c:v>
                </c:pt>
                <c:pt idx="125">
                  <c:v>41828</c:v>
                </c:pt>
                <c:pt idx="126">
                  <c:v>41829</c:v>
                </c:pt>
                <c:pt idx="127">
                  <c:v>41830</c:v>
                </c:pt>
                <c:pt idx="128">
                  <c:v>41831</c:v>
                </c:pt>
                <c:pt idx="129">
                  <c:v>41832</c:v>
                </c:pt>
                <c:pt idx="130">
                  <c:v>41833</c:v>
                </c:pt>
                <c:pt idx="131">
                  <c:v>41834</c:v>
                </c:pt>
                <c:pt idx="132">
                  <c:v>41835</c:v>
                </c:pt>
                <c:pt idx="133">
                  <c:v>41836</c:v>
                </c:pt>
                <c:pt idx="134">
                  <c:v>41837</c:v>
                </c:pt>
                <c:pt idx="135">
                  <c:v>41838</c:v>
                </c:pt>
                <c:pt idx="136">
                  <c:v>41839</c:v>
                </c:pt>
                <c:pt idx="137">
                  <c:v>41840</c:v>
                </c:pt>
                <c:pt idx="138">
                  <c:v>41841</c:v>
                </c:pt>
                <c:pt idx="139">
                  <c:v>41842</c:v>
                </c:pt>
                <c:pt idx="140">
                  <c:v>41843</c:v>
                </c:pt>
                <c:pt idx="141">
                  <c:v>41844</c:v>
                </c:pt>
                <c:pt idx="142">
                  <c:v>41845</c:v>
                </c:pt>
                <c:pt idx="143">
                  <c:v>41846</c:v>
                </c:pt>
                <c:pt idx="144">
                  <c:v>41847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41853</c:v>
                </c:pt>
                <c:pt idx="151">
                  <c:v>41854</c:v>
                </c:pt>
                <c:pt idx="152">
                  <c:v>41855</c:v>
                </c:pt>
                <c:pt idx="153">
                  <c:v>41856</c:v>
                </c:pt>
                <c:pt idx="154">
                  <c:v>41857</c:v>
                </c:pt>
                <c:pt idx="155">
                  <c:v>41858</c:v>
                </c:pt>
                <c:pt idx="156">
                  <c:v>41859</c:v>
                </c:pt>
                <c:pt idx="157">
                  <c:v>41860</c:v>
                </c:pt>
                <c:pt idx="158">
                  <c:v>41861</c:v>
                </c:pt>
                <c:pt idx="159">
                  <c:v>41862</c:v>
                </c:pt>
                <c:pt idx="160">
                  <c:v>41863</c:v>
                </c:pt>
                <c:pt idx="161">
                  <c:v>41864</c:v>
                </c:pt>
                <c:pt idx="162">
                  <c:v>41865</c:v>
                </c:pt>
                <c:pt idx="163">
                  <c:v>41866</c:v>
                </c:pt>
                <c:pt idx="164">
                  <c:v>41867</c:v>
                </c:pt>
                <c:pt idx="165">
                  <c:v>41868</c:v>
                </c:pt>
                <c:pt idx="166">
                  <c:v>41869</c:v>
                </c:pt>
                <c:pt idx="167">
                  <c:v>41870</c:v>
                </c:pt>
                <c:pt idx="168">
                  <c:v>41871</c:v>
                </c:pt>
                <c:pt idx="169">
                  <c:v>41872</c:v>
                </c:pt>
                <c:pt idx="170">
                  <c:v>41873</c:v>
                </c:pt>
                <c:pt idx="171">
                  <c:v>41874</c:v>
                </c:pt>
                <c:pt idx="172">
                  <c:v>41875</c:v>
                </c:pt>
                <c:pt idx="173">
                  <c:v>41876</c:v>
                </c:pt>
                <c:pt idx="174">
                  <c:v>41877</c:v>
                </c:pt>
                <c:pt idx="175">
                  <c:v>41878</c:v>
                </c:pt>
                <c:pt idx="176">
                  <c:v>41879</c:v>
                </c:pt>
                <c:pt idx="177">
                  <c:v>41880</c:v>
                </c:pt>
                <c:pt idx="178">
                  <c:v>41881</c:v>
                </c:pt>
                <c:pt idx="179">
                  <c:v>41882</c:v>
                </c:pt>
                <c:pt idx="180">
                  <c:v>41883</c:v>
                </c:pt>
                <c:pt idx="181">
                  <c:v>41884</c:v>
                </c:pt>
                <c:pt idx="182">
                  <c:v>41885</c:v>
                </c:pt>
                <c:pt idx="183">
                  <c:v>41886</c:v>
                </c:pt>
                <c:pt idx="184">
                  <c:v>41887</c:v>
                </c:pt>
                <c:pt idx="185">
                  <c:v>41888</c:v>
                </c:pt>
                <c:pt idx="186">
                  <c:v>41889</c:v>
                </c:pt>
                <c:pt idx="187">
                  <c:v>41890</c:v>
                </c:pt>
                <c:pt idx="188">
                  <c:v>41891</c:v>
                </c:pt>
                <c:pt idx="189">
                  <c:v>41892</c:v>
                </c:pt>
                <c:pt idx="190">
                  <c:v>41893</c:v>
                </c:pt>
                <c:pt idx="191">
                  <c:v>41894</c:v>
                </c:pt>
                <c:pt idx="192">
                  <c:v>41895</c:v>
                </c:pt>
                <c:pt idx="193">
                  <c:v>41896</c:v>
                </c:pt>
                <c:pt idx="194">
                  <c:v>41897</c:v>
                </c:pt>
                <c:pt idx="195">
                  <c:v>41898</c:v>
                </c:pt>
                <c:pt idx="196">
                  <c:v>41899</c:v>
                </c:pt>
                <c:pt idx="197">
                  <c:v>41900</c:v>
                </c:pt>
                <c:pt idx="198">
                  <c:v>41901</c:v>
                </c:pt>
                <c:pt idx="199">
                  <c:v>41902</c:v>
                </c:pt>
                <c:pt idx="200">
                  <c:v>41903</c:v>
                </c:pt>
                <c:pt idx="201">
                  <c:v>41904</c:v>
                </c:pt>
                <c:pt idx="202">
                  <c:v>41905</c:v>
                </c:pt>
                <c:pt idx="203">
                  <c:v>41906</c:v>
                </c:pt>
                <c:pt idx="204">
                  <c:v>41907</c:v>
                </c:pt>
                <c:pt idx="205">
                  <c:v>41908</c:v>
                </c:pt>
                <c:pt idx="206">
                  <c:v>41909</c:v>
                </c:pt>
                <c:pt idx="207">
                  <c:v>41910</c:v>
                </c:pt>
                <c:pt idx="208">
                  <c:v>41911</c:v>
                </c:pt>
                <c:pt idx="209">
                  <c:v>41912</c:v>
                </c:pt>
                <c:pt idx="210">
                  <c:v>41913</c:v>
                </c:pt>
                <c:pt idx="211">
                  <c:v>41914</c:v>
                </c:pt>
                <c:pt idx="212">
                  <c:v>41915</c:v>
                </c:pt>
                <c:pt idx="213">
                  <c:v>41916</c:v>
                </c:pt>
                <c:pt idx="214">
                  <c:v>41917</c:v>
                </c:pt>
                <c:pt idx="215">
                  <c:v>41918</c:v>
                </c:pt>
                <c:pt idx="216">
                  <c:v>41919</c:v>
                </c:pt>
                <c:pt idx="217">
                  <c:v>41920</c:v>
                </c:pt>
                <c:pt idx="218">
                  <c:v>41921</c:v>
                </c:pt>
                <c:pt idx="219">
                  <c:v>41922</c:v>
                </c:pt>
                <c:pt idx="220">
                  <c:v>41923</c:v>
                </c:pt>
                <c:pt idx="221">
                  <c:v>41924</c:v>
                </c:pt>
                <c:pt idx="222">
                  <c:v>41925</c:v>
                </c:pt>
                <c:pt idx="223">
                  <c:v>41926</c:v>
                </c:pt>
                <c:pt idx="224">
                  <c:v>41927</c:v>
                </c:pt>
                <c:pt idx="225">
                  <c:v>41928</c:v>
                </c:pt>
                <c:pt idx="226">
                  <c:v>41929</c:v>
                </c:pt>
                <c:pt idx="227">
                  <c:v>41930</c:v>
                </c:pt>
                <c:pt idx="228">
                  <c:v>41931</c:v>
                </c:pt>
                <c:pt idx="229">
                  <c:v>41932</c:v>
                </c:pt>
                <c:pt idx="230">
                  <c:v>41933</c:v>
                </c:pt>
                <c:pt idx="231">
                  <c:v>41934</c:v>
                </c:pt>
                <c:pt idx="232">
                  <c:v>41935</c:v>
                </c:pt>
                <c:pt idx="233">
                  <c:v>41936</c:v>
                </c:pt>
                <c:pt idx="234">
                  <c:v>41937</c:v>
                </c:pt>
                <c:pt idx="235">
                  <c:v>41938</c:v>
                </c:pt>
                <c:pt idx="236">
                  <c:v>41939</c:v>
                </c:pt>
                <c:pt idx="237">
                  <c:v>41940</c:v>
                </c:pt>
                <c:pt idx="238">
                  <c:v>41941</c:v>
                </c:pt>
                <c:pt idx="239">
                  <c:v>41942</c:v>
                </c:pt>
                <c:pt idx="240">
                  <c:v>41943</c:v>
                </c:pt>
                <c:pt idx="241">
                  <c:v>41944</c:v>
                </c:pt>
                <c:pt idx="242">
                  <c:v>41945</c:v>
                </c:pt>
                <c:pt idx="243">
                  <c:v>41946</c:v>
                </c:pt>
                <c:pt idx="244">
                  <c:v>41947</c:v>
                </c:pt>
                <c:pt idx="245">
                  <c:v>41948</c:v>
                </c:pt>
                <c:pt idx="246">
                  <c:v>41949</c:v>
                </c:pt>
                <c:pt idx="247">
                  <c:v>41950</c:v>
                </c:pt>
                <c:pt idx="248">
                  <c:v>41951</c:v>
                </c:pt>
                <c:pt idx="249">
                  <c:v>41952</c:v>
                </c:pt>
                <c:pt idx="250">
                  <c:v>41953</c:v>
                </c:pt>
                <c:pt idx="251">
                  <c:v>41954</c:v>
                </c:pt>
                <c:pt idx="252">
                  <c:v>41955</c:v>
                </c:pt>
                <c:pt idx="253">
                  <c:v>41956</c:v>
                </c:pt>
                <c:pt idx="254">
                  <c:v>41957</c:v>
                </c:pt>
                <c:pt idx="255">
                  <c:v>41958</c:v>
                </c:pt>
                <c:pt idx="256">
                  <c:v>41959</c:v>
                </c:pt>
                <c:pt idx="257">
                  <c:v>41960</c:v>
                </c:pt>
                <c:pt idx="258">
                  <c:v>41961</c:v>
                </c:pt>
                <c:pt idx="259">
                  <c:v>41962</c:v>
                </c:pt>
                <c:pt idx="260">
                  <c:v>41963</c:v>
                </c:pt>
                <c:pt idx="261">
                  <c:v>41964</c:v>
                </c:pt>
                <c:pt idx="262">
                  <c:v>41965</c:v>
                </c:pt>
                <c:pt idx="263">
                  <c:v>41966</c:v>
                </c:pt>
                <c:pt idx="264">
                  <c:v>41967</c:v>
                </c:pt>
                <c:pt idx="265">
                  <c:v>41968</c:v>
                </c:pt>
                <c:pt idx="266">
                  <c:v>41969</c:v>
                </c:pt>
                <c:pt idx="267">
                  <c:v>41970</c:v>
                </c:pt>
                <c:pt idx="268">
                  <c:v>41971</c:v>
                </c:pt>
                <c:pt idx="269">
                  <c:v>41972</c:v>
                </c:pt>
                <c:pt idx="270">
                  <c:v>41973</c:v>
                </c:pt>
                <c:pt idx="271">
                  <c:v>41974</c:v>
                </c:pt>
                <c:pt idx="272">
                  <c:v>41975</c:v>
                </c:pt>
                <c:pt idx="273">
                  <c:v>41976</c:v>
                </c:pt>
                <c:pt idx="274">
                  <c:v>41977</c:v>
                </c:pt>
                <c:pt idx="275">
                  <c:v>41978</c:v>
                </c:pt>
                <c:pt idx="276">
                  <c:v>41979</c:v>
                </c:pt>
                <c:pt idx="277">
                  <c:v>41980</c:v>
                </c:pt>
                <c:pt idx="278">
                  <c:v>41981</c:v>
                </c:pt>
                <c:pt idx="279">
                  <c:v>41982</c:v>
                </c:pt>
                <c:pt idx="280">
                  <c:v>41983</c:v>
                </c:pt>
                <c:pt idx="281">
                  <c:v>41984</c:v>
                </c:pt>
                <c:pt idx="282">
                  <c:v>41985</c:v>
                </c:pt>
                <c:pt idx="283">
                  <c:v>41986</c:v>
                </c:pt>
                <c:pt idx="284">
                  <c:v>41987</c:v>
                </c:pt>
                <c:pt idx="285">
                  <c:v>41988</c:v>
                </c:pt>
                <c:pt idx="286">
                  <c:v>41989</c:v>
                </c:pt>
                <c:pt idx="287">
                  <c:v>41990</c:v>
                </c:pt>
                <c:pt idx="288">
                  <c:v>41991</c:v>
                </c:pt>
                <c:pt idx="289">
                  <c:v>41992</c:v>
                </c:pt>
                <c:pt idx="290">
                  <c:v>41993</c:v>
                </c:pt>
                <c:pt idx="291">
                  <c:v>41994</c:v>
                </c:pt>
                <c:pt idx="292">
                  <c:v>41995</c:v>
                </c:pt>
                <c:pt idx="293">
                  <c:v>41996</c:v>
                </c:pt>
                <c:pt idx="294">
                  <c:v>41997</c:v>
                </c:pt>
                <c:pt idx="295">
                  <c:v>41998</c:v>
                </c:pt>
                <c:pt idx="296">
                  <c:v>41999</c:v>
                </c:pt>
                <c:pt idx="297">
                  <c:v>42000</c:v>
                </c:pt>
                <c:pt idx="298">
                  <c:v>42001</c:v>
                </c:pt>
                <c:pt idx="299">
                  <c:v>42002</c:v>
                </c:pt>
                <c:pt idx="300">
                  <c:v>42003</c:v>
                </c:pt>
                <c:pt idx="301">
                  <c:v>42004</c:v>
                </c:pt>
                <c:pt idx="302">
                  <c:v>42005</c:v>
                </c:pt>
                <c:pt idx="303">
                  <c:v>42006</c:v>
                </c:pt>
                <c:pt idx="304">
                  <c:v>42007</c:v>
                </c:pt>
                <c:pt idx="305">
                  <c:v>42008</c:v>
                </c:pt>
                <c:pt idx="306">
                  <c:v>42009</c:v>
                </c:pt>
                <c:pt idx="307">
                  <c:v>42010</c:v>
                </c:pt>
                <c:pt idx="308">
                  <c:v>42011</c:v>
                </c:pt>
                <c:pt idx="309">
                  <c:v>42012</c:v>
                </c:pt>
                <c:pt idx="310">
                  <c:v>42013</c:v>
                </c:pt>
                <c:pt idx="311">
                  <c:v>42014</c:v>
                </c:pt>
                <c:pt idx="312">
                  <c:v>42015</c:v>
                </c:pt>
                <c:pt idx="313">
                  <c:v>42016</c:v>
                </c:pt>
                <c:pt idx="314">
                  <c:v>42017</c:v>
                </c:pt>
                <c:pt idx="315">
                  <c:v>42018</c:v>
                </c:pt>
                <c:pt idx="316">
                  <c:v>42019</c:v>
                </c:pt>
                <c:pt idx="317">
                  <c:v>42020</c:v>
                </c:pt>
                <c:pt idx="318">
                  <c:v>42021</c:v>
                </c:pt>
                <c:pt idx="319">
                  <c:v>42022</c:v>
                </c:pt>
                <c:pt idx="320">
                  <c:v>42023</c:v>
                </c:pt>
                <c:pt idx="321">
                  <c:v>42024</c:v>
                </c:pt>
                <c:pt idx="322">
                  <c:v>42025</c:v>
                </c:pt>
                <c:pt idx="323">
                  <c:v>42026</c:v>
                </c:pt>
                <c:pt idx="324">
                  <c:v>42027</c:v>
                </c:pt>
                <c:pt idx="325">
                  <c:v>42028</c:v>
                </c:pt>
                <c:pt idx="326">
                  <c:v>42029</c:v>
                </c:pt>
                <c:pt idx="327">
                  <c:v>42030</c:v>
                </c:pt>
                <c:pt idx="328">
                  <c:v>42031</c:v>
                </c:pt>
                <c:pt idx="329">
                  <c:v>42032</c:v>
                </c:pt>
                <c:pt idx="330">
                  <c:v>42033</c:v>
                </c:pt>
                <c:pt idx="331">
                  <c:v>42034</c:v>
                </c:pt>
                <c:pt idx="332">
                  <c:v>42035</c:v>
                </c:pt>
                <c:pt idx="333">
                  <c:v>42036</c:v>
                </c:pt>
                <c:pt idx="334">
                  <c:v>42037</c:v>
                </c:pt>
                <c:pt idx="335">
                  <c:v>42038</c:v>
                </c:pt>
                <c:pt idx="336">
                  <c:v>42039</c:v>
                </c:pt>
                <c:pt idx="337">
                  <c:v>42040</c:v>
                </c:pt>
                <c:pt idx="338">
                  <c:v>42041</c:v>
                </c:pt>
                <c:pt idx="339">
                  <c:v>42042</c:v>
                </c:pt>
                <c:pt idx="340">
                  <c:v>42043</c:v>
                </c:pt>
                <c:pt idx="341">
                  <c:v>42044</c:v>
                </c:pt>
                <c:pt idx="342">
                  <c:v>42045</c:v>
                </c:pt>
                <c:pt idx="343">
                  <c:v>42046</c:v>
                </c:pt>
                <c:pt idx="344">
                  <c:v>42047</c:v>
                </c:pt>
                <c:pt idx="345">
                  <c:v>42048</c:v>
                </c:pt>
                <c:pt idx="346">
                  <c:v>42049</c:v>
                </c:pt>
                <c:pt idx="347">
                  <c:v>42050</c:v>
                </c:pt>
                <c:pt idx="348">
                  <c:v>42051</c:v>
                </c:pt>
                <c:pt idx="349">
                  <c:v>42052</c:v>
                </c:pt>
                <c:pt idx="350">
                  <c:v>42053</c:v>
                </c:pt>
                <c:pt idx="351">
                  <c:v>42054</c:v>
                </c:pt>
                <c:pt idx="352">
                  <c:v>42055</c:v>
                </c:pt>
                <c:pt idx="353">
                  <c:v>42056</c:v>
                </c:pt>
                <c:pt idx="354">
                  <c:v>42057</c:v>
                </c:pt>
                <c:pt idx="355">
                  <c:v>42058</c:v>
                </c:pt>
                <c:pt idx="356">
                  <c:v>42059</c:v>
                </c:pt>
                <c:pt idx="357">
                  <c:v>42060</c:v>
                </c:pt>
                <c:pt idx="358">
                  <c:v>42061</c:v>
                </c:pt>
                <c:pt idx="359">
                  <c:v>42062</c:v>
                </c:pt>
                <c:pt idx="360">
                  <c:v>42063</c:v>
                </c:pt>
                <c:pt idx="361">
                  <c:v>42064</c:v>
                </c:pt>
                <c:pt idx="362">
                  <c:v>42065</c:v>
                </c:pt>
                <c:pt idx="363">
                  <c:v>42066</c:v>
                </c:pt>
                <c:pt idx="364">
                  <c:v>42067</c:v>
                </c:pt>
                <c:pt idx="365">
                  <c:v>42068</c:v>
                </c:pt>
                <c:pt idx="366">
                  <c:v>42069</c:v>
                </c:pt>
                <c:pt idx="367">
                  <c:v>42070</c:v>
                </c:pt>
                <c:pt idx="368">
                  <c:v>42071</c:v>
                </c:pt>
                <c:pt idx="369">
                  <c:v>42072</c:v>
                </c:pt>
                <c:pt idx="370">
                  <c:v>42073</c:v>
                </c:pt>
                <c:pt idx="371">
                  <c:v>42074</c:v>
                </c:pt>
                <c:pt idx="372">
                  <c:v>42075</c:v>
                </c:pt>
                <c:pt idx="373">
                  <c:v>42076</c:v>
                </c:pt>
                <c:pt idx="374">
                  <c:v>42077</c:v>
                </c:pt>
                <c:pt idx="375">
                  <c:v>42078</c:v>
                </c:pt>
                <c:pt idx="376">
                  <c:v>42079</c:v>
                </c:pt>
                <c:pt idx="377">
                  <c:v>42080</c:v>
                </c:pt>
                <c:pt idx="378">
                  <c:v>42081</c:v>
                </c:pt>
                <c:pt idx="379">
                  <c:v>42082</c:v>
                </c:pt>
                <c:pt idx="380">
                  <c:v>42083</c:v>
                </c:pt>
                <c:pt idx="381">
                  <c:v>42084</c:v>
                </c:pt>
                <c:pt idx="382">
                  <c:v>42085</c:v>
                </c:pt>
                <c:pt idx="383">
                  <c:v>42086</c:v>
                </c:pt>
                <c:pt idx="384">
                  <c:v>42087</c:v>
                </c:pt>
                <c:pt idx="385">
                  <c:v>42088</c:v>
                </c:pt>
                <c:pt idx="386">
                  <c:v>42089</c:v>
                </c:pt>
                <c:pt idx="387">
                  <c:v>42090</c:v>
                </c:pt>
                <c:pt idx="388">
                  <c:v>42091</c:v>
                </c:pt>
                <c:pt idx="389">
                  <c:v>42092</c:v>
                </c:pt>
                <c:pt idx="390">
                  <c:v>42093</c:v>
                </c:pt>
                <c:pt idx="391">
                  <c:v>42094</c:v>
                </c:pt>
                <c:pt idx="392">
                  <c:v>42095</c:v>
                </c:pt>
                <c:pt idx="393">
                  <c:v>42096</c:v>
                </c:pt>
                <c:pt idx="394">
                  <c:v>42097</c:v>
                </c:pt>
                <c:pt idx="395">
                  <c:v>42098</c:v>
                </c:pt>
                <c:pt idx="396">
                  <c:v>42099</c:v>
                </c:pt>
                <c:pt idx="397">
                  <c:v>42100</c:v>
                </c:pt>
                <c:pt idx="398">
                  <c:v>42101</c:v>
                </c:pt>
                <c:pt idx="399">
                  <c:v>42102</c:v>
                </c:pt>
                <c:pt idx="400">
                  <c:v>42103</c:v>
                </c:pt>
                <c:pt idx="401">
                  <c:v>42104</c:v>
                </c:pt>
                <c:pt idx="402">
                  <c:v>42105</c:v>
                </c:pt>
                <c:pt idx="403">
                  <c:v>42106</c:v>
                </c:pt>
                <c:pt idx="404">
                  <c:v>42107</c:v>
                </c:pt>
                <c:pt idx="405">
                  <c:v>42108</c:v>
                </c:pt>
                <c:pt idx="406">
                  <c:v>42109</c:v>
                </c:pt>
                <c:pt idx="407">
                  <c:v>42110</c:v>
                </c:pt>
                <c:pt idx="408">
                  <c:v>42111</c:v>
                </c:pt>
                <c:pt idx="409">
                  <c:v>42112</c:v>
                </c:pt>
                <c:pt idx="410">
                  <c:v>42113</c:v>
                </c:pt>
                <c:pt idx="411">
                  <c:v>42114</c:v>
                </c:pt>
                <c:pt idx="412">
                  <c:v>42115</c:v>
                </c:pt>
                <c:pt idx="413">
                  <c:v>42116</c:v>
                </c:pt>
                <c:pt idx="414">
                  <c:v>42117</c:v>
                </c:pt>
                <c:pt idx="415">
                  <c:v>42118</c:v>
                </c:pt>
                <c:pt idx="416">
                  <c:v>42119</c:v>
                </c:pt>
                <c:pt idx="417">
                  <c:v>42120</c:v>
                </c:pt>
                <c:pt idx="418">
                  <c:v>42121</c:v>
                </c:pt>
                <c:pt idx="419">
                  <c:v>42122</c:v>
                </c:pt>
                <c:pt idx="420">
                  <c:v>42123</c:v>
                </c:pt>
                <c:pt idx="421">
                  <c:v>42124</c:v>
                </c:pt>
                <c:pt idx="422">
                  <c:v>42125</c:v>
                </c:pt>
                <c:pt idx="423">
                  <c:v>42126</c:v>
                </c:pt>
                <c:pt idx="424">
                  <c:v>42127</c:v>
                </c:pt>
                <c:pt idx="425">
                  <c:v>42128</c:v>
                </c:pt>
                <c:pt idx="426">
                  <c:v>42129</c:v>
                </c:pt>
                <c:pt idx="427">
                  <c:v>42130</c:v>
                </c:pt>
                <c:pt idx="428">
                  <c:v>42131</c:v>
                </c:pt>
                <c:pt idx="429">
                  <c:v>42132</c:v>
                </c:pt>
                <c:pt idx="430">
                  <c:v>42133</c:v>
                </c:pt>
                <c:pt idx="431">
                  <c:v>42134</c:v>
                </c:pt>
                <c:pt idx="432">
                  <c:v>42135</c:v>
                </c:pt>
                <c:pt idx="433">
                  <c:v>42136</c:v>
                </c:pt>
                <c:pt idx="434">
                  <c:v>42137</c:v>
                </c:pt>
                <c:pt idx="435">
                  <c:v>42138</c:v>
                </c:pt>
                <c:pt idx="436">
                  <c:v>42139</c:v>
                </c:pt>
                <c:pt idx="437">
                  <c:v>42140</c:v>
                </c:pt>
                <c:pt idx="438">
                  <c:v>42141</c:v>
                </c:pt>
                <c:pt idx="439">
                  <c:v>42142</c:v>
                </c:pt>
                <c:pt idx="440">
                  <c:v>42143</c:v>
                </c:pt>
                <c:pt idx="441">
                  <c:v>42144</c:v>
                </c:pt>
                <c:pt idx="442">
                  <c:v>42145</c:v>
                </c:pt>
                <c:pt idx="443">
                  <c:v>42146</c:v>
                </c:pt>
                <c:pt idx="444">
                  <c:v>42147</c:v>
                </c:pt>
                <c:pt idx="445">
                  <c:v>42148</c:v>
                </c:pt>
                <c:pt idx="446">
                  <c:v>42149</c:v>
                </c:pt>
                <c:pt idx="447">
                  <c:v>42150</c:v>
                </c:pt>
                <c:pt idx="448">
                  <c:v>42151</c:v>
                </c:pt>
                <c:pt idx="449">
                  <c:v>42152</c:v>
                </c:pt>
                <c:pt idx="450">
                  <c:v>42153</c:v>
                </c:pt>
                <c:pt idx="451">
                  <c:v>42154</c:v>
                </c:pt>
                <c:pt idx="452">
                  <c:v>42155</c:v>
                </c:pt>
                <c:pt idx="453">
                  <c:v>42156</c:v>
                </c:pt>
                <c:pt idx="454">
                  <c:v>42157</c:v>
                </c:pt>
                <c:pt idx="455">
                  <c:v>42158</c:v>
                </c:pt>
                <c:pt idx="456">
                  <c:v>42159</c:v>
                </c:pt>
                <c:pt idx="457">
                  <c:v>42160</c:v>
                </c:pt>
                <c:pt idx="458">
                  <c:v>42161</c:v>
                </c:pt>
                <c:pt idx="459">
                  <c:v>42162</c:v>
                </c:pt>
                <c:pt idx="460">
                  <c:v>42163</c:v>
                </c:pt>
                <c:pt idx="461">
                  <c:v>42164</c:v>
                </c:pt>
                <c:pt idx="462">
                  <c:v>42165</c:v>
                </c:pt>
                <c:pt idx="463">
                  <c:v>42166</c:v>
                </c:pt>
                <c:pt idx="464">
                  <c:v>42167</c:v>
                </c:pt>
                <c:pt idx="465">
                  <c:v>42168</c:v>
                </c:pt>
                <c:pt idx="466">
                  <c:v>42169</c:v>
                </c:pt>
                <c:pt idx="467">
                  <c:v>42170</c:v>
                </c:pt>
                <c:pt idx="468">
                  <c:v>42171</c:v>
                </c:pt>
                <c:pt idx="469">
                  <c:v>42172</c:v>
                </c:pt>
                <c:pt idx="470">
                  <c:v>42173</c:v>
                </c:pt>
                <c:pt idx="471">
                  <c:v>42174</c:v>
                </c:pt>
                <c:pt idx="472">
                  <c:v>42175</c:v>
                </c:pt>
                <c:pt idx="473">
                  <c:v>42176</c:v>
                </c:pt>
                <c:pt idx="474">
                  <c:v>42177</c:v>
                </c:pt>
                <c:pt idx="475">
                  <c:v>42178</c:v>
                </c:pt>
                <c:pt idx="476">
                  <c:v>42179</c:v>
                </c:pt>
                <c:pt idx="477">
                  <c:v>42180</c:v>
                </c:pt>
                <c:pt idx="478">
                  <c:v>42181</c:v>
                </c:pt>
                <c:pt idx="479">
                  <c:v>42182</c:v>
                </c:pt>
                <c:pt idx="480">
                  <c:v>42183</c:v>
                </c:pt>
                <c:pt idx="481">
                  <c:v>42184</c:v>
                </c:pt>
                <c:pt idx="482">
                  <c:v>42185</c:v>
                </c:pt>
                <c:pt idx="483">
                  <c:v>42186</c:v>
                </c:pt>
                <c:pt idx="484">
                  <c:v>42187</c:v>
                </c:pt>
                <c:pt idx="485">
                  <c:v>42188</c:v>
                </c:pt>
                <c:pt idx="486">
                  <c:v>42189</c:v>
                </c:pt>
                <c:pt idx="487">
                  <c:v>42190</c:v>
                </c:pt>
                <c:pt idx="488">
                  <c:v>42191</c:v>
                </c:pt>
                <c:pt idx="489">
                  <c:v>42192</c:v>
                </c:pt>
                <c:pt idx="490">
                  <c:v>42193</c:v>
                </c:pt>
                <c:pt idx="491">
                  <c:v>42194</c:v>
                </c:pt>
                <c:pt idx="492">
                  <c:v>42195</c:v>
                </c:pt>
                <c:pt idx="493">
                  <c:v>42196</c:v>
                </c:pt>
                <c:pt idx="494">
                  <c:v>42197</c:v>
                </c:pt>
                <c:pt idx="495">
                  <c:v>42198</c:v>
                </c:pt>
                <c:pt idx="496">
                  <c:v>42199</c:v>
                </c:pt>
                <c:pt idx="497">
                  <c:v>42200</c:v>
                </c:pt>
                <c:pt idx="498">
                  <c:v>42201</c:v>
                </c:pt>
                <c:pt idx="499">
                  <c:v>42202</c:v>
                </c:pt>
                <c:pt idx="500">
                  <c:v>42203</c:v>
                </c:pt>
                <c:pt idx="501">
                  <c:v>42204</c:v>
                </c:pt>
                <c:pt idx="502">
                  <c:v>42205</c:v>
                </c:pt>
                <c:pt idx="503">
                  <c:v>42206</c:v>
                </c:pt>
                <c:pt idx="504">
                  <c:v>42207</c:v>
                </c:pt>
                <c:pt idx="505">
                  <c:v>42208</c:v>
                </c:pt>
                <c:pt idx="506">
                  <c:v>42209</c:v>
                </c:pt>
                <c:pt idx="507">
                  <c:v>42210</c:v>
                </c:pt>
                <c:pt idx="508">
                  <c:v>42211</c:v>
                </c:pt>
                <c:pt idx="509">
                  <c:v>42212</c:v>
                </c:pt>
                <c:pt idx="510">
                  <c:v>42213</c:v>
                </c:pt>
                <c:pt idx="511">
                  <c:v>42214</c:v>
                </c:pt>
                <c:pt idx="512">
                  <c:v>42215</c:v>
                </c:pt>
                <c:pt idx="513">
                  <c:v>42216</c:v>
                </c:pt>
                <c:pt idx="514">
                  <c:v>42217</c:v>
                </c:pt>
                <c:pt idx="515">
                  <c:v>42218</c:v>
                </c:pt>
                <c:pt idx="516">
                  <c:v>42219</c:v>
                </c:pt>
                <c:pt idx="517">
                  <c:v>42220</c:v>
                </c:pt>
                <c:pt idx="518">
                  <c:v>42221</c:v>
                </c:pt>
                <c:pt idx="519">
                  <c:v>42222</c:v>
                </c:pt>
                <c:pt idx="520">
                  <c:v>42223</c:v>
                </c:pt>
                <c:pt idx="521">
                  <c:v>42224</c:v>
                </c:pt>
                <c:pt idx="522">
                  <c:v>42225</c:v>
                </c:pt>
                <c:pt idx="523">
                  <c:v>42226</c:v>
                </c:pt>
                <c:pt idx="524">
                  <c:v>42227</c:v>
                </c:pt>
                <c:pt idx="525">
                  <c:v>42228</c:v>
                </c:pt>
                <c:pt idx="526">
                  <c:v>42229</c:v>
                </c:pt>
                <c:pt idx="527">
                  <c:v>42230</c:v>
                </c:pt>
                <c:pt idx="528">
                  <c:v>42231</c:v>
                </c:pt>
                <c:pt idx="529">
                  <c:v>42232</c:v>
                </c:pt>
                <c:pt idx="530">
                  <c:v>42233</c:v>
                </c:pt>
                <c:pt idx="531">
                  <c:v>42234</c:v>
                </c:pt>
                <c:pt idx="532">
                  <c:v>42235</c:v>
                </c:pt>
                <c:pt idx="533">
                  <c:v>42236</c:v>
                </c:pt>
                <c:pt idx="534">
                  <c:v>42237</c:v>
                </c:pt>
                <c:pt idx="535">
                  <c:v>42238</c:v>
                </c:pt>
                <c:pt idx="536">
                  <c:v>42239</c:v>
                </c:pt>
                <c:pt idx="537">
                  <c:v>42240</c:v>
                </c:pt>
                <c:pt idx="538">
                  <c:v>42241</c:v>
                </c:pt>
                <c:pt idx="539">
                  <c:v>42242</c:v>
                </c:pt>
                <c:pt idx="540">
                  <c:v>42243</c:v>
                </c:pt>
                <c:pt idx="541">
                  <c:v>42244</c:v>
                </c:pt>
                <c:pt idx="542">
                  <c:v>42245</c:v>
                </c:pt>
                <c:pt idx="543">
                  <c:v>42246</c:v>
                </c:pt>
                <c:pt idx="544">
                  <c:v>42247</c:v>
                </c:pt>
                <c:pt idx="545">
                  <c:v>42248</c:v>
                </c:pt>
                <c:pt idx="546">
                  <c:v>42249</c:v>
                </c:pt>
                <c:pt idx="547">
                  <c:v>42250</c:v>
                </c:pt>
                <c:pt idx="548">
                  <c:v>42251</c:v>
                </c:pt>
                <c:pt idx="549">
                  <c:v>42252</c:v>
                </c:pt>
                <c:pt idx="550">
                  <c:v>42253</c:v>
                </c:pt>
                <c:pt idx="551">
                  <c:v>42254</c:v>
                </c:pt>
                <c:pt idx="552">
                  <c:v>42255</c:v>
                </c:pt>
                <c:pt idx="553">
                  <c:v>42256</c:v>
                </c:pt>
                <c:pt idx="554">
                  <c:v>42257</c:v>
                </c:pt>
                <c:pt idx="555">
                  <c:v>42258</c:v>
                </c:pt>
                <c:pt idx="556">
                  <c:v>42259</c:v>
                </c:pt>
                <c:pt idx="557">
                  <c:v>42260</c:v>
                </c:pt>
                <c:pt idx="558">
                  <c:v>42261</c:v>
                </c:pt>
                <c:pt idx="559">
                  <c:v>42262</c:v>
                </c:pt>
                <c:pt idx="560">
                  <c:v>42263</c:v>
                </c:pt>
                <c:pt idx="561">
                  <c:v>42264</c:v>
                </c:pt>
                <c:pt idx="562">
                  <c:v>42265</c:v>
                </c:pt>
                <c:pt idx="563">
                  <c:v>42266</c:v>
                </c:pt>
                <c:pt idx="564">
                  <c:v>42267</c:v>
                </c:pt>
                <c:pt idx="565">
                  <c:v>42268</c:v>
                </c:pt>
                <c:pt idx="566">
                  <c:v>42269</c:v>
                </c:pt>
                <c:pt idx="567">
                  <c:v>42270</c:v>
                </c:pt>
                <c:pt idx="568">
                  <c:v>42271</c:v>
                </c:pt>
                <c:pt idx="569">
                  <c:v>42272</c:v>
                </c:pt>
                <c:pt idx="570">
                  <c:v>42273</c:v>
                </c:pt>
                <c:pt idx="571">
                  <c:v>42274</c:v>
                </c:pt>
                <c:pt idx="572">
                  <c:v>42275</c:v>
                </c:pt>
                <c:pt idx="573">
                  <c:v>42276</c:v>
                </c:pt>
                <c:pt idx="574">
                  <c:v>42277</c:v>
                </c:pt>
                <c:pt idx="575">
                  <c:v>42278</c:v>
                </c:pt>
                <c:pt idx="576">
                  <c:v>42279</c:v>
                </c:pt>
                <c:pt idx="577">
                  <c:v>42280</c:v>
                </c:pt>
                <c:pt idx="578">
                  <c:v>42281</c:v>
                </c:pt>
                <c:pt idx="579">
                  <c:v>42282</c:v>
                </c:pt>
                <c:pt idx="580">
                  <c:v>42283</c:v>
                </c:pt>
                <c:pt idx="581">
                  <c:v>42284</c:v>
                </c:pt>
                <c:pt idx="582">
                  <c:v>42285</c:v>
                </c:pt>
                <c:pt idx="583">
                  <c:v>42286</c:v>
                </c:pt>
                <c:pt idx="584">
                  <c:v>42287</c:v>
                </c:pt>
                <c:pt idx="585">
                  <c:v>42288</c:v>
                </c:pt>
                <c:pt idx="586">
                  <c:v>42289</c:v>
                </c:pt>
                <c:pt idx="587">
                  <c:v>42290</c:v>
                </c:pt>
                <c:pt idx="588">
                  <c:v>42291</c:v>
                </c:pt>
                <c:pt idx="589">
                  <c:v>42292</c:v>
                </c:pt>
                <c:pt idx="590">
                  <c:v>42293</c:v>
                </c:pt>
                <c:pt idx="591">
                  <c:v>42294</c:v>
                </c:pt>
                <c:pt idx="592">
                  <c:v>42295</c:v>
                </c:pt>
                <c:pt idx="593">
                  <c:v>42296</c:v>
                </c:pt>
                <c:pt idx="594">
                  <c:v>42297</c:v>
                </c:pt>
                <c:pt idx="595">
                  <c:v>42298</c:v>
                </c:pt>
                <c:pt idx="596">
                  <c:v>42299</c:v>
                </c:pt>
                <c:pt idx="597">
                  <c:v>42300</c:v>
                </c:pt>
                <c:pt idx="598">
                  <c:v>42301</c:v>
                </c:pt>
                <c:pt idx="599">
                  <c:v>42302</c:v>
                </c:pt>
                <c:pt idx="600">
                  <c:v>42303</c:v>
                </c:pt>
                <c:pt idx="601">
                  <c:v>42304</c:v>
                </c:pt>
                <c:pt idx="602">
                  <c:v>42305</c:v>
                </c:pt>
                <c:pt idx="603">
                  <c:v>42306</c:v>
                </c:pt>
                <c:pt idx="604">
                  <c:v>42307</c:v>
                </c:pt>
                <c:pt idx="605">
                  <c:v>42308</c:v>
                </c:pt>
                <c:pt idx="606">
                  <c:v>42309</c:v>
                </c:pt>
                <c:pt idx="607">
                  <c:v>42310</c:v>
                </c:pt>
                <c:pt idx="608">
                  <c:v>42311</c:v>
                </c:pt>
                <c:pt idx="609">
                  <c:v>42312</c:v>
                </c:pt>
                <c:pt idx="610">
                  <c:v>42313</c:v>
                </c:pt>
                <c:pt idx="611">
                  <c:v>42314</c:v>
                </c:pt>
                <c:pt idx="612">
                  <c:v>42315</c:v>
                </c:pt>
                <c:pt idx="613">
                  <c:v>42316</c:v>
                </c:pt>
                <c:pt idx="614">
                  <c:v>42317</c:v>
                </c:pt>
                <c:pt idx="615">
                  <c:v>42318</c:v>
                </c:pt>
                <c:pt idx="616">
                  <c:v>42319</c:v>
                </c:pt>
                <c:pt idx="617">
                  <c:v>42320</c:v>
                </c:pt>
                <c:pt idx="618">
                  <c:v>42321</c:v>
                </c:pt>
                <c:pt idx="619">
                  <c:v>42322</c:v>
                </c:pt>
                <c:pt idx="620">
                  <c:v>42323</c:v>
                </c:pt>
                <c:pt idx="621">
                  <c:v>42324</c:v>
                </c:pt>
                <c:pt idx="622">
                  <c:v>42325</c:v>
                </c:pt>
                <c:pt idx="623">
                  <c:v>42326</c:v>
                </c:pt>
                <c:pt idx="624">
                  <c:v>42327</c:v>
                </c:pt>
                <c:pt idx="625">
                  <c:v>42328</c:v>
                </c:pt>
                <c:pt idx="626">
                  <c:v>42329</c:v>
                </c:pt>
                <c:pt idx="627">
                  <c:v>42330</c:v>
                </c:pt>
                <c:pt idx="628">
                  <c:v>42331</c:v>
                </c:pt>
                <c:pt idx="629">
                  <c:v>42332</c:v>
                </c:pt>
                <c:pt idx="630">
                  <c:v>42333</c:v>
                </c:pt>
                <c:pt idx="631">
                  <c:v>42334</c:v>
                </c:pt>
                <c:pt idx="632">
                  <c:v>42335</c:v>
                </c:pt>
                <c:pt idx="633">
                  <c:v>42336</c:v>
                </c:pt>
                <c:pt idx="634">
                  <c:v>42337</c:v>
                </c:pt>
                <c:pt idx="635">
                  <c:v>42338</c:v>
                </c:pt>
                <c:pt idx="636">
                  <c:v>42339</c:v>
                </c:pt>
                <c:pt idx="637">
                  <c:v>42340</c:v>
                </c:pt>
                <c:pt idx="638">
                  <c:v>42341</c:v>
                </c:pt>
                <c:pt idx="639">
                  <c:v>42342</c:v>
                </c:pt>
                <c:pt idx="640">
                  <c:v>42343</c:v>
                </c:pt>
                <c:pt idx="641">
                  <c:v>42344</c:v>
                </c:pt>
                <c:pt idx="642">
                  <c:v>42345</c:v>
                </c:pt>
                <c:pt idx="643">
                  <c:v>42346</c:v>
                </c:pt>
                <c:pt idx="644">
                  <c:v>42347</c:v>
                </c:pt>
                <c:pt idx="645">
                  <c:v>42348</c:v>
                </c:pt>
                <c:pt idx="646">
                  <c:v>42349</c:v>
                </c:pt>
                <c:pt idx="647">
                  <c:v>42350</c:v>
                </c:pt>
                <c:pt idx="648">
                  <c:v>42351</c:v>
                </c:pt>
                <c:pt idx="649">
                  <c:v>42352</c:v>
                </c:pt>
                <c:pt idx="650">
                  <c:v>42353</c:v>
                </c:pt>
                <c:pt idx="651">
                  <c:v>42354</c:v>
                </c:pt>
                <c:pt idx="652">
                  <c:v>42355</c:v>
                </c:pt>
                <c:pt idx="653">
                  <c:v>42356</c:v>
                </c:pt>
                <c:pt idx="654">
                  <c:v>42357</c:v>
                </c:pt>
                <c:pt idx="655">
                  <c:v>42358</c:v>
                </c:pt>
                <c:pt idx="656">
                  <c:v>42359</c:v>
                </c:pt>
                <c:pt idx="657">
                  <c:v>42360</c:v>
                </c:pt>
                <c:pt idx="658">
                  <c:v>42361</c:v>
                </c:pt>
                <c:pt idx="659">
                  <c:v>42362</c:v>
                </c:pt>
                <c:pt idx="660">
                  <c:v>42363</c:v>
                </c:pt>
                <c:pt idx="661">
                  <c:v>42364</c:v>
                </c:pt>
                <c:pt idx="662">
                  <c:v>42365</c:v>
                </c:pt>
                <c:pt idx="663">
                  <c:v>42366</c:v>
                </c:pt>
                <c:pt idx="664">
                  <c:v>42367</c:v>
                </c:pt>
                <c:pt idx="665">
                  <c:v>42368</c:v>
                </c:pt>
                <c:pt idx="666">
                  <c:v>42369</c:v>
                </c:pt>
                <c:pt idx="667">
                  <c:v>42370</c:v>
                </c:pt>
                <c:pt idx="668">
                  <c:v>42371</c:v>
                </c:pt>
                <c:pt idx="669">
                  <c:v>42372</c:v>
                </c:pt>
                <c:pt idx="670">
                  <c:v>42373</c:v>
                </c:pt>
                <c:pt idx="671">
                  <c:v>42374</c:v>
                </c:pt>
                <c:pt idx="672">
                  <c:v>42375</c:v>
                </c:pt>
                <c:pt idx="673">
                  <c:v>42376</c:v>
                </c:pt>
                <c:pt idx="674">
                  <c:v>42377</c:v>
                </c:pt>
                <c:pt idx="675">
                  <c:v>42378</c:v>
                </c:pt>
                <c:pt idx="676">
                  <c:v>42379</c:v>
                </c:pt>
                <c:pt idx="677">
                  <c:v>42380</c:v>
                </c:pt>
                <c:pt idx="678">
                  <c:v>42381</c:v>
                </c:pt>
                <c:pt idx="679">
                  <c:v>42382</c:v>
                </c:pt>
                <c:pt idx="680">
                  <c:v>42383</c:v>
                </c:pt>
                <c:pt idx="681">
                  <c:v>42384</c:v>
                </c:pt>
                <c:pt idx="682">
                  <c:v>42385</c:v>
                </c:pt>
                <c:pt idx="683">
                  <c:v>42386</c:v>
                </c:pt>
                <c:pt idx="684">
                  <c:v>42387</c:v>
                </c:pt>
                <c:pt idx="685">
                  <c:v>42388</c:v>
                </c:pt>
                <c:pt idx="686">
                  <c:v>42389</c:v>
                </c:pt>
                <c:pt idx="687">
                  <c:v>42390</c:v>
                </c:pt>
                <c:pt idx="688">
                  <c:v>42391</c:v>
                </c:pt>
                <c:pt idx="689">
                  <c:v>42392</c:v>
                </c:pt>
                <c:pt idx="690">
                  <c:v>42393</c:v>
                </c:pt>
                <c:pt idx="691">
                  <c:v>42394</c:v>
                </c:pt>
                <c:pt idx="692">
                  <c:v>42395</c:v>
                </c:pt>
                <c:pt idx="693">
                  <c:v>42396</c:v>
                </c:pt>
                <c:pt idx="694">
                  <c:v>42397</c:v>
                </c:pt>
                <c:pt idx="695">
                  <c:v>42398</c:v>
                </c:pt>
                <c:pt idx="696">
                  <c:v>42399</c:v>
                </c:pt>
                <c:pt idx="697">
                  <c:v>42400</c:v>
                </c:pt>
                <c:pt idx="698">
                  <c:v>42401</c:v>
                </c:pt>
                <c:pt idx="699">
                  <c:v>42402</c:v>
                </c:pt>
                <c:pt idx="700">
                  <c:v>42403</c:v>
                </c:pt>
                <c:pt idx="701">
                  <c:v>42404</c:v>
                </c:pt>
                <c:pt idx="702">
                  <c:v>42405</c:v>
                </c:pt>
                <c:pt idx="703">
                  <c:v>42406</c:v>
                </c:pt>
                <c:pt idx="704">
                  <c:v>42407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42413</c:v>
                </c:pt>
                <c:pt idx="711">
                  <c:v>42414</c:v>
                </c:pt>
                <c:pt idx="712">
                  <c:v>42415</c:v>
                </c:pt>
                <c:pt idx="713">
                  <c:v>42416</c:v>
                </c:pt>
                <c:pt idx="714">
                  <c:v>42417</c:v>
                </c:pt>
                <c:pt idx="715">
                  <c:v>42418</c:v>
                </c:pt>
                <c:pt idx="716">
                  <c:v>42419</c:v>
                </c:pt>
                <c:pt idx="717">
                  <c:v>42420</c:v>
                </c:pt>
                <c:pt idx="718">
                  <c:v>42421</c:v>
                </c:pt>
                <c:pt idx="719">
                  <c:v>42422</c:v>
                </c:pt>
                <c:pt idx="720">
                  <c:v>42423</c:v>
                </c:pt>
                <c:pt idx="721">
                  <c:v>42424</c:v>
                </c:pt>
                <c:pt idx="722">
                  <c:v>42425</c:v>
                </c:pt>
                <c:pt idx="723">
                  <c:v>42426</c:v>
                </c:pt>
                <c:pt idx="724">
                  <c:v>42427</c:v>
                </c:pt>
                <c:pt idx="725">
                  <c:v>42428</c:v>
                </c:pt>
                <c:pt idx="726">
                  <c:v>42429</c:v>
                </c:pt>
                <c:pt idx="727">
                  <c:v>42430</c:v>
                </c:pt>
                <c:pt idx="728">
                  <c:v>42431</c:v>
                </c:pt>
                <c:pt idx="729">
                  <c:v>42432</c:v>
                </c:pt>
                <c:pt idx="730">
                  <c:v>42433</c:v>
                </c:pt>
                <c:pt idx="731">
                  <c:v>42434</c:v>
                </c:pt>
                <c:pt idx="732">
                  <c:v>42435</c:v>
                </c:pt>
                <c:pt idx="733">
                  <c:v>42436</c:v>
                </c:pt>
                <c:pt idx="734">
                  <c:v>42437</c:v>
                </c:pt>
                <c:pt idx="735">
                  <c:v>42438</c:v>
                </c:pt>
                <c:pt idx="736">
                  <c:v>42439</c:v>
                </c:pt>
                <c:pt idx="737">
                  <c:v>42440</c:v>
                </c:pt>
                <c:pt idx="738">
                  <c:v>42441</c:v>
                </c:pt>
                <c:pt idx="739">
                  <c:v>42442</c:v>
                </c:pt>
                <c:pt idx="740">
                  <c:v>42443</c:v>
                </c:pt>
                <c:pt idx="741">
                  <c:v>42444</c:v>
                </c:pt>
                <c:pt idx="742">
                  <c:v>42445</c:v>
                </c:pt>
                <c:pt idx="743">
                  <c:v>42446</c:v>
                </c:pt>
                <c:pt idx="744">
                  <c:v>42447</c:v>
                </c:pt>
                <c:pt idx="745">
                  <c:v>42448</c:v>
                </c:pt>
                <c:pt idx="746">
                  <c:v>42449</c:v>
                </c:pt>
                <c:pt idx="747">
                  <c:v>42450</c:v>
                </c:pt>
                <c:pt idx="748">
                  <c:v>42451</c:v>
                </c:pt>
                <c:pt idx="749">
                  <c:v>42452</c:v>
                </c:pt>
                <c:pt idx="750">
                  <c:v>42453</c:v>
                </c:pt>
                <c:pt idx="751">
                  <c:v>42454</c:v>
                </c:pt>
                <c:pt idx="752">
                  <c:v>42455</c:v>
                </c:pt>
                <c:pt idx="753">
                  <c:v>42456</c:v>
                </c:pt>
                <c:pt idx="754">
                  <c:v>42457</c:v>
                </c:pt>
                <c:pt idx="755">
                  <c:v>42458</c:v>
                </c:pt>
                <c:pt idx="756">
                  <c:v>42459</c:v>
                </c:pt>
                <c:pt idx="757">
                  <c:v>42460</c:v>
                </c:pt>
                <c:pt idx="758">
                  <c:v>42461</c:v>
                </c:pt>
                <c:pt idx="759">
                  <c:v>42462</c:v>
                </c:pt>
                <c:pt idx="760">
                  <c:v>42463</c:v>
                </c:pt>
                <c:pt idx="761">
                  <c:v>42464</c:v>
                </c:pt>
                <c:pt idx="762">
                  <c:v>42465</c:v>
                </c:pt>
                <c:pt idx="763">
                  <c:v>42466</c:v>
                </c:pt>
                <c:pt idx="764">
                  <c:v>42467</c:v>
                </c:pt>
                <c:pt idx="765">
                  <c:v>42468</c:v>
                </c:pt>
                <c:pt idx="766">
                  <c:v>42469</c:v>
                </c:pt>
                <c:pt idx="767">
                  <c:v>42470</c:v>
                </c:pt>
                <c:pt idx="768">
                  <c:v>42471</c:v>
                </c:pt>
                <c:pt idx="769">
                  <c:v>42472</c:v>
                </c:pt>
                <c:pt idx="770">
                  <c:v>42473</c:v>
                </c:pt>
                <c:pt idx="771">
                  <c:v>42474</c:v>
                </c:pt>
                <c:pt idx="772">
                  <c:v>42475</c:v>
                </c:pt>
                <c:pt idx="773">
                  <c:v>42476</c:v>
                </c:pt>
                <c:pt idx="774">
                  <c:v>42477</c:v>
                </c:pt>
                <c:pt idx="775">
                  <c:v>42478</c:v>
                </c:pt>
                <c:pt idx="776">
                  <c:v>42479</c:v>
                </c:pt>
                <c:pt idx="777">
                  <c:v>42480</c:v>
                </c:pt>
                <c:pt idx="778">
                  <c:v>42481</c:v>
                </c:pt>
                <c:pt idx="779">
                  <c:v>42482</c:v>
                </c:pt>
                <c:pt idx="780">
                  <c:v>42483</c:v>
                </c:pt>
                <c:pt idx="781">
                  <c:v>42484</c:v>
                </c:pt>
                <c:pt idx="782">
                  <c:v>42485</c:v>
                </c:pt>
                <c:pt idx="783">
                  <c:v>42486</c:v>
                </c:pt>
                <c:pt idx="784">
                  <c:v>42487</c:v>
                </c:pt>
                <c:pt idx="785">
                  <c:v>42488</c:v>
                </c:pt>
                <c:pt idx="786">
                  <c:v>42489</c:v>
                </c:pt>
                <c:pt idx="787">
                  <c:v>42490</c:v>
                </c:pt>
                <c:pt idx="788">
                  <c:v>42491</c:v>
                </c:pt>
                <c:pt idx="789">
                  <c:v>42492</c:v>
                </c:pt>
                <c:pt idx="790">
                  <c:v>42493</c:v>
                </c:pt>
                <c:pt idx="791">
                  <c:v>42494</c:v>
                </c:pt>
                <c:pt idx="792">
                  <c:v>42495</c:v>
                </c:pt>
                <c:pt idx="793">
                  <c:v>42496</c:v>
                </c:pt>
                <c:pt idx="794">
                  <c:v>42497</c:v>
                </c:pt>
                <c:pt idx="795">
                  <c:v>42498</c:v>
                </c:pt>
                <c:pt idx="796">
                  <c:v>42499</c:v>
                </c:pt>
                <c:pt idx="797">
                  <c:v>42500</c:v>
                </c:pt>
                <c:pt idx="798">
                  <c:v>42501</c:v>
                </c:pt>
                <c:pt idx="799">
                  <c:v>42502</c:v>
                </c:pt>
                <c:pt idx="800">
                  <c:v>42503</c:v>
                </c:pt>
                <c:pt idx="801">
                  <c:v>42504</c:v>
                </c:pt>
                <c:pt idx="802">
                  <c:v>42505</c:v>
                </c:pt>
                <c:pt idx="803">
                  <c:v>42506</c:v>
                </c:pt>
                <c:pt idx="804">
                  <c:v>42507</c:v>
                </c:pt>
                <c:pt idx="805">
                  <c:v>42508</c:v>
                </c:pt>
                <c:pt idx="806">
                  <c:v>42509</c:v>
                </c:pt>
                <c:pt idx="807">
                  <c:v>42510</c:v>
                </c:pt>
                <c:pt idx="808">
                  <c:v>42511</c:v>
                </c:pt>
                <c:pt idx="809">
                  <c:v>42512</c:v>
                </c:pt>
                <c:pt idx="810">
                  <c:v>42513</c:v>
                </c:pt>
                <c:pt idx="811">
                  <c:v>42514</c:v>
                </c:pt>
                <c:pt idx="812">
                  <c:v>42515</c:v>
                </c:pt>
                <c:pt idx="813">
                  <c:v>42516</c:v>
                </c:pt>
                <c:pt idx="814">
                  <c:v>42517</c:v>
                </c:pt>
                <c:pt idx="815">
                  <c:v>42518</c:v>
                </c:pt>
                <c:pt idx="816">
                  <c:v>42519</c:v>
                </c:pt>
                <c:pt idx="817">
                  <c:v>42520</c:v>
                </c:pt>
                <c:pt idx="818">
                  <c:v>42521</c:v>
                </c:pt>
                <c:pt idx="819">
                  <c:v>42522</c:v>
                </c:pt>
                <c:pt idx="820">
                  <c:v>42523</c:v>
                </c:pt>
                <c:pt idx="821">
                  <c:v>42524</c:v>
                </c:pt>
                <c:pt idx="822">
                  <c:v>42525</c:v>
                </c:pt>
                <c:pt idx="823">
                  <c:v>42526</c:v>
                </c:pt>
                <c:pt idx="824">
                  <c:v>42527</c:v>
                </c:pt>
                <c:pt idx="825">
                  <c:v>42528</c:v>
                </c:pt>
                <c:pt idx="826">
                  <c:v>42529</c:v>
                </c:pt>
                <c:pt idx="827">
                  <c:v>42530</c:v>
                </c:pt>
                <c:pt idx="828">
                  <c:v>42531</c:v>
                </c:pt>
                <c:pt idx="829">
                  <c:v>42532</c:v>
                </c:pt>
                <c:pt idx="830">
                  <c:v>42533</c:v>
                </c:pt>
                <c:pt idx="831">
                  <c:v>42534</c:v>
                </c:pt>
                <c:pt idx="832">
                  <c:v>42535</c:v>
                </c:pt>
                <c:pt idx="833">
                  <c:v>42536</c:v>
                </c:pt>
                <c:pt idx="834">
                  <c:v>42537</c:v>
                </c:pt>
                <c:pt idx="835">
                  <c:v>42538</c:v>
                </c:pt>
                <c:pt idx="836">
                  <c:v>42539</c:v>
                </c:pt>
                <c:pt idx="837">
                  <c:v>42540</c:v>
                </c:pt>
                <c:pt idx="838">
                  <c:v>42541</c:v>
                </c:pt>
                <c:pt idx="839">
                  <c:v>42542</c:v>
                </c:pt>
                <c:pt idx="840">
                  <c:v>42543</c:v>
                </c:pt>
                <c:pt idx="841">
                  <c:v>42544</c:v>
                </c:pt>
                <c:pt idx="842">
                  <c:v>42545</c:v>
                </c:pt>
                <c:pt idx="843">
                  <c:v>42546</c:v>
                </c:pt>
                <c:pt idx="844">
                  <c:v>42547</c:v>
                </c:pt>
                <c:pt idx="845">
                  <c:v>42548</c:v>
                </c:pt>
                <c:pt idx="846">
                  <c:v>42549</c:v>
                </c:pt>
                <c:pt idx="847">
                  <c:v>42550</c:v>
                </c:pt>
                <c:pt idx="848">
                  <c:v>42551</c:v>
                </c:pt>
                <c:pt idx="849">
                  <c:v>42552</c:v>
                </c:pt>
                <c:pt idx="850">
                  <c:v>42553</c:v>
                </c:pt>
                <c:pt idx="851">
                  <c:v>42554</c:v>
                </c:pt>
                <c:pt idx="852">
                  <c:v>42555</c:v>
                </c:pt>
                <c:pt idx="853">
                  <c:v>42556</c:v>
                </c:pt>
                <c:pt idx="854">
                  <c:v>42557</c:v>
                </c:pt>
                <c:pt idx="855">
                  <c:v>42558</c:v>
                </c:pt>
                <c:pt idx="856">
                  <c:v>42559</c:v>
                </c:pt>
                <c:pt idx="857">
                  <c:v>42560</c:v>
                </c:pt>
                <c:pt idx="858">
                  <c:v>42561</c:v>
                </c:pt>
                <c:pt idx="859">
                  <c:v>42562</c:v>
                </c:pt>
                <c:pt idx="860">
                  <c:v>42563</c:v>
                </c:pt>
                <c:pt idx="861">
                  <c:v>42564</c:v>
                </c:pt>
                <c:pt idx="862">
                  <c:v>42565</c:v>
                </c:pt>
                <c:pt idx="863">
                  <c:v>42566</c:v>
                </c:pt>
                <c:pt idx="864">
                  <c:v>42567</c:v>
                </c:pt>
                <c:pt idx="865">
                  <c:v>42568</c:v>
                </c:pt>
                <c:pt idx="866">
                  <c:v>42569</c:v>
                </c:pt>
                <c:pt idx="867">
                  <c:v>42570</c:v>
                </c:pt>
                <c:pt idx="868">
                  <c:v>42571</c:v>
                </c:pt>
                <c:pt idx="869">
                  <c:v>42572</c:v>
                </c:pt>
                <c:pt idx="870">
                  <c:v>42573</c:v>
                </c:pt>
                <c:pt idx="871">
                  <c:v>42574</c:v>
                </c:pt>
                <c:pt idx="872">
                  <c:v>42575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42581</c:v>
                </c:pt>
                <c:pt idx="879">
                  <c:v>42582</c:v>
                </c:pt>
                <c:pt idx="880">
                  <c:v>42583</c:v>
                </c:pt>
                <c:pt idx="881">
                  <c:v>42584</c:v>
                </c:pt>
                <c:pt idx="882">
                  <c:v>42585</c:v>
                </c:pt>
                <c:pt idx="883">
                  <c:v>42586</c:v>
                </c:pt>
                <c:pt idx="884">
                  <c:v>42587</c:v>
                </c:pt>
                <c:pt idx="885">
                  <c:v>42588</c:v>
                </c:pt>
                <c:pt idx="886">
                  <c:v>42589</c:v>
                </c:pt>
                <c:pt idx="887">
                  <c:v>42590</c:v>
                </c:pt>
                <c:pt idx="888">
                  <c:v>42591</c:v>
                </c:pt>
                <c:pt idx="889">
                  <c:v>42592</c:v>
                </c:pt>
                <c:pt idx="890">
                  <c:v>42593</c:v>
                </c:pt>
                <c:pt idx="891">
                  <c:v>42594</c:v>
                </c:pt>
                <c:pt idx="892">
                  <c:v>42595</c:v>
                </c:pt>
                <c:pt idx="893">
                  <c:v>42596</c:v>
                </c:pt>
                <c:pt idx="894">
                  <c:v>42597</c:v>
                </c:pt>
                <c:pt idx="895">
                  <c:v>42598</c:v>
                </c:pt>
                <c:pt idx="896">
                  <c:v>42599</c:v>
                </c:pt>
                <c:pt idx="897">
                  <c:v>42600</c:v>
                </c:pt>
                <c:pt idx="898">
                  <c:v>42601</c:v>
                </c:pt>
                <c:pt idx="899">
                  <c:v>42602</c:v>
                </c:pt>
                <c:pt idx="900">
                  <c:v>42603</c:v>
                </c:pt>
                <c:pt idx="901">
                  <c:v>42604</c:v>
                </c:pt>
                <c:pt idx="902">
                  <c:v>42605</c:v>
                </c:pt>
                <c:pt idx="903">
                  <c:v>42606</c:v>
                </c:pt>
                <c:pt idx="904">
                  <c:v>42607</c:v>
                </c:pt>
                <c:pt idx="905">
                  <c:v>42608</c:v>
                </c:pt>
                <c:pt idx="906">
                  <c:v>42609</c:v>
                </c:pt>
                <c:pt idx="907">
                  <c:v>42610</c:v>
                </c:pt>
                <c:pt idx="908">
                  <c:v>42611</c:v>
                </c:pt>
                <c:pt idx="909">
                  <c:v>42612</c:v>
                </c:pt>
                <c:pt idx="910">
                  <c:v>42613</c:v>
                </c:pt>
                <c:pt idx="911">
                  <c:v>42614</c:v>
                </c:pt>
                <c:pt idx="912">
                  <c:v>42615</c:v>
                </c:pt>
                <c:pt idx="913">
                  <c:v>42616</c:v>
                </c:pt>
                <c:pt idx="914">
                  <c:v>42617</c:v>
                </c:pt>
                <c:pt idx="915">
                  <c:v>42618</c:v>
                </c:pt>
                <c:pt idx="916">
                  <c:v>42619</c:v>
                </c:pt>
                <c:pt idx="917">
                  <c:v>42620</c:v>
                </c:pt>
                <c:pt idx="918">
                  <c:v>42621</c:v>
                </c:pt>
                <c:pt idx="919">
                  <c:v>42622</c:v>
                </c:pt>
                <c:pt idx="920">
                  <c:v>42623</c:v>
                </c:pt>
                <c:pt idx="921">
                  <c:v>42624</c:v>
                </c:pt>
                <c:pt idx="922">
                  <c:v>42625</c:v>
                </c:pt>
                <c:pt idx="923">
                  <c:v>42626</c:v>
                </c:pt>
                <c:pt idx="924">
                  <c:v>42627</c:v>
                </c:pt>
                <c:pt idx="925">
                  <c:v>42628</c:v>
                </c:pt>
                <c:pt idx="926">
                  <c:v>42629</c:v>
                </c:pt>
                <c:pt idx="927">
                  <c:v>42630</c:v>
                </c:pt>
                <c:pt idx="928">
                  <c:v>42631</c:v>
                </c:pt>
                <c:pt idx="929">
                  <c:v>42632</c:v>
                </c:pt>
                <c:pt idx="930">
                  <c:v>42633</c:v>
                </c:pt>
                <c:pt idx="931">
                  <c:v>42634</c:v>
                </c:pt>
                <c:pt idx="932">
                  <c:v>42635</c:v>
                </c:pt>
                <c:pt idx="933">
                  <c:v>42636</c:v>
                </c:pt>
                <c:pt idx="934">
                  <c:v>42637</c:v>
                </c:pt>
                <c:pt idx="935">
                  <c:v>42638</c:v>
                </c:pt>
                <c:pt idx="936">
                  <c:v>42639</c:v>
                </c:pt>
                <c:pt idx="937">
                  <c:v>42640</c:v>
                </c:pt>
                <c:pt idx="938">
                  <c:v>42641</c:v>
                </c:pt>
                <c:pt idx="939">
                  <c:v>42642</c:v>
                </c:pt>
                <c:pt idx="940">
                  <c:v>42643</c:v>
                </c:pt>
                <c:pt idx="941">
                  <c:v>42644</c:v>
                </c:pt>
                <c:pt idx="942">
                  <c:v>42645</c:v>
                </c:pt>
                <c:pt idx="943">
                  <c:v>42646</c:v>
                </c:pt>
                <c:pt idx="944">
                  <c:v>42647</c:v>
                </c:pt>
                <c:pt idx="945">
                  <c:v>42648</c:v>
                </c:pt>
                <c:pt idx="946">
                  <c:v>42649</c:v>
                </c:pt>
                <c:pt idx="947">
                  <c:v>42650</c:v>
                </c:pt>
                <c:pt idx="948">
                  <c:v>42651</c:v>
                </c:pt>
                <c:pt idx="949">
                  <c:v>42652</c:v>
                </c:pt>
                <c:pt idx="950">
                  <c:v>42653</c:v>
                </c:pt>
                <c:pt idx="951">
                  <c:v>42654</c:v>
                </c:pt>
                <c:pt idx="952">
                  <c:v>42655</c:v>
                </c:pt>
                <c:pt idx="953">
                  <c:v>42656</c:v>
                </c:pt>
                <c:pt idx="954">
                  <c:v>42657</c:v>
                </c:pt>
                <c:pt idx="955">
                  <c:v>42658</c:v>
                </c:pt>
                <c:pt idx="956">
                  <c:v>42659</c:v>
                </c:pt>
                <c:pt idx="957">
                  <c:v>42660</c:v>
                </c:pt>
                <c:pt idx="958">
                  <c:v>42661</c:v>
                </c:pt>
                <c:pt idx="959">
                  <c:v>42662</c:v>
                </c:pt>
                <c:pt idx="960">
                  <c:v>42663</c:v>
                </c:pt>
                <c:pt idx="961">
                  <c:v>42664</c:v>
                </c:pt>
                <c:pt idx="962">
                  <c:v>42665</c:v>
                </c:pt>
                <c:pt idx="963">
                  <c:v>42666</c:v>
                </c:pt>
                <c:pt idx="964">
                  <c:v>42667</c:v>
                </c:pt>
                <c:pt idx="965">
                  <c:v>42668</c:v>
                </c:pt>
                <c:pt idx="966">
                  <c:v>42669</c:v>
                </c:pt>
                <c:pt idx="967">
                  <c:v>42670</c:v>
                </c:pt>
                <c:pt idx="968">
                  <c:v>42671</c:v>
                </c:pt>
                <c:pt idx="969">
                  <c:v>42672</c:v>
                </c:pt>
                <c:pt idx="970">
                  <c:v>42673</c:v>
                </c:pt>
                <c:pt idx="971">
                  <c:v>42674</c:v>
                </c:pt>
                <c:pt idx="972">
                  <c:v>42675</c:v>
                </c:pt>
                <c:pt idx="973">
                  <c:v>42676</c:v>
                </c:pt>
                <c:pt idx="974">
                  <c:v>42677</c:v>
                </c:pt>
                <c:pt idx="975">
                  <c:v>42678</c:v>
                </c:pt>
                <c:pt idx="976">
                  <c:v>42679</c:v>
                </c:pt>
                <c:pt idx="977">
                  <c:v>42680</c:v>
                </c:pt>
                <c:pt idx="978">
                  <c:v>42681</c:v>
                </c:pt>
                <c:pt idx="979">
                  <c:v>42682</c:v>
                </c:pt>
                <c:pt idx="980">
                  <c:v>42683</c:v>
                </c:pt>
                <c:pt idx="981">
                  <c:v>42684</c:v>
                </c:pt>
                <c:pt idx="982">
                  <c:v>42685</c:v>
                </c:pt>
                <c:pt idx="983">
                  <c:v>42686</c:v>
                </c:pt>
                <c:pt idx="984">
                  <c:v>42687</c:v>
                </c:pt>
                <c:pt idx="985">
                  <c:v>42688</c:v>
                </c:pt>
                <c:pt idx="986">
                  <c:v>42689</c:v>
                </c:pt>
                <c:pt idx="987">
                  <c:v>42690</c:v>
                </c:pt>
                <c:pt idx="988">
                  <c:v>42691</c:v>
                </c:pt>
                <c:pt idx="989">
                  <c:v>42692</c:v>
                </c:pt>
                <c:pt idx="990">
                  <c:v>42693</c:v>
                </c:pt>
                <c:pt idx="991">
                  <c:v>42694</c:v>
                </c:pt>
                <c:pt idx="992">
                  <c:v>42695</c:v>
                </c:pt>
                <c:pt idx="993">
                  <c:v>42696</c:v>
                </c:pt>
                <c:pt idx="994">
                  <c:v>42697</c:v>
                </c:pt>
                <c:pt idx="995">
                  <c:v>42698</c:v>
                </c:pt>
                <c:pt idx="996">
                  <c:v>42699</c:v>
                </c:pt>
                <c:pt idx="997">
                  <c:v>42700</c:v>
                </c:pt>
                <c:pt idx="998">
                  <c:v>42701</c:v>
                </c:pt>
                <c:pt idx="999">
                  <c:v>42702</c:v>
                </c:pt>
                <c:pt idx="1000">
                  <c:v>42703</c:v>
                </c:pt>
                <c:pt idx="1001">
                  <c:v>42704</c:v>
                </c:pt>
                <c:pt idx="1002">
                  <c:v>42705</c:v>
                </c:pt>
                <c:pt idx="1003">
                  <c:v>42706</c:v>
                </c:pt>
                <c:pt idx="1004">
                  <c:v>42707</c:v>
                </c:pt>
                <c:pt idx="1005">
                  <c:v>42708</c:v>
                </c:pt>
                <c:pt idx="1006">
                  <c:v>42709</c:v>
                </c:pt>
                <c:pt idx="1007">
                  <c:v>42710</c:v>
                </c:pt>
                <c:pt idx="1008">
                  <c:v>42711</c:v>
                </c:pt>
                <c:pt idx="1009">
                  <c:v>42712</c:v>
                </c:pt>
                <c:pt idx="1010">
                  <c:v>42713</c:v>
                </c:pt>
                <c:pt idx="1011">
                  <c:v>42714</c:v>
                </c:pt>
                <c:pt idx="1012">
                  <c:v>42715</c:v>
                </c:pt>
                <c:pt idx="1013">
                  <c:v>42716</c:v>
                </c:pt>
                <c:pt idx="1014">
                  <c:v>42717</c:v>
                </c:pt>
                <c:pt idx="1015">
                  <c:v>42718</c:v>
                </c:pt>
                <c:pt idx="1016">
                  <c:v>42719</c:v>
                </c:pt>
                <c:pt idx="1017">
                  <c:v>42720</c:v>
                </c:pt>
                <c:pt idx="1018">
                  <c:v>42721</c:v>
                </c:pt>
                <c:pt idx="1019">
                  <c:v>42722</c:v>
                </c:pt>
                <c:pt idx="1020">
                  <c:v>42723</c:v>
                </c:pt>
                <c:pt idx="1021">
                  <c:v>42724</c:v>
                </c:pt>
                <c:pt idx="1022">
                  <c:v>42725</c:v>
                </c:pt>
                <c:pt idx="1023">
                  <c:v>42726</c:v>
                </c:pt>
                <c:pt idx="1024">
                  <c:v>42727</c:v>
                </c:pt>
                <c:pt idx="1025">
                  <c:v>42728</c:v>
                </c:pt>
                <c:pt idx="1026">
                  <c:v>42729</c:v>
                </c:pt>
                <c:pt idx="1027">
                  <c:v>42730</c:v>
                </c:pt>
                <c:pt idx="1028">
                  <c:v>42731</c:v>
                </c:pt>
                <c:pt idx="1029">
                  <c:v>42732</c:v>
                </c:pt>
                <c:pt idx="1030">
                  <c:v>42733</c:v>
                </c:pt>
                <c:pt idx="1031">
                  <c:v>42734</c:v>
                </c:pt>
                <c:pt idx="1032">
                  <c:v>42735</c:v>
                </c:pt>
                <c:pt idx="1033">
                  <c:v>42736</c:v>
                </c:pt>
                <c:pt idx="1034">
                  <c:v>42737</c:v>
                </c:pt>
                <c:pt idx="1035">
                  <c:v>42738</c:v>
                </c:pt>
                <c:pt idx="1036">
                  <c:v>42739</c:v>
                </c:pt>
                <c:pt idx="1037">
                  <c:v>42740</c:v>
                </c:pt>
                <c:pt idx="1038">
                  <c:v>42741</c:v>
                </c:pt>
                <c:pt idx="1039">
                  <c:v>42742</c:v>
                </c:pt>
                <c:pt idx="1040">
                  <c:v>42743</c:v>
                </c:pt>
                <c:pt idx="1041">
                  <c:v>42744</c:v>
                </c:pt>
                <c:pt idx="1042">
                  <c:v>42745</c:v>
                </c:pt>
                <c:pt idx="1043">
                  <c:v>42746</c:v>
                </c:pt>
                <c:pt idx="1044">
                  <c:v>42747</c:v>
                </c:pt>
                <c:pt idx="1045">
                  <c:v>42748</c:v>
                </c:pt>
                <c:pt idx="1046">
                  <c:v>42749</c:v>
                </c:pt>
                <c:pt idx="1047">
                  <c:v>42750</c:v>
                </c:pt>
                <c:pt idx="1048">
                  <c:v>42751</c:v>
                </c:pt>
                <c:pt idx="1049">
                  <c:v>42752</c:v>
                </c:pt>
                <c:pt idx="1050">
                  <c:v>42753</c:v>
                </c:pt>
                <c:pt idx="1051">
                  <c:v>42754</c:v>
                </c:pt>
                <c:pt idx="1052">
                  <c:v>42755</c:v>
                </c:pt>
                <c:pt idx="1053">
                  <c:v>42756</c:v>
                </c:pt>
                <c:pt idx="1054">
                  <c:v>42757</c:v>
                </c:pt>
                <c:pt idx="1055">
                  <c:v>42758</c:v>
                </c:pt>
                <c:pt idx="1056">
                  <c:v>42759</c:v>
                </c:pt>
                <c:pt idx="1057">
                  <c:v>42760</c:v>
                </c:pt>
                <c:pt idx="1058">
                  <c:v>42761</c:v>
                </c:pt>
                <c:pt idx="1059">
                  <c:v>42762</c:v>
                </c:pt>
                <c:pt idx="1060">
                  <c:v>42763</c:v>
                </c:pt>
                <c:pt idx="1061">
                  <c:v>42764</c:v>
                </c:pt>
                <c:pt idx="1062">
                  <c:v>42765</c:v>
                </c:pt>
                <c:pt idx="1063">
                  <c:v>42766</c:v>
                </c:pt>
                <c:pt idx="1064">
                  <c:v>42767</c:v>
                </c:pt>
                <c:pt idx="1065">
                  <c:v>42768</c:v>
                </c:pt>
                <c:pt idx="1066">
                  <c:v>42769</c:v>
                </c:pt>
                <c:pt idx="1067">
                  <c:v>42770</c:v>
                </c:pt>
                <c:pt idx="1068">
                  <c:v>42771</c:v>
                </c:pt>
                <c:pt idx="1069">
                  <c:v>42772</c:v>
                </c:pt>
                <c:pt idx="1070">
                  <c:v>42773</c:v>
                </c:pt>
                <c:pt idx="1071">
                  <c:v>42774</c:v>
                </c:pt>
                <c:pt idx="1072">
                  <c:v>42775</c:v>
                </c:pt>
                <c:pt idx="1073">
                  <c:v>42776</c:v>
                </c:pt>
                <c:pt idx="1074">
                  <c:v>42777</c:v>
                </c:pt>
                <c:pt idx="1075">
                  <c:v>42778</c:v>
                </c:pt>
                <c:pt idx="1076">
                  <c:v>42779</c:v>
                </c:pt>
                <c:pt idx="1077">
                  <c:v>42780</c:v>
                </c:pt>
                <c:pt idx="1078">
                  <c:v>42781</c:v>
                </c:pt>
                <c:pt idx="1079">
                  <c:v>42782</c:v>
                </c:pt>
                <c:pt idx="1080">
                  <c:v>42783</c:v>
                </c:pt>
                <c:pt idx="1081">
                  <c:v>42784</c:v>
                </c:pt>
                <c:pt idx="1082">
                  <c:v>42785</c:v>
                </c:pt>
                <c:pt idx="1083">
                  <c:v>42786</c:v>
                </c:pt>
                <c:pt idx="1084">
                  <c:v>42787</c:v>
                </c:pt>
                <c:pt idx="1085">
                  <c:v>42788</c:v>
                </c:pt>
                <c:pt idx="1086">
                  <c:v>42789</c:v>
                </c:pt>
                <c:pt idx="1087">
                  <c:v>42790</c:v>
                </c:pt>
                <c:pt idx="1088">
                  <c:v>42791</c:v>
                </c:pt>
                <c:pt idx="1089">
                  <c:v>42792</c:v>
                </c:pt>
                <c:pt idx="1090">
                  <c:v>42793</c:v>
                </c:pt>
                <c:pt idx="1091">
                  <c:v>42794</c:v>
                </c:pt>
                <c:pt idx="1092">
                  <c:v>42795</c:v>
                </c:pt>
                <c:pt idx="1093">
                  <c:v>42796</c:v>
                </c:pt>
                <c:pt idx="1094">
                  <c:v>42797</c:v>
                </c:pt>
                <c:pt idx="1095">
                  <c:v>42798</c:v>
                </c:pt>
                <c:pt idx="1096">
                  <c:v>42799</c:v>
                </c:pt>
                <c:pt idx="1097">
                  <c:v>42800</c:v>
                </c:pt>
                <c:pt idx="1098">
                  <c:v>42801</c:v>
                </c:pt>
                <c:pt idx="1099">
                  <c:v>42802</c:v>
                </c:pt>
                <c:pt idx="1100">
                  <c:v>42803</c:v>
                </c:pt>
                <c:pt idx="1101">
                  <c:v>42804</c:v>
                </c:pt>
                <c:pt idx="1102">
                  <c:v>42805</c:v>
                </c:pt>
                <c:pt idx="1103">
                  <c:v>42806</c:v>
                </c:pt>
                <c:pt idx="1104">
                  <c:v>42807</c:v>
                </c:pt>
                <c:pt idx="1105">
                  <c:v>42808</c:v>
                </c:pt>
                <c:pt idx="1106">
                  <c:v>42809</c:v>
                </c:pt>
                <c:pt idx="1107">
                  <c:v>42810</c:v>
                </c:pt>
                <c:pt idx="1108">
                  <c:v>42811</c:v>
                </c:pt>
                <c:pt idx="1109">
                  <c:v>42812</c:v>
                </c:pt>
                <c:pt idx="1110">
                  <c:v>42813</c:v>
                </c:pt>
                <c:pt idx="1111">
                  <c:v>42814</c:v>
                </c:pt>
                <c:pt idx="1112">
                  <c:v>42815</c:v>
                </c:pt>
                <c:pt idx="1113">
                  <c:v>42816</c:v>
                </c:pt>
                <c:pt idx="1114">
                  <c:v>42817</c:v>
                </c:pt>
                <c:pt idx="1115">
                  <c:v>42818</c:v>
                </c:pt>
                <c:pt idx="1116">
                  <c:v>42819</c:v>
                </c:pt>
                <c:pt idx="1117">
                  <c:v>42820</c:v>
                </c:pt>
                <c:pt idx="1118">
                  <c:v>42821</c:v>
                </c:pt>
                <c:pt idx="1119">
                  <c:v>42822</c:v>
                </c:pt>
                <c:pt idx="1120">
                  <c:v>42823</c:v>
                </c:pt>
                <c:pt idx="1121">
                  <c:v>42824</c:v>
                </c:pt>
                <c:pt idx="1122">
                  <c:v>42825</c:v>
                </c:pt>
                <c:pt idx="1123">
                  <c:v>42826</c:v>
                </c:pt>
                <c:pt idx="1124">
                  <c:v>42827</c:v>
                </c:pt>
                <c:pt idx="1125">
                  <c:v>42828</c:v>
                </c:pt>
                <c:pt idx="1126">
                  <c:v>42829</c:v>
                </c:pt>
                <c:pt idx="1127">
                  <c:v>42830</c:v>
                </c:pt>
                <c:pt idx="1128">
                  <c:v>42831</c:v>
                </c:pt>
                <c:pt idx="1129">
                  <c:v>42832</c:v>
                </c:pt>
                <c:pt idx="1130">
                  <c:v>42833</c:v>
                </c:pt>
                <c:pt idx="1131">
                  <c:v>42834</c:v>
                </c:pt>
                <c:pt idx="1132">
                  <c:v>42835</c:v>
                </c:pt>
                <c:pt idx="1133">
                  <c:v>42836</c:v>
                </c:pt>
                <c:pt idx="1134">
                  <c:v>42837</c:v>
                </c:pt>
                <c:pt idx="1135">
                  <c:v>42838</c:v>
                </c:pt>
                <c:pt idx="1136">
                  <c:v>42839</c:v>
                </c:pt>
                <c:pt idx="1137">
                  <c:v>42840</c:v>
                </c:pt>
                <c:pt idx="1138">
                  <c:v>42841</c:v>
                </c:pt>
                <c:pt idx="1139">
                  <c:v>42842</c:v>
                </c:pt>
                <c:pt idx="1140">
                  <c:v>42843</c:v>
                </c:pt>
                <c:pt idx="1141">
                  <c:v>42844</c:v>
                </c:pt>
                <c:pt idx="1142">
                  <c:v>42845</c:v>
                </c:pt>
                <c:pt idx="1143">
                  <c:v>42846</c:v>
                </c:pt>
                <c:pt idx="1144">
                  <c:v>42847</c:v>
                </c:pt>
                <c:pt idx="1145">
                  <c:v>42848</c:v>
                </c:pt>
                <c:pt idx="1146">
                  <c:v>42849</c:v>
                </c:pt>
                <c:pt idx="1147">
                  <c:v>42850</c:v>
                </c:pt>
                <c:pt idx="1148">
                  <c:v>42851</c:v>
                </c:pt>
                <c:pt idx="1149">
                  <c:v>42852</c:v>
                </c:pt>
                <c:pt idx="1150">
                  <c:v>42853</c:v>
                </c:pt>
                <c:pt idx="1151">
                  <c:v>42854</c:v>
                </c:pt>
                <c:pt idx="1152">
                  <c:v>42855</c:v>
                </c:pt>
                <c:pt idx="1153">
                  <c:v>42856</c:v>
                </c:pt>
                <c:pt idx="1154">
                  <c:v>42857</c:v>
                </c:pt>
                <c:pt idx="1155">
                  <c:v>42858</c:v>
                </c:pt>
                <c:pt idx="1156">
                  <c:v>42859</c:v>
                </c:pt>
                <c:pt idx="1157">
                  <c:v>42860</c:v>
                </c:pt>
                <c:pt idx="1158">
                  <c:v>42861</c:v>
                </c:pt>
                <c:pt idx="1159">
                  <c:v>42862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42868</c:v>
                </c:pt>
                <c:pt idx="1166">
                  <c:v>42869</c:v>
                </c:pt>
                <c:pt idx="1167">
                  <c:v>42870</c:v>
                </c:pt>
                <c:pt idx="1168">
                  <c:v>42871</c:v>
                </c:pt>
                <c:pt idx="1169">
                  <c:v>42872</c:v>
                </c:pt>
                <c:pt idx="1170">
                  <c:v>42873</c:v>
                </c:pt>
                <c:pt idx="1171">
                  <c:v>42874</c:v>
                </c:pt>
                <c:pt idx="1172">
                  <c:v>42875</c:v>
                </c:pt>
                <c:pt idx="1173">
                  <c:v>42876</c:v>
                </c:pt>
                <c:pt idx="1174">
                  <c:v>42877</c:v>
                </c:pt>
                <c:pt idx="1175">
                  <c:v>42878</c:v>
                </c:pt>
                <c:pt idx="1176">
                  <c:v>42879</c:v>
                </c:pt>
                <c:pt idx="1177">
                  <c:v>42880</c:v>
                </c:pt>
                <c:pt idx="1178">
                  <c:v>42881</c:v>
                </c:pt>
                <c:pt idx="1179">
                  <c:v>42882</c:v>
                </c:pt>
                <c:pt idx="1180">
                  <c:v>42883</c:v>
                </c:pt>
                <c:pt idx="1181">
                  <c:v>42884</c:v>
                </c:pt>
                <c:pt idx="1182">
                  <c:v>42885</c:v>
                </c:pt>
                <c:pt idx="1183">
                  <c:v>42886</c:v>
                </c:pt>
                <c:pt idx="1184">
                  <c:v>42887</c:v>
                </c:pt>
                <c:pt idx="1185">
                  <c:v>42888</c:v>
                </c:pt>
                <c:pt idx="1186">
                  <c:v>42889</c:v>
                </c:pt>
                <c:pt idx="1187">
                  <c:v>42890</c:v>
                </c:pt>
                <c:pt idx="1188">
                  <c:v>42891</c:v>
                </c:pt>
                <c:pt idx="1189">
                  <c:v>42892</c:v>
                </c:pt>
                <c:pt idx="1190">
                  <c:v>42893</c:v>
                </c:pt>
                <c:pt idx="1191">
                  <c:v>42894</c:v>
                </c:pt>
                <c:pt idx="1192">
                  <c:v>42895</c:v>
                </c:pt>
                <c:pt idx="1193">
                  <c:v>42896</c:v>
                </c:pt>
                <c:pt idx="1194">
                  <c:v>42897</c:v>
                </c:pt>
                <c:pt idx="1195">
                  <c:v>42898</c:v>
                </c:pt>
                <c:pt idx="1196">
                  <c:v>42899</c:v>
                </c:pt>
                <c:pt idx="1197">
                  <c:v>42900</c:v>
                </c:pt>
                <c:pt idx="1198">
                  <c:v>42901</c:v>
                </c:pt>
                <c:pt idx="1199">
                  <c:v>42902</c:v>
                </c:pt>
                <c:pt idx="1200">
                  <c:v>42903</c:v>
                </c:pt>
                <c:pt idx="1201">
                  <c:v>42904</c:v>
                </c:pt>
                <c:pt idx="1202">
                  <c:v>42905</c:v>
                </c:pt>
                <c:pt idx="1203">
                  <c:v>42906</c:v>
                </c:pt>
                <c:pt idx="1204">
                  <c:v>42907</c:v>
                </c:pt>
                <c:pt idx="1205">
                  <c:v>42908</c:v>
                </c:pt>
                <c:pt idx="1206">
                  <c:v>42909</c:v>
                </c:pt>
                <c:pt idx="1207">
                  <c:v>42910</c:v>
                </c:pt>
                <c:pt idx="1208">
                  <c:v>42911</c:v>
                </c:pt>
                <c:pt idx="1209">
                  <c:v>42912</c:v>
                </c:pt>
                <c:pt idx="1210">
                  <c:v>42913</c:v>
                </c:pt>
                <c:pt idx="1211">
                  <c:v>42914</c:v>
                </c:pt>
                <c:pt idx="1212">
                  <c:v>42915</c:v>
                </c:pt>
                <c:pt idx="1213">
                  <c:v>42916</c:v>
                </c:pt>
                <c:pt idx="1214">
                  <c:v>42917</c:v>
                </c:pt>
                <c:pt idx="1215">
                  <c:v>42918</c:v>
                </c:pt>
                <c:pt idx="1216">
                  <c:v>42919</c:v>
                </c:pt>
                <c:pt idx="1217">
                  <c:v>42920</c:v>
                </c:pt>
                <c:pt idx="1218">
                  <c:v>42921</c:v>
                </c:pt>
                <c:pt idx="1219">
                  <c:v>42922</c:v>
                </c:pt>
                <c:pt idx="1220">
                  <c:v>42923</c:v>
                </c:pt>
                <c:pt idx="1221">
                  <c:v>42924</c:v>
                </c:pt>
                <c:pt idx="1222">
                  <c:v>42925</c:v>
                </c:pt>
                <c:pt idx="1223">
                  <c:v>42926</c:v>
                </c:pt>
                <c:pt idx="1224">
                  <c:v>42927</c:v>
                </c:pt>
                <c:pt idx="1225">
                  <c:v>42928</c:v>
                </c:pt>
                <c:pt idx="1226">
                  <c:v>42929</c:v>
                </c:pt>
                <c:pt idx="1227">
                  <c:v>42930</c:v>
                </c:pt>
                <c:pt idx="1228">
                  <c:v>42931</c:v>
                </c:pt>
                <c:pt idx="1229">
                  <c:v>42932</c:v>
                </c:pt>
                <c:pt idx="1230">
                  <c:v>42933</c:v>
                </c:pt>
                <c:pt idx="1231">
                  <c:v>42934</c:v>
                </c:pt>
                <c:pt idx="1232">
                  <c:v>42935</c:v>
                </c:pt>
                <c:pt idx="1233">
                  <c:v>42936</c:v>
                </c:pt>
                <c:pt idx="1234">
                  <c:v>42937</c:v>
                </c:pt>
                <c:pt idx="1235">
                  <c:v>42938</c:v>
                </c:pt>
                <c:pt idx="1236">
                  <c:v>42939</c:v>
                </c:pt>
                <c:pt idx="1237">
                  <c:v>42940</c:v>
                </c:pt>
                <c:pt idx="1238">
                  <c:v>42941</c:v>
                </c:pt>
                <c:pt idx="1239">
                  <c:v>42942</c:v>
                </c:pt>
                <c:pt idx="1240">
                  <c:v>42943</c:v>
                </c:pt>
                <c:pt idx="1241">
                  <c:v>42944</c:v>
                </c:pt>
                <c:pt idx="1242">
                  <c:v>42945</c:v>
                </c:pt>
                <c:pt idx="1243">
                  <c:v>42946</c:v>
                </c:pt>
                <c:pt idx="1244">
                  <c:v>42947</c:v>
                </c:pt>
                <c:pt idx="1245">
                  <c:v>42948</c:v>
                </c:pt>
                <c:pt idx="1246">
                  <c:v>42949</c:v>
                </c:pt>
                <c:pt idx="1247">
                  <c:v>42950</c:v>
                </c:pt>
                <c:pt idx="1248">
                  <c:v>42951</c:v>
                </c:pt>
                <c:pt idx="1249">
                  <c:v>42952</c:v>
                </c:pt>
                <c:pt idx="1250">
                  <c:v>42953</c:v>
                </c:pt>
                <c:pt idx="1251">
                  <c:v>42954</c:v>
                </c:pt>
                <c:pt idx="1252">
                  <c:v>42955</c:v>
                </c:pt>
                <c:pt idx="1253">
                  <c:v>42956</c:v>
                </c:pt>
                <c:pt idx="1254">
                  <c:v>42957</c:v>
                </c:pt>
                <c:pt idx="1255">
                  <c:v>42958</c:v>
                </c:pt>
                <c:pt idx="1256">
                  <c:v>42959</c:v>
                </c:pt>
                <c:pt idx="1257">
                  <c:v>42960</c:v>
                </c:pt>
                <c:pt idx="1258">
                  <c:v>42961</c:v>
                </c:pt>
                <c:pt idx="1259">
                  <c:v>42962</c:v>
                </c:pt>
                <c:pt idx="1260">
                  <c:v>42963</c:v>
                </c:pt>
                <c:pt idx="1261">
                  <c:v>42964</c:v>
                </c:pt>
                <c:pt idx="1262">
                  <c:v>42965</c:v>
                </c:pt>
                <c:pt idx="1263">
                  <c:v>42966</c:v>
                </c:pt>
                <c:pt idx="1264">
                  <c:v>42967</c:v>
                </c:pt>
                <c:pt idx="1265">
                  <c:v>42968</c:v>
                </c:pt>
                <c:pt idx="1266">
                  <c:v>42969</c:v>
                </c:pt>
                <c:pt idx="1267">
                  <c:v>42970</c:v>
                </c:pt>
                <c:pt idx="1268">
                  <c:v>42971</c:v>
                </c:pt>
                <c:pt idx="1269">
                  <c:v>42972</c:v>
                </c:pt>
                <c:pt idx="1270">
                  <c:v>42973</c:v>
                </c:pt>
                <c:pt idx="1271">
                  <c:v>42974</c:v>
                </c:pt>
                <c:pt idx="1272">
                  <c:v>42975</c:v>
                </c:pt>
                <c:pt idx="1273">
                  <c:v>42976</c:v>
                </c:pt>
                <c:pt idx="1274">
                  <c:v>42977</c:v>
                </c:pt>
                <c:pt idx="1275">
                  <c:v>42978</c:v>
                </c:pt>
                <c:pt idx="1276">
                  <c:v>42979</c:v>
                </c:pt>
                <c:pt idx="1277">
                  <c:v>42980</c:v>
                </c:pt>
                <c:pt idx="1278">
                  <c:v>42981</c:v>
                </c:pt>
                <c:pt idx="1279">
                  <c:v>42982</c:v>
                </c:pt>
                <c:pt idx="1280">
                  <c:v>42983</c:v>
                </c:pt>
                <c:pt idx="1281">
                  <c:v>42984</c:v>
                </c:pt>
                <c:pt idx="1282">
                  <c:v>42985</c:v>
                </c:pt>
                <c:pt idx="1283">
                  <c:v>42986</c:v>
                </c:pt>
                <c:pt idx="1284">
                  <c:v>42987</c:v>
                </c:pt>
                <c:pt idx="1285">
                  <c:v>42988</c:v>
                </c:pt>
                <c:pt idx="1286">
                  <c:v>42989</c:v>
                </c:pt>
                <c:pt idx="1287">
                  <c:v>42990</c:v>
                </c:pt>
                <c:pt idx="1288">
                  <c:v>42991</c:v>
                </c:pt>
                <c:pt idx="1289">
                  <c:v>42992</c:v>
                </c:pt>
                <c:pt idx="1290">
                  <c:v>42993</c:v>
                </c:pt>
                <c:pt idx="1291">
                  <c:v>42994</c:v>
                </c:pt>
                <c:pt idx="1292">
                  <c:v>42995</c:v>
                </c:pt>
                <c:pt idx="1293">
                  <c:v>42996</c:v>
                </c:pt>
                <c:pt idx="1294">
                  <c:v>42997</c:v>
                </c:pt>
                <c:pt idx="1295">
                  <c:v>42998</c:v>
                </c:pt>
                <c:pt idx="1296">
                  <c:v>42999</c:v>
                </c:pt>
                <c:pt idx="1297">
                  <c:v>43000</c:v>
                </c:pt>
                <c:pt idx="1298">
                  <c:v>43001</c:v>
                </c:pt>
                <c:pt idx="1299">
                  <c:v>43002</c:v>
                </c:pt>
                <c:pt idx="1300">
                  <c:v>43003</c:v>
                </c:pt>
                <c:pt idx="1301">
                  <c:v>43004</c:v>
                </c:pt>
                <c:pt idx="1302">
                  <c:v>43005</c:v>
                </c:pt>
                <c:pt idx="1303">
                  <c:v>43006</c:v>
                </c:pt>
                <c:pt idx="1304">
                  <c:v>43007</c:v>
                </c:pt>
                <c:pt idx="1305">
                  <c:v>43008</c:v>
                </c:pt>
                <c:pt idx="1306">
                  <c:v>43009</c:v>
                </c:pt>
                <c:pt idx="1307">
                  <c:v>43010</c:v>
                </c:pt>
                <c:pt idx="1308">
                  <c:v>43011</c:v>
                </c:pt>
                <c:pt idx="1309">
                  <c:v>43012</c:v>
                </c:pt>
                <c:pt idx="1310">
                  <c:v>43013</c:v>
                </c:pt>
                <c:pt idx="1311">
                  <c:v>43014</c:v>
                </c:pt>
                <c:pt idx="1312">
                  <c:v>43015</c:v>
                </c:pt>
                <c:pt idx="1313">
                  <c:v>43016</c:v>
                </c:pt>
                <c:pt idx="1314">
                  <c:v>43017</c:v>
                </c:pt>
                <c:pt idx="1315">
                  <c:v>43018</c:v>
                </c:pt>
                <c:pt idx="1316">
                  <c:v>43019</c:v>
                </c:pt>
                <c:pt idx="1317">
                  <c:v>43020</c:v>
                </c:pt>
                <c:pt idx="1318">
                  <c:v>43021</c:v>
                </c:pt>
                <c:pt idx="1319">
                  <c:v>43022</c:v>
                </c:pt>
                <c:pt idx="1320">
                  <c:v>43023</c:v>
                </c:pt>
                <c:pt idx="1321">
                  <c:v>43024</c:v>
                </c:pt>
                <c:pt idx="1322">
                  <c:v>43025</c:v>
                </c:pt>
                <c:pt idx="1323">
                  <c:v>43026</c:v>
                </c:pt>
                <c:pt idx="1324">
                  <c:v>43027</c:v>
                </c:pt>
                <c:pt idx="1325">
                  <c:v>43028</c:v>
                </c:pt>
                <c:pt idx="1326">
                  <c:v>43029</c:v>
                </c:pt>
                <c:pt idx="1327">
                  <c:v>43030</c:v>
                </c:pt>
                <c:pt idx="1328">
                  <c:v>43031</c:v>
                </c:pt>
                <c:pt idx="1329">
                  <c:v>43032</c:v>
                </c:pt>
                <c:pt idx="1330">
                  <c:v>43033</c:v>
                </c:pt>
                <c:pt idx="1331">
                  <c:v>43034</c:v>
                </c:pt>
                <c:pt idx="1332">
                  <c:v>43035</c:v>
                </c:pt>
                <c:pt idx="1333">
                  <c:v>43036</c:v>
                </c:pt>
                <c:pt idx="1334">
                  <c:v>43037</c:v>
                </c:pt>
                <c:pt idx="1335">
                  <c:v>43038</c:v>
                </c:pt>
                <c:pt idx="1336">
                  <c:v>43039</c:v>
                </c:pt>
                <c:pt idx="1337">
                  <c:v>43040</c:v>
                </c:pt>
                <c:pt idx="1338">
                  <c:v>43041</c:v>
                </c:pt>
                <c:pt idx="1339">
                  <c:v>43042</c:v>
                </c:pt>
                <c:pt idx="1340">
                  <c:v>43043</c:v>
                </c:pt>
                <c:pt idx="1341">
                  <c:v>43044</c:v>
                </c:pt>
                <c:pt idx="1342">
                  <c:v>43045</c:v>
                </c:pt>
                <c:pt idx="1343">
                  <c:v>43046</c:v>
                </c:pt>
                <c:pt idx="1344">
                  <c:v>43047</c:v>
                </c:pt>
                <c:pt idx="1345">
                  <c:v>43048</c:v>
                </c:pt>
                <c:pt idx="1346">
                  <c:v>43049</c:v>
                </c:pt>
                <c:pt idx="1347">
                  <c:v>43050</c:v>
                </c:pt>
                <c:pt idx="1348">
                  <c:v>43051</c:v>
                </c:pt>
                <c:pt idx="1349">
                  <c:v>43052</c:v>
                </c:pt>
                <c:pt idx="1350">
                  <c:v>43053</c:v>
                </c:pt>
                <c:pt idx="1351">
                  <c:v>43054</c:v>
                </c:pt>
                <c:pt idx="1352">
                  <c:v>43055</c:v>
                </c:pt>
                <c:pt idx="1353">
                  <c:v>43056</c:v>
                </c:pt>
                <c:pt idx="1354">
                  <c:v>43057</c:v>
                </c:pt>
                <c:pt idx="1355">
                  <c:v>43058</c:v>
                </c:pt>
                <c:pt idx="1356">
                  <c:v>43059</c:v>
                </c:pt>
                <c:pt idx="1357">
                  <c:v>43060</c:v>
                </c:pt>
                <c:pt idx="1358">
                  <c:v>43061</c:v>
                </c:pt>
                <c:pt idx="1359">
                  <c:v>43062</c:v>
                </c:pt>
                <c:pt idx="1360">
                  <c:v>43063</c:v>
                </c:pt>
                <c:pt idx="1361">
                  <c:v>43064</c:v>
                </c:pt>
                <c:pt idx="1362">
                  <c:v>43065</c:v>
                </c:pt>
                <c:pt idx="1363">
                  <c:v>43066</c:v>
                </c:pt>
                <c:pt idx="1364">
                  <c:v>43067</c:v>
                </c:pt>
                <c:pt idx="1365">
                  <c:v>43068</c:v>
                </c:pt>
                <c:pt idx="1366">
                  <c:v>43069</c:v>
                </c:pt>
                <c:pt idx="1367">
                  <c:v>43070</c:v>
                </c:pt>
                <c:pt idx="1368">
                  <c:v>43071</c:v>
                </c:pt>
                <c:pt idx="1369">
                  <c:v>43072</c:v>
                </c:pt>
                <c:pt idx="1370">
                  <c:v>43073</c:v>
                </c:pt>
                <c:pt idx="1371">
                  <c:v>43074</c:v>
                </c:pt>
                <c:pt idx="1372">
                  <c:v>43075</c:v>
                </c:pt>
                <c:pt idx="1373">
                  <c:v>43076</c:v>
                </c:pt>
                <c:pt idx="1374">
                  <c:v>43077</c:v>
                </c:pt>
                <c:pt idx="1375">
                  <c:v>43078</c:v>
                </c:pt>
                <c:pt idx="1376">
                  <c:v>43079</c:v>
                </c:pt>
                <c:pt idx="1377">
                  <c:v>43080</c:v>
                </c:pt>
                <c:pt idx="1378">
                  <c:v>43081</c:v>
                </c:pt>
                <c:pt idx="1379">
                  <c:v>43082</c:v>
                </c:pt>
                <c:pt idx="1380">
                  <c:v>43083</c:v>
                </c:pt>
                <c:pt idx="1381">
                  <c:v>43084</c:v>
                </c:pt>
                <c:pt idx="1382">
                  <c:v>43085</c:v>
                </c:pt>
                <c:pt idx="1383">
                  <c:v>43086</c:v>
                </c:pt>
                <c:pt idx="1384">
                  <c:v>43087</c:v>
                </c:pt>
                <c:pt idx="1385">
                  <c:v>43088</c:v>
                </c:pt>
                <c:pt idx="1386">
                  <c:v>43089</c:v>
                </c:pt>
                <c:pt idx="1387">
                  <c:v>43090</c:v>
                </c:pt>
                <c:pt idx="1388">
                  <c:v>43091</c:v>
                </c:pt>
                <c:pt idx="1389">
                  <c:v>43092</c:v>
                </c:pt>
                <c:pt idx="1390">
                  <c:v>43093</c:v>
                </c:pt>
                <c:pt idx="1391">
                  <c:v>43094</c:v>
                </c:pt>
                <c:pt idx="1392">
                  <c:v>43095</c:v>
                </c:pt>
                <c:pt idx="1393">
                  <c:v>43096</c:v>
                </c:pt>
                <c:pt idx="1394">
                  <c:v>43097</c:v>
                </c:pt>
                <c:pt idx="1395">
                  <c:v>43098</c:v>
                </c:pt>
                <c:pt idx="1396">
                  <c:v>43099</c:v>
                </c:pt>
                <c:pt idx="1397">
                  <c:v>43100</c:v>
                </c:pt>
                <c:pt idx="1398">
                  <c:v>43101</c:v>
                </c:pt>
                <c:pt idx="1399">
                  <c:v>43102</c:v>
                </c:pt>
                <c:pt idx="1400">
                  <c:v>43103</c:v>
                </c:pt>
                <c:pt idx="1401">
                  <c:v>43104</c:v>
                </c:pt>
                <c:pt idx="1402">
                  <c:v>43105</c:v>
                </c:pt>
                <c:pt idx="1403">
                  <c:v>43106</c:v>
                </c:pt>
                <c:pt idx="1404">
                  <c:v>43107</c:v>
                </c:pt>
                <c:pt idx="1405">
                  <c:v>43108</c:v>
                </c:pt>
                <c:pt idx="1406">
                  <c:v>43109</c:v>
                </c:pt>
                <c:pt idx="1407">
                  <c:v>43110</c:v>
                </c:pt>
                <c:pt idx="1408">
                  <c:v>43111</c:v>
                </c:pt>
                <c:pt idx="1409">
                  <c:v>43112</c:v>
                </c:pt>
                <c:pt idx="1410">
                  <c:v>43113</c:v>
                </c:pt>
                <c:pt idx="1411">
                  <c:v>43114</c:v>
                </c:pt>
                <c:pt idx="1412">
                  <c:v>43115</c:v>
                </c:pt>
                <c:pt idx="1413">
                  <c:v>43116</c:v>
                </c:pt>
                <c:pt idx="1414">
                  <c:v>43117</c:v>
                </c:pt>
                <c:pt idx="1415">
                  <c:v>43118</c:v>
                </c:pt>
                <c:pt idx="1416">
                  <c:v>43119</c:v>
                </c:pt>
                <c:pt idx="1417">
                  <c:v>43120</c:v>
                </c:pt>
                <c:pt idx="1418">
                  <c:v>43121</c:v>
                </c:pt>
                <c:pt idx="1419">
                  <c:v>43122</c:v>
                </c:pt>
                <c:pt idx="1420">
                  <c:v>43123</c:v>
                </c:pt>
                <c:pt idx="1421">
                  <c:v>43124</c:v>
                </c:pt>
                <c:pt idx="1422">
                  <c:v>43125</c:v>
                </c:pt>
                <c:pt idx="1423">
                  <c:v>43126</c:v>
                </c:pt>
                <c:pt idx="1424">
                  <c:v>43127</c:v>
                </c:pt>
                <c:pt idx="1425">
                  <c:v>43128</c:v>
                </c:pt>
                <c:pt idx="1426">
                  <c:v>43129</c:v>
                </c:pt>
                <c:pt idx="1427">
                  <c:v>43130</c:v>
                </c:pt>
                <c:pt idx="1428">
                  <c:v>43131</c:v>
                </c:pt>
                <c:pt idx="1429">
                  <c:v>43132</c:v>
                </c:pt>
                <c:pt idx="1430">
                  <c:v>43133</c:v>
                </c:pt>
                <c:pt idx="1431">
                  <c:v>43134</c:v>
                </c:pt>
                <c:pt idx="1432">
                  <c:v>43135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43141</c:v>
                </c:pt>
                <c:pt idx="1439">
                  <c:v>43142</c:v>
                </c:pt>
                <c:pt idx="1440">
                  <c:v>43143</c:v>
                </c:pt>
                <c:pt idx="1441">
                  <c:v>43144</c:v>
                </c:pt>
                <c:pt idx="1442">
                  <c:v>43145</c:v>
                </c:pt>
                <c:pt idx="1443">
                  <c:v>43146</c:v>
                </c:pt>
                <c:pt idx="1444">
                  <c:v>43147</c:v>
                </c:pt>
                <c:pt idx="1445">
                  <c:v>43148</c:v>
                </c:pt>
                <c:pt idx="1446">
                  <c:v>43149</c:v>
                </c:pt>
                <c:pt idx="1447">
                  <c:v>43150</c:v>
                </c:pt>
                <c:pt idx="1448">
                  <c:v>43151</c:v>
                </c:pt>
                <c:pt idx="1449">
                  <c:v>43152</c:v>
                </c:pt>
                <c:pt idx="1450">
                  <c:v>43153</c:v>
                </c:pt>
                <c:pt idx="1451">
                  <c:v>43154</c:v>
                </c:pt>
                <c:pt idx="1452">
                  <c:v>43155</c:v>
                </c:pt>
                <c:pt idx="1453">
                  <c:v>43156</c:v>
                </c:pt>
                <c:pt idx="1454">
                  <c:v>43157</c:v>
                </c:pt>
                <c:pt idx="1455">
                  <c:v>43158</c:v>
                </c:pt>
                <c:pt idx="1456">
                  <c:v>43159</c:v>
                </c:pt>
                <c:pt idx="1457">
                  <c:v>43160</c:v>
                </c:pt>
                <c:pt idx="1458">
                  <c:v>43161</c:v>
                </c:pt>
                <c:pt idx="1459">
                  <c:v>43162</c:v>
                </c:pt>
                <c:pt idx="1460">
                  <c:v>43163</c:v>
                </c:pt>
                <c:pt idx="1461">
                  <c:v>43164</c:v>
                </c:pt>
                <c:pt idx="1462">
                  <c:v>43165</c:v>
                </c:pt>
                <c:pt idx="1463">
                  <c:v>43166</c:v>
                </c:pt>
                <c:pt idx="1464">
                  <c:v>43167</c:v>
                </c:pt>
                <c:pt idx="1465">
                  <c:v>43168</c:v>
                </c:pt>
                <c:pt idx="1466">
                  <c:v>43169</c:v>
                </c:pt>
                <c:pt idx="1467">
                  <c:v>43170</c:v>
                </c:pt>
                <c:pt idx="1468">
                  <c:v>43171</c:v>
                </c:pt>
                <c:pt idx="1469">
                  <c:v>43172</c:v>
                </c:pt>
                <c:pt idx="1470">
                  <c:v>43173</c:v>
                </c:pt>
                <c:pt idx="1471">
                  <c:v>43174</c:v>
                </c:pt>
                <c:pt idx="1472">
                  <c:v>43175</c:v>
                </c:pt>
                <c:pt idx="1473">
                  <c:v>43176</c:v>
                </c:pt>
                <c:pt idx="1474">
                  <c:v>43177</c:v>
                </c:pt>
                <c:pt idx="1475">
                  <c:v>43178</c:v>
                </c:pt>
                <c:pt idx="1476">
                  <c:v>43179</c:v>
                </c:pt>
                <c:pt idx="1477">
                  <c:v>43180</c:v>
                </c:pt>
                <c:pt idx="1478">
                  <c:v>43181</c:v>
                </c:pt>
                <c:pt idx="1479">
                  <c:v>43182</c:v>
                </c:pt>
                <c:pt idx="1480">
                  <c:v>43183</c:v>
                </c:pt>
                <c:pt idx="1481">
                  <c:v>43184</c:v>
                </c:pt>
                <c:pt idx="1482">
                  <c:v>43185</c:v>
                </c:pt>
                <c:pt idx="1483">
                  <c:v>43186</c:v>
                </c:pt>
                <c:pt idx="1484">
                  <c:v>43187</c:v>
                </c:pt>
                <c:pt idx="1485">
                  <c:v>43188</c:v>
                </c:pt>
                <c:pt idx="1486">
                  <c:v>43189</c:v>
                </c:pt>
                <c:pt idx="1487">
                  <c:v>43190</c:v>
                </c:pt>
                <c:pt idx="1488">
                  <c:v>43191</c:v>
                </c:pt>
                <c:pt idx="1489">
                  <c:v>43192</c:v>
                </c:pt>
                <c:pt idx="1490">
                  <c:v>43193</c:v>
                </c:pt>
                <c:pt idx="1491">
                  <c:v>43194</c:v>
                </c:pt>
                <c:pt idx="1492">
                  <c:v>43195</c:v>
                </c:pt>
                <c:pt idx="1493">
                  <c:v>43196</c:v>
                </c:pt>
                <c:pt idx="1494">
                  <c:v>43197</c:v>
                </c:pt>
                <c:pt idx="1495">
                  <c:v>43198</c:v>
                </c:pt>
                <c:pt idx="1496">
                  <c:v>43199</c:v>
                </c:pt>
                <c:pt idx="1497">
                  <c:v>43200</c:v>
                </c:pt>
                <c:pt idx="1498">
                  <c:v>43201</c:v>
                </c:pt>
                <c:pt idx="1499">
                  <c:v>43202</c:v>
                </c:pt>
                <c:pt idx="1500">
                  <c:v>43203</c:v>
                </c:pt>
                <c:pt idx="1501">
                  <c:v>43204</c:v>
                </c:pt>
                <c:pt idx="1502">
                  <c:v>43205</c:v>
                </c:pt>
                <c:pt idx="1503">
                  <c:v>43206</c:v>
                </c:pt>
                <c:pt idx="1504">
                  <c:v>43207</c:v>
                </c:pt>
                <c:pt idx="1505">
                  <c:v>43208</c:v>
                </c:pt>
                <c:pt idx="1506">
                  <c:v>43209</c:v>
                </c:pt>
                <c:pt idx="1507">
                  <c:v>43210</c:v>
                </c:pt>
                <c:pt idx="1508">
                  <c:v>43211</c:v>
                </c:pt>
                <c:pt idx="1509">
                  <c:v>43212</c:v>
                </c:pt>
                <c:pt idx="1510">
                  <c:v>43213</c:v>
                </c:pt>
                <c:pt idx="1511">
                  <c:v>43214</c:v>
                </c:pt>
                <c:pt idx="1512">
                  <c:v>43215</c:v>
                </c:pt>
                <c:pt idx="1513">
                  <c:v>43216</c:v>
                </c:pt>
                <c:pt idx="1514">
                  <c:v>43217</c:v>
                </c:pt>
                <c:pt idx="1515">
                  <c:v>43218</c:v>
                </c:pt>
                <c:pt idx="1516">
                  <c:v>43219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43225</c:v>
                </c:pt>
                <c:pt idx="1523">
                  <c:v>43226</c:v>
                </c:pt>
                <c:pt idx="1524">
                  <c:v>43227</c:v>
                </c:pt>
                <c:pt idx="1525">
                  <c:v>43228</c:v>
                </c:pt>
                <c:pt idx="1526">
                  <c:v>43229</c:v>
                </c:pt>
                <c:pt idx="1527">
                  <c:v>43230</c:v>
                </c:pt>
                <c:pt idx="1528">
                  <c:v>43231</c:v>
                </c:pt>
                <c:pt idx="1529">
                  <c:v>43232</c:v>
                </c:pt>
                <c:pt idx="1530">
                  <c:v>43233</c:v>
                </c:pt>
                <c:pt idx="1531">
                  <c:v>43234</c:v>
                </c:pt>
                <c:pt idx="1532">
                  <c:v>43235</c:v>
                </c:pt>
                <c:pt idx="1533">
                  <c:v>43236</c:v>
                </c:pt>
                <c:pt idx="1534">
                  <c:v>43237</c:v>
                </c:pt>
                <c:pt idx="1535">
                  <c:v>43238</c:v>
                </c:pt>
                <c:pt idx="1536">
                  <c:v>43239</c:v>
                </c:pt>
                <c:pt idx="1537">
                  <c:v>43240</c:v>
                </c:pt>
                <c:pt idx="1538">
                  <c:v>43241</c:v>
                </c:pt>
                <c:pt idx="1539">
                  <c:v>43242</c:v>
                </c:pt>
                <c:pt idx="1540">
                  <c:v>43243</c:v>
                </c:pt>
                <c:pt idx="1541">
                  <c:v>43244</c:v>
                </c:pt>
                <c:pt idx="1542">
                  <c:v>43245</c:v>
                </c:pt>
                <c:pt idx="1543">
                  <c:v>43246</c:v>
                </c:pt>
                <c:pt idx="1544">
                  <c:v>43247</c:v>
                </c:pt>
                <c:pt idx="1545">
                  <c:v>43248</c:v>
                </c:pt>
                <c:pt idx="1546">
                  <c:v>43249</c:v>
                </c:pt>
                <c:pt idx="1547">
                  <c:v>43250</c:v>
                </c:pt>
                <c:pt idx="1548">
                  <c:v>43251</c:v>
                </c:pt>
                <c:pt idx="1549">
                  <c:v>43252</c:v>
                </c:pt>
                <c:pt idx="1550">
                  <c:v>43253</c:v>
                </c:pt>
                <c:pt idx="1551">
                  <c:v>43254</c:v>
                </c:pt>
                <c:pt idx="1552">
                  <c:v>43255</c:v>
                </c:pt>
                <c:pt idx="1553">
                  <c:v>43256</c:v>
                </c:pt>
                <c:pt idx="1554">
                  <c:v>43257</c:v>
                </c:pt>
                <c:pt idx="1555">
                  <c:v>43258</c:v>
                </c:pt>
                <c:pt idx="1556">
                  <c:v>43259</c:v>
                </c:pt>
                <c:pt idx="1557">
                  <c:v>43260</c:v>
                </c:pt>
                <c:pt idx="1558">
                  <c:v>43261</c:v>
                </c:pt>
                <c:pt idx="1559">
                  <c:v>43262</c:v>
                </c:pt>
                <c:pt idx="1560">
                  <c:v>43263</c:v>
                </c:pt>
                <c:pt idx="1561">
                  <c:v>43264</c:v>
                </c:pt>
                <c:pt idx="1562">
                  <c:v>43265</c:v>
                </c:pt>
                <c:pt idx="1563">
                  <c:v>43266</c:v>
                </c:pt>
                <c:pt idx="1564">
                  <c:v>43267</c:v>
                </c:pt>
                <c:pt idx="1565">
                  <c:v>43268</c:v>
                </c:pt>
                <c:pt idx="1566">
                  <c:v>43269</c:v>
                </c:pt>
                <c:pt idx="1567">
                  <c:v>43270</c:v>
                </c:pt>
                <c:pt idx="1568">
                  <c:v>43271</c:v>
                </c:pt>
                <c:pt idx="1569">
                  <c:v>43272</c:v>
                </c:pt>
              </c:numCache>
            </c:numRef>
          </c:cat>
          <c:val>
            <c:numRef>
              <c:f>'COEF. CORRELACIÓN (3)'!$B$72:$B$1549</c:f>
              <c:numCache>
                <c:formatCode>[$$]\ #,##0.00;\-[$$]\ #,##0.00</c:formatCode>
                <c:ptCount val="1478"/>
                <c:pt idx="0">
                  <c:v>2047.75</c:v>
                </c:pt>
                <c:pt idx="1">
                  <c:v>2045.14</c:v>
                </c:pt>
                <c:pt idx="2">
                  <c:v>2030.02</c:v>
                </c:pt>
                <c:pt idx="3">
                  <c:v>2036.2</c:v>
                </c:pt>
                <c:pt idx="4">
                  <c:v>2036.2</c:v>
                </c:pt>
                <c:pt idx="5">
                  <c:v>2036.2</c:v>
                </c:pt>
                <c:pt idx="6">
                  <c:v>2042.78</c:v>
                </c:pt>
                <c:pt idx="7">
                  <c:v>2043.59</c:v>
                </c:pt>
                <c:pt idx="8">
                  <c:v>2047.59</c:v>
                </c:pt>
                <c:pt idx="9">
                  <c:v>2044.48</c:v>
                </c:pt>
                <c:pt idx="10">
                  <c:v>2044.58</c:v>
                </c:pt>
                <c:pt idx="11">
                  <c:v>2044.58</c:v>
                </c:pt>
                <c:pt idx="12">
                  <c:v>2044.58</c:v>
                </c:pt>
                <c:pt idx="13">
                  <c:v>2035.16</c:v>
                </c:pt>
                <c:pt idx="14">
                  <c:v>2034.86</c:v>
                </c:pt>
                <c:pt idx="15">
                  <c:v>2017.38</c:v>
                </c:pt>
                <c:pt idx="16">
                  <c:v>1998.6</c:v>
                </c:pt>
                <c:pt idx="17">
                  <c:v>1993.85</c:v>
                </c:pt>
                <c:pt idx="18">
                  <c:v>1993.85</c:v>
                </c:pt>
                <c:pt idx="19">
                  <c:v>1993.85</c:v>
                </c:pt>
                <c:pt idx="20">
                  <c:v>1993.85</c:v>
                </c:pt>
                <c:pt idx="21">
                  <c:v>1978.63</c:v>
                </c:pt>
                <c:pt idx="22">
                  <c:v>1973.03</c:v>
                </c:pt>
                <c:pt idx="23">
                  <c:v>1965.64</c:v>
                </c:pt>
                <c:pt idx="24">
                  <c:v>1965.32</c:v>
                </c:pt>
                <c:pt idx="25">
                  <c:v>1965.32</c:v>
                </c:pt>
                <c:pt idx="26">
                  <c:v>1965.32</c:v>
                </c:pt>
                <c:pt idx="27">
                  <c:v>1969.45</c:v>
                </c:pt>
                <c:pt idx="28">
                  <c:v>1966.02</c:v>
                </c:pt>
                <c:pt idx="29">
                  <c:v>1963.51</c:v>
                </c:pt>
                <c:pt idx="30">
                  <c:v>1966.4</c:v>
                </c:pt>
                <c:pt idx="31">
                  <c:v>1951.85</c:v>
                </c:pt>
                <c:pt idx="32">
                  <c:v>1951.85</c:v>
                </c:pt>
                <c:pt idx="33">
                  <c:v>1951.85</c:v>
                </c:pt>
                <c:pt idx="34">
                  <c:v>1937.59</c:v>
                </c:pt>
                <c:pt idx="35">
                  <c:v>1923.95</c:v>
                </c:pt>
                <c:pt idx="36">
                  <c:v>1931.09</c:v>
                </c:pt>
                <c:pt idx="37">
                  <c:v>1920.93</c:v>
                </c:pt>
                <c:pt idx="38">
                  <c:v>1927.28</c:v>
                </c:pt>
                <c:pt idx="39">
                  <c:v>1927.28</c:v>
                </c:pt>
                <c:pt idx="40">
                  <c:v>1927.28</c:v>
                </c:pt>
                <c:pt idx="41">
                  <c:v>1926.47</c:v>
                </c:pt>
                <c:pt idx="42">
                  <c:v>1932.42</c:v>
                </c:pt>
                <c:pt idx="43">
                  <c:v>1930.62</c:v>
                </c:pt>
                <c:pt idx="44">
                  <c:v>1930.62</c:v>
                </c:pt>
                <c:pt idx="45">
                  <c:v>1930.62</c:v>
                </c:pt>
                <c:pt idx="46">
                  <c:v>1930.62</c:v>
                </c:pt>
                <c:pt idx="47">
                  <c:v>1930.62</c:v>
                </c:pt>
                <c:pt idx="48">
                  <c:v>1921.75</c:v>
                </c:pt>
                <c:pt idx="49">
                  <c:v>1929.66</c:v>
                </c:pt>
                <c:pt idx="50">
                  <c:v>1936.63</c:v>
                </c:pt>
                <c:pt idx="51">
                  <c:v>1936.07</c:v>
                </c:pt>
                <c:pt idx="52">
                  <c:v>1942.37</c:v>
                </c:pt>
                <c:pt idx="53">
                  <c:v>1942.37</c:v>
                </c:pt>
                <c:pt idx="54">
                  <c:v>1942.37</c:v>
                </c:pt>
                <c:pt idx="55">
                  <c:v>1936.13</c:v>
                </c:pt>
                <c:pt idx="56">
                  <c:v>1935.14</c:v>
                </c:pt>
                <c:pt idx="57">
                  <c:v>1933.46</c:v>
                </c:pt>
                <c:pt idx="58">
                  <c:v>1933.46</c:v>
                </c:pt>
                <c:pt idx="59">
                  <c:v>1926.3</c:v>
                </c:pt>
                <c:pt idx="60">
                  <c:v>1926.3</c:v>
                </c:pt>
                <c:pt idx="61">
                  <c:v>1926.3</c:v>
                </c:pt>
                <c:pt idx="62">
                  <c:v>1923.07</c:v>
                </c:pt>
                <c:pt idx="63">
                  <c:v>1918.2</c:v>
                </c:pt>
                <c:pt idx="64">
                  <c:v>1912.97</c:v>
                </c:pt>
                <c:pt idx="65">
                  <c:v>1902.15</c:v>
                </c:pt>
                <c:pt idx="66">
                  <c:v>1901.51</c:v>
                </c:pt>
                <c:pt idx="67">
                  <c:v>1901.51</c:v>
                </c:pt>
                <c:pt idx="68">
                  <c:v>1901.51</c:v>
                </c:pt>
                <c:pt idx="69">
                  <c:v>1904.85</c:v>
                </c:pt>
                <c:pt idx="70">
                  <c:v>1919.7</c:v>
                </c:pt>
                <c:pt idx="71">
                  <c:v>1925.31</c:v>
                </c:pt>
                <c:pt idx="72">
                  <c:v>1927.8</c:v>
                </c:pt>
                <c:pt idx="73">
                  <c:v>1925.41</c:v>
                </c:pt>
                <c:pt idx="74">
                  <c:v>1925.41</c:v>
                </c:pt>
                <c:pt idx="75">
                  <c:v>1925.41</c:v>
                </c:pt>
                <c:pt idx="76">
                  <c:v>1921.16</c:v>
                </c:pt>
                <c:pt idx="77">
                  <c:v>1920.41</c:v>
                </c:pt>
                <c:pt idx="78">
                  <c:v>1911.33</c:v>
                </c:pt>
                <c:pt idx="79">
                  <c:v>1905.8</c:v>
                </c:pt>
                <c:pt idx="80">
                  <c:v>1905.53</c:v>
                </c:pt>
                <c:pt idx="81">
                  <c:v>1905.53</c:v>
                </c:pt>
                <c:pt idx="82">
                  <c:v>1905.53</c:v>
                </c:pt>
                <c:pt idx="83">
                  <c:v>1905.53</c:v>
                </c:pt>
                <c:pt idx="84">
                  <c:v>1917.34</c:v>
                </c:pt>
                <c:pt idx="85">
                  <c:v>1910.8</c:v>
                </c:pt>
                <c:pt idx="86">
                  <c:v>1905.96</c:v>
                </c:pt>
                <c:pt idx="87">
                  <c:v>1900.64</c:v>
                </c:pt>
                <c:pt idx="88">
                  <c:v>1900.64</c:v>
                </c:pt>
                <c:pt idx="89">
                  <c:v>1900.64</c:v>
                </c:pt>
                <c:pt idx="90">
                  <c:v>1900.64</c:v>
                </c:pt>
                <c:pt idx="91">
                  <c:v>1899.74</c:v>
                </c:pt>
                <c:pt idx="92">
                  <c:v>1897.7</c:v>
                </c:pt>
                <c:pt idx="93">
                  <c:v>1892.08</c:v>
                </c:pt>
                <c:pt idx="94">
                  <c:v>1886.09</c:v>
                </c:pt>
                <c:pt idx="95">
                  <c:v>1886.09</c:v>
                </c:pt>
                <c:pt idx="96">
                  <c:v>1886.09</c:v>
                </c:pt>
                <c:pt idx="97">
                  <c:v>1883.76</c:v>
                </c:pt>
                <c:pt idx="98">
                  <c:v>1884.97</c:v>
                </c:pt>
                <c:pt idx="99">
                  <c:v>1884.63</c:v>
                </c:pt>
                <c:pt idx="100">
                  <c:v>1877.18</c:v>
                </c:pt>
                <c:pt idx="101">
                  <c:v>1877.37</c:v>
                </c:pt>
                <c:pt idx="102">
                  <c:v>1877.37</c:v>
                </c:pt>
                <c:pt idx="103">
                  <c:v>1877.37</c:v>
                </c:pt>
                <c:pt idx="104">
                  <c:v>1886.62</c:v>
                </c:pt>
                <c:pt idx="105">
                  <c:v>1899.9</c:v>
                </c:pt>
                <c:pt idx="106">
                  <c:v>1895.92</c:v>
                </c:pt>
                <c:pt idx="107">
                  <c:v>1881.34</c:v>
                </c:pt>
                <c:pt idx="108">
                  <c:v>1884.56</c:v>
                </c:pt>
                <c:pt idx="109">
                  <c:v>1884.56</c:v>
                </c:pt>
                <c:pt idx="110">
                  <c:v>1884.56</c:v>
                </c:pt>
                <c:pt idx="111">
                  <c:v>1884.56</c:v>
                </c:pt>
                <c:pt idx="112">
                  <c:v>1886.85</c:v>
                </c:pt>
                <c:pt idx="113">
                  <c:v>1880.37</c:v>
                </c:pt>
                <c:pt idx="114">
                  <c:v>1886.01</c:v>
                </c:pt>
                <c:pt idx="115">
                  <c:v>1881.19</c:v>
                </c:pt>
                <c:pt idx="116">
                  <c:v>1881.19</c:v>
                </c:pt>
                <c:pt idx="117">
                  <c:v>1881.19</c:v>
                </c:pt>
                <c:pt idx="118">
                  <c:v>1881.19</c:v>
                </c:pt>
                <c:pt idx="119">
                  <c:v>1865.42</c:v>
                </c:pt>
                <c:pt idx="120">
                  <c:v>1856.73</c:v>
                </c:pt>
                <c:pt idx="121">
                  <c:v>1848.91</c:v>
                </c:pt>
                <c:pt idx="122">
                  <c:v>1848.91</c:v>
                </c:pt>
                <c:pt idx="123">
                  <c:v>1848.91</c:v>
                </c:pt>
                <c:pt idx="124">
                  <c:v>1848.91</c:v>
                </c:pt>
                <c:pt idx="125">
                  <c:v>1849.28</c:v>
                </c:pt>
                <c:pt idx="126">
                  <c:v>1854.24</c:v>
                </c:pt>
                <c:pt idx="127">
                  <c:v>1859.94</c:v>
                </c:pt>
                <c:pt idx="128">
                  <c:v>1858.47</c:v>
                </c:pt>
                <c:pt idx="129">
                  <c:v>1852.57</c:v>
                </c:pt>
                <c:pt idx="130">
                  <c:v>1852.57</c:v>
                </c:pt>
                <c:pt idx="131">
                  <c:v>1852.57</c:v>
                </c:pt>
                <c:pt idx="132">
                  <c:v>1857.93</c:v>
                </c:pt>
                <c:pt idx="133">
                  <c:v>1867.88</c:v>
                </c:pt>
                <c:pt idx="134">
                  <c:v>1868.41</c:v>
                </c:pt>
                <c:pt idx="135">
                  <c:v>1872.27</c:v>
                </c:pt>
                <c:pt idx="136">
                  <c:v>1871.87</c:v>
                </c:pt>
                <c:pt idx="137">
                  <c:v>1871.87</c:v>
                </c:pt>
                <c:pt idx="138">
                  <c:v>1871.87</c:v>
                </c:pt>
                <c:pt idx="139">
                  <c:v>1861.28</c:v>
                </c:pt>
                <c:pt idx="140">
                  <c:v>1848.98</c:v>
                </c:pt>
                <c:pt idx="141">
                  <c:v>1847.85</c:v>
                </c:pt>
                <c:pt idx="142">
                  <c:v>1846.12</c:v>
                </c:pt>
                <c:pt idx="143">
                  <c:v>1848.56</c:v>
                </c:pt>
                <c:pt idx="144">
                  <c:v>1848.56</c:v>
                </c:pt>
                <c:pt idx="145">
                  <c:v>1848.56</c:v>
                </c:pt>
                <c:pt idx="146">
                  <c:v>1850.61</c:v>
                </c:pt>
                <c:pt idx="147">
                  <c:v>1853.3</c:v>
                </c:pt>
                <c:pt idx="148">
                  <c:v>1872.43</c:v>
                </c:pt>
                <c:pt idx="149">
                  <c:v>1878.75</c:v>
                </c:pt>
                <c:pt idx="150">
                  <c:v>1873.65</c:v>
                </c:pt>
                <c:pt idx="151">
                  <c:v>1873.65</c:v>
                </c:pt>
                <c:pt idx="152">
                  <c:v>1873.65</c:v>
                </c:pt>
                <c:pt idx="153">
                  <c:v>1878.68</c:v>
                </c:pt>
                <c:pt idx="154">
                  <c:v>1892.35</c:v>
                </c:pt>
                <c:pt idx="155">
                  <c:v>1888.51</c:v>
                </c:pt>
                <c:pt idx="156">
                  <c:v>1888.51</c:v>
                </c:pt>
                <c:pt idx="157">
                  <c:v>1891.59</c:v>
                </c:pt>
                <c:pt idx="158">
                  <c:v>1891.59</c:v>
                </c:pt>
                <c:pt idx="159">
                  <c:v>1891.59</c:v>
                </c:pt>
                <c:pt idx="160">
                  <c:v>1881.62</c:v>
                </c:pt>
                <c:pt idx="161">
                  <c:v>1877.4</c:v>
                </c:pt>
                <c:pt idx="162">
                  <c:v>1883.33</c:v>
                </c:pt>
                <c:pt idx="163">
                  <c:v>1877.77</c:v>
                </c:pt>
                <c:pt idx="164">
                  <c:v>1884.81</c:v>
                </c:pt>
                <c:pt idx="165">
                  <c:v>1884.81</c:v>
                </c:pt>
                <c:pt idx="166">
                  <c:v>1884.81</c:v>
                </c:pt>
                <c:pt idx="167">
                  <c:v>1884.81</c:v>
                </c:pt>
                <c:pt idx="168">
                  <c:v>1894.27</c:v>
                </c:pt>
                <c:pt idx="169">
                  <c:v>1912.43</c:v>
                </c:pt>
                <c:pt idx="170">
                  <c:v>1919.84</c:v>
                </c:pt>
                <c:pt idx="171">
                  <c:v>1924.4</c:v>
                </c:pt>
                <c:pt idx="172">
                  <c:v>1924.4</c:v>
                </c:pt>
                <c:pt idx="173">
                  <c:v>1924.4</c:v>
                </c:pt>
                <c:pt idx="174">
                  <c:v>1932.39</c:v>
                </c:pt>
                <c:pt idx="175">
                  <c:v>1928.67</c:v>
                </c:pt>
                <c:pt idx="176">
                  <c:v>1926.92</c:v>
                </c:pt>
                <c:pt idx="177">
                  <c:v>1935.04</c:v>
                </c:pt>
                <c:pt idx="178">
                  <c:v>1918.62</c:v>
                </c:pt>
                <c:pt idx="179">
                  <c:v>1918.62</c:v>
                </c:pt>
                <c:pt idx="180">
                  <c:v>1918.62</c:v>
                </c:pt>
                <c:pt idx="181">
                  <c:v>1918.62</c:v>
                </c:pt>
                <c:pt idx="182">
                  <c:v>1931.49</c:v>
                </c:pt>
                <c:pt idx="183">
                  <c:v>1924.67</c:v>
                </c:pt>
                <c:pt idx="184">
                  <c:v>1931.45</c:v>
                </c:pt>
                <c:pt idx="185">
                  <c:v>1935.25</c:v>
                </c:pt>
                <c:pt idx="186">
                  <c:v>1935.25</c:v>
                </c:pt>
                <c:pt idx="187">
                  <c:v>1935.25</c:v>
                </c:pt>
                <c:pt idx="188">
                  <c:v>1942.03</c:v>
                </c:pt>
                <c:pt idx="189">
                  <c:v>1962.84</c:v>
                </c:pt>
                <c:pt idx="190">
                  <c:v>1975.82</c:v>
                </c:pt>
                <c:pt idx="191">
                  <c:v>1979.97</c:v>
                </c:pt>
                <c:pt idx="192">
                  <c:v>1994.97</c:v>
                </c:pt>
                <c:pt idx="193">
                  <c:v>1994.97</c:v>
                </c:pt>
                <c:pt idx="194">
                  <c:v>1994.97</c:v>
                </c:pt>
                <c:pt idx="195">
                  <c:v>1987.71</c:v>
                </c:pt>
                <c:pt idx="196">
                  <c:v>1978.08</c:v>
                </c:pt>
                <c:pt idx="197">
                  <c:v>1975.47</c:v>
                </c:pt>
                <c:pt idx="198">
                  <c:v>1975.42</c:v>
                </c:pt>
                <c:pt idx="199">
                  <c:v>1966.89</c:v>
                </c:pt>
                <c:pt idx="200">
                  <c:v>1966.89</c:v>
                </c:pt>
                <c:pt idx="201">
                  <c:v>1966.89</c:v>
                </c:pt>
                <c:pt idx="202">
                  <c:v>1992.68</c:v>
                </c:pt>
                <c:pt idx="203">
                  <c:v>1997.91</c:v>
                </c:pt>
                <c:pt idx="204">
                  <c:v>2007.48</c:v>
                </c:pt>
                <c:pt idx="205">
                  <c:v>2019.76</c:v>
                </c:pt>
                <c:pt idx="206">
                  <c:v>2023.89</c:v>
                </c:pt>
                <c:pt idx="207">
                  <c:v>2023.89</c:v>
                </c:pt>
                <c:pt idx="208">
                  <c:v>2023.89</c:v>
                </c:pt>
                <c:pt idx="209">
                  <c:v>2028.48</c:v>
                </c:pt>
                <c:pt idx="210">
                  <c:v>2022</c:v>
                </c:pt>
                <c:pt idx="211">
                  <c:v>2025.75</c:v>
                </c:pt>
                <c:pt idx="212">
                  <c:v>2021.49</c:v>
                </c:pt>
                <c:pt idx="213">
                  <c:v>2026.2</c:v>
                </c:pt>
                <c:pt idx="214">
                  <c:v>2026.2</c:v>
                </c:pt>
                <c:pt idx="215">
                  <c:v>2026.2</c:v>
                </c:pt>
                <c:pt idx="216">
                  <c:v>2028.03</c:v>
                </c:pt>
                <c:pt idx="217">
                  <c:v>2026.9</c:v>
                </c:pt>
                <c:pt idx="218">
                  <c:v>2040.31</c:v>
                </c:pt>
                <c:pt idx="219">
                  <c:v>2041.71</c:v>
                </c:pt>
                <c:pt idx="220">
                  <c:v>2052.96</c:v>
                </c:pt>
                <c:pt idx="221">
                  <c:v>2052.96</c:v>
                </c:pt>
                <c:pt idx="222">
                  <c:v>2052.96</c:v>
                </c:pt>
                <c:pt idx="223">
                  <c:v>2052.96</c:v>
                </c:pt>
                <c:pt idx="224">
                  <c:v>2049.66</c:v>
                </c:pt>
                <c:pt idx="225">
                  <c:v>2057.6999999999998</c:v>
                </c:pt>
                <c:pt idx="226">
                  <c:v>2074.4</c:v>
                </c:pt>
                <c:pt idx="227">
                  <c:v>2064.4299999999998</c:v>
                </c:pt>
                <c:pt idx="228">
                  <c:v>2064.4299999999998</c:v>
                </c:pt>
                <c:pt idx="229">
                  <c:v>2064.4299999999998</c:v>
                </c:pt>
                <c:pt idx="230">
                  <c:v>2065.8200000000002</c:v>
                </c:pt>
                <c:pt idx="231">
                  <c:v>2048.44</c:v>
                </c:pt>
                <c:pt idx="232">
                  <c:v>2049.9</c:v>
                </c:pt>
                <c:pt idx="233">
                  <c:v>2053.39</c:v>
                </c:pt>
                <c:pt idx="234">
                  <c:v>2065.38</c:v>
                </c:pt>
                <c:pt idx="235">
                  <c:v>2065.38</c:v>
                </c:pt>
                <c:pt idx="236">
                  <c:v>2065.38</c:v>
                </c:pt>
                <c:pt idx="237">
                  <c:v>2069.7199999999998</c:v>
                </c:pt>
                <c:pt idx="238">
                  <c:v>2055.4299999999998</c:v>
                </c:pt>
                <c:pt idx="239">
                  <c:v>2044.55</c:v>
                </c:pt>
                <c:pt idx="240">
                  <c:v>2050.52</c:v>
                </c:pt>
                <c:pt idx="241">
                  <c:v>2061.92</c:v>
                </c:pt>
                <c:pt idx="242">
                  <c:v>2061.92</c:v>
                </c:pt>
                <c:pt idx="243">
                  <c:v>2061.92</c:v>
                </c:pt>
                <c:pt idx="244">
                  <c:v>2061.92</c:v>
                </c:pt>
                <c:pt idx="245">
                  <c:v>2076.9899999999998</c:v>
                </c:pt>
                <c:pt idx="246">
                  <c:v>2081.2399999999998</c:v>
                </c:pt>
                <c:pt idx="247">
                  <c:v>2086.86</c:v>
                </c:pt>
                <c:pt idx="248">
                  <c:v>2103.25</c:v>
                </c:pt>
                <c:pt idx="249">
                  <c:v>2103.25</c:v>
                </c:pt>
                <c:pt idx="250">
                  <c:v>2103.25</c:v>
                </c:pt>
                <c:pt idx="251">
                  <c:v>2103.12</c:v>
                </c:pt>
                <c:pt idx="252">
                  <c:v>2103.12</c:v>
                </c:pt>
                <c:pt idx="253">
                  <c:v>2115.59</c:v>
                </c:pt>
                <c:pt idx="254">
                  <c:v>2133.0300000000002</c:v>
                </c:pt>
                <c:pt idx="255">
                  <c:v>2160.4699999999998</c:v>
                </c:pt>
                <c:pt idx="256">
                  <c:v>2160.4699999999998</c:v>
                </c:pt>
                <c:pt idx="257">
                  <c:v>2160.4699999999998</c:v>
                </c:pt>
                <c:pt idx="258">
                  <c:v>2160.4699999999998</c:v>
                </c:pt>
                <c:pt idx="259">
                  <c:v>2158.58</c:v>
                </c:pt>
                <c:pt idx="260">
                  <c:v>2156.73</c:v>
                </c:pt>
                <c:pt idx="261">
                  <c:v>2156.9299999999998</c:v>
                </c:pt>
                <c:pt idx="262">
                  <c:v>2142.02</c:v>
                </c:pt>
                <c:pt idx="263">
                  <c:v>2142.02</c:v>
                </c:pt>
                <c:pt idx="264">
                  <c:v>2142.02</c:v>
                </c:pt>
                <c:pt idx="265">
                  <c:v>2158.12</c:v>
                </c:pt>
                <c:pt idx="266">
                  <c:v>2162.15</c:v>
                </c:pt>
                <c:pt idx="267">
                  <c:v>2165.15</c:v>
                </c:pt>
                <c:pt idx="268">
                  <c:v>2165.15</c:v>
                </c:pt>
                <c:pt idx="269">
                  <c:v>2206.19</c:v>
                </c:pt>
                <c:pt idx="270">
                  <c:v>2206.19</c:v>
                </c:pt>
                <c:pt idx="271">
                  <c:v>2206.19</c:v>
                </c:pt>
                <c:pt idx="272">
                  <c:v>2252.36</c:v>
                </c:pt>
                <c:pt idx="273">
                  <c:v>2293.4699999999998</c:v>
                </c:pt>
                <c:pt idx="274">
                  <c:v>2286.0300000000002</c:v>
                </c:pt>
                <c:pt idx="275">
                  <c:v>2284.2399999999998</c:v>
                </c:pt>
                <c:pt idx="276">
                  <c:v>2304.12</c:v>
                </c:pt>
                <c:pt idx="277">
                  <c:v>2304.12</c:v>
                </c:pt>
                <c:pt idx="278">
                  <c:v>2304.12</c:v>
                </c:pt>
                <c:pt idx="279">
                  <c:v>2304.12</c:v>
                </c:pt>
                <c:pt idx="280">
                  <c:v>2350.0100000000002</c:v>
                </c:pt>
                <c:pt idx="281">
                  <c:v>2381.96</c:v>
                </c:pt>
                <c:pt idx="282">
                  <c:v>2423.56</c:v>
                </c:pt>
                <c:pt idx="283">
                  <c:v>2405.31</c:v>
                </c:pt>
                <c:pt idx="284">
                  <c:v>2405.31</c:v>
                </c:pt>
                <c:pt idx="285">
                  <c:v>2405.31</c:v>
                </c:pt>
                <c:pt idx="286">
                  <c:v>2414.39</c:v>
                </c:pt>
                <c:pt idx="287">
                  <c:v>2446.35</c:v>
                </c:pt>
                <c:pt idx="288">
                  <c:v>2412.79</c:v>
                </c:pt>
                <c:pt idx="289">
                  <c:v>2334.98</c:v>
                </c:pt>
                <c:pt idx="290">
                  <c:v>2297.14</c:v>
                </c:pt>
                <c:pt idx="291">
                  <c:v>2297.14</c:v>
                </c:pt>
                <c:pt idx="292">
                  <c:v>2297.14</c:v>
                </c:pt>
                <c:pt idx="293">
                  <c:v>2316.9299999999998</c:v>
                </c:pt>
                <c:pt idx="294">
                  <c:v>2342.5700000000002</c:v>
                </c:pt>
                <c:pt idx="295">
                  <c:v>2346.9</c:v>
                </c:pt>
                <c:pt idx="296">
                  <c:v>2346.9</c:v>
                </c:pt>
                <c:pt idx="297">
                  <c:v>2358.46</c:v>
                </c:pt>
                <c:pt idx="298">
                  <c:v>2358.46</c:v>
                </c:pt>
                <c:pt idx="299">
                  <c:v>2358.46</c:v>
                </c:pt>
                <c:pt idx="300">
                  <c:v>2378.56</c:v>
                </c:pt>
                <c:pt idx="301">
                  <c:v>2392.46</c:v>
                </c:pt>
                <c:pt idx="302">
                  <c:v>2392.46</c:v>
                </c:pt>
                <c:pt idx="303">
                  <c:v>2392.46</c:v>
                </c:pt>
                <c:pt idx="304">
                  <c:v>2383.37</c:v>
                </c:pt>
                <c:pt idx="305">
                  <c:v>2383.37</c:v>
                </c:pt>
                <c:pt idx="306">
                  <c:v>2383.37</c:v>
                </c:pt>
                <c:pt idx="307">
                  <c:v>2412.8200000000002</c:v>
                </c:pt>
                <c:pt idx="308">
                  <c:v>2452.11</c:v>
                </c:pt>
                <c:pt idx="309">
                  <c:v>2434.31</c:v>
                </c:pt>
                <c:pt idx="310">
                  <c:v>2405.0300000000002</c:v>
                </c:pt>
                <c:pt idx="311">
                  <c:v>2406.71</c:v>
                </c:pt>
                <c:pt idx="312">
                  <c:v>2406.71</c:v>
                </c:pt>
                <c:pt idx="313">
                  <c:v>2406.71</c:v>
                </c:pt>
                <c:pt idx="314">
                  <c:v>2406.71</c:v>
                </c:pt>
                <c:pt idx="315">
                  <c:v>2442.0300000000002</c:v>
                </c:pt>
                <c:pt idx="316">
                  <c:v>2438.79</c:v>
                </c:pt>
                <c:pt idx="317">
                  <c:v>2398.91</c:v>
                </c:pt>
                <c:pt idx="318">
                  <c:v>2383.91</c:v>
                </c:pt>
                <c:pt idx="319">
                  <c:v>2383.91</c:v>
                </c:pt>
                <c:pt idx="320">
                  <c:v>2383.91</c:v>
                </c:pt>
                <c:pt idx="321">
                  <c:v>2383.91</c:v>
                </c:pt>
                <c:pt idx="322">
                  <c:v>2373.44</c:v>
                </c:pt>
                <c:pt idx="323">
                  <c:v>2361.54</c:v>
                </c:pt>
                <c:pt idx="324">
                  <c:v>2370.75</c:v>
                </c:pt>
                <c:pt idx="325">
                  <c:v>2386.5</c:v>
                </c:pt>
                <c:pt idx="326">
                  <c:v>2386.5</c:v>
                </c:pt>
                <c:pt idx="327">
                  <c:v>2386.5</c:v>
                </c:pt>
                <c:pt idx="328">
                  <c:v>2386.2800000000002</c:v>
                </c:pt>
                <c:pt idx="329">
                  <c:v>2381.11</c:v>
                </c:pt>
                <c:pt idx="330">
                  <c:v>2362.42</c:v>
                </c:pt>
                <c:pt idx="331">
                  <c:v>2397.35</c:v>
                </c:pt>
                <c:pt idx="332">
                  <c:v>2441.1</c:v>
                </c:pt>
                <c:pt idx="333">
                  <c:v>2441.1</c:v>
                </c:pt>
                <c:pt idx="334">
                  <c:v>2441.1</c:v>
                </c:pt>
                <c:pt idx="335">
                  <c:v>2407.29</c:v>
                </c:pt>
                <c:pt idx="336">
                  <c:v>2374.7199999999998</c:v>
                </c:pt>
                <c:pt idx="337">
                  <c:v>2381.91</c:v>
                </c:pt>
                <c:pt idx="338">
                  <c:v>2384.5300000000002</c:v>
                </c:pt>
                <c:pt idx="339">
                  <c:v>2384.7600000000002</c:v>
                </c:pt>
                <c:pt idx="340">
                  <c:v>2384.7600000000002</c:v>
                </c:pt>
                <c:pt idx="341">
                  <c:v>2384.7600000000002</c:v>
                </c:pt>
                <c:pt idx="342">
                  <c:v>2371.31</c:v>
                </c:pt>
                <c:pt idx="343">
                  <c:v>2380.79</c:v>
                </c:pt>
                <c:pt idx="344">
                  <c:v>2416.61</c:v>
                </c:pt>
                <c:pt idx="345">
                  <c:v>2401.0300000000002</c:v>
                </c:pt>
                <c:pt idx="346">
                  <c:v>2376.23</c:v>
                </c:pt>
                <c:pt idx="347">
                  <c:v>2376.23</c:v>
                </c:pt>
                <c:pt idx="348">
                  <c:v>2376.23</c:v>
                </c:pt>
                <c:pt idx="349">
                  <c:v>2376.23</c:v>
                </c:pt>
                <c:pt idx="350">
                  <c:v>2416.37</c:v>
                </c:pt>
                <c:pt idx="351">
                  <c:v>2429.71</c:v>
                </c:pt>
                <c:pt idx="352">
                  <c:v>2445.16</c:v>
                </c:pt>
                <c:pt idx="353">
                  <c:v>2455.54</c:v>
                </c:pt>
                <c:pt idx="354">
                  <c:v>2455.54</c:v>
                </c:pt>
                <c:pt idx="355">
                  <c:v>2455.54</c:v>
                </c:pt>
                <c:pt idx="356">
                  <c:v>2489.81</c:v>
                </c:pt>
                <c:pt idx="357">
                  <c:v>2500.59</c:v>
                </c:pt>
                <c:pt idx="358">
                  <c:v>2489.41</c:v>
                </c:pt>
                <c:pt idx="359">
                  <c:v>2484.58</c:v>
                </c:pt>
                <c:pt idx="360">
                  <c:v>2496.9899999999998</c:v>
                </c:pt>
                <c:pt idx="361">
                  <c:v>2496.9899999999998</c:v>
                </c:pt>
                <c:pt idx="362">
                  <c:v>2496.9899999999998</c:v>
                </c:pt>
                <c:pt idx="363">
                  <c:v>2522.0300000000002</c:v>
                </c:pt>
                <c:pt idx="364">
                  <c:v>2555.08</c:v>
                </c:pt>
                <c:pt idx="365">
                  <c:v>2565.9</c:v>
                </c:pt>
                <c:pt idx="366">
                  <c:v>2543.4699999999998</c:v>
                </c:pt>
                <c:pt idx="367">
                  <c:v>2565.61</c:v>
                </c:pt>
                <c:pt idx="368">
                  <c:v>2565.61</c:v>
                </c:pt>
                <c:pt idx="369">
                  <c:v>2565.61</c:v>
                </c:pt>
                <c:pt idx="370">
                  <c:v>2592.86</c:v>
                </c:pt>
                <c:pt idx="371">
                  <c:v>2618.79</c:v>
                </c:pt>
                <c:pt idx="372">
                  <c:v>2633.65</c:v>
                </c:pt>
                <c:pt idx="373">
                  <c:v>2610.08</c:v>
                </c:pt>
                <c:pt idx="374">
                  <c:v>2661.52</c:v>
                </c:pt>
                <c:pt idx="375">
                  <c:v>2661.52</c:v>
                </c:pt>
                <c:pt idx="376">
                  <c:v>2661.52</c:v>
                </c:pt>
                <c:pt idx="377">
                  <c:v>2675.08</c:v>
                </c:pt>
                <c:pt idx="378">
                  <c:v>2677.97</c:v>
                </c:pt>
                <c:pt idx="379">
                  <c:v>2651.49</c:v>
                </c:pt>
                <c:pt idx="380">
                  <c:v>2613.38</c:v>
                </c:pt>
                <c:pt idx="381">
                  <c:v>2587.71</c:v>
                </c:pt>
                <c:pt idx="382">
                  <c:v>2587.71</c:v>
                </c:pt>
                <c:pt idx="383">
                  <c:v>2587.71</c:v>
                </c:pt>
                <c:pt idx="384">
                  <c:v>2587.71</c:v>
                </c:pt>
                <c:pt idx="385">
                  <c:v>2526.79</c:v>
                </c:pt>
                <c:pt idx="386">
                  <c:v>2535.5500000000002</c:v>
                </c:pt>
                <c:pt idx="387">
                  <c:v>2551.3000000000002</c:v>
                </c:pt>
                <c:pt idx="388">
                  <c:v>2556.85</c:v>
                </c:pt>
                <c:pt idx="389">
                  <c:v>2556.85</c:v>
                </c:pt>
                <c:pt idx="390">
                  <c:v>2556.85</c:v>
                </c:pt>
                <c:pt idx="391">
                  <c:v>2576.0500000000002</c:v>
                </c:pt>
                <c:pt idx="392">
                  <c:v>2598.36</c:v>
                </c:pt>
                <c:pt idx="393">
                  <c:v>2576.41</c:v>
                </c:pt>
                <c:pt idx="394">
                  <c:v>2576.41</c:v>
                </c:pt>
                <c:pt idx="395">
                  <c:v>2576.41</c:v>
                </c:pt>
                <c:pt idx="396">
                  <c:v>2576.41</c:v>
                </c:pt>
                <c:pt idx="397">
                  <c:v>2576.41</c:v>
                </c:pt>
                <c:pt idx="398">
                  <c:v>2522.71</c:v>
                </c:pt>
                <c:pt idx="399">
                  <c:v>2518.0500000000002</c:v>
                </c:pt>
                <c:pt idx="400">
                  <c:v>2490.9</c:v>
                </c:pt>
                <c:pt idx="401">
                  <c:v>2494.77</c:v>
                </c:pt>
                <c:pt idx="402">
                  <c:v>2516.08</c:v>
                </c:pt>
                <c:pt idx="403">
                  <c:v>2516.08</c:v>
                </c:pt>
                <c:pt idx="404">
                  <c:v>2516.08</c:v>
                </c:pt>
                <c:pt idx="405">
                  <c:v>2537.33</c:v>
                </c:pt>
                <c:pt idx="406">
                  <c:v>2550.83</c:v>
                </c:pt>
                <c:pt idx="407">
                  <c:v>2534.63</c:v>
                </c:pt>
                <c:pt idx="408">
                  <c:v>2493.9299999999998</c:v>
                </c:pt>
                <c:pt idx="409">
                  <c:v>2495.0100000000002</c:v>
                </c:pt>
                <c:pt idx="410">
                  <c:v>2495.0100000000002</c:v>
                </c:pt>
                <c:pt idx="411">
                  <c:v>2495.0100000000002</c:v>
                </c:pt>
                <c:pt idx="412">
                  <c:v>2487.0700000000002</c:v>
                </c:pt>
                <c:pt idx="413">
                  <c:v>2469.0300000000002</c:v>
                </c:pt>
                <c:pt idx="414">
                  <c:v>2488.5</c:v>
                </c:pt>
                <c:pt idx="415">
                  <c:v>2471.21</c:v>
                </c:pt>
                <c:pt idx="416">
                  <c:v>2461.17</c:v>
                </c:pt>
                <c:pt idx="417">
                  <c:v>2461.17</c:v>
                </c:pt>
                <c:pt idx="418">
                  <c:v>2461.17</c:v>
                </c:pt>
                <c:pt idx="419">
                  <c:v>2419.81</c:v>
                </c:pt>
                <c:pt idx="420">
                  <c:v>2393.42</c:v>
                </c:pt>
                <c:pt idx="421">
                  <c:v>2388.06</c:v>
                </c:pt>
                <c:pt idx="422">
                  <c:v>2393.58</c:v>
                </c:pt>
                <c:pt idx="423">
                  <c:v>2393.58</c:v>
                </c:pt>
                <c:pt idx="424">
                  <c:v>2393.58</c:v>
                </c:pt>
                <c:pt idx="425">
                  <c:v>2393.58</c:v>
                </c:pt>
                <c:pt idx="426">
                  <c:v>2408.17</c:v>
                </c:pt>
                <c:pt idx="427">
                  <c:v>2386.7199999999998</c:v>
                </c:pt>
                <c:pt idx="428">
                  <c:v>2362.41</c:v>
                </c:pt>
                <c:pt idx="429">
                  <c:v>2369.23</c:v>
                </c:pt>
                <c:pt idx="430">
                  <c:v>2360.58</c:v>
                </c:pt>
                <c:pt idx="431">
                  <c:v>2360.58</c:v>
                </c:pt>
                <c:pt idx="432">
                  <c:v>2360.58</c:v>
                </c:pt>
                <c:pt idx="433">
                  <c:v>2381.5300000000002</c:v>
                </c:pt>
                <c:pt idx="434">
                  <c:v>2386.77</c:v>
                </c:pt>
                <c:pt idx="435">
                  <c:v>2377.87</c:v>
                </c:pt>
                <c:pt idx="436">
                  <c:v>2389.4899999999998</c:v>
                </c:pt>
                <c:pt idx="437">
                  <c:v>2417.0100000000002</c:v>
                </c:pt>
                <c:pt idx="438">
                  <c:v>2417.0100000000002</c:v>
                </c:pt>
                <c:pt idx="439">
                  <c:v>2417.0100000000002</c:v>
                </c:pt>
                <c:pt idx="440">
                  <c:v>2417.0100000000002</c:v>
                </c:pt>
                <c:pt idx="441">
                  <c:v>2475.4499999999998</c:v>
                </c:pt>
                <c:pt idx="442">
                  <c:v>2503.37</c:v>
                </c:pt>
                <c:pt idx="443">
                  <c:v>2489.39</c:v>
                </c:pt>
                <c:pt idx="444">
                  <c:v>2500.2199999999998</c:v>
                </c:pt>
                <c:pt idx="445">
                  <c:v>2500.2199999999998</c:v>
                </c:pt>
                <c:pt idx="446">
                  <c:v>2500.2199999999998</c:v>
                </c:pt>
                <c:pt idx="447">
                  <c:v>2500.2199999999998</c:v>
                </c:pt>
                <c:pt idx="448">
                  <c:v>2542.5300000000002</c:v>
                </c:pt>
                <c:pt idx="449">
                  <c:v>2548.13</c:v>
                </c:pt>
                <c:pt idx="450">
                  <c:v>2549.9699999999998</c:v>
                </c:pt>
                <c:pt idx="451">
                  <c:v>2533.79</c:v>
                </c:pt>
                <c:pt idx="452">
                  <c:v>2533.79</c:v>
                </c:pt>
                <c:pt idx="453">
                  <c:v>2533.79</c:v>
                </c:pt>
                <c:pt idx="454">
                  <c:v>2549.29</c:v>
                </c:pt>
                <c:pt idx="455">
                  <c:v>2554.44</c:v>
                </c:pt>
                <c:pt idx="456">
                  <c:v>2571.92</c:v>
                </c:pt>
                <c:pt idx="457">
                  <c:v>2588.56</c:v>
                </c:pt>
                <c:pt idx="458">
                  <c:v>2623.66</c:v>
                </c:pt>
                <c:pt idx="459">
                  <c:v>2623.66</c:v>
                </c:pt>
                <c:pt idx="460">
                  <c:v>2623.66</c:v>
                </c:pt>
                <c:pt idx="461">
                  <c:v>2623.66</c:v>
                </c:pt>
                <c:pt idx="462">
                  <c:v>2569.17</c:v>
                </c:pt>
                <c:pt idx="463">
                  <c:v>2523</c:v>
                </c:pt>
                <c:pt idx="464">
                  <c:v>2538.5500000000002</c:v>
                </c:pt>
                <c:pt idx="465">
                  <c:v>2535.91</c:v>
                </c:pt>
                <c:pt idx="466">
                  <c:v>2535.91</c:v>
                </c:pt>
                <c:pt idx="467">
                  <c:v>2535.91</c:v>
                </c:pt>
                <c:pt idx="468">
                  <c:v>2535.91</c:v>
                </c:pt>
                <c:pt idx="469">
                  <c:v>2531.7199999999998</c:v>
                </c:pt>
                <c:pt idx="470">
                  <c:v>2550.4299999999998</c:v>
                </c:pt>
                <c:pt idx="471">
                  <c:v>2528.85</c:v>
                </c:pt>
                <c:pt idx="472">
                  <c:v>2548.1999999999998</c:v>
                </c:pt>
                <c:pt idx="473">
                  <c:v>2548.1999999999998</c:v>
                </c:pt>
                <c:pt idx="474">
                  <c:v>2548.1999999999998</c:v>
                </c:pt>
                <c:pt idx="475">
                  <c:v>2537.6799999999998</c:v>
                </c:pt>
                <c:pt idx="476">
                  <c:v>2550.7399999999998</c:v>
                </c:pt>
                <c:pt idx="477">
                  <c:v>2566.66</c:v>
                </c:pt>
                <c:pt idx="478">
                  <c:v>2556.21</c:v>
                </c:pt>
                <c:pt idx="479">
                  <c:v>2585.11</c:v>
                </c:pt>
                <c:pt idx="480">
                  <c:v>2585.11</c:v>
                </c:pt>
                <c:pt idx="481">
                  <c:v>2585.11</c:v>
                </c:pt>
                <c:pt idx="482">
                  <c:v>2585.11</c:v>
                </c:pt>
                <c:pt idx="483">
                  <c:v>2598.6799999999998</c:v>
                </c:pt>
                <c:pt idx="484">
                  <c:v>2626.8</c:v>
                </c:pt>
                <c:pt idx="485">
                  <c:v>2623.91</c:v>
                </c:pt>
                <c:pt idx="486">
                  <c:v>2642.97</c:v>
                </c:pt>
                <c:pt idx="487">
                  <c:v>2642.97</c:v>
                </c:pt>
                <c:pt idx="488">
                  <c:v>2642.97</c:v>
                </c:pt>
                <c:pt idx="489">
                  <c:v>2665.41</c:v>
                </c:pt>
                <c:pt idx="490">
                  <c:v>2690.15</c:v>
                </c:pt>
                <c:pt idx="491">
                  <c:v>2690.79</c:v>
                </c:pt>
                <c:pt idx="492">
                  <c:v>2670.79</c:v>
                </c:pt>
                <c:pt idx="493">
                  <c:v>2667.37</c:v>
                </c:pt>
                <c:pt idx="494">
                  <c:v>2667.37</c:v>
                </c:pt>
                <c:pt idx="495">
                  <c:v>2667.37</c:v>
                </c:pt>
                <c:pt idx="496">
                  <c:v>2693.54</c:v>
                </c:pt>
                <c:pt idx="497">
                  <c:v>2688.2</c:v>
                </c:pt>
                <c:pt idx="498">
                  <c:v>2713.04</c:v>
                </c:pt>
                <c:pt idx="499">
                  <c:v>2727.23</c:v>
                </c:pt>
                <c:pt idx="500">
                  <c:v>2751.88</c:v>
                </c:pt>
                <c:pt idx="501">
                  <c:v>2751.88</c:v>
                </c:pt>
                <c:pt idx="502">
                  <c:v>2751.88</c:v>
                </c:pt>
                <c:pt idx="503">
                  <c:v>2751.88</c:v>
                </c:pt>
                <c:pt idx="504">
                  <c:v>2765.1</c:v>
                </c:pt>
                <c:pt idx="505">
                  <c:v>2790.26</c:v>
                </c:pt>
                <c:pt idx="506">
                  <c:v>2807.36</c:v>
                </c:pt>
                <c:pt idx="507">
                  <c:v>2857.46</c:v>
                </c:pt>
                <c:pt idx="508">
                  <c:v>2857.46</c:v>
                </c:pt>
                <c:pt idx="509">
                  <c:v>2857.46</c:v>
                </c:pt>
                <c:pt idx="510">
                  <c:v>2854.13</c:v>
                </c:pt>
                <c:pt idx="511">
                  <c:v>2855.44</c:v>
                </c:pt>
                <c:pt idx="512">
                  <c:v>2855.32</c:v>
                </c:pt>
                <c:pt idx="513">
                  <c:v>2866.04</c:v>
                </c:pt>
                <c:pt idx="514">
                  <c:v>2862.51</c:v>
                </c:pt>
                <c:pt idx="515">
                  <c:v>2862.51</c:v>
                </c:pt>
                <c:pt idx="516">
                  <c:v>2862.51</c:v>
                </c:pt>
                <c:pt idx="517">
                  <c:v>2902.98</c:v>
                </c:pt>
                <c:pt idx="518">
                  <c:v>2906.95</c:v>
                </c:pt>
                <c:pt idx="519">
                  <c:v>2945.97</c:v>
                </c:pt>
                <c:pt idx="520">
                  <c:v>2955.31</c:v>
                </c:pt>
                <c:pt idx="521">
                  <c:v>2955.31</c:v>
                </c:pt>
                <c:pt idx="522">
                  <c:v>2955.31</c:v>
                </c:pt>
                <c:pt idx="523">
                  <c:v>2955.31</c:v>
                </c:pt>
                <c:pt idx="524">
                  <c:v>2913.45</c:v>
                </c:pt>
                <c:pt idx="525">
                  <c:v>2943.97</c:v>
                </c:pt>
                <c:pt idx="526">
                  <c:v>2937.63</c:v>
                </c:pt>
                <c:pt idx="527">
                  <c:v>2966.12</c:v>
                </c:pt>
                <c:pt idx="528">
                  <c:v>2983.12</c:v>
                </c:pt>
                <c:pt idx="529">
                  <c:v>2983.12</c:v>
                </c:pt>
                <c:pt idx="530">
                  <c:v>2983.12</c:v>
                </c:pt>
                <c:pt idx="531">
                  <c:v>2983.12</c:v>
                </c:pt>
                <c:pt idx="532">
                  <c:v>3003.35</c:v>
                </c:pt>
                <c:pt idx="533">
                  <c:v>3027.2</c:v>
                </c:pt>
                <c:pt idx="534">
                  <c:v>3053.65</c:v>
                </c:pt>
                <c:pt idx="535">
                  <c:v>3102.6</c:v>
                </c:pt>
                <c:pt idx="536">
                  <c:v>3102.6</c:v>
                </c:pt>
                <c:pt idx="537">
                  <c:v>3102.6</c:v>
                </c:pt>
                <c:pt idx="538">
                  <c:v>3208.37</c:v>
                </c:pt>
                <c:pt idx="539">
                  <c:v>3194.24</c:v>
                </c:pt>
                <c:pt idx="540">
                  <c:v>3238.51</c:v>
                </c:pt>
                <c:pt idx="541">
                  <c:v>3195.47</c:v>
                </c:pt>
                <c:pt idx="542">
                  <c:v>3101.1</c:v>
                </c:pt>
                <c:pt idx="543">
                  <c:v>3101.1</c:v>
                </c:pt>
                <c:pt idx="544">
                  <c:v>3101.1</c:v>
                </c:pt>
                <c:pt idx="545">
                  <c:v>3079.97</c:v>
                </c:pt>
                <c:pt idx="546">
                  <c:v>3093.64</c:v>
                </c:pt>
                <c:pt idx="547">
                  <c:v>3142.34</c:v>
                </c:pt>
                <c:pt idx="548">
                  <c:v>3119.93</c:v>
                </c:pt>
                <c:pt idx="549">
                  <c:v>3113.55</c:v>
                </c:pt>
                <c:pt idx="550">
                  <c:v>3113.55</c:v>
                </c:pt>
                <c:pt idx="551">
                  <c:v>3113.55</c:v>
                </c:pt>
                <c:pt idx="552">
                  <c:v>3113.55</c:v>
                </c:pt>
                <c:pt idx="553">
                  <c:v>3138.46</c:v>
                </c:pt>
                <c:pt idx="554">
                  <c:v>3105.4</c:v>
                </c:pt>
                <c:pt idx="555">
                  <c:v>3080.57</c:v>
                </c:pt>
                <c:pt idx="556">
                  <c:v>3012.96</c:v>
                </c:pt>
                <c:pt idx="557">
                  <c:v>3012.96</c:v>
                </c:pt>
                <c:pt idx="558">
                  <c:v>3012.96</c:v>
                </c:pt>
                <c:pt idx="559">
                  <c:v>3032.59</c:v>
                </c:pt>
                <c:pt idx="560">
                  <c:v>3025.28</c:v>
                </c:pt>
                <c:pt idx="561">
                  <c:v>2989.04</c:v>
                </c:pt>
                <c:pt idx="562">
                  <c:v>2975.13</c:v>
                </c:pt>
                <c:pt idx="563">
                  <c:v>2984.9</c:v>
                </c:pt>
                <c:pt idx="564">
                  <c:v>2984.9</c:v>
                </c:pt>
                <c:pt idx="565">
                  <c:v>2984.9</c:v>
                </c:pt>
                <c:pt idx="566">
                  <c:v>3001.68</c:v>
                </c:pt>
                <c:pt idx="567">
                  <c:v>3065.74</c:v>
                </c:pt>
                <c:pt idx="568">
                  <c:v>3099.28</c:v>
                </c:pt>
                <c:pt idx="569">
                  <c:v>3135.17</c:v>
                </c:pt>
                <c:pt idx="570">
                  <c:v>3080.44</c:v>
                </c:pt>
                <c:pt idx="571">
                  <c:v>3080.44</c:v>
                </c:pt>
                <c:pt idx="572">
                  <c:v>3080.44</c:v>
                </c:pt>
                <c:pt idx="573">
                  <c:v>3096.98</c:v>
                </c:pt>
                <c:pt idx="574">
                  <c:v>3121.94</c:v>
                </c:pt>
                <c:pt idx="575">
                  <c:v>3086.75</c:v>
                </c:pt>
                <c:pt idx="576">
                  <c:v>3061.85</c:v>
                </c:pt>
                <c:pt idx="577">
                  <c:v>3034.9</c:v>
                </c:pt>
                <c:pt idx="578">
                  <c:v>3034.9</c:v>
                </c:pt>
                <c:pt idx="579">
                  <c:v>3034.9</c:v>
                </c:pt>
                <c:pt idx="580">
                  <c:v>2971.15</c:v>
                </c:pt>
                <c:pt idx="581">
                  <c:v>2913.74</c:v>
                </c:pt>
                <c:pt idx="582">
                  <c:v>2891.91</c:v>
                </c:pt>
                <c:pt idx="583">
                  <c:v>2887.21</c:v>
                </c:pt>
                <c:pt idx="584">
                  <c:v>2855.74</c:v>
                </c:pt>
                <c:pt idx="585">
                  <c:v>2855.74</c:v>
                </c:pt>
                <c:pt idx="586">
                  <c:v>2855.74</c:v>
                </c:pt>
                <c:pt idx="587">
                  <c:v>2855.74</c:v>
                </c:pt>
                <c:pt idx="588">
                  <c:v>2910.7</c:v>
                </c:pt>
                <c:pt idx="589">
                  <c:v>2928.69</c:v>
                </c:pt>
                <c:pt idx="590">
                  <c:v>2908.87</c:v>
                </c:pt>
                <c:pt idx="591">
                  <c:v>2879.89</c:v>
                </c:pt>
                <c:pt idx="592">
                  <c:v>2879.89</c:v>
                </c:pt>
                <c:pt idx="593">
                  <c:v>2879.89</c:v>
                </c:pt>
                <c:pt idx="594">
                  <c:v>2912.99</c:v>
                </c:pt>
                <c:pt idx="595">
                  <c:v>2929.19</c:v>
                </c:pt>
                <c:pt idx="596">
                  <c:v>2966.68</c:v>
                </c:pt>
                <c:pt idx="597">
                  <c:v>2925.36</c:v>
                </c:pt>
                <c:pt idx="598">
                  <c:v>2912.08</c:v>
                </c:pt>
                <c:pt idx="599">
                  <c:v>2912.08</c:v>
                </c:pt>
                <c:pt idx="600">
                  <c:v>2912.08</c:v>
                </c:pt>
                <c:pt idx="601">
                  <c:v>2918.21</c:v>
                </c:pt>
                <c:pt idx="602">
                  <c:v>2950.87</c:v>
                </c:pt>
                <c:pt idx="603">
                  <c:v>2926.75</c:v>
                </c:pt>
                <c:pt idx="604">
                  <c:v>2921.32</c:v>
                </c:pt>
                <c:pt idx="605">
                  <c:v>2897.83</c:v>
                </c:pt>
                <c:pt idx="606">
                  <c:v>2897.83</c:v>
                </c:pt>
                <c:pt idx="607">
                  <c:v>2897.83</c:v>
                </c:pt>
                <c:pt idx="608">
                  <c:v>2897.83</c:v>
                </c:pt>
                <c:pt idx="609">
                  <c:v>2825.25</c:v>
                </c:pt>
                <c:pt idx="610">
                  <c:v>2819.63</c:v>
                </c:pt>
                <c:pt idx="611">
                  <c:v>2853.32</c:v>
                </c:pt>
                <c:pt idx="612">
                  <c:v>2896.19</c:v>
                </c:pt>
                <c:pt idx="613">
                  <c:v>2896.19</c:v>
                </c:pt>
                <c:pt idx="614">
                  <c:v>2896.19</c:v>
                </c:pt>
                <c:pt idx="615">
                  <c:v>2921.15</c:v>
                </c:pt>
                <c:pt idx="616">
                  <c:v>2935.86</c:v>
                </c:pt>
                <c:pt idx="617">
                  <c:v>2935.86</c:v>
                </c:pt>
                <c:pt idx="618">
                  <c:v>3009.36</c:v>
                </c:pt>
                <c:pt idx="619">
                  <c:v>3073.23</c:v>
                </c:pt>
                <c:pt idx="620">
                  <c:v>3073.23</c:v>
                </c:pt>
                <c:pt idx="621">
                  <c:v>3073.23</c:v>
                </c:pt>
                <c:pt idx="622">
                  <c:v>3073.23</c:v>
                </c:pt>
                <c:pt idx="623">
                  <c:v>3069.24</c:v>
                </c:pt>
                <c:pt idx="624">
                  <c:v>3108.7</c:v>
                </c:pt>
                <c:pt idx="625">
                  <c:v>3082.04</c:v>
                </c:pt>
                <c:pt idx="626">
                  <c:v>3047.31</c:v>
                </c:pt>
                <c:pt idx="627">
                  <c:v>3047.31</c:v>
                </c:pt>
                <c:pt idx="628">
                  <c:v>3047.31</c:v>
                </c:pt>
                <c:pt idx="629">
                  <c:v>3086.82</c:v>
                </c:pt>
                <c:pt idx="630">
                  <c:v>3074.35</c:v>
                </c:pt>
                <c:pt idx="631">
                  <c:v>3099.75</c:v>
                </c:pt>
                <c:pt idx="632">
                  <c:v>3099.75</c:v>
                </c:pt>
                <c:pt idx="633">
                  <c:v>3101.1</c:v>
                </c:pt>
                <c:pt idx="634">
                  <c:v>3101.1</c:v>
                </c:pt>
                <c:pt idx="635">
                  <c:v>3101.1</c:v>
                </c:pt>
                <c:pt idx="636">
                  <c:v>3142.11</c:v>
                </c:pt>
                <c:pt idx="637">
                  <c:v>3131.95</c:v>
                </c:pt>
                <c:pt idx="638">
                  <c:v>3166.67</c:v>
                </c:pt>
                <c:pt idx="639">
                  <c:v>3149.12</c:v>
                </c:pt>
                <c:pt idx="640">
                  <c:v>3179.22</c:v>
                </c:pt>
                <c:pt idx="641">
                  <c:v>3179.22</c:v>
                </c:pt>
                <c:pt idx="642">
                  <c:v>3179.22</c:v>
                </c:pt>
                <c:pt idx="643">
                  <c:v>3287.03</c:v>
                </c:pt>
                <c:pt idx="644">
                  <c:v>3287.03</c:v>
                </c:pt>
                <c:pt idx="645">
                  <c:v>3294.02</c:v>
                </c:pt>
                <c:pt idx="646">
                  <c:v>3259.56</c:v>
                </c:pt>
                <c:pt idx="647">
                  <c:v>3299.36</c:v>
                </c:pt>
                <c:pt idx="648">
                  <c:v>3299.36</c:v>
                </c:pt>
                <c:pt idx="649">
                  <c:v>3299.36</c:v>
                </c:pt>
                <c:pt idx="650">
                  <c:v>3356</c:v>
                </c:pt>
                <c:pt idx="651">
                  <c:v>3328.08</c:v>
                </c:pt>
                <c:pt idx="652">
                  <c:v>3317.72</c:v>
                </c:pt>
                <c:pt idx="653">
                  <c:v>3333.37</c:v>
                </c:pt>
                <c:pt idx="654">
                  <c:v>3337.68</c:v>
                </c:pt>
                <c:pt idx="655">
                  <c:v>3337.68</c:v>
                </c:pt>
                <c:pt idx="656">
                  <c:v>3337.68</c:v>
                </c:pt>
                <c:pt idx="657">
                  <c:v>3332.7</c:v>
                </c:pt>
                <c:pt idx="658">
                  <c:v>3307.24</c:v>
                </c:pt>
                <c:pt idx="659">
                  <c:v>3255.19</c:v>
                </c:pt>
                <c:pt idx="660">
                  <c:v>3172.03</c:v>
                </c:pt>
                <c:pt idx="661">
                  <c:v>3172.03</c:v>
                </c:pt>
                <c:pt idx="662">
                  <c:v>3172.03</c:v>
                </c:pt>
                <c:pt idx="663">
                  <c:v>3172.03</c:v>
                </c:pt>
                <c:pt idx="664">
                  <c:v>3180.87</c:v>
                </c:pt>
                <c:pt idx="665">
                  <c:v>3155.22</c:v>
                </c:pt>
                <c:pt idx="666">
                  <c:v>3149.47</c:v>
                </c:pt>
                <c:pt idx="667">
                  <c:v>3149.47</c:v>
                </c:pt>
                <c:pt idx="668">
                  <c:v>3149.47</c:v>
                </c:pt>
                <c:pt idx="669">
                  <c:v>3149.47</c:v>
                </c:pt>
                <c:pt idx="670">
                  <c:v>3149.47</c:v>
                </c:pt>
                <c:pt idx="671">
                  <c:v>3213.24</c:v>
                </c:pt>
                <c:pt idx="672">
                  <c:v>3203.86</c:v>
                </c:pt>
                <c:pt idx="673">
                  <c:v>3250.69</c:v>
                </c:pt>
                <c:pt idx="674">
                  <c:v>3287.28</c:v>
                </c:pt>
                <c:pt idx="675">
                  <c:v>3268.37</c:v>
                </c:pt>
                <c:pt idx="676">
                  <c:v>3268.37</c:v>
                </c:pt>
                <c:pt idx="677">
                  <c:v>3268.37</c:v>
                </c:pt>
                <c:pt idx="678">
                  <c:v>3268.37</c:v>
                </c:pt>
                <c:pt idx="679">
                  <c:v>3246.51</c:v>
                </c:pt>
                <c:pt idx="680">
                  <c:v>3235.45</c:v>
                </c:pt>
                <c:pt idx="681">
                  <c:v>3240.71</c:v>
                </c:pt>
                <c:pt idx="682">
                  <c:v>3293.94</c:v>
                </c:pt>
                <c:pt idx="683">
                  <c:v>3293.94</c:v>
                </c:pt>
                <c:pt idx="684">
                  <c:v>3293.94</c:v>
                </c:pt>
                <c:pt idx="685">
                  <c:v>3293.94</c:v>
                </c:pt>
                <c:pt idx="686">
                  <c:v>3297.46</c:v>
                </c:pt>
                <c:pt idx="687">
                  <c:v>3357.67</c:v>
                </c:pt>
                <c:pt idx="688">
                  <c:v>3368.49</c:v>
                </c:pt>
                <c:pt idx="689">
                  <c:v>3281.74</c:v>
                </c:pt>
                <c:pt idx="690">
                  <c:v>3281.74</c:v>
                </c:pt>
                <c:pt idx="691">
                  <c:v>3281.74</c:v>
                </c:pt>
                <c:pt idx="692">
                  <c:v>3362.38</c:v>
                </c:pt>
                <c:pt idx="693">
                  <c:v>3375.8</c:v>
                </c:pt>
                <c:pt idx="694">
                  <c:v>3366.63</c:v>
                </c:pt>
                <c:pt idx="695">
                  <c:v>3302.92</c:v>
                </c:pt>
                <c:pt idx="696">
                  <c:v>3287.31</c:v>
                </c:pt>
                <c:pt idx="697">
                  <c:v>3287.31</c:v>
                </c:pt>
                <c:pt idx="698">
                  <c:v>3287.31</c:v>
                </c:pt>
                <c:pt idx="699">
                  <c:v>3326.82</c:v>
                </c:pt>
                <c:pt idx="700">
                  <c:v>3387.69</c:v>
                </c:pt>
                <c:pt idx="701">
                  <c:v>3382.2</c:v>
                </c:pt>
                <c:pt idx="702">
                  <c:v>3315.75</c:v>
                </c:pt>
                <c:pt idx="703">
                  <c:v>3320.49</c:v>
                </c:pt>
                <c:pt idx="704">
                  <c:v>3320.49</c:v>
                </c:pt>
                <c:pt idx="705">
                  <c:v>3320.49</c:v>
                </c:pt>
                <c:pt idx="706">
                  <c:v>3367.02</c:v>
                </c:pt>
                <c:pt idx="707">
                  <c:v>3391.93</c:v>
                </c:pt>
                <c:pt idx="708">
                  <c:v>3385.65</c:v>
                </c:pt>
                <c:pt idx="709">
                  <c:v>3434.89</c:v>
                </c:pt>
                <c:pt idx="710">
                  <c:v>3409.82</c:v>
                </c:pt>
                <c:pt idx="711">
                  <c:v>3409.82</c:v>
                </c:pt>
                <c:pt idx="712">
                  <c:v>3409.82</c:v>
                </c:pt>
                <c:pt idx="713">
                  <c:v>3409.82</c:v>
                </c:pt>
                <c:pt idx="714">
                  <c:v>3406.87</c:v>
                </c:pt>
                <c:pt idx="715">
                  <c:v>3391.87</c:v>
                </c:pt>
                <c:pt idx="716">
                  <c:v>3338.03</c:v>
                </c:pt>
                <c:pt idx="717">
                  <c:v>3356.78</c:v>
                </c:pt>
                <c:pt idx="718">
                  <c:v>3356.78</c:v>
                </c:pt>
                <c:pt idx="719">
                  <c:v>3356.78</c:v>
                </c:pt>
                <c:pt idx="720">
                  <c:v>3314.24</c:v>
                </c:pt>
                <c:pt idx="721">
                  <c:v>3322.54</c:v>
                </c:pt>
                <c:pt idx="722">
                  <c:v>3341.69</c:v>
                </c:pt>
                <c:pt idx="723">
                  <c:v>3310.16</c:v>
                </c:pt>
                <c:pt idx="724">
                  <c:v>3306</c:v>
                </c:pt>
                <c:pt idx="725">
                  <c:v>3306</c:v>
                </c:pt>
                <c:pt idx="726">
                  <c:v>3306</c:v>
                </c:pt>
                <c:pt idx="727">
                  <c:v>3319.8</c:v>
                </c:pt>
                <c:pt idx="728">
                  <c:v>3268.86</c:v>
                </c:pt>
                <c:pt idx="729">
                  <c:v>3205.6</c:v>
                </c:pt>
                <c:pt idx="730">
                  <c:v>3203.03</c:v>
                </c:pt>
                <c:pt idx="731">
                  <c:v>3163.25</c:v>
                </c:pt>
                <c:pt idx="732">
                  <c:v>3163.25</c:v>
                </c:pt>
                <c:pt idx="733">
                  <c:v>3163.25</c:v>
                </c:pt>
                <c:pt idx="734">
                  <c:v>3135.28</c:v>
                </c:pt>
                <c:pt idx="735">
                  <c:v>3155.9</c:v>
                </c:pt>
                <c:pt idx="736">
                  <c:v>3192.49</c:v>
                </c:pt>
                <c:pt idx="737">
                  <c:v>3204.27</c:v>
                </c:pt>
                <c:pt idx="738">
                  <c:v>3164.12</c:v>
                </c:pt>
                <c:pt idx="739">
                  <c:v>3164.12</c:v>
                </c:pt>
                <c:pt idx="740">
                  <c:v>3164.12</c:v>
                </c:pt>
                <c:pt idx="741">
                  <c:v>3175.95</c:v>
                </c:pt>
                <c:pt idx="742">
                  <c:v>3175.88</c:v>
                </c:pt>
                <c:pt idx="743">
                  <c:v>3155.9</c:v>
                </c:pt>
                <c:pt idx="744">
                  <c:v>3087.39</c:v>
                </c:pt>
                <c:pt idx="745">
                  <c:v>3065.79</c:v>
                </c:pt>
                <c:pt idx="746">
                  <c:v>3065.79</c:v>
                </c:pt>
                <c:pt idx="747">
                  <c:v>3065.79</c:v>
                </c:pt>
                <c:pt idx="748">
                  <c:v>3065.79</c:v>
                </c:pt>
                <c:pt idx="749">
                  <c:v>3050.31</c:v>
                </c:pt>
                <c:pt idx="750">
                  <c:v>3058.8</c:v>
                </c:pt>
                <c:pt idx="751">
                  <c:v>3058.8</c:v>
                </c:pt>
                <c:pt idx="752">
                  <c:v>3058.8</c:v>
                </c:pt>
                <c:pt idx="753">
                  <c:v>3058.8</c:v>
                </c:pt>
                <c:pt idx="754">
                  <c:v>3058.8</c:v>
                </c:pt>
                <c:pt idx="755">
                  <c:v>3047.85</c:v>
                </c:pt>
                <c:pt idx="756">
                  <c:v>3052.33</c:v>
                </c:pt>
                <c:pt idx="757">
                  <c:v>3022.35</c:v>
                </c:pt>
                <c:pt idx="758">
                  <c:v>3000.63</c:v>
                </c:pt>
                <c:pt idx="759">
                  <c:v>3038.48</c:v>
                </c:pt>
                <c:pt idx="760">
                  <c:v>3038.48</c:v>
                </c:pt>
                <c:pt idx="761">
                  <c:v>3038.48</c:v>
                </c:pt>
                <c:pt idx="762">
                  <c:v>3066.94</c:v>
                </c:pt>
                <c:pt idx="763">
                  <c:v>3085.82</c:v>
                </c:pt>
                <c:pt idx="764">
                  <c:v>3081.39</c:v>
                </c:pt>
                <c:pt idx="765">
                  <c:v>3109.6</c:v>
                </c:pt>
                <c:pt idx="766">
                  <c:v>3076.29</c:v>
                </c:pt>
                <c:pt idx="767">
                  <c:v>3076.29</c:v>
                </c:pt>
                <c:pt idx="768">
                  <c:v>3076.29</c:v>
                </c:pt>
                <c:pt idx="769">
                  <c:v>3057.96</c:v>
                </c:pt>
                <c:pt idx="770">
                  <c:v>3036.57</c:v>
                </c:pt>
                <c:pt idx="771">
                  <c:v>3006.35</c:v>
                </c:pt>
                <c:pt idx="772">
                  <c:v>3000.78</c:v>
                </c:pt>
                <c:pt idx="773">
                  <c:v>2999.38</c:v>
                </c:pt>
                <c:pt idx="774">
                  <c:v>2999.38</c:v>
                </c:pt>
                <c:pt idx="775">
                  <c:v>2999.38</c:v>
                </c:pt>
                <c:pt idx="776">
                  <c:v>2995.86</c:v>
                </c:pt>
                <c:pt idx="777">
                  <c:v>2912.2</c:v>
                </c:pt>
                <c:pt idx="778">
                  <c:v>2899.92</c:v>
                </c:pt>
                <c:pt idx="779">
                  <c:v>2928.7</c:v>
                </c:pt>
                <c:pt idx="780">
                  <c:v>2939.7</c:v>
                </c:pt>
                <c:pt idx="781">
                  <c:v>2939.7</c:v>
                </c:pt>
                <c:pt idx="782">
                  <c:v>2939.7</c:v>
                </c:pt>
                <c:pt idx="783">
                  <c:v>2962.08</c:v>
                </c:pt>
                <c:pt idx="784">
                  <c:v>2945.37</c:v>
                </c:pt>
                <c:pt idx="785">
                  <c:v>2943.23</c:v>
                </c:pt>
                <c:pt idx="786">
                  <c:v>2885.72</c:v>
                </c:pt>
                <c:pt idx="787">
                  <c:v>2851.14</c:v>
                </c:pt>
                <c:pt idx="788">
                  <c:v>2851.14</c:v>
                </c:pt>
                <c:pt idx="789">
                  <c:v>2851.14</c:v>
                </c:pt>
                <c:pt idx="790">
                  <c:v>2833.78</c:v>
                </c:pt>
                <c:pt idx="791">
                  <c:v>2895.51</c:v>
                </c:pt>
                <c:pt idx="792">
                  <c:v>2942.16</c:v>
                </c:pt>
                <c:pt idx="793">
                  <c:v>2952.37</c:v>
                </c:pt>
                <c:pt idx="794">
                  <c:v>2969.62</c:v>
                </c:pt>
                <c:pt idx="795">
                  <c:v>2969.62</c:v>
                </c:pt>
                <c:pt idx="796">
                  <c:v>2969.62</c:v>
                </c:pt>
                <c:pt idx="797">
                  <c:v>2969.62</c:v>
                </c:pt>
                <c:pt idx="798">
                  <c:v>2979.54</c:v>
                </c:pt>
                <c:pt idx="799">
                  <c:v>2956.82</c:v>
                </c:pt>
                <c:pt idx="800">
                  <c:v>2934.88</c:v>
                </c:pt>
                <c:pt idx="801">
                  <c:v>2983.82</c:v>
                </c:pt>
                <c:pt idx="802">
                  <c:v>2983.82</c:v>
                </c:pt>
                <c:pt idx="803">
                  <c:v>2983.82</c:v>
                </c:pt>
                <c:pt idx="804">
                  <c:v>3007.74</c:v>
                </c:pt>
                <c:pt idx="805">
                  <c:v>3020.89</c:v>
                </c:pt>
                <c:pt idx="806">
                  <c:v>3031.48</c:v>
                </c:pt>
                <c:pt idx="807">
                  <c:v>3056.06</c:v>
                </c:pt>
                <c:pt idx="808">
                  <c:v>3047.99</c:v>
                </c:pt>
                <c:pt idx="809">
                  <c:v>3047.99</c:v>
                </c:pt>
                <c:pt idx="810">
                  <c:v>3047.99</c:v>
                </c:pt>
                <c:pt idx="811">
                  <c:v>3058.25</c:v>
                </c:pt>
                <c:pt idx="812">
                  <c:v>3059.92</c:v>
                </c:pt>
                <c:pt idx="813">
                  <c:v>3061.89</c:v>
                </c:pt>
                <c:pt idx="814">
                  <c:v>3054.6</c:v>
                </c:pt>
                <c:pt idx="815">
                  <c:v>3069.17</c:v>
                </c:pt>
                <c:pt idx="816">
                  <c:v>3069.17</c:v>
                </c:pt>
                <c:pt idx="817">
                  <c:v>3069.17</c:v>
                </c:pt>
                <c:pt idx="818">
                  <c:v>3069.17</c:v>
                </c:pt>
                <c:pt idx="819">
                  <c:v>3089.65</c:v>
                </c:pt>
                <c:pt idx="820">
                  <c:v>3117.83</c:v>
                </c:pt>
                <c:pt idx="821">
                  <c:v>3110.88</c:v>
                </c:pt>
                <c:pt idx="822">
                  <c:v>3017.71</c:v>
                </c:pt>
                <c:pt idx="823">
                  <c:v>3017.71</c:v>
                </c:pt>
                <c:pt idx="824">
                  <c:v>3017.71</c:v>
                </c:pt>
                <c:pt idx="825">
                  <c:v>3017.71</c:v>
                </c:pt>
                <c:pt idx="826">
                  <c:v>2950.95</c:v>
                </c:pt>
                <c:pt idx="827">
                  <c:v>2905.23</c:v>
                </c:pt>
                <c:pt idx="828">
                  <c:v>2942.13</c:v>
                </c:pt>
                <c:pt idx="829">
                  <c:v>2969.83</c:v>
                </c:pt>
                <c:pt idx="830">
                  <c:v>2969.83</c:v>
                </c:pt>
                <c:pt idx="831">
                  <c:v>2969.83</c:v>
                </c:pt>
                <c:pt idx="832">
                  <c:v>2990.35</c:v>
                </c:pt>
                <c:pt idx="833">
                  <c:v>3003.28</c:v>
                </c:pt>
                <c:pt idx="834">
                  <c:v>2989.56</c:v>
                </c:pt>
                <c:pt idx="835">
                  <c:v>3019.12</c:v>
                </c:pt>
                <c:pt idx="836">
                  <c:v>3010.91</c:v>
                </c:pt>
                <c:pt idx="837">
                  <c:v>3010.91</c:v>
                </c:pt>
                <c:pt idx="838">
                  <c:v>3010.91</c:v>
                </c:pt>
                <c:pt idx="839">
                  <c:v>2972.97</c:v>
                </c:pt>
                <c:pt idx="840">
                  <c:v>2976.29</c:v>
                </c:pt>
                <c:pt idx="841">
                  <c:v>2944.06</c:v>
                </c:pt>
                <c:pt idx="842">
                  <c:v>2897.53</c:v>
                </c:pt>
                <c:pt idx="843">
                  <c:v>2972.92</c:v>
                </c:pt>
                <c:pt idx="844">
                  <c:v>2972.92</c:v>
                </c:pt>
                <c:pt idx="845">
                  <c:v>2972.92</c:v>
                </c:pt>
                <c:pt idx="846">
                  <c:v>3022.78</c:v>
                </c:pt>
                <c:pt idx="847">
                  <c:v>3005.18</c:v>
                </c:pt>
                <c:pt idx="848">
                  <c:v>2916.15</c:v>
                </c:pt>
                <c:pt idx="849">
                  <c:v>2919.01</c:v>
                </c:pt>
                <c:pt idx="850">
                  <c:v>2914.38</c:v>
                </c:pt>
                <c:pt idx="851">
                  <c:v>2914.38</c:v>
                </c:pt>
                <c:pt idx="852">
                  <c:v>2914.38</c:v>
                </c:pt>
                <c:pt idx="853">
                  <c:v>2914.38</c:v>
                </c:pt>
                <c:pt idx="854">
                  <c:v>2966.87</c:v>
                </c:pt>
                <c:pt idx="855">
                  <c:v>3003.2</c:v>
                </c:pt>
                <c:pt idx="856">
                  <c:v>2986.49</c:v>
                </c:pt>
                <c:pt idx="857">
                  <c:v>2952.64</c:v>
                </c:pt>
                <c:pt idx="858">
                  <c:v>2952.64</c:v>
                </c:pt>
                <c:pt idx="859">
                  <c:v>2952.64</c:v>
                </c:pt>
                <c:pt idx="860">
                  <c:v>2929.81</c:v>
                </c:pt>
                <c:pt idx="861">
                  <c:v>2911.91</c:v>
                </c:pt>
                <c:pt idx="862">
                  <c:v>2936.53</c:v>
                </c:pt>
                <c:pt idx="863">
                  <c:v>2923.07</c:v>
                </c:pt>
                <c:pt idx="864">
                  <c:v>2923.46</c:v>
                </c:pt>
                <c:pt idx="865">
                  <c:v>2923.46</c:v>
                </c:pt>
                <c:pt idx="866">
                  <c:v>2923.46</c:v>
                </c:pt>
                <c:pt idx="867">
                  <c:v>2928.3</c:v>
                </c:pt>
                <c:pt idx="868">
                  <c:v>2931.08</c:v>
                </c:pt>
                <c:pt idx="869">
                  <c:v>2931.08</c:v>
                </c:pt>
                <c:pt idx="870">
                  <c:v>2928.67</c:v>
                </c:pt>
                <c:pt idx="871">
                  <c:v>2942.65</c:v>
                </c:pt>
                <c:pt idx="872">
                  <c:v>2942.65</c:v>
                </c:pt>
                <c:pt idx="873">
                  <c:v>2942.65</c:v>
                </c:pt>
                <c:pt idx="874">
                  <c:v>2997.25</c:v>
                </c:pt>
                <c:pt idx="875">
                  <c:v>3055.15</c:v>
                </c:pt>
                <c:pt idx="876">
                  <c:v>3073.52</c:v>
                </c:pt>
                <c:pt idx="877">
                  <c:v>3091.78</c:v>
                </c:pt>
                <c:pt idx="878">
                  <c:v>3081.75</c:v>
                </c:pt>
                <c:pt idx="879">
                  <c:v>3081.75</c:v>
                </c:pt>
                <c:pt idx="880">
                  <c:v>3081.75</c:v>
                </c:pt>
                <c:pt idx="881">
                  <c:v>3090.28</c:v>
                </c:pt>
                <c:pt idx="882">
                  <c:v>3084.81</c:v>
                </c:pt>
                <c:pt idx="883">
                  <c:v>3110.43</c:v>
                </c:pt>
                <c:pt idx="884">
                  <c:v>3079.83</c:v>
                </c:pt>
                <c:pt idx="885">
                  <c:v>3052.8</c:v>
                </c:pt>
                <c:pt idx="886">
                  <c:v>3052.8</c:v>
                </c:pt>
                <c:pt idx="887">
                  <c:v>3052.8</c:v>
                </c:pt>
                <c:pt idx="888">
                  <c:v>2992.5</c:v>
                </c:pt>
                <c:pt idx="889">
                  <c:v>2974.31</c:v>
                </c:pt>
                <c:pt idx="890">
                  <c:v>2954.9</c:v>
                </c:pt>
                <c:pt idx="891">
                  <c:v>2911.26</c:v>
                </c:pt>
                <c:pt idx="892">
                  <c:v>2908.67</c:v>
                </c:pt>
                <c:pt idx="893">
                  <c:v>2908.67</c:v>
                </c:pt>
                <c:pt idx="894">
                  <c:v>2908.67</c:v>
                </c:pt>
                <c:pt idx="895">
                  <c:v>2908.67</c:v>
                </c:pt>
                <c:pt idx="896">
                  <c:v>2905.3</c:v>
                </c:pt>
                <c:pt idx="897">
                  <c:v>2918.07</c:v>
                </c:pt>
                <c:pt idx="898">
                  <c:v>2884.02</c:v>
                </c:pt>
                <c:pt idx="899">
                  <c:v>2867.37</c:v>
                </c:pt>
                <c:pt idx="900">
                  <c:v>2867.37</c:v>
                </c:pt>
                <c:pt idx="901">
                  <c:v>2867.37</c:v>
                </c:pt>
                <c:pt idx="902">
                  <c:v>2883.89</c:v>
                </c:pt>
                <c:pt idx="903">
                  <c:v>2909.1</c:v>
                </c:pt>
                <c:pt idx="904">
                  <c:v>2938.28</c:v>
                </c:pt>
                <c:pt idx="905">
                  <c:v>2915.67</c:v>
                </c:pt>
                <c:pt idx="906">
                  <c:v>2882.69</c:v>
                </c:pt>
                <c:pt idx="907">
                  <c:v>2882.69</c:v>
                </c:pt>
                <c:pt idx="908">
                  <c:v>2882.69</c:v>
                </c:pt>
                <c:pt idx="909">
                  <c:v>2924.29</c:v>
                </c:pt>
                <c:pt idx="910">
                  <c:v>2933.82</c:v>
                </c:pt>
                <c:pt idx="911">
                  <c:v>2956.53</c:v>
                </c:pt>
                <c:pt idx="912">
                  <c:v>2986.36</c:v>
                </c:pt>
                <c:pt idx="913">
                  <c:v>2957.56</c:v>
                </c:pt>
                <c:pt idx="914">
                  <c:v>2957.56</c:v>
                </c:pt>
                <c:pt idx="915">
                  <c:v>2957.56</c:v>
                </c:pt>
                <c:pt idx="916">
                  <c:v>2957.56</c:v>
                </c:pt>
                <c:pt idx="917">
                  <c:v>2887.64</c:v>
                </c:pt>
                <c:pt idx="918">
                  <c:v>2840.38</c:v>
                </c:pt>
                <c:pt idx="919">
                  <c:v>2846.13</c:v>
                </c:pt>
                <c:pt idx="920">
                  <c:v>2899.29</c:v>
                </c:pt>
                <c:pt idx="921">
                  <c:v>2899.29</c:v>
                </c:pt>
                <c:pt idx="922">
                  <c:v>2899.29</c:v>
                </c:pt>
                <c:pt idx="923">
                  <c:v>2942.29</c:v>
                </c:pt>
                <c:pt idx="924">
                  <c:v>2976.19</c:v>
                </c:pt>
                <c:pt idx="925">
                  <c:v>2972.65</c:v>
                </c:pt>
                <c:pt idx="926">
                  <c:v>2938.5</c:v>
                </c:pt>
                <c:pt idx="927">
                  <c:v>2956.58</c:v>
                </c:pt>
                <c:pt idx="928">
                  <c:v>2956.58</c:v>
                </c:pt>
                <c:pt idx="929">
                  <c:v>2956.58</c:v>
                </c:pt>
                <c:pt idx="930">
                  <c:v>2928.18</c:v>
                </c:pt>
                <c:pt idx="931">
                  <c:v>2911.11</c:v>
                </c:pt>
                <c:pt idx="932">
                  <c:v>2894.15</c:v>
                </c:pt>
                <c:pt idx="933">
                  <c:v>2862.52</c:v>
                </c:pt>
                <c:pt idx="934">
                  <c:v>2917.95</c:v>
                </c:pt>
                <c:pt idx="935">
                  <c:v>2917.95</c:v>
                </c:pt>
                <c:pt idx="936">
                  <c:v>2917.95</c:v>
                </c:pt>
                <c:pt idx="937">
                  <c:v>2917.58</c:v>
                </c:pt>
                <c:pt idx="938">
                  <c:v>2921.99</c:v>
                </c:pt>
                <c:pt idx="939">
                  <c:v>2914.11</c:v>
                </c:pt>
                <c:pt idx="940">
                  <c:v>2879.95</c:v>
                </c:pt>
                <c:pt idx="941">
                  <c:v>2880.08</c:v>
                </c:pt>
                <c:pt idx="942">
                  <c:v>2880.08</c:v>
                </c:pt>
                <c:pt idx="943">
                  <c:v>2880.08</c:v>
                </c:pt>
                <c:pt idx="944">
                  <c:v>2937.23</c:v>
                </c:pt>
                <c:pt idx="945">
                  <c:v>2963.06</c:v>
                </c:pt>
                <c:pt idx="946">
                  <c:v>2964.93</c:v>
                </c:pt>
                <c:pt idx="947">
                  <c:v>2924.8</c:v>
                </c:pt>
                <c:pt idx="948">
                  <c:v>2913.96</c:v>
                </c:pt>
                <c:pt idx="949">
                  <c:v>2913.96</c:v>
                </c:pt>
                <c:pt idx="950">
                  <c:v>2913.96</c:v>
                </c:pt>
                <c:pt idx="951">
                  <c:v>2913.96</c:v>
                </c:pt>
                <c:pt idx="952">
                  <c:v>2919.51</c:v>
                </c:pt>
                <c:pt idx="953">
                  <c:v>2919.18</c:v>
                </c:pt>
                <c:pt idx="954">
                  <c:v>2930.78</c:v>
                </c:pt>
                <c:pt idx="955">
                  <c:v>2915.67</c:v>
                </c:pt>
                <c:pt idx="956">
                  <c:v>2915.67</c:v>
                </c:pt>
                <c:pt idx="957">
                  <c:v>2915.67</c:v>
                </c:pt>
                <c:pt idx="958">
                  <c:v>2915.67</c:v>
                </c:pt>
                <c:pt idx="959">
                  <c:v>2905.93</c:v>
                </c:pt>
                <c:pt idx="960">
                  <c:v>2914.15</c:v>
                </c:pt>
                <c:pt idx="961">
                  <c:v>2934.03</c:v>
                </c:pt>
                <c:pt idx="962">
                  <c:v>2944.25</c:v>
                </c:pt>
                <c:pt idx="963">
                  <c:v>2944.25</c:v>
                </c:pt>
                <c:pt idx="964">
                  <c:v>2944.25</c:v>
                </c:pt>
                <c:pt idx="965">
                  <c:v>2929.83</c:v>
                </c:pt>
                <c:pt idx="966">
                  <c:v>2941.34</c:v>
                </c:pt>
                <c:pt idx="967">
                  <c:v>2965.18</c:v>
                </c:pt>
                <c:pt idx="968">
                  <c:v>2966.61</c:v>
                </c:pt>
                <c:pt idx="969">
                  <c:v>2967.66</c:v>
                </c:pt>
                <c:pt idx="970">
                  <c:v>2967.66</c:v>
                </c:pt>
                <c:pt idx="971">
                  <c:v>2967.66</c:v>
                </c:pt>
                <c:pt idx="972">
                  <c:v>2998.55</c:v>
                </c:pt>
                <c:pt idx="973">
                  <c:v>3026.68</c:v>
                </c:pt>
                <c:pt idx="974">
                  <c:v>3070.54</c:v>
                </c:pt>
                <c:pt idx="975">
                  <c:v>3071.12</c:v>
                </c:pt>
                <c:pt idx="976">
                  <c:v>3070.4</c:v>
                </c:pt>
                <c:pt idx="977">
                  <c:v>3070.4</c:v>
                </c:pt>
                <c:pt idx="978">
                  <c:v>3070.4</c:v>
                </c:pt>
                <c:pt idx="979">
                  <c:v>3070.4</c:v>
                </c:pt>
                <c:pt idx="980">
                  <c:v>2984.78</c:v>
                </c:pt>
                <c:pt idx="981">
                  <c:v>3012.12</c:v>
                </c:pt>
                <c:pt idx="982">
                  <c:v>3100.12</c:v>
                </c:pt>
                <c:pt idx="983">
                  <c:v>3100.12</c:v>
                </c:pt>
                <c:pt idx="984">
                  <c:v>3100.12</c:v>
                </c:pt>
                <c:pt idx="985">
                  <c:v>3100.12</c:v>
                </c:pt>
                <c:pt idx="986">
                  <c:v>3100.12</c:v>
                </c:pt>
                <c:pt idx="987">
                  <c:v>3124.91</c:v>
                </c:pt>
                <c:pt idx="988">
                  <c:v>3131.11</c:v>
                </c:pt>
                <c:pt idx="989">
                  <c:v>3135.65</c:v>
                </c:pt>
                <c:pt idx="990">
                  <c:v>3163.49</c:v>
                </c:pt>
                <c:pt idx="991">
                  <c:v>3163.49</c:v>
                </c:pt>
                <c:pt idx="992">
                  <c:v>3163.49</c:v>
                </c:pt>
                <c:pt idx="993">
                  <c:v>3144.72</c:v>
                </c:pt>
                <c:pt idx="994">
                  <c:v>3139.76</c:v>
                </c:pt>
                <c:pt idx="995">
                  <c:v>3187.97</c:v>
                </c:pt>
                <c:pt idx="996">
                  <c:v>3187.97</c:v>
                </c:pt>
                <c:pt idx="997">
                  <c:v>3170.64</c:v>
                </c:pt>
                <c:pt idx="998">
                  <c:v>3170.64</c:v>
                </c:pt>
                <c:pt idx="999">
                  <c:v>3170.64</c:v>
                </c:pt>
                <c:pt idx="1000">
                  <c:v>3142.2</c:v>
                </c:pt>
                <c:pt idx="1001">
                  <c:v>3165.09</c:v>
                </c:pt>
                <c:pt idx="1002">
                  <c:v>3085.6</c:v>
                </c:pt>
                <c:pt idx="1003">
                  <c:v>3068.34</c:v>
                </c:pt>
                <c:pt idx="1004">
                  <c:v>3061.04</c:v>
                </c:pt>
                <c:pt idx="1005">
                  <c:v>3061.04</c:v>
                </c:pt>
                <c:pt idx="1006">
                  <c:v>3061.04</c:v>
                </c:pt>
                <c:pt idx="1007">
                  <c:v>3049.47</c:v>
                </c:pt>
                <c:pt idx="1008">
                  <c:v>3015.47</c:v>
                </c:pt>
                <c:pt idx="1009">
                  <c:v>2989.71</c:v>
                </c:pt>
                <c:pt idx="1010">
                  <c:v>2989.71</c:v>
                </c:pt>
                <c:pt idx="1011">
                  <c:v>3002.8</c:v>
                </c:pt>
                <c:pt idx="1012">
                  <c:v>3002.8</c:v>
                </c:pt>
                <c:pt idx="1013">
                  <c:v>3002.8</c:v>
                </c:pt>
                <c:pt idx="1014">
                  <c:v>2984.02</c:v>
                </c:pt>
                <c:pt idx="1015">
                  <c:v>2982.29</c:v>
                </c:pt>
                <c:pt idx="1016">
                  <c:v>2964.56</c:v>
                </c:pt>
                <c:pt idx="1017">
                  <c:v>3000.47</c:v>
                </c:pt>
                <c:pt idx="1018">
                  <c:v>2997.2</c:v>
                </c:pt>
                <c:pt idx="1019">
                  <c:v>2997.2</c:v>
                </c:pt>
                <c:pt idx="1020">
                  <c:v>2997.2</c:v>
                </c:pt>
                <c:pt idx="1021">
                  <c:v>3019.44</c:v>
                </c:pt>
                <c:pt idx="1022">
                  <c:v>2988.06</c:v>
                </c:pt>
                <c:pt idx="1023">
                  <c:v>2989.14</c:v>
                </c:pt>
                <c:pt idx="1024">
                  <c:v>2996.03</c:v>
                </c:pt>
                <c:pt idx="1025">
                  <c:v>2996.6</c:v>
                </c:pt>
                <c:pt idx="1026">
                  <c:v>2996.6</c:v>
                </c:pt>
                <c:pt idx="1027">
                  <c:v>2996.6</c:v>
                </c:pt>
                <c:pt idx="1028">
                  <c:v>2996.6</c:v>
                </c:pt>
                <c:pt idx="1029">
                  <c:v>2992.81</c:v>
                </c:pt>
                <c:pt idx="1030">
                  <c:v>3019.72</c:v>
                </c:pt>
                <c:pt idx="1031">
                  <c:v>3000.71</c:v>
                </c:pt>
                <c:pt idx="1032">
                  <c:v>3000.71</c:v>
                </c:pt>
                <c:pt idx="1033">
                  <c:v>3000.71</c:v>
                </c:pt>
                <c:pt idx="1034">
                  <c:v>3000.71</c:v>
                </c:pt>
                <c:pt idx="1035">
                  <c:v>3000.71</c:v>
                </c:pt>
                <c:pt idx="1036">
                  <c:v>2981.06</c:v>
                </c:pt>
                <c:pt idx="1037">
                  <c:v>2965.36</c:v>
                </c:pt>
                <c:pt idx="1038">
                  <c:v>2941.08</c:v>
                </c:pt>
                <c:pt idx="1039">
                  <c:v>2919.01</c:v>
                </c:pt>
                <c:pt idx="1040">
                  <c:v>2919.01</c:v>
                </c:pt>
                <c:pt idx="1041">
                  <c:v>2919.01</c:v>
                </c:pt>
                <c:pt idx="1042">
                  <c:v>2919.01</c:v>
                </c:pt>
                <c:pt idx="1043">
                  <c:v>2949.6</c:v>
                </c:pt>
                <c:pt idx="1044">
                  <c:v>2980.8</c:v>
                </c:pt>
                <c:pt idx="1045">
                  <c:v>2930.19</c:v>
                </c:pt>
                <c:pt idx="1046">
                  <c:v>2935.96</c:v>
                </c:pt>
                <c:pt idx="1047">
                  <c:v>2935.96</c:v>
                </c:pt>
                <c:pt idx="1048">
                  <c:v>2935.96</c:v>
                </c:pt>
                <c:pt idx="1049">
                  <c:v>2935.96</c:v>
                </c:pt>
                <c:pt idx="1050">
                  <c:v>2924.77</c:v>
                </c:pt>
                <c:pt idx="1051">
                  <c:v>2934.58</c:v>
                </c:pt>
                <c:pt idx="1052">
                  <c:v>2938.24</c:v>
                </c:pt>
                <c:pt idx="1053">
                  <c:v>2927.91</c:v>
                </c:pt>
                <c:pt idx="1054">
                  <c:v>2927.91</c:v>
                </c:pt>
                <c:pt idx="1055">
                  <c:v>2927.91</c:v>
                </c:pt>
                <c:pt idx="1056">
                  <c:v>2908.53</c:v>
                </c:pt>
                <c:pt idx="1057">
                  <c:v>2932.01</c:v>
                </c:pt>
                <c:pt idx="1058">
                  <c:v>2927.53</c:v>
                </c:pt>
                <c:pt idx="1059">
                  <c:v>2936.72</c:v>
                </c:pt>
                <c:pt idx="1060">
                  <c:v>2930.17</c:v>
                </c:pt>
                <c:pt idx="1061">
                  <c:v>2930.17</c:v>
                </c:pt>
                <c:pt idx="1062">
                  <c:v>2930.17</c:v>
                </c:pt>
                <c:pt idx="1063">
                  <c:v>2936.66</c:v>
                </c:pt>
                <c:pt idx="1064">
                  <c:v>2921.9</c:v>
                </c:pt>
                <c:pt idx="1065">
                  <c:v>2906.78</c:v>
                </c:pt>
                <c:pt idx="1066">
                  <c:v>2882.2</c:v>
                </c:pt>
                <c:pt idx="1067">
                  <c:v>2855.8</c:v>
                </c:pt>
                <c:pt idx="1068">
                  <c:v>2855.8</c:v>
                </c:pt>
                <c:pt idx="1069">
                  <c:v>2855.8</c:v>
                </c:pt>
                <c:pt idx="1070">
                  <c:v>2853.99</c:v>
                </c:pt>
                <c:pt idx="1071">
                  <c:v>2867.76</c:v>
                </c:pt>
                <c:pt idx="1072">
                  <c:v>2879.49</c:v>
                </c:pt>
                <c:pt idx="1073">
                  <c:v>2862.63</c:v>
                </c:pt>
                <c:pt idx="1074">
                  <c:v>2851.98</c:v>
                </c:pt>
                <c:pt idx="1075">
                  <c:v>2851.98</c:v>
                </c:pt>
                <c:pt idx="1076">
                  <c:v>2851.98</c:v>
                </c:pt>
                <c:pt idx="1077">
                  <c:v>2875.46</c:v>
                </c:pt>
                <c:pt idx="1078">
                  <c:v>2867.64</c:v>
                </c:pt>
                <c:pt idx="1079">
                  <c:v>2876.03</c:v>
                </c:pt>
                <c:pt idx="1080">
                  <c:v>2875.68</c:v>
                </c:pt>
                <c:pt idx="1081">
                  <c:v>2902.81</c:v>
                </c:pt>
                <c:pt idx="1082">
                  <c:v>2902.81</c:v>
                </c:pt>
                <c:pt idx="1083">
                  <c:v>2902.81</c:v>
                </c:pt>
                <c:pt idx="1084">
                  <c:v>2902.81</c:v>
                </c:pt>
                <c:pt idx="1085">
                  <c:v>2902.68</c:v>
                </c:pt>
                <c:pt idx="1086">
                  <c:v>2893.55</c:v>
                </c:pt>
                <c:pt idx="1087">
                  <c:v>2871.67</c:v>
                </c:pt>
                <c:pt idx="1088">
                  <c:v>2886.52</c:v>
                </c:pt>
                <c:pt idx="1089">
                  <c:v>2886.52</c:v>
                </c:pt>
                <c:pt idx="1090">
                  <c:v>2886.52</c:v>
                </c:pt>
                <c:pt idx="1091">
                  <c:v>2896.27</c:v>
                </c:pt>
                <c:pt idx="1092">
                  <c:v>2919.17</c:v>
                </c:pt>
                <c:pt idx="1093">
                  <c:v>2935.75</c:v>
                </c:pt>
                <c:pt idx="1094">
                  <c:v>2960.91</c:v>
                </c:pt>
                <c:pt idx="1095">
                  <c:v>2977.43</c:v>
                </c:pt>
                <c:pt idx="1096">
                  <c:v>2977.43</c:v>
                </c:pt>
                <c:pt idx="1097">
                  <c:v>2977.43</c:v>
                </c:pt>
                <c:pt idx="1098">
                  <c:v>2966.67</c:v>
                </c:pt>
                <c:pt idx="1099">
                  <c:v>2972.44</c:v>
                </c:pt>
                <c:pt idx="1100">
                  <c:v>2987.88</c:v>
                </c:pt>
                <c:pt idx="1101">
                  <c:v>3004.43</c:v>
                </c:pt>
                <c:pt idx="1102">
                  <c:v>2980.83</c:v>
                </c:pt>
                <c:pt idx="1103">
                  <c:v>2980.83</c:v>
                </c:pt>
                <c:pt idx="1104">
                  <c:v>2980.83</c:v>
                </c:pt>
                <c:pt idx="1105">
                  <c:v>2987.93</c:v>
                </c:pt>
                <c:pt idx="1106">
                  <c:v>2997.73</c:v>
                </c:pt>
                <c:pt idx="1107">
                  <c:v>2972.61</c:v>
                </c:pt>
                <c:pt idx="1108">
                  <c:v>2923.96</c:v>
                </c:pt>
                <c:pt idx="1109">
                  <c:v>2912.53</c:v>
                </c:pt>
                <c:pt idx="1110">
                  <c:v>2912.53</c:v>
                </c:pt>
                <c:pt idx="1111">
                  <c:v>2912.53</c:v>
                </c:pt>
                <c:pt idx="1112">
                  <c:v>2912.53</c:v>
                </c:pt>
                <c:pt idx="1113">
                  <c:v>2904.87</c:v>
                </c:pt>
                <c:pt idx="1114">
                  <c:v>2936.82</c:v>
                </c:pt>
                <c:pt idx="1115">
                  <c:v>2921.25</c:v>
                </c:pt>
                <c:pt idx="1116">
                  <c:v>2899.94</c:v>
                </c:pt>
                <c:pt idx="1117">
                  <c:v>2899.94</c:v>
                </c:pt>
                <c:pt idx="1118">
                  <c:v>2899.94</c:v>
                </c:pt>
                <c:pt idx="1119">
                  <c:v>2913.48</c:v>
                </c:pt>
                <c:pt idx="1120">
                  <c:v>2911.99</c:v>
                </c:pt>
                <c:pt idx="1121">
                  <c:v>2888.02</c:v>
                </c:pt>
                <c:pt idx="1122">
                  <c:v>2880.24</c:v>
                </c:pt>
                <c:pt idx="1123">
                  <c:v>2885.57</c:v>
                </c:pt>
                <c:pt idx="1124">
                  <c:v>2885.57</c:v>
                </c:pt>
                <c:pt idx="1125">
                  <c:v>2885.57</c:v>
                </c:pt>
                <c:pt idx="1126">
                  <c:v>2866.87</c:v>
                </c:pt>
                <c:pt idx="1127">
                  <c:v>2869.32</c:v>
                </c:pt>
                <c:pt idx="1128">
                  <c:v>2857.65</c:v>
                </c:pt>
                <c:pt idx="1129">
                  <c:v>2853.1</c:v>
                </c:pt>
                <c:pt idx="1130">
                  <c:v>2858</c:v>
                </c:pt>
                <c:pt idx="1131">
                  <c:v>2858</c:v>
                </c:pt>
                <c:pt idx="1132">
                  <c:v>2858</c:v>
                </c:pt>
                <c:pt idx="1133">
                  <c:v>2867.13</c:v>
                </c:pt>
                <c:pt idx="1134">
                  <c:v>2868.6</c:v>
                </c:pt>
                <c:pt idx="1135">
                  <c:v>2872.55</c:v>
                </c:pt>
                <c:pt idx="1136">
                  <c:v>2872.55</c:v>
                </c:pt>
                <c:pt idx="1137">
                  <c:v>2872.55</c:v>
                </c:pt>
                <c:pt idx="1138">
                  <c:v>2872.55</c:v>
                </c:pt>
                <c:pt idx="1139">
                  <c:v>2872.55</c:v>
                </c:pt>
                <c:pt idx="1140">
                  <c:v>2854.89</c:v>
                </c:pt>
                <c:pt idx="1141">
                  <c:v>2837.9</c:v>
                </c:pt>
                <c:pt idx="1142">
                  <c:v>2856.48</c:v>
                </c:pt>
                <c:pt idx="1143">
                  <c:v>2863.39</c:v>
                </c:pt>
                <c:pt idx="1144">
                  <c:v>2868.89</c:v>
                </c:pt>
                <c:pt idx="1145">
                  <c:v>2868.89</c:v>
                </c:pt>
                <c:pt idx="1146">
                  <c:v>2868.89</c:v>
                </c:pt>
                <c:pt idx="1147">
                  <c:v>2871.98</c:v>
                </c:pt>
                <c:pt idx="1148">
                  <c:v>2899.13</c:v>
                </c:pt>
                <c:pt idx="1149">
                  <c:v>2928.07</c:v>
                </c:pt>
                <c:pt idx="1150">
                  <c:v>2944.31</c:v>
                </c:pt>
                <c:pt idx="1151">
                  <c:v>2947.85</c:v>
                </c:pt>
                <c:pt idx="1152">
                  <c:v>2947.85</c:v>
                </c:pt>
                <c:pt idx="1153">
                  <c:v>2947.85</c:v>
                </c:pt>
                <c:pt idx="1154">
                  <c:v>2947.85</c:v>
                </c:pt>
                <c:pt idx="1155">
                  <c:v>2945.53</c:v>
                </c:pt>
                <c:pt idx="1156">
                  <c:v>2930.17</c:v>
                </c:pt>
                <c:pt idx="1157">
                  <c:v>2967.44</c:v>
                </c:pt>
                <c:pt idx="1158">
                  <c:v>2961.78</c:v>
                </c:pt>
                <c:pt idx="1159">
                  <c:v>2961.78</c:v>
                </c:pt>
                <c:pt idx="1160">
                  <c:v>2961.78</c:v>
                </c:pt>
                <c:pt idx="1161">
                  <c:v>2959.26</c:v>
                </c:pt>
                <c:pt idx="1162">
                  <c:v>2967.24</c:v>
                </c:pt>
                <c:pt idx="1163">
                  <c:v>2949.35</c:v>
                </c:pt>
                <c:pt idx="1164">
                  <c:v>2933.92</c:v>
                </c:pt>
                <c:pt idx="1165">
                  <c:v>2918.69</c:v>
                </c:pt>
                <c:pt idx="1166">
                  <c:v>2918.69</c:v>
                </c:pt>
                <c:pt idx="1167">
                  <c:v>2918.69</c:v>
                </c:pt>
                <c:pt idx="1168">
                  <c:v>2883.87</c:v>
                </c:pt>
                <c:pt idx="1169">
                  <c:v>2873.22</c:v>
                </c:pt>
                <c:pt idx="1170">
                  <c:v>2893.4</c:v>
                </c:pt>
                <c:pt idx="1171">
                  <c:v>2932.16</c:v>
                </c:pt>
                <c:pt idx="1172">
                  <c:v>2889.45</c:v>
                </c:pt>
                <c:pt idx="1173">
                  <c:v>2889.45</c:v>
                </c:pt>
                <c:pt idx="1174">
                  <c:v>2889.45</c:v>
                </c:pt>
                <c:pt idx="1175">
                  <c:v>2895.12</c:v>
                </c:pt>
                <c:pt idx="1176">
                  <c:v>2904.61</c:v>
                </c:pt>
                <c:pt idx="1177">
                  <c:v>2905.29</c:v>
                </c:pt>
                <c:pt idx="1178">
                  <c:v>2911.66</c:v>
                </c:pt>
                <c:pt idx="1179">
                  <c:v>2913.47</c:v>
                </c:pt>
                <c:pt idx="1180">
                  <c:v>2913.47</c:v>
                </c:pt>
                <c:pt idx="1181">
                  <c:v>2913.47</c:v>
                </c:pt>
                <c:pt idx="1182">
                  <c:v>2913.47</c:v>
                </c:pt>
                <c:pt idx="1183">
                  <c:v>2920.42</c:v>
                </c:pt>
                <c:pt idx="1184">
                  <c:v>2921</c:v>
                </c:pt>
                <c:pt idx="1185">
                  <c:v>2895.73</c:v>
                </c:pt>
                <c:pt idx="1186">
                  <c:v>2894.72</c:v>
                </c:pt>
                <c:pt idx="1187">
                  <c:v>2894.72</c:v>
                </c:pt>
                <c:pt idx="1188">
                  <c:v>2894.72</c:v>
                </c:pt>
                <c:pt idx="1189">
                  <c:v>2895.85</c:v>
                </c:pt>
                <c:pt idx="1190">
                  <c:v>2893.76</c:v>
                </c:pt>
                <c:pt idx="1191">
                  <c:v>2907.1</c:v>
                </c:pt>
                <c:pt idx="1192">
                  <c:v>2919.82</c:v>
                </c:pt>
                <c:pt idx="1193">
                  <c:v>2919.58</c:v>
                </c:pt>
                <c:pt idx="1194">
                  <c:v>2919.58</c:v>
                </c:pt>
                <c:pt idx="1195">
                  <c:v>2919.58</c:v>
                </c:pt>
                <c:pt idx="1196">
                  <c:v>2929.2</c:v>
                </c:pt>
                <c:pt idx="1197">
                  <c:v>2933.13</c:v>
                </c:pt>
                <c:pt idx="1198">
                  <c:v>2924.75</c:v>
                </c:pt>
                <c:pt idx="1199">
                  <c:v>2953.83</c:v>
                </c:pt>
                <c:pt idx="1200">
                  <c:v>2961.68</c:v>
                </c:pt>
                <c:pt idx="1201">
                  <c:v>2961.68</c:v>
                </c:pt>
                <c:pt idx="1202">
                  <c:v>2961.68</c:v>
                </c:pt>
                <c:pt idx="1203">
                  <c:v>2961.68</c:v>
                </c:pt>
                <c:pt idx="1204">
                  <c:v>3029.53</c:v>
                </c:pt>
                <c:pt idx="1205">
                  <c:v>3053.9</c:v>
                </c:pt>
                <c:pt idx="1206">
                  <c:v>3035.83</c:v>
                </c:pt>
                <c:pt idx="1207">
                  <c:v>3010.68</c:v>
                </c:pt>
                <c:pt idx="1208">
                  <c:v>3010.68</c:v>
                </c:pt>
                <c:pt idx="1209">
                  <c:v>3010.68</c:v>
                </c:pt>
                <c:pt idx="1210">
                  <c:v>3010.68</c:v>
                </c:pt>
                <c:pt idx="1211">
                  <c:v>3025.28</c:v>
                </c:pt>
                <c:pt idx="1212">
                  <c:v>3023.64</c:v>
                </c:pt>
                <c:pt idx="1213">
                  <c:v>3038.26</c:v>
                </c:pt>
                <c:pt idx="1214">
                  <c:v>3050.43</c:v>
                </c:pt>
                <c:pt idx="1215">
                  <c:v>3050.43</c:v>
                </c:pt>
                <c:pt idx="1216">
                  <c:v>3050.43</c:v>
                </c:pt>
                <c:pt idx="1217">
                  <c:v>3050.43</c:v>
                </c:pt>
                <c:pt idx="1218">
                  <c:v>3050.43</c:v>
                </c:pt>
                <c:pt idx="1219">
                  <c:v>3068.93</c:v>
                </c:pt>
                <c:pt idx="1220">
                  <c:v>3084.19</c:v>
                </c:pt>
                <c:pt idx="1221">
                  <c:v>3092.65</c:v>
                </c:pt>
                <c:pt idx="1222">
                  <c:v>3092.65</c:v>
                </c:pt>
                <c:pt idx="1223">
                  <c:v>3092.65</c:v>
                </c:pt>
                <c:pt idx="1224">
                  <c:v>3067.33</c:v>
                </c:pt>
                <c:pt idx="1225">
                  <c:v>3067.73</c:v>
                </c:pt>
                <c:pt idx="1226">
                  <c:v>3052.3</c:v>
                </c:pt>
                <c:pt idx="1227">
                  <c:v>3043.6</c:v>
                </c:pt>
                <c:pt idx="1228">
                  <c:v>3019.56</c:v>
                </c:pt>
                <c:pt idx="1229">
                  <c:v>3019.56</c:v>
                </c:pt>
                <c:pt idx="1230">
                  <c:v>3019.56</c:v>
                </c:pt>
                <c:pt idx="1231">
                  <c:v>3030.6</c:v>
                </c:pt>
                <c:pt idx="1232">
                  <c:v>3013.26</c:v>
                </c:pt>
                <c:pt idx="1233">
                  <c:v>3010</c:v>
                </c:pt>
                <c:pt idx="1234">
                  <c:v>3010</c:v>
                </c:pt>
                <c:pt idx="1235">
                  <c:v>3010.77</c:v>
                </c:pt>
                <c:pt idx="1236">
                  <c:v>3010.77</c:v>
                </c:pt>
                <c:pt idx="1237">
                  <c:v>3010.77</c:v>
                </c:pt>
                <c:pt idx="1238">
                  <c:v>3023.67</c:v>
                </c:pt>
                <c:pt idx="1239">
                  <c:v>3026.55</c:v>
                </c:pt>
                <c:pt idx="1240">
                  <c:v>3026.22</c:v>
                </c:pt>
                <c:pt idx="1241">
                  <c:v>3002.94</c:v>
                </c:pt>
                <c:pt idx="1242">
                  <c:v>2995.23</c:v>
                </c:pt>
                <c:pt idx="1243">
                  <c:v>2995.23</c:v>
                </c:pt>
                <c:pt idx="1244">
                  <c:v>2995.23</c:v>
                </c:pt>
                <c:pt idx="1245">
                  <c:v>2997.59</c:v>
                </c:pt>
                <c:pt idx="1246">
                  <c:v>2973.03</c:v>
                </c:pt>
                <c:pt idx="1247">
                  <c:v>2964.66</c:v>
                </c:pt>
                <c:pt idx="1248">
                  <c:v>2954.54</c:v>
                </c:pt>
                <c:pt idx="1249">
                  <c:v>2974.39</c:v>
                </c:pt>
                <c:pt idx="1250">
                  <c:v>2974.39</c:v>
                </c:pt>
                <c:pt idx="1251">
                  <c:v>2974.39</c:v>
                </c:pt>
                <c:pt idx="1252">
                  <c:v>2974.39</c:v>
                </c:pt>
                <c:pt idx="1253">
                  <c:v>2994.62</c:v>
                </c:pt>
                <c:pt idx="1254">
                  <c:v>3011.14</c:v>
                </c:pt>
                <c:pt idx="1255">
                  <c:v>2994.85</c:v>
                </c:pt>
                <c:pt idx="1256">
                  <c:v>2984.99</c:v>
                </c:pt>
                <c:pt idx="1257">
                  <c:v>2984.99</c:v>
                </c:pt>
                <c:pt idx="1258">
                  <c:v>2984.99</c:v>
                </c:pt>
                <c:pt idx="1259">
                  <c:v>2966.54</c:v>
                </c:pt>
                <c:pt idx="1260">
                  <c:v>2974.7</c:v>
                </c:pt>
                <c:pt idx="1261">
                  <c:v>2967.32</c:v>
                </c:pt>
                <c:pt idx="1262">
                  <c:v>2980.03</c:v>
                </c:pt>
                <c:pt idx="1263">
                  <c:v>2994.39</c:v>
                </c:pt>
                <c:pt idx="1264">
                  <c:v>2994.39</c:v>
                </c:pt>
                <c:pt idx="1265">
                  <c:v>2994.39</c:v>
                </c:pt>
                <c:pt idx="1266">
                  <c:v>2994.39</c:v>
                </c:pt>
                <c:pt idx="1267">
                  <c:v>2986.83</c:v>
                </c:pt>
                <c:pt idx="1268">
                  <c:v>2986.88</c:v>
                </c:pt>
                <c:pt idx="1269">
                  <c:v>2972.98</c:v>
                </c:pt>
                <c:pt idx="1270">
                  <c:v>2933.96</c:v>
                </c:pt>
                <c:pt idx="1271">
                  <c:v>2933.96</c:v>
                </c:pt>
                <c:pt idx="1272">
                  <c:v>2933.96</c:v>
                </c:pt>
                <c:pt idx="1273">
                  <c:v>2934.23</c:v>
                </c:pt>
                <c:pt idx="1274">
                  <c:v>2940.35</c:v>
                </c:pt>
                <c:pt idx="1275">
                  <c:v>2937.09</c:v>
                </c:pt>
                <c:pt idx="1276">
                  <c:v>2948.09</c:v>
                </c:pt>
                <c:pt idx="1277">
                  <c:v>2936.07</c:v>
                </c:pt>
                <c:pt idx="1278">
                  <c:v>2936.07</c:v>
                </c:pt>
                <c:pt idx="1279">
                  <c:v>2936.07</c:v>
                </c:pt>
                <c:pt idx="1280">
                  <c:v>2936.07</c:v>
                </c:pt>
                <c:pt idx="1281">
                  <c:v>2923.49</c:v>
                </c:pt>
                <c:pt idx="1282">
                  <c:v>2919.5</c:v>
                </c:pt>
                <c:pt idx="1283">
                  <c:v>2907.96</c:v>
                </c:pt>
                <c:pt idx="1284">
                  <c:v>2909.15</c:v>
                </c:pt>
                <c:pt idx="1285">
                  <c:v>2909.15</c:v>
                </c:pt>
                <c:pt idx="1286">
                  <c:v>2909.15</c:v>
                </c:pt>
                <c:pt idx="1287">
                  <c:v>2916.1</c:v>
                </c:pt>
                <c:pt idx="1288">
                  <c:v>2923.03</c:v>
                </c:pt>
                <c:pt idx="1289">
                  <c:v>2909.52</c:v>
                </c:pt>
                <c:pt idx="1290">
                  <c:v>2905.98</c:v>
                </c:pt>
                <c:pt idx="1291">
                  <c:v>2897.83</c:v>
                </c:pt>
                <c:pt idx="1292">
                  <c:v>2897.83</c:v>
                </c:pt>
                <c:pt idx="1293">
                  <c:v>2897.83</c:v>
                </c:pt>
                <c:pt idx="1294">
                  <c:v>2906.06</c:v>
                </c:pt>
                <c:pt idx="1295">
                  <c:v>2904.6</c:v>
                </c:pt>
                <c:pt idx="1296">
                  <c:v>2893.18</c:v>
                </c:pt>
                <c:pt idx="1297">
                  <c:v>2913.96</c:v>
                </c:pt>
                <c:pt idx="1298">
                  <c:v>2900.73</c:v>
                </c:pt>
                <c:pt idx="1299">
                  <c:v>2900.73</c:v>
                </c:pt>
                <c:pt idx="1300">
                  <c:v>2900.73</c:v>
                </c:pt>
                <c:pt idx="1301">
                  <c:v>2924.57</c:v>
                </c:pt>
                <c:pt idx="1302">
                  <c:v>2930.7</c:v>
                </c:pt>
                <c:pt idx="1303">
                  <c:v>2940.66</c:v>
                </c:pt>
                <c:pt idx="1304">
                  <c:v>2941.07</c:v>
                </c:pt>
                <c:pt idx="1305">
                  <c:v>2936.67</c:v>
                </c:pt>
                <c:pt idx="1306">
                  <c:v>2936.67</c:v>
                </c:pt>
                <c:pt idx="1307">
                  <c:v>2936.67</c:v>
                </c:pt>
                <c:pt idx="1308">
                  <c:v>2949.33</c:v>
                </c:pt>
                <c:pt idx="1309">
                  <c:v>2953.81</c:v>
                </c:pt>
                <c:pt idx="1310">
                  <c:v>2945.59</c:v>
                </c:pt>
                <c:pt idx="1311">
                  <c:v>2926.82</c:v>
                </c:pt>
                <c:pt idx="1312">
                  <c:v>2942.19</c:v>
                </c:pt>
                <c:pt idx="1313">
                  <c:v>2942.19</c:v>
                </c:pt>
                <c:pt idx="1314">
                  <c:v>2942.19</c:v>
                </c:pt>
                <c:pt idx="1315">
                  <c:v>2942.19</c:v>
                </c:pt>
                <c:pt idx="1316">
                  <c:v>2947.06</c:v>
                </c:pt>
                <c:pt idx="1317">
                  <c:v>2953.77</c:v>
                </c:pt>
                <c:pt idx="1318">
                  <c:v>2949.69</c:v>
                </c:pt>
                <c:pt idx="1319">
                  <c:v>2932.05</c:v>
                </c:pt>
                <c:pt idx="1320">
                  <c:v>2932.05</c:v>
                </c:pt>
                <c:pt idx="1321">
                  <c:v>2932.05</c:v>
                </c:pt>
                <c:pt idx="1322">
                  <c:v>2932.05</c:v>
                </c:pt>
                <c:pt idx="1323">
                  <c:v>2944.27</c:v>
                </c:pt>
                <c:pt idx="1324">
                  <c:v>2935.66</c:v>
                </c:pt>
                <c:pt idx="1325">
                  <c:v>2921.92</c:v>
                </c:pt>
                <c:pt idx="1326">
                  <c:v>2936.66</c:v>
                </c:pt>
                <c:pt idx="1327">
                  <c:v>2936.66</c:v>
                </c:pt>
                <c:pt idx="1328">
                  <c:v>2936.66</c:v>
                </c:pt>
                <c:pt idx="1329">
                  <c:v>2947.69</c:v>
                </c:pt>
                <c:pt idx="1330">
                  <c:v>2971.36</c:v>
                </c:pt>
                <c:pt idx="1331">
                  <c:v>2989.39</c:v>
                </c:pt>
                <c:pt idx="1332">
                  <c:v>3008.8</c:v>
                </c:pt>
                <c:pt idx="1333">
                  <c:v>3009.85</c:v>
                </c:pt>
                <c:pt idx="1334">
                  <c:v>3009.85</c:v>
                </c:pt>
                <c:pt idx="1335">
                  <c:v>3009.85</c:v>
                </c:pt>
                <c:pt idx="1336">
                  <c:v>3011.44</c:v>
                </c:pt>
                <c:pt idx="1337">
                  <c:v>3039.19</c:v>
                </c:pt>
                <c:pt idx="1338">
                  <c:v>3038.56</c:v>
                </c:pt>
                <c:pt idx="1339">
                  <c:v>3054.38</c:v>
                </c:pt>
                <c:pt idx="1340">
                  <c:v>3055.57</c:v>
                </c:pt>
                <c:pt idx="1341">
                  <c:v>3055.57</c:v>
                </c:pt>
                <c:pt idx="1342">
                  <c:v>3055.57</c:v>
                </c:pt>
                <c:pt idx="1343">
                  <c:v>3055.57</c:v>
                </c:pt>
                <c:pt idx="1344">
                  <c:v>3026.94</c:v>
                </c:pt>
                <c:pt idx="1345">
                  <c:v>3017.78</c:v>
                </c:pt>
                <c:pt idx="1346">
                  <c:v>3015.52</c:v>
                </c:pt>
                <c:pt idx="1347">
                  <c:v>3004.88</c:v>
                </c:pt>
                <c:pt idx="1348">
                  <c:v>3004.88</c:v>
                </c:pt>
                <c:pt idx="1349">
                  <c:v>3004.88</c:v>
                </c:pt>
                <c:pt idx="1350">
                  <c:v>3004.88</c:v>
                </c:pt>
                <c:pt idx="1351">
                  <c:v>3016.7</c:v>
                </c:pt>
                <c:pt idx="1352">
                  <c:v>3023.88</c:v>
                </c:pt>
                <c:pt idx="1353">
                  <c:v>3015.79</c:v>
                </c:pt>
                <c:pt idx="1354">
                  <c:v>3003.19</c:v>
                </c:pt>
                <c:pt idx="1355">
                  <c:v>3003.19</c:v>
                </c:pt>
                <c:pt idx="1356">
                  <c:v>3003.19</c:v>
                </c:pt>
                <c:pt idx="1357">
                  <c:v>3011.32</c:v>
                </c:pt>
                <c:pt idx="1358">
                  <c:v>3001.07</c:v>
                </c:pt>
                <c:pt idx="1359">
                  <c:v>2982.73</c:v>
                </c:pt>
                <c:pt idx="1360">
                  <c:v>2982.73</c:v>
                </c:pt>
                <c:pt idx="1361">
                  <c:v>2976.39</c:v>
                </c:pt>
                <c:pt idx="1362">
                  <c:v>2976.39</c:v>
                </c:pt>
                <c:pt idx="1363">
                  <c:v>2976.39</c:v>
                </c:pt>
                <c:pt idx="1364">
                  <c:v>2986.84</c:v>
                </c:pt>
                <c:pt idx="1365">
                  <c:v>3003.94</c:v>
                </c:pt>
                <c:pt idx="1366">
                  <c:v>3006.09</c:v>
                </c:pt>
                <c:pt idx="1367">
                  <c:v>3006.04</c:v>
                </c:pt>
                <c:pt idx="1368">
                  <c:v>3005.76</c:v>
                </c:pt>
                <c:pt idx="1369">
                  <c:v>3005.76</c:v>
                </c:pt>
                <c:pt idx="1370">
                  <c:v>3005.76</c:v>
                </c:pt>
                <c:pt idx="1371">
                  <c:v>2993.49</c:v>
                </c:pt>
                <c:pt idx="1372">
                  <c:v>2996.53</c:v>
                </c:pt>
                <c:pt idx="1373">
                  <c:v>3007.07</c:v>
                </c:pt>
                <c:pt idx="1374">
                  <c:v>3016.18</c:v>
                </c:pt>
                <c:pt idx="1375">
                  <c:v>3016.18</c:v>
                </c:pt>
                <c:pt idx="1376">
                  <c:v>3016.18</c:v>
                </c:pt>
                <c:pt idx="1377">
                  <c:v>3016.18</c:v>
                </c:pt>
                <c:pt idx="1378">
                  <c:v>3013.99</c:v>
                </c:pt>
                <c:pt idx="1379">
                  <c:v>3029.75</c:v>
                </c:pt>
                <c:pt idx="1380">
                  <c:v>3015.41</c:v>
                </c:pt>
                <c:pt idx="1381">
                  <c:v>2999.07</c:v>
                </c:pt>
                <c:pt idx="1382">
                  <c:v>2996.61</c:v>
                </c:pt>
                <c:pt idx="1383">
                  <c:v>2996.61</c:v>
                </c:pt>
                <c:pt idx="1384">
                  <c:v>2996.61</c:v>
                </c:pt>
                <c:pt idx="1385">
                  <c:v>2975.59</c:v>
                </c:pt>
                <c:pt idx="1386">
                  <c:v>2972.05</c:v>
                </c:pt>
                <c:pt idx="1387">
                  <c:v>2965.77</c:v>
                </c:pt>
                <c:pt idx="1388">
                  <c:v>2963.58</c:v>
                </c:pt>
                <c:pt idx="1389">
                  <c:v>2962.14</c:v>
                </c:pt>
                <c:pt idx="1390">
                  <c:v>2962.14</c:v>
                </c:pt>
                <c:pt idx="1391">
                  <c:v>2962.14</c:v>
                </c:pt>
                <c:pt idx="1392">
                  <c:v>2962.14</c:v>
                </c:pt>
                <c:pt idx="1393">
                  <c:v>2962.26</c:v>
                </c:pt>
                <c:pt idx="1394">
                  <c:v>2971.63</c:v>
                </c:pt>
                <c:pt idx="1395">
                  <c:v>2984</c:v>
                </c:pt>
                <c:pt idx="1396">
                  <c:v>2984</c:v>
                </c:pt>
                <c:pt idx="1397">
                  <c:v>2984</c:v>
                </c:pt>
                <c:pt idx="1398">
                  <c:v>2984</c:v>
                </c:pt>
                <c:pt idx="1399">
                  <c:v>2984</c:v>
                </c:pt>
                <c:pt idx="1400">
                  <c:v>2940.94</c:v>
                </c:pt>
                <c:pt idx="1401">
                  <c:v>2908.68</c:v>
                </c:pt>
                <c:pt idx="1402">
                  <c:v>2885.76</c:v>
                </c:pt>
                <c:pt idx="1403">
                  <c:v>2898.32</c:v>
                </c:pt>
                <c:pt idx="1404">
                  <c:v>2898.32</c:v>
                </c:pt>
                <c:pt idx="1405">
                  <c:v>2898.32</c:v>
                </c:pt>
                <c:pt idx="1406">
                  <c:v>2898.32</c:v>
                </c:pt>
                <c:pt idx="1407">
                  <c:v>2914.37</c:v>
                </c:pt>
                <c:pt idx="1408">
                  <c:v>2895.69</c:v>
                </c:pt>
                <c:pt idx="1409">
                  <c:v>2865.79</c:v>
                </c:pt>
                <c:pt idx="1410">
                  <c:v>2855.86</c:v>
                </c:pt>
                <c:pt idx="1411">
                  <c:v>2855.86</c:v>
                </c:pt>
                <c:pt idx="1412">
                  <c:v>2855.86</c:v>
                </c:pt>
                <c:pt idx="1413">
                  <c:v>2855.86</c:v>
                </c:pt>
                <c:pt idx="1414">
                  <c:v>2868.03</c:v>
                </c:pt>
                <c:pt idx="1415">
                  <c:v>2851.13</c:v>
                </c:pt>
                <c:pt idx="1416">
                  <c:v>2836.85</c:v>
                </c:pt>
                <c:pt idx="1417">
                  <c:v>2851.75</c:v>
                </c:pt>
                <c:pt idx="1418">
                  <c:v>2851.75</c:v>
                </c:pt>
                <c:pt idx="1419">
                  <c:v>2851.75</c:v>
                </c:pt>
                <c:pt idx="1420">
                  <c:v>2854.2</c:v>
                </c:pt>
                <c:pt idx="1421">
                  <c:v>2858.5</c:v>
                </c:pt>
                <c:pt idx="1422">
                  <c:v>2820.53</c:v>
                </c:pt>
                <c:pt idx="1423">
                  <c:v>2783.13</c:v>
                </c:pt>
                <c:pt idx="1424">
                  <c:v>2805.12</c:v>
                </c:pt>
                <c:pt idx="1425">
                  <c:v>2805.12</c:v>
                </c:pt>
                <c:pt idx="1426">
                  <c:v>2805.12</c:v>
                </c:pt>
                <c:pt idx="1427">
                  <c:v>2842.67</c:v>
                </c:pt>
                <c:pt idx="1428">
                  <c:v>2844.14</c:v>
                </c:pt>
                <c:pt idx="1429">
                  <c:v>2835.05</c:v>
                </c:pt>
                <c:pt idx="1430">
                  <c:v>2806.67</c:v>
                </c:pt>
                <c:pt idx="1431">
                  <c:v>2832.13</c:v>
                </c:pt>
                <c:pt idx="1432">
                  <c:v>2832.13</c:v>
                </c:pt>
                <c:pt idx="1433">
                  <c:v>2832.13</c:v>
                </c:pt>
                <c:pt idx="1434">
                  <c:v>2843.6</c:v>
                </c:pt>
                <c:pt idx="1435">
                  <c:v>2844.83</c:v>
                </c:pt>
                <c:pt idx="1436">
                  <c:v>2830.89</c:v>
                </c:pt>
                <c:pt idx="1437">
                  <c:v>2862.78</c:v>
                </c:pt>
                <c:pt idx="1438">
                  <c:v>2908.7</c:v>
                </c:pt>
                <c:pt idx="1439">
                  <c:v>2908.7</c:v>
                </c:pt>
                <c:pt idx="1440">
                  <c:v>2908.7</c:v>
                </c:pt>
                <c:pt idx="1441">
                  <c:v>2904.29</c:v>
                </c:pt>
                <c:pt idx="1442">
                  <c:v>2904.71</c:v>
                </c:pt>
                <c:pt idx="1443">
                  <c:v>2895.79</c:v>
                </c:pt>
                <c:pt idx="1444">
                  <c:v>2851.74</c:v>
                </c:pt>
                <c:pt idx="1445">
                  <c:v>2853.16</c:v>
                </c:pt>
                <c:pt idx="1446">
                  <c:v>2853.16</c:v>
                </c:pt>
                <c:pt idx="1447">
                  <c:v>2853.16</c:v>
                </c:pt>
                <c:pt idx="1448">
                  <c:v>2853.16</c:v>
                </c:pt>
                <c:pt idx="1449">
                  <c:v>2862.01</c:v>
                </c:pt>
                <c:pt idx="1450">
                  <c:v>2877.94</c:v>
                </c:pt>
                <c:pt idx="1451">
                  <c:v>2877.04</c:v>
                </c:pt>
                <c:pt idx="1452">
                  <c:v>2849.59</c:v>
                </c:pt>
                <c:pt idx="1453">
                  <c:v>2849.59</c:v>
                </c:pt>
                <c:pt idx="1454">
                  <c:v>2849.59</c:v>
                </c:pt>
                <c:pt idx="1455">
                  <c:v>2849.91</c:v>
                </c:pt>
                <c:pt idx="1456">
                  <c:v>2855.93</c:v>
                </c:pt>
                <c:pt idx="1457">
                  <c:v>2867.94</c:v>
                </c:pt>
                <c:pt idx="1458">
                  <c:v>2879.05</c:v>
                </c:pt>
                <c:pt idx="1459">
                  <c:v>2879.15</c:v>
                </c:pt>
                <c:pt idx="1460">
                  <c:v>2879.15</c:v>
                </c:pt>
                <c:pt idx="1461">
                  <c:v>2879.15</c:v>
                </c:pt>
                <c:pt idx="1462">
                  <c:v>2859.09</c:v>
                </c:pt>
                <c:pt idx="1463">
                  <c:v>2845.05</c:v>
                </c:pt>
                <c:pt idx="1464">
                  <c:v>2858.88</c:v>
                </c:pt>
                <c:pt idx="1465">
                  <c:v>2871.36</c:v>
                </c:pt>
                <c:pt idx="1466">
                  <c:v>2866.93</c:v>
                </c:pt>
                <c:pt idx="1467">
                  <c:v>2866.93</c:v>
                </c:pt>
                <c:pt idx="1468">
                  <c:v>2866.93</c:v>
                </c:pt>
                <c:pt idx="1469">
                  <c:v>2851.84</c:v>
                </c:pt>
                <c:pt idx="1470">
                  <c:v>2848.38</c:v>
                </c:pt>
                <c:pt idx="1471">
                  <c:v>2845.76</c:v>
                </c:pt>
                <c:pt idx="1472">
                  <c:v>2850.04</c:v>
                </c:pt>
                <c:pt idx="1473">
                  <c:v>2852.48</c:v>
                </c:pt>
                <c:pt idx="1474">
                  <c:v>2852.48</c:v>
                </c:pt>
                <c:pt idx="1475">
                  <c:v>2852.48</c:v>
                </c:pt>
                <c:pt idx="1476">
                  <c:v>2852.48</c:v>
                </c:pt>
                <c:pt idx="1477">
                  <c:v>2866.92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40A-9CC9-A4CBB08D0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910440"/>
        <c:axId val="597908472"/>
      </c:lineChart>
      <c:dateAx>
        <c:axId val="5979104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908472"/>
        <c:crosses val="autoZero"/>
        <c:auto val="1"/>
        <c:lblOffset val="100"/>
        <c:baseTimeUnit val="days"/>
      </c:dateAx>
      <c:valAx>
        <c:axId val="597908472"/>
        <c:scaling>
          <c:orientation val="minMax"/>
          <c:max val="4500"/>
          <c:min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$]\ #,##0.00;\-[$$]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7910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9BAA2F-196D-428E-973C-5B9B2B0DA5B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BD3A9B-BB83-42DA-8D38-D4CC1BEB41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F27126-BBB9-45CB-A5F5-6AD66DBC5B0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F7E1F9-43DD-4A97-9DB6-DA4F5D758AE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733425</xdr:colOff>
      <xdr:row>11</xdr:row>
      <xdr:rowOff>57150</xdr:rowOff>
    </xdr:from>
    <xdr:to>
      <xdr:col>9</xdr:col>
      <xdr:colOff>1924050</xdr:colOff>
      <xdr:row>6060</xdr:row>
      <xdr:rowOff>85725</xdr:rowOff>
    </xdr:to>
    <xdr:pic>
      <xdr:nvPicPr>
        <xdr:cNvPr id="2" name="Picture 2" descr="logo-thomsonreuters">
          <a:extLst>
            <a:ext uri="{FF2B5EF4-FFF2-40B4-BE49-F238E27FC236}">
              <a16:creationId xmlns:a16="http://schemas.microsoft.com/office/drawing/2014/main" id="{A5610C48-BD02-4779-A5CB-378FE436E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095500"/>
          <a:ext cx="119062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E255F6-821B-41B5-AD4A-5126B280113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503465</xdr:colOff>
      <xdr:row>1643</xdr:row>
      <xdr:rowOff>29934</xdr:rowOff>
    </xdr:from>
    <xdr:to>
      <xdr:col>8</xdr:col>
      <xdr:colOff>1809750</xdr:colOff>
      <xdr:row>1676</xdr:row>
      <xdr:rowOff>163285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DB60A9-7F0A-4866-A8B3-6E61216D0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489857</xdr:colOff>
      <xdr:row>1679</xdr:row>
      <xdr:rowOff>27214</xdr:rowOff>
    </xdr:from>
    <xdr:to>
      <xdr:col>8</xdr:col>
      <xdr:colOff>1796142</xdr:colOff>
      <xdr:row>1712</xdr:row>
      <xdr:rowOff>160565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680859-18C1-4645-81ED-019AAE9CA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449037</xdr:colOff>
      <xdr:row>1645</xdr:row>
      <xdr:rowOff>97970</xdr:rowOff>
    </xdr:from>
    <xdr:to>
      <xdr:col>10</xdr:col>
      <xdr:colOff>1755322</xdr:colOff>
      <xdr:row>1679</xdr:row>
      <xdr:rowOff>40821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FB2756-3C6F-4EED-A062-95E88217C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612321</xdr:colOff>
      <xdr:row>1683</xdr:row>
      <xdr:rowOff>13607</xdr:rowOff>
    </xdr:from>
    <xdr:to>
      <xdr:col>11</xdr:col>
      <xdr:colOff>40821</xdr:colOff>
      <xdr:row>1716</xdr:row>
      <xdr:rowOff>146958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6000EC-F08B-43D1-955E-C6CDBE754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74839</xdr:colOff>
      <xdr:row>114</xdr:row>
      <xdr:rowOff>152399</xdr:rowOff>
    </xdr:from>
    <xdr:to>
      <xdr:col>26</xdr:col>
      <xdr:colOff>1660072</xdr:colOff>
      <xdr:row>139</xdr:row>
      <xdr:rowOff>176892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6C5A745-5EB8-4600-819C-B666C31DA0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1632856</xdr:colOff>
      <xdr:row>1604</xdr:row>
      <xdr:rowOff>179614</xdr:rowOff>
    </xdr:from>
    <xdr:to>
      <xdr:col>23</xdr:col>
      <xdr:colOff>95248</xdr:colOff>
      <xdr:row>1623</xdr:row>
      <xdr:rowOff>122464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840657-36CA-4B29-A033-196412DA29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mailto:infoctr@eia.gov" TargetMode="External"/><Relationship Id="rId1" Type="http://schemas.openxmlformats.org/officeDocument/2006/relationships/hyperlink" Target="http://tonto.eia.gov/dnav/pet/hist/LeafHandler.ashx?n=PET&amp;s=RWTC&amp;f=D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8189"/>
  <sheetViews>
    <sheetView showGridLines="0" workbookViewId="0">
      <selection activeCell="F6064" sqref="F6064"/>
    </sheetView>
  </sheetViews>
  <sheetFormatPr baseColWidth="10" defaultColWidth="9.140625" defaultRowHeight="15" x14ac:dyDescent="0.25"/>
  <cols>
    <col min="1" max="1" width="15.140625" style="35" customWidth="1"/>
    <col min="2" max="2" width="19" customWidth="1"/>
    <col min="10" max="10" width="59.7109375" bestFit="1" customWidth="1"/>
    <col min="11" max="11" width="63.28515625" bestFit="1" customWidth="1"/>
    <col min="12" max="12" width="10.85546875" bestFit="1" customWidth="1"/>
    <col min="13" max="13" width="10.5703125" bestFit="1" customWidth="1"/>
    <col min="14" max="14" width="20.42578125" bestFit="1" customWidth="1"/>
    <col min="257" max="257" width="15.140625" customWidth="1"/>
    <col min="258" max="258" width="19" customWidth="1"/>
    <col min="513" max="513" width="15.140625" customWidth="1"/>
    <col min="514" max="514" width="19" customWidth="1"/>
    <col min="769" max="769" width="15.140625" customWidth="1"/>
    <col min="770" max="770" width="19" customWidth="1"/>
    <col min="1025" max="1025" width="15.140625" customWidth="1"/>
    <col min="1026" max="1026" width="19" customWidth="1"/>
    <col min="1281" max="1281" width="15.140625" customWidth="1"/>
    <col min="1282" max="1282" width="19" customWidth="1"/>
    <col min="1537" max="1537" width="15.140625" customWidth="1"/>
    <col min="1538" max="1538" width="19" customWidth="1"/>
    <col min="1793" max="1793" width="15.140625" customWidth="1"/>
    <col min="1794" max="1794" width="19" customWidth="1"/>
    <col min="2049" max="2049" width="15.140625" customWidth="1"/>
    <col min="2050" max="2050" width="19" customWidth="1"/>
    <col min="2305" max="2305" width="15.140625" customWidth="1"/>
    <col min="2306" max="2306" width="19" customWidth="1"/>
    <col min="2561" max="2561" width="15.140625" customWidth="1"/>
    <col min="2562" max="2562" width="19" customWidth="1"/>
    <col min="2817" max="2817" width="15.140625" customWidth="1"/>
    <col min="2818" max="2818" width="19" customWidth="1"/>
    <col min="3073" max="3073" width="15.140625" customWidth="1"/>
    <col min="3074" max="3074" width="19" customWidth="1"/>
    <col min="3329" max="3329" width="15.140625" customWidth="1"/>
    <col min="3330" max="3330" width="19" customWidth="1"/>
    <col min="3585" max="3585" width="15.140625" customWidth="1"/>
    <col min="3586" max="3586" width="19" customWidth="1"/>
    <col min="3841" max="3841" width="15.140625" customWidth="1"/>
    <col min="3842" max="3842" width="19" customWidth="1"/>
    <col min="4097" max="4097" width="15.140625" customWidth="1"/>
    <col min="4098" max="4098" width="19" customWidth="1"/>
    <col min="4353" max="4353" width="15.140625" customWidth="1"/>
    <col min="4354" max="4354" width="19" customWidth="1"/>
    <col min="4609" max="4609" width="15.140625" customWidth="1"/>
    <col min="4610" max="4610" width="19" customWidth="1"/>
    <col min="4865" max="4865" width="15.140625" customWidth="1"/>
    <col min="4866" max="4866" width="19" customWidth="1"/>
    <col min="5121" max="5121" width="15.140625" customWidth="1"/>
    <col min="5122" max="5122" width="19" customWidth="1"/>
    <col min="5377" max="5377" width="15.140625" customWidth="1"/>
    <col min="5378" max="5378" width="19" customWidth="1"/>
    <col min="5633" max="5633" width="15.140625" customWidth="1"/>
    <col min="5634" max="5634" width="19" customWidth="1"/>
    <col min="5889" max="5889" width="15.140625" customWidth="1"/>
    <col min="5890" max="5890" width="19" customWidth="1"/>
    <col min="6145" max="6145" width="15.140625" customWidth="1"/>
    <col min="6146" max="6146" width="19" customWidth="1"/>
    <col min="6401" max="6401" width="15.140625" customWidth="1"/>
    <col min="6402" max="6402" width="19" customWidth="1"/>
    <col min="6657" max="6657" width="15.140625" customWidth="1"/>
    <col min="6658" max="6658" width="19" customWidth="1"/>
    <col min="6913" max="6913" width="15.140625" customWidth="1"/>
    <col min="6914" max="6914" width="19" customWidth="1"/>
    <col min="7169" max="7169" width="15.140625" customWidth="1"/>
    <col min="7170" max="7170" width="19" customWidth="1"/>
    <col min="7425" max="7425" width="15.140625" customWidth="1"/>
    <col min="7426" max="7426" width="19" customWidth="1"/>
    <col min="7681" max="7681" width="15.140625" customWidth="1"/>
    <col min="7682" max="7682" width="19" customWidth="1"/>
    <col min="7937" max="7937" width="15.140625" customWidth="1"/>
    <col min="7938" max="7938" width="19" customWidth="1"/>
    <col min="8193" max="8193" width="15.140625" customWidth="1"/>
    <col min="8194" max="8194" width="19" customWidth="1"/>
    <col min="8449" max="8449" width="15.140625" customWidth="1"/>
    <col min="8450" max="8450" width="19" customWidth="1"/>
    <col min="8705" max="8705" width="15.140625" customWidth="1"/>
    <col min="8706" max="8706" width="19" customWidth="1"/>
    <col min="8961" max="8961" width="15.140625" customWidth="1"/>
    <col min="8962" max="8962" width="19" customWidth="1"/>
    <col min="9217" max="9217" width="15.140625" customWidth="1"/>
    <col min="9218" max="9218" width="19" customWidth="1"/>
    <col min="9473" max="9473" width="15.140625" customWidth="1"/>
    <col min="9474" max="9474" width="19" customWidth="1"/>
    <col min="9729" max="9729" width="15.140625" customWidth="1"/>
    <col min="9730" max="9730" width="19" customWidth="1"/>
    <col min="9985" max="9985" width="15.140625" customWidth="1"/>
    <col min="9986" max="9986" width="19" customWidth="1"/>
    <col min="10241" max="10241" width="15.140625" customWidth="1"/>
    <col min="10242" max="10242" width="19" customWidth="1"/>
    <col min="10497" max="10497" width="15.140625" customWidth="1"/>
    <col min="10498" max="10498" width="19" customWidth="1"/>
    <col min="10753" max="10753" width="15.140625" customWidth="1"/>
    <col min="10754" max="10754" width="19" customWidth="1"/>
    <col min="11009" max="11009" width="15.140625" customWidth="1"/>
    <col min="11010" max="11010" width="19" customWidth="1"/>
    <col min="11265" max="11265" width="15.140625" customWidth="1"/>
    <col min="11266" max="11266" width="19" customWidth="1"/>
    <col min="11521" max="11521" width="15.140625" customWidth="1"/>
    <col min="11522" max="11522" width="19" customWidth="1"/>
    <col min="11777" max="11777" width="15.140625" customWidth="1"/>
    <col min="11778" max="11778" width="19" customWidth="1"/>
    <col min="12033" max="12033" width="15.140625" customWidth="1"/>
    <col min="12034" max="12034" width="19" customWidth="1"/>
    <col min="12289" max="12289" width="15.140625" customWidth="1"/>
    <col min="12290" max="12290" width="19" customWidth="1"/>
    <col min="12545" max="12545" width="15.140625" customWidth="1"/>
    <col min="12546" max="12546" width="19" customWidth="1"/>
    <col min="12801" max="12801" width="15.140625" customWidth="1"/>
    <col min="12802" max="12802" width="19" customWidth="1"/>
    <col min="13057" max="13057" width="15.140625" customWidth="1"/>
    <col min="13058" max="13058" width="19" customWidth="1"/>
    <col min="13313" max="13313" width="15.140625" customWidth="1"/>
    <col min="13314" max="13314" width="19" customWidth="1"/>
    <col min="13569" max="13569" width="15.140625" customWidth="1"/>
    <col min="13570" max="13570" width="19" customWidth="1"/>
    <col min="13825" max="13825" width="15.140625" customWidth="1"/>
    <col min="13826" max="13826" width="19" customWidth="1"/>
    <col min="14081" max="14081" width="15.140625" customWidth="1"/>
    <col min="14082" max="14082" width="19" customWidth="1"/>
    <col min="14337" max="14337" width="15.140625" customWidth="1"/>
    <col min="14338" max="14338" width="19" customWidth="1"/>
    <col min="14593" max="14593" width="15.140625" customWidth="1"/>
    <col min="14594" max="14594" width="19" customWidth="1"/>
    <col min="14849" max="14849" width="15.140625" customWidth="1"/>
    <col min="14850" max="14850" width="19" customWidth="1"/>
    <col min="15105" max="15105" width="15.140625" customWidth="1"/>
    <col min="15106" max="15106" width="19" customWidth="1"/>
    <col min="15361" max="15361" width="15.140625" customWidth="1"/>
    <col min="15362" max="15362" width="19" customWidth="1"/>
    <col min="15617" max="15617" width="15.140625" customWidth="1"/>
    <col min="15618" max="15618" width="19" customWidth="1"/>
    <col min="15873" max="15873" width="15.140625" customWidth="1"/>
    <col min="15874" max="15874" width="19" customWidth="1"/>
    <col min="16129" max="16129" width="15.140625" customWidth="1"/>
    <col min="16130" max="16130" width="19" customWidth="1"/>
  </cols>
  <sheetData>
    <row r="1" spans="1:14" ht="18" x14ac:dyDescent="0.25">
      <c r="A1" s="49" t="s">
        <v>6</v>
      </c>
      <c r="B1" s="10" t="s">
        <v>7</v>
      </c>
      <c r="J1" s="14" t="s">
        <v>12</v>
      </c>
    </row>
    <row r="2" spans="1:14" ht="15.75" x14ac:dyDescent="0.25">
      <c r="A2" s="50" t="s">
        <v>8</v>
      </c>
      <c r="B2" s="11" t="s">
        <v>9</v>
      </c>
      <c r="J2" s="15" t="s">
        <v>11</v>
      </c>
      <c r="K2" s="16"/>
      <c r="L2" s="16"/>
      <c r="M2" s="16"/>
      <c r="N2" s="16"/>
    </row>
    <row r="3" spans="1:14" ht="39" x14ac:dyDescent="0.25">
      <c r="A3" s="51" t="s">
        <v>10</v>
      </c>
      <c r="B3" s="12" t="s">
        <v>11</v>
      </c>
      <c r="J3" s="17"/>
      <c r="K3" s="16"/>
      <c r="L3" s="16"/>
      <c r="M3" s="16"/>
      <c r="N3" s="16"/>
    </row>
    <row r="4" spans="1:14" hidden="1" x14ac:dyDescent="0.25">
      <c r="A4" s="13">
        <v>31414</v>
      </c>
      <c r="B4">
        <v>25.56</v>
      </c>
      <c r="J4" s="18" t="s">
        <v>13</v>
      </c>
      <c r="K4" s="16"/>
      <c r="L4" s="16"/>
      <c r="M4" s="16"/>
      <c r="N4" s="16"/>
    </row>
    <row r="5" spans="1:14" hidden="1" x14ac:dyDescent="0.25">
      <c r="A5" s="13">
        <v>31415</v>
      </c>
      <c r="B5">
        <v>26</v>
      </c>
      <c r="J5" s="19" t="s">
        <v>14</v>
      </c>
      <c r="K5" s="20" t="s">
        <v>15</v>
      </c>
      <c r="L5" s="21" t="s">
        <v>16</v>
      </c>
      <c r="M5" s="20" t="s">
        <v>17</v>
      </c>
      <c r="N5" s="20" t="s">
        <v>18</v>
      </c>
    </row>
    <row r="6" spans="1:14" hidden="1" x14ac:dyDescent="0.25">
      <c r="A6" s="13">
        <v>31418</v>
      </c>
      <c r="B6">
        <v>26.53</v>
      </c>
      <c r="J6" s="22" t="s">
        <v>19</v>
      </c>
      <c r="K6" s="23" t="s">
        <v>11</v>
      </c>
      <c r="L6" s="24">
        <v>1</v>
      </c>
      <c r="M6" s="23" t="s">
        <v>20</v>
      </c>
      <c r="N6" s="23" t="s">
        <v>21</v>
      </c>
    </row>
    <row r="7" spans="1:14" hidden="1" x14ac:dyDescent="0.25">
      <c r="A7" s="13">
        <v>31419</v>
      </c>
      <c r="B7">
        <v>25.85</v>
      </c>
    </row>
    <row r="8" spans="1:14" hidden="1" x14ac:dyDescent="0.25">
      <c r="A8" s="13">
        <v>31420</v>
      </c>
      <c r="B8">
        <v>25.87</v>
      </c>
      <c r="J8" t="s">
        <v>22</v>
      </c>
      <c r="K8" s="16" t="s">
        <v>23</v>
      </c>
    </row>
    <row r="9" spans="1:14" hidden="1" x14ac:dyDescent="0.25">
      <c r="A9" s="13">
        <v>31421</v>
      </c>
      <c r="B9">
        <v>26.03</v>
      </c>
      <c r="J9" t="s">
        <v>24</v>
      </c>
      <c r="K9" s="16" t="s">
        <v>25</v>
      </c>
    </row>
    <row r="10" spans="1:14" hidden="1" x14ac:dyDescent="0.25">
      <c r="A10" s="13">
        <v>31422</v>
      </c>
      <c r="B10">
        <v>25.65</v>
      </c>
      <c r="J10" t="s">
        <v>26</v>
      </c>
      <c r="K10" s="25" t="s">
        <v>27</v>
      </c>
    </row>
    <row r="11" spans="1:14" hidden="1" x14ac:dyDescent="0.25">
      <c r="A11" s="13">
        <v>31425</v>
      </c>
      <c r="B11">
        <v>25.08</v>
      </c>
      <c r="J11" t="s">
        <v>28</v>
      </c>
      <c r="K11" s="26" t="s">
        <v>29</v>
      </c>
    </row>
    <row r="12" spans="1:14" hidden="1" x14ac:dyDescent="0.25">
      <c r="A12" s="13">
        <v>31426</v>
      </c>
      <c r="B12">
        <v>24.97</v>
      </c>
      <c r="J12" s="27" t="s">
        <v>30</v>
      </c>
    </row>
    <row r="13" spans="1:14" hidden="1" x14ac:dyDescent="0.25">
      <c r="A13" s="13">
        <v>31427</v>
      </c>
      <c r="B13">
        <v>25.18</v>
      </c>
      <c r="J13" s="28" t="s">
        <v>31</v>
      </c>
      <c r="K13" s="26" t="s">
        <v>32</v>
      </c>
    </row>
    <row r="14" spans="1:14" hidden="1" x14ac:dyDescent="0.25">
      <c r="A14" s="13">
        <v>31428</v>
      </c>
      <c r="B14">
        <v>23.98</v>
      </c>
      <c r="K14" t="s">
        <v>33</v>
      </c>
      <c r="N14" s="29" t="s">
        <v>34</v>
      </c>
    </row>
    <row r="15" spans="1:14" hidden="1" x14ac:dyDescent="0.25">
      <c r="A15" s="13">
        <v>31429</v>
      </c>
      <c r="B15">
        <v>23.63</v>
      </c>
    </row>
    <row r="16" spans="1:14" hidden="1" x14ac:dyDescent="0.25">
      <c r="A16" s="13">
        <v>31432</v>
      </c>
      <c r="B16">
        <v>21.33</v>
      </c>
    </row>
    <row r="17" spans="1:2" hidden="1" x14ac:dyDescent="0.25">
      <c r="A17" s="13">
        <v>31433</v>
      </c>
      <c r="B17">
        <v>20.61</v>
      </c>
    </row>
    <row r="18" spans="1:2" hidden="1" x14ac:dyDescent="0.25">
      <c r="A18" s="13">
        <v>31434</v>
      </c>
      <c r="B18">
        <v>20.25</v>
      </c>
    </row>
    <row r="19" spans="1:2" hidden="1" x14ac:dyDescent="0.25">
      <c r="A19" s="13">
        <v>31435</v>
      </c>
      <c r="B19">
        <v>19.93</v>
      </c>
    </row>
    <row r="20" spans="1:2" hidden="1" x14ac:dyDescent="0.25">
      <c r="A20" s="13">
        <v>31436</v>
      </c>
      <c r="B20">
        <v>19.45</v>
      </c>
    </row>
    <row r="21" spans="1:2" hidden="1" x14ac:dyDescent="0.25">
      <c r="A21" s="13">
        <v>31439</v>
      </c>
      <c r="B21">
        <v>20.87</v>
      </c>
    </row>
    <row r="22" spans="1:2" hidden="1" x14ac:dyDescent="0.25">
      <c r="A22" s="13">
        <v>31440</v>
      </c>
      <c r="B22">
        <v>19.45</v>
      </c>
    </row>
    <row r="23" spans="1:2" hidden="1" x14ac:dyDescent="0.25">
      <c r="A23" s="13">
        <v>31441</v>
      </c>
      <c r="B23">
        <v>19.61</v>
      </c>
    </row>
    <row r="24" spans="1:2" hidden="1" x14ac:dyDescent="0.25">
      <c r="A24" s="13">
        <v>31442</v>
      </c>
      <c r="B24">
        <v>19.579999999999998</v>
      </c>
    </row>
    <row r="25" spans="1:2" hidden="1" x14ac:dyDescent="0.25">
      <c r="A25" s="13">
        <v>31443</v>
      </c>
      <c r="B25">
        <v>18.95</v>
      </c>
    </row>
    <row r="26" spans="1:2" hidden="1" x14ac:dyDescent="0.25">
      <c r="A26" s="13">
        <v>31446</v>
      </c>
      <c r="B26">
        <v>17.420000000000002</v>
      </c>
    </row>
    <row r="27" spans="1:2" hidden="1" x14ac:dyDescent="0.25">
      <c r="A27" s="13">
        <v>31447</v>
      </c>
      <c r="B27">
        <v>15.58</v>
      </c>
    </row>
    <row r="28" spans="1:2" hidden="1" x14ac:dyDescent="0.25">
      <c r="A28" s="13">
        <v>31448</v>
      </c>
      <c r="B28">
        <v>16.28</v>
      </c>
    </row>
    <row r="29" spans="1:2" hidden="1" x14ac:dyDescent="0.25">
      <c r="A29" s="13">
        <v>31449</v>
      </c>
      <c r="B29">
        <v>16.600000000000001</v>
      </c>
    </row>
    <row r="30" spans="1:2" hidden="1" x14ac:dyDescent="0.25">
      <c r="A30" s="13">
        <v>31450</v>
      </c>
      <c r="B30">
        <v>17.7</v>
      </c>
    </row>
    <row r="31" spans="1:2" hidden="1" x14ac:dyDescent="0.25">
      <c r="A31" s="13">
        <v>31453</v>
      </c>
      <c r="B31">
        <v>16.78</v>
      </c>
    </row>
    <row r="32" spans="1:2" hidden="1" x14ac:dyDescent="0.25">
      <c r="A32" s="13">
        <v>31454</v>
      </c>
      <c r="B32">
        <v>16.28</v>
      </c>
    </row>
    <row r="33" spans="1:2" hidden="1" x14ac:dyDescent="0.25">
      <c r="A33" s="13">
        <v>31455</v>
      </c>
      <c r="B33">
        <v>15.74</v>
      </c>
    </row>
    <row r="34" spans="1:2" hidden="1" x14ac:dyDescent="0.25">
      <c r="A34" s="13">
        <v>31456</v>
      </c>
      <c r="B34">
        <v>16.43</v>
      </c>
    </row>
    <row r="35" spans="1:2" hidden="1" x14ac:dyDescent="0.25">
      <c r="A35" s="13">
        <v>31457</v>
      </c>
      <c r="B35">
        <v>16.03</v>
      </c>
    </row>
    <row r="36" spans="1:2" hidden="1" x14ac:dyDescent="0.25">
      <c r="A36" s="13">
        <v>31461</v>
      </c>
      <c r="B36">
        <v>14.7</v>
      </c>
    </row>
    <row r="37" spans="1:2" hidden="1" x14ac:dyDescent="0.25">
      <c r="A37" s="13">
        <v>31462</v>
      </c>
      <c r="B37">
        <v>15.08</v>
      </c>
    </row>
    <row r="38" spans="1:2" hidden="1" x14ac:dyDescent="0.25">
      <c r="A38" s="13">
        <v>31463</v>
      </c>
      <c r="B38">
        <v>14.13</v>
      </c>
    </row>
    <row r="39" spans="1:2" hidden="1" x14ac:dyDescent="0.25">
      <c r="A39" s="13">
        <v>31464</v>
      </c>
      <c r="B39">
        <v>13.63</v>
      </c>
    </row>
    <row r="40" spans="1:2" hidden="1" x14ac:dyDescent="0.25">
      <c r="A40" s="13">
        <v>31467</v>
      </c>
      <c r="B40">
        <v>14.68</v>
      </c>
    </row>
    <row r="41" spans="1:2" hidden="1" x14ac:dyDescent="0.25">
      <c r="A41" s="13">
        <v>31468</v>
      </c>
      <c r="B41">
        <v>14.68</v>
      </c>
    </row>
    <row r="42" spans="1:2" hidden="1" x14ac:dyDescent="0.25">
      <c r="A42" s="13">
        <v>31469</v>
      </c>
      <c r="B42">
        <v>14.62</v>
      </c>
    </row>
    <row r="43" spans="1:2" hidden="1" x14ac:dyDescent="0.25">
      <c r="A43" s="13">
        <v>31470</v>
      </c>
      <c r="B43">
        <v>14.05</v>
      </c>
    </row>
    <row r="44" spans="1:2" hidden="1" x14ac:dyDescent="0.25">
      <c r="A44" s="13">
        <v>31471</v>
      </c>
      <c r="B44">
        <v>13.23</v>
      </c>
    </row>
    <row r="45" spans="1:2" hidden="1" x14ac:dyDescent="0.25">
      <c r="A45" s="13">
        <v>31474</v>
      </c>
      <c r="B45">
        <v>11.98</v>
      </c>
    </row>
    <row r="46" spans="1:2" hidden="1" x14ac:dyDescent="0.25">
      <c r="A46" s="13">
        <v>31475</v>
      </c>
      <c r="B46">
        <v>11.98</v>
      </c>
    </row>
    <row r="47" spans="1:2" hidden="1" x14ac:dyDescent="0.25">
      <c r="A47" s="13">
        <v>31476</v>
      </c>
      <c r="B47">
        <v>12.03</v>
      </c>
    </row>
    <row r="48" spans="1:2" hidden="1" x14ac:dyDescent="0.25">
      <c r="A48" s="13">
        <v>31477</v>
      </c>
      <c r="B48">
        <v>13.13</v>
      </c>
    </row>
    <row r="49" spans="1:2" hidden="1" x14ac:dyDescent="0.25">
      <c r="A49" s="13">
        <v>31478</v>
      </c>
      <c r="B49">
        <v>12.24</v>
      </c>
    </row>
    <row r="50" spans="1:2" hidden="1" x14ac:dyDescent="0.25">
      <c r="A50" s="13">
        <v>31481</v>
      </c>
      <c r="B50">
        <v>12.94</v>
      </c>
    </row>
    <row r="51" spans="1:2" hidden="1" x14ac:dyDescent="0.25">
      <c r="A51" s="13">
        <v>31482</v>
      </c>
      <c r="B51">
        <v>13.23</v>
      </c>
    </row>
    <row r="52" spans="1:2" hidden="1" x14ac:dyDescent="0.25">
      <c r="A52" s="13">
        <v>31483</v>
      </c>
      <c r="B52">
        <v>14.05</v>
      </c>
    </row>
    <row r="53" spans="1:2" hidden="1" x14ac:dyDescent="0.25">
      <c r="A53" s="13">
        <v>31484</v>
      </c>
      <c r="B53">
        <v>12.6</v>
      </c>
    </row>
    <row r="54" spans="1:2" hidden="1" x14ac:dyDescent="0.25">
      <c r="A54" s="13">
        <v>31485</v>
      </c>
      <c r="B54">
        <v>12.55</v>
      </c>
    </row>
    <row r="55" spans="1:2" hidden="1" x14ac:dyDescent="0.25">
      <c r="A55" s="13">
        <v>31488</v>
      </c>
      <c r="B55">
        <v>13.28</v>
      </c>
    </row>
    <row r="56" spans="1:2" hidden="1" x14ac:dyDescent="0.25">
      <c r="A56" s="13">
        <v>31489</v>
      </c>
      <c r="B56">
        <v>14.03</v>
      </c>
    </row>
    <row r="57" spans="1:2" hidden="1" x14ac:dyDescent="0.25">
      <c r="A57" s="13">
        <v>31490</v>
      </c>
      <c r="B57">
        <v>13.25</v>
      </c>
    </row>
    <row r="58" spans="1:2" hidden="1" x14ac:dyDescent="0.25">
      <c r="A58" s="13">
        <v>31491</v>
      </c>
      <c r="B58">
        <v>12.75</v>
      </c>
    </row>
    <row r="59" spans="1:2" hidden="1" x14ac:dyDescent="0.25">
      <c r="A59" s="13">
        <v>31492</v>
      </c>
      <c r="B59">
        <v>13.95</v>
      </c>
    </row>
    <row r="60" spans="1:2" hidden="1" x14ac:dyDescent="0.25">
      <c r="A60" s="13">
        <v>31495</v>
      </c>
      <c r="B60">
        <v>12.2</v>
      </c>
    </row>
    <row r="61" spans="1:2" hidden="1" x14ac:dyDescent="0.25">
      <c r="A61" s="13">
        <v>31496</v>
      </c>
      <c r="B61">
        <v>12.43</v>
      </c>
    </row>
    <row r="62" spans="1:2" hidden="1" x14ac:dyDescent="0.25">
      <c r="A62" s="13">
        <v>31497</v>
      </c>
      <c r="B62">
        <v>12.03</v>
      </c>
    </row>
    <row r="63" spans="1:2" hidden="1" x14ac:dyDescent="0.25">
      <c r="A63" s="13">
        <v>31498</v>
      </c>
      <c r="B63">
        <v>11.35</v>
      </c>
    </row>
    <row r="64" spans="1:2" hidden="1" x14ac:dyDescent="0.25">
      <c r="A64" s="13">
        <v>31502</v>
      </c>
      <c r="B64">
        <v>10.25</v>
      </c>
    </row>
    <row r="65" spans="1:2" hidden="1" x14ac:dyDescent="0.25">
      <c r="A65" s="13">
        <v>31503</v>
      </c>
      <c r="B65">
        <v>11.13</v>
      </c>
    </row>
    <row r="66" spans="1:2" hidden="1" x14ac:dyDescent="0.25">
      <c r="A66" s="13">
        <v>31504</v>
      </c>
      <c r="B66">
        <v>11.35</v>
      </c>
    </row>
    <row r="67" spans="1:2" hidden="1" x14ac:dyDescent="0.25">
      <c r="A67" s="13">
        <v>31505</v>
      </c>
      <c r="B67">
        <v>11.7</v>
      </c>
    </row>
    <row r="68" spans="1:2" hidden="1" x14ac:dyDescent="0.25">
      <c r="A68" s="13">
        <v>31506</v>
      </c>
      <c r="B68">
        <v>12.75</v>
      </c>
    </row>
    <row r="69" spans="1:2" hidden="1" x14ac:dyDescent="0.25">
      <c r="A69" s="13">
        <v>31509</v>
      </c>
      <c r="B69">
        <v>14.39</v>
      </c>
    </row>
    <row r="70" spans="1:2" hidden="1" x14ac:dyDescent="0.25">
      <c r="A70" s="13">
        <v>31510</v>
      </c>
      <c r="B70">
        <v>12.83</v>
      </c>
    </row>
    <row r="71" spans="1:2" hidden="1" x14ac:dyDescent="0.25">
      <c r="A71" s="13">
        <v>31511</v>
      </c>
      <c r="B71">
        <v>13</v>
      </c>
    </row>
    <row r="72" spans="1:2" hidden="1" x14ac:dyDescent="0.25">
      <c r="A72" s="13">
        <v>31512</v>
      </c>
      <c r="B72">
        <v>13.45</v>
      </c>
    </row>
    <row r="73" spans="1:2" hidden="1" x14ac:dyDescent="0.25">
      <c r="A73" s="13">
        <v>31513</v>
      </c>
      <c r="B73">
        <v>13.63</v>
      </c>
    </row>
    <row r="74" spans="1:2" hidden="1" x14ac:dyDescent="0.25">
      <c r="A74" s="13">
        <v>31516</v>
      </c>
      <c r="B74">
        <v>12.94</v>
      </c>
    </row>
    <row r="75" spans="1:2" hidden="1" x14ac:dyDescent="0.25">
      <c r="A75" s="13">
        <v>31517</v>
      </c>
      <c r="B75">
        <v>12.72</v>
      </c>
    </row>
    <row r="76" spans="1:2" hidden="1" x14ac:dyDescent="0.25">
      <c r="A76" s="13">
        <v>31518</v>
      </c>
      <c r="B76">
        <v>11.5</v>
      </c>
    </row>
    <row r="77" spans="1:2" hidden="1" x14ac:dyDescent="0.25">
      <c r="A77" s="13">
        <v>31519</v>
      </c>
      <c r="B77">
        <v>11.75</v>
      </c>
    </row>
    <row r="78" spans="1:2" hidden="1" x14ac:dyDescent="0.25">
      <c r="A78" s="13">
        <v>31520</v>
      </c>
      <c r="B78">
        <v>11.88</v>
      </c>
    </row>
    <row r="79" spans="1:2" hidden="1" x14ac:dyDescent="0.25">
      <c r="A79" s="13">
        <v>31523</v>
      </c>
      <c r="B79">
        <v>12.48</v>
      </c>
    </row>
    <row r="80" spans="1:2" hidden="1" x14ac:dyDescent="0.25">
      <c r="A80" s="13">
        <v>31524</v>
      </c>
      <c r="B80">
        <v>13.13</v>
      </c>
    </row>
    <row r="81" spans="1:2" hidden="1" x14ac:dyDescent="0.25">
      <c r="A81" s="13">
        <v>31525</v>
      </c>
      <c r="B81">
        <v>13.7</v>
      </c>
    </row>
    <row r="82" spans="1:2" hidden="1" x14ac:dyDescent="0.25">
      <c r="A82" s="13">
        <v>31526</v>
      </c>
      <c r="B82">
        <v>13.65</v>
      </c>
    </row>
    <row r="83" spans="1:2" hidden="1" x14ac:dyDescent="0.25">
      <c r="A83" s="13">
        <v>31527</v>
      </c>
      <c r="B83">
        <v>14.23</v>
      </c>
    </row>
    <row r="84" spans="1:2" hidden="1" x14ac:dyDescent="0.25">
      <c r="A84" s="13">
        <v>31530</v>
      </c>
      <c r="B84">
        <v>13.34</v>
      </c>
    </row>
    <row r="85" spans="1:2" hidden="1" x14ac:dyDescent="0.25">
      <c r="A85" s="13">
        <v>31531</v>
      </c>
      <c r="B85">
        <v>13.63</v>
      </c>
    </row>
    <row r="86" spans="1:2" hidden="1" x14ac:dyDescent="0.25">
      <c r="A86" s="13">
        <v>31532</v>
      </c>
      <c r="B86">
        <v>13.38</v>
      </c>
    </row>
    <row r="87" spans="1:2" hidden="1" x14ac:dyDescent="0.25">
      <c r="A87" s="13">
        <v>31533</v>
      </c>
      <c r="B87">
        <v>13.8</v>
      </c>
    </row>
    <row r="88" spans="1:2" hidden="1" x14ac:dyDescent="0.25">
      <c r="A88" s="13">
        <v>31534</v>
      </c>
      <c r="B88">
        <v>14.65</v>
      </c>
    </row>
    <row r="89" spans="1:2" hidden="1" x14ac:dyDescent="0.25">
      <c r="A89" s="13">
        <v>31537</v>
      </c>
      <c r="B89">
        <v>14.32</v>
      </c>
    </row>
    <row r="90" spans="1:2" hidden="1" x14ac:dyDescent="0.25">
      <c r="A90" s="13">
        <v>31538</v>
      </c>
      <c r="B90">
        <v>14.43</v>
      </c>
    </row>
    <row r="91" spans="1:2" hidden="1" x14ac:dyDescent="0.25">
      <c r="A91" s="13">
        <v>31539</v>
      </c>
      <c r="B91">
        <v>15.13</v>
      </c>
    </row>
    <row r="92" spans="1:2" hidden="1" x14ac:dyDescent="0.25">
      <c r="A92" s="13">
        <v>31540</v>
      </c>
      <c r="B92">
        <v>15.7</v>
      </c>
    </row>
    <row r="93" spans="1:2" hidden="1" x14ac:dyDescent="0.25">
      <c r="A93" s="13">
        <v>31541</v>
      </c>
      <c r="B93">
        <v>15.83</v>
      </c>
    </row>
    <row r="94" spans="1:2" hidden="1" x14ac:dyDescent="0.25">
      <c r="A94" s="13">
        <v>31544</v>
      </c>
      <c r="B94">
        <v>15.75</v>
      </c>
    </row>
    <row r="95" spans="1:2" hidden="1" x14ac:dyDescent="0.25">
      <c r="A95" s="13">
        <v>31545</v>
      </c>
      <c r="B95">
        <v>15.65</v>
      </c>
    </row>
    <row r="96" spans="1:2" hidden="1" x14ac:dyDescent="0.25">
      <c r="A96" s="13">
        <v>31546</v>
      </c>
      <c r="B96">
        <v>15.53</v>
      </c>
    </row>
    <row r="97" spans="1:2" hidden="1" x14ac:dyDescent="0.25">
      <c r="A97" s="13">
        <v>31547</v>
      </c>
      <c r="B97">
        <v>15.68</v>
      </c>
    </row>
    <row r="98" spans="1:2" hidden="1" x14ac:dyDescent="0.25">
      <c r="A98" s="13">
        <v>31548</v>
      </c>
      <c r="B98">
        <v>16.079999999999998</v>
      </c>
    </row>
    <row r="99" spans="1:2" hidden="1" x14ac:dyDescent="0.25">
      <c r="A99" s="13">
        <v>31551</v>
      </c>
      <c r="B99">
        <v>17.13</v>
      </c>
    </row>
    <row r="100" spans="1:2" hidden="1" x14ac:dyDescent="0.25">
      <c r="A100" s="13">
        <v>31552</v>
      </c>
      <c r="B100">
        <v>16.18</v>
      </c>
    </row>
    <row r="101" spans="1:2" hidden="1" x14ac:dyDescent="0.25">
      <c r="A101" s="13">
        <v>31553</v>
      </c>
      <c r="B101">
        <v>15.53</v>
      </c>
    </row>
    <row r="102" spans="1:2" hidden="1" x14ac:dyDescent="0.25">
      <c r="A102" s="13">
        <v>31554</v>
      </c>
      <c r="B102">
        <v>16.04</v>
      </c>
    </row>
    <row r="103" spans="1:2" hidden="1" x14ac:dyDescent="0.25">
      <c r="A103" s="13">
        <v>31555</v>
      </c>
      <c r="B103">
        <v>16.95</v>
      </c>
    </row>
    <row r="104" spans="1:2" hidden="1" x14ac:dyDescent="0.25">
      <c r="A104" s="13">
        <v>31559</v>
      </c>
      <c r="B104">
        <v>15.1</v>
      </c>
    </row>
    <row r="105" spans="1:2" hidden="1" x14ac:dyDescent="0.25">
      <c r="A105" s="13">
        <v>31560</v>
      </c>
      <c r="B105">
        <v>14.65</v>
      </c>
    </row>
    <row r="106" spans="1:2" hidden="1" x14ac:dyDescent="0.25">
      <c r="A106" s="13">
        <v>31561</v>
      </c>
      <c r="B106">
        <v>14.5</v>
      </c>
    </row>
    <row r="107" spans="1:2" hidden="1" x14ac:dyDescent="0.25">
      <c r="A107" s="13">
        <v>31562</v>
      </c>
      <c r="B107">
        <v>14.3</v>
      </c>
    </row>
    <row r="108" spans="1:2" hidden="1" x14ac:dyDescent="0.25">
      <c r="A108" s="13">
        <v>31565</v>
      </c>
      <c r="B108">
        <v>13.8</v>
      </c>
    </row>
    <row r="109" spans="1:2" hidden="1" x14ac:dyDescent="0.25">
      <c r="A109" s="13">
        <v>31566</v>
      </c>
      <c r="B109">
        <v>13.35</v>
      </c>
    </row>
    <row r="110" spans="1:2" hidden="1" x14ac:dyDescent="0.25">
      <c r="A110" s="13">
        <v>31567</v>
      </c>
      <c r="B110">
        <v>13.15</v>
      </c>
    </row>
    <row r="111" spans="1:2" hidden="1" x14ac:dyDescent="0.25">
      <c r="A111" s="13">
        <v>31568</v>
      </c>
      <c r="B111">
        <v>13.21</v>
      </c>
    </row>
    <row r="112" spans="1:2" hidden="1" x14ac:dyDescent="0.25">
      <c r="A112" s="13">
        <v>31569</v>
      </c>
      <c r="B112">
        <v>12.73</v>
      </c>
    </row>
    <row r="113" spans="1:2" hidden="1" x14ac:dyDescent="0.25">
      <c r="A113" s="13">
        <v>31572</v>
      </c>
      <c r="B113">
        <v>12.61</v>
      </c>
    </row>
    <row r="114" spans="1:2" hidden="1" x14ac:dyDescent="0.25">
      <c r="A114" s="13">
        <v>31573</v>
      </c>
      <c r="B114">
        <v>12.38</v>
      </c>
    </row>
    <row r="115" spans="1:2" hidden="1" x14ac:dyDescent="0.25">
      <c r="A115" s="13">
        <v>31574</v>
      </c>
      <c r="B115">
        <v>13.52</v>
      </c>
    </row>
    <row r="116" spans="1:2" hidden="1" x14ac:dyDescent="0.25">
      <c r="A116" s="13">
        <v>31575</v>
      </c>
      <c r="B116">
        <v>13.69</v>
      </c>
    </row>
    <row r="117" spans="1:2" hidden="1" x14ac:dyDescent="0.25">
      <c r="A117" s="13">
        <v>31576</v>
      </c>
      <c r="B117">
        <v>13.83</v>
      </c>
    </row>
    <row r="118" spans="1:2" hidden="1" x14ac:dyDescent="0.25">
      <c r="A118" s="13">
        <v>31579</v>
      </c>
      <c r="B118">
        <v>13.65</v>
      </c>
    </row>
    <row r="119" spans="1:2" hidden="1" x14ac:dyDescent="0.25">
      <c r="A119" s="13">
        <v>31580</v>
      </c>
      <c r="B119">
        <v>13.65</v>
      </c>
    </row>
    <row r="120" spans="1:2" hidden="1" x14ac:dyDescent="0.25">
      <c r="A120" s="13">
        <v>31581</v>
      </c>
      <c r="B120">
        <v>13.62</v>
      </c>
    </row>
    <row r="121" spans="1:2" hidden="1" x14ac:dyDescent="0.25">
      <c r="A121" s="13">
        <v>31582</v>
      </c>
      <c r="B121">
        <v>13.73</v>
      </c>
    </row>
    <row r="122" spans="1:2" hidden="1" x14ac:dyDescent="0.25">
      <c r="A122" s="13">
        <v>31583</v>
      </c>
      <c r="B122">
        <v>14.44</v>
      </c>
    </row>
    <row r="123" spans="1:2" hidden="1" x14ac:dyDescent="0.25">
      <c r="A123" s="13">
        <v>31586</v>
      </c>
      <c r="B123">
        <v>14.05</v>
      </c>
    </row>
    <row r="124" spans="1:2" hidden="1" x14ac:dyDescent="0.25">
      <c r="A124" s="13">
        <v>31587</v>
      </c>
      <c r="B124">
        <v>13.98</v>
      </c>
    </row>
    <row r="125" spans="1:2" hidden="1" x14ac:dyDescent="0.25">
      <c r="A125" s="13">
        <v>31588</v>
      </c>
      <c r="B125">
        <v>13.23</v>
      </c>
    </row>
    <row r="126" spans="1:2" hidden="1" x14ac:dyDescent="0.25">
      <c r="A126" s="13">
        <v>31589</v>
      </c>
      <c r="B126">
        <v>13.14</v>
      </c>
    </row>
    <row r="127" spans="1:2" hidden="1" x14ac:dyDescent="0.25">
      <c r="A127" s="13">
        <v>31590</v>
      </c>
      <c r="B127">
        <v>13.38</v>
      </c>
    </row>
    <row r="128" spans="1:2" hidden="1" x14ac:dyDescent="0.25">
      <c r="A128" s="13">
        <v>31593</v>
      </c>
      <c r="B128">
        <v>12.8</v>
      </c>
    </row>
    <row r="129" spans="1:2" hidden="1" x14ac:dyDescent="0.25">
      <c r="A129" s="13">
        <v>31594</v>
      </c>
      <c r="B129">
        <v>12.39</v>
      </c>
    </row>
    <row r="130" spans="1:2" hidden="1" x14ac:dyDescent="0.25">
      <c r="A130" s="13">
        <v>31595</v>
      </c>
      <c r="B130">
        <v>12.04</v>
      </c>
    </row>
    <row r="131" spans="1:2" hidden="1" x14ac:dyDescent="0.25">
      <c r="A131" s="13">
        <v>31596</v>
      </c>
      <c r="B131">
        <v>11.7</v>
      </c>
    </row>
    <row r="132" spans="1:2" hidden="1" x14ac:dyDescent="0.25">
      <c r="A132" s="13">
        <v>31600</v>
      </c>
      <c r="B132">
        <v>11.18</v>
      </c>
    </row>
    <row r="133" spans="1:2" hidden="1" x14ac:dyDescent="0.25">
      <c r="A133" s="13">
        <v>31601</v>
      </c>
      <c r="B133">
        <v>11.19</v>
      </c>
    </row>
    <row r="134" spans="1:2" hidden="1" x14ac:dyDescent="0.25">
      <c r="A134" s="13">
        <v>31602</v>
      </c>
      <c r="B134">
        <v>11</v>
      </c>
    </row>
    <row r="135" spans="1:2" hidden="1" x14ac:dyDescent="0.25">
      <c r="A135" s="13">
        <v>31603</v>
      </c>
      <c r="B135">
        <v>11.13</v>
      </c>
    </row>
    <row r="136" spans="1:2" hidden="1" x14ac:dyDescent="0.25">
      <c r="A136" s="13">
        <v>31604</v>
      </c>
      <c r="B136">
        <v>11.13</v>
      </c>
    </row>
    <row r="137" spans="1:2" hidden="1" x14ac:dyDescent="0.25">
      <c r="A137" s="13">
        <v>31607</v>
      </c>
      <c r="B137">
        <v>11.23</v>
      </c>
    </row>
    <row r="138" spans="1:2" hidden="1" x14ac:dyDescent="0.25">
      <c r="A138" s="13">
        <v>31608</v>
      </c>
      <c r="B138">
        <v>11.85</v>
      </c>
    </row>
    <row r="139" spans="1:2" hidden="1" x14ac:dyDescent="0.25">
      <c r="A139" s="13">
        <v>31609</v>
      </c>
      <c r="B139">
        <v>12.68</v>
      </c>
    </row>
    <row r="140" spans="1:2" hidden="1" x14ac:dyDescent="0.25">
      <c r="A140" s="13">
        <v>31610</v>
      </c>
      <c r="B140">
        <v>12.3</v>
      </c>
    </row>
    <row r="141" spans="1:2" hidden="1" x14ac:dyDescent="0.25">
      <c r="A141" s="13">
        <v>31611</v>
      </c>
      <c r="B141">
        <v>12.8</v>
      </c>
    </row>
    <row r="142" spans="1:2" hidden="1" x14ac:dyDescent="0.25">
      <c r="A142" s="13">
        <v>31614</v>
      </c>
      <c r="B142">
        <v>13.07</v>
      </c>
    </row>
    <row r="143" spans="1:2" hidden="1" x14ac:dyDescent="0.25">
      <c r="A143" s="13">
        <v>31615</v>
      </c>
      <c r="B143">
        <v>10.88</v>
      </c>
    </row>
    <row r="144" spans="1:2" hidden="1" x14ac:dyDescent="0.25">
      <c r="A144" s="13">
        <v>31616</v>
      </c>
      <c r="B144">
        <v>10.83</v>
      </c>
    </row>
    <row r="145" spans="1:2" hidden="1" x14ac:dyDescent="0.25">
      <c r="A145" s="13">
        <v>31617</v>
      </c>
      <c r="B145">
        <v>10.95</v>
      </c>
    </row>
    <row r="146" spans="1:2" hidden="1" x14ac:dyDescent="0.25">
      <c r="A146" s="13">
        <v>31618</v>
      </c>
      <c r="B146">
        <v>10.83</v>
      </c>
    </row>
    <row r="147" spans="1:2" hidden="1" x14ac:dyDescent="0.25">
      <c r="A147" s="13">
        <v>31621</v>
      </c>
      <c r="B147">
        <v>11.09</v>
      </c>
    </row>
    <row r="148" spans="1:2" hidden="1" x14ac:dyDescent="0.25">
      <c r="A148" s="13">
        <v>31622</v>
      </c>
      <c r="B148">
        <v>11.63</v>
      </c>
    </row>
    <row r="149" spans="1:2" hidden="1" x14ac:dyDescent="0.25">
      <c r="A149" s="13">
        <v>31623</v>
      </c>
      <c r="B149">
        <v>11.73</v>
      </c>
    </row>
    <row r="150" spans="1:2" hidden="1" x14ac:dyDescent="0.25">
      <c r="A150" s="13">
        <v>31624</v>
      </c>
      <c r="B150">
        <v>11.23</v>
      </c>
    </row>
    <row r="151" spans="1:2" hidden="1" x14ac:dyDescent="0.25">
      <c r="A151" s="13">
        <v>31625</v>
      </c>
      <c r="B151">
        <v>11.56</v>
      </c>
    </row>
    <row r="152" spans="1:2" hidden="1" x14ac:dyDescent="0.25">
      <c r="A152" s="13">
        <v>31628</v>
      </c>
      <c r="B152">
        <v>14</v>
      </c>
    </row>
    <row r="153" spans="1:2" hidden="1" x14ac:dyDescent="0.25">
      <c r="A153" s="13">
        <v>31629</v>
      </c>
      <c r="B153">
        <v>14.35</v>
      </c>
    </row>
    <row r="154" spans="1:2" hidden="1" x14ac:dyDescent="0.25">
      <c r="A154" s="13">
        <v>31630</v>
      </c>
      <c r="B154">
        <v>14.8</v>
      </c>
    </row>
    <row r="155" spans="1:2" hidden="1" x14ac:dyDescent="0.25">
      <c r="A155" s="13">
        <v>31631</v>
      </c>
      <c r="B155">
        <v>15.18</v>
      </c>
    </row>
    <row r="156" spans="1:2" hidden="1" x14ac:dyDescent="0.25">
      <c r="A156" s="13">
        <v>31632</v>
      </c>
      <c r="B156">
        <v>14.83</v>
      </c>
    </row>
    <row r="157" spans="1:2" hidden="1" x14ac:dyDescent="0.25">
      <c r="A157" s="13">
        <v>31635</v>
      </c>
      <c r="B157">
        <v>14.92</v>
      </c>
    </row>
    <row r="158" spans="1:2" hidden="1" x14ac:dyDescent="0.25">
      <c r="A158" s="13">
        <v>31636</v>
      </c>
      <c r="B158">
        <v>15.5</v>
      </c>
    </row>
    <row r="159" spans="1:2" hidden="1" x14ac:dyDescent="0.25">
      <c r="A159" s="13">
        <v>31637</v>
      </c>
      <c r="B159">
        <v>15.28</v>
      </c>
    </row>
    <row r="160" spans="1:2" hidden="1" x14ac:dyDescent="0.25">
      <c r="A160" s="13">
        <v>31638</v>
      </c>
      <c r="B160">
        <v>15.43</v>
      </c>
    </row>
    <row r="161" spans="1:2" hidden="1" x14ac:dyDescent="0.25">
      <c r="A161" s="13">
        <v>31639</v>
      </c>
      <c r="B161">
        <v>15.83</v>
      </c>
    </row>
    <row r="162" spans="1:2" hidden="1" x14ac:dyDescent="0.25">
      <c r="A162" s="13">
        <v>31642</v>
      </c>
      <c r="B162">
        <v>15.58</v>
      </c>
    </row>
    <row r="163" spans="1:2" hidden="1" x14ac:dyDescent="0.25">
      <c r="A163" s="13">
        <v>31643</v>
      </c>
      <c r="B163">
        <v>14.98</v>
      </c>
    </row>
    <row r="164" spans="1:2" hidden="1" x14ac:dyDescent="0.25">
      <c r="A164" s="13">
        <v>31644</v>
      </c>
      <c r="B164">
        <v>15.23</v>
      </c>
    </row>
    <row r="165" spans="1:2" hidden="1" x14ac:dyDescent="0.25">
      <c r="A165" s="13">
        <v>31645</v>
      </c>
      <c r="B165">
        <v>15.23</v>
      </c>
    </row>
    <row r="166" spans="1:2" hidden="1" x14ac:dyDescent="0.25">
      <c r="A166" s="13">
        <v>31646</v>
      </c>
      <c r="B166">
        <v>15.48</v>
      </c>
    </row>
    <row r="167" spans="1:2" hidden="1" x14ac:dyDescent="0.25">
      <c r="A167" s="13">
        <v>31649</v>
      </c>
      <c r="B167">
        <v>15.48</v>
      </c>
    </row>
    <row r="168" spans="1:2" hidden="1" x14ac:dyDescent="0.25">
      <c r="A168" s="13">
        <v>31650</v>
      </c>
      <c r="B168">
        <v>15.78</v>
      </c>
    </row>
    <row r="169" spans="1:2" hidden="1" x14ac:dyDescent="0.25">
      <c r="A169" s="13">
        <v>31651</v>
      </c>
      <c r="B169">
        <v>15.83</v>
      </c>
    </row>
    <row r="170" spans="1:2" hidden="1" x14ac:dyDescent="0.25">
      <c r="A170" s="13">
        <v>31652</v>
      </c>
      <c r="B170">
        <v>15.83</v>
      </c>
    </row>
    <row r="171" spans="1:2" hidden="1" x14ac:dyDescent="0.25">
      <c r="A171" s="13">
        <v>31653</v>
      </c>
      <c r="B171">
        <v>15.93</v>
      </c>
    </row>
    <row r="172" spans="1:2" hidden="1" x14ac:dyDescent="0.25">
      <c r="A172" s="13">
        <v>31657</v>
      </c>
      <c r="B172">
        <v>16.43</v>
      </c>
    </row>
    <row r="173" spans="1:2" hidden="1" x14ac:dyDescent="0.25">
      <c r="A173" s="13">
        <v>31658</v>
      </c>
      <c r="B173">
        <v>16.03</v>
      </c>
    </row>
    <row r="174" spans="1:2" hidden="1" x14ac:dyDescent="0.25">
      <c r="A174" s="13">
        <v>31659</v>
      </c>
      <c r="B174">
        <v>16.18</v>
      </c>
    </row>
    <row r="175" spans="1:2" hidden="1" x14ac:dyDescent="0.25">
      <c r="A175" s="13">
        <v>31660</v>
      </c>
      <c r="B175">
        <v>15.63</v>
      </c>
    </row>
    <row r="176" spans="1:2" hidden="1" x14ac:dyDescent="0.25">
      <c r="A176" s="13">
        <v>31663</v>
      </c>
      <c r="B176">
        <v>15.63</v>
      </c>
    </row>
    <row r="177" spans="1:2" hidden="1" x14ac:dyDescent="0.25">
      <c r="A177" s="13">
        <v>31664</v>
      </c>
      <c r="B177">
        <v>15</v>
      </c>
    </row>
    <row r="178" spans="1:2" hidden="1" x14ac:dyDescent="0.25">
      <c r="A178" s="13">
        <v>31665</v>
      </c>
      <c r="B178">
        <v>14.9</v>
      </c>
    </row>
    <row r="179" spans="1:2" hidden="1" x14ac:dyDescent="0.25">
      <c r="A179" s="13">
        <v>31666</v>
      </c>
      <c r="B179">
        <v>15.05</v>
      </c>
    </row>
    <row r="180" spans="1:2" hidden="1" x14ac:dyDescent="0.25">
      <c r="A180" s="13">
        <v>31667</v>
      </c>
      <c r="B180">
        <v>15.06</v>
      </c>
    </row>
    <row r="181" spans="1:2" hidden="1" x14ac:dyDescent="0.25">
      <c r="A181" s="13">
        <v>31670</v>
      </c>
      <c r="B181">
        <v>14.31</v>
      </c>
    </row>
    <row r="182" spans="1:2" hidden="1" x14ac:dyDescent="0.25">
      <c r="A182" s="13">
        <v>31671</v>
      </c>
      <c r="B182">
        <v>13.8</v>
      </c>
    </row>
    <row r="183" spans="1:2" hidden="1" x14ac:dyDescent="0.25">
      <c r="A183" s="13">
        <v>31672</v>
      </c>
      <c r="B183">
        <v>14.03</v>
      </c>
    </row>
    <row r="184" spans="1:2" hidden="1" x14ac:dyDescent="0.25">
      <c r="A184" s="13">
        <v>31673</v>
      </c>
      <c r="B184">
        <v>14.55</v>
      </c>
    </row>
    <row r="185" spans="1:2" hidden="1" x14ac:dyDescent="0.25">
      <c r="A185" s="13">
        <v>31674</v>
      </c>
      <c r="B185">
        <v>14.47</v>
      </c>
    </row>
    <row r="186" spans="1:2" hidden="1" x14ac:dyDescent="0.25">
      <c r="A186" s="13">
        <v>31677</v>
      </c>
      <c r="B186">
        <v>13.94</v>
      </c>
    </row>
    <row r="187" spans="1:2" hidden="1" x14ac:dyDescent="0.25">
      <c r="A187" s="13">
        <v>31678</v>
      </c>
      <c r="B187">
        <v>14.3</v>
      </c>
    </row>
    <row r="188" spans="1:2" hidden="1" x14ac:dyDescent="0.25">
      <c r="A188" s="13">
        <v>31679</v>
      </c>
      <c r="B188">
        <v>14.55</v>
      </c>
    </row>
    <row r="189" spans="1:2" hidden="1" x14ac:dyDescent="0.25">
      <c r="A189" s="13">
        <v>31680</v>
      </c>
      <c r="B189">
        <v>14.28</v>
      </c>
    </row>
    <row r="190" spans="1:2" hidden="1" x14ac:dyDescent="0.25">
      <c r="A190" s="13">
        <v>31681</v>
      </c>
      <c r="B190">
        <v>14.43</v>
      </c>
    </row>
    <row r="191" spans="1:2" hidden="1" x14ac:dyDescent="0.25">
      <c r="A191" s="13">
        <v>31684</v>
      </c>
      <c r="B191">
        <v>14.93</v>
      </c>
    </row>
    <row r="192" spans="1:2" hidden="1" x14ac:dyDescent="0.25">
      <c r="A192" s="13">
        <v>31685</v>
      </c>
      <c r="B192">
        <v>14.7</v>
      </c>
    </row>
    <row r="193" spans="1:2" hidden="1" x14ac:dyDescent="0.25">
      <c r="A193" s="13">
        <v>31686</v>
      </c>
      <c r="B193">
        <v>15.23</v>
      </c>
    </row>
    <row r="194" spans="1:2" hidden="1" x14ac:dyDescent="0.25">
      <c r="A194" s="13">
        <v>31687</v>
      </c>
      <c r="B194">
        <v>15.38</v>
      </c>
    </row>
    <row r="195" spans="1:2" hidden="1" x14ac:dyDescent="0.25">
      <c r="A195" s="13">
        <v>31688</v>
      </c>
      <c r="B195">
        <v>14.86</v>
      </c>
    </row>
    <row r="196" spans="1:2" hidden="1" x14ac:dyDescent="0.25">
      <c r="A196" s="13">
        <v>31691</v>
      </c>
      <c r="B196">
        <v>14.83</v>
      </c>
    </row>
    <row r="197" spans="1:2" hidden="1" x14ac:dyDescent="0.25">
      <c r="A197" s="13">
        <v>31692</v>
      </c>
      <c r="B197">
        <v>15.6</v>
      </c>
    </row>
    <row r="198" spans="1:2" hidden="1" x14ac:dyDescent="0.25">
      <c r="A198" s="13">
        <v>31693</v>
      </c>
      <c r="B198">
        <v>15.35</v>
      </c>
    </row>
    <row r="199" spans="1:2" hidden="1" x14ac:dyDescent="0.25">
      <c r="A199" s="13">
        <v>31694</v>
      </c>
      <c r="B199">
        <v>15.05</v>
      </c>
    </row>
    <row r="200" spans="1:2" hidden="1" x14ac:dyDescent="0.25">
      <c r="A200" s="13">
        <v>31695</v>
      </c>
      <c r="B200">
        <v>14.98</v>
      </c>
    </row>
    <row r="201" spans="1:2" hidden="1" x14ac:dyDescent="0.25">
      <c r="A201" s="13">
        <v>31699</v>
      </c>
      <c r="B201">
        <v>14.55</v>
      </c>
    </row>
    <row r="202" spans="1:2" hidden="1" x14ac:dyDescent="0.25">
      <c r="A202" s="13">
        <v>31700</v>
      </c>
      <c r="B202">
        <v>14.83</v>
      </c>
    </row>
    <row r="203" spans="1:2" hidden="1" x14ac:dyDescent="0.25">
      <c r="A203" s="13">
        <v>31701</v>
      </c>
      <c r="B203">
        <v>14.53</v>
      </c>
    </row>
    <row r="204" spans="1:2" hidden="1" x14ac:dyDescent="0.25">
      <c r="A204" s="13">
        <v>31702</v>
      </c>
      <c r="B204">
        <v>14.85</v>
      </c>
    </row>
    <row r="205" spans="1:2" hidden="1" x14ac:dyDescent="0.25">
      <c r="A205" s="13">
        <v>31705</v>
      </c>
      <c r="B205">
        <v>15.17</v>
      </c>
    </row>
    <row r="206" spans="1:2" hidden="1" x14ac:dyDescent="0.25">
      <c r="A206" s="13">
        <v>31706</v>
      </c>
      <c r="B206">
        <v>15.22</v>
      </c>
    </row>
    <row r="207" spans="1:2" hidden="1" x14ac:dyDescent="0.25">
      <c r="A207" s="13">
        <v>31707</v>
      </c>
      <c r="B207">
        <v>14.85</v>
      </c>
    </row>
    <row r="208" spans="1:2" hidden="1" x14ac:dyDescent="0.25">
      <c r="A208" s="13">
        <v>31708</v>
      </c>
      <c r="B208">
        <v>14.88</v>
      </c>
    </row>
    <row r="209" spans="1:2" hidden="1" x14ac:dyDescent="0.25">
      <c r="A209" s="13">
        <v>31709</v>
      </c>
      <c r="B209">
        <v>14.93</v>
      </c>
    </row>
    <row r="210" spans="1:2" hidden="1" x14ac:dyDescent="0.25">
      <c r="A210" s="13">
        <v>31712</v>
      </c>
      <c r="B210">
        <v>14.4</v>
      </c>
    </row>
    <row r="211" spans="1:2" hidden="1" x14ac:dyDescent="0.25">
      <c r="A211" s="13">
        <v>31713</v>
      </c>
      <c r="B211">
        <v>14.18</v>
      </c>
    </row>
    <row r="212" spans="1:2" hidden="1" x14ac:dyDescent="0.25">
      <c r="A212" s="13">
        <v>31714</v>
      </c>
      <c r="B212">
        <v>13.73</v>
      </c>
    </row>
    <row r="213" spans="1:2" hidden="1" x14ac:dyDescent="0.25">
      <c r="A213" s="13">
        <v>31715</v>
      </c>
      <c r="B213">
        <v>15.08</v>
      </c>
    </row>
    <row r="214" spans="1:2" hidden="1" x14ac:dyDescent="0.25">
      <c r="A214" s="13">
        <v>31716</v>
      </c>
      <c r="B214">
        <v>15.25</v>
      </c>
    </row>
    <row r="215" spans="1:2" hidden="1" x14ac:dyDescent="0.25">
      <c r="A215" s="13">
        <v>31719</v>
      </c>
      <c r="B215">
        <v>14.7</v>
      </c>
    </row>
    <row r="216" spans="1:2" hidden="1" x14ac:dyDescent="0.25">
      <c r="A216" s="13">
        <v>31720</v>
      </c>
      <c r="B216">
        <v>15.05</v>
      </c>
    </row>
    <row r="217" spans="1:2" hidden="1" x14ac:dyDescent="0.25">
      <c r="A217" s="13">
        <v>31721</v>
      </c>
      <c r="B217">
        <v>14.93</v>
      </c>
    </row>
    <row r="218" spans="1:2" hidden="1" x14ac:dyDescent="0.25">
      <c r="A218" s="13">
        <v>31722</v>
      </c>
      <c r="B218">
        <v>15.08</v>
      </c>
    </row>
    <row r="219" spans="1:2" hidden="1" x14ac:dyDescent="0.25">
      <c r="A219" s="13">
        <v>31723</v>
      </c>
      <c r="B219">
        <v>15.15</v>
      </c>
    </row>
    <row r="220" spans="1:2" hidden="1" x14ac:dyDescent="0.25">
      <c r="A220" s="13">
        <v>31726</v>
      </c>
      <c r="B220">
        <v>15.3</v>
      </c>
    </row>
    <row r="221" spans="1:2" hidden="1" x14ac:dyDescent="0.25">
      <c r="A221" s="13">
        <v>31727</v>
      </c>
      <c r="B221">
        <v>15.39</v>
      </c>
    </row>
    <row r="222" spans="1:2" hidden="1" x14ac:dyDescent="0.25">
      <c r="A222" s="13">
        <v>31728</v>
      </c>
      <c r="B222">
        <v>15.33</v>
      </c>
    </row>
    <row r="223" spans="1:2" hidden="1" x14ac:dyDescent="0.25">
      <c r="A223" s="13">
        <v>31729</v>
      </c>
      <c r="B223">
        <v>15.55</v>
      </c>
    </row>
    <row r="224" spans="1:2" hidden="1" x14ac:dyDescent="0.25">
      <c r="A224" s="13">
        <v>31730</v>
      </c>
      <c r="B224">
        <v>15.68</v>
      </c>
    </row>
    <row r="225" spans="1:2" hidden="1" x14ac:dyDescent="0.25">
      <c r="A225" s="13">
        <v>31733</v>
      </c>
      <c r="B225">
        <v>15.62</v>
      </c>
    </row>
    <row r="226" spans="1:2" hidden="1" x14ac:dyDescent="0.25">
      <c r="A226" s="13">
        <v>31734</v>
      </c>
      <c r="B226">
        <v>15.65</v>
      </c>
    </row>
    <row r="227" spans="1:2" hidden="1" x14ac:dyDescent="0.25">
      <c r="A227" s="13">
        <v>31735</v>
      </c>
      <c r="B227">
        <v>15.52</v>
      </c>
    </row>
    <row r="228" spans="1:2" hidden="1" x14ac:dyDescent="0.25">
      <c r="A228" s="13">
        <v>31736</v>
      </c>
      <c r="B228">
        <v>15.1</v>
      </c>
    </row>
    <row r="229" spans="1:2" hidden="1" x14ac:dyDescent="0.25">
      <c r="A229" s="13">
        <v>31737</v>
      </c>
      <c r="B229">
        <v>15.13</v>
      </c>
    </row>
    <row r="230" spans="1:2" hidden="1" x14ac:dyDescent="0.25">
      <c r="A230" s="13">
        <v>31740</v>
      </c>
      <c r="B230">
        <v>14.98</v>
      </c>
    </row>
    <row r="231" spans="1:2" hidden="1" x14ac:dyDescent="0.25">
      <c r="A231" s="13">
        <v>31741</v>
      </c>
      <c r="B231">
        <v>15.05</v>
      </c>
    </row>
    <row r="232" spans="1:2" hidden="1" x14ac:dyDescent="0.25">
      <c r="A232" s="13">
        <v>31742</v>
      </c>
      <c r="B232">
        <v>15</v>
      </c>
    </row>
    <row r="233" spans="1:2" hidden="1" x14ac:dyDescent="0.25">
      <c r="A233" s="13">
        <v>31744</v>
      </c>
      <c r="B233">
        <v>15</v>
      </c>
    </row>
    <row r="234" spans="1:2" hidden="1" x14ac:dyDescent="0.25">
      <c r="A234" s="13">
        <v>31747</v>
      </c>
      <c r="B234">
        <v>15.29</v>
      </c>
    </row>
    <row r="235" spans="1:2" hidden="1" x14ac:dyDescent="0.25">
      <c r="A235" s="13">
        <v>31748</v>
      </c>
      <c r="B235">
        <v>15.22</v>
      </c>
    </row>
    <row r="236" spans="1:2" hidden="1" x14ac:dyDescent="0.25">
      <c r="A236" s="13">
        <v>31749</v>
      </c>
      <c r="B236">
        <v>15.13</v>
      </c>
    </row>
    <row r="237" spans="1:2" hidden="1" x14ac:dyDescent="0.25">
      <c r="A237" s="13">
        <v>31750</v>
      </c>
      <c r="B237">
        <v>15.2</v>
      </c>
    </row>
    <row r="238" spans="1:2" hidden="1" x14ac:dyDescent="0.25">
      <c r="A238" s="13">
        <v>31751</v>
      </c>
      <c r="B238">
        <v>15.14</v>
      </c>
    </row>
    <row r="239" spans="1:2" hidden="1" x14ac:dyDescent="0.25">
      <c r="A239" s="13">
        <v>31754</v>
      </c>
      <c r="B239">
        <v>15.01</v>
      </c>
    </row>
    <row r="240" spans="1:2" hidden="1" x14ac:dyDescent="0.25">
      <c r="A240" s="13">
        <v>31755</v>
      </c>
      <c r="B240">
        <v>14.93</v>
      </c>
    </row>
    <row r="241" spans="1:2" hidden="1" x14ac:dyDescent="0.25">
      <c r="A241" s="13">
        <v>31756</v>
      </c>
      <c r="B241">
        <v>15.12</v>
      </c>
    </row>
    <row r="242" spans="1:2" hidden="1" x14ac:dyDescent="0.25">
      <c r="A242" s="13">
        <v>31757</v>
      </c>
      <c r="B242">
        <v>15.49</v>
      </c>
    </row>
    <row r="243" spans="1:2" hidden="1" x14ac:dyDescent="0.25">
      <c r="A243" s="13">
        <v>31758</v>
      </c>
      <c r="B243">
        <v>16.13</v>
      </c>
    </row>
    <row r="244" spans="1:2" hidden="1" x14ac:dyDescent="0.25">
      <c r="A244" s="13">
        <v>31761</v>
      </c>
      <c r="B244">
        <v>16.38</v>
      </c>
    </row>
    <row r="245" spans="1:2" hidden="1" x14ac:dyDescent="0.25">
      <c r="A245" s="13">
        <v>31762</v>
      </c>
      <c r="B245">
        <v>16.11</v>
      </c>
    </row>
    <row r="246" spans="1:2" hidden="1" x14ac:dyDescent="0.25">
      <c r="A246" s="13">
        <v>31763</v>
      </c>
      <c r="B246">
        <v>15.83</v>
      </c>
    </row>
    <row r="247" spans="1:2" hidden="1" x14ac:dyDescent="0.25">
      <c r="A247" s="13">
        <v>31764</v>
      </c>
      <c r="B247">
        <v>16.28</v>
      </c>
    </row>
    <row r="248" spans="1:2" hidden="1" x14ac:dyDescent="0.25">
      <c r="A248" s="13">
        <v>31765</v>
      </c>
      <c r="B248">
        <v>16.55</v>
      </c>
    </row>
    <row r="249" spans="1:2" hidden="1" x14ac:dyDescent="0.25">
      <c r="A249" s="13">
        <v>31768</v>
      </c>
      <c r="B249">
        <v>16.95</v>
      </c>
    </row>
    <row r="250" spans="1:2" hidden="1" x14ac:dyDescent="0.25">
      <c r="A250" s="13">
        <v>31769</v>
      </c>
      <c r="B250">
        <v>16.93</v>
      </c>
    </row>
    <row r="251" spans="1:2" hidden="1" x14ac:dyDescent="0.25">
      <c r="A251" s="13">
        <v>31770</v>
      </c>
      <c r="B251">
        <v>17.260000000000002</v>
      </c>
    </row>
    <row r="252" spans="1:2" hidden="1" x14ac:dyDescent="0.25">
      <c r="A252" s="13">
        <v>31775</v>
      </c>
      <c r="B252">
        <v>17.649999999999999</v>
      </c>
    </row>
    <row r="253" spans="1:2" hidden="1" x14ac:dyDescent="0.25">
      <c r="A253" s="13">
        <v>31776</v>
      </c>
      <c r="B253">
        <v>17.73</v>
      </c>
    </row>
    <row r="254" spans="1:2" hidden="1" x14ac:dyDescent="0.25">
      <c r="A254" s="13">
        <v>31777</v>
      </c>
      <c r="B254">
        <v>17.93</v>
      </c>
    </row>
    <row r="255" spans="1:2" hidden="1" x14ac:dyDescent="0.25">
      <c r="A255" s="13">
        <v>31779</v>
      </c>
      <c r="B255">
        <v>18.13</v>
      </c>
    </row>
    <row r="256" spans="1:2" hidden="1" x14ac:dyDescent="0.25">
      <c r="A256" s="13">
        <v>31782</v>
      </c>
      <c r="B256">
        <v>17.98</v>
      </c>
    </row>
    <row r="257" spans="1:2" hidden="1" x14ac:dyDescent="0.25">
      <c r="A257" s="13">
        <v>31783</v>
      </c>
      <c r="B257">
        <v>18.21</v>
      </c>
    </row>
    <row r="258" spans="1:2" hidden="1" x14ac:dyDescent="0.25">
      <c r="A258" s="13">
        <v>31784</v>
      </c>
      <c r="B258">
        <v>18.28</v>
      </c>
    </row>
    <row r="259" spans="1:2" hidden="1" x14ac:dyDescent="0.25">
      <c r="A259" s="13">
        <v>31785</v>
      </c>
      <c r="B259">
        <v>18.63</v>
      </c>
    </row>
    <row r="260" spans="1:2" hidden="1" x14ac:dyDescent="0.25">
      <c r="A260" s="13">
        <v>31786</v>
      </c>
      <c r="B260">
        <v>18.78</v>
      </c>
    </row>
    <row r="261" spans="1:2" hidden="1" x14ac:dyDescent="0.25">
      <c r="A261" s="13">
        <v>31789</v>
      </c>
      <c r="B261">
        <v>19</v>
      </c>
    </row>
    <row r="262" spans="1:2" hidden="1" x14ac:dyDescent="0.25">
      <c r="A262" s="13">
        <v>31790</v>
      </c>
      <c r="B262">
        <v>18.86</v>
      </c>
    </row>
    <row r="263" spans="1:2" hidden="1" x14ac:dyDescent="0.25">
      <c r="A263" s="13">
        <v>31791</v>
      </c>
      <c r="B263">
        <v>19.13</v>
      </c>
    </row>
    <row r="264" spans="1:2" hidden="1" x14ac:dyDescent="0.25">
      <c r="A264" s="13">
        <v>31792</v>
      </c>
      <c r="B264">
        <v>19.09</v>
      </c>
    </row>
    <row r="265" spans="1:2" hidden="1" x14ac:dyDescent="0.25">
      <c r="A265" s="13">
        <v>31793</v>
      </c>
      <c r="B265">
        <v>19.13</v>
      </c>
    </row>
    <row r="266" spans="1:2" hidden="1" x14ac:dyDescent="0.25">
      <c r="A266" s="13">
        <v>31796</v>
      </c>
      <c r="B266">
        <v>18.7</v>
      </c>
    </row>
    <row r="267" spans="1:2" hidden="1" x14ac:dyDescent="0.25">
      <c r="A267" s="13">
        <v>31797</v>
      </c>
      <c r="B267">
        <v>18.73</v>
      </c>
    </row>
    <row r="268" spans="1:2" hidden="1" x14ac:dyDescent="0.25">
      <c r="A268" s="13">
        <v>31798</v>
      </c>
      <c r="B268">
        <v>18.600000000000001</v>
      </c>
    </row>
    <row r="269" spans="1:2" hidden="1" x14ac:dyDescent="0.25">
      <c r="A269" s="13">
        <v>31799</v>
      </c>
      <c r="B269">
        <v>18.760000000000002</v>
      </c>
    </row>
    <row r="270" spans="1:2" hidden="1" x14ac:dyDescent="0.25">
      <c r="A270" s="13">
        <v>31800</v>
      </c>
      <c r="B270">
        <v>18.59</v>
      </c>
    </row>
    <row r="271" spans="1:2" hidden="1" x14ac:dyDescent="0.25">
      <c r="A271" s="13">
        <v>31803</v>
      </c>
      <c r="B271">
        <v>18.63</v>
      </c>
    </row>
    <row r="272" spans="1:2" hidden="1" x14ac:dyDescent="0.25">
      <c r="A272" s="13">
        <v>31804</v>
      </c>
      <c r="B272">
        <v>18.48</v>
      </c>
    </row>
    <row r="273" spans="1:2" hidden="1" x14ac:dyDescent="0.25">
      <c r="A273" s="13">
        <v>31805</v>
      </c>
      <c r="B273">
        <v>18.559999999999999</v>
      </c>
    </row>
    <row r="274" spans="1:2" hidden="1" x14ac:dyDescent="0.25">
      <c r="A274" s="13">
        <v>31806</v>
      </c>
      <c r="B274">
        <v>18.68</v>
      </c>
    </row>
    <row r="275" spans="1:2" hidden="1" x14ac:dyDescent="0.25">
      <c r="A275" s="13">
        <v>31807</v>
      </c>
      <c r="B275">
        <v>18.73</v>
      </c>
    </row>
    <row r="276" spans="1:2" hidden="1" x14ac:dyDescent="0.25">
      <c r="A276" s="13">
        <v>31810</v>
      </c>
      <c r="B276">
        <v>18.59</v>
      </c>
    </row>
    <row r="277" spans="1:2" hidden="1" x14ac:dyDescent="0.25">
      <c r="A277" s="13">
        <v>31811</v>
      </c>
      <c r="B277">
        <v>18.38</v>
      </c>
    </row>
    <row r="278" spans="1:2" hidden="1" x14ac:dyDescent="0.25">
      <c r="A278" s="13">
        <v>31812</v>
      </c>
      <c r="B278">
        <v>18.260000000000002</v>
      </c>
    </row>
    <row r="279" spans="1:2" hidden="1" x14ac:dyDescent="0.25">
      <c r="A279" s="13">
        <v>31813</v>
      </c>
      <c r="B279">
        <v>18.559999999999999</v>
      </c>
    </row>
    <row r="280" spans="1:2" hidden="1" x14ac:dyDescent="0.25">
      <c r="A280" s="13">
        <v>31814</v>
      </c>
      <c r="B280">
        <v>18.440000000000001</v>
      </c>
    </row>
    <row r="281" spans="1:2" hidden="1" x14ac:dyDescent="0.25">
      <c r="A281" s="13">
        <v>31817</v>
      </c>
      <c r="B281">
        <v>18.37</v>
      </c>
    </row>
    <row r="282" spans="1:2" hidden="1" x14ac:dyDescent="0.25">
      <c r="A282" s="13">
        <v>31818</v>
      </c>
      <c r="B282">
        <v>18.43</v>
      </c>
    </row>
    <row r="283" spans="1:2" hidden="1" x14ac:dyDescent="0.25">
      <c r="A283" s="13">
        <v>31819</v>
      </c>
      <c r="B283">
        <v>18.03</v>
      </c>
    </row>
    <row r="284" spans="1:2" hidden="1" x14ac:dyDescent="0.25">
      <c r="A284" s="13">
        <v>31820</v>
      </c>
      <c r="B284">
        <v>18.05</v>
      </c>
    </row>
    <row r="285" spans="1:2" hidden="1" x14ac:dyDescent="0.25">
      <c r="A285" s="13">
        <v>31821</v>
      </c>
      <c r="B285">
        <v>17.829999999999998</v>
      </c>
    </row>
    <row r="286" spans="1:2" hidden="1" x14ac:dyDescent="0.25">
      <c r="A286" s="13">
        <v>31825</v>
      </c>
      <c r="B286">
        <v>17.78</v>
      </c>
    </row>
    <row r="287" spans="1:2" hidden="1" x14ac:dyDescent="0.25">
      <c r="A287" s="13">
        <v>31826</v>
      </c>
      <c r="B287">
        <v>17.440000000000001</v>
      </c>
    </row>
    <row r="288" spans="1:2" hidden="1" x14ac:dyDescent="0.25">
      <c r="A288" s="13">
        <v>31827</v>
      </c>
      <c r="B288">
        <v>17.48</v>
      </c>
    </row>
    <row r="289" spans="1:2" hidden="1" x14ac:dyDescent="0.25">
      <c r="A289" s="13">
        <v>31828</v>
      </c>
      <c r="B289">
        <v>17.829999999999998</v>
      </c>
    </row>
    <row r="290" spans="1:2" hidden="1" x14ac:dyDescent="0.25">
      <c r="A290" s="13">
        <v>31831</v>
      </c>
      <c r="B290">
        <v>17.149999999999999</v>
      </c>
    </row>
    <row r="291" spans="1:2" hidden="1" x14ac:dyDescent="0.25">
      <c r="A291" s="13">
        <v>31832</v>
      </c>
      <c r="B291">
        <v>16.75</v>
      </c>
    </row>
    <row r="292" spans="1:2" hidden="1" x14ac:dyDescent="0.25">
      <c r="A292" s="13">
        <v>31833</v>
      </c>
      <c r="B292">
        <v>16.43</v>
      </c>
    </row>
    <row r="293" spans="1:2" hidden="1" x14ac:dyDescent="0.25">
      <c r="A293" s="13">
        <v>31834</v>
      </c>
      <c r="B293">
        <v>16.98</v>
      </c>
    </row>
    <row r="294" spans="1:2" hidden="1" x14ac:dyDescent="0.25">
      <c r="A294" s="13">
        <v>31835</v>
      </c>
      <c r="B294">
        <v>16.45</v>
      </c>
    </row>
    <row r="295" spans="1:2" hidden="1" x14ac:dyDescent="0.25">
      <c r="A295" s="13">
        <v>31838</v>
      </c>
      <c r="B295">
        <v>16.43</v>
      </c>
    </row>
    <row r="296" spans="1:2" hidden="1" x14ac:dyDescent="0.25">
      <c r="A296" s="13">
        <v>31839</v>
      </c>
      <c r="B296">
        <v>17.399999999999999</v>
      </c>
    </row>
    <row r="297" spans="1:2" hidden="1" x14ac:dyDescent="0.25">
      <c r="A297" s="13">
        <v>31840</v>
      </c>
      <c r="B297">
        <v>17.399999999999999</v>
      </c>
    </row>
    <row r="298" spans="1:2" hidden="1" x14ac:dyDescent="0.25">
      <c r="A298" s="13">
        <v>31841</v>
      </c>
      <c r="B298">
        <v>18</v>
      </c>
    </row>
    <row r="299" spans="1:2" hidden="1" x14ac:dyDescent="0.25">
      <c r="A299" s="13">
        <v>31842</v>
      </c>
      <c r="B299">
        <v>18.13</v>
      </c>
    </row>
    <row r="300" spans="1:2" hidden="1" x14ac:dyDescent="0.25">
      <c r="A300" s="13">
        <v>31845</v>
      </c>
      <c r="B300">
        <v>18.13</v>
      </c>
    </row>
    <row r="301" spans="1:2" hidden="1" x14ac:dyDescent="0.25">
      <c r="A301" s="13">
        <v>31846</v>
      </c>
      <c r="B301">
        <v>18.27</v>
      </c>
    </row>
    <row r="302" spans="1:2" hidden="1" x14ac:dyDescent="0.25">
      <c r="A302" s="13">
        <v>31847</v>
      </c>
      <c r="B302">
        <v>18.329999999999998</v>
      </c>
    </row>
    <row r="303" spans="1:2" hidden="1" x14ac:dyDescent="0.25">
      <c r="A303" s="13">
        <v>31848</v>
      </c>
      <c r="B303">
        <v>18.420000000000002</v>
      </c>
    </row>
    <row r="304" spans="1:2" hidden="1" x14ac:dyDescent="0.25">
      <c r="A304" s="13">
        <v>31849</v>
      </c>
      <c r="B304">
        <v>18.39</v>
      </c>
    </row>
    <row r="305" spans="1:2" hidden="1" x14ac:dyDescent="0.25">
      <c r="A305" s="13">
        <v>31852</v>
      </c>
      <c r="B305">
        <v>18.61</v>
      </c>
    </row>
    <row r="306" spans="1:2" hidden="1" x14ac:dyDescent="0.25">
      <c r="A306" s="13">
        <v>31853</v>
      </c>
      <c r="B306">
        <v>18.940000000000001</v>
      </c>
    </row>
    <row r="307" spans="1:2" hidden="1" x14ac:dyDescent="0.25">
      <c r="A307" s="13">
        <v>31854</v>
      </c>
      <c r="B307">
        <v>18.75</v>
      </c>
    </row>
    <row r="308" spans="1:2" hidden="1" x14ac:dyDescent="0.25">
      <c r="A308" s="13">
        <v>31855</v>
      </c>
      <c r="B308">
        <v>18.61</v>
      </c>
    </row>
    <row r="309" spans="1:2" hidden="1" x14ac:dyDescent="0.25">
      <c r="A309" s="13">
        <v>31856</v>
      </c>
      <c r="B309">
        <v>18.7</v>
      </c>
    </row>
    <row r="310" spans="1:2" hidden="1" x14ac:dyDescent="0.25">
      <c r="A310" s="13">
        <v>31859</v>
      </c>
      <c r="B310">
        <v>18.600000000000001</v>
      </c>
    </row>
    <row r="311" spans="1:2" hidden="1" x14ac:dyDescent="0.25">
      <c r="A311" s="13">
        <v>31861</v>
      </c>
      <c r="B311">
        <v>18.48</v>
      </c>
    </row>
    <row r="312" spans="1:2" hidden="1" x14ac:dyDescent="0.25">
      <c r="A312" s="13">
        <v>31862</v>
      </c>
      <c r="B312">
        <v>18.63</v>
      </c>
    </row>
    <row r="313" spans="1:2" hidden="1" x14ac:dyDescent="0.25">
      <c r="A313" s="13">
        <v>31863</v>
      </c>
      <c r="B313">
        <v>18.649999999999999</v>
      </c>
    </row>
    <row r="314" spans="1:2" hidden="1" x14ac:dyDescent="0.25">
      <c r="A314" s="13">
        <v>31866</v>
      </c>
      <c r="B314">
        <v>18.670000000000002</v>
      </c>
    </row>
    <row r="315" spans="1:2" hidden="1" x14ac:dyDescent="0.25">
      <c r="A315" s="13">
        <v>31867</v>
      </c>
      <c r="B315">
        <v>18.82</v>
      </c>
    </row>
    <row r="316" spans="1:2" hidden="1" x14ac:dyDescent="0.25">
      <c r="A316" s="13">
        <v>31868</v>
      </c>
      <c r="B316">
        <v>18.78</v>
      </c>
    </row>
    <row r="317" spans="1:2" hidden="1" x14ac:dyDescent="0.25">
      <c r="A317" s="13">
        <v>31869</v>
      </c>
      <c r="B317">
        <v>18.899999999999999</v>
      </c>
    </row>
    <row r="318" spans="1:2" hidden="1" x14ac:dyDescent="0.25">
      <c r="A318" s="13">
        <v>31870</v>
      </c>
      <c r="B318">
        <v>18.68</v>
      </c>
    </row>
    <row r="319" spans="1:2" hidden="1" x14ac:dyDescent="0.25">
      <c r="A319" s="13">
        <v>31873</v>
      </c>
      <c r="B319">
        <v>18.71</v>
      </c>
    </row>
    <row r="320" spans="1:2" hidden="1" x14ac:dyDescent="0.25">
      <c r="A320" s="13">
        <v>31874</v>
      </c>
      <c r="B320">
        <v>18.690000000000001</v>
      </c>
    </row>
    <row r="321" spans="1:2" hidden="1" x14ac:dyDescent="0.25">
      <c r="A321" s="13">
        <v>31875</v>
      </c>
      <c r="B321">
        <v>18.68</v>
      </c>
    </row>
    <row r="322" spans="1:2" hidden="1" x14ac:dyDescent="0.25">
      <c r="A322" s="13">
        <v>31876</v>
      </c>
      <c r="B322">
        <v>18.64</v>
      </c>
    </row>
    <row r="323" spans="1:2" hidden="1" x14ac:dyDescent="0.25">
      <c r="A323" s="13">
        <v>31877</v>
      </c>
      <c r="B323">
        <v>18.260000000000002</v>
      </c>
    </row>
    <row r="324" spans="1:2" hidden="1" x14ac:dyDescent="0.25">
      <c r="A324" s="13">
        <v>31880</v>
      </c>
      <c r="B324">
        <v>18.07</v>
      </c>
    </row>
    <row r="325" spans="1:2" hidden="1" x14ac:dyDescent="0.25">
      <c r="A325" s="13">
        <v>31881</v>
      </c>
      <c r="B325">
        <v>18.09</v>
      </c>
    </row>
    <row r="326" spans="1:2" hidden="1" x14ac:dyDescent="0.25">
      <c r="A326" s="13">
        <v>31882</v>
      </c>
      <c r="B326">
        <v>18.46</v>
      </c>
    </row>
    <row r="327" spans="1:2" hidden="1" x14ac:dyDescent="0.25">
      <c r="A327" s="13">
        <v>31883</v>
      </c>
      <c r="B327">
        <v>18.579999999999998</v>
      </c>
    </row>
    <row r="328" spans="1:2" hidden="1" x14ac:dyDescent="0.25">
      <c r="A328" s="13">
        <v>31887</v>
      </c>
      <c r="B328">
        <v>18.66</v>
      </c>
    </row>
    <row r="329" spans="1:2" hidden="1" x14ac:dyDescent="0.25">
      <c r="A329" s="13">
        <v>31888</v>
      </c>
      <c r="B329">
        <v>18.97</v>
      </c>
    </row>
    <row r="330" spans="1:2" hidden="1" x14ac:dyDescent="0.25">
      <c r="A330" s="13">
        <v>31889</v>
      </c>
      <c r="B330">
        <v>19.03</v>
      </c>
    </row>
    <row r="331" spans="1:2" hidden="1" x14ac:dyDescent="0.25">
      <c r="A331" s="13">
        <v>31890</v>
      </c>
      <c r="B331">
        <v>19.03</v>
      </c>
    </row>
    <row r="332" spans="1:2" hidden="1" x14ac:dyDescent="0.25">
      <c r="A332" s="13">
        <v>31891</v>
      </c>
      <c r="B332">
        <v>19.010000000000002</v>
      </c>
    </row>
    <row r="333" spans="1:2" hidden="1" x14ac:dyDescent="0.25">
      <c r="A333" s="13">
        <v>31894</v>
      </c>
      <c r="B333">
        <v>18.829999999999998</v>
      </c>
    </row>
    <row r="334" spans="1:2" hidden="1" x14ac:dyDescent="0.25">
      <c r="A334" s="13">
        <v>31895</v>
      </c>
      <c r="B334">
        <v>18.73</v>
      </c>
    </row>
    <row r="335" spans="1:2" hidden="1" x14ac:dyDescent="0.25">
      <c r="A335" s="13">
        <v>31896</v>
      </c>
      <c r="B335">
        <v>18.66</v>
      </c>
    </row>
    <row r="336" spans="1:2" hidden="1" x14ac:dyDescent="0.25">
      <c r="A336" s="13">
        <v>31897</v>
      </c>
      <c r="B336">
        <v>18.760000000000002</v>
      </c>
    </row>
    <row r="337" spans="1:2" hidden="1" x14ac:dyDescent="0.25">
      <c r="A337" s="13">
        <v>31898</v>
      </c>
      <c r="B337">
        <v>18.84</v>
      </c>
    </row>
    <row r="338" spans="1:2" hidden="1" x14ac:dyDescent="0.25">
      <c r="A338" s="13">
        <v>31901</v>
      </c>
      <c r="B338">
        <v>18.93</v>
      </c>
    </row>
    <row r="339" spans="1:2" hidden="1" x14ac:dyDescent="0.25">
      <c r="A339" s="13">
        <v>31902</v>
      </c>
      <c r="B339">
        <v>19.18</v>
      </c>
    </row>
    <row r="340" spans="1:2" hidden="1" x14ac:dyDescent="0.25">
      <c r="A340" s="13">
        <v>31903</v>
      </c>
      <c r="B340">
        <v>19.22</v>
      </c>
    </row>
    <row r="341" spans="1:2" hidden="1" x14ac:dyDescent="0.25">
      <c r="A341" s="13">
        <v>31904</v>
      </c>
      <c r="B341">
        <v>19.079999999999998</v>
      </c>
    </row>
    <row r="342" spans="1:2" hidden="1" x14ac:dyDescent="0.25">
      <c r="A342" s="13">
        <v>31905</v>
      </c>
      <c r="B342">
        <v>19.28</v>
      </c>
    </row>
    <row r="343" spans="1:2" hidden="1" x14ac:dyDescent="0.25">
      <c r="A343" s="13">
        <v>31908</v>
      </c>
      <c r="B343">
        <v>19.43</v>
      </c>
    </row>
    <row r="344" spans="1:2" hidden="1" x14ac:dyDescent="0.25">
      <c r="A344" s="13">
        <v>31909</v>
      </c>
      <c r="B344">
        <v>19.37</v>
      </c>
    </row>
    <row r="345" spans="1:2" hidden="1" x14ac:dyDescent="0.25">
      <c r="A345" s="13">
        <v>31910</v>
      </c>
      <c r="B345">
        <v>19.39</v>
      </c>
    </row>
    <row r="346" spans="1:2" hidden="1" x14ac:dyDescent="0.25">
      <c r="A346" s="13">
        <v>31911</v>
      </c>
      <c r="B346">
        <v>19.559999999999999</v>
      </c>
    </row>
    <row r="347" spans="1:2" hidden="1" x14ac:dyDescent="0.25">
      <c r="A347" s="13">
        <v>31912</v>
      </c>
      <c r="B347">
        <v>19.84</v>
      </c>
    </row>
    <row r="348" spans="1:2" hidden="1" x14ac:dyDescent="0.25">
      <c r="A348" s="13">
        <v>31915</v>
      </c>
      <c r="B348">
        <v>19.91</v>
      </c>
    </row>
    <row r="349" spans="1:2" hidden="1" x14ac:dyDescent="0.25">
      <c r="A349" s="13">
        <v>31916</v>
      </c>
      <c r="B349">
        <v>19.97</v>
      </c>
    </row>
    <row r="350" spans="1:2" hidden="1" x14ac:dyDescent="0.25">
      <c r="A350" s="13">
        <v>31917</v>
      </c>
      <c r="B350">
        <v>19.75</v>
      </c>
    </row>
    <row r="351" spans="1:2" hidden="1" x14ac:dyDescent="0.25">
      <c r="A351" s="13">
        <v>31918</v>
      </c>
      <c r="B351">
        <v>19.95</v>
      </c>
    </row>
    <row r="352" spans="1:2" hidden="1" x14ac:dyDescent="0.25">
      <c r="A352" s="13">
        <v>31919</v>
      </c>
      <c r="B352">
        <v>19.68</v>
      </c>
    </row>
    <row r="353" spans="1:2" hidden="1" x14ac:dyDescent="0.25">
      <c r="A353" s="13">
        <v>31923</v>
      </c>
      <c r="B353">
        <v>19.350000000000001</v>
      </c>
    </row>
    <row r="354" spans="1:2" hidden="1" x14ac:dyDescent="0.25">
      <c r="A354" s="13">
        <v>31924</v>
      </c>
      <c r="B354">
        <v>19.38</v>
      </c>
    </row>
    <row r="355" spans="1:2" hidden="1" x14ac:dyDescent="0.25">
      <c r="A355" s="13">
        <v>31925</v>
      </c>
      <c r="B355">
        <v>19.28</v>
      </c>
    </row>
    <row r="356" spans="1:2" hidden="1" x14ac:dyDescent="0.25">
      <c r="A356" s="13">
        <v>31926</v>
      </c>
      <c r="B356">
        <v>19.36</v>
      </c>
    </row>
    <row r="357" spans="1:2" hidden="1" x14ac:dyDescent="0.25">
      <c r="A357" s="13">
        <v>31929</v>
      </c>
      <c r="B357">
        <v>19.55</v>
      </c>
    </row>
    <row r="358" spans="1:2" hidden="1" x14ac:dyDescent="0.25">
      <c r="A358" s="13">
        <v>31930</v>
      </c>
      <c r="B358">
        <v>19.7</v>
      </c>
    </row>
    <row r="359" spans="1:2" hidden="1" x14ac:dyDescent="0.25">
      <c r="A359" s="13">
        <v>31931</v>
      </c>
      <c r="B359">
        <v>19.87</v>
      </c>
    </row>
    <row r="360" spans="1:2" hidden="1" x14ac:dyDescent="0.25">
      <c r="A360" s="13">
        <v>31932</v>
      </c>
      <c r="B360">
        <v>19.75</v>
      </c>
    </row>
    <row r="361" spans="1:2" hidden="1" x14ac:dyDescent="0.25">
      <c r="A361" s="13">
        <v>31933</v>
      </c>
      <c r="B361">
        <v>19.79</v>
      </c>
    </row>
    <row r="362" spans="1:2" hidden="1" x14ac:dyDescent="0.25">
      <c r="A362" s="13">
        <v>31936</v>
      </c>
      <c r="B362">
        <v>19.940000000000001</v>
      </c>
    </row>
    <row r="363" spans="1:2" hidden="1" x14ac:dyDescent="0.25">
      <c r="A363" s="13">
        <v>31937</v>
      </c>
      <c r="B363">
        <v>19.84</v>
      </c>
    </row>
    <row r="364" spans="1:2" hidden="1" x14ac:dyDescent="0.25">
      <c r="A364" s="13">
        <v>31938</v>
      </c>
      <c r="B364">
        <v>19.829999999999998</v>
      </c>
    </row>
    <row r="365" spans="1:2" hidden="1" x14ac:dyDescent="0.25">
      <c r="A365" s="13">
        <v>31939</v>
      </c>
      <c r="B365">
        <v>19.850000000000001</v>
      </c>
    </row>
    <row r="366" spans="1:2" hidden="1" x14ac:dyDescent="0.25">
      <c r="A366" s="13">
        <v>31940</v>
      </c>
      <c r="B366">
        <v>19.93</v>
      </c>
    </row>
    <row r="367" spans="1:2" hidden="1" x14ac:dyDescent="0.25">
      <c r="A367" s="13">
        <v>31943</v>
      </c>
      <c r="B367">
        <v>20.07</v>
      </c>
    </row>
    <row r="368" spans="1:2" hidden="1" x14ac:dyDescent="0.25">
      <c r="A368" s="13">
        <v>31944</v>
      </c>
      <c r="B368">
        <v>20.27</v>
      </c>
    </row>
    <row r="369" spans="1:2" hidden="1" x14ac:dyDescent="0.25">
      <c r="A369" s="13">
        <v>31945</v>
      </c>
      <c r="B369">
        <v>20.41</v>
      </c>
    </row>
    <row r="370" spans="1:2" hidden="1" x14ac:dyDescent="0.25">
      <c r="A370" s="13">
        <v>31946</v>
      </c>
      <c r="B370">
        <v>20.5</v>
      </c>
    </row>
    <row r="371" spans="1:2" hidden="1" x14ac:dyDescent="0.25">
      <c r="A371" s="13">
        <v>31947</v>
      </c>
      <c r="B371">
        <v>20.65</v>
      </c>
    </row>
    <row r="372" spans="1:2" hidden="1" x14ac:dyDescent="0.25">
      <c r="A372" s="13">
        <v>31950</v>
      </c>
      <c r="B372">
        <v>20.49</v>
      </c>
    </row>
    <row r="373" spans="1:2" hidden="1" x14ac:dyDescent="0.25">
      <c r="A373" s="13">
        <v>31951</v>
      </c>
      <c r="B373">
        <v>19.95</v>
      </c>
    </row>
    <row r="374" spans="1:2" hidden="1" x14ac:dyDescent="0.25">
      <c r="A374" s="13">
        <v>31952</v>
      </c>
      <c r="B374">
        <v>20.13</v>
      </c>
    </row>
    <row r="375" spans="1:2" hidden="1" x14ac:dyDescent="0.25">
      <c r="A375" s="13">
        <v>31953</v>
      </c>
      <c r="B375">
        <v>20.149999999999999</v>
      </c>
    </row>
    <row r="376" spans="1:2" hidden="1" x14ac:dyDescent="0.25">
      <c r="A376" s="13">
        <v>31954</v>
      </c>
      <c r="B376">
        <v>20.34</v>
      </c>
    </row>
    <row r="377" spans="1:2" hidden="1" x14ac:dyDescent="0.25">
      <c r="A377" s="13">
        <v>31957</v>
      </c>
      <c r="B377">
        <v>20.38</v>
      </c>
    </row>
    <row r="378" spans="1:2" hidden="1" x14ac:dyDescent="0.25">
      <c r="A378" s="13">
        <v>31958</v>
      </c>
      <c r="B378">
        <v>20.22</v>
      </c>
    </row>
    <row r="379" spans="1:2" hidden="1" x14ac:dyDescent="0.25">
      <c r="A379" s="13">
        <v>31959</v>
      </c>
      <c r="B379">
        <v>20.47</v>
      </c>
    </row>
    <row r="380" spans="1:2" hidden="1" x14ac:dyDescent="0.25">
      <c r="A380" s="13">
        <v>31960</v>
      </c>
      <c r="B380">
        <v>20.61</v>
      </c>
    </row>
    <row r="381" spans="1:2" hidden="1" x14ac:dyDescent="0.25">
      <c r="A381" s="13">
        <v>31961</v>
      </c>
      <c r="B381">
        <v>20.61</v>
      </c>
    </row>
    <row r="382" spans="1:2" hidden="1" x14ac:dyDescent="0.25">
      <c r="A382" s="13">
        <v>31964</v>
      </c>
      <c r="B382">
        <v>20.92</v>
      </c>
    </row>
    <row r="383" spans="1:2" hidden="1" x14ac:dyDescent="0.25">
      <c r="A383" s="13">
        <v>31965</v>
      </c>
      <c r="B383">
        <v>20.76</v>
      </c>
    </row>
    <row r="384" spans="1:2" hidden="1" x14ac:dyDescent="0.25">
      <c r="A384" s="13">
        <v>31966</v>
      </c>
      <c r="B384">
        <v>20.94</v>
      </c>
    </row>
    <row r="385" spans="1:2" hidden="1" x14ac:dyDescent="0.25">
      <c r="A385" s="13">
        <v>31967</v>
      </c>
      <c r="B385">
        <v>21.32</v>
      </c>
    </row>
    <row r="386" spans="1:2" hidden="1" x14ac:dyDescent="0.25">
      <c r="A386" s="13">
        <v>31968</v>
      </c>
      <c r="B386">
        <v>21.34</v>
      </c>
    </row>
    <row r="387" spans="1:2" hidden="1" x14ac:dyDescent="0.25">
      <c r="A387" s="13">
        <v>31971</v>
      </c>
      <c r="B387">
        <v>21.38</v>
      </c>
    </row>
    <row r="388" spans="1:2" hidden="1" x14ac:dyDescent="0.25">
      <c r="A388" s="13">
        <v>31972</v>
      </c>
      <c r="B388">
        <v>21.65</v>
      </c>
    </row>
    <row r="389" spans="1:2" hidden="1" x14ac:dyDescent="0.25">
      <c r="A389" s="13">
        <v>31973</v>
      </c>
      <c r="B389">
        <v>22.23</v>
      </c>
    </row>
    <row r="390" spans="1:2" hidden="1" x14ac:dyDescent="0.25">
      <c r="A390" s="13">
        <v>31974</v>
      </c>
      <c r="B390">
        <v>22.44</v>
      </c>
    </row>
    <row r="391" spans="1:2" hidden="1" x14ac:dyDescent="0.25">
      <c r="A391" s="13">
        <v>31975</v>
      </c>
      <c r="B391">
        <v>22.44</v>
      </c>
    </row>
    <row r="392" spans="1:2" hidden="1" x14ac:dyDescent="0.25">
      <c r="A392" s="13">
        <v>31978</v>
      </c>
      <c r="B392">
        <v>22.23</v>
      </c>
    </row>
    <row r="393" spans="1:2" hidden="1" x14ac:dyDescent="0.25">
      <c r="A393" s="13">
        <v>31979</v>
      </c>
      <c r="B393">
        <v>21.75</v>
      </c>
    </row>
    <row r="394" spans="1:2" hidden="1" x14ac:dyDescent="0.25">
      <c r="A394" s="13">
        <v>31980</v>
      </c>
      <c r="B394">
        <v>21.73</v>
      </c>
    </row>
    <row r="395" spans="1:2" hidden="1" x14ac:dyDescent="0.25">
      <c r="A395" s="13">
        <v>31981</v>
      </c>
      <c r="B395">
        <v>21.23</v>
      </c>
    </row>
    <row r="396" spans="1:2" hidden="1" x14ac:dyDescent="0.25">
      <c r="A396" s="13">
        <v>31982</v>
      </c>
      <c r="B396">
        <v>20.58</v>
      </c>
    </row>
    <row r="397" spans="1:2" hidden="1" x14ac:dyDescent="0.25">
      <c r="A397" s="13">
        <v>31985</v>
      </c>
      <c r="B397">
        <v>20.5</v>
      </c>
    </row>
    <row r="398" spans="1:2" hidden="1" x14ac:dyDescent="0.25">
      <c r="A398" s="13">
        <v>31986</v>
      </c>
      <c r="B398">
        <v>21.35</v>
      </c>
    </row>
    <row r="399" spans="1:2" hidden="1" x14ac:dyDescent="0.25">
      <c r="A399" s="13">
        <v>31987</v>
      </c>
      <c r="B399">
        <v>21.49</v>
      </c>
    </row>
    <row r="400" spans="1:2" hidden="1" x14ac:dyDescent="0.25">
      <c r="A400" s="13">
        <v>31988</v>
      </c>
      <c r="B400">
        <v>21.47</v>
      </c>
    </row>
    <row r="401" spans="1:2" hidden="1" x14ac:dyDescent="0.25">
      <c r="A401" s="13">
        <v>31989</v>
      </c>
      <c r="B401">
        <v>21.43</v>
      </c>
    </row>
    <row r="402" spans="1:2" hidden="1" x14ac:dyDescent="0.25">
      <c r="A402" s="13">
        <v>31992</v>
      </c>
      <c r="B402">
        <v>22.21</v>
      </c>
    </row>
    <row r="403" spans="1:2" hidden="1" x14ac:dyDescent="0.25">
      <c r="A403" s="13">
        <v>31993</v>
      </c>
      <c r="B403">
        <v>21.82</v>
      </c>
    </row>
    <row r="404" spans="1:2" hidden="1" x14ac:dyDescent="0.25">
      <c r="A404" s="13">
        <v>31994</v>
      </c>
      <c r="B404">
        <v>21.37</v>
      </c>
    </row>
    <row r="405" spans="1:2" hidden="1" x14ac:dyDescent="0.25">
      <c r="A405" s="13">
        <v>31995</v>
      </c>
      <c r="B405">
        <v>21.17</v>
      </c>
    </row>
    <row r="406" spans="1:2" hidden="1" x14ac:dyDescent="0.25">
      <c r="A406" s="13">
        <v>31996</v>
      </c>
      <c r="B406">
        <v>21.01</v>
      </c>
    </row>
    <row r="407" spans="1:2" hidden="1" x14ac:dyDescent="0.25">
      <c r="A407" s="13">
        <v>31999</v>
      </c>
      <c r="B407">
        <v>20.7</v>
      </c>
    </row>
    <row r="408" spans="1:2" hidden="1" x14ac:dyDescent="0.25">
      <c r="A408" s="13">
        <v>32000</v>
      </c>
      <c r="B408">
        <v>21.07</v>
      </c>
    </row>
    <row r="409" spans="1:2" hidden="1" x14ac:dyDescent="0.25">
      <c r="A409" s="13">
        <v>32001</v>
      </c>
      <c r="B409">
        <v>20.96</v>
      </c>
    </row>
    <row r="410" spans="1:2" hidden="1" x14ac:dyDescent="0.25">
      <c r="A410" s="13">
        <v>32002</v>
      </c>
      <c r="B410">
        <v>20.76</v>
      </c>
    </row>
    <row r="411" spans="1:2" hidden="1" x14ac:dyDescent="0.25">
      <c r="A411" s="13">
        <v>32003</v>
      </c>
      <c r="B411">
        <v>20.53</v>
      </c>
    </row>
    <row r="412" spans="1:2" hidden="1" x14ac:dyDescent="0.25">
      <c r="A412" s="13">
        <v>32006</v>
      </c>
      <c r="B412">
        <v>19.850000000000001</v>
      </c>
    </row>
    <row r="413" spans="1:2" hidden="1" x14ac:dyDescent="0.25">
      <c r="A413" s="13">
        <v>32007</v>
      </c>
      <c r="B413">
        <v>19.84</v>
      </c>
    </row>
    <row r="414" spans="1:2" hidden="1" x14ac:dyDescent="0.25">
      <c r="A414" s="13">
        <v>32008</v>
      </c>
      <c r="B414">
        <v>19.71</v>
      </c>
    </row>
    <row r="415" spans="1:2" hidden="1" x14ac:dyDescent="0.25">
      <c r="A415" s="13">
        <v>32009</v>
      </c>
      <c r="B415">
        <v>19.47</v>
      </c>
    </row>
    <row r="416" spans="1:2" hidden="1" x14ac:dyDescent="0.25">
      <c r="A416" s="13">
        <v>32010</v>
      </c>
      <c r="B416">
        <v>19.2</v>
      </c>
    </row>
    <row r="417" spans="1:2" hidden="1" x14ac:dyDescent="0.25">
      <c r="A417" s="13">
        <v>32013</v>
      </c>
      <c r="B417">
        <v>19.18</v>
      </c>
    </row>
    <row r="418" spans="1:2" hidden="1" x14ac:dyDescent="0.25">
      <c r="A418" s="13">
        <v>32014</v>
      </c>
      <c r="B418">
        <v>19.3</v>
      </c>
    </row>
    <row r="419" spans="1:2" hidden="1" x14ac:dyDescent="0.25">
      <c r="A419" s="13">
        <v>32015</v>
      </c>
      <c r="B419">
        <v>19.489999999999998</v>
      </c>
    </row>
    <row r="420" spans="1:2" hidden="1" x14ac:dyDescent="0.25">
      <c r="A420" s="13">
        <v>32016</v>
      </c>
      <c r="B420">
        <v>19.690000000000001</v>
      </c>
    </row>
    <row r="421" spans="1:2" hidden="1" x14ac:dyDescent="0.25">
      <c r="A421" s="13">
        <v>32017</v>
      </c>
      <c r="B421">
        <v>19.440000000000001</v>
      </c>
    </row>
    <row r="422" spans="1:2" hidden="1" x14ac:dyDescent="0.25">
      <c r="A422" s="13">
        <v>32020</v>
      </c>
      <c r="B422">
        <v>19.760000000000002</v>
      </c>
    </row>
    <row r="423" spans="1:2" hidden="1" x14ac:dyDescent="0.25">
      <c r="A423" s="13">
        <v>32021</v>
      </c>
      <c r="B423">
        <v>19.61</v>
      </c>
    </row>
    <row r="424" spans="1:2" hidden="1" x14ac:dyDescent="0.25">
      <c r="A424" s="13">
        <v>32022</v>
      </c>
      <c r="B424">
        <v>19.62</v>
      </c>
    </row>
    <row r="425" spans="1:2" hidden="1" x14ac:dyDescent="0.25">
      <c r="A425" s="13">
        <v>32023</v>
      </c>
      <c r="B425">
        <v>19.48</v>
      </c>
    </row>
    <row r="426" spans="1:2" hidden="1" x14ac:dyDescent="0.25">
      <c r="A426" s="13">
        <v>32024</v>
      </c>
      <c r="B426">
        <v>19.34</v>
      </c>
    </row>
    <row r="427" spans="1:2" hidden="1" x14ac:dyDescent="0.25">
      <c r="A427" s="13">
        <v>32027</v>
      </c>
      <c r="B427">
        <v>19.34</v>
      </c>
    </row>
    <row r="428" spans="1:2" hidden="1" x14ac:dyDescent="0.25">
      <c r="A428" s="13">
        <v>32028</v>
      </c>
      <c r="B428">
        <v>18.989999999999998</v>
      </c>
    </row>
    <row r="429" spans="1:2" hidden="1" x14ac:dyDescent="0.25">
      <c r="A429" s="13">
        <v>32029</v>
      </c>
      <c r="B429">
        <v>19.43</v>
      </c>
    </row>
    <row r="430" spans="1:2" hidden="1" x14ac:dyDescent="0.25">
      <c r="A430" s="13">
        <v>32030</v>
      </c>
      <c r="B430">
        <v>19.72</v>
      </c>
    </row>
    <row r="431" spans="1:2" hidden="1" x14ac:dyDescent="0.25">
      <c r="A431" s="13">
        <v>32031</v>
      </c>
      <c r="B431">
        <v>19.420000000000002</v>
      </c>
    </row>
    <row r="432" spans="1:2" hidden="1" x14ac:dyDescent="0.25">
      <c r="A432" s="13">
        <v>32034</v>
      </c>
      <c r="B432">
        <v>19.64</v>
      </c>
    </row>
    <row r="433" spans="1:2" hidden="1" x14ac:dyDescent="0.25">
      <c r="A433" s="13">
        <v>32035</v>
      </c>
      <c r="B433">
        <v>19.66</v>
      </c>
    </row>
    <row r="434" spans="1:2" hidden="1" x14ac:dyDescent="0.25">
      <c r="A434" s="13">
        <v>32036</v>
      </c>
      <c r="B434">
        <v>19.71</v>
      </c>
    </row>
    <row r="435" spans="1:2" hidden="1" x14ac:dyDescent="0.25">
      <c r="A435" s="13">
        <v>32037</v>
      </c>
      <c r="B435">
        <v>19.579999999999998</v>
      </c>
    </row>
    <row r="436" spans="1:2" hidden="1" x14ac:dyDescent="0.25">
      <c r="A436" s="13">
        <v>32038</v>
      </c>
      <c r="B436">
        <v>19.579999999999998</v>
      </c>
    </row>
    <row r="437" spans="1:2" hidden="1" x14ac:dyDescent="0.25">
      <c r="A437" s="13">
        <v>32041</v>
      </c>
      <c r="B437">
        <v>19.77</v>
      </c>
    </row>
    <row r="438" spans="1:2" hidden="1" x14ac:dyDescent="0.25">
      <c r="A438" s="13">
        <v>32042</v>
      </c>
      <c r="B438">
        <v>19.350000000000001</v>
      </c>
    </row>
    <row r="439" spans="1:2" hidden="1" x14ac:dyDescent="0.25">
      <c r="A439" s="13">
        <v>32043</v>
      </c>
      <c r="B439">
        <v>19.66</v>
      </c>
    </row>
    <row r="440" spans="1:2" hidden="1" x14ac:dyDescent="0.25">
      <c r="A440" s="13">
        <v>32044</v>
      </c>
      <c r="B440">
        <v>19.61</v>
      </c>
    </row>
    <row r="441" spans="1:2" hidden="1" x14ac:dyDescent="0.25">
      <c r="A441" s="13">
        <v>32045</v>
      </c>
      <c r="B441">
        <v>19.47</v>
      </c>
    </row>
    <row r="442" spans="1:2" hidden="1" x14ac:dyDescent="0.25">
      <c r="A442" s="13">
        <v>32048</v>
      </c>
      <c r="B442">
        <v>19.48</v>
      </c>
    </row>
    <row r="443" spans="1:2" hidden="1" x14ac:dyDescent="0.25">
      <c r="A443" s="13">
        <v>32049</v>
      </c>
      <c r="B443">
        <v>19.579999999999998</v>
      </c>
    </row>
    <row r="444" spans="1:2" hidden="1" x14ac:dyDescent="0.25">
      <c r="A444" s="13">
        <v>32050</v>
      </c>
      <c r="B444">
        <v>19.62</v>
      </c>
    </row>
    <row r="445" spans="1:2" hidden="1" x14ac:dyDescent="0.25">
      <c r="A445" s="13">
        <v>32051</v>
      </c>
      <c r="B445">
        <v>19.62</v>
      </c>
    </row>
    <row r="446" spans="1:2" hidden="1" x14ac:dyDescent="0.25">
      <c r="A446" s="13">
        <v>32052</v>
      </c>
      <c r="B446">
        <v>19.88</v>
      </c>
    </row>
    <row r="447" spans="1:2" hidden="1" x14ac:dyDescent="0.25">
      <c r="A447" s="13">
        <v>32055</v>
      </c>
      <c r="B447">
        <v>19.809999999999999</v>
      </c>
    </row>
    <row r="448" spans="1:2" hidden="1" x14ac:dyDescent="0.25">
      <c r="A448" s="13">
        <v>32056</v>
      </c>
      <c r="B448">
        <v>19.329999999999998</v>
      </c>
    </row>
    <row r="449" spans="1:2" hidden="1" x14ac:dyDescent="0.25">
      <c r="A449" s="13">
        <v>32057</v>
      </c>
      <c r="B449">
        <v>19.68</v>
      </c>
    </row>
    <row r="450" spans="1:2" hidden="1" x14ac:dyDescent="0.25">
      <c r="A450" s="13">
        <v>32058</v>
      </c>
      <c r="B450">
        <v>19.77</v>
      </c>
    </row>
    <row r="451" spans="1:2" hidden="1" x14ac:dyDescent="0.25">
      <c r="A451" s="13">
        <v>32059</v>
      </c>
      <c r="B451">
        <v>19.670000000000002</v>
      </c>
    </row>
    <row r="452" spans="1:2" hidden="1" x14ac:dyDescent="0.25">
      <c r="A452" s="13">
        <v>32062</v>
      </c>
      <c r="B452">
        <v>19.670000000000002</v>
      </c>
    </row>
    <row r="453" spans="1:2" hidden="1" x14ac:dyDescent="0.25">
      <c r="A453" s="13">
        <v>32063</v>
      </c>
      <c r="B453">
        <v>19.66</v>
      </c>
    </row>
    <row r="454" spans="1:2" hidden="1" x14ac:dyDescent="0.25">
      <c r="A454" s="13">
        <v>32064</v>
      </c>
      <c r="B454">
        <v>19.79</v>
      </c>
    </row>
    <row r="455" spans="1:2" hidden="1" x14ac:dyDescent="0.25">
      <c r="A455" s="13">
        <v>32065</v>
      </c>
      <c r="B455">
        <v>19.77</v>
      </c>
    </row>
    <row r="456" spans="1:2" hidden="1" x14ac:dyDescent="0.25">
      <c r="A456" s="13">
        <v>32066</v>
      </c>
      <c r="B456">
        <v>20.23</v>
      </c>
    </row>
    <row r="457" spans="1:2" hidden="1" x14ac:dyDescent="0.25">
      <c r="A457" s="13">
        <v>32069</v>
      </c>
      <c r="B457">
        <v>19.79</v>
      </c>
    </row>
    <row r="458" spans="1:2" hidden="1" x14ac:dyDescent="0.25">
      <c r="A458" s="13">
        <v>32070</v>
      </c>
      <c r="B458">
        <v>19.79</v>
      </c>
    </row>
    <row r="459" spans="1:2" hidden="1" x14ac:dyDescent="0.25">
      <c r="A459" s="13">
        <v>32071</v>
      </c>
      <c r="B459">
        <v>19.93</v>
      </c>
    </row>
    <row r="460" spans="1:2" hidden="1" x14ac:dyDescent="0.25">
      <c r="A460" s="13">
        <v>32072</v>
      </c>
      <c r="B460">
        <v>20.190000000000001</v>
      </c>
    </row>
    <row r="461" spans="1:2" hidden="1" x14ac:dyDescent="0.25">
      <c r="A461" s="13">
        <v>32073</v>
      </c>
      <c r="B461">
        <v>20.18</v>
      </c>
    </row>
    <row r="462" spans="1:2" hidden="1" x14ac:dyDescent="0.25">
      <c r="A462" s="13">
        <v>32076</v>
      </c>
      <c r="B462">
        <v>20</v>
      </c>
    </row>
    <row r="463" spans="1:2" hidden="1" x14ac:dyDescent="0.25">
      <c r="A463" s="13">
        <v>32077</v>
      </c>
      <c r="B463">
        <v>20.149999999999999</v>
      </c>
    </row>
    <row r="464" spans="1:2" hidden="1" x14ac:dyDescent="0.25">
      <c r="A464" s="13">
        <v>32078</v>
      </c>
      <c r="B464">
        <v>20.100000000000001</v>
      </c>
    </row>
    <row r="465" spans="1:2" hidden="1" x14ac:dyDescent="0.25">
      <c r="A465" s="13">
        <v>32079</v>
      </c>
      <c r="B465">
        <v>19.93</v>
      </c>
    </row>
    <row r="466" spans="1:2" hidden="1" x14ac:dyDescent="0.25">
      <c r="A466" s="13">
        <v>32080</v>
      </c>
      <c r="B466">
        <v>19.96</v>
      </c>
    </row>
    <row r="467" spans="1:2" hidden="1" x14ac:dyDescent="0.25">
      <c r="A467" s="13">
        <v>32083</v>
      </c>
      <c r="B467">
        <v>19.64</v>
      </c>
    </row>
    <row r="468" spans="1:2" hidden="1" x14ac:dyDescent="0.25">
      <c r="A468" s="13">
        <v>32084</v>
      </c>
      <c r="B468">
        <v>19.39</v>
      </c>
    </row>
    <row r="469" spans="1:2" hidden="1" x14ac:dyDescent="0.25">
      <c r="A469" s="13">
        <v>32085</v>
      </c>
      <c r="B469">
        <v>19.09</v>
      </c>
    </row>
    <row r="470" spans="1:2" hidden="1" x14ac:dyDescent="0.25">
      <c r="A470" s="13">
        <v>32086</v>
      </c>
      <c r="B470">
        <v>19.02</v>
      </c>
    </row>
    <row r="471" spans="1:2" hidden="1" x14ac:dyDescent="0.25">
      <c r="A471" s="13">
        <v>32087</v>
      </c>
      <c r="B471">
        <v>18.73</v>
      </c>
    </row>
    <row r="472" spans="1:2" hidden="1" x14ac:dyDescent="0.25">
      <c r="A472" s="13">
        <v>32090</v>
      </c>
      <c r="B472">
        <v>18.66</v>
      </c>
    </row>
    <row r="473" spans="1:2" hidden="1" x14ac:dyDescent="0.25">
      <c r="A473" s="13">
        <v>32091</v>
      </c>
      <c r="B473">
        <v>18.98</v>
      </c>
    </row>
    <row r="474" spans="1:2" hidden="1" x14ac:dyDescent="0.25">
      <c r="A474" s="13">
        <v>32092</v>
      </c>
      <c r="B474">
        <v>18.920000000000002</v>
      </c>
    </row>
    <row r="475" spans="1:2" hidden="1" x14ac:dyDescent="0.25">
      <c r="A475" s="13">
        <v>32093</v>
      </c>
      <c r="B475">
        <v>18.93</v>
      </c>
    </row>
    <row r="476" spans="1:2" hidden="1" x14ac:dyDescent="0.25">
      <c r="A476" s="13">
        <v>32094</v>
      </c>
      <c r="B476">
        <v>18.89</v>
      </c>
    </row>
    <row r="477" spans="1:2" hidden="1" x14ac:dyDescent="0.25">
      <c r="A477" s="13">
        <v>32097</v>
      </c>
      <c r="B477">
        <v>18.690000000000001</v>
      </c>
    </row>
    <row r="478" spans="1:2" hidden="1" x14ac:dyDescent="0.25">
      <c r="A478" s="13">
        <v>32098</v>
      </c>
      <c r="B478">
        <v>18.28</v>
      </c>
    </row>
    <row r="479" spans="1:2" hidden="1" x14ac:dyDescent="0.25">
      <c r="A479" s="13">
        <v>32099</v>
      </c>
      <c r="B479">
        <v>18.62</v>
      </c>
    </row>
    <row r="480" spans="1:2" hidden="1" x14ac:dyDescent="0.25">
      <c r="A480" s="13">
        <v>32100</v>
      </c>
      <c r="B480">
        <v>18.55</v>
      </c>
    </row>
    <row r="481" spans="1:2" hidden="1" x14ac:dyDescent="0.25">
      <c r="A481" s="13">
        <v>32101</v>
      </c>
      <c r="B481">
        <v>18.87</v>
      </c>
    </row>
    <row r="482" spans="1:2" hidden="1" x14ac:dyDescent="0.25">
      <c r="A482" s="13">
        <v>32104</v>
      </c>
      <c r="B482">
        <v>19.309999999999999</v>
      </c>
    </row>
    <row r="483" spans="1:2" hidden="1" x14ac:dyDescent="0.25">
      <c r="A483" s="13">
        <v>32105</v>
      </c>
      <c r="B483">
        <v>18.73</v>
      </c>
    </row>
    <row r="484" spans="1:2" hidden="1" x14ac:dyDescent="0.25">
      <c r="A484" s="13">
        <v>32106</v>
      </c>
      <c r="B484">
        <v>18.63</v>
      </c>
    </row>
    <row r="485" spans="1:2" hidden="1" x14ac:dyDescent="0.25">
      <c r="A485" s="13">
        <v>32108</v>
      </c>
      <c r="B485">
        <v>18.63</v>
      </c>
    </row>
    <row r="486" spans="1:2" hidden="1" x14ac:dyDescent="0.25">
      <c r="A486" s="13">
        <v>32111</v>
      </c>
      <c r="B486">
        <v>18.52</v>
      </c>
    </row>
    <row r="487" spans="1:2" hidden="1" x14ac:dyDescent="0.25">
      <c r="A487" s="13">
        <v>32112</v>
      </c>
      <c r="B487">
        <v>18.440000000000001</v>
      </c>
    </row>
    <row r="488" spans="1:2" hidden="1" x14ac:dyDescent="0.25">
      <c r="A488" s="13">
        <v>32113</v>
      </c>
      <c r="B488">
        <v>18.59</v>
      </c>
    </row>
    <row r="489" spans="1:2" hidden="1" x14ac:dyDescent="0.25">
      <c r="A489" s="13">
        <v>32114</v>
      </c>
      <c r="B489">
        <v>18.87</v>
      </c>
    </row>
    <row r="490" spans="1:2" hidden="1" x14ac:dyDescent="0.25">
      <c r="A490" s="13">
        <v>32115</v>
      </c>
      <c r="B490">
        <v>18.68</v>
      </c>
    </row>
    <row r="491" spans="1:2" hidden="1" x14ac:dyDescent="0.25">
      <c r="A491" s="13">
        <v>32118</v>
      </c>
      <c r="B491">
        <v>18.3</v>
      </c>
    </row>
    <row r="492" spans="1:2" hidden="1" x14ac:dyDescent="0.25">
      <c r="A492" s="13">
        <v>32119</v>
      </c>
      <c r="B492">
        <v>18.059999999999999</v>
      </c>
    </row>
    <row r="493" spans="1:2" hidden="1" x14ac:dyDescent="0.25">
      <c r="A493" s="13">
        <v>32120</v>
      </c>
      <c r="B493">
        <v>18.53</v>
      </c>
    </row>
    <row r="494" spans="1:2" hidden="1" x14ac:dyDescent="0.25">
      <c r="A494" s="13">
        <v>32121</v>
      </c>
      <c r="B494">
        <v>18.510000000000002</v>
      </c>
    </row>
    <row r="495" spans="1:2" hidden="1" x14ac:dyDescent="0.25">
      <c r="A495" s="13">
        <v>32122</v>
      </c>
      <c r="B495">
        <v>18.309999999999999</v>
      </c>
    </row>
    <row r="496" spans="1:2" hidden="1" x14ac:dyDescent="0.25">
      <c r="A496" s="13">
        <v>32125</v>
      </c>
      <c r="B496">
        <v>17.47</v>
      </c>
    </row>
    <row r="497" spans="1:2" hidden="1" x14ac:dyDescent="0.25">
      <c r="A497" s="13">
        <v>32126</v>
      </c>
      <c r="B497">
        <v>16.75</v>
      </c>
    </row>
    <row r="498" spans="1:2" hidden="1" x14ac:dyDescent="0.25">
      <c r="A498" s="13">
        <v>32127</v>
      </c>
      <c r="B498">
        <v>15.97</v>
      </c>
    </row>
    <row r="499" spans="1:2" hidden="1" x14ac:dyDescent="0.25">
      <c r="A499" s="13">
        <v>32128</v>
      </c>
      <c r="B499">
        <v>15.97</v>
      </c>
    </row>
    <row r="500" spans="1:2" hidden="1" x14ac:dyDescent="0.25">
      <c r="A500" s="13">
        <v>32129</v>
      </c>
      <c r="B500">
        <v>15.57</v>
      </c>
    </row>
    <row r="501" spans="1:2" hidden="1" x14ac:dyDescent="0.25">
      <c r="A501" s="13">
        <v>32132</v>
      </c>
      <c r="B501">
        <v>15.12</v>
      </c>
    </row>
    <row r="502" spans="1:2" hidden="1" x14ac:dyDescent="0.25">
      <c r="A502" s="13">
        <v>32133</v>
      </c>
      <c r="B502">
        <v>16.600000000000001</v>
      </c>
    </row>
    <row r="503" spans="1:2" hidden="1" x14ac:dyDescent="0.25">
      <c r="A503" s="13">
        <v>32134</v>
      </c>
      <c r="B503">
        <v>16.64</v>
      </c>
    </row>
    <row r="504" spans="1:2" hidden="1" x14ac:dyDescent="0.25">
      <c r="A504" s="13">
        <v>32135</v>
      </c>
      <c r="B504">
        <v>16.54</v>
      </c>
    </row>
    <row r="505" spans="1:2" hidden="1" x14ac:dyDescent="0.25">
      <c r="A505" s="13">
        <v>32139</v>
      </c>
      <c r="B505">
        <v>16.46</v>
      </c>
    </row>
    <row r="506" spans="1:2" hidden="1" x14ac:dyDescent="0.25">
      <c r="A506" s="13">
        <v>32140</v>
      </c>
      <c r="B506">
        <v>16.95</v>
      </c>
    </row>
    <row r="507" spans="1:2" hidden="1" x14ac:dyDescent="0.25">
      <c r="A507" s="13">
        <v>32141</v>
      </c>
      <c r="B507">
        <v>16.97</v>
      </c>
    </row>
    <row r="508" spans="1:2" hidden="1" x14ac:dyDescent="0.25">
      <c r="A508" s="13">
        <v>32142</v>
      </c>
      <c r="B508">
        <v>16.739999999999998</v>
      </c>
    </row>
    <row r="509" spans="1:2" hidden="1" x14ac:dyDescent="0.25">
      <c r="A509" s="13">
        <v>32146</v>
      </c>
      <c r="B509">
        <v>17.77</v>
      </c>
    </row>
    <row r="510" spans="1:2" hidden="1" x14ac:dyDescent="0.25">
      <c r="A510" s="13">
        <v>32147</v>
      </c>
      <c r="B510">
        <v>17.89</v>
      </c>
    </row>
    <row r="511" spans="1:2" hidden="1" x14ac:dyDescent="0.25">
      <c r="A511" s="13">
        <v>32148</v>
      </c>
      <c r="B511">
        <v>17.73</v>
      </c>
    </row>
    <row r="512" spans="1:2" hidden="1" x14ac:dyDescent="0.25">
      <c r="A512" s="13">
        <v>32149</v>
      </c>
      <c r="B512">
        <v>17.3</v>
      </c>
    </row>
    <row r="513" spans="1:2" hidden="1" x14ac:dyDescent="0.25">
      <c r="A513" s="13">
        <v>32150</v>
      </c>
      <c r="B513">
        <v>17.329999999999998</v>
      </c>
    </row>
    <row r="514" spans="1:2" hidden="1" x14ac:dyDescent="0.25">
      <c r="A514" s="13">
        <v>32153</v>
      </c>
      <c r="B514">
        <v>16.63</v>
      </c>
    </row>
    <row r="515" spans="1:2" hidden="1" x14ac:dyDescent="0.25">
      <c r="A515" s="13">
        <v>32154</v>
      </c>
      <c r="B515">
        <v>16.760000000000002</v>
      </c>
    </row>
    <row r="516" spans="1:2" hidden="1" x14ac:dyDescent="0.25">
      <c r="A516" s="13">
        <v>32155</v>
      </c>
      <c r="B516">
        <v>16.559999999999999</v>
      </c>
    </row>
    <row r="517" spans="1:2" hidden="1" x14ac:dyDescent="0.25">
      <c r="A517" s="13">
        <v>32156</v>
      </c>
      <c r="B517">
        <v>17.100000000000001</v>
      </c>
    </row>
    <row r="518" spans="1:2" hidden="1" x14ac:dyDescent="0.25">
      <c r="A518" s="13">
        <v>32157</v>
      </c>
      <c r="B518">
        <v>16.920000000000002</v>
      </c>
    </row>
    <row r="519" spans="1:2" hidden="1" x14ac:dyDescent="0.25">
      <c r="A519" s="13">
        <v>32160</v>
      </c>
      <c r="B519">
        <v>17.28</v>
      </c>
    </row>
    <row r="520" spans="1:2" hidden="1" x14ac:dyDescent="0.25">
      <c r="A520" s="13">
        <v>32161</v>
      </c>
      <c r="B520">
        <v>17.3</v>
      </c>
    </row>
    <row r="521" spans="1:2" hidden="1" x14ac:dyDescent="0.25">
      <c r="A521" s="13">
        <v>32162</v>
      </c>
      <c r="B521">
        <v>17.2</v>
      </c>
    </row>
    <row r="522" spans="1:2" hidden="1" x14ac:dyDescent="0.25">
      <c r="A522" s="13">
        <v>32163</v>
      </c>
      <c r="B522">
        <v>17.21</v>
      </c>
    </row>
    <row r="523" spans="1:2" hidden="1" x14ac:dyDescent="0.25">
      <c r="A523" s="13">
        <v>32164</v>
      </c>
      <c r="B523">
        <v>16.989999999999998</v>
      </c>
    </row>
    <row r="524" spans="1:2" hidden="1" x14ac:dyDescent="0.25">
      <c r="A524" s="13">
        <v>32167</v>
      </c>
      <c r="B524">
        <v>17.11</v>
      </c>
    </row>
    <row r="525" spans="1:2" hidden="1" x14ac:dyDescent="0.25">
      <c r="A525" s="13">
        <v>32168</v>
      </c>
      <c r="B525">
        <v>16.96</v>
      </c>
    </row>
    <row r="526" spans="1:2" hidden="1" x14ac:dyDescent="0.25">
      <c r="A526" s="13">
        <v>32169</v>
      </c>
      <c r="B526">
        <v>16.64</v>
      </c>
    </row>
    <row r="527" spans="1:2" hidden="1" x14ac:dyDescent="0.25">
      <c r="A527" s="13">
        <v>32170</v>
      </c>
      <c r="B527">
        <v>16.940000000000001</v>
      </c>
    </row>
    <row r="528" spans="1:2" hidden="1" x14ac:dyDescent="0.25">
      <c r="A528" s="13">
        <v>32171</v>
      </c>
      <c r="B528">
        <v>16.97</v>
      </c>
    </row>
    <row r="529" spans="1:2" hidden="1" x14ac:dyDescent="0.25">
      <c r="A529" s="13">
        <v>32174</v>
      </c>
      <c r="B529">
        <v>16.829999999999998</v>
      </c>
    </row>
    <row r="530" spans="1:2" hidden="1" x14ac:dyDescent="0.25">
      <c r="A530" s="13">
        <v>32175</v>
      </c>
      <c r="B530">
        <v>16.920000000000002</v>
      </c>
    </row>
    <row r="531" spans="1:2" hidden="1" x14ac:dyDescent="0.25">
      <c r="A531" s="13">
        <v>32176</v>
      </c>
      <c r="B531">
        <v>17.12</v>
      </c>
    </row>
    <row r="532" spans="1:2" hidden="1" x14ac:dyDescent="0.25">
      <c r="A532" s="13">
        <v>32177</v>
      </c>
      <c r="B532">
        <v>17.170000000000002</v>
      </c>
    </row>
    <row r="533" spans="1:2" hidden="1" x14ac:dyDescent="0.25">
      <c r="A533" s="13">
        <v>32178</v>
      </c>
      <c r="B533">
        <v>17.34</v>
      </c>
    </row>
    <row r="534" spans="1:2" hidden="1" x14ac:dyDescent="0.25">
      <c r="A534" s="13">
        <v>32181</v>
      </c>
      <c r="B534">
        <v>17.7</v>
      </c>
    </row>
    <row r="535" spans="1:2" hidden="1" x14ac:dyDescent="0.25">
      <c r="A535" s="13">
        <v>32182</v>
      </c>
      <c r="B535">
        <v>17.38</v>
      </c>
    </row>
    <row r="536" spans="1:2" hidden="1" x14ac:dyDescent="0.25">
      <c r="A536" s="13">
        <v>32183</v>
      </c>
      <c r="B536">
        <v>17.12</v>
      </c>
    </row>
    <row r="537" spans="1:2" hidden="1" x14ac:dyDescent="0.25">
      <c r="A537" s="13">
        <v>32184</v>
      </c>
      <c r="B537">
        <v>17.170000000000002</v>
      </c>
    </row>
    <row r="538" spans="1:2" hidden="1" x14ac:dyDescent="0.25">
      <c r="A538" s="13">
        <v>32185</v>
      </c>
      <c r="B538">
        <v>16.84</v>
      </c>
    </row>
    <row r="539" spans="1:2" hidden="1" x14ac:dyDescent="0.25">
      <c r="A539" s="13">
        <v>32188</v>
      </c>
      <c r="B539">
        <v>16.84</v>
      </c>
    </row>
    <row r="540" spans="1:2" hidden="1" x14ac:dyDescent="0.25">
      <c r="A540" s="13">
        <v>32189</v>
      </c>
      <c r="B540">
        <v>16.8</v>
      </c>
    </row>
    <row r="541" spans="1:2" hidden="1" x14ac:dyDescent="0.25">
      <c r="A541" s="13">
        <v>32190</v>
      </c>
      <c r="B541">
        <v>16.62</v>
      </c>
    </row>
    <row r="542" spans="1:2" hidden="1" x14ac:dyDescent="0.25">
      <c r="A542" s="13">
        <v>32191</v>
      </c>
      <c r="B542">
        <v>16.5</v>
      </c>
    </row>
    <row r="543" spans="1:2" hidden="1" x14ac:dyDescent="0.25">
      <c r="A543" s="13">
        <v>32192</v>
      </c>
      <c r="B543">
        <v>16.73</v>
      </c>
    </row>
    <row r="544" spans="1:2" hidden="1" x14ac:dyDescent="0.25">
      <c r="A544" s="13">
        <v>32195</v>
      </c>
      <c r="B544">
        <v>16.64</v>
      </c>
    </row>
    <row r="545" spans="1:2" hidden="1" x14ac:dyDescent="0.25">
      <c r="A545" s="13">
        <v>32196</v>
      </c>
      <c r="B545">
        <v>16.8</v>
      </c>
    </row>
    <row r="546" spans="1:2" hidden="1" x14ac:dyDescent="0.25">
      <c r="A546" s="13">
        <v>32197</v>
      </c>
      <c r="B546">
        <v>16.579999999999998</v>
      </c>
    </row>
    <row r="547" spans="1:2" hidden="1" x14ac:dyDescent="0.25">
      <c r="A547" s="13">
        <v>32198</v>
      </c>
      <c r="B547">
        <v>15.86</v>
      </c>
    </row>
    <row r="548" spans="1:2" hidden="1" x14ac:dyDescent="0.25">
      <c r="A548" s="13">
        <v>32199</v>
      </c>
      <c r="B548">
        <v>15.77</v>
      </c>
    </row>
    <row r="549" spans="1:2" hidden="1" x14ac:dyDescent="0.25">
      <c r="A549" s="13">
        <v>32202</v>
      </c>
      <c r="B549">
        <v>15.98</v>
      </c>
    </row>
    <row r="550" spans="1:2" hidden="1" x14ac:dyDescent="0.25">
      <c r="A550" s="13">
        <v>32203</v>
      </c>
      <c r="B550">
        <v>15.57</v>
      </c>
    </row>
    <row r="551" spans="1:2" hidden="1" x14ac:dyDescent="0.25">
      <c r="A551" s="13">
        <v>32204</v>
      </c>
      <c r="B551">
        <v>15.69</v>
      </c>
    </row>
    <row r="552" spans="1:2" hidden="1" x14ac:dyDescent="0.25">
      <c r="A552" s="13">
        <v>32205</v>
      </c>
      <c r="B552">
        <v>15.35</v>
      </c>
    </row>
    <row r="553" spans="1:2" hidden="1" x14ac:dyDescent="0.25">
      <c r="A553" s="13">
        <v>32206</v>
      </c>
      <c r="B553">
        <v>15.63</v>
      </c>
    </row>
    <row r="554" spans="1:2" hidden="1" x14ac:dyDescent="0.25">
      <c r="A554" s="13">
        <v>32209</v>
      </c>
      <c r="B554">
        <v>15.35</v>
      </c>
    </row>
    <row r="555" spans="1:2" hidden="1" x14ac:dyDescent="0.25">
      <c r="A555" s="13">
        <v>32210</v>
      </c>
      <c r="B555">
        <v>15.58</v>
      </c>
    </row>
    <row r="556" spans="1:2" hidden="1" x14ac:dyDescent="0.25">
      <c r="A556" s="13">
        <v>32211</v>
      </c>
      <c r="B556">
        <v>15.52</v>
      </c>
    </row>
    <row r="557" spans="1:2" hidden="1" x14ac:dyDescent="0.25">
      <c r="A557" s="13">
        <v>32212</v>
      </c>
      <c r="B557">
        <v>16.04</v>
      </c>
    </row>
    <row r="558" spans="1:2" hidden="1" x14ac:dyDescent="0.25">
      <c r="A558" s="13">
        <v>32213</v>
      </c>
      <c r="B558">
        <v>16.2</v>
      </c>
    </row>
    <row r="559" spans="1:2" hidden="1" x14ac:dyDescent="0.25">
      <c r="A559" s="13">
        <v>32216</v>
      </c>
      <c r="B559">
        <v>15.57</v>
      </c>
    </row>
    <row r="560" spans="1:2" hidden="1" x14ac:dyDescent="0.25">
      <c r="A560" s="13">
        <v>32217</v>
      </c>
      <c r="B560">
        <v>15.81</v>
      </c>
    </row>
    <row r="561" spans="1:2" hidden="1" x14ac:dyDescent="0.25">
      <c r="A561" s="13">
        <v>32218</v>
      </c>
      <c r="B561">
        <v>16.03</v>
      </c>
    </row>
    <row r="562" spans="1:2" hidden="1" x14ac:dyDescent="0.25">
      <c r="A562" s="13">
        <v>32219</v>
      </c>
      <c r="B562">
        <v>16.39</v>
      </c>
    </row>
    <row r="563" spans="1:2" hidden="1" x14ac:dyDescent="0.25">
      <c r="A563" s="13">
        <v>32220</v>
      </c>
      <c r="B563">
        <v>16.61</v>
      </c>
    </row>
    <row r="564" spans="1:2" hidden="1" x14ac:dyDescent="0.25">
      <c r="A564" s="13">
        <v>32223</v>
      </c>
      <c r="B564">
        <v>16.52</v>
      </c>
    </row>
    <row r="565" spans="1:2" hidden="1" x14ac:dyDescent="0.25">
      <c r="A565" s="13">
        <v>32224</v>
      </c>
      <c r="B565">
        <v>16.02</v>
      </c>
    </row>
    <row r="566" spans="1:2" hidden="1" x14ac:dyDescent="0.25">
      <c r="A566" s="13">
        <v>32225</v>
      </c>
      <c r="B566">
        <v>16.579999999999998</v>
      </c>
    </row>
    <row r="567" spans="1:2" hidden="1" x14ac:dyDescent="0.25">
      <c r="A567" s="13">
        <v>32226</v>
      </c>
      <c r="B567">
        <v>16.73</v>
      </c>
    </row>
    <row r="568" spans="1:2" hidden="1" x14ac:dyDescent="0.25">
      <c r="A568" s="13">
        <v>32227</v>
      </c>
      <c r="B568">
        <v>17.07</v>
      </c>
    </row>
    <row r="569" spans="1:2" hidden="1" x14ac:dyDescent="0.25">
      <c r="A569" s="13">
        <v>32230</v>
      </c>
      <c r="B569">
        <v>17.05</v>
      </c>
    </row>
    <row r="570" spans="1:2" hidden="1" x14ac:dyDescent="0.25">
      <c r="A570" s="13">
        <v>32231</v>
      </c>
      <c r="B570">
        <v>17.079999999999998</v>
      </c>
    </row>
    <row r="571" spans="1:2" hidden="1" x14ac:dyDescent="0.25">
      <c r="A571" s="13">
        <v>32232</v>
      </c>
      <c r="B571">
        <v>17.059999999999999</v>
      </c>
    </row>
    <row r="572" spans="1:2" hidden="1" x14ac:dyDescent="0.25">
      <c r="A572" s="13">
        <v>32233</v>
      </c>
      <c r="B572">
        <v>17.09</v>
      </c>
    </row>
    <row r="573" spans="1:2" hidden="1" x14ac:dyDescent="0.25">
      <c r="A573" s="13">
        <v>32237</v>
      </c>
      <c r="B573">
        <v>16.989999999999998</v>
      </c>
    </row>
    <row r="574" spans="1:2" hidden="1" x14ac:dyDescent="0.25">
      <c r="A574" s="13">
        <v>32238</v>
      </c>
      <c r="B574">
        <v>16.72</v>
      </c>
    </row>
    <row r="575" spans="1:2" hidden="1" x14ac:dyDescent="0.25">
      <c r="A575" s="13">
        <v>32239</v>
      </c>
      <c r="B575">
        <v>16.8</v>
      </c>
    </row>
    <row r="576" spans="1:2" hidden="1" x14ac:dyDescent="0.25">
      <c r="A576" s="13">
        <v>32240</v>
      </c>
      <c r="B576">
        <v>17.05</v>
      </c>
    </row>
    <row r="577" spans="1:2" hidden="1" x14ac:dyDescent="0.25">
      <c r="A577" s="13">
        <v>32241</v>
      </c>
      <c r="B577">
        <v>16.87</v>
      </c>
    </row>
    <row r="578" spans="1:2" hidden="1" x14ac:dyDescent="0.25">
      <c r="A578" s="13">
        <v>32244</v>
      </c>
      <c r="B578">
        <v>17.87</v>
      </c>
    </row>
    <row r="579" spans="1:2" hidden="1" x14ac:dyDescent="0.25">
      <c r="A579" s="13">
        <v>32245</v>
      </c>
      <c r="B579">
        <v>18.059999999999999</v>
      </c>
    </row>
    <row r="580" spans="1:2" hidden="1" x14ac:dyDescent="0.25">
      <c r="A580" s="13">
        <v>32246</v>
      </c>
      <c r="B580">
        <v>18.12</v>
      </c>
    </row>
    <row r="581" spans="1:2" hidden="1" x14ac:dyDescent="0.25">
      <c r="A581" s="13">
        <v>32247</v>
      </c>
      <c r="B581">
        <v>18.399999999999999</v>
      </c>
    </row>
    <row r="582" spans="1:2" hidden="1" x14ac:dyDescent="0.25">
      <c r="A582" s="13">
        <v>32248</v>
      </c>
      <c r="B582">
        <v>18.32</v>
      </c>
    </row>
    <row r="583" spans="1:2" hidden="1" x14ac:dyDescent="0.25">
      <c r="A583" s="13">
        <v>32251</v>
      </c>
      <c r="B583">
        <v>18.5</v>
      </c>
    </row>
    <row r="584" spans="1:2" hidden="1" x14ac:dyDescent="0.25">
      <c r="A584" s="13">
        <v>32252</v>
      </c>
      <c r="B584">
        <v>17.920000000000002</v>
      </c>
    </row>
    <row r="585" spans="1:2" hidden="1" x14ac:dyDescent="0.25">
      <c r="A585" s="13">
        <v>32253</v>
      </c>
      <c r="B585">
        <v>17.93</v>
      </c>
    </row>
    <row r="586" spans="1:2" hidden="1" x14ac:dyDescent="0.25">
      <c r="A586" s="13">
        <v>32254</v>
      </c>
      <c r="B586">
        <v>18.34</v>
      </c>
    </row>
    <row r="587" spans="1:2" hidden="1" x14ac:dyDescent="0.25">
      <c r="A587" s="13">
        <v>32255</v>
      </c>
      <c r="B587">
        <v>18.13</v>
      </c>
    </row>
    <row r="588" spans="1:2" hidden="1" x14ac:dyDescent="0.25">
      <c r="A588" s="13">
        <v>32258</v>
      </c>
      <c r="B588">
        <v>18.36</v>
      </c>
    </row>
    <row r="589" spans="1:2" hidden="1" x14ac:dyDescent="0.25">
      <c r="A589" s="13">
        <v>32259</v>
      </c>
      <c r="B589">
        <v>18.54</v>
      </c>
    </row>
    <row r="590" spans="1:2" hidden="1" x14ac:dyDescent="0.25">
      <c r="A590" s="13">
        <v>32260</v>
      </c>
      <c r="B590">
        <v>18.32</v>
      </c>
    </row>
    <row r="591" spans="1:2" hidden="1" x14ac:dyDescent="0.25">
      <c r="A591" s="13">
        <v>32261</v>
      </c>
      <c r="B591">
        <v>17.91</v>
      </c>
    </row>
    <row r="592" spans="1:2" hidden="1" x14ac:dyDescent="0.25">
      <c r="A592" s="13">
        <v>32262</v>
      </c>
      <c r="B592">
        <v>18.100000000000001</v>
      </c>
    </row>
    <row r="593" spans="1:2" hidden="1" x14ac:dyDescent="0.25">
      <c r="A593" s="13">
        <v>32265</v>
      </c>
      <c r="B593">
        <v>17.12</v>
      </c>
    </row>
    <row r="594" spans="1:2" hidden="1" x14ac:dyDescent="0.25">
      <c r="A594" s="13">
        <v>32266</v>
      </c>
      <c r="B594">
        <v>17.3</v>
      </c>
    </row>
    <row r="595" spans="1:2" hidden="1" x14ac:dyDescent="0.25">
      <c r="A595" s="13">
        <v>32267</v>
      </c>
      <c r="B595">
        <v>17.23</v>
      </c>
    </row>
    <row r="596" spans="1:2" hidden="1" x14ac:dyDescent="0.25">
      <c r="A596" s="13">
        <v>32268</v>
      </c>
      <c r="B596">
        <v>17.41</v>
      </c>
    </row>
    <row r="597" spans="1:2" hidden="1" x14ac:dyDescent="0.25">
      <c r="A597" s="13">
        <v>32269</v>
      </c>
      <c r="B597">
        <v>17.63</v>
      </c>
    </row>
    <row r="598" spans="1:2" hidden="1" x14ac:dyDescent="0.25">
      <c r="A598" s="13">
        <v>32272</v>
      </c>
      <c r="B598">
        <v>17.559999999999999</v>
      </c>
    </row>
    <row r="599" spans="1:2" hidden="1" x14ac:dyDescent="0.25">
      <c r="A599" s="13">
        <v>32273</v>
      </c>
      <c r="B599">
        <v>17.5</v>
      </c>
    </row>
    <row r="600" spans="1:2" hidden="1" x14ac:dyDescent="0.25">
      <c r="A600" s="13">
        <v>32274</v>
      </c>
      <c r="B600">
        <v>17.48</v>
      </c>
    </row>
    <row r="601" spans="1:2" hidden="1" x14ac:dyDescent="0.25">
      <c r="A601" s="13">
        <v>32275</v>
      </c>
      <c r="B601">
        <v>17.489999999999998</v>
      </c>
    </row>
    <row r="602" spans="1:2" hidden="1" x14ac:dyDescent="0.25">
      <c r="A602" s="13">
        <v>32276</v>
      </c>
      <c r="B602">
        <v>17.53</v>
      </c>
    </row>
    <row r="603" spans="1:2" hidden="1" x14ac:dyDescent="0.25">
      <c r="A603" s="13">
        <v>32279</v>
      </c>
      <c r="B603">
        <v>17.7</v>
      </c>
    </row>
    <row r="604" spans="1:2" hidden="1" x14ac:dyDescent="0.25">
      <c r="A604" s="13">
        <v>32280</v>
      </c>
      <c r="B604">
        <v>17.72</v>
      </c>
    </row>
    <row r="605" spans="1:2" hidden="1" x14ac:dyDescent="0.25">
      <c r="A605" s="13">
        <v>32281</v>
      </c>
      <c r="B605">
        <v>17.39</v>
      </c>
    </row>
    <row r="606" spans="1:2" hidden="1" x14ac:dyDescent="0.25">
      <c r="A606" s="13">
        <v>32282</v>
      </c>
      <c r="B606">
        <v>17.43</v>
      </c>
    </row>
    <row r="607" spans="1:2" hidden="1" x14ac:dyDescent="0.25">
      <c r="A607" s="13">
        <v>32283</v>
      </c>
      <c r="B607">
        <v>17.41</v>
      </c>
    </row>
    <row r="608" spans="1:2" hidden="1" x14ac:dyDescent="0.25">
      <c r="A608" s="13">
        <v>32286</v>
      </c>
      <c r="B608">
        <v>17.010000000000002</v>
      </c>
    </row>
    <row r="609" spans="1:2" hidden="1" x14ac:dyDescent="0.25">
      <c r="A609" s="13">
        <v>32287</v>
      </c>
      <c r="B609">
        <v>17.04</v>
      </c>
    </row>
    <row r="610" spans="1:2" hidden="1" x14ac:dyDescent="0.25">
      <c r="A610" s="13">
        <v>32288</v>
      </c>
      <c r="B610">
        <v>17.39</v>
      </c>
    </row>
    <row r="611" spans="1:2" hidden="1" x14ac:dyDescent="0.25">
      <c r="A611" s="13">
        <v>32289</v>
      </c>
      <c r="B611">
        <v>17.54</v>
      </c>
    </row>
    <row r="612" spans="1:2" hidden="1" x14ac:dyDescent="0.25">
      <c r="A612" s="13">
        <v>32290</v>
      </c>
      <c r="B612">
        <v>17.45</v>
      </c>
    </row>
    <row r="613" spans="1:2" hidden="1" x14ac:dyDescent="0.25">
      <c r="A613" s="13">
        <v>32293</v>
      </c>
      <c r="B613">
        <v>17.45</v>
      </c>
    </row>
    <row r="614" spans="1:2" hidden="1" x14ac:dyDescent="0.25">
      <c r="A614" s="13">
        <v>32294</v>
      </c>
      <c r="B614">
        <v>17.54</v>
      </c>
    </row>
    <row r="615" spans="1:2" hidden="1" x14ac:dyDescent="0.25">
      <c r="A615" s="13">
        <v>32295</v>
      </c>
      <c r="B615">
        <v>17.600000000000001</v>
      </c>
    </row>
    <row r="616" spans="1:2" hidden="1" x14ac:dyDescent="0.25">
      <c r="A616" s="13">
        <v>32296</v>
      </c>
      <c r="B616">
        <v>17.670000000000002</v>
      </c>
    </row>
    <row r="617" spans="1:2" hidden="1" x14ac:dyDescent="0.25">
      <c r="A617" s="13">
        <v>32297</v>
      </c>
      <c r="B617">
        <v>17.510000000000002</v>
      </c>
    </row>
    <row r="618" spans="1:2" hidden="1" x14ac:dyDescent="0.25">
      <c r="A618" s="13">
        <v>32300</v>
      </c>
      <c r="B618">
        <v>17.28</v>
      </c>
    </row>
    <row r="619" spans="1:2" hidden="1" x14ac:dyDescent="0.25">
      <c r="A619" s="13">
        <v>32301</v>
      </c>
      <c r="B619">
        <v>17.32</v>
      </c>
    </row>
    <row r="620" spans="1:2" hidden="1" x14ac:dyDescent="0.25">
      <c r="A620" s="13">
        <v>32302</v>
      </c>
      <c r="B620">
        <v>17.350000000000001</v>
      </c>
    </row>
    <row r="621" spans="1:2" hidden="1" x14ac:dyDescent="0.25">
      <c r="A621" s="13">
        <v>32303</v>
      </c>
      <c r="B621">
        <v>17.09</v>
      </c>
    </row>
    <row r="622" spans="1:2" hidden="1" x14ac:dyDescent="0.25">
      <c r="A622" s="13">
        <v>32304</v>
      </c>
      <c r="B622">
        <v>16.7</v>
      </c>
    </row>
    <row r="623" spans="1:2" hidden="1" x14ac:dyDescent="0.25">
      <c r="A623" s="13">
        <v>32307</v>
      </c>
      <c r="B623">
        <v>16.43</v>
      </c>
    </row>
    <row r="624" spans="1:2" hidden="1" x14ac:dyDescent="0.25">
      <c r="A624" s="13">
        <v>32308</v>
      </c>
      <c r="B624">
        <v>16.850000000000001</v>
      </c>
    </row>
    <row r="625" spans="1:2" hidden="1" x14ac:dyDescent="0.25">
      <c r="A625" s="13">
        <v>32309</v>
      </c>
      <c r="B625">
        <v>16.559999999999999</v>
      </c>
    </row>
    <row r="626" spans="1:2" hidden="1" x14ac:dyDescent="0.25">
      <c r="A626" s="13">
        <v>32310</v>
      </c>
      <c r="B626">
        <v>16.62</v>
      </c>
    </row>
    <row r="627" spans="1:2" hidden="1" x14ac:dyDescent="0.25">
      <c r="A627" s="13">
        <v>32311</v>
      </c>
      <c r="B627">
        <v>16.43</v>
      </c>
    </row>
    <row r="628" spans="1:2" hidden="1" x14ac:dyDescent="0.25">
      <c r="A628" s="13">
        <v>32314</v>
      </c>
      <c r="B628">
        <v>16.02</v>
      </c>
    </row>
    <row r="629" spans="1:2" hidden="1" x14ac:dyDescent="0.25">
      <c r="A629" s="13">
        <v>32315</v>
      </c>
      <c r="B629">
        <v>15.82</v>
      </c>
    </row>
    <row r="630" spans="1:2" hidden="1" x14ac:dyDescent="0.25">
      <c r="A630" s="13">
        <v>32316</v>
      </c>
      <c r="B630">
        <v>16.03</v>
      </c>
    </row>
    <row r="631" spans="1:2" hidden="1" x14ac:dyDescent="0.25">
      <c r="A631" s="13">
        <v>32317</v>
      </c>
      <c r="B631">
        <v>15.86</v>
      </c>
    </row>
    <row r="632" spans="1:2" hidden="1" x14ac:dyDescent="0.25">
      <c r="A632" s="13">
        <v>32318</v>
      </c>
      <c r="B632">
        <v>16.03</v>
      </c>
    </row>
    <row r="633" spans="1:2" hidden="1" x14ac:dyDescent="0.25">
      <c r="A633" s="13">
        <v>32321</v>
      </c>
      <c r="B633">
        <v>15.86</v>
      </c>
    </row>
    <row r="634" spans="1:2" hidden="1" x14ac:dyDescent="0.25">
      <c r="A634" s="13">
        <v>32322</v>
      </c>
      <c r="B634">
        <v>16.010000000000002</v>
      </c>
    </row>
    <row r="635" spans="1:2" hidden="1" x14ac:dyDescent="0.25">
      <c r="A635" s="13">
        <v>32323</v>
      </c>
      <c r="B635">
        <v>15.37</v>
      </c>
    </row>
    <row r="636" spans="1:2" hidden="1" x14ac:dyDescent="0.25">
      <c r="A636" s="13">
        <v>32324</v>
      </c>
      <c r="B636">
        <v>15.2</v>
      </c>
    </row>
    <row r="637" spans="1:2" hidden="1" x14ac:dyDescent="0.25">
      <c r="A637" s="13">
        <v>32325</v>
      </c>
      <c r="B637">
        <v>14.92</v>
      </c>
    </row>
    <row r="638" spans="1:2" hidden="1" x14ac:dyDescent="0.25">
      <c r="A638" s="13">
        <v>32329</v>
      </c>
      <c r="B638">
        <v>15.11</v>
      </c>
    </row>
    <row r="639" spans="1:2" hidden="1" x14ac:dyDescent="0.25">
      <c r="A639" s="13">
        <v>32330</v>
      </c>
      <c r="B639">
        <v>15.44</v>
      </c>
    </row>
    <row r="640" spans="1:2" hidden="1" x14ac:dyDescent="0.25">
      <c r="A640" s="13">
        <v>32331</v>
      </c>
      <c r="B640">
        <v>15.83</v>
      </c>
    </row>
    <row r="641" spans="1:2" hidden="1" x14ac:dyDescent="0.25">
      <c r="A641" s="13">
        <v>32332</v>
      </c>
      <c r="B641">
        <v>15.42</v>
      </c>
    </row>
    <row r="642" spans="1:2" hidden="1" x14ac:dyDescent="0.25">
      <c r="A642" s="13">
        <v>32335</v>
      </c>
      <c r="B642">
        <v>14.56</v>
      </c>
    </row>
    <row r="643" spans="1:2" hidden="1" x14ac:dyDescent="0.25">
      <c r="A643" s="13">
        <v>32336</v>
      </c>
      <c r="B643">
        <v>14.61</v>
      </c>
    </row>
    <row r="644" spans="1:2" hidden="1" x14ac:dyDescent="0.25">
      <c r="A644" s="13">
        <v>32337</v>
      </c>
      <c r="B644">
        <v>14.35</v>
      </c>
    </row>
    <row r="645" spans="1:2" hidden="1" x14ac:dyDescent="0.25">
      <c r="A645" s="13">
        <v>32338</v>
      </c>
      <c r="B645">
        <v>14.84</v>
      </c>
    </row>
    <row r="646" spans="1:2" hidden="1" x14ac:dyDescent="0.25">
      <c r="A646" s="13">
        <v>32339</v>
      </c>
      <c r="B646">
        <v>14.85</v>
      </c>
    </row>
    <row r="647" spans="1:2" hidden="1" x14ac:dyDescent="0.25">
      <c r="A647" s="13">
        <v>32342</v>
      </c>
      <c r="B647">
        <v>15.84</v>
      </c>
    </row>
    <row r="648" spans="1:2" hidden="1" x14ac:dyDescent="0.25">
      <c r="A648" s="13">
        <v>32343</v>
      </c>
      <c r="B648">
        <v>15.16</v>
      </c>
    </row>
    <row r="649" spans="1:2" hidden="1" x14ac:dyDescent="0.25">
      <c r="A649" s="13">
        <v>32344</v>
      </c>
      <c r="B649">
        <v>15.76</v>
      </c>
    </row>
    <row r="650" spans="1:2" hidden="1" x14ac:dyDescent="0.25">
      <c r="A650" s="13">
        <v>32345</v>
      </c>
      <c r="B650">
        <v>16.28</v>
      </c>
    </row>
    <row r="651" spans="1:2" hidden="1" x14ac:dyDescent="0.25">
      <c r="A651" s="13">
        <v>32346</v>
      </c>
      <c r="B651">
        <v>16.27</v>
      </c>
    </row>
    <row r="652" spans="1:2" hidden="1" x14ac:dyDescent="0.25">
      <c r="A652" s="13">
        <v>32349</v>
      </c>
      <c r="B652">
        <v>16.09</v>
      </c>
    </row>
    <row r="653" spans="1:2" hidden="1" x14ac:dyDescent="0.25">
      <c r="A653" s="13">
        <v>32350</v>
      </c>
      <c r="B653">
        <v>15.99</v>
      </c>
    </row>
    <row r="654" spans="1:2" hidden="1" x14ac:dyDescent="0.25">
      <c r="A654" s="13">
        <v>32351</v>
      </c>
      <c r="B654">
        <v>16.18</v>
      </c>
    </row>
    <row r="655" spans="1:2" hidden="1" x14ac:dyDescent="0.25">
      <c r="A655" s="13">
        <v>32352</v>
      </c>
      <c r="B655">
        <v>16.079999999999998</v>
      </c>
    </row>
    <row r="656" spans="1:2" hidden="1" x14ac:dyDescent="0.25">
      <c r="A656" s="13">
        <v>32353</v>
      </c>
      <c r="B656">
        <v>16.37</v>
      </c>
    </row>
    <row r="657" spans="1:2" hidden="1" x14ac:dyDescent="0.25">
      <c r="A657" s="13">
        <v>32356</v>
      </c>
      <c r="B657">
        <v>16.07</v>
      </c>
    </row>
    <row r="658" spans="1:2" hidden="1" x14ac:dyDescent="0.25">
      <c r="A658" s="13">
        <v>32357</v>
      </c>
      <c r="B658">
        <v>15.57</v>
      </c>
    </row>
    <row r="659" spans="1:2" hidden="1" x14ac:dyDescent="0.25">
      <c r="A659" s="13">
        <v>32358</v>
      </c>
      <c r="B659">
        <v>15.2</v>
      </c>
    </row>
    <row r="660" spans="1:2" hidden="1" x14ac:dyDescent="0.25">
      <c r="A660" s="13">
        <v>32359</v>
      </c>
      <c r="B660">
        <v>15.12</v>
      </c>
    </row>
    <row r="661" spans="1:2" hidden="1" x14ac:dyDescent="0.25">
      <c r="A661" s="13">
        <v>32360</v>
      </c>
      <c r="B661">
        <v>15.31</v>
      </c>
    </row>
    <row r="662" spans="1:2" hidden="1" x14ac:dyDescent="0.25">
      <c r="A662" s="13">
        <v>32363</v>
      </c>
      <c r="B662">
        <v>15.84</v>
      </c>
    </row>
    <row r="663" spans="1:2" hidden="1" x14ac:dyDescent="0.25">
      <c r="A663" s="13">
        <v>32364</v>
      </c>
      <c r="B663">
        <v>15.56</v>
      </c>
    </row>
    <row r="664" spans="1:2" hidden="1" x14ac:dyDescent="0.25">
      <c r="A664" s="13">
        <v>32365</v>
      </c>
      <c r="B664">
        <v>15.65</v>
      </c>
    </row>
    <row r="665" spans="1:2" hidden="1" x14ac:dyDescent="0.25">
      <c r="A665" s="13">
        <v>32366</v>
      </c>
      <c r="B665">
        <v>15.75</v>
      </c>
    </row>
    <row r="666" spans="1:2" hidden="1" x14ac:dyDescent="0.25">
      <c r="A666" s="13">
        <v>32367</v>
      </c>
      <c r="B666">
        <v>15.54</v>
      </c>
    </row>
    <row r="667" spans="1:2" hidden="1" x14ac:dyDescent="0.25">
      <c r="A667" s="13">
        <v>32370</v>
      </c>
      <c r="B667">
        <v>15.59</v>
      </c>
    </row>
    <row r="668" spans="1:2" hidden="1" x14ac:dyDescent="0.25">
      <c r="A668" s="13">
        <v>32371</v>
      </c>
      <c r="B668">
        <v>15.51</v>
      </c>
    </row>
    <row r="669" spans="1:2" hidden="1" x14ac:dyDescent="0.25">
      <c r="A669" s="13">
        <v>32372</v>
      </c>
      <c r="B669">
        <v>15.46</v>
      </c>
    </row>
    <row r="670" spans="1:2" hidden="1" x14ac:dyDescent="0.25">
      <c r="A670" s="13">
        <v>32373</v>
      </c>
      <c r="B670">
        <v>15.59</v>
      </c>
    </row>
    <row r="671" spans="1:2" hidden="1" x14ac:dyDescent="0.25">
      <c r="A671" s="13">
        <v>32374</v>
      </c>
      <c r="B671">
        <v>15.77</v>
      </c>
    </row>
    <row r="672" spans="1:2" hidden="1" x14ac:dyDescent="0.25">
      <c r="A672" s="13">
        <v>32377</v>
      </c>
      <c r="B672">
        <v>15.75</v>
      </c>
    </row>
    <row r="673" spans="1:2" hidden="1" x14ac:dyDescent="0.25">
      <c r="A673" s="13">
        <v>32378</v>
      </c>
      <c r="B673">
        <v>15.71</v>
      </c>
    </row>
    <row r="674" spans="1:2" hidden="1" x14ac:dyDescent="0.25">
      <c r="A674" s="13">
        <v>32379</v>
      </c>
      <c r="B674">
        <v>15.55</v>
      </c>
    </row>
    <row r="675" spans="1:2" hidden="1" x14ac:dyDescent="0.25">
      <c r="A675" s="13">
        <v>32380</v>
      </c>
      <c r="B675">
        <v>15.33</v>
      </c>
    </row>
    <row r="676" spans="1:2" hidden="1" x14ac:dyDescent="0.25">
      <c r="A676" s="13">
        <v>32381</v>
      </c>
      <c r="B676">
        <v>15.35</v>
      </c>
    </row>
    <row r="677" spans="1:2" hidden="1" x14ac:dyDescent="0.25">
      <c r="A677" s="13">
        <v>32384</v>
      </c>
      <c r="B677">
        <v>15.24</v>
      </c>
    </row>
    <row r="678" spans="1:2" hidden="1" x14ac:dyDescent="0.25">
      <c r="A678" s="13">
        <v>32385</v>
      </c>
      <c r="B678">
        <v>15.39</v>
      </c>
    </row>
    <row r="679" spans="1:2" hidden="1" x14ac:dyDescent="0.25">
      <c r="A679" s="13">
        <v>32386</v>
      </c>
      <c r="B679">
        <v>15.19</v>
      </c>
    </row>
    <row r="680" spans="1:2" hidden="1" x14ac:dyDescent="0.25">
      <c r="A680" s="13">
        <v>32387</v>
      </c>
      <c r="B680">
        <v>15.05</v>
      </c>
    </row>
    <row r="681" spans="1:2" hidden="1" x14ac:dyDescent="0.25">
      <c r="A681" s="13">
        <v>32388</v>
      </c>
      <c r="B681">
        <v>14.79</v>
      </c>
    </row>
    <row r="682" spans="1:2" hidden="1" x14ac:dyDescent="0.25">
      <c r="A682" s="13">
        <v>32391</v>
      </c>
      <c r="B682">
        <v>14.79</v>
      </c>
    </row>
    <row r="683" spans="1:2" hidden="1" x14ac:dyDescent="0.25">
      <c r="A683" s="13">
        <v>32392</v>
      </c>
      <c r="B683">
        <v>14.25</v>
      </c>
    </row>
    <row r="684" spans="1:2" hidden="1" x14ac:dyDescent="0.25">
      <c r="A684" s="13">
        <v>32393</v>
      </c>
      <c r="B684">
        <v>14.29</v>
      </c>
    </row>
    <row r="685" spans="1:2" hidden="1" x14ac:dyDescent="0.25">
      <c r="A685" s="13">
        <v>32394</v>
      </c>
      <c r="B685">
        <v>14.51</v>
      </c>
    </row>
    <row r="686" spans="1:2" hidden="1" x14ac:dyDescent="0.25">
      <c r="A686" s="13">
        <v>32395</v>
      </c>
      <c r="B686">
        <v>14.14</v>
      </c>
    </row>
    <row r="687" spans="1:2" hidden="1" x14ac:dyDescent="0.25">
      <c r="A687" s="13">
        <v>32398</v>
      </c>
      <c r="B687">
        <v>14.48</v>
      </c>
    </row>
    <row r="688" spans="1:2" hidden="1" x14ac:dyDescent="0.25">
      <c r="A688" s="13">
        <v>32399</v>
      </c>
      <c r="B688">
        <v>14.55</v>
      </c>
    </row>
    <row r="689" spans="1:2" hidden="1" x14ac:dyDescent="0.25">
      <c r="A689" s="13">
        <v>32400</v>
      </c>
      <c r="B689">
        <v>15.38</v>
      </c>
    </row>
    <row r="690" spans="1:2" hidden="1" x14ac:dyDescent="0.25">
      <c r="A690" s="13">
        <v>32401</v>
      </c>
      <c r="B690">
        <v>14.86</v>
      </c>
    </row>
    <row r="691" spans="1:2" hidden="1" x14ac:dyDescent="0.25">
      <c r="A691" s="13">
        <v>32402</v>
      </c>
      <c r="B691">
        <v>14.5</v>
      </c>
    </row>
    <row r="692" spans="1:2" hidden="1" x14ac:dyDescent="0.25">
      <c r="A692" s="13">
        <v>32405</v>
      </c>
      <c r="B692">
        <v>14.72</v>
      </c>
    </row>
    <row r="693" spans="1:2" hidden="1" x14ac:dyDescent="0.25">
      <c r="A693" s="13">
        <v>32406</v>
      </c>
      <c r="B693">
        <v>15.08</v>
      </c>
    </row>
    <row r="694" spans="1:2" hidden="1" x14ac:dyDescent="0.25">
      <c r="A694" s="13">
        <v>32407</v>
      </c>
      <c r="B694">
        <v>15.19</v>
      </c>
    </row>
    <row r="695" spans="1:2" hidden="1" x14ac:dyDescent="0.25">
      <c r="A695" s="13">
        <v>32408</v>
      </c>
      <c r="B695">
        <v>15.25</v>
      </c>
    </row>
    <row r="696" spans="1:2" hidden="1" x14ac:dyDescent="0.25">
      <c r="A696" s="13">
        <v>32409</v>
      </c>
      <c r="B696">
        <v>14.26</v>
      </c>
    </row>
    <row r="697" spans="1:2" hidden="1" x14ac:dyDescent="0.25">
      <c r="A697" s="13">
        <v>32412</v>
      </c>
      <c r="B697">
        <v>14.16</v>
      </c>
    </row>
    <row r="698" spans="1:2" hidden="1" x14ac:dyDescent="0.25">
      <c r="A698" s="13">
        <v>32413</v>
      </c>
      <c r="B698">
        <v>14.22</v>
      </c>
    </row>
    <row r="699" spans="1:2" hidden="1" x14ac:dyDescent="0.25">
      <c r="A699" s="13">
        <v>32414</v>
      </c>
      <c r="B699">
        <v>14.07</v>
      </c>
    </row>
    <row r="700" spans="1:2" hidden="1" x14ac:dyDescent="0.25">
      <c r="A700" s="13">
        <v>32415</v>
      </c>
      <c r="B700">
        <v>13.91</v>
      </c>
    </row>
    <row r="701" spans="1:2" hidden="1" x14ac:dyDescent="0.25">
      <c r="A701" s="13">
        <v>32416</v>
      </c>
      <c r="B701">
        <v>13.33</v>
      </c>
    </row>
    <row r="702" spans="1:2" hidden="1" x14ac:dyDescent="0.25">
      <c r="A702" s="13">
        <v>32419</v>
      </c>
      <c r="B702">
        <v>13.03</v>
      </c>
    </row>
    <row r="703" spans="1:2" hidden="1" x14ac:dyDescent="0.25">
      <c r="A703" s="13">
        <v>32420</v>
      </c>
      <c r="B703">
        <v>13.03</v>
      </c>
    </row>
    <row r="704" spans="1:2" hidden="1" x14ac:dyDescent="0.25">
      <c r="A704" s="13">
        <v>32421</v>
      </c>
      <c r="B704">
        <v>12.58</v>
      </c>
    </row>
    <row r="705" spans="1:2" hidden="1" x14ac:dyDescent="0.25">
      <c r="A705" s="13">
        <v>32422</v>
      </c>
      <c r="B705">
        <v>12.62</v>
      </c>
    </row>
    <row r="706" spans="1:2" hidden="1" x14ac:dyDescent="0.25">
      <c r="A706" s="13">
        <v>32423</v>
      </c>
      <c r="B706">
        <v>12.99</v>
      </c>
    </row>
    <row r="707" spans="1:2" hidden="1" x14ac:dyDescent="0.25">
      <c r="A707" s="13">
        <v>32426</v>
      </c>
      <c r="B707">
        <v>13.59</v>
      </c>
    </row>
    <row r="708" spans="1:2" hidden="1" x14ac:dyDescent="0.25">
      <c r="A708" s="13">
        <v>32427</v>
      </c>
      <c r="B708">
        <v>13.63</v>
      </c>
    </row>
    <row r="709" spans="1:2" hidden="1" x14ac:dyDescent="0.25">
      <c r="A709" s="13">
        <v>32428</v>
      </c>
      <c r="B709">
        <v>14.02</v>
      </c>
    </row>
    <row r="710" spans="1:2" hidden="1" x14ac:dyDescent="0.25">
      <c r="A710" s="13">
        <v>32429</v>
      </c>
      <c r="B710">
        <v>14.26</v>
      </c>
    </row>
    <row r="711" spans="1:2" hidden="1" x14ac:dyDescent="0.25">
      <c r="A711" s="13">
        <v>32430</v>
      </c>
      <c r="B711">
        <v>14.9</v>
      </c>
    </row>
    <row r="712" spans="1:2" hidden="1" x14ac:dyDescent="0.25">
      <c r="A712" s="13">
        <v>32433</v>
      </c>
      <c r="B712">
        <v>15.16</v>
      </c>
    </row>
    <row r="713" spans="1:2" hidden="1" x14ac:dyDescent="0.25">
      <c r="A713" s="13">
        <v>32434</v>
      </c>
      <c r="B713">
        <v>14.63</v>
      </c>
    </row>
    <row r="714" spans="1:2" hidden="1" x14ac:dyDescent="0.25">
      <c r="A714" s="13">
        <v>32435</v>
      </c>
      <c r="B714">
        <v>15.33</v>
      </c>
    </row>
    <row r="715" spans="1:2" hidden="1" x14ac:dyDescent="0.25">
      <c r="A715" s="13">
        <v>32436</v>
      </c>
      <c r="B715">
        <v>14.44</v>
      </c>
    </row>
    <row r="716" spans="1:2" hidden="1" x14ac:dyDescent="0.25">
      <c r="A716" s="13">
        <v>32437</v>
      </c>
      <c r="B716">
        <v>14.22</v>
      </c>
    </row>
    <row r="717" spans="1:2" hidden="1" x14ac:dyDescent="0.25">
      <c r="A717" s="13">
        <v>32440</v>
      </c>
      <c r="B717">
        <v>12.94</v>
      </c>
    </row>
    <row r="718" spans="1:2" hidden="1" x14ac:dyDescent="0.25">
      <c r="A718" s="13">
        <v>32441</v>
      </c>
      <c r="B718">
        <v>13.36</v>
      </c>
    </row>
    <row r="719" spans="1:2" hidden="1" x14ac:dyDescent="0.25">
      <c r="A719" s="13">
        <v>32442</v>
      </c>
      <c r="B719">
        <v>13.45</v>
      </c>
    </row>
    <row r="720" spans="1:2" hidden="1" x14ac:dyDescent="0.25">
      <c r="A720" s="13">
        <v>32443</v>
      </c>
      <c r="B720">
        <v>13.67</v>
      </c>
    </row>
    <row r="721" spans="1:2" hidden="1" x14ac:dyDescent="0.25">
      <c r="A721" s="13">
        <v>32444</v>
      </c>
      <c r="B721">
        <v>13.79</v>
      </c>
    </row>
    <row r="722" spans="1:2" hidden="1" x14ac:dyDescent="0.25">
      <c r="A722" s="13">
        <v>32447</v>
      </c>
      <c r="B722">
        <v>13.54</v>
      </c>
    </row>
    <row r="723" spans="1:2" hidden="1" x14ac:dyDescent="0.25">
      <c r="A723" s="13">
        <v>32448</v>
      </c>
      <c r="B723">
        <v>13.52</v>
      </c>
    </row>
    <row r="724" spans="1:2" hidden="1" x14ac:dyDescent="0.25">
      <c r="A724" s="13">
        <v>32449</v>
      </c>
      <c r="B724">
        <v>13.78</v>
      </c>
    </row>
    <row r="725" spans="1:2" hidden="1" x14ac:dyDescent="0.25">
      <c r="A725" s="13">
        <v>32450</v>
      </c>
      <c r="B725">
        <v>13.89</v>
      </c>
    </row>
    <row r="726" spans="1:2" hidden="1" x14ac:dyDescent="0.25">
      <c r="A726" s="13">
        <v>32451</v>
      </c>
      <c r="B726">
        <v>14.04</v>
      </c>
    </row>
    <row r="727" spans="1:2" hidden="1" x14ac:dyDescent="0.25">
      <c r="A727" s="13">
        <v>32454</v>
      </c>
      <c r="B727">
        <v>14.08</v>
      </c>
    </row>
    <row r="728" spans="1:2" hidden="1" x14ac:dyDescent="0.25">
      <c r="A728" s="13">
        <v>32455</v>
      </c>
      <c r="B728">
        <v>13.7</v>
      </c>
    </row>
    <row r="729" spans="1:2" hidden="1" x14ac:dyDescent="0.25">
      <c r="A729" s="13">
        <v>32456</v>
      </c>
      <c r="B729">
        <v>13.88</v>
      </c>
    </row>
    <row r="730" spans="1:2" hidden="1" x14ac:dyDescent="0.25">
      <c r="A730" s="13">
        <v>32457</v>
      </c>
      <c r="B730">
        <v>13.99</v>
      </c>
    </row>
    <row r="731" spans="1:2" hidden="1" x14ac:dyDescent="0.25">
      <c r="A731" s="13">
        <v>32458</v>
      </c>
      <c r="B731">
        <v>13.99</v>
      </c>
    </row>
    <row r="732" spans="1:2" hidden="1" x14ac:dyDescent="0.25">
      <c r="A732" s="13">
        <v>32461</v>
      </c>
      <c r="B732">
        <v>14.25</v>
      </c>
    </row>
    <row r="733" spans="1:2" hidden="1" x14ac:dyDescent="0.25">
      <c r="A733" s="13">
        <v>32462</v>
      </c>
      <c r="B733">
        <v>14.03</v>
      </c>
    </row>
    <row r="734" spans="1:2" hidden="1" x14ac:dyDescent="0.25">
      <c r="A734" s="13">
        <v>32463</v>
      </c>
      <c r="B734">
        <v>13.68</v>
      </c>
    </row>
    <row r="735" spans="1:2" hidden="1" x14ac:dyDescent="0.25">
      <c r="A735" s="13">
        <v>32464</v>
      </c>
      <c r="B735">
        <v>13.3</v>
      </c>
    </row>
    <row r="736" spans="1:2" hidden="1" x14ac:dyDescent="0.25">
      <c r="A736" s="13">
        <v>32465</v>
      </c>
      <c r="B736">
        <v>13.47</v>
      </c>
    </row>
    <row r="737" spans="1:2" hidden="1" x14ac:dyDescent="0.25">
      <c r="A737" s="13">
        <v>32468</v>
      </c>
      <c r="B737">
        <v>13.73</v>
      </c>
    </row>
    <row r="738" spans="1:2" hidden="1" x14ac:dyDescent="0.25">
      <c r="A738" s="13">
        <v>32469</v>
      </c>
      <c r="B738">
        <v>14.78</v>
      </c>
    </row>
    <row r="739" spans="1:2" hidden="1" x14ac:dyDescent="0.25">
      <c r="A739" s="13">
        <v>32470</v>
      </c>
      <c r="B739">
        <v>14.11</v>
      </c>
    </row>
    <row r="740" spans="1:2" hidden="1" x14ac:dyDescent="0.25">
      <c r="A740" s="13">
        <v>32471</v>
      </c>
      <c r="B740">
        <v>14.11</v>
      </c>
    </row>
    <row r="741" spans="1:2" hidden="1" x14ac:dyDescent="0.25">
      <c r="A741" s="13">
        <v>32472</v>
      </c>
      <c r="B741">
        <v>15.43</v>
      </c>
    </row>
    <row r="742" spans="1:2" hidden="1" x14ac:dyDescent="0.25">
      <c r="A742" s="13">
        <v>32475</v>
      </c>
      <c r="B742">
        <v>14.93</v>
      </c>
    </row>
    <row r="743" spans="1:2" hidden="1" x14ac:dyDescent="0.25">
      <c r="A743" s="13">
        <v>32476</v>
      </c>
      <c r="B743">
        <v>15</v>
      </c>
    </row>
    <row r="744" spans="1:2" hidden="1" x14ac:dyDescent="0.25">
      <c r="A744" s="13">
        <v>32477</v>
      </c>
      <c r="B744">
        <v>15.42</v>
      </c>
    </row>
    <row r="745" spans="1:2" hidden="1" x14ac:dyDescent="0.25">
      <c r="A745" s="13">
        <v>32478</v>
      </c>
      <c r="B745">
        <v>15.63</v>
      </c>
    </row>
    <row r="746" spans="1:2" hidden="1" x14ac:dyDescent="0.25">
      <c r="A746" s="13">
        <v>32479</v>
      </c>
      <c r="B746">
        <v>15.69</v>
      </c>
    </row>
    <row r="747" spans="1:2" hidden="1" x14ac:dyDescent="0.25">
      <c r="A747" s="13">
        <v>32482</v>
      </c>
      <c r="B747">
        <v>15.36</v>
      </c>
    </row>
    <row r="748" spans="1:2" hidden="1" x14ac:dyDescent="0.25">
      <c r="A748" s="13">
        <v>32483</v>
      </c>
      <c r="B748">
        <v>15.51</v>
      </c>
    </row>
    <row r="749" spans="1:2" hidden="1" x14ac:dyDescent="0.25">
      <c r="A749" s="13">
        <v>32484</v>
      </c>
      <c r="B749">
        <v>15.8</v>
      </c>
    </row>
    <row r="750" spans="1:2" hidden="1" x14ac:dyDescent="0.25">
      <c r="A750" s="13">
        <v>32485</v>
      </c>
      <c r="B750">
        <v>15.48</v>
      </c>
    </row>
    <row r="751" spans="1:2" hidden="1" x14ac:dyDescent="0.25">
      <c r="A751" s="13">
        <v>32486</v>
      </c>
      <c r="B751">
        <v>15.9</v>
      </c>
    </row>
    <row r="752" spans="1:2" hidden="1" x14ac:dyDescent="0.25">
      <c r="A752" s="13">
        <v>32489</v>
      </c>
      <c r="B752">
        <v>16.079999999999998</v>
      </c>
    </row>
    <row r="753" spans="1:2" hidden="1" x14ac:dyDescent="0.25">
      <c r="A753" s="13">
        <v>32490</v>
      </c>
      <c r="B753">
        <v>15.93</v>
      </c>
    </row>
    <row r="754" spans="1:2" hidden="1" x14ac:dyDescent="0.25">
      <c r="A754" s="13">
        <v>32491</v>
      </c>
      <c r="B754">
        <v>16.329999999999998</v>
      </c>
    </row>
    <row r="755" spans="1:2" hidden="1" x14ac:dyDescent="0.25">
      <c r="A755" s="13">
        <v>32492</v>
      </c>
      <c r="B755">
        <v>16.39</v>
      </c>
    </row>
    <row r="756" spans="1:2" hidden="1" x14ac:dyDescent="0.25">
      <c r="A756" s="13">
        <v>32493</v>
      </c>
      <c r="B756">
        <v>16.809999999999999</v>
      </c>
    </row>
    <row r="757" spans="1:2" hidden="1" x14ac:dyDescent="0.25">
      <c r="A757" s="13">
        <v>32496</v>
      </c>
      <c r="B757">
        <v>16.239999999999998</v>
      </c>
    </row>
    <row r="758" spans="1:2" hidden="1" x14ac:dyDescent="0.25">
      <c r="A758" s="13">
        <v>32497</v>
      </c>
      <c r="B758">
        <v>17.68</v>
      </c>
    </row>
    <row r="759" spans="1:2" hidden="1" x14ac:dyDescent="0.25">
      <c r="A759" s="13">
        <v>32498</v>
      </c>
      <c r="B759">
        <v>17.27</v>
      </c>
    </row>
    <row r="760" spans="1:2" hidden="1" x14ac:dyDescent="0.25">
      <c r="A760" s="13">
        <v>32499</v>
      </c>
      <c r="B760">
        <v>17.36</v>
      </c>
    </row>
    <row r="761" spans="1:2" hidden="1" x14ac:dyDescent="0.25">
      <c r="A761" s="13">
        <v>32500</v>
      </c>
      <c r="B761">
        <v>16.63</v>
      </c>
    </row>
    <row r="762" spans="1:2" hidden="1" x14ac:dyDescent="0.25">
      <c r="A762" s="13">
        <v>32504</v>
      </c>
      <c r="B762">
        <v>16.98</v>
      </c>
    </row>
    <row r="763" spans="1:2" hidden="1" x14ac:dyDescent="0.25">
      <c r="A763" s="13">
        <v>32505</v>
      </c>
      <c r="B763">
        <v>17.03</v>
      </c>
    </row>
    <row r="764" spans="1:2" hidden="1" x14ac:dyDescent="0.25">
      <c r="A764" s="13">
        <v>32506</v>
      </c>
      <c r="B764">
        <v>16.809999999999999</v>
      </c>
    </row>
    <row r="765" spans="1:2" hidden="1" x14ac:dyDescent="0.25">
      <c r="A765" s="13">
        <v>32507</v>
      </c>
      <c r="B765">
        <v>17.12</v>
      </c>
    </row>
    <row r="766" spans="1:2" hidden="1" x14ac:dyDescent="0.25">
      <c r="A766" s="13">
        <v>32511</v>
      </c>
      <c r="B766">
        <v>17.38</v>
      </c>
    </row>
    <row r="767" spans="1:2" hidden="1" x14ac:dyDescent="0.25">
      <c r="A767" s="13">
        <v>32512</v>
      </c>
      <c r="B767">
        <v>16.989999999999998</v>
      </c>
    </row>
    <row r="768" spans="1:2" hidden="1" x14ac:dyDescent="0.25">
      <c r="A768" s="13">
        <v>32513</v>
      </c>
      <c r="B768">
        <v>17.45</v>
      </c>
    </row>
    <row r="769" spans="1:2" hidden="1" x14ac:dyDescent="0.25">
      <c r="A769" s="13">
        <v>32514</v>
      </c>
      <c r="B769">
        <v>17.559999999999999</v>
      </c>
    </row>
    <row r="770" spans="1:2" hidden="1" x14ac:dyDescent="0.25">
      <c r="A770" s="13">
        <v>32517</v>
      </c>
      <c r="B770">
        <v>17.739999999999998</v>
      </c>
    </row>
    <row r="771" spans="1:2" hidden="1" x14ac:dyDescent="0.25">
      <c r="A771" s="13">
        <v>32518</v>
      </c>
      <c r="B771">
        <v>17.8</v>
      </c>
    </row>
    <row r="772" spans="1:2" hidden="1" x14ac:dyDescent="0.25">
      <c r="A772" s="13">
        <v>32519</v>
      </c>
      <c r="B772">
        <v>18.16</v>
      </c>
    </row>
    <row r="773" spans="1:2" hidden="1" x14ac:dyDescent="0.25">
      <c r="A773" s="13">
        <v>32520</v>
      </c>
      <c r="B773">
        <v>18.11</v>
      </c>
    </row>
    <row r="774" spans="1:2" hidden="1" x14ac:dyDescent="0.25">
      <c r="A774" s="13">
        <v>32521</v>
      </c>
      <c r="B774">
        <v>18.489999999999998</v>
      </c>
    </row>
    <row r="775" spans="1:2" hidden="1" x14ac:dyDescent="0.25">
      <c r="A775" s="13">
        <v>32524</v>
      </c>
      <c r="B775">
        <v>18.88</v>
      </c>
    </row>
    <row r="776" spans="1:2" hidden="1" x14ac:dyDescent="0.25">
      <c r="A776" s="13">
        <v>32525</v>
      </c>
      <c r="B776">
        <v>19.03</v>
      </c>
    </row>
    <row r="777" spans="1:2" hidden="1" x14ac:dyDescent="0.25">
      <c r="A777" s="13">
        <v>32526</v>
      </c>
      <c r="B777">
        <v>19.2</v>
      </c>
    </row>
    <row r="778" spans="1:2" hidden="1" x14ac:dyDescent="0.25">
      <c r="A778" s="13">
        <v>32527</v>
      </c>
      <c r="B778">
        <v>19.28</v>
      </c>
    </row>
    <row r="779" spans="1:2" hidden="1" x14ac:dyDescent="0.25">
      <c r="A779" s="13">
        <v>32528</v>
      </c>
      <c r="B779">
        <v>18.850000000000001</v>
      </c>
    </row>
    <row r="780" spans="1:2" hidden="1" x14ac:dyDescent="0.25">
      <c r="A780" s="13">
        <v>32531</v>
      </c>
      <c r="B780">
        <v>17.66</v>
      </c>
    </row>
    <row r="781" spans="1:2" hidden="1" x14ac:dyDescent="0.25">
      <c r="A781" s="13">
        <v>32532</v>
      </c>
      <c r="B781">
        <v>17.96</v>
      </c>
    </row>
    <row r="782" spans="1:2" hidden="1" x14ac:dyDescent="0.25">
      <c r="A782" s="13">
        <v>32533</v>
      </c>
      <c r="B782">
        <v>18.23</v>
      </c>
    </row>
    <row r="783" spans="1:2" hidden="1" x14ac:dyDescent="0.25">
      <c r="A783" s="13">
        <v>32534</v>
      </c>
      <c r="B783">
        <v>17.68</v>
      </c>
    </row>
    <row r="784" spans="1:2" hidden="1" x14ac:dyDescent="0.25">
      <c r="A784" s="13">
        <v>32535</v>
      </c>
      <c r="B784">
        <v>17.739999999999998</v>
      </c>
    </row>
    <row r="785" spans="1:2" hidden="1" x14ac:dyDescent="0.25">
      <c r="A785" s="13">
        <v>32538</v>
      </c>
      <c r="B785">
        <v>17.32</v>
      </c>
    </row>
    <row r="786" spans="1:2" hidden="1" x14ac:dyDescent="0.25">
      <c r="A786" s="13">
        <v>32539</v>
      </c>
      <c r="B786">
        <v>17</v>
      </c>
    </row>
    <row r="787" spans="1:2" hidden="1" x14ac:dyDescent="0.25">
      <c r="A787" s="13">
        <v>32540</v>
      </c>
      <c r="B787">
        <v>17.5</v>
      </c>
    </row>
    <row r="788" spans="1:2" hidden="1" x14ac:dyDescent="0.25">
      <c r="A788" s="13">
        <v>32541</v>
      </c>
      <c r="B788">
        <v>17.72</v>
      </c>
    </row>
    <row r="789" spans="1:2" hidden="1" x14ac:dyDescent="0.25">
      <c r="A789" s="13">
        <v>32542</v>
      </c>
      <c r="B789">
        <v>17.510000000000002</v>
      </c>
    </row>
    <row r="790" spans="1:2" hidden="1" x14ac:dyDescent="0.25">
      <c r="A790" s="13">
        <v>32545</v>
      </c>
      <c r="B790">
        <v>17.38</v>
      </c>
    </row>
    <row r="791" spans="1:2" hidden="1" x14ac:dyDescent="0.25">
      <c r="A791" s="13">
        <v>32546</v>
      </c>
      <c r="B791">
        <v>17.55</v>
      </c>
    </row>
    <row r="792" spans="1:2" hidden="1" x14ac:dyDescent="0.25">
      <c r="A792" s="13">
        <v>32547</v>
      </c>
      <c r="B792">
        <v>17.489999999999998</v>
      </c>
    </row>
    <row r="793" spans="1:2" hidden="1" x14ac:dyDescent="0.25">
      <c r="A793" s="13">
        <v>32548</v>
      </c>
      <c r="B793">
        <v>17.420000000000002</v>
      </c>
    </row>
    <row r="794" spans="1:2" hidden="1" x14ac:dyDescent="0.25">
      <c r="A794" s="13">
        <v>32549</v>
      </c>
      <c r="B794">
        <v>17.11</v>
      </c>
    </row>
    <row r="795" spans="1:2" hidden="1" x14ac:dyDescent="0.25">
      <c r="A795" s="13">
        <v>32552</v>
      </c>
      <c r="B795">
        <v>17.61</v>
      </c>
    </row>
    <row r="796" spans="1:2" hidden="1" x14ac:dyDescent="0.25">
      <c r="A796" s="13">
        <v>32553</v>
      </c>
      <c r="B796">
        <v>17.600000000000001</v>
      </c>
    </row>
    <row r="797" spans="1:2" hidden="1" x14ac:dyDescent="0.25">
      <c r="A797" s="13">
        <v>32554</v>
      </c>
      <c r="B797">
        <v>18.23</v>
      </c>
    </row>
    <row r="798" spans="1:2" hidden="1" x14ac:dyDescent="0.25">
      <c r="A798" s="13">
        <v>32555</v>
      </c>
      <c r="B798">
        <v>18.350000000000001</v>
      </c>
    </row>
    <row r="799" spans="1:2" hidden="1" x14ac:dyDescent="0.25">
      <c r="A799" s="13">
        <v>32556</v>
      </c>
      <c r="B799">
        <v>18.600000000000001</v>
      </c>
    </row>
    <row r="800" spans="1:2" hidden="1" x14ac:dyDescent="0.25">
      <c r="A800" s="13">
        <v>32559</v>
      </c>
      <c r="B800">
        <v>18.600000000000001</v>
      </c>
    </row>
    <row r="801" spans="1:2" hidden="1" x14ac:dyDescent="0.25">
      <c r="A801" s="13">
        <v>32560</v>
      </c>
      <c r="B801">
        <v>18.64</v>
      </c>
    </row>
    <row r="802" spans="1:2" hidden="1" x14ac:dyDescent="0.25">
      <c r="A802" s="13">
        <v>32561</v>
      </c>
      <c r="B802">
        <v>18.5</v>
      </c>
    </row>
    <row r="803" spans="1:2" hidden="1" x14ac:dyDescent="0.25">
      <c r="A803" s="13">
        <v>32562</v>
      </c>
      <c r="B803">
        <v>18.489999999999998</v>
      </c>
    </row>
    <row r="804" spans="1:2" hidden="1" x14ac:dyDescent="0.25">
      <c r="A804" s="13">
        <v>32563</v>
      </c>
      <c r="B804">
        <v>18.059999999999999</v>
      </c>
    </row>
    <row r="805" spans="1:2" hidden="1" x14ac:dyDescent="0.25">
      <c r="A805" s="13">
        <v>32566</v>
      </c>
      <c r="B805">
        <v>18.16</v>
      </c>
    </row>
    <row r="806" spans="1:2" hidden="1" x14ac:dyDescent="0.25">
      <c r="A806" s="13">
        <v>32567</v>
      </c>
      <c r="B806">
        <v>18.21</v>
      </c>
    </row>
    <row r="807" spans="1:2" hidden="1" x14ac:dyDescent="0.25">
      <c r="A807" s="13">
        <v>32568</v>
      </c>
      <c r="B807">
        <v>18.3</v>
      </c>
    </row>
    <row r="808" spans="1:2" hidden="1" x14ac:dyDescent="0.25">
      <c r="A808" s="13">
        <v>32569</v>
      </c>
      <c r="B808">
        <v>18.68</v>
      </c>
    </row>
    <row r="809" spans="1:2" hidden="1" x14ac:dyDescent="0.25">
      <c r="A809" s="13">
        <v>32570</v>
      </c>
      <c r="B809">
        <v>18.670000000000002</v>
      </c>
    </row>
    <row r="810" spans="1:2" hidden="1" x14ac:dyDescent="0.25">
      <c r="A810" s="13">
        <v>32573</v>
      </c>
      <c r="B810">
        <v>18.73</v>
      </c>
    </row>
    <row r="811" spans="1:2" hidden="1" x14ac:dyDescent="0.25">
      <c r="A811" s="13">
        <v>32574</v>
      </c>
      <c r="B811">
        <v>18.12</v>
      </c>
    </row>
    <row r="812" spans="1:2" hidden="1" x14ac:dyDescent="0.25">
      <c r="A812" s="13">
        <v>32575</v>
      </c>
      <c r="B812">
        <v>18.57</v>
      </c>
    </row>
    <row r="813" spans="1:2" hidden="1" x14ac:dyDescent="0.25">
      <c r="A813" s="13">
        <v>32576</v>
      </c>
      <c r="B813">
        <v>18.53</v>
      </c>
    </row>
    <row r="814" spans="1:2" hidden="1" x14ac:dyDescent="0.25">
      <c r="A814" s="13">
        <v>32577</v>
      </c>
      <c r="B814">
        <v>18.53</v>
      </c>
    </row>
    <row r="815" spans="1:2" hidden="1" x14ac:dyDescent="0.25">
      <c r="A815" s="13">
        <v>32580</v>
      </c>
      <c r="B815">
        <v>19.05</v>
      </c>
    </row>
    <row r="816" spans="1:2" hidden="1" x14ac:dyDescent="0.25">
      <c r="A816" s="13">
        <v>32581</v>
      </c>
      <c r="B816">
        <v>19.47</v>
      </c>
    </row>
    <row r="817" spans="1:2" hidden="1" x14ac:dyDescent="0.25">
      <c r="A817" s="13">
        <v>32582</v>
      </c>
      <c r="B817">
        <v>19.84</v>
      </c>
    </row>
    <row r="818" spans="1:2" hidden="1" x14ac:dyDescent="0.25">
      <c r="A818" s="13">
        <v>32583</v>
      </c>
      <c r="B818">
        <v>19.86</v>
      </c>
    </row>
    <row r="819" spans="1:2" hidden="1" x14ac:dyDescent="0.25">
      <c r="A819" s="13">
        <v>32584</v>
      </c>
      <c r="B819">
        <v>20.34</v>
      </c>
    </row>
    <row r="820" spans="1:2" hidden="1" x14ac:dyDescent="0.25">
      <c r="A820" s="13">
        <v>32587</v>
      </c>
      <c r="B820">
        <v>19.53</v>
      </c>
    </row>
    <row r="821" spans="1:2" hidden="1" x14ac:dyDescent="0.25">
      <c r="A821" s="13">
        <v>32588</v>
      </c>
      <c r="B821">
        <v>20.079999999999998</v>
      </c>
    </row>
    <row r="822" spans="1:2" hidden="1" x14ac:dyDescent="0.25">
      <c r="A822" s="13">
        <v>32589</v>
      </c>
      <c r="B822">
        <v>20.21</v>
      </c>
    </row>
    <row r="823" spans="1:2" hidden="1" x14ac:dyDescent="0.25">
      <c r="A823" s="13">
        <v>32590</v>
      </c>
      <c r="B823">
        <v>20.16</v>
      </c>
    </row>
    <row r="824" spans="1:2" hidden="1" x14ac:dyDescent="0.25">
      <c r="A824" s="13">
        <v>32594</v>
      </c>
      <c r="B824">
        <v>20.55</v>
      </c>
    </row>
    <row r="825" spans="1:2" hidden="1" x14ac:dyDescent="0.25">
      <c r="A825" s="13">
        <v>32595</v>
      </c>
      <c r="B825">
        <v>19.93</v>
      </c>
    </row>
    <row r="826" spans="1:2" hidden="1" x14ac:dyDescent="0.25">
      <c r="A826" s="13">
        <v>32596</v>
      </c>
      <c r="B826">
        <v>20.2</v>
      </c>
    </row>
    <row r="827" spans="1:2" hidden="1" x14ac:dyDescent="0.25">
      <c r="A827" s="13">
        <v>32597</v>
      </c>
      <c r="B827">
        <v>21.03</v>
      </c>
    </row>
    <row r="828" spans="1:2" hidden="1" x14ac:dyDescent="0.25">
      <c r="A828" s="13">
        <v>32598</v>
      </c>
      <c r="B828">
        <v>20.27</v>
      </c>
    </row>
    <row r="829" spans="1:2" hidden="1" x14ac:dyDescent="0.25">
      <c r="A829" s="13">
        <v>32601</v>
      </c>
      <c r="B829">
        <v>20.03</v>
      </c>
    </row>
    <row r="830" spans="1:2" hidden="1" x14ac:dyDescent="0.25">
      <c r="A830" s="13">
        <v>32602</v>
      </c>
      <c r="B830">
        <v>20.59</v>
      </c>
    </row>
    <row r="831" spans="1:2" hidden="1" x14ac:dyDescent="0.25">
      <c r="A831" s="13">
        <v>32603</v>
      </c>
      <c r="B831">
        <v>20.07</v>
      </c>
    </row>
    <row r="832" spans="1:2" hidden="1" x14ac:dyDescent="0.25">
      <c r="A832" s="13">
        <v>32604</v>
      </c>
      <c r="B832">
        <v>19.850000000000001</v>
      </c>
    </row>
    <row r="833" spans="1:2" hidden="1" x14ac:dyDescent="0.25">
      <c r="A833" s="13">
        <v>32605</v>
      </c>
      <c r="B833">
        <v>20.03</v>
      </c>
    </row>
    <row r="834" spans="1:2" hidden="1" x14ac:dyDescent="0.25">
      <c r="A834" s="13">
        <v>32608</v>
      </c>
      <c r="B834">
        <v>20.65</v>
      </c>
    </row>
    <row r="835" spans="1:2" hidden="1" x14ac:dyDescent="0.25">
      <c r="A835" s="13">
        <v>32609</v>
      </c>
      <c r="B835">
        <v>20.56</v>
      </c>
    </row>
    <row r="836" spans="1:2" hidden="1" x14ac:dyDescent="0.25">
      <c r="A836" s="13">
        <v>32610</v>
      </c>
      <c r="B836">
        <v>20.66</v>
      </c>
    </row>
    <row r="837" spans="1:2" hidden="1" x14ac:dyDescent="0.25">
      <c r="A837" s="13">
        <v>32611</v>
      </c>
      <c r="B837">
        <v>20.260000000000002</v>
      </c>
    </row>
    <row r="838" spans="1:2" hidden="1" x14ac:dyDescent="0.25">
      <c r="A838" s="13">
        <v>32612</v>
      </c>
      <c r="B838">
        <v>20.68</v>
      </c>
    </row>
    <row r="839" spans="1:2" hidden="1" x14ac:dyDescent="0.25">
      <c r="A839" s="13">
        <v>32615</v>
      </c>
      <c r="B839">
        <v>21.23</v>
      </c>
    </row>
    <row r="840" spans="1:2" hidden="1" x14ac:dyDescent="0.25">
      <c r="A840" s="13">
        <v>32616</v>
      </c>
      <c r="B840">
        <v>21.74</v>
      </c>
    </row>
    <row r="841" spans="1:2" hidden="1" x14ac:dyDescent="0.25">
      <c r="A841" s="13">
        <v>32617</v>
      </c>
      <c r="B841">
        <v>22.66</v>
      </c>
    </row>
    <row r="842" spans="1:2" hidden="1" x14ac:dyDescent="0.25">
      <c r="A842" s="13">
        <v>32618</v>
      </c>
      <c r="B842">
        <v>24.62</v>
      </c>
    </row>
    <row r="843" spans="1:2" hidden="1" x14ac:dyDescent="0.25">
      <c r="A843" s="13">
        <v>32619</v>
      </c>
      <c r="B843">
        <v>23.38</v>
      </c>
    </row>
    <row r="844" spans="1:2" hidden="1" x14ac:dyDescent="0.25">
      <c r="A844" s="13">
        <v>32622</v>
      </c>
      <c r="B844">
        <v>20.64</v>
      </c>
    </row>
    <row r="845" spans="1:2" hidden="1" x14ac:dyDescent="0.25">
      <c r="A845" s="13">
        <v>32623</v>
      </c>
      <c r="B845">
        <v>21.32</v>
      </c>
    </row>
    <row r="846" spans="1:2" hidden="1" x14ac:dyDescent="0.25">
      <c r="A846" s="13">
        <v>32624</v>
      </c>
      <c r="B846">
        <v>21.2</v>
      </c>
    </row>
    <row r="847" spans="1:2" hidden="1" x14ac:dyDescent="0.25">
      <c r="A847" s="13">
        <v>32625</v>
      </c>
      <c r="B847">
        <v>20.83</v>
      </c>
    </row>
    <row r="848" spans="1:2" hidden="1" x14ac:dyDescent="0.25">
      <c r="A848" s="13">
        <v>32626</v>
      </c>
      <c r="B848">
        <v>20.38</v>
      </c>
    </row>
    <row r="849" spans="1:2" hidden="1" x14ac:dyDescent="0.25">
      <c r="A849" s="13">
        <v>32629</v>
      </c>
      <c r="B849">
        <v>20.66</v>
      </c>
    </row>
    <row r="850" spans="1:2" hidden="1" x14ac:dyDescent="0.25">
      <c r="A850" s="13">
        <v>32630</v>
      </c>
      <c r="B850">
        <v>19.73</v>
      </c>
    </row>
    <row r="851" spans="1:2" hidden="1" x14ac:dyDescent="0.25">
      <c r="A851" s="13">
        <v>32631</v>
      </c>
      <c r="B851">
        <v>20.13</v>
      </c>
    </row>
    <row r="852" spans="1:2" hidden="1" x14ac:dyDescent="0.25">
      <c r="A852" s="13">
        <v>32632</v>
      </c>
      <c r="B852">
        <v>20.57</v>
      </c>
    </row>
    <row r="853" spans="1:2" hidden="1" x14ac:dyDescent="0.25">
      <c r="A853" s="13">
        <v>32633</v>
      </c>
      <c r="B853">
        <v>20.079999999999998</v>
      </c>
    </row>
    <row r="854" spans="1:2" hidden="1" x14ac:dyDescent="0.25">
      <c r="A854" s="13">
        <v>32636</v>
      </c>
      <c r="B854">
        <v>19.41</v>
      </c>
    </row>
    <row r="855" spans="1:2" hidden="1" x14ac:dyDescent="0.25">
      <c r="A855" s="13">
        <v>32637</v>
      </c>
      <c r="B855">
        <v>19.54</v>
      </c>
    </row>
    <row r="856" spans="1:2" hidden="1" x14ac:dyDescent="0.25">
      <c r="A856" s="13">
        <v>32638</v>
      </c>
      <c r="B856">
        <v>19.559999999999999</v>
      </c>
    </row>
    <row r="857" spans="1:2" hidden="1" x14ac:dyDescent="0.25">
      <c r="A857" s="13">
        <v>32639</v>
      </c>
      <c r="B857">
        <v>20.13</v>
      </c>
    </row>
    <row r="858" spans="1:2" hidden="1" x14ac:dyDescent="0.25">
      <c r="A858" s="13">
        <v>32640</v>
      </c>
      <c r="B858">
        <v>20.12</v>
      </c>
    </row>
    <row r="859" spans="1:2" hidden="1" x14ac:dyDescent="0.25">
      <c r="A859" s="13">
        <v>32643</v>
      </c>
      <c r="B859">
        <v>20.53</v>
      </c>
    </row>
    <row r="860" spans="1:2" hidden="1" x14ac:dyDescent="0.25">
      <c r="A860" s="13">
        <v>32644</v>
      </c>
      <c r="B860">
        <v>20.58</v>
      </c>
    </row>
    <row r="861" spans="1:2" hidden="1" x14ac:dyDescent="0.25">
      <c r="A861" s="13">
        <v>32645</v>
      </c>
      <c r="B861">
        <v>20.149999999999999</v>
      </c>
    </row>
    <row r="862" spans="1:2" hidden="1" x14ac:dyDescent="0.25">
      <c r="A862" s="13">
        <v>32646</v>
      </c>
      <c r="B862">
        <v>20.25</v>
      </c>
    </row>
    <row r="863" spans="1:2" hidden="1" x14ac:dyDescent="0.25">
      <c r="A863" s="13">
        <v>32647</v>
      </c>
      <c r="B863">
        <v>20.58</v>
      </c>
    </row>
    <row r="864" spans="1:2" hidden="1" x14ac:dyDescent="0.25">
      <c r="A864" s="13">
        <v>32650</v>
      </c>
      <c r="B864">
        <v>20.92</v>
      </c>
    </row>
    <row r="865" spans="1:2" hidden="1" x14ac:dyDescent="0.25">
      <c r="A865" s="13">
        <v>32651</v>
      </c>
      <c r="B865">
        <v>21.77</v>
      </c>
    </row>
    <row r="866" spans="1:2" hidden="1" x14ac:dyDescent="0.25">
      <c r="A866" s="13">
        <v>32652</v>
      </c>
      <c r="B866">
        <v>19.68</v>
      </c>
    </row>
    <row r="867" spans="1:2" hidden="1" x14ac:dyDescent="0.25">
      <c r="A867" s="13">
        <v>32653</v>
      </c>
      <c r="B867">
        <v>19.46</v>
      </c>
    </row>
    <row r="868" spans="1:2" hidden="1" x14ac:dyDescent="0.25">
      <c r="A868" s="13">
        <v>32654</v>
      </c>
      <c r="B868">
        <v>19.55</v>
      </c>
    </row>
    <row r="869" spans="1:2" hidden="1" x14ac:dyDescent="0.25">
      <c r="A869" s="13">
        <v>32657</v>
      </c>
      <c r="B869">
        <v>19.55</v>
      </c>
    </row>
    <row r="870" spans="1:2" hidden="1" x14ac:dyDescent="0.25">
      <c r="A870" s="13">
        <v>32658</v>
      </c>
      <c r="B870">
        <v>19.96</v>
      </c>
    </row>
    <row r="871" spans="1:2" hidden="1" x14ac:dyDescent="0.25">
      <c r="A871" s="13">
        <v>32659</v>
      </c>
      <c r="B871">
        <v>19.93</v>
      </c>
    </row>
    <row r="872" spans="1:2" hidden="1" x14ac:dyDescent="0.25">
      <c r="A872" s="13">
        <v>32660</v>
      </c>
      <c r="B872">
        <v>19.829999999999998</v>
      </c>
    </row>
    <row r="873" spans="1:2" hidden="1" x14ac:dyDescent="0.25">
      <c r="A873" s="13">
        <v>32661</v>
      </c>
      <c r="B873">
        <v>20.18</v>
      </c>
    </row>
    <row r="874" spans="1:2" hidden="1" x14ac:dyDescent="0.25">
      <c r="A874" s="13">
        <v>32664</v>
      </c>
      <c r="B874">
        <v>20.5</v>
      </c>
    </row>
    <row r="875" spans="1:2" hidden="1" x14ac:dyDescent="0.25">
      <c r="A875" s="13">
        <v>32665</v>
      </c>
      <c r="B875">
        <v>20.38</v>
      </c>
    </row>
    <row r="876" spans="1:2" hidden="1" x14ac:dyDescent="0.25">
      <c r="A876" s="13">
        <v>32666</v>
      </c>
      <c r="B876">
        <v>19.7</v>
      </c>
    </row>
    <row r="877" spans="1:2" hidden="1" x14ac:dyDescent="0.25">
      <c r="A877" s="13">
        <v>32667</v>
      </c>
      <c r="B877">
        <v>19.940000000000001</v>
      </c>
    </row>
    <row r="878" spans="1:2" hidden="1" x14ac:dyDescent="0.25">
      <c r="A878" s="13">
        <v>32668</v>
      </c>
      <c r="B878">
        <v>19.87</v>
      </c>
    </row>
    <row r="879" spans="1:2" hidden="1" x14ac:dyDescent="0.25">
      <c r="A879" s="13">
        <v>32671</v>
      </c>
      <c r="B879">
        <v>19.3</v>
      </c>
    </row>
    <row r="880" spans="1:2" hidden="1" x14ac:dyDescent="0.25">
      <c r="A880" s="13">
        <v>32672</v>
      </c>
      <c r="B880">
        <v>19.5</v>
      </c>
    </row>
    <row r="881" spans="1:2" hidden="1" x14ac:dyDescent="0.25">
      <c r="A881" s="13">
        <v>32673</v>
      </c>
      <c r="B881">
        <v>20.37</v>
      </c>
    </row>
    <row r="882" spans="1:2" hidden="1" x14ac:dyDescent="0.25">
      <c r="A882" s="13">
        <v>32674</v>
      </c>
      <c r="B882">
        <v>20.56</v>
      </c>
    </row>
    <row r="883" spans="1:2" hidden="1" x14ac:dyDescent="0.25">
      <c r="A883" s="13">
        <v>32675</v>
      </c>
      <c r="B883">
        <v>19.98</v>
      </c>
    </row>
    <row r="884" spans="1:2" hidden="1" x14ac:dyDescent="0.25">
      <c r="A884" s="13">
        <v>32678</v>
      </c>
      <c r="B884">
        <v>20.88</v>
      </c>
    </row>
    <row r="885" spans="1:2" hidden="1" x14ac:dyDescent="0.25">
      <c r="A885" s="13">
        <v>32679</v>
      </c>
      <c r="B885">
        <v>19.88</v>
      </c>
    </row>
    <row r="886" spans="1:2" hidden="1" x14ac:dyDescent="0.25">
      <c r="A886" s="13">
        <v>32680</v>
      </c>
      <c r="B886">
        <v>19.739999999999998</v>
      </c>
    </row>
    <row r="887" spans="1:2" hidden="1" x14ac:dyDescent="0.25">
      <c r="A887" s="13">
        <v>32681</v>
      </c>
      <c r="B887">
        <v>19.53</v>
      </c>
    </row>
    <row r="888" spans="1:2" hidden="1" x14ac:dyDescent="0.25">
      <c r="A888" s="13">
        <v>32682</v>
      </c>
      <c r="B888">
        <v>19.71</v>
      </c>
    </row>
    <row r="889" spans="1:2" hidden="1" x14ac:dyDescent="0.25">
      <c r="A889" s="13">
        <v>32685</v>
      </c>
      <c r="B889">
        <v>20.28</v>
      </c>
    </row>
    <row r="890" spans="1:2" hidden="1" x14ac:dyDescent="0.25">
      <c r="A890" s="13">
        <v>32686</v>
      </c>
      <c r="B890">
        <v>20.38</v>
      </c>
    </row>
    <row r="891" spans="1:2" hidden="1" x14ac:dyDescent="0.25">
      <c r="A891" s="13">
        <v>32687</v>
      </c>
      <c r="B891">
        <v>20.04</v>
      </c>
    </row>
    <row r="892" spans="1:2" hidden="1" x14ac:dyDescent="0.25">
      <c r="A892" s="13">
        <v>32688</v>
      </c>
      <c r="B892">
        <v>20.27</v>
      </c>
    </row>
    <row r="893" spans="1:2" hidden="1" x14ac:dyDescent="0.25">
      <c r="A893" s="13">
        <v>32689</v>
      </c>
      <c r="B893">
        <v>20.29</v>
      </c>
    </row>
    <row r="894" spans="1:2" hidden="1" x14ac:dyDescent="0.25">
      <c r="A894" s="13">
        <v>32692</v>
      </c>
      <c r="B894">
        <v>20.55</v>
      </c>
    </row>
    <row r="895" spans="1:2" hidden="1" x14ac:dyDescent="0.25">
      <c r="A895" s="13">
        <v>32693</v>
      </c>
      <c r="B895">
        <v>20.29</v>
      </c>
    </row>
    <row r="896" spans="1:2" hidden="1" x14ac:dyDescent="0.25">
      <c r="A896" s="13">
        <v>32694</v>
      </c>
      <c r="B896">
        <v>20.98</v>
      </c>
    </row>
    <row r="897" spans="1:2" hidden="1" x14ac:dyDescent="0.25">
      <c r="A897" s="13">
        <v>32695</v>
      </c>
      <c r="B897">
        <v>20.350000000000001</v>
      </c>
    </row>
    <row r="898" spans="1:2" hidden="1" x14ac:dyDescent="0.25">
      <c r="A898" s="13">
        <v>32696</v>
      </c>
      <c r="B898">
        <v>20.78</v>
      </c>
    </row>
    <row r="899" spans="1:2" hidden="1" x14ac:dyDescent="0.25">
      <c r="A899" s="13">
        <v>32699</v>
      </c>
      <c r="B899">
        <v>20.38</v>
      </c>
    </row>
    <row r="900" spans="1:2" hidden="1" x14ac:dyDescent="0.25">
      <c r="A900" s="13">
        <v>32700</v>
      </c>
      <c r="B900">
        <v>20.75</v>
      </c>
    </row>
    <row r="901" spans="1:2" hidden="1" x14ac:dyDescent="0.25">
      <c r="A901" s="13">
        <v>32701</v>
      </c>
      <c r="B901">
        <v>20.2</v>
      </c>
    </row>
    <row r="902" spans="1:2" hidden="1" x14ac:dyDescent="0.25">
      <c r="A902" s="13">
        <v>32702</v>
      </c>
      <c r="B902">
        <v>20.420000000000002</v>
      </c>
    </row>
    <row r="903" spans="1:2" hidden="1" x14ac:dyDescent="0.25">
      <c r="A903" s="13">
        <v>32703</v>
      </c>
      <c r="B903">
        <v>20.36</v>
      </c>
    </row>
    <row r="904" spans="1:2" hidden="1" x14ac:dyDescent="0.25">
      <c r="A904" s="13">
        <v>32706</v>
      </c>
      <c r="B904">
        <v>20.49</v>
      </c>
    </row>
    <row r="905" spans="1:2" hidden="1" x14ac:dyDescent="0.25">
      <c r="A905" s="13">
        <v>32707</v>
      </c>
      <c r="B905">
        <v>20.21</v>
      </c>
    </row>
    <row r="906" spans="1:2" hidden="1" x14ac:dyDescent="0.25">
      <c r="A906" s="13">
        <v>32708</v>
      </c>
      <c r="B906">
        <v>19.829999999999998</v>
      </c>
    </row>
    <row r="907" spans="1:2" hidden="1" x14ac:dyDescent="0.25">
      <c r="A907" s="13">
        <v>32709</v>
      </c>
      <c r="B907">
        <v>19.920000000000002</v>
      </c>
    </row>
    <row r="908" spans="1:2" hidden="1" x14ac:dyDescent="0.25">
      <c r="A908" s="13">
        <v>32710</v>
      </c>
      <c r="B908">
        <v>19.86</v>
      </c>
    </row>
    <row r="909" spans="1:2" hidden="1" x14ac:dyDescent="0.25">
      <c r="A909" s="13">
        <v>32713</v>
      </c>
      <c r="B909">
        <v>18.760000000000002</v>
      </c>
    </row>
    <row r="910" spans="1:2" hidden="1" x14ac:dyDescent="0.25">
      <c r="A910" s="13">
        <v>32714</v>
      </c>
      <c r="B910">
        <v>18.52</v>
      </c>
    </row>
    <row r="911" spans="1:2" hidden="1" x14ac:dyDescent="0.25">
      <c r="A911" s="13">
        <v>32715</v>
      </c>
      <c r="B911">
        <v>18.32</v>
      </c>
    </row>
    <row r="912" spans="1:2" hidden="1" x14ac:dyDescent="0.25">
      <c r="A912" s="13">
        <v>32716</v>
      </c>
      <c r="B912">
        <v>18.149999999999999</v>
      </c>
    </row>
    <row r="913" spans="1:2" hidden="1" x14ac:dyDescent="0.25">
      <c r="A913" s="13">
        <v>32717</v>
      </c>
      <c r="B913">
        <v>17.96</v>
      </c>
    </row>
    <row r="914" spans="1:2" hidden="1" x14ac:dyDescent="0.25">
      <c r="A914" s="13">
        <v>32720</v>
      </c>
      <c r="B914">
        <v>18.329999999999998</v>
      </c>
    </row>
    <row r="915" spans="1:2" hidden="1" x14ac:dyDescent="0.25">
      <c r="A915" s="13">
        <v>32721</v>
      </c>
      <c r="B915">
        <v>17.91</v>
      </c>
    </row>
    <row r="916" spans="1:2" hidden="1" x14ac:dyDescent="0.25">
      <c r="A916" s="13">
        <v>32722</v>
      </c>
      <c r="B916">
        <v>18.28</v>
      </c>
    </row>
    <row r="917" spans="1:2" hidden="1" x14ac:dyDescent="0.25">
      <c r="A917" s="13">
        <v>32723</v>
      </c>
      <c r="B917">
        <v>18.18</v>
      </c>
    </row>
    <row r="918" spans="1:2" hidden="1" x14ac:dyDescent="0.25">
      <c r="A918" s="13">
        <v>32724</v>
      </c>
      <c r="B918">
        <v>18.05</v>
      </c>
    </row>
    <row r="919" spans="1:2" hidden="1" x14ac:dyDescent="0.25">
      <c r="A919" s="13">
        <v>32727</v>
      </c>
      <c r="B919">
        <v>17.91</v>
      </c>
    </row>
    <row r="920" spans="1:2" hidden="1" x14ac:dyDescent="0.25">
      <c r="A920" s="13">
        <v>32728</v>
      </c>
      <c r="B920">
        <v>18.059999999999999</v>
      </c>
    </row>
    <row r="921" spans="1:2" hidden="1" x14ac:dyDescent="0.25">
      <c r="A921" s="13">
        <v>32729</v>
      </c>
      <c r="B921">
        <v>18.23</v>
      </c>
    </row>
    <row r="922" spans="1:2" hidden="1" x14ac:dyDescent="0.25">
      <c r="A922" s="13">
        <v>32730</v>
      </c>
      <c r="B922">
        <v>18.579999999999998</v>
      </c>
    </row>
    <row r="923" spans="1:2" hidden="1" x14ac:dyDescent="0.25">
      <c r="A923" s="13">
        <v>32731</v>
      </c>
      <c r="B923">
        <v>18.46</v>
      </c>
    </row>
    <row r="924" spans="1:2" hidden="1" x14ac:dyDescent="0.25">
      <c r="A924" s="13">
        <v>32734</v>
      </c>
      <c r="B924">
        <v>18.600000000000001</v>
      </c>
    </row>
    <row r="925" spans="1:2" hidden="1" x14ac:dyDescent="0.25">
      <c r="A925" s="13">
        <v>32735</v>
      </c>
      <c r="B925">
        <v>18.78</v>
      </c>
    </row>
    <row r="926" spans="1:2" hidden="1" x14ac:dyDescent="0.25">
      <c r="A926" s="13">
        <v>32736</v>
      </c>
      <c r="B926">
        <v>18.989999999999998</v>
      </c>
    </row>
    <row r="927" spans="1:2" hidden="1" x14ac:dyDescent="0.25">
      <c r="A927" s="13">
        <v>32737</v>
      </c>
      <c r="B927">
        <v>18.670000000000002</v>
      </c>
    </row>
    <row r="928" spans="1:2" hidden="1" x14ac:dyDescent="0.25">
      <c r="A928" s="13">
        <v>32738</v>
      </c>
      <c r="B928">
        <v>18.82</v>
      </c>
    </row>
    <row r="929" spans="1:2" hidden="1" x14ac:dyDescent="0.25">
      <c r="A929" s="13">
        <v>32741</v>
      </c>
      <c r="B929">
        <v>19.100000000000001</v>
      </c>
    </row>
    <row r="930" spans="1:2" hidden="1" x14ac:dyDescent="0.25">
      <c r="A930" s="13">
        <v>32742</v>
      </c>
      <c r="B930">
        <v>19.010000000000002</v>
      </c>
    </row>
    <row r="931" spans="1:2" hidden="1" x14ac:dyDescent="0.25">
      <c r="A931" s="13">
        <v>32743</v>
      </c>
      <c r="B931">
        <v>19.149999999999999</v>
      </c>
    </row>
    <row r="932" spans="1:2" hidden="1" x14ac:dyDescent="0.25">
      <c r="A932" s="13">
        <v>32744</v>
      </c>
      <c r="B932">
        <v>19.02</v>
      </c>
    </row>
    <row r="933" spans="1:2" hidden="1" x14ac:dyDescent="0.25">
      <c r="A933" s="13">
        <v>32745</v>
      </c>
      <c r="B933">
        <v>18.53</v>
      </c>
    </row>
    <row r="934" spans="1:2" hidden="1" x14ac:dyDescent="0.25">
      <c r="A934" s="13">
        <v>32748</v>
      </c>
      <c r="B934">
        <v>18.690000000000001</v>
      </c>
    </row>
    <row r="935" spans="1:2" hidden="1" x14ac:dyDescent="0.25">
      <c r="A935" s="13">
        <v>32749</v>
      </c>
      <c r="B935">
        <v>18.59</v>
      </c>
    </row>
    <row r="936" spans="1:2" hidden="1" x14ac:dyDescent="0.25">
      <c r="A936" s="13">
        <v>32750</v>
      </c>
      <c r="B936">
        <v>18.850000000000001</v>
      </c>
    </row>
    <row r="937" spans="1:2" hidden="1" x14ac:dyDescent="0.25">
      <c r="A937" s="13">
        <v>32751</v>
      </c>
      <c r="B937">
        <v>18.829999999999998</v>
      </c>
    </row>
    <row r="938" spans="1:2" hidden="1" x14ac:dyDescent="0.25">
      <c r="A938" s="13">
        <v>32752</v>
      </c>
      <c r="B938">
        <v>18.88</v>
      </c>
    </row>
    <row r="939" spans="1:2" hidden="1" x14ac:dyDescent="0.25">
      <c r="A939" s="13">
        <v>32755</v>
      </c>
      <c r="B939">
        <v>18.88</v>
      </c>
    </row>
    <row r="940" spans="1:2" hidden="1" x14ac:dyDescent="0.25">
      <c r="A940" s="13">
        <v>32756</v>
      </c>
      <c r="B940">
        <v>19.079999999999998</v>
      </c>
    </row>
    <row r="941" spans="1:2" hidden="1" x14ac:dyDescent="0.25">
      <c r="A941" s="13">
        <v>32757</v>
      </c>
      <c r="B941">
        <v>19.41</v>
      </c>
    </row>
    <row r="942" spans="1:2" hidden="1" x14ac:dyDescent="0.25">
      <c r="A942" s="13">
        <v>32758</v>
      </c>
      <c r="B942">
        <v>19.399999999999999</v>
      </c>
    </row>
    <row r="943" spans="1:2" hidden="1" x14ac:dyDescent="0.25">
      <c r="A943" s="13">
        <v>32759</v>
      </c>
      <c r="B943">
        <v>19.77</v>
      </c>
    </row>
    <row r="944" spans="1:2" hidden="1" x14ac:dyDescent="0.25">
      <c r="A944" s="13">
        <v>32762</v>
      </c>
      <c r="B944">
        <v>19.77</v>
      </c>
    </row>
    <row r="945" spans="1:2" hidden="1" x14ac:dyDescent="0.25">
      <c r="A945" s="13">
        <v>32763</v>
      </c>
      <c r="B945">
        <v>19.68</v>
      </c>
    </row>
    <row r="946" spans="1:2" hidden="1" x14ac:dyDescent="0.25">
      <c r="A946" s="13">
        <v>32764</v>
      </c>
      <c r="B946">
        <v>19.87</v>
      </c>
    </row>
    <row r="947" spans="1:2" hidden="1" x14ac:dyDescent="0.25">
      <c r="A947" s="13">
        <v>32765</v>
      </c>
      <c r="B947">
        <v>19.73</v>
      </c>
    </row>
    <row r="948" spans="1:2" hidden="1" x14ac:dyDescent="0.25">
      <c r="A948" s="13">
        <v>32766</v>
      </c>
      <c r="B948">
        <v>19.96</v>
      </c>
    </row>
    <row r="949" spans="1:2" hidden="1" x14ac:dyDescent="0.25">
      <c r="A949" s="13">
        <v>32769</v>
      </c>
      <c r="B949">
        <v>19.87</v>
      </c>
    </row>
    <row r="950" spans="1:2" hidden="1" x14ac:dyDescent="0.25">
      <c r="A950" s="13">
        <v>32770</v>
      </c>
      <c r="B950">
        <v>19.68</v>
      </c>
    </row>
    <row r="951" spans="1:2" hidden="1" x14ac:dyDescent="0.25">
      <c r="A951" s="13">
        <v>32771</v>
      </c>
      <c r="B951">
        <v>19.68</v>
      </c>
    </row>
    <row r="952" spans="1:2" hidden="1" x14ac:dyDescent="0.25">
      <c r="A952" s="13">
        <v>32772</v>
      </c>
      <c r="B952">
        <v>19.690000000000001</v>
      </c>
    </row>
    <row r="953" spans="1:2" hidden="1" x14ac:dyDescent="0.25">
      <c r="A953" s="13">
        <v>32773</v>
      </c>
      <c r="B953">
        <v>19.21</v>
      </c>
    </row>
    <row r="954" spans="1:2" hidden="1" x14ac:dyDescent="0.25">
      <c r="A954" s="13">
        <v>32776</v>
      </c>
      <c r="B954">
        <v>19.489999999999998</v>
      </c>
    </row>
    <row r="955" spans="1:2" hidden="1" x14ac:dyDescent="0.25">
      <c r="A955" s="13">
        <v>32777</v>
      </c>
      <c r="B955">
        <v>19.62</v>
      </c>
    </row>
    <row r="956" spans="1:2" hidden="1" x14ac:dyDescent="0.25">
      <c r="A956" s="13">
        <v>32778</v>
      </c>
      <c r="B956">
        <v>19.61</v>
      </c>
    </row>
    <row r="957" spans="1:2" hidden="1" x14ac:dyDescent="0.25">
      <c r="A957" s="13">
        <v>32779</v>
      </c>
      <c r="B957">
        <v>19.989999999999998</v>
      </c>
    </row>
    <row r="958" spans="1:2" hidden="1" x14ac:dyDescent="0.25">
      <c r="A958" s="13">
        <v>32780</v>
      </c>
      <c r="B958">
        <v>20.149999999999999</v>
      </c>
    </row>
    <row r="959" spans="1:2" hidden="1" x14ac:dyDescent="0.25">
      <c r="A959" s="13">
        <v>32783</v>
      </c>
      <c r="B959">
        <v>19.989999999999998</v>
      </c>
    </row>
    <row r="960" spans="1:2" hidden="1" x14ac:dyDescent="0.25">
      <c r="A960" s="13">
        <v>32784</v>
      </c>
      <c r="B960">
        <v>20.149999999999999</v>
      </c>
    </row>
    <row r="961" spans="1:2" hidden="1" x14ac:dyDescent="0.25">
      <c r="A961" s="13">
        <v>32785</v>
      </c>
      <c r="B961">
        <v>20.170000000000002</v>
      </c>
    </row>
    <row r="962" spans="1:2" hidden="1" x14ac:dyDescent="0.25">
      <c r="A962" s="13">
        <v>32786</v>
      </c>
      <c r="B962">
        <v>19.95</v>
      </c>
    </row>
    <row r="963" spans="1:2" hidden="1" x14ac:dyDescent="0.25">
      <c r="A963" s="13">
        <v>32787</v>
      </c>
      <c r="B963">
        <v>19.89</v>
      </c>
    </row>
    <row r="964" spans="1:2" hidden="1" x14ac:dyDescent="0.25">
      <c r="A964" s="13">
        <v>32790</v>
      </c>
      <c r="B964">
        <v>20.04</v>
      </c>
    </row>
    <row r="965" spans="1:2" hidden="1" x14ac:dyDescent="0.25">
      <c r="A965" s="13">
        <v>32791</v>
      </c>
      <c r="B965">
        <v>20.21</v>
      </c>
    </row>
    <row r="966" spans="1:2" hidden="1" x14ac:dyDescent="0.25">
      <c r="A966" s="13">
        <v>32792</v>
      </c>
      <c r="B966">
        <v>20.18</v>
      </c>
    </row>
    <row r="967" spans="1:2" hidden="1" x14ac:dyDescent="0.25">
      <c r="A967" s="13">
        <v>32793</v>
      </c>
      <c r="B967">
        <v>20.49</v>
      </c>
    </row>
    <row r="968" spans="1:2" hidden="1" x14ac:dyDescent="0.25">
      <c r="A968" s="13">
        <v>32794</v>
      </c>
      <c r="B968">
        <v>20.91</v>
      </c>
    </row>
    <row r="969" spans="1:2" hidden="1" x14ac:dyDescent="0.25">
      <c r="A969" s="13">
        <v>32797</v>
      </c>
      <c r="B969">
        <v>20.64</v>
      </c>
    </row>
    <row r="970" spans="1:2" hidden="1" x14ac:dyDescent="0.25">
      <c r="A970" s="13">
        <v>32798</v>
      </c>
      <c r="B970">
        <v>20.68</v>
      </c>
    </row>
    <row r="971" spans="1:2" hidden="1" x14ac:dyDescent="0.25">
      <c r="A971" s="13">
        <v>32799</v>
      </c>
      <c r="B971">
        <v>20.58</v>
      </c>
    </row>
    <row r="972" spans="1:2" hidden="1" x14ac:dyDescent="0.25">
      <c r="A972" s="13">
        <v>32800</v>
      </c>
      <c r="B972">
        <v>20.37</v>
      </c>
    </row>
    <row r="973" spans="1:2" hidden="1" x14ac:dyDescent="0.25">
      <c r="A973" s="13">
        <v>32801</v>
      </c>
      <c r="B973">
        <v>20.04</v>
      </c>
    </row>
    <row r="974" spans="1:2" hidden="1" x14ac:dyDescent="0.25">
      <c r="A974" s="13">
        <v>32804</v>
      </c>
      <c r="B974">
        <v>19.670000000000002</v>
      </c>
    </row>
    <row r="975" spans="1:2" hidden="1" x14ac:dyDescent="0.25">
      <c r="A975" s="13">
        <v>32805</v>
      </c>
      <c r="B975">
        <v>19.7</v>
      </c>
    </row>
    <row r="976" spans="1:2" hidden="1" x14ac:dyDescent="0.25">
      <c r="A976" s="13">
        <v>32806</v>
      </c>
      <c r="B976">
        <v>19.600000000000001</v>
      </c>
    </row>
    <row r="977" spans="1:2" hidden="1" x14ac:dyDescent="0.25">
      <c r="A977" s="13">
        <v>32807</v>
      </c>
      <c r="B977">
        <v>19.48</v>
      </c>
    </row>
    <row r="978" spans="1:2" hidden="1" x14ac:dyDescent="0.25">
      <c r="A978" s="13">
        <v>32808</v>
      </c>
      <c r="B978">
        <v>19.79</v>
      </c>
    </row>
    <row r="979" spans="1:2" hidden="1" x14ac:dyDescent="0.25">
      <c r="A979" s="13">
        <v>32811</v>
      </c>
      <c r="B979">
        <v>19.739999999999998</v>
      </c>
    </row>
    <row r="980" spans="1:2" hidden="1" x14ac:dyDescent="0.25">
      <c r="A980" s="13">
        <v>32812</v>
      </c>
      <c r="B980">
        <v>19.88</v>
      </c>
    </row>
    <row r="981" spans="1:2" hidden="1" x14ac:dyDescent="0.25">
      <c r="A981" s="13">
        <v>32813</v>
      </c>
      <c r="B981">
        <v>20.09</v>
      </c>
    </row>
    <row r="982" spans="1:2" hidden="1" x14ac:dyDescent="0.25">
      <c r="A982" s="13">
        <v>32814</v>
      </c>
      <c r="B982">
        <v>20.010000000000002</v>
      </c>
    </row>
    <row r="983" spans="1:2" hidden="1" x14ac:dyDescent="0.25">
      <c r="A983" s="13">
        <v>32815</v>
      </c>
      <c r="B983">
        <v>20.23</v>
      </c>
    </row>
    <row r="984" spans="1:2" hidden="1" x14ac:dyDescent="0.25">
      <c r="A984" s="13">
        <v>32818</v>
      </c>
      <c r="B984">
        <v>20.059999999999999</v>
      </c>
    </row>
    <row r="985" spans="1:2" hidden="1" x14ac:dyDescent="0.25">
      <c r="A985" s="13">
        <v>32819</v>
      </c>
      <c r="B985">
        <v>19.97</v>
      </c>
    </row>
    <row r="986" spans="1:2" hidden="1" x14ac:dyDescent="0.25">
      <c r="A986" s="13">
        <v>32820</v>
      </c>
      <c r="B986">
        <v>19.97</v>
      </c>
    </row>
    <row r="987" spans="1:2" hidden="1" x14ac:dyDescent="0.25">
      <c r="A987" s="13">
        <v>32821</v>
      </c>
      <c r="B987">
        <v>19.62</v>
      </c>
    </row>
    <row r="988" spans="1:2" hidden="1" x14ac:dyDescent="0.25">
      <c r="A988" s="13">
        <v>32822</v>
      </c>
      <c r="B988">
        <v>19.84</v>
      </c>
    </row>
    <row r="989" spans="1:2" hidden="1" x14ac:dyDescent="0.25">
      <c r="A989" s="13">
        <v>32825</v>
      </c>
      <c r="B989">
        <v>19.62</v>
      </c>
    </row>
    <row r="990" spans="1:2" hidden="1" x14ac:dyDescent="0.25">
      <c r="A990" s="13">
        <v>32826</v>
      </c>
      <c r="B990">
        <v>19.579999999999998</v>
      </c>
    </row>
    <row r="991" spans="1:2" hidden="1" x14ac:dyDescent="0.25">
      <c r="A991" s="13">
        <v>32827</v>
      </c>
      <c r="B991">
        <v>19.690000000000001</v>
      </c>
    </row>
    <row r="992" spans="1:2" hidden="1" x14ac:dyDescent="0.25">
      <c r="A992" s="13">
        <v>32828</v>
      </c>
      <c r="B992">
        <v>19.88</v>
      </c>
    </row>
    <row r="993" spans="1:2" hidden="1" x14ac:dyDescent="0.25">
      <c r="A993" s="13">
        <v>32829</v>
      </c>
      <c r="B993">
        <v>19.93</v>
      </c>
    </row>
    <row r="994" spans="1:2" hidden="1" x14ac:dyDescent="0.25">
      <c r="A994" s="13">
        <v>32832</v>
      </c>
      <c r="B994">
        <v>20.13</v>
      </c>
    </row>
    <row r="995" spans="1:2" hidden="1" x14ac:dyDescent="0.25">
      <c r="A995" s="13">
        <v>32833</v>
      </c>
      <c r="B995">
        <v>20.52</v>
      </c>
    </row>
    <row r="996" spans="1:2" hidden="1" x14ac:dyDescent="0.25">
      <c r="A996" s="13">
        <v>32834</v>
      </c>
      <c r="B996">
        <v>19.8</v>
      </c>
    </row>
    <row r="997" spans="1:2" hidden="1" x14ac:dyDescent="0.25">
      <c r="A997" s="13">
        <v>32835</v>
      </c>
      <c r="B997">
        <v>19.8</v>
      </c>
    </row>
    <row r="998" spans="1:2" hidden="1" x14ac:dyDescent="0.25">
      <c r="A998" s="13">
        <v>32836</v>
      </c>
      <c r="B998">
        <v>19.84</v>
      </c>
    </row>
    <row r="999" spans="1:2" hidden="1" x14ac:dyDescent="0.25">
      <c r="A999" s="13">
        <v>32839</v>
      </c>
      <c r="B999">
        <v>19.649999999999999</v>
      </c>
    </row>
    <row r="1000" spans="1:2" hidden="1" x14ac:dyDescent="0.25">
      <c r="A1000" s="13">
        <v>32840</v>
      </c>
      <c r="B1000">
        <v>19.329999999999998</v>
      </c>
    </row>
    <row r="1001" spans="1:2" hidden="1" x14ac:dyDescent="0.25">
      <c r="A1001" s="13">
        <v>32841</v>
      </c>
      <c r="B1001">
        <v>19.399999999999999</v>
      </c>
    </row>
    <row r="1002" spans="1:2" hidden="1" x14ac:dyDescent="0.25">
      <c r="A1002" s="13">
        <v>32842</v>
      </c>
      <c r="B1002">
        <v>19.87</v>
      </c>
    </row>
    <row r="1003" spans="1:2" hidden="1" x14ac:dyDescent="0.25">
      <c r="A1003" s="13">
        <v>32843</v>
      </c>
      <c r="B1003">
        <v>20.260000000000002</v>
      </c>
    </row>
    <row r="1004" spans="1:2" hidden="1" x14ac:dyDescent="0.25">
      <c r="A1004" s="13">
        <v>32846</v>
      </c>
      <c r="B1004">
        <v>20.239999999999998</v>
      </c>
    </row>
    <row r="1005" spans="1:2" hidden="1" x14ac:dyDescent="0.25">
      <c r="A1005" s="13">
        <v>32847</v>
      </c>
      <c r="B1005">
        <v>20.22</v>
      </c>
    </row>
    <row r="1006" spans="1:2" hidden="1" x14ac:dyDescent="0.25">
      <c r="A1006" s="13">
        <v>32848</v>
      </c>
      <c r="B1006">
        <v>20.46</v>
      </c>
    </row>
    <row r="1007" spans="1:2" hidden="1" x14ac:dyDescent="0.25">
      <c r="A1007" s="13">
        <v>32849</v>
      </c>
      <c r="B1007">
        <v>20.45</v>
      </c>
    </row>
    <row r="1008" spans="1:2" hidden="1" x14ac:dyDescent="0.25">
      <c r="A1008" s="13">
        <v>32850</v>
      </c>
      <c r="B1008">
        <v>20.41</v>
      </c>
    </row>
    <row r="1009" spans="1:2" hidden="1" x14ac:dyDescent="0.25">
      <c r="A1009" s="13">
        <v>32853</v>
      </c>
      <c r="B1009">
        <v>20.69</v>
      </c>
    </row>
    <row r="1010" spans="1:2" hidden="1" x14ac:dyDescent="0.25">
      <c r="A1010" s="13">
        <v>32854</v>
      </c>
      <c r="B1010">
        <v>20.8</v>
      </c>
    </row>
    <row r="1011" spans="1:2" hidden="1" x14ac:dyDescent="0.25">
      <c r="A1011" s="13">
        <v>32855</v>
      </c>
      <c r="B1011">
        <v>20.75</v>
      </c>
    </row>
    <row r="1012" spans="1:2" hidden="1" x14ac:dyDescent="0.25">
      <c r="A1012" s="13">
        <v>32856</v>
      </c>
      <c r="B1012">
        <v>20.67</v>
      </c>
    </row>
    <row r="1013" spans="1:2" hidden="1" x14ac:dyDescent="0.25">
      <c r="A1013" s="13">
        <v>32857</v>
      </c>
      <c r="B1013">
        <v>21.13</v>
      </c>
    </row>
    <row r="1014" spans="1:2" hidden="1" x14ac:dyDescent="0.25">
      <c r="A1014" s="13">
        <v>32860</v>
      </c>
      <c r="B1014">
        <v>22.2</v>
      </c>
    </row>
    <row r="1015" spans="1:2" hidden="1" x14ac:dyDescent="0.25">
      <c r="A1015" s="13">
        <v>32861</v>
      </c>
      <c r="B1015">
        <v>22.17</v>
      </c>
    </row>
    <row r="1016" spans="1:2" hidden="1" x14ac:dyDescent="0.25">
      <c r="A1016" s="13">
        <v>32862</v>
      </c>
      <c r="B1016">
        <v>21.58</v>
      </c>
    </row>
    <row r="1017" spans="1:2" hidden="1" x14ac:dyDescent="0.25">
      <c r="A1017" s="13">
        <v>32863</v>
      </c>
      <c r="B1017">
        <v>21.53</v>
      </c>
    </row>
    <row r="1018" spans="1:2" hidden="1" x14ac:dyDescent="0.25">
      <c r="A1018" s="13">
        <v>32864</v>
      </c>
      <c r="B1018">
        <v>21.31</v>
      </c>
    </row>
    <row r="1019" spans="1:2" hidden="1" x14ac:dyDescent="0.25">
      <c r="A1019" s="13">
        <v>32868</v>
      </c>
      <c r="B1019">
        <v>21.91</v>
      </c>
    </row>
    <row r="1020" spans="1:2" hidden="1" x14ac:dyDescent="0.25">
      <c r="A1020" s="13">
        <v>32869</v>
      </c>
      <c r="B1020">
        <v>21.78</v>
      </c>
    </row>
    <row r="1021" spans="1:2" hidden="1" x14ac:dyDescent="0.25">
      <c r="A1021" s="13">
        <v>32870</v>
      </c>
      <c r="B1021">
        <v>21.6</v>
      </c>
    </row>
    <row r="1022" spans="1:2" hidden="1" x14ac:dyDescent="0.25">
      <c r="A1022" s="13">
        <v>32871</v>
      </c>
      <c r="B1022">
        <v>21.84</v>
      </c>
    </row>
    <row r="1023" spans="1:2" hidden="1" x14ac:dyDescent="0.25">
      <c r="A1023" s="13">
        <v>32875</v>
      </c>
      <c r="B1023">
        <v>22.88</v>
      </c>
    </row>
    <row r="1024" spans="1:2" hidden="1" x14ac:dyDescent="0.25">
      <c r="A1024" s="13">
        <v>32876</v>
      </c>
      <c r="B1024">
        <v>23.81</v>
      </c>
    </row>
    <row r="1025" spans="1:2" hidden="1" x14ac:dyDescent="0.25">
      <c r="A1025" s="13">
        <v>32877</v>
      </c>
      <c r="B1025">
        <v>23.41</v>
      </c>
    </row>
    <row r="1026" spans="1:2" hidden="1" x14ac:dyDescent="0.25">
      <c r="A1026" s="13">
        <v>32878</v>
      </c>
      <c r="B1026">
        <v>23.07</v>
      </c>
    </row>
    <row r="1027" spans="1:2" hidden="1" x14ac:dyDescent="0.25">
      <c r="A1027" s="13">
        <v>32881</v>
      </c>
      <c r="B1027">
        <v>21.64</v>
      </c>
    </row>
    <row r="1028" spans="1:2" hidden="1" x14ac:dyDescent="0.25">
      <c r="A1028" s="13">
        <v>32882</v>
      </c>
      <c r="B1028">
        <v>22.25</v>
      </c>
    </row>
    <row r="1029" spans="1:2" hidden="1" x14ac:dyDescent="0.25">
      <c r="A1029" s="13">
        <v>32883</v>
      </c>
      <c r="B1029">
        <v>22.9</v>
      </c>
    </row>
    <row r="1030" spans="1:2" hidden="1" x14ac:dyDescent="0.25">
      <c r="A1030" s="13">
        <v>32884</v>
      </c>
      <c r="B1030">
        <v>23.15</v>
      </c>
    </row>
    <row r="1031" spans="1:2" hidden="1" x14ac:dyDescent="0.25">
      <c r="A1031" s="13">
        <v>32885</v>
      </c>
      <c r="B1031">
        <v>23.17</v>
      </c>
    </row>
    <row r="1032" spans="1:2" hidden="1" x14ac:dyDescent="0.25">
      <c r="A1032" s="13">
        <v>32888</v>
      </c>
      <c r="B1032">
        <v>22.36</v>
      </c>
    </row>
    <row r="1033" spans="1:2" hidden="1" x14ac:dyDescent="0.25">
      <c r="A1033" s="13">
        <v>32889</v>
      </c>
      <c r="B1033">
        <v>22.61</v>
      </c>
    </row>
    <row r="1034" spans="1:2" hidden="1" x14ac:dyDescent="0.25">
      <c r="A1034" s="13">
        <v>32890</v>
      </c>
      <c r="B1034">
        <v>22.11</v>
      </c>
    </row>
    <row r="1035" spans="1:2" hidden="1" x14ac:dyDescent="0.25">
      <c r="A1035" s="13">
        <v>32891</v>
      </c>
      <c r="B1035">
        <v>22.78</v>
      </c>
    </row>
    <row r="1036" spans="1:2" hidden="1" x14ac:dyDescent="0.25">
      <c r="A1036" s="13">
        <v>32892</v>
      </c>
      <c r="B1036">
        <v>23.7</v>
      </c>
    </row>
    <row r="1037" spans="1:2" hidden="1" x14ac:dyDescent="0.25">
      <c r="A1037" s="13">
        <v>32895</v>
      </c>
      <c r="B1037">
        <v>22.57</v>
      </c>
    </row>
    <row r="1038" spans="1:2" hidden="1" x14ac:dyDescent="0.25">
      <c r="A1038" s="13">
        <v>32896</v>
      </c>
      <c r="B1038">
        <v>22.34</v>
      </c>
    </row>
    <row r="1039" spans="1:2" hidden="1" x14ac:dyDescent="0.25">
      <c r="A1039" s="13">
        <v>32897</v>
      </c>
      <c r="B1039">
        <v>23.43</v>
      </c>
    </row>
    <row r="1040" spans="1:2" hidden="1" x14ac:dyDescent="0.25">
      <c r="A1040" s="13">
        <v>32898</v>
      </c>
      <c r="B1040">
        <v>24.48</v>
      </c>
    </row>
    <row r="1041" spans="1:2" hidden="1" x14ac:dyDescent="0.25">
      <c r="A1041" s="13">
        <v>32899</v>
      </c>
      <c r="B1041">
        <v>22.56</v>
      </c>
    </row>
    <row r="1042" spans="1:2" hidden="1" x14ac:dyDescent="0.25">
      <c r="A1042" s="13">
        <v>32902</v>
      </c>
      <c r="B1042">
        <v>22.79</v>
      </c>
    </row>
    <row r="1043" spans="1:2" hidden="1" x14ac:dyDescent="0.25">
      <c r="A1043" s="13">
        <v>32903</v>
      </c>
      <c r="B1043">
        <v>22.29</v>
      </c>
    </row>
    <row r="1044" spans="1:2" hidden="1" x14ac:dyDescent="0.25">
      <c r="A1044" s="13">
        <v>32904</v>
      </c>
      <c r="B1044">
        <v>22.69</v>
      </c>
    </row>
    <row r="1045" spans="1:2" hidden="1" x14ac:dyDescent="0.25">
      <c r="A1045" s="13">
        <v>32905</v>
      </c>
      <c r="B1045">
        <v>22.71</v>
      </c>
    </row>
    <row r="1046" spans="1:2" hidden="1" x14ac:dyDescent="0.25">
      <c r="A1046" s="13">
        <v>32906</v>
      </c>
      <c r="B1046">
        <v>23.04</v>
      </c>
    </row>
    <row r="1047" spans="1:2" hidden="1" x14ac:dyDescent="0.25">
      <c r="A1047" s="13">
        <v>32909</v>
      </c>
      <c r="B1047">
        <v>22.44</v>
      </c>
    </row>
    <row r="1048" spans="1:2" hidden="1" x14ac:dyDescent="0.25">
      <c r="A1048" s="13">
        <v>32910</v>
      </c>
      <c r="B1048">
        <v>22.36</v>
      </c>
    </row>
    <row r="1049" spans="1:2" hidden="1" x14ac:dyDescent="0.25">
      <c r="A1049" s="13">
        <v>32911</v>
      </c>
      <c r="B1049">
        <v>22.4</v>
      </c>
    </row>
    <row r="1050" spans="1:2" hidden="1" x14ac:dyDescent="0.25">
      <c r="A1050" s="13">
        <v>32912</v>
      </c>
      <c r="B1050">
        <v>22.11</v>
      </c>
    </row>
    <row r="1051" spans="1:2" hidden="1" x14ac:dyDescent="0.25">
      <c r="A1051" s="13">
        <v>32913</v>
      </c>
      <c r="B1051">
        <v>21.82</v>
      </c>
    </row>
    <row r="1052" spans="1:2" hidden="1" x14ac:dyDescent="0.25">
      <c r="A1052" s="13">
        <v>32916</v>
      </c>
      <c r="B1052">
        <v>22.02</v>
      </c>
    </row>
    <row r="1053" spans="1:2" hidden="1" x14ac:dyDescent="0.25">
      <c r="A1053" s="13">
        <v>32917</v>
      </c>
      <c r="B1053">
        <v>21.88</v>
      </c>
    </row>
    <row r="1054" spans="1:2" hidden="1" x14ac:dyDescent="0.25">
      <c r="A1054" s="13">
        <v>32918</v>
      </c>
      <c r="B1054">
        <v>22.12</v>
      </c>
    </row>
    <row r="1055" spans="1:2" hidden="1" x14ac:dyDescent="0.25">
      <c r="A1055" s="13">
        <v>32919</v>
      </c>
      <c r="B1055">
        <v>22.86</v>
      </c>
    </row>
    <row r="1056" spans="1:2" hidden="1" x14ac:dyDescent="0.25">
      <c r="A1056" s="13">
        <v>32920</v>
      </c>
      <c r="B1056">
        <v>22.46</v>
      </c>
    </row>
    <row r="1057" spans="1:2" hidden="1" x14ac:dyDescent="0.25">
      <c r="A1057" s="13">
        <v>32923</v>
      </c>
      <c r="B1057">
        <v>22.46</v>
      </c>
    </row>
    <row r="1058" spans="1:2" hidden="1" x14ac:dyDescent="0.25">
      <c r="A1058" s="13">
        <v>32924</v>
      </c>
      <c r="B1058">
        <v>22.2</v>
      </c>
    </row>
    <row r="1059" spans="1:2" hidden="1" x14ac:dyDescent="0.25">
      <c r="A1059" s="13">
        <v>32925</v>
      </c>
      <c r="B1059">
        <v>21.87</v>
      </c>
    </row>
    <row r="1060" spans="1:2" hidden="1" x14ac:dyDescent="0.25">
      <c r="A1060" s="13">
        <v>32926</v>
      </c>
      <c r="B1060">
        <v>21.4</v>
      </c>
    </row>
    <row r="1061" spans="1:2" hidden="1" x14ac:dyDescent="0.25">
      <c r="A1061" s="13">
        <v>32927</v>
      </c>
      <c r="B1061">
        <v>21.13</v>
      </c>
    </row>
    <row r="1062" spans="1:2" hidden="1" x14ac:dyDescent="0.25">
      <c r="A1062" s="13">
        <v>32930</v>
      </c>
      <c r="B1062">
        <v>21.81</v>
      </c>
    </row>
    <row r="1063" spans="1:2" hidden="1" x14ac:dyDescent="0.25">
      <c r="A1063" s="13">
        <v>32931</v>
      </c>
      <c r="B1063">
        <v>21.62</v>
      </c>
    </row>
    <row r="1064" spans="1:2" hidden="1" x14ac:dyDescent="0.25">
      <c r="A1064" s="13">
        <v>32932</v>
      </c>
      <c r="B1064">
        <v>21.55</v>
      </c>
    </row>
    <row r="1065" spans="1:2" hidden="1" x14ac:dyDescent="0.25">
      <c r="A1065" s="13">
        <v>32933</v>
      </c>
      <c r="B1065">
        <v>21.19</v>
      </c>
    </row>
    <row r="1066" spans="1:2" hidden="1" x14ac:dyDescent="0.25">
      <c r="A1066" s="13">
        <v>32934</v>
      </c>
      <c r="B1066">
        <v>21.36</v>
      </c>
    </row>
    <row r="1067" spans="1:2" hidden="1" x14ac:dyDescent="0.25">
      <c r="A1067" s="13">
        <v>32937</v>
      </c>
      <c r="B1067">
        <v>21.62</v>
      </c>
    </row>
    <row r="1068" spans="1:2" hidden="1" x14ac:dyDescent="0.25">
      <c r="A1068" s="13">
        <v>32938</v>
      </c>
      <c r="B1068">
        <v>21.3</v>
      </c>
    </row>
    <row r="1069" spans="1:2" hidden="1" x14ac:dyDescent="0.25">
      <c r="A1069" s="13">
        <v>32939</v>
      </c>
      <c r="B1069">
        <v>20.93</v>
      </c>
    </row>
    <row r="1070" spans="1:2" hidden="1" x14ac:dyDescent="0.25">
      <c r="A1070" s="13">
        <v>32940</v>
      </c>
      <c r="B1070">
        <v>20.8</v>
      </c>
    </row>
    <row r="1071" spans="1:2" hidden="1" x14ac:dyDescent="0.25">
      <c r="A1071" s="13">
        <v>32941</v>
      </c>
      <c r="B1071">
        <v>20.420000000000002</v>
      </c>
    </row>
    <row r="1072" spans="1:2" hidden="1" x14ac:dyDescent="0.25">
      <c r="A1072" s="13">
        <v>32944</v>
      </c>
      <c r="B1072">
        <v>20.260000000000002</v>
      </c>
    </row>
    <row r="1073" spans="1:2" hidden="1" x14ac:dyDescent="0.25">
      <c r="A1073" s="13">
        <v>32945</v>
      </c>
      <c r="B1073">
        <v>20.149999999999999</v>
      </c>
    </row>
    <row r="1074" spans="1:2" hidden="1" x14ac:dyDescent="0.25">
      <c r="A1074" s="13">
        <v>32946</v>
      </c>
      <c r="B1074">
        <v>20.07</v>
      </c>
    </row>
    <row r="1075" spans="1:2" hidden="1" x14ac:dyDescent="0.25">
      <c r="A1075" s="13">
        <v>32947</v>
      </c>
      <c r="B1075">
        <v>20.38</v>
      </c>
    </row>
    <row r="1076" spans="1:2" hidden="1" x14ac:dyDescent="0.25">
      <c r="A1076" s="13">
        <v>32948</v>
      </c>
      <c r="B1076">
        <v>20.09</v>
      </c>
    </row>
    <row r="1077" spans="1:2" hidden="1" x14ac:dyDescent="0.25">
      <c r="A1077" s="13">
        <v>32951</v>
      </c>
      <c r="B1077">
        <v>19.600000000000001</v>
      </c>
    </row>
    <row r="1078" spans="1:2" hidden="1" x14ac:dyDescent="0.25">
      <c r="A1078" s="13">
        <v>32952</v>
      </c>
      <c r="B1078">
        <v>19.34</v>
      </c>
    </row>
    <row r="1079" spans="1:2" hidden="1" x14ac:dyDescent="0.25">
      <c r="A1079" s="13">
        <v>32953</v>
      </c>
      <c r="B1079">
        <v>19.59</v>
      </c>
    </row>
    <row r="1080" spans="1:2" hidden="1" x14ac:dyDescent="0.25">
      <c r="A1080" s="13">
        <v>32954</v>
      </c>
      <c r="B1080">
        <v>19.850000000000001</v>
      </c>
    </row>
    <row r="1081" spans="1:2" hidden="1" x14ac:dyDescent="0.25">
      <c r="A1081" s="13">
        <v>32955</v>
      </c>
      <c r="B1081">
        <v>20.28</v>
      </c>
    </row>
    <row r="1082" spans="1:2" hidden="1" x14ac:dyDescent="0.25">
      <c r="A1082" s="13">
        <v>32958</v>
      </c>
      <c r="B1082">
        <v>20.48</v>
      </c>
    </row>
    <row r="1083" spans="1:2" hidden="1" x14ac:dyDescent="0.25">
      <c r="A1083" s="13">
        <v>32959</v>
      </c>
      <c r="B1083">
        <v>20.36</v>
      </c>
    </row>
    <row r="1084" spans="1:2" hidden="1" x14ac:dyDescent="0.25">
      <c r="A1084" s="13">
        <v>32960</v>
      </c>
      <c r="B1084">
        <v>20.09</v>
      </c>
    </row>
    <row r="1085" spans="1:2" hidden="1" x14ac:dyDescent="0.25">
      <c r="A1085" s="13">
        <v>32961</v>
      </c>
      <c r="B1085">
        <v>20.03</v>
      </c>
    </row>
    <row r="1086" spans="1:2" hidden="1" x14ac:dyDescent="0.25">
      <c r="A1086" s="13">
        <v>32962</v>
      </c>
      <c r="B1086">
        <v>20.34</v>
      </c>
    </row>
    <row r="1087" spans="1:2" hidden="1" x14ac:dyDescent="0.25">
      <c r="A1087" s="13">
        <v>32965</v>
      </c>
      <c r="B1087">
        <v>20.51</v>
      </c>
    </row>
    <row r="1088" spans="1:2" hidden="1" x14ac:dyDescent="0.25">
      <c r="A1088" s="13">
        <v>32966</v>
      </c>
      <c r="B1088">
        <v>20.23</v>
      </c>
    </row>
    <row r="1089" spans="1:2" hidden="1" x14ac:dyDescent="0.25">
      <c r="A1089" s="13">
        <v>32967</v>
      </c>
      <c r="B1089">
        <v>19.78</v>
      </c>
    </row>
    <row r="1090" spans="1:2" hidden="1" x14ac:dyDescent="0.25">
      <c r="A1090" s="13">
        <v>32968</v>
      </c>
      <c r="B1090">
        <v>19.48</v>
      </c>
    </row>
    <row r="1091" spans="1:2" hidden="1" x14ac:dyDescent="0.25">
      <c r="A1091" s="13">
        <v>32969</v>
      </c>
      <c r="B1091">
        <v>19.149999999999999</v>
      </c>
    </row>
    <row r="1092" spans="1:2" hidden="1" x14ac:dyDescent="0.25">
      <c r="A1092" s="13">
        <v>32972</v>
      </c>
      <c r="B1092">
        <v>18.32</v>
      </c>
    </row>
    <row r="1093" spans="1:2" hidden="1" x14ac:dyDescent="0.25">
      <c r="A1093" s="13">
        <v>32973</v>
      </c>
      <c r="B1093">
        <v>17.559999999999999</v>
      </c>
    </row>
    <row r="1094" spans="1:2" hidden="1" x14ac:dyDescent="0.25">
      <c r="A1094" s="13">
        <v>32974</v>
      </c>
      <c r="B1094">
        <v>18.190000000000001</v>
      </c>
    </row>
    <row r="1095" spans="1:2" hidden="1" x14ac:dyDescent="0.25">
      <c r="A1095" s="13">
        <v>32975</v>
      </c>
      <c r="B1095">
        <v>17.760000000000002</v>
      </c>
    </row>
    <row r="1096" spans="1:2" hidden="1" x14ac:dyDescent="0.25">
      <c r="A1096" s="13">
        <v>32979</v>
      </c>
      <c r="B1096">
        <v>17.87</v>
      </c>
    </row>
    <row r="1097" spans="1:2" hidden="1" x14ac:dyDescent="0.25">
      <c r="A1097" s="13">
        <v>32980</v>
      </c>
      <c r="B1097">
        <v>17.37</v>
      </c>
    </row>
    <row r="1098" spans="1:2" hidden="1" x14ac:dyDescent="0.25">
      <c r="A1098" s="13">
        <v>32981</v>
      </c>
      <c r="B1098">
        <v>16.95</v>
      </c>
    </row>
    <row r="1099" spans="1:2" hidden="1" x14ac:dyDescent="0.25">
      <c r="A1099" s="13">
        <v>32982</v>
      </c>
      <c r="B1099">
        <v>17.93</v>
      </c>
    </row>
    <row r="1100" spans="1:2" hidden="1" x14ac:dyDescent="0.25">
      <c r="A1100" s="13">
        <v>32983</v>
      </c>
      <c r="B1100">
        <v>17.899999999999999</v>
      </c>
    </row>
    <row r="1101" spans="1:2" hidden="1" x14ac:dyDescent="0.25">
      <c r="A1101" s="13">
        <v>32986</v>
      </c>
      <c r="B1101">
        <v>18.600000000000001</v>
      </c>
    </row>
    <row r="1102" spans="1:2" hidden="1" x14ac:dyDescent="0.25">
      <c r="A1102" s="13">
        <v>32987</v>
      </c>
      <c r="B1102">
        <v>17.850000000000001</v>
      </c>
    </row>
    <row r="1103" spans="1:2" hidden="1" x14ac:dyDescent="0.25">
      <c r="A1103" s="13">
        <v>32988</v>
      </c>
      <c r="B1103">
        <v>17.489999999999998</v>
      </c>
    </row>
    <row r="1104" spans="1:2" hidden="1" x14ac:dyDescent="0.25">
      <c r="A1104" s="13">
        <v>32989</v>
      </c>
      <c r="B1104">
        <v>18.5</v>
      </c>
    </row>
    <row r="1105" spans="1:2" hidden="1" x14ac:dyDescent="0.25">
      <c r="A1105" s="13">
        <v>32990</v>
      </c>
      <c r="B1105">
        <v>18.57</v>
      </c>
    </row>
    <row r="1106" spans="1:2" hidden="1" x14ac:dyDescent="0.25">
      <c r="A1106" s="13">
        <v>32993</v>
      </c>
      <c r="B1106">
        <v>18.5</v>
      </c>
    </row>
    <row r="1107" spans="1:2" hidden="1" x14ac:dyDescent="0.25">
      <c r="A1107" s="13">
        <v>32994</v>
      </c>
      <c r="B1107">
        <v>18.760000000000002</v>
      </c>
    </row>
    <row r="1108" spans="1:2" hidden="1" x14ac:dyDescent="0.25">
      <c r="A1108" s="13">
        <v>32995</v>
      </c>
      <c r="B1108">
        <v>18.63</v>
      </c>
    </row>
    <row r="1109" spans="1:2" hidden="1" x14ac:dyDescent="0.25">
      <c r="A1109" s="13">
        <v>32996</v>
      </c>
      <c r="B1109">
        <v>17.98</v>
      </c>
    </row>
    <row r="1110" spans="1:2" hidden="1" x14ac:dyDescent="0.25">
      <c r="A1110" s="13">
        <v>32997</v>
      </c>
      <c r="B1110">
        <v>17.98</v>
      </c>
    </row>
    <row r="1111" spans="1:2" hidden="1" x14ac:dyDescent="0.25">
      <c r="A1111" s="13">
        <v>33000</v>
      </c>
      <c r="B1111">
        <v>18.3</v>
      </c>
    </row>
    <row r="1112" spans="1:2" hidden="1" x14ac:dyDescent="0.25">
      <c r="A1112" s="13">
        <v>33001</v>
      </c>
      <c r="B1112">
        <v>18.260000000000002</v>
      </c>
    </row>
    <row r="1113" spans="1:2" hidden="1" x14ac:dyDescent="0.25">
      <c r="A1113" s="13">
        <v>33002</v>
      </c>
      <c r="B1113">
        <v>19.010000000000002</v>
      </c>
    </row>
    <row r="1114" spans="1:2" hidden="1" x14ac:dyDescent="0.25">
      <c r="A1114" s="13">
        <v>33003</v>
      </c>
      <c r="B1114">
        <v>19.03</v>
      </c>
    </row>
    <row r="1115" spans="1:2" hidden="1" x14ac:dyDescent="0.25">
      <c r="A1115" s="13">
        <v>33004</v>
      </c>
      <c r="B1115">
        <v>18.96</v>
      </c>
    </row>
    <row r="1116" spans="1:2" hidden="1" x14ac:dyDescent="0.25">
      <c r="A1116" s="13">
        <v>33007</v>
      </c>
      <c r="B1116">
        <v>19.73</v>
      </c>
    </row>
    <row r="1117" spans="1:2" hidden="1" x14ac:dyDescent="0.25">
      <c r="A1117" s="13">
        <v>33008</v>
      </c>
      <c r="B1117">
        <v>19.52</v>
      </c>
    </row>
    <row r="1118" spans="1:2" hidden="1" x14ac:dyDescent="0.25">
      <c r="A1118" s="13">
        <v>33009</v>
      </c>
      <c r="B1118">
        <v>19.05</v>
      </c>
    </row>
    <row r="1119" spans="1:2" hidden="1" x14ac:dyDescent="0.25">
      <c r="A1119" s="13">
        <v>33010</v>
      </c>
      <c r="B1119">
        <v>18.89</v>
      </c>
    </row>
    <row r="1120" spans="1:2" hidden="1" x14ac:dyDescent="0.25">
      <c r="A1120" s="13">
        <v>33011</v>
      </c>
      <c r="B1120">
        <v>18.78</v>
      </c>
    </row>
    <row r="1121" spans="1:2" hidden="1" x14ac:dyDescent="0.25">
      <c r="A1121" s="13">
        <v>33014</v>
      </c>
      <c r="B1121">
        <v>18.260000000000002</v>
      </c>
    </row>
    <row r="1122" spans="1:2" hidden="1" x14ac:dyDescent="0.25">
      <c r="A1122" s="13">
        <v>33015</v>
      </c>
      <c r="B1122">
        <v>17.510000000000002</v>
      </c>
    </row>
    <row r="1123" spans="1:2" hidden="1" x14ac:dyDescent="0.25">
      <c r="A1123" s="13">
        <v>33016</v>
      </c>
      <c r="B1123">
        <v>16.25</v>
      </c>
    </row>
    <row r="1124" spans="1:2" hidden="1" x14ac:dyDescent="0.25">
      <c r="A1124" s="13">
        <v>33017</v>
      </c>
      <c r="B1124">
        <v>16.02</v>
      </c>
    </row>
    <row r="1125" spans="1:2" hidden="1" x14ac:dyDescent="0.25">
      <c r="A1125" s="13">
        <v>33018</v>
      </c>
      <c r="B1125">
        <v>16.12</v>
      </c>
    </row>
    <row r="1126" spans="1:2" hidden="1" x14ac:dyDescent="0.25">
      <c r="A1126" s="13">
        <v>33022</v>
      </c>
      <c r="B1126">
        <v>18</v>
      </c>
    </row>
    <row r="1127" spans="1:2" hidden="1" x14ac:dyDescent="0.25">
      <c r="A1127" s="13">
        <v>33023</v>
      </c>
      <c r="B1127">
        <v>17.88</v>
      </c>
    </row>
    <row r="1128" spans="1:2" hidden="1" x14ac:dyDescent="0.25">
      <c r="A1128" s="13">
        <v>33024</v>
      </c>
      <c r="B1128">
        <v>17.47</v>
      </c>
    </row>
    <row r="1129" spans="1:2" hidden="1" x14ac:dyDescent="0.25">
      <c r="A1129" s="13">
        <v>33025</v>
      </c>
      <c r="B1129">
        <v>17.510000000000002</v>
      </c>
    </row>
    <row r="1130" spans="1:2" hidden="1" x14ac:dyDescent="0.25">
      <c r="A1130" s="13">
        <v>33028</v>
      </c>
      <c r="B1130">
        <v>17.09</v>
      </c>
    </row>
    <row r="1131" spans="1:2" hidden="1" x14ac:dyDescent="0.25">
      <c r="A1131" s="13">
        <v>33029</v>
      </c>
      <c r="B1131">
        <v>16.41</v>
      </c>
    </row>
    <row r="1132" spans="1:2" hidden="1" x14ac:dyDescent="0.25">
      <c r="A1132" s="13">
        <v>33030</v>
      </c>
      <c r="B1132">
        <v>16.91</v>
      </c>
    </row>
    <row r="1133" spans="1:2" hidden="1" x14ac:dyDescent="0.25">
      <c r="A1133" s="13">
        <v>33031</v>
      </c>
      <c r="B1133">
        <v>16.649999999999999</v>
      </c>
    </row>
    <row r="1134" spans="1:2" hidden="1" x14ac:dyDescent="0.25">
      <c r="A1134" s="13">
        <v>33032</v>
      </c>
      <c r="B1134">
        <v>16.78</v>
      </c>
    </row>
    <row r="1135" spans="1:2" hidden="1" x14ac:dyDescent="0.25">
      <c r="A1135" s="13">
        <v>33035</v>
      </c>
      <c r="B1135">
        <v>16.82</v>
      </c>
    </row>
    <row r="1136" spans="1:2" hidden="1" x14ac:dyDescent="0.25">
      <c r="A1136" s="13">
        <v>33036</v>
      </c>
      <c r="B1136">
        <v>17.39</v>
      </c>
    </row>
    <row r="1137" spans="1:2" hidden="1" x14ac:dyDescent="0.25">
      <c r="A1137" s="13">
        <v>33037</v>
      </c>
      <c r="B1137">
        <v>17.600000000000001</v>
      </c>
    </row>
    <row r="1138" spans="1:2" hidden="1" x14ac:dyDescent="0.25">
      <c r="A1138" s="13">
        <v>33038</v>
      </c>
      <c r="B1138">
        <v>17.11</v>
      </c>
    </row>
    <row r="1139" spans="1:2" hidden="1" x14ac:dyDescent="0.25">
      <c r="A1139" s="13">
        <v>33039</v>
      </c>
      <c r="B1139">
        <v>16.64</v>
      </c>
    </row>
    <row r="1140" spans="1:2" hidden="1" x14ac:dyDescent="0.25">
      <c r="A1140" s="13">
        <v>33042</v>
      </c>
      <c r="B1140">
        <v>15.92</v>
      </c>
    </row>
    <row r="1141" spans="1:2" hidden="1" x14ac:dyDescent="0.25">
      <c r="A1141" s="13">
        <v>33043</v>
      </c>
      <c r="B1141">
        <v>15.55</v>
      </c>
    </row>
    <row r="1142" spans="1:2" hidden="1" x14ac:dyDescent="0.25">
      <c r="A1142" s="13">
        <v>33044</v>
      </c>
      <c r="B1142">
        <v>15.43</v>
      </c>
    </row>
    <row r="1143" spans="1:2" hidden="1" x14ac:dyDescent="0.25">
      <c r="A1143" s="13">
        <v>33045</v>
      </c>
      <c r="B1143">
        <v>16.09</v>
      </c>
    </row>
    <row r="1144" spans="1:2" hidden="1" x14ac:dyDescent="0.25">
      <c r="A1144" s="13">
        <v>33046</v>
      </c>
      <c r="B1144">
        <v>16.5</v>
      </c>
    </row>
    <row r="1145" spans="1:2" hidden="1" x14ac:dyDescent="0.25">
      <c r="A1145" s="13">
        <v>33049</v>
      </c>
      <c r="B1145">
        <v>16.149999999999999</v>
      </c>
    </row>
    <row r="1146" spans="1:2" hidden="1" x14ac:dyDescent="0.25">
      <c r="A1146" s="13">
        <v>33050</v>
      </c>
      <c r="B1146">
        <v>17.12</v>
      </c>
    </row>
    <row r="1147" spans="1:2" hidden="1" x14ac:dyDescent="0.25">
      <c r="A1147" s="13">
        <v>33051</v>
      </c>
      <c r="B1147">
        <v>16.7</v>
      </c>
    </row>
    <row r="1148" spans="1:2" hidden="1" x14ac:dyDescent="0.25">
      <c r="A1148" s="13">
        <v>33052</v>
      </c>
      <c r="B1148">
        <v>17.18</v>
      </c>
    </row>
    <row r="1149" spans="1:2" hidden="1" x14ac:dyDescent="0.25">
      <c r="A1149" s="13">
        <v>33053</v>
      </c>
      <c r="B1149">
        <v>17.05</v>
      </c>
    </row>
    <row r="1150" spans="1:2" hidden="1" x14ac:dyDescent="0.25">
      <c r="A1150" s="13">
        <v>33056</v>
      </c>
      <c r="B1150">
        <v>16.940000000000001</v>
      </c>
    </row>
    <row r="1151" spans="1:2" hidden="1" x14ac:dyDescent="0.25">
      <c r="A1151" s="13">
        <v>33057</v>
      </c>
      <c r="B1151">
        <v>16.73</v>
      </c>
    </row>
    <row r="1152" spans="1:2" hidden="1" x14ac:dyDescent="0.25">
      <c r="A1152" s="13">
        <v>33058</v>
      </c>
      <c r="B1152">
        <v>16.73</v>
      </c>
    </row>
    <row r="1153" spans="1:2" hidden="1" x14ac:dyDescent="0.25">
      <c r="A1153" s="13">
        <v>33059</v>
      </c>
      <c r="B1153">
        <v>16.5</v>
      </c>
    </row>
    <row r="1154" spans="1:2" hidden="1" x14ac:dyDescent="0.25">
      <c r="A1154" s="13">
        <v>33060</v>
      </c>
      <c r="B1154">
        <v>16.489999999999998</v>
      </c>
    </row>
    <row r="1155" spans="1:2" hidden="1" x14ac:dyDescent="0.25">
      <c r="A1155" s="13">
        <v>33063</v>
      </c>
      <c r="B1155">
        <v>16.63</v>
      </c>
    </row>
    <row r="1156" spans="1:2" hidden="1" x14ac:dyDescent="0.25">
      <c r="A1156" s="13">
        <v>33064</v>
      </c>
      <c r="B1156">
        <v>17.05</v>
      </c>
    </row>
    <row r="1157" spans="1:2" hidden="1" x14ac:dyDescent="0.25">
      <c r="A1157" s="13">
        <v>33065</v>
      </c>
      <c r="B1157">
        <v>17.45</v>
      </c>
    </row>
    <row r="1158" spans="1:2" hidden="1" x14ac:dyDescent="0.25">
      <c r="A1158" s="13">
        <v>33066</v>
      </c>
      <c r="B1158">
        <v>18.690000000000001</v>
      </c>
    </row>
    <row r="1159" spans="1:2" hidden="1" x14ac:dyDescent="0.25">
      <c r="A1159" s="13">
        <v>33067</v>
      </c>
      <c r="B1159">
        <v>18.37</v>
      </c>
    </row>
    <row r="1160" spans="1:2" hidden="1" x14ac:dyDescent="0.25">
      <c r="A1160" s="13">
        <v>33070</v>
      </c>
      <c r="B1160">
        <v>18.670000000000002</v>
      </c>
    </row>
    <row r="1161" spans="1:2" hidden="1" x14ac:dyDescent="0.25">
      <c r="A1161" s="13">
        <v>33071</v>
      </c>
      <c r="B1161">
        <v>18.23</v>
      </c>
    </row>
    <row r="1162" spans="1:2" hidden="1" x14ac:dyDescent="0.25">
      <c r="A1162" s="13">
        <v>33072</v>
      </c>
      <c r="B1162">
        <v>18.57</v>
      </c>
    </row>
    <row r="1163" spans="1:2" hidden="1" x14ac:dyDescent="0.25">
      <c r="A1163" s="13">
        <v>33073</v>
      </c>
      <c r="B1163">
        <v>19.07</v>
      </c>
    </row>
    <row r="1164" spans="1:2" hidden="1" x14ac:dyDescent="0.25">
      <c r="A1164" s="13">
        <v>33074</v>
      </c>
      <c r="B1164">
        <v>19.61</v>
      </c>
    </row>
    <row r="1165" spans="1:2" hidden="1" x14ac:dyDescent="0.25">
      <c r="A1165" s="13">
        <v>33077</v>
      </c>
      <c r="B1165">
        <v>19.88</v>
      </c>
    </row>
    <row r="1166" spans="1:2" hidden="1" x14ac:dyDescent="0.25">
      <c r="A1166" s="13">
        <v>33078</v>
      </c>
      <c r="B1166">
        <v>19.84</v>
      </c>
    </row>
    <row r="1167" spans="1:2" hidden="1" x14ac:dyDescent="0.25">
      <c r="A1167" s="13">
        <v>33079</v>
      </c>
      <c r="B1167">
        <v>19.329999999999998</v>
      </c>
    </row>
    <row r="1168" spans="1:2" hidden="1" x14ac:dyDescent="0.25">
      <c r="A1168" s="13">
        <v>33080</v>
      </c>
      <c r="B1168">
        <v>20.329999999999998</v>
      </c>
    </row>
    <row r="1169" spans="1:2" hidden="1" x14ac:dyDescent="0.25">
      <c r="A1169" s="13">
        <v>33081</v>
      </c>
      <c r="B1169">
        <v>20.07</v>
      </c>
    </row>
    <row r="1170" spans="1:2" hidden="1" x14ac:dyDescent="0.25">
      <c r="A1170" s="13">
        <v>33084</v>
      </c>
      <c r="B1170">
        <v>20.239999999999998</v>
      </c>
    </row>
    <row r="1171" spans="1:2" hidden="1" x14ac:dyDescent="0.25">
      <c r="A1171" s="13">
        <v>33085</v>
      </c>
      <c r="B1171">
        <v>20.57</v>
      </c>
    </row>
    <row r="1172" spans="1:2" hidden="1" x14ac:dyDescent="0.25">
      <c r="A1172" s="13">
        <v>33086</v>
      </c>
      <c r="B1172">
        <v>21.59</v>
      </c>
    </row>
    <row r="1173" spans="1:2" hidden="1" x14ac:dyDescent="0.25">
      <c r="A1173" s="13">
        <v>33087</v>
      </c>
      <c r="B1173">
        <v>23.71</v>
      </c>
    </row>
    <row r="1174" spans="1:2" hidden="1" x14ac:dyDescent="0.25">
      <c r="A1174" s="13">
        <v>33088</v>
      </c>
      <c r="B1174">
        <v>23.79</v>
      </c>
    </row>
    <row r="1175" spans="1:2" hidden="1" x14ac:dyDescent="0.25">
      <c r="A1175" s="13">
        <v>33091</v>
      </c>
      <c r="B1175">
        <v>28.73</v>
      </c>
    </row>
    <row r="1176" spans="1:2" hidden="1" x14ac:dyDescent="0.25">
      <c r="A1176" s="13">
        <v>33092</v>
      </c>
      <c r="B1176">
        <v>29.6</v>
      </c>
    </row>
    <row r="1177" spans="1:2" hidden="1" x14ac:dyDescent="0.25">
      <c r="A1177" s="13">
        <v>33093</v>
      </c>
      <c r="B1177">
        <v>26.19</v>
      </c>
    </row>
    <row r="1178" spans="1:2" hidden="1" x14ac:dyDescent="0.25">
      <c r="A1178" s="13">
        <v>33094</v>
      </c>
      <c r="B1178">
        <v>25.69</v>
      </c>
    </row>
    <row r="1179" spans="1:2" hidden="1" x14ac:dyDescent="0.25">
      <c r="A1179" s="13">
        <v>33095</v>
      </c>
      <c r="B1179">
        <v>26.38</v>
      </c>
    </row>
    <row r="1180" spans="1:2" hidden="1" x14ac:dyDescent="0.25">
      <c r="A1180" s="13">
        <v>33098</v>
      </c>
      <c r="B1180">
        <v>27.07</v>
      </c>
    </row>
    <row r="1181" spans="1:2" hidden="1" x14ac:dyDescent="0.25">
      <c r="A1181" s="13">
        <v>33099</v>
      </c>
      <c r="B1181">
        <v>26.7</v>
      </c>
    </row>
    <row r="1182" spans="1:2" hidden="1" x14ac:dyDescent="0.25">
      <c r="A1182" s="13">
        <v>33100</v>
      </c>
      <c r="B1182">
        <v>26.54</v>
      </c>
    </row>
    <row r="1183" spans="1:2" hidden="1" x14ac:dyDescent="0.25">
      <c r="A1183" s="13">
        <v>33101</v>
      </c>
      <c r="B1183">
        <v>27.4</v>
      </c>
    </row>
    <row r="1184" spans="1:2" hidden="1" x14ac:dyDescent="0.25">
      <c r="A1184" s="13">
        <v>33102</v>
      </c>
      <c r="B1184">
        <v>28.65</v>
      </c>
    </row>
    <row r="1185" spans="1:2" hidden="1" x14ac:dyDescent="0.25">
      <c r="A1185" s="13">
        <v>33105</v>
      </c>
      <c r="B1185">
        <v>28.63</v>
      </c>
    </row>
    <row r="1186" spans="1:2" hidden="1" x14ac:dyDescent="0.25">
      <c r="A1186" s="13">
        <v>33106</v>
      </c>
      <c r="B1186">
        <v>28.46</v>
      </c>
    </row>
    <row r="1187" spans="1:2" hidden="1" x14ac:dyDescent="0.25">
      <c r="A1187" s="13">
        <v>33107</v>
      </c>
      <c r="B1187">
        <v>30.52</v>
      </c>
    </row>
    <row r="1188" spans="1:2" hidden="1" x14ac:dyDescent="0.25">
      <c r="A1188" s="13">
        <v>33108</v>
      </c>
      <c r="B1188">
        <v>31.67</v>
      </c>
    </row>
    <row r="1189" spans="1:2" hidden="1" x14ac:dyDescent="0.25">
      <c r="A1189" s="13">
        <v>33109</v>
      </c>
      <c r="B1189">
        <v>31.1</v>
      </c>
    </row>
    <row r="1190" spans="1:2" hidden="1" x14ac:dyDescent="0.25">
      <c r="A1190" s="13">
        <v>33112</v>
      </c>
      <c r="B1190">
        <v>27.36</v>
      </c>
    </row>
    <row r="1191" spans="1:2" hidden="1" x14ac:dyDescent="0.25">
      <c r="A1191" s="13">
        <v>33113</v>
      </c>
      <c r="B1191">
        <v>27.73</v>
      </c>
    </row>
    <row r="1192" spans="1:2" hidden="1" x14ac:dyDescent="0.25">
      <c r="A1192" s="13">
        <v>33114</v>
      </c>
      <c r="B1192">
        <v>26.15</v>
      </c>
    </row>
    <row r="1193" spans="1:2" hidden="1" x14ac:dyDescent="0.25">
      <c r="A1193" s="13">
        <v>33115</v>
      </c>
      <c r="B1193">
        <v>26.96</v>
      </c>
    </row>
    <row r="1194" spans="1:2" hidden="1" x14ac:dyDescent="0.25">
      <c r="A1194" s="13">
        <v>33116</v>
      </c>
      <c r="B1194">
        <v>27.45</v>
      </c>
    </row>
    <row r="1195" spans="1:2" hidden="1" x14ac:dyDescent="0.25">
      <c r="A1195" s="13">
        <v>33119</v>
      </c>
      <c r="B1195">
        <v>27.45</v>
      </c>
    </row>
    <row r="1196" spans="1:2" hidden="1" x14ac:dyDescent="0.25">
      <c r="A1196" s="13">
        <v>33120</v>
      </c>
      <c r="B1196">
        <v>29.3</v>
      </c>
    </row>
    <row r="1197" spans="1:2" hidden="1" x14ac:dyDescent="0.25">
      <c r="A1197" s="13">
        <v>33121</v>
      </c>
      <c r="B1197">
        <v>30</v>
      </c>
    </row>
    <row r="1198" spans="1:2" hidden="1" x14ac:dyDescent="0.25">
      <c r="A1198" s="13">
        <v>33122</v>
      </c>
      <c r="B1198">
        <v>31.51</v>
      </c>
    </row>
    <row r="1199" spans="1:2" hidden="1" x14ac:dyDescent="0.25">
      <c r="A1199" s="13">
        <v>33123</v>
      </c>
      <c r="B1199">
        <v>30.09</v>
      </c>
    </row>
    <row r="1200" spans="1:2" hidden="1" x14ac:dyDescent="0.25">
      <c r="A1200" s="13">
        <v>33126</v>
      </c>
      <c r="B1200">
        <v>30.83</v>
      </c>
    </row>
    <row r="1201" spans="1:2" hidden="1" x14ac:dyDescent="0.25">
      <c r="A1201" s="13">
        <v>33127</v>
      </c>
      <c r="B1201">
        <v>30.29</v>
      </c>
    </row>
    <row r="1202" spans="1:2" hidden="1" x14ac:dyDescent="0.25">
      <c r="A1202" s="13">
        <v>33128</v>
      </c>
      <c r="B1202">
        <v>30.85</v>
      </c>
    </row>
    <row r="1203" spans="1:2" hidden="1" x14ac:dyDescent="0.25">
      <c r="A1203" s="13">
        <v>33129</v>
      </c>
      <c r="B1203">
        <v>31.2</v>
      </c>
    </row>
    <row r="1204" spans="1:2" hidden="1" x14ac:dyDescent="0.25">
      <c r="A1204" s="13">
        <v>33130</v>
      </c>
      <c r="B1204">
        <v>31.79</v>
      </c>
    </row>
    <row r="1205" spans="1:2" hidden="1" x14ac:dyDescent="0.25">
      <c r="A1205" s="13">
        <v>33133</v>
      </c>
      <c r="B1205">
        <v>33.729999999999997</v>
      </c>
    </row>
    <row r="1206" spans="1:2" hidden="1" x14ac:dyDescent="0.25">
      <c r="A1206" s="13">
        <v>33134</v>
      </c>
      <c r="B1206">
        <v>33.479999999999997</v>
      </c>
    </row>
    <row r="1207" spans="1:2" hidden="1" x14ac:dyDescent="0.25">
      <c r="A1207" s="13">
        <v>33135</v>
      </c>
      <c r="B1207">
        <v>33.18</v>
      </c>
    </row>
    <row r="1208" spans="1:2" hidden="1" x14ac:dyDescent="0.25">
      <c r="A1208" s="13">
        <v>33136</v>
      </c>
      <c r="B1208">
        <v>34.44</v>
      </c>
    </row>
    <row r="1209" spans="1:2" hidden="1" x14ac:dyDescent="0.25">
      <c r="A1209" s="13">
        <v>33137</v>
      </c>
      <c r="B1209">
        <v>36.21</v>
      </c>
    </row>
    <row r="1210" spans="1:2" hidden="1" x14ac:dyDescent="0.25">
      <c r="A1210" s="13">
        <v>33140</v>
      </c>
      <c r="B1210">
        <v>39.049999999999997</v>
      </c>
    </row>
    <row r="1211" spans="1:2" hidden="1" x14ac:dyDescent="0.25">
      <c r="A1211" s="13">
        <v>33141</v>
      </c>
      <c r="B1211">
        <v>38.33</v>
      </c>
    </row>
    <row r="1212" spans="1:2" hidden="1" x14ac:dyDescent="0.25">
      <c r="A1212" s="13">
        <v>33142</v>
      </c>
      <c r="B1212">
        <v>39.119999999999997</v>
      </c>
    </row>
    <row r="1213" spans="1:2" hidden="1" x14ac:dyDescent="0.25">
      <c r="A1213" s="13">
        <v>33143</v>
      </c>
      <c r="B1213">
        <v>39.770000000000003</v>
      </c>
    </row>
    <row r="1214" spans="1:2" hidden="1" x14ac:dyDescent="0.25">
      <c r="A1214" s="13">
        <v>33144</v>
      </c>
      <c r="B1214">
        <v>39.53</v>
      </c>
    </row>
    <row r="1215" spans="1:2" hidden="1" x14ac:dyDescent="0.25">
      <c r="A1215" s="13">
        <v>33147</v>
      </c>
      <c r="B1215">
        <v>37.08</v>
      </c>
    </row>
    <row r="1216" spans="1:2" hidden="1" x14ac:dyDescent="0.25">
      <c r="A1216" s="13">
        <v>33148</v>
      </c>
      <c r="B1216">
        <v>34.43</v>
      </c>
    </row>
    <row r="1217" spans="1:2" hidden="1" x14ac:dyDescent="0.25">
      <c r="A1217" s="13">
        <v>33149</v>
      </c>
      <c r="B1217">
        <v>37.04</v>
      </c>
    </row>
    <row r="1218" spans="1:2" hidden="1" x14ac:dyDescent="0.25">
      <c r="A1218" s="13">
        <v>33150</v>
      </c>
      <c r="B1218">
        <v>36.76</v>
      </c>
    </row>
    <row r="1219" spans="1:2" hidden="1" x14ac:dyDescent="0.25">
      <c r="A1219" s="13">
        <v>33151</v>
      </c>
      <c r="B1219">
        <v>37.869999999999997</v>
      </c>
    </row>
    <row r="1220" spans="1:2" hidden="1" x14ac:dyDescent="0.25">
      <c r="A1220" s="13">
        <v>33154</v>
      </c>
      <c r="B1220">
        <v>38.880000000000003</v>
      </c>
    </row>
    <row r="1221" spans="1:2" hidden="1" x14ac:dyDescent="0.25">
      <c r="A1221" s="13">
        <v>33155</v>
      </c>
      <c r="B1221">
        <v>40.729999999999997</v>
      </c>
    </row>
    <row r="1222" spans="1:2" hidden="1" x14ac:dyDescent="0.25">
      <c r="A1222" s="13">
        <v>33156</v>
      </c>
      <c r="B1222">
        <v>39.299999999999997</v>
      </c>
    </row>
    <row r="1223" spans="1:2" hidden="1" x14ac:dyDescent="0.25">
      <c r="A1223" s="13">
        <v>33157</v>
      </c>
      <c r="B1223">
        <v>41.07</v>
      </c>
    </row>
    <row r="1224" spans="1:2" hidden="1" x14ac:dyDescent="0.25">
      <c r="A1224" s="13">
        <v>33158</v>
      </c>
      <c r="B1224">
        <v>39.42</v>
      </c>
    </row>
    <row r="1225" spans="1:2" hidden="1" x14ac:dyDescent="0.25">
      <c r="A1225" s="13">
        <v>33161</v>
      </c>
      <c r="B1225">
        <v>38</v>
      </c>
    </row>
    <row r="1226" spans="1:2" hidden="1" x14ac:dyDescent="0.25">
      <c r="A1226" s="13">
        <v>33162</v>
      </c>
      <c r="B1226">
        <v>39.340000000000003</v>
      </c>
    </row>
    <row r="1227" spans="1:2" hidden="1" x14ac:dyDescent="0.25">
      <c r="A1227" s="13">
        <v>33163</v>
      </c>
      <c r="B1227">
        <v>36.03</v>
      </c>
    </row>
    <row r="1228" spans="1:2" hidden="1" x14ac:dyDescent="0.25">
      <c r="A1228" s="13">
        <v>33164</v>
      </c>
      <c r="B1228">
        <v>37.03</v>
      </c>
    </row>
    <row r="1229" spans="1:2" hidden="1" x14ac:dyDescent="0.25">
      <c r="A1229" s="13">
        <v>33165</v>
      </c>
      <c r="B1229">
        <v>33.82</v>
      </c>
    </row>
    <row r="1230" spans="1:2" hidden="1" x14ac:dyDescent="0.25">
      <c r="A1230" s="13">
        <v>33168</v>
      </c>
      <c r="B1230">
        <v>28.46</v>
      </c>
    </row>
    <row r="1231" spans="1:2" hidden="1" x14ac:dyDescent="0.25">
      <c r="A1231" s="13">
        <v>33169</v>
      </c>
      <c r="B1231">
        <v>29.95</v>
      </c>
    </row>
    <row r="1232" spans="1:2" hidden="1" x14ac:dyDescent="0.25">
      <c r="A1232" s="13">
        <v>33170</v>
      </c>
      <c r="B1232">
        <v>30.8</v>
      </c>
    </row>
    <row r="1233" spans="1:2" hidden="1" x14ac:dyDescent="0.25">
      <c r="A1233" s="13">
        <v>33171</v>
      </c>
      <c r="B1233">
        <v>34.35</v>
      </c>
    </row>
    <row r="1234" spans="1:2" hidden="1" x14ac:dyDescent="0.25">
      <c r="A1234" s="13">
        <v>33172</v>
      </c>
      <c r="B1234">
        <v>33.03</v>
      </c>
    </row>
    <row r="1235" spans="1:2" hidden="1" x14ac:dyDescent="0.25">
      <c r="A1235" s="13">
        <v>33175</v>
      </c>
      <c r="B1235">
        <v>35.28</v>
      </c>
    </row>
    <row r="1236" spans="1:2" hidden="1" x14ac:dyDescent="0.25">
      <c r="A1236" s="13">
        <v>33176</v>
      </c>
      <c r="B1236">
        <v>34.93</v>
      </c>
    </row>
    <row r="1237" spans="1:2" hidden="1" x14ac:dyDescent="0.25">
      <c r="A1237" s="13">
        <v>33177</v>
      </c>
      <c r="B1237">
        <v>35.31</v>
      </c>
    </row>
    <row r="1238" spans="1:2" hidden="1" x14ac:dyDescent="0.25">
      <c r="A1238" s="13">
        <v>33178</v>
      </c>
      <c r="B1238">
        <v>35.299999999999997</v>
      </c>
    </row>
    <row r="1239" spans="1:2" hidden="1" x14ac:dyDescent="0.25">
      <c r="A1239" s="13">
        <v>33179</v>
      </c>
      <c r="B1239">
        <v>33.950000000000003</v>
      </c>
    </row>
    <row r="1240" spans="1:2" hidden="1" x14ac:dyDescent="0.25">
      <c r="A1240" s="13">
        <v>33182</v>
      </c>
      <c r="B1240">
        <v>32.049999999999997</v>
      </c>
    </row>
    <row r="1241" spans="1:2" hidden="1" x14ac:dyDescent="0.25">
      <c r="A1241" s="13">
        <v>33183</v>
      </c>
      <c r="B1241">
        <v>32.409999999999997</v>
      </c>
    </row>
    <row r="1242" spans="1:2" hidden="1" x14ac:dyDescent="0.25">
      <c r="A1242" s="13">
        <v>33184</v>
      </c>
      <c r="B1242">
        <v>35.479999999999997</v>
      </c>
    </row>
    <row r="1243" spans="1:2" hidden="1" x14ac:dyDescent="0.25">
      <c r="A1243" s="13">
        <v>33185</v>
      </c>
      <c r="B1243">
        <v>35.61</v>
      </c>
    </row>
    <row r="1244" spans="1:2" hidden="1" x14ac:dyDescent="0.25">
      <c r="A1244" s="13">
        <v>33186</v>
      </c>
      <c r="B1244">
        <v>33.909999999999997</v>
      </c>
    </row>
    <row r="1245" spans="1:2" hidden="1" x14ac:dyDescent="0.25">
      <c r="A1245" s="13">
        <v>33189</v>
      </c>
      <c r="B1245">
        <v>32.08</v>
      </c>
    </row>
    <row r="1246" spans="1:2" hidden="1" x14ac:dyDescent="0.25">
      <c r="A1246" s="13">
        <v>33190</v>
      </c>
      <c r="B1246">
        <v>33.299999999999997</v>
      </c>
    </row>
    <row r="1247" spans="1:2" hidden="1" x14ac:dyDescent="0.25">
      <c r="A1247" s="13">
        <v>33191</v>
      </c>
      <c r="B1247">
        <v>31.18</v>
      </c>
    </row>
    <row r="1248" spans="1:2" hidden="1" x14ac:dyDescent="0.25">
      <c r="A1248" s="13">
        <v>33192</v>
      </c>
      <c r="B1248">
        <v>31.05</v>
      </c>
    </row>
    <row r="1249" spans="1:2" hidden="1" x14ac:dyDescent="0.25">
      <c r="A1249" s="13">
        <v>33193</v>
      </c>
      <c r="B1249">
        <v>29.91</v>
      </c>
    </row>
    <row r="1250" spans="1:2" hidden="1" x14ac:dyDescent="0.25">
      <c r="A1250" s="13">
        <v>33196</v>
      </c>
      <c r="B1250">
        <v>31.45</v>
      </c>
    </row>
    <row r="1251" spans="1:2" hidden="1" x14ac:dyDescent="0.25">
      <c r="A1251" s="13">
        <v>33197</v>
      </c>
      <c r="B1251">
        <v>29.5</v>
      </c>
    </row>
    <row r="1252" spans="1:2" hidden="1" x14ac:dyDescent="0.25">
      <c r="A1252" s="13">
        <v>33198</v>
      </c>
      <c r="B1252">
        <v>30.08</v>
      </c>
    </row>
    <row r="1253" spans="1:2" hidden="1" x14ac:dyDescent="0.25">
      <c r="A1253" s="13">
        <v>33199</v>
      </c>
      <c r="B1253">
        <v>30.08</v>
      </c>
    </row>
    <row r="1254" spans="1:2" hidden="1" x14ac:dyDescent="0.25">
      <c r="A1254" s="13">
        <v>33200</v>
      </c>
      <c r="B1254">
        <v>32.35</v>
      </c>
    </row>
    <row r="1255" spans="1:2" hidden="1" x14ac:dyDescent="0.25">
      <c r="A1255" s="13">
        <v>33203</v>
      </c>
      <c r="B1255">
        <v>33.28</v>
      </c>
    </row>
    <row r="1256" spans="1:2" hidden="1" x14ac:dyDescent="0.25">
      <c r="A1256" s="13">
        <v>33204</v>
      </c>
      <c r="B1256">
        <v>33.049999999999997</v>
      </c>
    </row>
    <row r="1257" spans="1:2" hidden="1" x14ac:dyDescent="0.25">
      <c r="A1257" s="13">
        <v>33205</v>
      </c>
      <c r="B1257">
        <v>33.28</v>
      </c>
    </row>
    <row r="1258" spans="1:2" hidden="1" x14ac:dyDescent="0.25">
      <c r="A1258" s="13">
        <v>33206</v>
      </c>
      <c r="B1258">
        <v>32.93</v>
      </c>
    </row>
    <row r="1259" spans="1:2" hidden="1" x14ac:dyDescent="0.25">
      <c r="A1259" s="13">
        <v>33207</v>
      </c>
      <c r="B1259">
        <v>29.08</v>
      </c>
    </row>
    <row r="1260" spans="1:2" hidden="1" x14ac:dyDescent="0.25">
      <c r="A1260" s="13">
        <v>33210</v>
      </c>
      <c r="B1260">
        <v>29.4</v>
      </c>
    </row>
    <row r="1261" spans="1:2" hidden="1" x14ac:dyDescent="0.25">
      <c r="A1261" s="13">
        <v>33211</v>
      </c>
      <c r="B1261">
        <v>29.05</v>
      </c>
    </row>
    <row r="1262" spans="1:2" hidden="1" x14ac:dyDescent="0.25">
      <c r="A1262" s="13">
        <v>33212</v>
      </c>
      <c r="B1262">
        <v>27.18</v>
      </c>
    </row>
    <row r="1263" spans="1:2" hidden="1" x14ac:dyDescent="0.25">
      <c r="A1263" s="13">
        <v>33213</v>
      </c>
      <c r="B1263">
        <v>26.35</v>
      </c>
    </row>
    <row r="1264" spans="1:2" hidden="1" x14ac:dyDescent="0.25">
      <c r="A1264" s="13">
        <v>33214</v>
      </c>
      <c r="B1264">
        <v>26.61</v>
      </c>
    </row>
    <row r="1265" spans="1:2" hidden="1" x14ac:dyDescent="0.25">
      <c r="A1265" s="13">
        <v>33217</v>
      </c>
      <c r="B1265">
        <v>27.08</v>
      </c>
    </row>
    <row r="1266" spans="1:2" hidden="1" x14ac:dyDescent="0.25">
      <c r="A1266" s="13">
        <v>33218</v>
      </c>
      <c r="B1266">
        <v>26.5</v>
      </c>
    </row>
    <row r="1267" spans="1:2" hidden="1" x14ac:dyDescent="0.25">
      <c r="A1267" s="13">
        <v>33219</v>
      </c>
      <c r="B1267">
        <v>25.3</v>
      </c>
    </row>
    <row r="1268" spans="1:2" hidden="1" x14ac:dyDescent="0.25">
      <c r="A1268" s="13">
        <v>33220</v>
      </c>
      <c r="B1268">
        <v>26.45</v>
      </c>
    </row>
    <row r="1269" spans="1:2" hidden="1" x14ac:dyDescent="0.25">
      <c r="A1269" s="13">
        <v>33221</v>
      </c>
      <c r="B1269">
        <v>26.6</v>
      </c>
    </row>
    <row r="1270" spans="1:2" hidden="1" x14ac:dyDescent="0.25">
      <c r="A1270" s="13">
        <v>33224</v>
      </c>
      <c r="B1270">
        <v>27.1</v>
      </c>
    </row>
    <row r="1271" spans="1:2" hidden="1" x14ac:dyDescent="0.25">
      <c r="A1271" s="13">
        <v>33225</v>
      </c>
      <c r="B1271">
        <v>27.85</v>
      </c>
    </row>
    <row r="1272" spans="1:2" hidden="1" x14ac:dyDescent="0.25">
      <c r="A1272" s="13">
        <v>33226</v>
      </c>
      <c r="B1272">
        <v>28.26</v>
      </c>
    </row>
    <row r="1273" spans="1:2" hidden="1" x14ac:dyDescent="0.25">
      <c r="A1273" s="13">
        <v>33227</v>
      </c>
      <c r="B1273">
        <v>27.5</v>
      </c>
    </row>
    <row r="1274" spans="1:2" hidden="1" x14ac:dyDescent="0.25">
      <c r="A1274" s="13">
        <v>33228</v>
      </c>
      <c r="B1274">
        <v>27.08</v>
      </c>
    </row>
    <row r="1275" spans="1:2" hidden="1" x14ac:dyDescent="0.25">
      <c r="A1275" s="13">
        <v>33231</v>
      </c>
      <c r="B1275">
        <v>26.95</v>
      </c>
    </row>
    <row r="1276" spans="1:2" hidden="1" x14ac:dyDescent="0.25">
      <c r="A1276" s="13">
        <v>33233</v>
      </c>
      <c r="B1276">
        <v>27.35</v>
      </c>
    </row>
    <row r="1277" spans="1:2" hidden="1" x14ac:dyDescent="0.25">
      <c r="A1277" s="13">
        <v>33234</v>
      </c>
      <c r="B1277">
        <v>26.95</v>
      </c>
    </row>
    <row r="1278" spans="1:2" hidden="1" x14ac:dyDescent="0.25">
      <c r="A1278" s="13">
        <v>33235</v>
      </c>
      <c r="B1278">
        <v>27.58</v>
      </c>
    </row>
    <row r="1279" spans="1:2" hidden="1" x14ac:dyDescent="0.25">
      <c r="A1279" s="13">
        <v>33238</v>
      </c>
      <c r="B1279">
        <v>28.48</v>
      </c>
    </row>
    <row r="1280" spans="1:2" hidden="1" x14ac:dyDescent="0.25">
      <c r="A1280" s="13">
        <v>33240</v>
      </c>
      <c r="B1280">
        <v>26.53</v>
      </c>
    </row>
    <row r="1281" spans="1:2" hidden="1" x14ac:dyDescent="0.25">
      <c r="A1281" s="13">
        <v>33241</v>
      </c>
      <c r="B1281">
        <v>25.61</v>
      </c>
    </row>
    <row r="1282" spans="1:2" hidden="1" x14ac:dyDescent="0.25">
      <c r="A1282" s="13">
        <v>33242</v>
      </c>
      <c r="B1282">
        <v>24.88</v>
      </c>
    </row>
    <row r="1283" spans="1:2" hidden="1" x14ac:dyDescent="0.25">
      <c r="A1283" s="13">
        <v>33245</v>
      </c>
      <c r="B1283">
        <v>27.25</v>
      </c>
    </row>
    <row r="1284" spans="1:2" hidden="1" x14ac:dyDescent="0.25">
      <c r="A1284" s="13">
        <v>33246</v>
      </c>
      <c r="B1284">
        <v>27.5</v>
      </c>
    </row>
    <row r="1285" spans="1:2" hidden="1" x14ac:dyDescent="0.25">
      <c r="A1285" s="13">
        <v>33247</v>
      </c>
      <c r="B1285">
        <v>28</v>
      </c>
    </row>
    <row r="1286" spans="1:2" hidden="1" x14ac:dyDescent="0.25">
      <c r="A1286" s="13">
        <v>33248</v>
      </c>
      <c r="B1286">
        <v>27.55</v>
      </c>
    </row>
    <row r="1287" spans="1:2" hidden="1" x14ac:dyDescent="0.25">
      <c r="A1287" s="13">
        <v>33249</v>
      </c>
      <c r="B1287">
        <v>27.43</v>
      </c>
    </row>
    <row r="1288" spans="1:2" hidden="1" x14ac:dyDescent="0.25">
      <c r="A1288" s="13">
        <v>33252</v>
      </c>
      <c r="B1288">
        <v>30.13</v>
      </c>
    </row>
    <row r="1289" spans="1:2" hidden="1" x14ac:dyDescent="0.25">
      <c r="A1289" s="13">
        <v>33253</v>
      </c>
      <c r="B1289">
        <v>30.35</v>
      </c>
    </row>
    <row r="1290" spans="1:2" hidden="1" x14ac:dyDescent="0.25">
      <c r="A1290" s="13">
        <v>33254</v>
      </c>
      <c r="B1290">
        <v>32.25</v>
      </c>
    </row>
    <row r="1291" spans="1:2" hidden="1" x14ac:dyDescent="0.25">
      <c r="A1291" s="13">
        <v>33255</v>
      </c>
      <c r="B1291">
        <v>21.48</v>
      </c>
    </row>
    <row r="1292" spans="1:2" hidden="1" x14ac:dyDescent="0.25">
      <c r="A1292" s="13">
        <v>33256</v>
      </c>
      <c r="B1292">
        <v>20.05</v>
      </c>
    </row>
    <row r="1293" spans="1:2" hidden="1" x14ac:dyDescent="0.25">
      <c r="A1293" s="13">
        <v>33259</v>
      </c>
      <c r="B1293">
        <v>21.63</v>
      </c>
    </row>
    <row r="1294" spans="1:2" hidden="1" x14ac:dyDescent="0.25">
      <c r="A1294" s="13">
        <v>33260</v>
      </c>
      <c r="B1294">
        <v>24.91</v>
      </c>
    </row>
    <row r="1295" spans="1:2" hidden="1" x14ac:dyDescent="0.25">
      <c r="A1295" s="13">
        <v>33261</v>
      </c>
      <c r="B1295">
        <v>24.08</v>
      </c>
    </row>
    <row r="1296" spans="1:2" hidden="1" x14ac:dyDescent="0.25">
      <c r="A1296" s="13">
        <v>33262</v>
      </c>
      <c r="B1296">
        <v>25.63</v>
      </c>
    </row>
    <row r="1297" spans="1:2" hidden="1" x14ac:dyDescent="0.25">
      <c r="A1297" s="13">
        <v>33263</v>
      </c>
      <c r="B1297">
        <v>24.15</v>
      </c>
    </row>
    <row r="1298" spans="1:2" hidden="1" x14ac:dyDescent="0.25">
      <c r="A1298" s="13">
        <v>33266</v>
      </c>
      <c r="B1298">
        <v>21.03</v>
      </c>
    </row>
    <row r="1299" spans="1:2" hidden="1" x14ac:dyDescent="0.25">
      <c r="A1299" s="13">
        <v>33267</v>
      </c>
      <c r="B1299">
        <v>21.73</v>
      </c>
    </row>
    <row r="1300" spans="1:2" hidden="1" x14ac:dyDescent="0.25">
      <c r="A1300" s="13">
        <v>33268</v>
      </c>
      <c r="B1300">
        <v>21.08</v>
      </c>
    </row>
    <row r="1301" spans="1:2" hidden="1" x14ac:dyDescent="0.25">
      <c r="A1301" s="13">
        <v>33269</v>
      </c>
      <c r="B1301">
        <v>21.9</v>
      </c>
    </row>
    <row r="1302" spans="1:2" hidden="1" x14ac:dyDescent="0.25">
      <c r="A1302" s="13">
        <v>33270</v>
      </c>
      <c r="B1302">
        <v>21.33</v>
      </c>
    </row>
    <row r="1303" spans="1:2" hidden="1" x14ac:dyDescent="0.25">
      <c r="A1303" s="13">
        <v>33273</v>
      </c>
      <c r="B1303">
        <v>21.23</v>
      </c>
    </row>
    <row r="1304" spans="1:2" hidden="1" x14ac:dyDescent="0.25">
      <c r="A1304" s="13">
        <v>33274</v>
      </c>
      <c r="B1304">
        <v>20.7</v>
      </c>
    </row>
    <row r="1305" spans="1:2" hidden="1" x14ac:dyDescent="0.25">
      <c r="A1305" s="13">
        <v>33275</v>
      </c>
      <c r="B1305">
        <v>21.48</v>
      </c>
    </row>
    <row r="1306" spans="1:2" hidden="1" x14ac:dyDescent="0.25">
      <c r="A1306" s="13">
        <v>33276</v>
      </c>
      <c r="B1306">
        <v>21.33</v>
      </c>
    </row>
    <row r="1307" spans="1:2" hidden="1" x14ac:dyDescent="0.25">
      <c r="A1307" s="13">
        <v>33277</v>
      </c>
      <c r="B1307">
        <v>21.78</v>
      </c>
    </row>
    <row r="1308" spans="1:2" hidden="1" x14ac:dyDescent="0.25">
      <c r="A1308" s="13">
        <v>33280</v>
      </c>
      <c r="B1308">
        <v>22.44</v>
      </c>
    </row>
    <row r="1309" spans="1:2" hidden="1" x14ac:dyDescent="0.25">
      <c r="A1309" s="13">
        <v>33281</v>
      </c>
      <c r="B1309">
        <v>22.78</v>
      </c>
    </row>
    <row r="1310" spans="1:2" hidden="1" x14ac:dyDescent="0.25">
      <c r="A1310" s="13">
        <v>33282</v>
      </c>
      <c r="B1310">
        <v>22.38</v>
      </c>
    </row>
    <row r="1311" spans="1:2" hidden="1" x14ac:dyDescent="0.25">
      <c r="A1311" s="13">
        <v>33283</v>
      </c>
      <c r="B1311">
        <v>22.25</v>
      </c>
    </row>
    <row r="1312" spans="1:2" hidden="1" x14ac:dyDescent="0.25">
      <c r="A1312" s="13">
        <v>33284</v>
      </c>
      <c r="B1312">
        <v>20.73</v>
      </c>
    </row>
    <row r="1313" spans="1:2" hidden="1" x14ac:dyDescent="0.25">
      <c r="A1313" s="13">
        <v>33287</v>
      </c>
      <c r="B1313">
        <v>20.73</v>
      </c>
    </row>
    <row r="1314" spans="1:2" hidden="1" x14ac:dyDescent="0.25">
      <c r="A1314" s="13">
        <v>33288</v>
      </c>
      <c r="B1314">
        <v>20.079999999999998</v>
      </c>
    </row>
    <row r="1315" spans="1:2" hidden="1" x14ac:dyDescent="0.25">
      <c r="A1315" s="13">
        <v>33289</v>
      </c>
      <c r="B1315">
        <v>20.18</v>
      </c>
    </row>
    <row r="1316" spans="1:2" hidden="1" x14ac:dyDescent="0.25">
      <c r="A1316" s="13">
        <v>33290</v>
      </c>
      <c r="B1316">
        <v>18.48</v>
      </c>
    </row>
    <row r="1317" spans="1:2" hidden="1" x14ac:dyDescent="0.25">
      <c r="A1317" s="13">
        <v>33291</v>
      </c>
      <c r="B1317">
        <v>17.43</v>
      </c>
    </row>
    <row r="1318" spans="1:2" hidden="1" x14ac:dyDescent="0.25">
      <c r="A1318" s="13">
        <v>33294</v>
      </c>
      <c r="B1318">
        <v>17.43</v>
      </c>
    </row>
    <row r="1319" spans="1:2" hidden="1" x14ac:dyDescent="0.25">
      <c r="A1319" s="13">
        <v>33295</v>
      </c>
      <c r="B1319">
        <v>18.48</v>
      </c>
    </row>
    <row r="1320" spans="1:2" hidden="1" x14ac:dyDescent="0.25">
      <c r="A1320" s="13">
        <v>33296</v>
      </c>
      <c r="B1320">
        <v>19.03</v>
      </c>
    </row>
    <row r="1321" spans="1:2" hidden="1" x14ac:dyDescent="0.25">
      <c r="A1321" s="13">
        <v>33297</v>
      </c>
      <c r="B1321">
        <v>19.28</v>
      </c>
    </row>
    <row r="1322" spans="1:2" hidden="1" x14ac:dyDescent="0.25">
      <c r="A1322" s="13">
        <v>33298</v>
      </c>
      <c r="B1322">
        <v>19.43</v>
      </c>
    </row>
    <row r="1323" spans="1:2" hidden="1" x14ac:dyDescent="0.25">
      <c r="A1323" s="13">
        <v>33301</v>
      </c>
      <c r="B1323">
        <v>20.329999999999998</v>
      </c>
    </row>
    <row r="1324" spans="1:2" hidden="1" x14ac:dyDescent="0.25">
      <c r="A1324" s="13">
        <v>33302</v>
      </c>
      <c r="B1324">
        <v>20.5</v>
      </c>
    </row>
    <row r="1325" spans="1:2" hidden="1" x14ac:dyDescent="0.25">
      <c r="A1325" s="13">
        <v>33303</v>
      </c>
      <c r="B1325">
        <v>19.78</v>
      </c>
    </row>
    <row r="1326" spans="1:2" hidden="1" x14ac:dyDescent="0.25">
      <c r="A1326" s="13">
        <v>33304</v>
      </c>
      <c r="B1326">
        <v>19.329999999999998</v>
      </c>
    </row>
    <row r="1327" spans="1:2" hidden="1" x14ac:dyDescent="0.25">
      <c r="A1327" s="13">
        <v>33305</v>
      </c>
      <c r="B1327">
        <v>19.34</v>
      </c>
    </row>
    <row r="1328" spans="1:2" hidden="1" x14ac:dyDescent="0.25">
      <c r="A1328" s="13">
        <v>33308</v>
      </c>
      <c r="B1328">
        <v>19</v>
      </c>
    </row>
    <row r="1329" spans="1:2" hidden="1" x14ac:dyDescent="0.25">
      <c r="A1329" s="13">
        <v>33309</v>
      </c>
      <c r="B1329">
        <v>20.059999999999999</v>
      </c>
    </row>
    <row r="1330" spans="1:2" hidden="1" x14ac:dyDescent="0.25">
      <c r="A1330" s="13">
        <v>33310</v>
      </c>
      <c r="B1330">
        <v>20.48</v>
      </c>
    </row>
    <row r="1331" spans="1:2" hidden="1" x14ac:dyDescent="0.25">
      <c r="A1331" s="13">
        <v>33311</v>
      </c>
      <c r="B1331">
        <v>20.05</v>
      </c>
    </row>
    <row r="1332" spans="1:2" hidden="1" x14ac:dyDescent="0.25">
      <c r="A1332" s="13">
        <v>33312</v>
      </c>
      <c r="B1332">
        <v>19.88</v>
      </c>
    </row>
    <row r="1333" spans="1:2" hidden="1" x14ac:dyDescent="0.25">
      <c r="A1333" s="13">
        <v>33315</v>
      </c>
      <c r="B1333">
        <v>19.78</v>
      </c>
    </row>
    <row r="1334" spans="1:2" hidden="1" x14ac:dyDescent="0.25">
      <c r="A1334" s="13">
        <v>33316</v>
      </c>
      <c r="B1334">
        <v>20.68</v>
      </c>
    </row>
    <row r="1335" spans="1:2" hidden="1" x14ac:dyDescent="0.25">
      <c r="A1335" s="13">
        <v>33317</v>
      </c>
      <c r="B1335">
        <v>20.399999999999999</v>
      </c>
    </row>
    <row r="1336" spans="1:2" hidden="1" x14ac:dyDescent="0.25">
      <c r="A1336" s="13">
        <v>33318</v>
      </c>
      <c r="B1336">
        <v>20.78</v>
      </c>
    </row>
    <row r="1337" spans="1:2" hidden="1" x14ac:dyDescent="0.25">
      <c r="A1337" s="13">
        <v>33319</v>
      </c>
      <c r="B1337">
        <v>19.88</v>
      </c>
    </row>
    <row r="1338" spans="1:2" hidden="1" x14ac:dyDescent="0.25">
      <c r="A1338" s="13">
        <v>33322</v>
      </c>
      <c r="B1338">
        <v>19.47</v>
      </c>
    </row>
    <row r="1339" spans="1:2" hidden="1" x14ac:dyDescent="0.25">
      <c r="A1339" s="13">
        <v>33323</v>
      </c>
      <c r="B1339">
        <v>19.78</v>
      </c>
    </row>
    <row r="1340" spans="1:2" hidden="1" x14ac:dyDescent="0.25">
      <c r="A1340" s="13">
        <v>33324</v>
      </c>
      <c r="B1340">
        <v>19.45</v>
      </c>
    </row>
    <row r="1341" spans="1:2" hidden="1" x14ac:dyDescent="0.25">
      <c r="A1341" s="13">
        <v>33325</v>
      </c>
      <c r="B1341">
        <v>19.63</v>
      </c>
    </row>
    <row r="1342" spans="1:2" hidden="1" x14ac:dyDescent="0.25">
      <c r="A1342" s="13">
        <v>33329</v>
      </c>
      <c r="B1342">
        <v>19.28</v>
      </c>
    </row>
    <row r="1343" spans="1:2" hidden="1" x14ac:dyDescent="0.25">
      <c r="A1343" s="13">
        <v>33330</v>
      </c>
      <c r="B1343">
        <v>19.38</v>
      </c>
    </row>
    <row r="1344" spans="1:2" hidden="1" x14ac:dyDescent="0.25">
      <c r="A1344" s="13">
        <v>33331</v>
      </c>
      <c r="B1344">
        <v>19.48</v>
      </c>
    </row>
    <row r="1345" spans="1:2" hidden="1" x14ac:dyDescent="0.25">
      <c r="A1345" s="13">
        <v>33332</v>
      </c>
      <c r="B1345">
        <v>19.98</v>
      </c>
    </row>
    <row r="1346" spans="1:2" hidden="1" x14ac:dyDescent="0.25">
      <c r="A1346" s="13">
        <v>33333</v>
      </c>
      <c r="B1346">
        <v>20.03</v>
      </c>
    </row>
    <row r="1347" spans="1:2" hidden="1" x14ac:dyDescent="0.25">
      <c r="A1347" s="13">
        <v>33336</v>
      </c>
      <c r="B1347">
        <v>20.28</v>
      </c>
    </row>
    <row r="1348" spans="1:2" hidden="1" x14ac:dyDescent="0.25">
      <c r="A1348" s="13">
        <v>33337</v>
      </c>
      <c r="B1348">
        <v>20.58</v>
      </c>
    </row>
    <row r="1349" spans="1:2" hidden="1" x14ac:dyDescent="0.25">
      <c r="A1349" s="13">
        <v>33338</v>
      </c>
      <c r="B1349">
        <v>21.08</v>
      </c>
    </row>
    <row r="1350" spans="1:2" hidden="1" x14ac:dyDescent="0.25">
      <c r="A1350" s="13">
        <v>33339</v>
      </c>
      <c r="B1350">
        <v>20.98</v>
      </c>
    </row>
    <row r="1351" spans="1:2" hidden="1" x14ac:dyDescent="0.25">
      <c r="A1351" s="13">
        <v>33340</v>
      </c>
      <c r="B1351">
        <v>21.54</v>
      </c>
    </row>
    <row r="1352" spans="1:2" hidden="1" x14ac:dyDescent="0.25">
      <c r="A1352" s="13">
        <v>33343</v>
      </c>
      <c r="B1352">
        <v>21.85</v>
      </c>
    </row>
    <row r="1353" spans="1:2" hidden="1" x14ac:dyDescent="0.25">
      <c r="A1353" s="13">
        <v>33344</v>
      </c>
      <c r="B1353">
        <v>21.6</v>
      </c>
    </row>
    <row r="1354" spans="1:2" hidden="1" x14ac:dyDescent="0.25">
      <c r="A1354" s="13">
        <v>33345</v>
      </c>
      <c r="B1354">
        <v>21.73</v>
      </c>
    </row>
    <row r="1355" spans="1:2" hidden="1" x14ac:dyDescent="0.25">
      <c r="A1355" s="13">
        <v>33346</v>
      </c>
      <c r="B1355">
        <v>21.08</v>
      </c>
    </row>
    <row r="1356" spans="1:2" hidden="1" x14ac:dyDescent="0.25">
      <c r="A1356" s="13">
        <v>33347</v>
      </c>
      <c r="B1356">
        <v>21.16</v>
      </c>
    </row>
    <row r="1357" spans="1:2" hidden="1" x14ac:dyDescent="0.25">
      <c r="A1357" s="13">
        <v>33350</v>
      </c>
      <c r="B1357">
        <v>21.68</v>
      </c>
    </row>
    <row r="1358" spans="1:2" hidden="1" x14ac:dyDescent="0.25">
      <c r="A1358" s="13">
        <v>33351</v>
      </c>
      <c r="B1358">
        <v>21.03</v>
      </c>
    </row>
    <row r="1359" spans="1:2" hidden="1" x14ac:dyDescent="0.25">
      <c r="A1359" s="13">
        <v>33352</v>
      </c>
      <c r="B1359">
        <v>21</v>
      </c>
    </row>
    <row r="1360" spans="1:2" hidden="1" x14ac:dyDescent="0.25">
      <c r="A1360" s="13">
        <v>33353</v>
      </c>
      <c r="B1360">
        <v>20.95</v>
      </c>
    </row>
    <row r="1361" spans="1:2" hidden="1" x14ac:dyDescent="0.25">
      <c r="A1361" s="13">
        <v>33354</v>
      </c>
      <c r="B1361">
        <v>21.28</v>
      </c>
    </row>
    <row r="1362" spans="1:2" hidden="1" x14ac:dyDescent="0.25">
      <c r="A1362" s="13">
        <v>33357</v>
      </c>
      <c r="B1362">
        <v>21.3</v>
      </c>
    </row>
    <row r="1363" spans="1:2" hidden="1" x14ac:dyDescent="0.25">
      <c r="A1363" s="13">
        <v>33358</v>
      </c>
      <c r="B1363">
        <v>20.99</v>
      </c>
    </row>
    <row r="1364" spans="1:2" hidden="1" x14ac:dyDescent="0.25">
      <c r="A1364" s="13">
        <v>33359</v>
      </c>
      <c r="B1364">
        <v>21.28</v>
      </c>
    </row>
    <row r="1365" spans="1:2" hidden="1" x14ac:dyDescent="0.25">
      <c r="A1365" s="13">
        <v>33360</v>
      </c>
      <c r="B1365">
        <v>21.17</v>
      </c>
    </row>
    <row r="1366" spans="1:2" hidden="1" x14ac:dyDescent="0.25">
      <c r="A1366" s="13">
        <v>33361</v>
      </c>
      <c r="B1366">
        <v>21.43</v>
      </c>
    </row>
    <row r="1367" spans="1:2" hidden="1" x14ac:dyDescent="0.25">
      <c r="A1367" s="13">
        <v>33364</v>
      </c>
      <c r="B1367">
        <v>21.73</v>
      </c>
    </row>
    <row r="1368" spans="1:2" hidden="1" x14ac:dyDescent="0.25">
      <c r="A1368" s="13">
        <v>33365</v>
      </c>
      <c r="B1368">
        <v>21.72</v>
      </c>
    </row>
    <row r="1369" spans="1:2" hidden="1" x14ac:dyDescent="0.25">
      <c r="A1369" s="13">
        <v>33366</v>
      </c>
      <c r="B1369">
        <v>21.83</v>
      </c>
    </row>
    <row r="1370" spans="1:2" hidden="1" x14ac:dyDescent="0.25">
      <c r="A1370" s="13">
        <v>33367</v>
      </c>
      <c r="B1370">
        <v>21.92</v>
      </c>
    </row>
    <row r="1371" spans="1:2" hidden="1" x14ac:dyDescent="0.25">
      <c r="A1371" s="13">
        <v>33368</v>
      </c>
      <c r="B1371">
        <v>21.25</v>
      </c>
    </row>
    <row r="1372" spans="1:2" hidden="1" x14ac:dyDescent="0.25">
      <c r="A1372" s="13">
        <v>33371</v>
      </c>
      <c r="B1372">
        <v>20.89</v>
      </c>
    </row>
    <row r="1373" spans="1:2" hidden="1" x14ac:dyDescent="0.25">
      <c r="A1373" s="13">
        <v>33372</v>
      </c>
      <c r="B1373">
        <v>20.73</v>
      </c>
    </row>
    <row r="1374" spans="1:2" hidden="1" x14ac:dyDescent="0.25">
      <c r="A1374" s="13">
        <v>33373</v>
      </c>
      <c r="B1374">
        <v>21.04</v>
      </c>
    </row>
    <row r="1375" spans="1:2" hidden="1" x14ac:dyDescent="0.25">
      <c r="A1375" s="13">
        <v>33374</v>
      </c>
      <c r="B1375">
        <v>20.91</v>
      </c>
    </row>
    <row r="1376" spans="1:2" hidden="1" x14ac:dyDescent="0.25">
      <c r="A1376" s="13">
        <v>33375</v>
      </c>
      <c r="B1376">
        <v>21.19</v>
      </c>
    </row>
    <row r="1377" spans="1:2" hidden="1" x14ac:dyDescent="0.25">
      <c r="A1377" s="13">
        <v>33378</v>
      </c>
      <c r="B1377">
        <v>21.39</v>
      </c>
    </row>
    <row r="1378" spans="1:2" hidden="1" x14ac:dyDescent="0.25">
      <c r="A1378" s="13">
        <v>33379</v>
      </c>
      <c r="B1378">
        <v>20.95</v>
      </c>
    </row>
    <row r="1379" spans="1:2" hidden="1" x14ac:dyDescent="0.25">
      <c r="A1379" s="13">
        <v>33380</v>
      </c>
      <c r="B1379">
        <v>20.85</v>
      </c>
    </row>
    <row r="1380" spans="1:2" hidden="1" x14ac:dyDescent="0.25">
      <c r="A1380" s="13">
        <v>33381</v>
      </c>
      <c r="B1380">
        <v>20.95</v>
      </c>
    </row>
    <row r="1381" spans="1:2" hidden="1" x14ac:dyDescent="0.25">
      <c r="A1381" s="13">
        <v>33382</v>
      </c>
      <c r="B1381">
        <v>21.04</v>
      </c>
    </row>
    <row r="1382" spans="1:2" hidden="1" x14ac:dyDescent="0.25">
      <c r="A1382" s="13">
        <v>33386</v>
      </c>
      <c r="B1382">
        <v>21.34</v>
      </c>
    </row>
    <row r="1383" spans="1:2" hidden="1" x14ac:dyDescent="0.25">
      <c r="A1383" s="13">
        <v>33387</v>
      </c>
      <c r="B1383">
        <v>21.04</v>
      </c>
    </row>
    <row r="1384" spans="1:2" hidden="1" x14ac:dyDescent="0.25">
      <c r="A1384" s="13">
        <v>33388</v>
      </c>
      <c r="B1384">
        <v>21.3</v>
      </c>
    </row>
    <row r="1385" spans="1:2" hidden="1" x14ac:dyDescent="0.25">
      <c r="A1385" s="13">
        <v>33389</v>
      </c>
      <c r="B1385">
        <v>21.16</v>
      </c>
    </row>
    <row r="1386" spans="1:2" hidden="1" x14ac:dyDescent="0.25">
      <c r="A1386" s="13">
        <v>33392</v>
      </c>
      <c r="B1386">
        <v>21.16</v>
      </c>
    </row>
    <row r="1387" spans="1:2" hidden="1" x14ac:dyDescent="0.25">
      <c r="A1387" s="13">
        <v>33393</v>
      </c>
      <c r="B1387">
        <v>20.9</v>
      </c>
    </row>
    <row r="1388" spans="1:2" hidden="1" x14ac:dyDescent="0.25">
      <c r="A1388" s="13">
        <v>33394</v>
      </c>
      <c r="B1388">
        <v>20.45</v>
      </c>
    </row>
    <row r="1389" spans="1:2" hidden="1" x14ac:dyDescent="0.25">
      <c r="A1389" s="13">
        <v>33395</v>
      </c>
      <c r="B1389">
        <v>20.38</v>
      </c>
    </row>
    <row r="1390" spans="1:2" hidden="1" x14ac:dyDescent="0.25">
      <c r="A1390" s="13">
        <v>33396</v>
      </c>
      <c r="B1390">
        <v>20.28</v>
      </c>
    </row>
    <row r="1391" spans="1:2" hidden="1" x14ac:dyDescent="0.25">
      <c r="A1391" s="13">
        <v>33399</v>
      </c>
      <c r="B1391">
        <v>19.84</v>
      </c>
    </row>
    <row r="1392" spans="1:2" hidden="1" x14ac:dyDescent="0.25">
      <c r="A1392" s="13">
        <v>33400</v>
      </c>
      <c r="B1392">
        <v>19.850000000000001</v>
      </c>
    </row>
    <row r="1393" spans="1:2" hidden="1" x14ac:dyDescent="0.25">
      <c r="A1393" s="13">
        <v>33401</v>
      </c>
      <c r="B1393">
        <v>20.079999999999998</v>
      </c>
    </row>
    <row r="1394" spans="1:2" hidden="1" x14ac:dyDescent="0.25">
      <c r="A1394" s="13">
        <v>33402</v>
      </c>
      <c r="B1394">
        <v>19.71</v>
      </c>
    </row>
    <row r="1395" spans="1:2" hidden="1" x14ac:dyDescent="0.25">
      <c r="A1395" s="13">
        <v>33403</v>
      </c>
      <c r="B1395">
        <v>19.7</v>
      </c>
    </row>
    <row r="1396" spans="1:2" hidden="1" x14ac:dyDescent="0.25">
      <c r="A1396" s="13">
        <v>33406</v>
      </c>
      <c r="B1396">
        <v>19.97</v>
      </c>
    </row>
    <row r="1397" spans="1:2" hidden="1" x14ac:dyDescent="0.25">
      <c r="A1397" s="13">
        <v>33407</v>
      </c>
      <c r="B1397">
        <v>20.11</v>
      </c>
    </row>
    <row r="1398" spans="1:2" hidden="1" x14ac:dyDescent="0.25">
      <c r="A1398" s="13">
        <v>33408</v>
      </c>
      <c r="B1398">
        <v>19.989999999999998</v>
      </c>
    </row>
    <row r="1399" spans="1:2" hidden="1" x14ac:dyDescent="0.25">
      <c r="A1399" s="13">
        <v>33409</v>
      </c>
      <c r="B1399">
        <v>20.22</v>
      </c>
    </row>
    <row r="1400" spans="1:2" hidden="1" x14ac:dyDescent="0.25">
      <c r="A1400" s="13">
        <v>33410</v>
      </c>
      <c r="B1400">
        <v>20.100000000000001</v>
      </c>
    </row>
    <row r="1401" spans="1:2" hidden="1" x14ac:dyDescent="0.25">
      <c r="A1401" s="13">
        <v>33413</v>
      </c>
      <c r="B1401">
        <v>19.920000000000002</v>
      </c>
    </row>
    <row r="1402" spans="1:2" hidden="1" x14ac:dyDescent="0.25">
      <c r="A1402" s="13">
        <v>33414</v>
      </c>
      <c r="B1402">
        <v>20.03</v>
      </c>
    </row>
    <row r="1403" spans="1:2" hidden="1" x14ac:dyDescent="0.25">
      <c r="A1403" s="13">
        <v>33415</v>
      </c>
      <c r="B1403">
        <v>20.12</v>
      </c>
    </row>
    <row r="1404" spans="1:2" hidden="1" x14ac:dyDescent="0.25">
      <c r="A1404" s="13">
        <v>33416</v>
      </c>
      <c r="B1404">
        <v>20.41</v>
      </c>
    </row>
    <row r="1405" spans="1:2" hidden="1" x14ac:dyDescent="0.25">
      <c r="A1405" s="13">
        <v>33417</v>
      </c>
      <c r="B1405">
        <v>20.56</v>
      </c>
    </row>
    <row r="1406" spans="1:2" hidden="1" x14ac:dyDescent="0.25">
      <c r="A1406" s="13">
        <v>33420</v>
      </c>
      <c r="B1406">
        <v>20.78</v>
      </c>
    </row>
    <row r="1407" spans="1:2" hidden="1" x14ac:dyDescent="0.25">
      <c r="A1407" s="13">
        <v>33421</v>
      </c>
      <c r="B1407">
        <v>20.92</v>
      </c>
    </row>
    <row r="1408" spans="1:2" hidden="1" x14ac:dyDescent="0.25">
      <c r="A1408" s="13">
        <v>33422</v>
      </c>
      <c r="B1408">
        <v>20.69</v>
      </c>
    </row>
    <row r="1409" spans="1:2" hidden="1" x14ac:dyDescent="0.25">
      <c r="A1409" s="13">
        <v>33423</v>
      </c>
      <c r="B1409">
        <v>20.69</v>
      </c>
    </row>
    <row r="1410" spans="1:2" hidden="1" x14ac:dyDescent="0.25">
      <c r="A1410" s="13">
        <v>33424</v>
      </c>
      <c r="B1410">
        <v>20.91</v>
      </c>
    </row>
    <row r="1411" spans="1:2" hidden="1" x14ac:dyDescent="0.25">
      <c r="A1411" s="13">
        <v>33427</v>
      </c>
      <c r="B1411">
        <v>21.29</v>
      </c>
    </row>
    <row r="1412" spans="1:2" hidden="1" x14ac:dyDescent="0.25">
      <c r="A1412" s="13">
        <v>33428</v>
      </c>
      <c r="B1412">
        <v>21.35</v>
      </c>
    </row>
    <row r="1413" spans="1:2" hidden="1" x14ac:dyDescent="0.25">
      <c r="A1413" s="13">
        <v>33429</v>
      </c>
      <c r="B1413">
        <v>21.43</v>
      </c>
    </row>
    <row r="1414" spans="1:2" hidden="1" x14ac:dyDescent="0.25">
      <c r="A1414" s="13">
        <v>33430</v>
      </c>
      <c r="B1414">
        <v>21.32</v>
      </c>
    </row>
    <row r="1415" spans="1:2" hidden="1" x14ac:dyDescent="0.25">
      <c r="A1415" s="13">
        <v>33431</v>
      </c>
      <c r="B1415">
        <v>21.74</v>
      </c>
    </row>
    <row r="1416" spans="1:2" hidden="1" x14ac:dyDescent="0.25">
      <c r="A1416" s="13">
        <v>33434</v>
      </c>
      <c r="B1416">
        <v>21.5</v>
      </c>
    </row>
    <row r="1417" spans="1:2" hidden="1" x14ac:dyDescent="0.25">
      <c r="A1417" s="13">
        <v>33435</v>
      </c>
      <c r="B1417">
        <v>21.7</v>
      </c>
    </row>
    <row r="1418" spans="1:2" hidden="1" x14ac:dyDescent="0.25">
      <c r="A1418" s="13">
        <v>33436</v>
      </c>
      <c r="B1418">
        <v>22.2</v>
      </c>
    </row>
    <row r="1419" spans="1:2" hidden="1" x14ac:dyDescent="0.25">
      <c r="A1419" s="13">
        <v>33437</v>
      </c>
      <c r="B1419">
        <v>21.97</v>
      </c>
    </row>
    <row r="1420" spans="1:2" hidden="1" x14ac:dyDescent="0.25">
      <c r="A1420" s="13">
        <v>33438</v>
      </c>
      <c r="B1420">
        <v>22.16</v>
      </c>
    </row>
    <row r="1421" spans="1:2" hidden="1" x14ac:dyDescent="0.25">
      <c r="A1421" s="13">
        <v>33441</v>
      </c>
      <c r="B1421">
        <v>21.74</v>
      </c>
    </row>
    <row r="1422" spans="1:2" hidden="1" x14ac:dyDescent="0.25">
      <c r="A1422" s="13">
        <v>33442</v>
      </c>
      <c r="B1422">
        <v>21.25</v>
      </c>
    </row>
    <row r="1423" spans="1:2" hidden="1" x14ac:dyDescent="0.25">
      <c r="A1423" s="13">
        <v>33443</v>
      </c>
      <c r="B1423">
        <v>21.41</v>
      </c>
    </row>
    <row r="1424" spans="1:2" hidden="1" x14ac:dyDescent="0.25">
      <c r="A1424" s="13">
        <v>33444</v>
      </c>
      <c r="B1424">
        <v>21.11</v>
      </c>
    </row>
    <row r="1425" spans="1:2" hidden="1" x14ac:dyDescent="0.25">
      <c r="A1425" s="13">
        <v>33445</v>
      </c>
      <c r="B1425">
        <v>21.48</v>
      </c>
    </row>
    <row r="1426" spans="1:2" hidden="1" x14ac:dyDescent="0.25">
      <c r="A1426" s="13">
        <v>33448</v>
      </c>
      <c r="B1426">
        <v>21.38</v>
      </c>
    </row>
    <row r="1427" spans="1:2" hidden="1" x14ac:dyDescent="0.25">
      <c r="A1427" s="13">
        <v>33449</v>
      </c>
      <c r="B1427">
        <v>21.55</v>
      </c>
    </row>
    <row r="1428" spans="1:2" hidden="1" x14ac:dyDescent="0.25">
      <c r="A1428" s="13">
        <v>33450</v>
      </c>
      <c r="B1428">
        <v>21.7</v>
      </c>
    </row>
    <row r="1429" spans="1:2" hidden="1" x14ac:dyDescent="0.25">
      <c r="A1429" s="13">
        <v>33451</v>
      </c>
      <c r="B1429">
        <v>21.33</v>
      </c>
    </row>
    <row r="1430" spans="1:2" hidden="1" x14ac:dyDescent="0.25">
      <c r="A1430" s="13">
        <v>33452</v>
      </c>
      <c r="B1430">
        <v>21.35</v>
      </c>
    </row>
    <row r="1431" spans="1:2" hidden="1" x14ac:dyDescent="0.25">
      <c r="A1431" s="13">
        <v>33455</v>
      </c>
      <c r="B1431">
        <v>21.5</v>
      </c>
    </row>
    <row r="1432" spans="1:2" hidden="1" x14ac:dyDescent="0.25">
      <c r="A1432" s="13">
        <v>33456</v>
      </c>
      <c r="B1432">
        <v>21.39</v>
      </c>
    </row>
    <row r="1433" spans="1:2" hidden="1" x14ac:dyDescent="0.25">
      <c r="A1433" s="13">
        <v>33457</v>
      </c>
      <c r="B1433">
        <v>21.38</v>
      </c>
    </row>
    <row r="1434" spans="1:2" hidden="1" x14ac:dyDescent="0.25">
      <c r="A1434" s="13">
        <v>33458</v>
      </c>
      <c r="B1434">
        <v>21.6</v>
      </c>
    </row>
    <row r="1435" spans="1:2" hidden="1" x14ac:dyDescent="0.25">
      <c r="A1435" s="13">
        <v>33459</v>
      </c>
      <c r="B1435">
        <v>21.64</v>
      </c>
    </row>
    <row r="1436" spans="1:2" hidden="1" x14ac:dyDescent="0.25">
      <c r="A1436" s="13">
        <v>33462</v>
      </c>
      <c r="B1436">
        <v>21.71</v>
      </c>
    </row>
    <row r="1437" spans="1:2" hidden="1" x14ac:dyDescent="0.25">
      <c r="A1437" s="13">
        <v>33463</v>
      </c>
      <c r="B1437">
        <v>21.52</v>
      </c>
    </row>
    <row r="1438" spans="1:2" hidden="1" x14ac:dyDescent="0.25">
      <c r="A1438" s="13">
        <v>33464</v>
      </c>
      <c r="B1438">
        <v>21.3</v>
      </c>
    </row>
    <row r="1439" spans="1:2" hidden="1" x14ac:dyDescent="0.25">
      <c r="A1439" s="13">
        <v>33465</v>
      </c>
      <c r="B1439">
        <v>21.39</v>
      </c>
    </row>
    <row r="1440" spans="1:2" hidden="1" x14ac:dyDescent="0.25">
      <c r="A1440" s="13">
        <v>33466</v>
      </c>
      <c r="B1440">
        <v>21.29</v>
      </c>
    </row>
    <row r="1441" spans="1:2" hidden="1" x14ac:dyDescent="0.25">
      <c r="A1441" s="13">
        <v>33469</v>
      </c>
      <c r="B1441">
        <v>22.5</v>
      </c>
    </row>
    <row r="1442" spans="1:2" hidden="1" x14ac:dyDescent="0.25">
      <c r="A1442" s="13">
        <v>33470</v>
      </c>
      <c r="B1442">
        <v>22.3</v>
      </c>
    </row>
    <row r="1443" spans="1:2" hidden="1" x14ac:dyDescent="0.25">
      <c r="A1443" s="13">
        <v>33471</v>
      </c>
      <c r="B1443">
        <v>21.44</v>
      </c>
    </row>
    <row r="1444" spans="1:2" hidden="1" x14ac:dyDescent="0.25">
      <c r="A1444" s="13">
        <v>33472</v>
      </c>
      <c r="B1444">
        <v>21.93</v>
      </c>
    </row>
    <row r="1445" spans="1:2" hidden="1" x14ac:dyDescent="0.25">
      <c r="A1445" s="13">
        <v>33473</v>
      </c>
      <c r="B1445">
        <v>21.78</v>
      </c>
    </row>
    <row r="1446" spans="1:2" hidden="1" x14ac:dyDescent="0.25">
      <c r="A1446" s="13">
        <v>33476</v>
      </c>
      <c r="B1446">
        <v>21.98</v>
      </c>
    </row>
    <row r="1447" spans="1:2" hidden="1" x14ac:dyDescent="0.25">
      <c r="A1447" s="13">
        <v>33477</v>
      </c>
      <c r="B1447">
        <v>21.86</v>
      </c>
    </row>
    <row r="1448" spans="1:2" hidden="1" x14ac:dyDescent="0.25">
      <c r="A1448" s="13">
        <v>33478</v>
      </c>
      <c r="B1448">
        <v>21.77</v>
      </c>
    </row>
    <row r="1449" spans="1:2" hidden="1" x14ac:dyDescent="0.25">
      <c r="A1449" s="13">
        <v>33479</v>
      </c>
      <c r="B1449">
        <v>22.02</v>
      </c>
    </row>
    <row r="1450" spans="1:2" hidden="1" x14ac:dyDescent="0.25">
      <c r="A1450" s="13">
        <v>33480</v>
      </c>
      <c r="B1450">
        <v>22.28</v>
      </c>
    </row>
    <row r="1451" spans="1:2" hidden="1" x14ac:dyDescent="0.25">
      <c r="A1451" s="13">
        <v>33484</v>
      </c>
      <c r="B1451">
        <v>22.28</v>
      </c>
    </row>
    <row r="1452" spans="1:2" hidden="1" x14ac:dyDescent="0.25">
      <c r="A1452" s="13">
        <v>33485</v>
      </c>
      <c r="B1452">
        <v>21.76</v>
      </c>
    </row>
    <row r="1453" spans="1:2" hidden="1" x14ac:dyDescent="0.25">
      <c r="A1453" s="13">
        <v>33486</v>
      </c>
      <c r="B1453">
        <v>21.75</v>
      </c>
    </row>
    <row r="1454" spans="1:2" hidden="1" x14ac:dyDescent="0.25">
      <c r="A1454" s="13">
        <v>33487</v>
      </c>
      <c r="B1454">
        <v>21.56</v>
      </c>
    </row>
    <row r="1455" spans="1:2" hidden="1" x14ac:dyDescent="0.25">
      <c r="A1455" s="13">
        <v>33490</v>
      </c>
      <c r="B1455">
        <v>21.36</v>
      </c>
    </row>
    <row r="1456" spans="1:2" hidden="1" x14ac:dyDescent="0.25">
      <c r="A1456" s="13">
        <v>33491</v>
      </c>
      <c r="B1456">
        <v>21.44</v>
      </c>
    </row>
    <row r="1457" spans="1:2" hidden="1" x14ac:dyDescent="0.25">
      <c r="A1457" s="13">
        <v>33492</v>
      </c>
      <c r="B1457">
        <v>21.66</v>
      </c>
    </row>
    <row r="1458" spans="1:2" hidden="1" x14ac:dyDescent="0.25">
      <c r="A1458" s="13">
        <v>33493</v>
      </c>
      <c r="B1458">
        <v>21.51</v>
      </c>
    </row>
    <row r="1459" spans="1:2" hidden="1" x14ac:dyDescent="0.25">
      <c r="A1459" s="13">
        <v>33494</v>
      </c>
      <c r="B1459">
        <v>21.71</v>
      </c>
    </row>
    <row r="1460" spans="1:2" hidden="1" x14ac:dyDescent="0.25">
      <c r="A1460" s="13">
        <v>33497</v>
      </c>
      <c r="B1460">
        <v>21.84</v>
      </c>
    </row>
    <row r="1461" spans="1:2" hidden="1" x14ac:dyDescent="0.25">
      <c r="A1461" s="13">
        <v>33498</v>
      </c>
      <c r="B1461">
        <v>21.73</v>
      </c>
    </row>
    <row r="1462" spans="1:2" hidden="1" x14ac:dyDescent="0.25">
      <c r="A1462" s="13">
        <v>33499</v>
      </c>
      <c r="B1462">
        <v>21.87</v>
      </c>
    </row>
    <row r="1463" spans="1:2" hidden="1" x14ac:dyDescent="0.25">
      <c r="A1463" s="13">
        <v>33500</v>
      </c>
      <c r="B1463">
        <v>21.79</v>
      </c>
    </row>
    <row r="1464" spans="1:2" hidden="1" x14ac:dyDescent="0.25">
      <c r="A1464" s="13">
        <v>33501</v>
      </c>
      <c r="B1464">
        <v>22.02</v>
      </c>
    </row>
    <row r="1465" spans="1:2" hidden="1" x14ac:dyDescent="0.25">
      <c r="A1465" s="13">
        <v>33504</v>
      </c>
      <c r="B1465">
        <v>22.2</v>
      </c>
    </row>
    <row r="1466" spans="1:2" hidden="1" x14ac:dyDescent="0.25">
      <c r="A1466" s="13">
        <v>33505</v>
      </c>
      <c r="B1466">
        <v>22.24</v>
      </c>
    </row>
    <row r="1467" spans="1:2" hidden="1" x14ac:dyDescent="0.25">
      <c r="A1467" s="13">
        <v>33506</v>
      </c>
      <c r="B1467">
        <v>22.11</v>
      </c>
    </row>
    <row r="1468" spans="1:2" hidden="1" x14ac:dyDescent="0.25">
      <c r="A1468" s="13">
        <v>33507</v>
      </c>
      <c r="B1468">
        <v>22.23</v>
      </c>
    </row>
    <row r="1469" spans="1:2" hidden="1" x14ac:dyDescent="0.25">
      <c r="A1469" s="13">
        <v>33508</v>
      </c>
      <c r="B1469">
        <v>22.42</v>
      </c>
    </row>
    <row r="1470" spans="1:2" hidden="1" x14ac:dyDescent="0.25">
      <c r="A1470" s="13">
        <v>33511</v>
      </c>
      <c r="B1470">
        <v>22.25</v>
      </c>
    </row>
    <row r="1471" spans="1:2" hidden="1" x14ac:dyDescent="0.25">
      <c r="A1471" s="13">
        <v>33512</v>
      </c>
      <c r="B1471">
        <v>22.1</v>
      </c>
    </row>
    <row r="1472" spans="1:2" hidden="1" x14ac:dyDescent="0.25">
      <c r="A1472" s="13">
        <v>33513</v>
      </c>
      <c r="B1472">
        <v>22.34</v>
      </c>
    </row>
    <row r="1473" spans="1:2" hidden="1" x14ac:dyDescent="0.25">
      <c r="A1473" s="13">
        <v>33514</v>
      </c>
      <c r="B1473">
        <v>22.7</v>
      </c>
    </row>
    <row r="1474" spans="1:2" hidden="1" x14ac:dyDescent="0.25">
      <c r="A1474" s="13">
        <v>33515</v>
      </c>
      <c r="B1474">
        <v>22.64</v>
      </c>
    </row>
    <row r="1475" spans="1:2" hidden="1" x14ac:dyDescent="0.25">
      <c r="A1475" s="13">
        <v>33518</v>
      </c>
      <c r="B1475">
        <v>22.99</v>
      </c>
    </row>
    <row r="1476" spans="1:2" hidden="1" x14ac:dyDescent="0.25">
      <c r="A1476" s="13">
        <v>33519</v>
      </c>
      <c r="B1476">
        <v>23.02</v>
      </c>
    </row>
    <row r="1477" spans="1:2" hidden="1" x14ac:dyDescent="0.25">
      <c r="A1477" s="13">
        <v>33520</v>
      </c>
      <c r="B1477">
        <v>23.18</v>
      </c>
    </row>
    <row r="1478" spans="1:2" hidden="1" x14ac:dyDescent="0.25">
      <c r="A1478" s="13">
        <v>33521</v>
      </c>
      <c r="B1478">
        <v>23.01</v>
      </c>
    </row>
    <row r="1479" spans="1:2" hidden="1" x14ac:dyDescent="0.25">
      <c r="A1479" s="13">
        <v>33522</v>
      </c>
      <c r="B1479">
        <v>23.19</v>
      </c>
    </row>
    <row r="1480" spans="1:2" hidden="1" x14ac:dyDescent="0.25">
      <c r="A1480" s="13">
        <v>33525</v>
      </c>
      <c r="B1480">
        <v>23.48</v>
      </c>
    </row>
    <row r="1481" spans="1:2" hidden="1" x14ac:dyDescent="0.25">
      <c r="A1481" s="13">
        <v>33526</v>
      </c>
      <c r="B1481">
        <v>23.89</v>
      </c>
    </row>
    <row r="1482" spans="1:2" hidden="1" x14ac:dyDescent="0.25">
      <c r="A1482" s="13">
        <v>33527</v>
      </c>
      <c r="B1482">
        <v>23.67</v>
      </c>
    </row>
    <row r="1483" spans="1:2" hidden="1" x14ac:dyDescent="0.25">
      <c r="A1483" s="13">
        <v>33528</v>
      </c>
      <c r="B1483">
        <v>23.96</v>
      </c>
    </row>
    <row r="1484" spans="1:2" hidden="1" x14ac:dyDescent="0.25">
      <c r="A1484" s="13">
        <v>33529</v>
      </c>
      <c r="B1484">
        <v>24.12</v>
      </c>
    </row>
    <row r="1485" spans="1:2" hidden="1" x14ac:dyDescent="0.25">
      <c r="A1485" s="13">
        <v>33532</v>
      </c>
      <c r="B1485">
        <v>24.03</v>
      </c>
    </row>
    <row r="1486" spans="1:2" hidden="1" x14ac:dyDescent="0.25">
      <c r="A1486" s="13">
        <v>33533</v>
      </c>
      <c r="B1486">
        <v>23.47</v>
      </c>
    </row>
    <row r="1487" spans="1:2" hidden="1" x14ac:dyDescent="0.25">
      <c r="A1487" s="13">
        <v>33534</v>
      </c>
      <c r="B1487">
        <v>23.14</v>
      </c>
    </row>
    <row r="1488" spans="1:2" hidden="1" x14ac:dyDescent="0.25">
      <c r="A1488" s="13">
        <v>33535</v>
      </c>
      <c r="B1488">
        <v>23.47</v>
      </c>
    </row>
    <row r="1489" spans="1:2" hidden="1" x14ac:dyDescent="0.25">
      <c r="A1489" s="13">
        <v>33536</v>
      </c>
      <c r="B1489">
        <v>23.18</v>
      </c>
    </row>
    <row r="1490" spans="1:2" hidden="1" x14ac:dyDescent="0.25">
      <c r="A1490" s="13">
        <v>33539</v>
      </c>
      <c r="B1490">
        <v>23.24</v>
      </c>
    </row>
    <row r="1491" spans="1:2" hidden="1" x14ac:dyDescent="0.25">
      <c r="A1491" s="13">
        <v>33540</v>
      </c>
      <c r="B1491">
        <v>23.09</v>
      </c>
    </row>
    <row r="1492" spans="1:2" hidden="1" x14ac:dyDescent="0.25">
      <c r="A1492" s="13">
        <v>33541</v>
      </c>
      <c r="B1492">
        <v>23.11</v>
      </c>
    </row>
    <row r="1493" spans="1:2" hidden="1" x14ac:dyDescent="0.25">
      <c r="A1493" s="13">
        <v>33542</v>
      </c>
      <c r="B1493">
        <v>23.29</v>
      </c>
    </row>
    <row r="1494" spans="1:2" hidden="1" x14ac:dyDescent="0.25">
      <c r="A1494" s="13">
        <v>33543</v>
      </c>
      <c r="B1494">
        <v>23.85</v>
      </c>
    </row>
    <row r="1495" spans="1:2" hidden="1" x14ac:dyDescent="0.25">
      <c r="A1495" s="13">
        <v>33546</v>
      </c>
      <c r="B1495">
        <v>23.82</v>
      </c>
    </row>
    <row r="1496" spans="1:2" hidden="1" x14ac:dyDescent="0.25">
      <c r="A1496" s="13">
        <v>33547</v>
      </c>
      <c r="B1496">
        <v>23.78</v>
      </c>
    </row>
    <row r="1497" spans="1:2" hidden="1" x14ac:dyDescent="0.25">
      <c r="A1497" s="13">
        <v>33548</v>
      </c>
      <c r="B1497">
        <v>23.44</v>
      </c>
    </row>
    <row r="1498" spans="1:2" hidden="1" x14ac:dyDescent="0.25">
      <c r="A1498" s="13">
        <v>33549</v>
      </c>
      <c r="B1498">
        <v>23.29</v>
      </c>
    </row>
    <row r="1499" spans="1:2" hidden="1" x14ac:dyDescent="0.25">
      <c r="A1499" s="13">
        <v>33550</v>
      </c>
      <c r="B1499">
        <v>23</v>
      </c>
    </row>
    <row r="1500" spans="1:2" hidden="1" x14ac:dyDescent="0.25">
      <c r="A1500" s="13">
        <v>33553</v>
      </c>
      <c r="B1500">
        <v>22.66</v>
      </c>
    </row>
    <row r="1501" spans="1:2" hidden="1" x14ac:dyDescent="0.25">
      <c r="A1501" s="13">
        <v>33554</v>
      </c>
      <c r="B1501">
        <v>22.58</v>
      </c>
    </row>
    <row r="1502" spans="1:2" hidden="1" x14ac:dyDescent="0.25">
      <c r="A1502" s="13">
        <v>33555</v>
      </c>
      <c r="B1502">
        <v>22.28</v>
      </c>
    </row>
    <row r="1503" spans="1:2" hidden="1" x14ac:dyDescent="0.25">
      <c r="A1503" s="13">
        <v>33556</v>
      </c>
      <c r="B1503">
        <v>22.55</v>
      </c>
    </row>
    <row r="1504" spans="1:2" hidden="1" x14ac:dyDescent="0.25">
      <c r="A1504" s="13">
        <v>33557</v>
      </c>
      <c r="B1504">
        <v>22.79</v>
      </c>
    </row>
    <row r="1505" spans="1:2" hidden="1" x14ac:dyDescent="0.25">
      <c r="A1505" s="13">
        <v>33560</v>
      </c>
      <c r="B1505">
        <v>22.38</v>
      </c>
    </row>
    <row r="1506" spans="1:2" hidden="1" x14ac:dyDescent="0.25">
      <c r="A1506" s="13">
        <v>33561</v>
      </c>
      <c r="B1506">
        <v>21.88</v>
      </c>
    </row>
    <row r="1507" spans="1:2" hidden="1" x14ac:dyDescent="0.25">
      <c r="A1507" s="13">
        <v>33562</v>
      </c>
      <c r="B1507">
        <v>22.17</v>
      </c>
    </row>
    <row r="1508" spans="1:2" hidden="1" x14ac:dyDescent="0.25">
      <c r="A1508" s="13">
        <v>33563</v>
      </c>
      <c r="B1508">
        <v>21.93</v>
      </c>
    </row>
    <row r="1509" spans="1:2" hidden="1" x14ac:dyDescent="0.25">
      <c r="A1509" s="13">
        <v>33564</v>
      </c>
      <c r="B1509">
        <v>21.85</v>
      </c>
    </row>
    <row r="1510" spans="1:2" hidden="1" x14ac:dyDescent="0.25">
      <c r="A1510" s="13">
        <v>33567</v>
      </c>
      <c r="B1510">
        <v>22.15</v>
      </c>
    </row>
    <row r="1511" spans="1:2" hidden="1" x14ac:dyDescent="0.25">
      <c r="A1511" s="13">
        <v>33568</v>
      </c>
      <c r="B1511">
        <v>21.04</v>
      </c>
    </row>
    <row r="1512" spans="1:2" hidden="1" x14ac:dyDescent="0.25">
      <c r="A1512" s="13">
        <v>33569</v>
      </c>
      <c r="B1512">
        <v>21.38</v>
      </c>
    </row>
    <row r="1513" spans="1:2" hidden="1" x14ac:dyDescent="0.25">
      <c r="A1513" s="13">
        <v>33570</v>
      </c>
      <c r="B1513">
        <v>21.38</v>
      </c>
    </row>
    <row r="1514" spans="1:2" hidden="1" x14ac:dyDescent="0.25">
      <c r="A1514" s="13">
        <v>33571</v>
      </c>
      <c r="B1514">
        <v>21.48</v>
      </c>
    </row>
    <row r="1515" spans="1:2" hidden="1" x14ac:dyDescent="0.25">
      <c r="A1515" s="13">
        <v>33574</v>
      </c>
      <c r="B1515">
        <v>21.1</v>
      </c>
    </row>
    <row r="1516" spans="1:2" hidden="1" x14ac:dyDescent="0.25">
      <c r="A1516" s="13">
        <v>33575</v>
      </c>
      <c r="B1516">
        <v>20.61</v>
      </c>
    </row>
    <row r="1517" spans="1:2" hidden="1" x14ac:dyDescent="0.25">
      <c r="A1517" s="13">
        <v>33576</v>
      </c>
      <c r="B1517">
        <v>20.75</v>
      </c>
    </row>
    <row r="1518" spans="1:2" hidden="1" x14ac:dyDescent="0.25">
      <c r="A1518" s="13">
        <v>33577</v>
      </c>
      <c r="B1518">
        <v>20.420000000000002</v>
      </c>
    </row>
    <row r="1519" spans="1:2" hidden="1" x14ac:dyDescent="0.25">
      <c r="A1519" s="13">
        <v>33578</v>
      </c>
      <c r="B1519">
        <v>19.87</v>
      </c>
    </row>
    <row r="1520" spans="1:2" hidden="1" x14ac:dyDescent="0.25">
      <c r="A1520" s="13">
        <v>33581</v>
      </c>
      <c r="B1520">
        <v>19.39</v>
      </c>
    </row>
    <row r="1521" spans="1:2" hidden="1" x14ac:dyDescent="0.25">
      <c r="A1521" s="13">
        <v>33582</v>
      </c>
      <c r="B1521">
        <v>19.239999999999998</v>
      </c>
    </row>
    <row r="1522" spans="1:2" hidden="1" x14ac:dyDescent="0.25">
      <c r="A1522" s="13">
        <v>33583</v>
      </c>
      <c r="B1522">
        <v>19.54</v>
      </c>
    </row>
    <row r="1523" spans="1:2" hidden="1" x14ac:dyDescent="0.25">
      <c r="A1523" s="13">
        <v>33584</v>
      </c>
      <c r="B1523">
        <v>19.940000000000001</v>
      </c>
    </row>
    <row r="1524" spans="1:2" hidden="1" x14ac:dyDescent="0.25">
      <c r="A1524" s="13">
        <v>33585</v>
      </c>
      <c r="B1524">
        <v>20.09</v>
      </c>
    </row>
    <row r="1525" spans="1:2" hidden="1" x14ac:dyDescent="0.25">
      <c r="A1525" s="13">
        <v>33588</v>
      </c>
      <c r="B1525">
        <v>19.78</v>
      </c>
    </row>
    <row r="1526" spans="1:2" hidden="1" x14ac:dyDescent="0.25">
      <c r="A1526" s="13">
        <v>33589</v>
      </c>
      <c r="B1526">
        <v>19.45</v>
      </c>
    </row>
    <row r="1527" spans="1:2" hidden="1" x14ac:dyDescent="0.25">
      <c r="A1527" s="13">
        <v>33590</v>
      </c>
      <c r="B1527">
        <v>19.39</v>
      </c>
    </row>
    <row r="1528" spans="1:2" hidden="1" x14ac:dyDescent="0.25">
      <c r="A1528" s="13">
        <v>33591</v>
      </c>
      <c r="B1528">
        <v>19.12</v>
      </c>
    </row>
    <row r="1529" spans="1:2" hidden="1" x14ac:dyDescent="0.25">
      <c r="A1529" s="13">
        <v>33592</v>
      </c>
      <c r="B1529">
        <v>18.28</v>
      </c>
    </row>
    <row r="1530" spans="1:2" hidden="1" x14ac:dyDescent="0.25">
      <c r="A1530" s="13">
        <v>33595</v>
      </c>
      <c r="B1530">
        <v>18.579999999999998</v>
      </c>
    </row>
    <row r="1531" spans="1:2" hidden="1" x14ac:dyDescent="0.25">
      <c r="A1531" s="13">
        <v>33596</v>
      </c>
      <c r="B1531">
        <v>18.68</v>
      </c>
    </row>
    <row r="1532" spans="1:2" hidden="1" x14ac:dyDescent="0.25">
      <c r="A1532" s="13">
        <v>33598</v>
      </c>
      <c r="B1532">
        <v>18.63</v>
      </c>
    </row>
    <row r="1533" spans="1:2" hidden="1" x14ac:dyDescent="0.25">
      <c r="A1533" s="13">
        <v>33599</v>
      </c>
      <c r="B1533">
        <v>18.82</v>
      </c>
    </row>
    <row r="1534" spans="1:2" hidden="1" x14ac:dyDescent="0.25">
      <c r="A1534" s="13">
        <v>33602</v>
      </c>
      <c r="B1534">
        <v>18.63</v>
      </c>
    </row>
    <row r="1535" spans="1:2" hidden="1" x14ac:dyDescent="0.25">
      <c r="A1535" s="13">
        <v>33603</v>
      </c>
      <c r="B1535">
        <v>19.149999999999999</v>
      </c>
    </row>
    <row r="1536" spans="1:2" hidden="1" x14ac:dyDescent="0.25">
      <c r="A1536" s="13">
        <v>33605</v>
      </c>
      <c r="B1536">
        <v>19.43</v>
      </c>
    </row>
    <row r="1537" spans="1:2" hidden="1" x14ac:dyDescent="0.25">
      <c r="A1537" s="13">
        <v>33606</v>
      </c>
      <c r="B1537">
        <v>19.22</v>
      </c>
    </row>
    <row r="1538" spans="1:2" hidden="1" x14ac:dyDescent="0.25">
      <c r="A1538" s="13">
        <v>33609</v>
      </c>
      <c r="B1538">
        <v>19.239999999999998</v>
      </c>
    </row>
    <row r="1539" spans="1:2" hidden="1" x14ac:dyDescent="0.25">
      <c r="A1539" s="13">
        <v>33610</v>
      </c>
      <c r="B1539">
        <v>18.72</v>
      </c>
    </row>
    <row r="1540" spans="1:2" hidden="1" x14ac:dyDescent="0.25">
      <c r="A1540" s="13">
        <v>33611</v>
      </c>
      <c r="B1540">
        <v>17.95</v>
      </c>
    </row>
    <row r="1541" spans="1:2" hidden="1" x14ac:dyDescent="0.25">
      <c r="A1541" s="13">
        <v>33612</v>
      </c>
      <c r="B1541">
        <v>17.89</v>
      </c>
    </row>
    <row r="1542" spans="1:2" hidden="1" x14ac:dyDescent="0.25">
      <c r="A1542" s="13">
        <v>33613</v>
      </c>
      <c r="B1542">
        <v>18.260000000000002</v>
      </c>
    </row>
    <row r="1543" spans="1:2" hidden="1" x14ac:dyDescent="0.25">
      <c r="A1543" s="13">
        <v>33616</v>
      </c>
      <c r="B1543">
        <v>18.77</v>
      </c>
    </row>
    <row r="1544" spans="1:2" hidden="1" x14ac:dyDescent="0.25">
      <c r="A1544" s="13">
        <v>33617</v>
      </c>
      <c r="B1544">
        <v>18.399999999999999</v>
      </c>
    </row>
    <row r="1545" spans="1:2" hidden="1" x14ac:dyDescent="0.25">
      <c r="A1545" s="13">
        <v>33618</v>
      </c>
      <c r="B1545">
        <v>18.829999999999998</v>
      </c>
    </row>
    <row r="1546" spans="1:2" hidden="1" x14ac:dyDescent="0.25">
      <c r="A1546" s="13">
        <v>33619</v>
      </c>
      <c r="B1546">
        <v>18.940000000000001</v>
      </c>
    </row>
    <row r="1547" spans="1:2" hidden="1" x14ac:dyDescent="0.25">
      <c r="A1547" s="13">
        <v>33620</v>
      </c>
      <c r="B1547">
        <v>19.11</v>
      </c>
    </row>
    <row r="1548" spans="1:2" hidden="1" x14ac:dyDescent="0.25">
      <c r="A1548" s="13">
        <v>33623</v>
      </c>
      <c r="B1548">
        <v>18.920000000000002</v>
      </c>
    </row>
    <row r="1549" spans="1:2" hidden="1" x14ac:dyDescent="0.25">
      <c r="A1549" s="13">
        <v>33624</v>
      </c>
      <c r="B1549">
        <v>18.5</v>
      </c>
    </row>
    <row r="1550" spans="1:2" hidden="1" x14ac:dyDescent="0.25">
      <c r="A1550" s="13">
        <v>33625</v>
      </c>
      <c r="B1550">
        <v>18.73</v>
      </c>
    </row>
    <row r="1551" spans="1:2" hidden="1" x14ac:dyDescent="0.25">
      <c r="A1551" s="13">
        <v>33626</v>
      </c>
      <c r="B1551">
        <v>18.38</v>
      </c>
    </row>
    <row r="1552" spans="1:2" hidden="1" x14ac:dyDescent="0.25">
      <c r="A1552" s="13">
        <v>33627</v>
      </c>
      <c r="B1552">
        <v>18.75</v>
      </c>
    </row>
    <row r="1553" spans="1:2" hidden="1" x14ac:dyDescent="0.25">
      <c r="A1553" s="13">
        <v>33630</v>
      </c>
      <c r="B1553">
        <v>19.350000000000001</v>
      </c>
    </row>
    <row r="1554" spans="1:2" hidden="1" x14ac:dyDescent="0.25">
      <c r="A1554" s="13">
        <v>33631</v>
      </c>
      <c r="B1554">
        <v>19.09</v>
      </c>
    </row>
    <row r="1555" spans="1:2" hidden="1" x14ac:dyDescent="0.25">
      <c r="A1555" s="13">
        <v>33632</v>
      </c>
      <c r="B1555">
        <v>18.920000000000002</v>
      </c>
    </row>
    <row r="1556" spans="1:2" hidden="1" x14ac:dyDescent="0.25">
      <c r="A1556" s="13">
        <v>33633</v>
      </c>
      <c r="B1556">
        <v>18.95</v>
      </c>
    </row>
    <row r="1557" spans="1:2" hidden="1" x14ac:dyDescent="0.25">
      <c r="A1557" s="13">
        <v>33634</v>
      </c>
      <c r="B1557">
        <v>18.93</v>
      </c>
    </row>
    <row r="1558" spans="1:2" hidden="1" x14ac:dyDescent="0.25">
      <c r="A1558" s="13">
        <v>33637</v>
      </c>
      <c r="B1558">
        <v>18.97</v>
      </c>
    </row>
    <row r="1559" spans="1:2" hidden="1" x14ac:dyDescent="0.25">
      <c r="A1559" s="13">
        <v>33638</v>
      </c>
      <c r="B1559">
        <v>19.260000000000002</v>
      </c>
    </row>
    <row r="1560" spans="1:2" hidden="1" x14ac:dyDescent="0.25">
      <c r="A1560" s="13">
        <v>33639</v>
      </c>
      <c r="B1560">
        <v>19.5</v>
      </c>
    </row>
    <row r="1561" spans="1:2" hidden="1" x14ac:dyDescent="0.25">
      <c r="A1561" s="13">
        <v>33640</v>
      </c>
      <c r="B1561">
        <v>19.48</v>
      </c>
    </row>
    <row r="1562" spans="1:2" hidden="1" x14ac:dyDescent="0.25">
      <c r="A1562" s="13">
        <v>33641</v>
      </c>
      <c r="B1562">
        <v>19.91</v>
      </c>
    </row>
    <row r="1563" spans="1:2" hidden="1" x14ac:dyDescent="0.25">
      <c r="A1563" s="13">
        <v>33644</v>
      </c>
      <c r="B1563">
        <v>19.690000000000001</v>
      </c>
    </row>
    <row r="1564" spans="1:2" hidden="1" x14ac:dyDescent="0.25">
      <c r="A1564" s="13">
        <v>33645</v>
      </c>
      <c r="B1564">
        <v>19.36</v>
      </c>
    </row>
    <row r="1565" spans="1:2" hidden="1" x14ac:dyDescent="0.25">
      <c r="A1565" s="13">
        <v>33646</v>
      </c>
      <c r="B1565">
        <v>19.29</v>
      </c>
    </row>
    <row r="1566" spans="1:2" hidden="1" x14ac:dyDescent="0.25">
      <c r="A1566" s="13">
        <v>33647</v>
      </c>
      <c r="B1566">
        <v>19.7</v>
      </c>
    </row>
    <row r="1567" spans="1:2" hidden="1" x14ac:dyDescent="0.25">
      <c r="A1567" s="13">
        <v>33648</v>
      </c>
      <c r="B1567">
        <v>19.420000000000002</v>
      </c>
    </row>
    <row r="1568" spans="1:2" hidden="1" x14ac:dyDescent="0.25">
      <c r="A1568" s="13">
        <v>33651</v>
      </c>
      <c r="B1568">
        <v>19.420000000000002</v>
      </c>
    </row>
    <row r="1569" spans="1:2" hidden="1" x14ac:dyDescent="0.25">
      <c r="A1569" s="13">
        <v>33652</v>
      </c>
      <c r="B1569">
        <v>18.14</v>
      </c>
    </row>
    <row r="1570" spans="1:2" hidden="1" x14ac:dyDescent="0.25">
      <c r="A1570" s="13">
        <v>33653</v>
      </c>
      <c r="B1570">
        <v>18.420000000000002</v>
      </c>
    </row>
    <row r="1571" spans="1:2" hidden="1" x14ac:dyDescent="0.25">
      <c r="A1571" s="13">
        <v>33654</v>
      </c>
      <c r="B1571">
        <v>18.52</v>
      </c>
    </row>
    <row r="1572" spans="1:2" hidden="1" x14ac:dyDescent="0.25">
      <c r="A1572" s="13">
        <v>33655</v>
      </c>
      <c r="B1572">
        <v>18.600000000000001</v>
      </c>
    </row>
    <row r="1573" spans="1:2" hidden="1" x14ac:dyDescent="0.25">
      <c r="A1573" s="13">
        <v>33658</v>
      </c>
      <c r="B1573">
        <v>18.37</v>
      </c>
    </row>
    <row r="1574" spans="1:2" hidden="1" x14ac:dyDescent="0.25">
      <c r="A1574" s="13">
        <v>33659</v>
      </c>
      <c r="B1574">
        <v>18.3</v>
      </c>
    </row>
    <row r="1575" spans="1:2" hidden="1" x14ac:dyDescent="0.25">
      <c r="A1575" s="13">
        <v>33660</v>
      </c>
      <c r="B1575">
        <v>18.440000000000001</v>
      </c>
    </row>
    <row r="1576" spans="1:2" hidden="1" x14ac:dyDescent="0.25">
      <c r="A1576" s="13">
        <v>33661</v>
      </c>
      <c r="B1576">
        <v>18.77</v>
      </c>
    </row>
    <row r="1577" spans="1:2" hidden="1" x14ac:dyDescent="0.25">
      <c r="A1577" s="13">
        <v>33662</v>
      </c>
      <c r="B1577">
        <v>18.690000000000001</v>
      </c>
    </row>
    <row r="1578" spans="1:2" hidden="1" x14ac:dyDescent="0.25">
      <c r="A1578" s="13">
        <v>33665</v>
      </c>
      <c r="B1578">
        <v>18.36</v>
      </c>
    </row>
    <row r="1579" spans="1:2" hidden="1" x14ac:dyDescent="0.25">
      <c r="A1579" s="13">
        <v>33666</v>
      </c>
      <c r="B1579">
        <v>18.670000000000002</v>
      </c>
    </row>
    <row r="1580" spans="1:2" hidden="1" x14ac:dyDescent="0.25">
      <c r="A1580" s="13">
        <v>33667</v>
      </c>
      <c r="B1580">
        <v>18.62</v>
      </c>
    </row>
    <row r="1581" spans="1:2" hidden="1" x14ac:dyDescent="0.25">
      <c r="A1581" s="13">
        <v>33668</v>
      </c>
      <c r="B1581">
        <v>18.579999999999998</v>
      </c>
    </row>
    <row r="1582" spans="1:2" hidden="1" x14ac:dyDescent="0.25">
      <c r="A1582" s="13">
        <v>33669</v>
      </c>
      <c r="B1582">
        <v>18.53</v>
      </c>
    </row>
    <row r="1583" spans="1:2" hidden="1" x14ac:dyDescent="0.25">
      <c r="A1583" s="13">
        <v>33672</v>
      </c>
      <c r="B1583">
        <v>18.649999999999999</v>
      </c>
    </row>
    <row r="1584" spans="1:2" hidden="1" x14ac:dyDescent="0.25">
      <c r="A1584" s="13">
        <v>33673</v>
      </c>
      <c r="B1584">
        <v>18.62</v>
      </c>
    </row>
    <row r="1585" spans="1:2" hidden="1" x14ac:dyDescent="0.25">
      <c r="A1585" s="13">
        <v>33674</v>
      </c>
      <c r="B1585">
        <v>18.5</v>
      </c>
    </row>
    <row r="1586" spans="1:2" hidden="1" x14ac:dyDescent="0.25">
      <c r="A1586" s="13">
        <v>33675</v>
      </c>
      <c r="B1586">
        <v>18.86</v>
      </c>
    </row>
    <row r="1587" spans="1:2" hidden="1" x14ac:dyDescent="0.25">
      <c r="A1587" s="13">
        <v>33676</v>
      </c>
      <c r="B1587">
        <v>19.16</v>
      </c>
    </row>
    <row r="1588" spans="1:2" hidden="1" x14ac:dyDescent="0.25">
      <c r="A1588" s="13">
        <v>33679</v>
      </c>
      <c r="B1588">
        <v>19.149999999999999</v>
      </c>
    </row>
    <row r="1589" spans="1:2" hidden="1" x14ac:dyDescent="0.25">
      <c r="A1589" s="13">
        <v>33680</v>
      </c>
      <c r="B1589">
        <v>19.27</v>
      </c>
    </row>
    <row r="1590" spans="1:2" hidden="1" x14ac:dyDescent="0.25">
      <c r="A1590" s="13">
        <v>33681</v>
      </c>
      <c r="B1590">
        <v>19.05</v>
      </c>
    </row>
    <row r="1591" spans="1:2" hidden="1" x14ac:dyDescent="0.25">
      <c r="A1591" s="13">
        <v>33682</v>
      </c>
      <c r="B1591">
        <v>19.27</v>
      </c>
    </row>
    <row r="1592" spans="1:2" hidden="1" x14ac:dyDescent="0.25">
      <c r="A1592" s="13">
        <v>33683</v>
      </c>
      <c r="B1592">
        <v>18.78</v>
      </c>
    </row>
    <row r="1593" spans="1:2" hidden="1" x14ac:dyDescent="0.25">
      <c r="A1593" s="13">
        <v>33686</v>
      </c>
      <c r="B1593">
        <v>18.91</v>
      </c>
    </row>
    <row r="1594" spans="1:2" hidden="1" x14ac:dyDescent="0.25">
      <c r="A1594" s="13">
        <v>33687</v>
      </c>
      <c r="B1594">
        <v>19.059999999999999</v>
      </c>
    </row>
    <row r="1595" spans="1:2" hidden="1" x14ac:dyDescent="0.25">
      <c r="A1595" s="13">
        <v>33688</v>
      </c>
      <c r="B1595">
        <v>19</v>
      </c>
    </row>
    <row r="1596" spans="1:2" hidden="1" x14ac:dyDescent="0.25">
      <c r="A1596" s="13">
        <v>33689</v>
      </c>
      <c r="B1596">
        <v>19.309999999999999</v>
      </c>
    </row>
    <row r="1597" spans="1:2" hidden="1" x14ac:dyDescent="0.25">
      <c r="A1597" s="13">
        <v>33690</v>
      </c>
      <c r="B1597">
        <v>19.190000000000001</v>
      </c>
    </row>
    <row r="1598" spans="1:2" hidden="1" x14ac:dyDescent="0.25">
      <c r="A1598" s="13">
        <v>33693</v>
      </c>
      <c r="B1598">
        <v>19.25</v>
      </c>
    </row>
    <row r="1599" spans="1:2" hidden="1" x14ac:dyDescent="0.25">
      <c r="A1599" s="13">
        <v>33694</v>
      </c>
      <c r="B1599">
        <v>19.489999999999998</v>
      </c>
    </row>
    <row r="1600" spans="1:2" hidden="1" x14ac:dyDescent="0.25">
      <c r="A1600" s="13">
        <v>33695</v>
      </c>
      <c r="B1600">
        <v>19.850000000000001</v>
      </c>
    </row>
    <row r="1601" spans="1:2" hidden="1" x14ac:dyDescent="0.25">
      <c r="A1601" s="13">
        <v>33696</v>
      </c>
      <c r="B1601">
        <v>19.79</v>
      </c>
    </row>
    <row r="1602" spans="1:2" hidden="1" x14ac:dyDescent="0.25">
      <c r="A1602" s="13">
        <v>33697</v>
      </c>
      <c r="B1602">
        <v>20.25</v>
      </c>
    </row>
    <row r="1603" spans="1:2" hidden="1" x14ac:dyDescent="0.25">
      <c r="A1603" s="13">
        <v>33700</v>
      </c>
      <c r="B1603">
        <v>20.440000000000001</v>
      </c>
    </row>
    <row r="1604" spans="1:2" hidden="1" x14ac:dyDescent="0.25">
      <c r="A1604" s="13">
        <v>33701</v>
      </c>
      <c r="B1604">
        <v>20.29</v>
      </c>
    </row>
    <row r="1605" spans="1:2" hidden="1" x14ac:dyDescent="0.25">
      <c r="A1605" s="13">
        <v>33702</v>
      </c>
      <c r="B1605">
        <v>20.64</v>
      </c>
    </row>
    <row r="1606" spans="1:2" hidden="1" x14ac:dyDescent="0.25">
      <c r="A1606" s="13">
        <v>33703</v>
      </c>
      <c r="B1606">
        <v>20.329999999999998</v>
      </c>
    </row>
    <row r="1607" spans="1:2" hidden="1" x14ac:dyDescent="0.25">
      <c r="A1607" s="13">
        <v>33704</v>
      </c>
      <c r="B1607">
        <v>20.45</v>
      </c>
    </row>
    <row r="1608" spans="1:2" hidden="1" x14ac:dyDescent="0.25">
      <c r="A1608" s="13">
        <v>33707</v>
      </c>
      <c r="B1608">
        <v>20.239999999999998</v>
      </c>
    </row>
    <row r="1609" spans="1:2" hidden="1" x14ac:dyDescent="0.25">
      <c r="A1609" s="13">
        <v>33708</v>
      </c>
      <c r="B1609">
        <v>19.809999999999999</v>
      </c>
    </row>
    <row r="1610" spans="1:2" hidden="1" x14ac:dyDescent="0.25">
      <c r="A1610" s="13">
        <v>33709</v>
      </c>
      <c r="B1610">
        <v>19.93</v>
      </c>
    </row>
    <row r="1611" spans="1:2" hidden="1" x14ac:dyDescent="0.25">
      <c r="A1611" s="13">
        <v>33710</v>
      </c>
      <c r="B1611">
        <v>20.25</v>
      </c>
    </row>
    <row r="1612" spans="1:2" hidden="1" x14ac:dyDescent="0.25">
      <c r="A1612" s="13">
        <v>33714</v>
      </c>
      <c r="B1612">
        <v>20.260000000000002</v>
      </c>
    </row>
    <row r="1613" spans="1:2" hidden="1" x14ac:dyDescent="0.25">
      <c r="A1613" s="13">
        <v>33715</v>
      </c>
      <c r="B1613">
        <v>20.170000000000002</v>
      </c>
    </row>
    <row r="1614" spans="1:2" hidden="1" x14ac:dyDescent="0.25">
      <c r="A1614" s="13">
        <v>33716</v>
      </c>
      <c r="B1614">
        <v>19.920000000000002</v>
      </c>
    </row>
    <row r="1615" spans="1:2" hidden="1" x14ac:dyDescent="0.25">
      <c r="A1615" s="13">
        <v>33717</v>
      </c>
      <c r="B1615">
        <v>19.91</v>
      </c>
    </row>
    <row r="1616" spans="1:2" hidden="1" x14ac:dyDescent="0.25">
      <c r="A1616" s="13">
        <v>33718</v>
      </c>
      <c r="B1616">
        <v>20.05</v>
      </c>
    </row>
    <row r="1617" spans="1:2" hidden="1" x14ac:dyDescent="0.25">
      <c r="A1617" s="13">
        <v>33721</v>
      </c>
      <c r="B1617">
        <v>20.309999999999999</v>
      </c>
    </row>
    <row r="1618" spans="1:2" hidden="1" x14ac:dyDescent="0.25">
      <c r="A1618" s="13">
        <v>33722</v>
      </c>
      <c r="B1618">
        <v>20.29</v>
      </c>
    </row>
    <row r="1619" spans="1:2" hidden="1" x14ac:dyDescent="0.25">
      <c r="A1619" s="13">
        <v>33723</v>
      </c>
      <c r="B1619">
        <v>20.77</v>
      </c>
    </row>
    <row r="1620" spans="1:2" hidden="1" x14ac:dyDescent="0.25">
      <c r="A1620" s="13">
        <v>33724</v>
      </c>
      <c r="B1620">
        <v>20.88</v>
      </c>
    </row>
    <row r="1621" spans="1:2" hidden="1" x14ac:dyDescent="0.25">
      <c r="A1621" s="13">
        <v>33725</v>
      </c>
      <c r="B1621">
        <v>20.88</v>
      </c>
    </row>
    <row r="1622" spans="1:2" hidden="1" x14ac:dyDescent="0.25">
      <c r="A1622" s="13">
        <v>33728</v>
      </c>
      <c r="B1622">
        <v>21.13</v>
      </c>
    </row>
    <row r="1623" spans="1:2" hidden="1" x14ac:dyDescent="0.25">
      <c r="A1623" s="13">
        <v>33729</v>
      </c>
      <c r="B1623">
        <v>20.78</v>
      </c>
    </row>
    <row r="1624" spans="1:2" hidden="1" x14ac:dyDescent="0.25">
      <c r="A1624" s="13">
        <v>33730</v>
      </c>
      <c r="B1624">
        <v>20.79</v>
      </c>
    </row>
    <row r="1625" spans="1:2" hidden="1" x14ac:dyDescent="0.25">
      <c r="A1625" s="13">
        <v>33731</v>
      </c>
      <c r="B1625">
        <v>20.73</v>
      </c>
    </row>
    <row r="1626" spans="1:2" hidden="1" x14ac:dyDescent="0.25">
      <c r="A1626" s="13">
        <v>33732</v>
      </c>
      <c r="B1626">
        <v>20.85</v>
      </c>
    </row>
    <row r="1627" spans="1:2" hidden="1" x14ac:dyDescent="0.25">
      <c r="A1627" s="13">
        <v>33735</v>
      </c>
      <c r="B1627">
        <v>21.02</v>
      </c>
    </row>
    <row r="1628" spans="1:2" hidden="1" x14ac:dyDescent="0.25">
      <c r="A1628" s="13">
        <v>33736</v>
      </c>
      <c r="B1628">
        <v>20.98</v>
      </c>
    </row>
    <row r="1629" spans="1:2" hidden="1" x14ac:dyDescent="0.25">
      <c r="A1629" s="13">
        <v>33737</v>
      </c>
      <c r="B1629">
        <v>20.75</v>
      </c>
    </row>
    <row r="1630" spans="1:2" hidden="1" x14ac:dyDescent="0.25">
      <c r="A1630" s="13">
        <v>33738</v>
      </c>
      <c r="B1630">
        <v>20.56</v>
      </c>
    </row>
    <row r="1631" spans="1:2" hidden="1" x14ac:dyDescent="0.25">
      <c r="A1631" s="13">
        <v>33739</v>
      </c>
      <c r="B1631">
        <v>20.7</v>
      </c>
    </row>
    <row r="1632" spans="1:2" hidden="1" x14ac:dyDescent="0.25">
      <c r="A1632" s="13">
        <v>33742</v>
      </c>
      <c r="B1632">
        <v>20.54</v>
      </c>
    </row>
    <row r="1633" spans="1:2" hidden="1" x14ac:dyDescent="0.25">
      <c r="A1633" s="13">
        <v>33743</v>
      </c>
      <c r="B1633">
        <v>20.12</v>
      </c>
    </row>
    <row r="1634" spans="1:2" hidden="1" x14ac:dyDescent="0.25">
      <c r="A1634" s="13">
        <v>33744</v>
      </c>
      <c r="B1634">
        <v>20.2</v>
      </c>
    </row>
    <row r="1635" spans="1:2" hidden="1" x14ac:dyDescent="0.25">
      <c r="A1635" s="13">
        <v>33745</v>
      </c>
      <c r="B1635">
        <v>20.79</v>
      </c>
    </row>
    <row r="1636" spans="1:2" hidden="1" x14ac:dyDescent="0.25">
      <c r="A1636" s="13">
        <v>33746</v>
      </c>
      <c r="B1636">
        <v>20.79</v>
      </c>
    </row>
    <row r="1637" spans="1:2" hidden="1" x14ac:dyDescent="0.25">
      <c r="A1637" s="13">
        <v>33750</v>
      </c>
      <c r="B1637">
        <v>21.8</v>
      </c>
    </row>
    <row r="1638" spans="1:2" hidden="1" x14ac:dyDescent="0.25">
      <c r="A1638" s="13">
        <v>33751</v>
      </c>
      <c r="B1638">
        <v>22</v>
      </c>
    </row>
    <row r="1639" spans="1:2" hidden="1" x14ac:dyDescent="0.25">
      <c r="A1639" s="13">
        <v>33752</v>
      </c>
      <c r="B1639">
        <v>21.97</v>
      </c>
    </row>
    <row r="1640" spans="1:2" hidden="1" x14ac:dyDescent="0.25">
      <c r="A1640" s="13">
        <v>33753</v>
      </c>
      <c r="B1640">
        <v>22.13</v>
      </c>
    </row>
    <row r="1641" spans="1:2" hidden="1" x14ac:dyDescent="0.25">
      <c r="A1641" s="13">
        <v>33756</v>
      </c>
      <c r="B1641">
        <v>22.07</v>
      </c>
    </row>
    <row r="1642" spans="1:2" hidden="1" x14ac:dyDescent="0.25">
      <c r="A1642" s="13">
        <v>33757</v>
      </c>
      <c r="B1642">
        <v>22.2</v>
      </c>
    </row>
    <row r="1643" spans="1:2" hidden="1" x14ac:dyDescent="0.25">
      <c r="A1643" s="13">
        <v>33758</v>
      </c>
      <c r="B1643">
        <v>22.45</v>
      </c>
    </row>
    <row r="1644" spans="1:2" hidden="1" x14ac:dyDescent="0.25">
      <c r="A1644" s="13">
        <v>33759</v>
      </c>
      <c r="B1644">
        <v>22.53</v>
      </c>
    </row>
    <row r="1645" spans="1:2" hidden="1" x14ac:dyDescent="0.25">
      <c r="A1645" s="13">
        <v>33760</v>
      </c>
      <c r="B1645">
        <v>22.65</v>
      </c>
    </row>
    <row r="1646" spans="1:2" hidden="1" x14ac:dyDescent="0.25">
      <c r="A1646" s="13">
        <v>33763</v>
      </c>
      <c r="B1646">
        <v>22.43</v>
      </c>
    </row>
    <row r="1647" spans="1:2" hidden="1" x14ac:dyDescent="0.25">
      <c r="A1647" s="13">
        <v>33764</v>
      </c>
      <c r="B1647">
        <v>22.23</v>
      </c>
    </row>
    <row r="1648" spans="1:2" hidden="1" x14ac:dyDescent="0.25">
      <c r="A1648" s="13">
        <v>33765</v>
      </c>
      <c r="B1648">
        <v>22.49</v>
      </c>
    </row>
    <row r="1649" spans="1:2" hidden="1" x14ac:dyDescent="0.25">
      <c r="A1649" s="13">
        <v>33766</v>
      </c>
      <c r="B1649">
        <v>22.33</v>
      </c>
    </row>
    <row r="1650" spans="1:2" hidden="1" x14ac:dyDescent="0.25">
      <c r="A1650" s="13">
        <v>33767</v>
      </c>
      <c r="B1650">
        <v>22.28</v>
      </c>
    </row>
    <row r="1651" spans="1:2" hidden="1" x14ac:dyDescent="0.25">
      <c r="A1651" s="13">
        <v>33770</v>
      </c>
      <c r="B1651">
        <v>22.38</v>
      </c>
    </row>
    <row r="1652" spans="1:2" hidden="1" x14ac:dyDescent="0.25">
      <c r="A1652" s="13">
        <v>33771</v>
      </c>
      <c r="B1652">
        <v>22.23</v>
      </c>
    </row>
    <row r="1653" spans="1:2" hidden="1" x14ac:dyDescent="0.25">
      <c r="A1653" s="13">
        <v>33772</v>
      </c>
      <c r="B1653">
        <v>22.3</v>
      </c>
    </row>
    <row r="1654" spans="1:2" hidden="1" x14ac:dyDescent="0.25">
      <c r="A1654" s="13">
        <v>33773</v>
      </c>
      <c r="B1654">
        <v>22.23</v>
      </c>
    </row>
    <row r="1655" spans="1:2" hidden="1" x14ac:dyDescent="0.25">
      <c r="A1655" s="13">
        <v>33774</v>
      </c>
      <c r="B1655">
        <v>22.16</v>
      </c>
    </row>
    <row r="1656" spans="1:2" hidden="1" x14ac:dyDescent="0.25">
      <c r="A1656" s="13">
        <v>33777</v>
      </c>
      <c r="B1656">
        <v>22.47</v>
      </c>
    </row>
    <row r="1657" spans="1:2" hidden="1" x14ac:dyDescent="0.25">
      <c r="A1657" s="13">
        <v>33778</v>
      </c>
      <c r="B1657">
        <v>22.74</v>
      </c>
    </row>
    <row r="1658" spans="1:2" hidden="1" x14ac:dyDescent="0.25">
      <c r="A1658" s="13">
        <v>33779</v>
      </c>
      <c r="B1658">
        <v>23.03</v>
      </c>
    </row>
    <row r="1659" spans="1:2" hidden="1" x14ac:dyDescent="0.25">
      <c r="A1659" s="13">
        <v>33780</v>
      </c>
      <c r="B1659">
        <v>22.73</v>
      </c>
    </row>
    <row r="1660" spans="1:2" hidden="1" x14ac:dyDescent="0.25">
      <c r="A1660" s="13">
        <v>33781</v>
      </c>
      <c r="B1660">
        <v>22.42</v>
      </c>
    </row>
    <row r="1661" spans="1:2" hidden="1" x14ac:dyDescent="0.25">
      <c r="A1661" s="13">
        <v>33784</v>
      </c>
      <c r="B1661">
        <v>22.27</v>
      </c>
    </row>
    <row r="1662" spans="1:2" hidden="1" x14ac:dyDescent="0.25">
      <c r="A1662" s="13">
        <v>33785</v>
      </c>
      <c r="B1662">
        <v>21.84</v>
      </c>
    </row>
    <row r="1663" spans="1:2" hidden="1" x14ac:dyDescent="0.25">
      <c r="A1663" s="13">
        <v>33786</v>
      </c>
      <c r="B1663">
        <v>21.9</v>
      </c>
    </row>
    <row r="1664" spans="1:2" hidden="1" x14ac:dyDescent="0.25">
      <c r="A1664" s="13">
        <v>33787</v>
      </c>
      <c r="B1664">
        <v>22.08</v>
      </c>
    </row>
    <row r="1665" spans="1:2" hidden="1" x14ac:dyDescent="0.25">
      <c r="A1665" s="13">
        <v>33788</v>
      </c>
      <c r="B1665">
        <v>22.08</v>
      </c>
    </row>
    <row r="1666" spans="1:2" hidden="1" x14ac:dyDescent="0.25">
      <c r="A1666" s="13">
        <v>33791</v>
      </c>
      <c r="B1666">
        <v>21.87</v>
      </c>
    </row>
    <row r="1667" spans="1:2" hidden="1" x14ac:dyDescent="0.25">
      <c r="A1667" s="13">
        <v>33792</v>
      </c>
      <c r="B1667">
        <v>21.51</v>
      </c>
    </row>
    <row r="1668" spans="1:2" hidden="1" x14ac:dyDescent="0.25">
      <c r="A1668" s="13">
        <v>33793</v>
      </c>
      <c r="B1668">
        <v>21.38</v>
      </c>
    </row>
    <row r="1669" spans="1:2" hidden="1" x14ac:dyDescent="0.25">
      <c r="A1669" s="13">
        <v>33794</v>
      </c>
      <c r="B1669">
        <v>21.38</v>
      </c>
    </row>
    <row r="1670" spans="1:2" hidden="1" x14ac:dyDescent="0.25">
      <c r="A1670" s="13">
        <v>33795</v>
      </c>
      <c r="B1670">
        <v>21.25</v>
      </c>
    </row>
    <row r="1671" spans="1:2" hidden="1" x14ac:dyDescent="0.25">
      <c r="A1671" s="13">
        <v>33798</v>
      </c>
      <c r="B1671">
        <v>21.38</v>
      </c>
    </row>
    <row r="1672" spans="1:2" hidden="1" x14ac:dyDescent="0.25">
      <c r="A1672" s="13">
        <v>33799</v>
      </c>
      <c r="B1672">
        <v>21.42</v>
      </c>
    </row>
    <row r="1673" spans="1:2" hidden="1" x14ac:dyDescent="0.25">
      <c r="A1673" s="13">
        <v>33800</v>
      </c>
      <c r="B1673">
        <v>21.73</v>
      </c>
    </row>
    <row r="1674" spans="1:2" hidden="1" x14ac:dyDescent="0.25">
      <c r="A1674" s="13">
        <v>33801</v>
      </c>
      <c r="B1674">
        <v>21.8</v>
      </c>
    </row>
    <row r="1675" spans="1:2" hidden="1" x14ac:dyDescent="0.25">
      <c r="A1675" s="13">
        <v>33802</v>
      </c>
      <c r="B1675">
        <v>21.56</v>
      </c>
    </row>
    <row r="1676" spans="1:2" hidden="1" x14ac:dyDescent="0.25">
      <c r="A1676" s="13">
        <v>33805</v>
      </c>
      <c r="B1676">
        <v>21.78</v>
      </c>
    </row>
    <row r="1677" spans="1:2" hidden="1" x14ac:dyDescent="0.25">
      <c r="A1677" s="13">
        <v>33806</v>
      </c>
      <c r="B1677">
        <v>21.91</v>
      </c>
    </row>
    <row r="1678" spans="1:2" hidden="1" x14ac:dyDescent="0.25">
      <c r="A1678" s="13">
        <v>33807</v>
      </c>
      <c r="B1678">
        <v>21.99</v>
      </c>
    </row>
    <row r="1679" spans="1:2" hidden="1" x14ac:dyDescent="0.25">
      <c r="A1679" s="13">
        <v>33808</v>
      </c>
      <c r="B1679">
        <v>22.11</v>
      </c>
    </row>
    <row r="1680" spans="1:2" hidden="1" x14ac:dyDescent="0.25">
      <c r="A1680" s="13">
        <v>33809</v>
      </c>
      <c r="B1680">
        <v>21.95</v>
      </c>
    </row>
    <row r="1681" spans="1:2" hidden="1" x14ac:dyDescent="0.25">
      <c r="A1681" s="13">
        <v>33812</v>
      </c>
      <c r="B1681">
        <v>22.09</v>
      </c>
    </row>
    <row r="1682" spans="1:2" hidden="1" x14ac:dyDescent="0.25">
      <c r="A1682" s="13">
        <v>33813</v>
      </c>
      <c r="B1682">
        <v>22.03</v>
      </c>
    </row>
    <row r="1683" spans="1:2" hidden="1" x14ac:dyDescent="0.25">
      <c r="A1683" s="13">
        <v>33814</v>
      </c>
      <c r="B1683">
        <v>21.98</v>
      </c>
    </row>
    <row r="1684" spans="1:2" hidden="1" x14ac:dyDescent="0.25">
      <c r="A1684" s="13">
        <v>33815</v>
      </c>
      <c r="B1684">
        <v>21.82</v>
      </c>
    </row>
    <row r="1685" spans="1:2" hidden="1" x14ac:dyDescent="0.25">
      <c r="A1685" s="13">
        <v>33816</v>
      </c>
      <c r="B1685">
        <v>21.83</v>
      </c>
    </row>
    <row r="1686" spans="1:2" hidden="1" x14ac:dyDescent="0.25">
      <c r="A1686" s="13">
        <v>33819</v>
      </c>
      <c r="B1686">
        <v>21.6</v>
      </c>
    </row>
    <row r="1687" spans="1:2" hidden="1" x14ac:dyDescent="0.25">
      <c r="A1687" s="13">
        <v>33820</v>
      </c>
      <c r="B1687">
        <v>21.23</v>
      </c>
    </row>
    <row r="1688" spans="1:2" hidden="1" x14ac:dyDescent="0.25">
      <c r="A1688" s="13">
        <v>33821</v>
      </c>
      <c r="B1688">
        <v>21.18</v>
      </c>
    </row>
    <row r="1689" spans="1:2" hidden="1" x14ac:dyDescent="0.25">
      <c r="A1689" s="13">
        <v>33822</v>
      </c>
      <c r="B1689">
        <v>21.41</v>
      </c>
    </row>
    <row r="1690" spans="1:2" hidden="1" x14ac:dyDescent="0.25">
      <c r="A1690" s="13">
        <v>33823</v>
      </c>
      <c r="B1690">
        <v>21.27</v>
      </c>
    </row>
    <row r="1691" spans="1:2" hidden="1" x14ac:dyDescent="0.25">
      <c r="A1691" s="13">
        <v>33826</v>
      </c>
      <c r="B1691">
        <v>21.12</v>
      </c>
    </row>
    <row r="1692" spans="1:2" hidden="1" x14ac:dyDescent="0.25">
      <c r="A1692" s="13">
        <v>33827</v>
      </c>
      <c r="B1692">
        <v>21</v>
      </c>
    </row>
    <row r="1693" spans="1:2" hidden="1" x14ac:dyDescent="0.25">
      <c r="A1693" s="13">
        <v>33828</v>
      </c>
      <c r="B1693">
        <v>21.13</v>
      </c>
    </row>
    <row r="1694" spans="1:2" hidden="1" x14ac:dyDescent="0.25">
      <c r="A1694" s="13">
        <v>33829</v>
      </c>
      <c r="B1694">
        <v>21.35</v>
      </c>
    </row>
    <row r="1695" spans="1:2" hidden="1" x14ac:dyDescent="0.25">
      <c r="A1695" s="13">
        <v>33830</v>
      </c>
      <c r="B1695">
        <v>21.31</v>
      </c>
    </row>
    <row r="1696" spans="1:2" hidden="1" x14ac:dyDescent="0.25">
      <c r="A1696" s="13">
        <v>33833</v>
      </c>
      <c r="B1696">
        <v>21.47</v>
      </c>
    </row>
    <row r="1697" spans="1:2" hidden="1" x14ac:dyDescent="0.25">
      <c r="A1697" s="13">
        <v>33834</v>
      </c>
      <c r="B1697">
        <v>21.54</v>
      </c>
    </row>
    <row r="1698" spans="1:2" hidden="1" x14ac:dyDescent="0.25">
      <c r="A1698" s="13">
        <v>33835</v>
      </c>
      <c r="B1698">
        <v>21.33</v>
      </c>
    </row>
    <row r="1699" spans="1:2" hidden="1" x14ac:dyDescent="0.25">
      <c r="A1699" s="13">
        <v>33836</v>
      </c>
      <c r="B1699">
        <v>21.4</v>
      </c>
    </row>
    <row r="1700" spans="1:2" hidden="1" x14ac:dyDescent="0.25">
      <c r="A1700" s="13">
        <v>33837</v>
      </c>
      <c r="B1700">
        <v>21.19</v>
      </c>
    </row>
    <row r="1701" spans="1:2" hidden="1" x14ac:dyDescent="0.25">
      <c r="A1701" s="13">
        <v>33840</v>
      </c>
      <c r="B1701">
        <v>21.85</v>
      </c>
    </row>
    <row r="1702" spans="1:2" hidden="1" x14ac:dyDescent="0.25">
      <c r="A1702" s="13">
        <v>33841</v>
      </c>
      <c r="B1702">
        <v>21.6</v>
      </c>
    </row>
    <row r="1703" spans="1:2" hidden="1" x14ac:dyDescent="0.25">
      <c r="A1703" s="13">
        <v>33842</v>
      </c>
      <c r="B1703">
        <v>21.24</v>
      </c>
    </row>
    <row r="1704" spans="1:2" hidden="1" x14ac:dyDescent="0.25">
      <c r="A1704" s="13">
        <v>33843</v>
      </c>
      <c r="B1704">
        <v>21.14</v>
      </c>
    </row>
    <row r="1705" spans="1:2" hidden="1" x14ac:dyDescent="0.25">
      <c r="A1705" s="13">
        <v>33844</v>
      </c>
      <c r="B1705">
        <v>21.3</v>
      </c>
    </row>
    <row r="1706" spans="1:2" hidden="1" x14ac:dyDescent="0.25">
      <c r="A1706" s="13">
        <v>33847</v>
      </c>
      <c r="B1706">
        <v>21.46</v>
      </c>
    </row>
    <row r="1707" spans="1:2" hidden="1" x14ac:dyDescent="0.25">
      <c r="A1707" s="13">
        <v>33848</v>
      </c>
      <c r="B1707">
        <v>21.72</v>
      </c>
    </row>
    <row r="1708" spans="1:2" hidden="1" x14ac:dyDescent="0.25">
      <c r="A1708" s="13">
        <v>33849</v>
      </c>
      <c r="B1708">
        <v>21.65</v>
      </c>
    </row>
    <row r="1709" spans="1:2" hidden="1" x14ac:dyDescent="0.25">
      <c r="A1709" s="13">
        <v>33850</v>
      </c>
      <c r="B1709">
        <v>21.69</v>
      </c>
    </row>
    <row r="1710" spans="1:2" hidden="1" x14ac:dyDescent="0.25">
      <c r="A1710" s="13">
        <v>33851</v>
      </c>
      <c r="B1710">
        <v>21.77</v>
      </c>
    </row>
    <row r="1711" spans="1:2" hidden="1" x14ac:dyDescent="0.25">
      <c r="A1711" s="13">
        <v>33854</v>
      </c>
      <c r="B1711">
        <v>21.77</v>
      </c>
    </row>
    <row r="1712" spans="1:2" hidden="1" x14ac:dyDescent="0.25">
      <c r="A1712" s="13">
        <v>33855</v>
      </c>
      <c r="B1712">
        <v>21.98</v>
      </c>
    </row>
    <row r="1713" spans="1:2" hidden="1" x14ac:dyDescent="0.25">
      <c r="A1713" s="13">
        <v>33856</v>
      </c>
      <c r="B1713">
        <v>22</v>
      </c>
    </row>
    <row r="1714" spans="1:2" hidden="1" x14ac:dyDescent="0.25">
      <c r="A1714" s="13">
        <v>33857</v>
      </c>
      <c r="B1714">
        <v>21.93</v>
      </c>
    </row>
    <row r="1715" spans="1:2" hidden="1" x14ac:dyDescent="0.25">
      <c r="A1715" s="13">
        <v>33858</v>
      </c>
      <c r="B1715">
        <v>22</v>
      </c>
    </row>
    <row r="1716" spans="1:2" hidden="1" x14ac:dyDescent="0.25">
      <c r="A1716" s="13">
        <v>33861</v>
      </c>
      <c r="B1716">
        <v>22.35</v>
      </c>
    </row>
    <row r="1717" spans="1:2" hidden="1" x14ac:dyDescent="0.25">
      <c r="A1717" s="13">
        <v>33862</v>
      </c>
      <c r="B1717">
        <v>22.13</v>
      </c>
    </row>
    <row r="1718" spans="1:2" hidden="1" x14ac:dyDescent="0.25">
      <c r="A1718" s="13">
        <v>33863</v>
      </c>
      <c r="B1718">
        <v>22.39</v>
      </c>
    </row>
    <row r="1719" spans="1:2" hidden="1" x14ac:dyDescent="0.25">
      <c r="A1719" s="13">
        <v>33864</v>
      </c>
      <c r="B1719">
        <v>22.23</v>
      </c>
    </row>
    <row r="1720" spans="1:2" hidden="1" x14ac:dyDescent="0.25">
      <c r="A1720" s="13">
        <v>33865</v>
      </c>
      <c r="B1720">
        <v>21.96</v>
      </c>
    </row>
    <row r="1721" spans="1:2" hidden="1" x14ac:dyDescent="0.25">
      <c r="A1721" s="13">
        <v>33868</v>
      </c>
      <c r="B1721">
        <v>21.91</v>
      </c>
    </row>
    <row r="1722" spans="1:2" hidden="1" x14ac:dyDescent="0.25">
      <c r="A1722" s="13">
        <v>33869</v>
      </c>
      <c r="B1722">
        <v>21.78</v>
      </c>
    </row>
    <row r="1723" spans="1:2" hidden="1" x14ac:dyDescent="0.25">
      <c r="A1723" s="13">
        <v>33870</v>
      </c>
      <c r="B1723">
        <v>21.78</v>
      </c>
    </row>
    <row r="1724" spans="1:2" hidden="1" x14ac:dyDescent="0.25">
      <c r="A1724" s="13">
        <v>33871</v>
      </c>
      <c r="B1724">
        <v>21.57</v>
      </c>
    </row>
    <row r="1725" spans="1:2" hidden="1" x14ac:dyDescent="0.25">
      <c r="A1725" s="13">
        <v>33872</v>
      </c>
      <c r="B1725">
        <v>21.51</v>
      </c>
    </row>
    <row r="1726" spans="1:2" hidden="1" x14ac:dyDescent="0.25">
      <c r="A1726" s="13">
        <v>33875</v>
      </c>
      <c r="B1726">
        <v>21.78</v>
      </c>
    </row>
    <row r="1727" spans="1:2" hidden="1" x14ac:dyDescent="0.25">
      <c r="A1727" s="13">
        <v>33876</v>
      </c>
      <c r="B1727">
        <v>21.66</v>
      </c>
    </row>
    <row r="1728" spans="1:2" hidden="1" x14ac:dyDescent="0.25">
      <c r="A1728" s="13">
        <v>33877</v>
      </c>
      <c r="B1728">
        <v>21.83</v>
      </c>
    </row>
    <row r="1729" spans="1:2" hidden="1" x14ac:dyDescent="0.25">
      <c r="A1729" s="13">
        <v>33878</v>
      </c>
      <c r="B1729">
        <v>21.83</v>
      </c>
    </row>
    <row r="1730" spans="1:2" hidden="1" x14ac:dyDescent="0.25">
      <c r="A1730" s="13">
        <v>33879</v>
      </c>
      <c r="B1730">
        <v>21.93</v>
      </c>
    </row>
    <row r="1731" spans="1:2" hidden="1" x14ac:dyDescent="0.25">
      <c r="A1731" s="13">
        <v>33882</v>
      </c>
      <c r="B1731">
        <v>21.76</v>
      </c>
    </row>
    <row r="1732" spans="1:2" hidden="1" x14ac:dyDescent="0.25">
      <c r="A1732" s="13">
        <v>33883</v>
      </c>
      <c r="B1732">
        <v>21.85</v>
      </c>
    </row>
    <row r="1733" spans="1:2" hidden="1" x14ac:dyDescent="0.25">
      <c r="A1733" s="13">
        <v>33884</v>
      </c>
      <c r="B1733">
        <v>21.89</v>
      </c>
    </row>
    <row r="1734" spans="1:2" hidden="1" x14ac:dyDescent="0.25">
      <c r="A1734" s="13">
        <v>33885</v>
      </c>
      <c r="B1734">
        <v>21.99</v>
      </c>
    </row>
    <row r="1735" spans="1:2" hidden="1" x14ac:dyDescent="0.25">
      <c r="A1735" s="13">
        <v>33886</v>
      </c>
      <c r="B1735">
        <v>21.99</v>
      </c>
    </row>
    <row r="1736" spans="1:2" hidden="1" x14ac:dyDescent="0.25">
      <c r="A1736" s="13">
        <v>33889</v>
      </c>
      <c r="B1736">
        <v>22.28</v>
      </c>
    </row>
    <row r="1737" spans="1:2" hidden="1" x14ac:dyDescent="0.25">
      <c r="A1737" s="13">
        <v>33890</v>
      </c>
      <c r="B1737">
        <v>22.12</v>
      </c>
    </row>
    <row r="1738" spans="1:2" hidden="1" x14ac:dyDescent="0.25">
      <c r="A1738" s="13">
        <v>33891</v>
      </c>
      <c r="B1738">
        <v>22.16</v>
      </c>
    </row>
    <row r="1739" spans="1:2" hidden="1" x14ac:dyDescent="0.25">
      <c r="A1739" s="13">
        <v>33892</v>
      </c>
      <c r="B1739">
        <v>22.37</v>
      </c>
    </row>
    <row r="1740" spans="1:2" hidden="1" x14ac:dyDescent="0.25">
      <c r="A1740" s="13">
        <v>33893</v>
      </c>
      <c r="B1740">
        <v>22.31</v>
      </c>
    </row>
    <row r="1741" spans="1:2" hidden="1" x14ac:dyDescent="0.25">
      <c r="A1741" s="13">
        <v>33896</v>
      </c>
      <c r="B1741">
        <v>22.18</v>
      </c>
    </row>
    <row r="1742" spans="1:2" hidden="1" x14ac:dyDescent="0.25">
      <c r="A1742" s="13">
        <v>33897</v>
      </c>
      <c r="B1742">
        <v>21.88</v>
      </c>
    </row>
    <row r="1743" spans="1:2" hidden="1" x14ac:dyDescent="0.25">
      <c r="A1743" s="13">
        <v>33898</v>
      </c>
      <c r="B1743">
        <v>21.49</v>
      </c>
    </row>
    <row r="1744" spans="1:2" hidden="1" x14ac:dyDescent="0.25">
      <c r="A1744" s="13">
        <v>33899</v>
      </c>
      <c r="B1744">
        <v>21.22</v>
      </c>
    </row>
    <row r="1745" spans="1:2" hidden="1" x14ac:dyDescent="0.25">
      <c r="A1745" s="13">
        <v>33900</v>
      </c>
      <c r="B1745">
        <v>21.11</v>
      </c>
    </row>
    <row r="1746" spans="1:2" hidden="1" x14ac:dyDescent="0.25">
      <c r="A1746" s="13">
        <v>33903</v>
      </c>
      <c r="B1746">
        <v>21.14</v>
      </c>
    </row>
    <row r="1747" spans="1:2" hidden="1" x14ac:dyDescent="0.25">
      <c r="A1747" s="13">
        <v>33904</v>
      </c>
      <c r="B1747">
        <v>21.03</v>
      </c>
    </row>
    <row r="1748" spans="1:2" hidden="1" x14ac:dyDescent="0.25">
      <c r="A1748" s="13">
        <v>33905</v>
      </c>
      <c r="B1748">
        <v>21.17</v>
      </c>
    </row>
    <row r="1749" spans="1:2" hidden="1" x14ac:dyDescent="0.25">
      <c r="A1749" s="13">
        <v>33906</v>
      </c>
      <c r="B1749">
        <v>20.71</v>
      </c>
    </row>
    <row r="1750" spans="1:2" hidden="1" x14ac:dyDescent="0.25">
      <c r="A1750" s="13">
        <v>33907</v>
      </c>
      <c r="B1750">
        <v>20.68</v>
      </c>
    </row>
    <row r="1751" spans="1:2" hidden="1" x14ac:dyDescent="0.25">
      <c r="A1751" s="13">
        <v>33910</v>
      </c>
      <c r="B1751">
        <v>20.77</v>
      </c>
    </row>
    <row r="1752" spans="1:2" hidden="1" x14ac:dyDescent="0.25">
      <c r="A1752" s="13">
        <v>33911</v>
      </c>
      <c r="B1752">
        <v>20.6</v>
      </c>
    </row>
    <row r="1753" spans="1:2" hidden="1" x14ac:dyDescent="0.25">
      <c r="A1753" s="13">
        <v>33912</v>
      </c>
      <c r="B1753">
        <v>20.329999999999998</v>
      </c>
    </row>
    <row r="1754" spans="1:2" hidden="1" x14ac:dyDescent="0.25">
      <c r="A1754" s="13">
        <v>33913</v>
      </c>
      <c r="B1754">
        <v>20.62</v>
      </c>
    </row>
    <row r="1755" spans="1:2" hidden="1" x14ac:dyDescent="0.25">
      <c r="A1755" s="13">
        <v>33914</v>
      </c>
      <c r="B1755">
        <v>20.260000000000002</v>
      </c>
    </row>
    <row r="1756" spans="1:2" hidden="1" x14ac:dyDescent="0.25">
      <c r="A1756" s="13">
        <v>33917</v>
      </c>
      <c r="B1756">
        <v>20.63</v>
      </c>
    </row>
    <row r="1757" spans="1:2" hidden="1" x14ac:dyDescent="0.25">
      <c r="A1757" s="13">
        <v>33918</v>
      </c>
      <c r="B1757">
        <v>20.54</v>
      </c>
    </row>
    <row r="1758" spans="1:2" hidden="1" x14ac:dyDescent="0.25">
      <c r="A1758" s="13">
        <v>33919</v>
      </c>
      <c r="B1758">
        <v>20.46</v>
      </c>
    </row>
    <row r="1759" spans="1:2" hidden="1" x14ac:dyDescent="0.25">
      <c r="A1759" s="13">
        <v>33920</v>
      </c>
      <c r="B1759">
        <v>20.190000000000001</v>
      </c>
    </row>
    <row r="1760" spans="1:2" hidden="1" x14ac:dyDescent="0.25">
      <c r="A1760" s="13">
        <v>33921</v>
      </c>
      <c r="B1760">
        <v>20.04</v>
      </c>
    </row>
    <row r="1761" spans="1:2" hidden="1" x14ac:dyDescent="0.25">
      <c r="A1761" s="13">
        <v>33924</v>
      </c>
      <c r="B1761">
        <v>20.37</v>
      </c>
    </row>
    <row r="1762" spans="1:2" hidden="1" x14ac:dyDescent="0.25">
      <c r="A1762" s="13">
        <v>33925</v>
      </c>
      <c r="B1762">
        <v>20.32</v>
      </c>
    </row>
    <row r="1763" spans="1:2" hidden="1" x14ac:dyDescent="0.25">
      <c r="A1763" s="13">
        <v>33926</v>
      </c>
      <c r="B1763">
        <v>20.21</v>
      </c>
    </row>
    <row r="1764" spans="1:2" hidden="1" x14ac:dyDescent="0.25">
      <c r="A1764" s="13">
        <v>33927</v>
      </c>
      <c r="B1764">
        <v>20.5</v>
      </c>
    </row>
    <row r="1765" spans="1:2" hidden="1" x14ac:dyDescent="0.25">
      <c r="A1765" s="13">
        <v>33928</v>
      </c>
      <c r="B1765">
        <v>20.37</v>
      </c>
    </row>
    <row r="1766" spans="1:2" hidden="1" x14ac:dyDescent="0.25">
      <c r="A1766" s="13">
        <v>33931</v>
      </c>
      <c r="B1766">
        <v>20.010000000000002</v>
      </c>
    </row>
    <row r="1767" spans="1:2" hidden="1" x14ac:dyDescent="0.25">
      <c r="A1767" s="13">
        <v>33932</v>
      </c>
      <c r="B1767">
        <v>20.059999999999999</v>
      </c>
    </row>
    <row r="1768" spans="1:2" hidden="1" x14ac:dyDescent="0.25">
      <c r="A1768" s="13">
        <v>33933</v>
      </c>
      <c r="B1768">
        <v>20.29</v>
      </c>
    </row>
    <row r="1769" spans="1:2" hidden="1" x14ac:dyDescent="0.25">
      <c r="A1769" s="13">
        <v>33935</v>
      </c>
      <c r="B1769">
        <v>20.29</v>
      </c>
    </row>
    <row r="1770" spans="1:2" hidden="1" x14ac:dyDescent="0.25">
      <c r="A1770" s="13">
        <v>33938</v>
      </c>
      <c r="B1770">
        <v>19.91</v>
      </c>
    </row>
    <row r="1771" spans="1:2" hidden="1" x14ac:dyDescent="0.25">
      <c r="A1771" s="13">
        <v>33939</v>
      </c>
      <c r="B1771">
        <v>19.559999999999999</v>
      </c>
    </row>
    <row r="1772" spans="1:2" hidden="1" x14ac:dyDescent="0.25">
      <c r="A1772" s="13">
        <v>33940</v>
      </c>
      <c r="B1772">
        <v>19.38</v>
      </c>
    </row>
    <row r="1773" spans="1:2" hidden="1" x14ac:dyDescent="0.25">
      <c r="A1773" s="13">
        <v>33941</v>
      </c>
      <c r="B1773">
        <v>19.079999999999998</v>
      </c>
    </row>
    <row r="1774" spans="1:2" hidden="1" x14ac:dyDescent="0.25">
      <c r="A1774" s="13">
        <v>33942</v>
      </c>
      <c r="B1774">
        <v>18.95</v>
      </c>
    </row>
    <row r="1775" spans="1:2" hidden="1" x14ac:dyDescent="0.25">
      <c r="A1775" s="13">
        <v>33945</v>
      </c>
      <c r="B1775">
        <v>19.170000000000002</v>
      </c>
    </row>
    <row r="1776" spans="1:2" hidden="1" x14ac:dyDescent="0.25">
      <c r="A1776" s="13">
        <v>33946</v>
      </c>
      <c r="B1776">
        <v>18.690000000000001</v>
      </c>
    </row>
    <row r="1777" spans="1:2" hidden="1" x14ac:dyDescent="0.25">
      <c r="A1777" s="13">
        <v>33947</v>
      </c>
      <c r="B1777">
        <v>18.86</v>
      </c>
    </row>
    <row r="1778" spans="1:2" hidden="1" x14ac:dyDescent="0.25">
      <c r="A1778" s="13">
        <v>33948</v>
      </c>
      <c r="B1778">
        <v>19.260000000000002</v>
      </c>
    </row>
    <row r="1779" spans="1:2" hidden="1" x14ac:dyDescent="0.25">
      <c r="A1779" s="13">
        <v>33949</v>
      </c>
      <c r="B1779">
        <v>19.09</v>
      </c>
    </row>
    <row r="1780" spans="1:2" hidden="1" x14ac:dyDescent="0.25">
      <c r="A1780" s="13">
        <v>33952</v>
      </c>
      <c r="B1780">
        <v>19.059999999999999</v>
      </c>
    </row>
    <row r="1781" spans="1:2" hidden="1" x14ac:dyDescent="0.25">
      <c r="A1781" s="13">
        <v>33953</v>
      </c>
      <c r="B1781">
        <v>18.940000000000001</v>
      </c>
    </row>
    <row r="1782" spans="1:2" hidden="1" x14ac:dyDescent="0.25">
      <c r="A1782" s="13">
        <v>33954</v>
      </c>
      <c r="B1782">
        <v>19.420000000000002</v>
      </c>
    </row>
    <row r="1783" spans="1:2" hidden="1" x14ac:dyDescent="0.25">
      <c r="A1783" s="13">
        <v>33955</v>
      </c>
      <c r="B1783">
        <v>19.68</v>
      </c>
    </row>
    <row r="1784" spans="1:2" hidden="1" x14ac:dyDescent="0.25">
      <c r="A1784" s="13">
        <v>33956</v>
      </c>
      <c r="B1784">
        <v>19.809999999999999</v>
      </c>
    </row>
    <row r="1785" spans="1:2" hidden="1" x14ac:dyDescent="0.25">
      <c r="A1785" s="13">
        <v>33959</v>
      </c>
      <c r="B1785">
        <v>19.920000000000002</v>
      </c>
    </row>
    <row r="1786" spans="1:2" hidden="1" x14ac:dyDescent="0.25">
      <c r="A1786" s="13">
        <v>33960</v>
      </c>
      <c r="B1786">
        <v>19.79</v>
      </c>
    </row>
    <row r="1787" spans="1:2" hidden="1" x14ac:dyDescent="0.25">
      <c r="A1787" s="13">
        <v>33961</v>
      </c>
      <c r="B1787">
        <v>19.97</v>
      </c>
    </row>
    <row r="1788" spans="1:2" hidden="1" x14ac:dyDescent="0.25">
      <c r="A1788" s="13">
        <v>33962</v>
      </c>
      <c r="B1788">
        <v>19.97</v>
      </c>
    </row>
    <row r="1789" spans="1:2" hidden="1" x14ac:dyDescent="0.25">
      <c r="A1789" s="13">
        <v>33966</v>
      </c>
      <c r="B1789">
        <v>19.77</v>
      </c>
    </row>
    <row r="1790" spans="1:2" hidden="1" x14ac:dyDescent="0.25">
      <c r="A1790" s="13">
        <v>33967</v>
      </c>
      <c r="B1790">
        <v>19.62</v>
      </c>
    </row>
    <row r="1791" spans="1:2" hidden="1" x14ac:dyDescent="0.25">
      <c r="A1791" s="13">
        <v>33968</v>
      </c>
      <c r="B1791">
        <v>19.63</v>
      </c>
    </row>
    <row r="1792" spans="1:2" hidden="1" x14ac:dyDescent="0.25">
      <c r="A1792" s="13">
        <v>33969</v>
      </c>
      <c r="B1792">
        <v>19.489999999999998</v>
      </c>
    </row>
    <row r="1793" spans="1:2" hidden="1" x14ac:dyDescent="0.25">
      <c r="A1793" s="13">
        <v>33973</v>
      </c>
      <c r="B1793">
        <v>19.03</v>
      </c>
    </row>
    <row r="1794" spans="1:2" hidden="1" x14ac:dyDescent="0.25">
      <c r="A1794" s="13">
        <v>33974</v>
      </c>
      <c r="B1794">
        <v>19.13</v>
      </c>
    </row>
    <row r="1795" spans="1:2" hidden="1" x14ac:dyDescent="0.25">
      <c r="A1795" s="13">
        <v>33975</v>
      </c>
      <c r="B1795">
        <v>19.03</v>
      </c>
    </row>
    <row r="1796" spans="1:2" hidden="1" x14ac:dyDescent="0.25">
      <c r="A1796" s="13">
        <v>33976</v>
      </c>
      <c r="B1796">
        <v>18.920000000000002</v>
      </c>
    </row>
    <row r="1797" spans="1:2" hidden="1" x14ac:dyDescent="0.25">
      <c r="A1797" s="13">
        <v>33977</v>
      </c>
      <c r="B1797">
        <v>18.899999999999999</v>
      </c>
    </row>
    <row r="1798" spans="1:2" hidden="1" x14ac:dyDescent="0.25">
      <c r="A1798" s="13">
        <v>33980</v>
      </c>
      <c r="B1798">
        <v>18.78</v>
      </c>
    </row>
    <row r="1799" spans="1:2" hidden="1" x14ac:dyDescent="0.25">
      <c r="A1799" s="13">
        <v>33981</v>
      </c>
      <c r="B1799">
        <v>18.21</v>
      </c>
    </row>
    <row r="1800" spans="1:2" hidden="1" x14ac:dyDescent="0.25">
      <c r="A1800" s="13">
        <v>33982</v>
      </c>
      <c r="B1800">
        <v>18.510000000000002</v>
      </c>
    </row>
    <row r="1801" spans="1:2" hidden="1" x14ac:dyDescent="0.25">
      <c r="A1801" s="13">
        <v>33983</v>
      </c>
      <c r="B1801">
        <v>18.71</v>
      </c>
    </row>
    <row r="1802" spans="1:2" hidden="1" x14ac:dyDescent="0.25">
      <c r="A1802" s="13">
        <v>33984</v>
      </c>
      <c r="B1802">
        <v>18.89</v>
      </c>
    </row>
    <row r="1803" spans="1:2" hidden="1" x14ac:dyDescent="0.25">
      <c r="A1803" s="13">
        <v>33987</v>
      </c>
      <c r="B1803">
        <v>18.940000000000001</v>
      </c>
    </row>
    <row r="1804" spans="1:2" hidden="1" x14ac:dyDescent="0.25">
      <c r="A1804" s="13">
        <v>33988</v>
      </c>
      <c r="B1804">
        <v>18.399999999999999</v>
      </c>
    </row>
    <row r="1805" spans="1:2" hidden="1" x14ac:dyDescent="0.25">
      <c r="A1805" s="13">
        <v>33989</v>
      </c>
      <c r="B1805">
        <v>18.350000000000001</v>
      </c>
    </row>
    <row r="1806" spans="1:2" hidden="1" x14ac:dyDescent="0.25">
      <c r="A1806" s="13">
        <v>33990</v>
      </c>
      <c r="B1806">
        <v>18.71</v>
      </c>
    </row>
    <row r="1807" spans="1:2" hidden="1" x14ac:dyDescent="0.25">
      <c r="A1807" s="13">
        <v>33991</v>
      </c>
      <c r="B1807">
        <v>18.64</v>
      </c>
    </row>
    <row r="1808" spans="1:2" hidden="1" x14ac:dyDescent="0.25">
      <c r="A1808" s="13">
        <v>33994</v>
      </c>
      <c r="B1808">
        <v>19.510000000000002</v>
      </c>
    </row>
    <row r="1809" spans="1:2" hidden="1" x14ac:dyDescent="0.25">
      <c r="A1809" s="13">
        <v>33995</v>
      </c>
      <c r="B1809">
        <v>19.670000000000002</v>
      </c>
    </row>
    <row r="1810" spans="1:2" hidden="1" x14ac:dyDescent="0.25">
      <c r="A1810" s="13">
        <v>33996</v>
      </c>
      <c r="B1810">
        <v>19.66</v>
      </c>
    </row>
    <row r="1811" spans="1:2" hidden="1" x14ac:dyDescent="0.25">
      <c r="A1811" s="13">
        <v>33997</v>
      </c>
      <c r="B1811">
        <v>20.38</v>
      </c>
    </row>
    <row r="1812" spans="1:2" hidden="1" x14ac:dyDescent="0.25">
      <c r="A1812" s="13">
        <v>33998</v>
      </c>
      <c r="B1812">
        <v>20.27</v>
      </c>
    </row>
    <row r="1813" spans="1:2" hidden="1" x14ac:dyDescent="0.25">
      <c r="A1813" s="13">
        <v>34001</v>
      </c>
      <c r="B1813">
        <v>20.32</v>
      </c>
    </row>
    <row r="1814" spans="1:2" hidden="1" x14ac:dyDescent="0.25">
      <c r="A1814" s="13">
        <v>34002</v>
      </c>
      <c r="B1814">
        <v>20</v>
      </c>
    </row>
    <row r="1815" spans="1:2" hidden="1" x14ac:dyDescent="0.25">
      <c r="A1815" s="13">
        <v>34004</v>
      </c>
      <c r="B1815">
        <v>20.29</v>
      </c>
    </row>
    <row r="1816" spans="1:2" hidden="1" x14ac:dyDescent="0.25">
      <c r="A1816" s="13">
        <v>34005</v>
      </c>
      <c r="B1816">
        <v>20.27</v>
      </c>
    </row>
    <row r="1817" spans="1:2" hidden="1" x14ac:dyDescent="0.25">
      <c r="A1817" s="13">
        <v>34008</v>
      </c>
      <c r="B1817">
        <v>20.07</v>
      </c>
    </row>
    <row r="1818" spans="1:2" hidden="1" x14ac:dyDescent="0.25">
      <c r="A1818" s="13">
        <v>34009</v>
      </c>
      <c r="B1818">
        <v>20.12</v>
      </c>
    </row>
    <row r="1819" spans="1:2" hidden="1" x14ac:dyDescent="0.25">
      <c r="A1819" s="13">
        <v>34010</v>
      </c>
      <c r="B1819">
        <v>20.2</v>
      </c>
    </row>
    <row r="1820" spans="1:2" hidden="1" x14ac:dyDescent="0.25">
      <c r="A1820" s="13">
        <v>34011</v>
      </c>
      <c r="B1820">
        <v>20.29</v>
      </c>
    </row>
    <row r="1821" spans="1:2" hidden="1" x14ac:dyDescent="0.25">
      <c r="A1821" s="13">
        <v>34012</v>
      </c>
      <c r="B1821">
        <v>19.96</v>
      </c>
    </row>
    <row r="1822" spans="1:2" hidden="1" x14ac:dyDescent="0.25">
      <c r="A1822" s="13">
        <v>34016</v>
      </c>
      <c r="B1822">
        <v>19.59</v>
      </c>
    </row>
    <row r="1823" spans="1:2" hidden="1" x14ac:dyDescent="0.25">
      <c r="A1823" s="13">
        <v>34017</v>
      </c>
      <c r="B1823">
        <v>19.3</v>
      </c>
    </row>
    <row r="1824" spans="1:2" hidden="1" x14ac:dyDescent="0.25">
      <c r="A1824" s="13">
        <v>34018</v>
      </c>
      <c r="B1824">
        <v>19.440000000000001</v>
      </c>
    </row>
    <row r="1825" spans="1:2" hidden="1" x14ac:dyDescent="0.25">
      <c r="A1825" s="13">
        <v>34019</v>
      </c>
      <c r="B1825">
        <v>19.690000000000001</v>
      </c>
    </row>
    <row r="1826" spans="1:2" hidden="1" x14ac:dyDescent="0.25">
      <c r="A1826" s="13">
        <v>34022</v>
      </c>
      <c r="B1826">
        <v>20.079999999999998</v>
      </c>
    </row>
    <row r="1827" spans="1:2" hidden="1" x14ac:dyDescent="0.25">
      <c r="A1827" s="13">
        <v>34023</v>
      </c>
      <c r="B1827">
        <v>20.49</v>
      </c>
    </row>
    <row r="1828" spans="1:2" hidden="1" x14ac:dyDescent="0.25">
      <c r="A1828" s="13">
        <v>34024</v>
      </c>
      <c r="B1828">
        <v>20.28</v>
      </c>
    </row>
    <row r="1829" spans="1:2" hidden="1" x14ac:dyDescent="0.25">
      <c r="A1829" s="13">
        <v>34025</v>
      </c>
      <c r="B1829">
        <v>20.63</v>
      </c>
    </row>
    <row r="1830" spans="1:2" hidden="1" x14ac:dyDescent="0.25">
      <c r="A1830" s="13">
        <v>34026</v>
      </c>
      <c r="B1830">
        <v>20.53</v>
      </c>
    </row>
    <row r="1831" spans="1:2" hidden="1" x14ac:dyDescent="0.25">
      <c r="A1831" s="13">
        <v>34029</v>
      </c>
      <c r="B1831">
        <v>20.62</v>
      </c>
    </row>
    <row r="1832" spans="1:2" hidden="1" x14ac:dyDescent="0.25">
      <c r="A1832" s="13">
        <v>34030</v>
      </c>
      <c r="B1832">
        <v>20.48</v>
      </c>
    </row>
    <row r="1833" spans="1:2" hidden="1" x14ac:dyDescent="0.25">
      <c r="A1833" s="13">
        <v>34031</v>
      </c>
      <c r="B1833">
        <v>20.46</v>
      </c>
    </row>
    <row r="1834" spans="1:2" hidden="1" x14ac:dyDescent="0.25">
      <c r="A1834" s="13">
        <v>34032</v>
      </c>
      <c r="B1834">
        <v>21.05</v>
      </c>
    </row>
    <row r="1835" spans="1:2" hidden="1" x14ac:dyDescent="0.25">
      <c r="A1835" s="13">
        <v>34033</v>
      </c>
      <c r="B1835">
        <v>20.85</v>
      </c>
    </row>
    <row r="1836" spans="1:2" hidden="1" x14ac:dyDescent="0.25">
      <c r="A1836" s="13">
        <v>34036</v>
      </c>
      <c r="B1836">
        <v>20.63</v>
      </c>
    </row>
    <row r="1837" spans="1:2" hidden="1" x14ac:dyDescent="0.25">
      <c r="A1837" s="13">
        <v>34037</v>
      </c>
      <c r="B1837">
        <v>20.71</v>
      </c>
    </row>
    <row r="1838" spans="1:2" hidden="1" x14ac:dyDescent="0.25">
      <c r="A1838" s="13">
        <v>34038</v>
      </c>
      <c r="B1838">
        <v>20.420000000000002</v>
      </c>
    </row>
    <row r="1839" spans="1:2" hidden="1" x14ac:dyDescent="0.25">
      <c r="A1839" s="13">
        <v>34039</v>
      </c>
      <c r="B1839">
        <v>20.12</v>
      </c>
    </row>
    <row r="1840" spans="1:2" hidden="1" x14ac:dyDescent="0.25">
      <c r="A1840" s="13">
        <v>34040</v>
      </c>
      <c r="B1840">
        <v>20.38</v>
      </c>
    </row>
    <row r="1841" spans="1:2" hidden="1" x14ac:dyDescent="0.25">
      <c r="A1841" s="13">
        <v>34043</v>
      </c>
      <c r="B1841">
        <v>20.18</v>
      </c>
    </row>
    <row r="1842" spans="1:2" hidden="1" x14ac:dyDescent="0.25">
      <c r="A1842" s="13">
        <v>34044</v>
      </c>
      <c r="B1842">
        <v>20.04</v>
      </c>
    </row>
    <row r="1843" spans="1:2" hidden="1" x14ac:dyDescent="0.25">
      <c r="A1843" s="13">
        <v>34045</v>
      </c>
      <c r="B1843">
        <v>20.14</v>
      </c>
    </row>
    <row r="1844" spans="1:2" hidden="1" x14ac:dyDescent="0.25">
      <c r="A1844" s="13">
        <v>34046</v>
      </c>
      <c r="B1844">
        <v>20.29</v>
      </c>
    </row>
    <row r="1845" spans="1:2" hidden="1" x14ac:dyDescent="0.25">
      <c r="A1845" s="13">
        <v>34047</v>
      </c>
      <c r="B1845">
        <v>20.05</v>
      </c>
    </row>
    <row r="1846" spans="1:2" hidden="1" x14ac:dyDescent="0.25">
      <c r="A1846" s="13">
        <v>34050</v>
      </c>
      <c r="B1846">
        <v>19.52</v>
      </c>
    </row>
    <row r="1847" spans="1:2" hidden="1" x14ac:dyDescent="0.25">
      <c r="A1847" s="13">
        <v>34051</v>
      </c>
      <c r="B1847">
        <v>19.98</v>
      </c>
    </row>
    <row r="1848" spans="1:2" hidden="1" x14ac:dyDescent="0.25">
      <c r="A1848" s="13">
        <v>34052</v>
      </c>
      <c r="B1848">
        <v>19.97</v>
      </c>
    </row>
    <row r="1849" spans="1:2" hidden="1" x14ac:dyDescent="0.25">
      <c r="A1849" s="13">
        <v>34053</v>
      </c>
      <c r="B1849">
        <v>20.12</v>
      </c>
    </row>
    <row r="1850" spans="1:2" hidden="1" x14ac:dyDescent="0.25">
      <c r="A1850" s="13">
        <v>34054</v>
      </c>
      <c r="B1850">
        <v>20.420000000000002</v>
      </c>
    </row>
    <row r="1851" spans="1:2" hidden="1" x14ac:dyDescent="0.25">
      <c r="A1851" s="13">
        <v>34057</v>
      </c>
      <c r="B1851">
        <v>20.27</v>
      </c>
    </row>
    <row r="1852" spans="1:2" hidden="1" x14ac:dyDescent="0.25">
      <c r="A1852" s="13">
        <v>34058</v>
      </c>
      <c r="B1852">
        <v>20.27</v>
      </c>
    </row>
    <row r="1853" spans="1:2" hidden="1" x14ac:dyDescent="0.25">
      <c r="A1853" s="13">
        <v>34059</v>
      </c>
      <c r="B1853">
        <v>20.440000000000001</v>
      </c>
    </row>
    <row r="1854" spans="1:2" hidden="1" x14ac:dyDescent="0.25">
      <c r="A1854" s="13">
        <v>34060</v>
      </c>
      <c r="B1854">
        <v>20.54</v>
      </c>
    </row>
    <row r="1855" spans="1:2" hidden="1" x14ac:dyDescent="0.25">
      <c r="A1855" s="13">
        <v>34061</v>
      </c>
      <c r="B1855">
        <v>20.67</v>
      </c>
    </row>
    <row r="1856" spans="1:2" hidden="1" x14ac:dyDescent="0.25">
      <c r="A1856" s="13">
        <v>34064</v>
      </c>
      <c r="B1856">
        <v>20.59</v>
      </c>
    </row>
    <row r="1857" spans="1:2" hidden="1" x14ac:dyDescent="0.25">
      <c r="A1857" s="13">
        <v>34065</v>
      </c>
      <c r="B1857">
        <v>20.329999999999998</v>
      </c>
    </row>
    <row r="1858" spans="1:2" hidden="1" x14ac:dyDescent="0.25">
      <c r="A1858" s="13">
        <v>34066</v>
      </c>
      <c r="B1858">
        <v>20.350000000000001</v>
      </c>
    </row>
    <row r="1859" spans="1:2" hidden="1" x14ac:dyDescent="0.25">
      <c r="A1859" s="13">
        <v>34067</v>
      </c>
      <c r="B1859">
        <v>20.22</v>
      </c>
    </row>
    <row r="1860" spans="1:2" hidden="1" x14ac:dyDescent="0.25">
      <c r="A1860" s="13">
        <v>34071</v>
      </c>
      <c r="B1860">
        <v>20.43</v>
      </c>
    </row>
    <row r="1861" spans="1:2" hidden="1" x14ac:dyDescent="0.25">
      <c r="A1861" s="13">
        <v>34072</v>
      </c>
      <c r="B1861">
        <v>20.28</v>
      </c>
    </row>
    <row r="1862" spans="1:2" hidden="1" x14ac:dyDescent="0.25">
      <c r="A1862" s="13">
        <v>34073</v>
      </c>
      <c r="B1862">
        <v>20.38</v>
      </c>
    </row>
    <row r="1863" spans="1:2" hidden="1" x14ac:dyDescent="0.25">
      <c r="A1863" s="13">
        <v>34074</v>
      </c>
      <c r="B1863">
        <v>20.21</v>
      </c>
    </row>
    <row r="1864" spans="1:2" hidden="1" x14ac:dyDescent="0.25">
      <c r="A1864" s="13">
        <v>34075</v>
      </c>
      <c r="B1864">
        <v>20.09</v>
      </c>
    </row>
    <row r="1865" spans="1:2" hidden="1" x14ac:dyDescent="0.25">
      <c r="A1865" s="13">
        <v>34078</v>
      </c>
      <c r="B1865">
        <v>19.989999999999998</v>
      </c>
    </row>
    <row r="1866" spans="1:2" hidden="1" x14ac:dyDescent="0.25">
      <c r="A1866" s="13">
        <v>34079</v>
      </c>
      <c r="B1866">
        <v>20.05</v>
      </c>
    </row>
    <row r="1867" spans="1:2" hidden="1" x14ac:dyDescent="0.25">
      <c r="A1867" s="13">
        <v>34080</v>
      </c>
      <c r="B1867">
        <v>19.989999999999998</v>
      </c>
    </row>
    <row r="1868" spans="1:2" hidden="1" x14ac:dyDescent="0.25">
      <c r="A1868" s="13">
        <v>34081</v>
      </c>
      <c r="B1868">
        <v>19.79</v>
      </c>
    </row>
    <row r="1869" spans="1:2" hidden="1" x14ac:dyDescent="0.25">
      <c r="A1869" s="13">
        <v>34082</v>
      </c>
      <c r="B1869">
        <v>19.93</v>
      </c>
    </row>
    <row r="1870" spans="1:2" hidden="1" x14ac:dyDescent="0.25">
      <c r="A1870" s="13">
        <v>34085</v>
      </c>
      <c r="B1870">
        <v>19.829999999999998</v>
      </c>
    </row>
    <row r="1871" spans="1:2" hidden="1" x14ac:dyDescent="0.25">
      <c r="A1871" s="13">
        <v>34086</v>
      </c>
      <c r="B1871">
        <v>20.21</v>
      </c>
    </row>
    <row r="1872" spans="1:2" hidden="1" x14ac:dyDescent="0.25">
      <c r="A1872" s="13">
        <v>34088</v>
      </c>
      <c r="B1872">
        <v>20.63</v>
      </c>
    </row>
    <row r="1873" spans="1:2" hidden="1" x14ac:dyDescent="0.25">
      <c r="A1873" s="13">
        <v>34089</v>
      </c>
      <c r="B1873">
        <v>20.54</v>
      </c>
    </row>
    <row r="1874" spans="1:2" hidden="1" x14ac:dyDescent="0.25">
      <c r="A1874" s="13">
        <v>34092</v>
      </c>
      <c r="B1874">
        <v>20.58</v>
      </c>
    </row>
    <row r="1875" spans="1:2" hidden="1" x14ac:dyDescent="0.25">
      <c r="A1875" s="13">
        <v>34093</v>
      </c>
      <c r="B1875">
        <v>20.399999999999999</v>
      </c>
    </row>
    <row r="1876" spans="1:2" hidden="1" x14ac:dyDescent="0.25">
      <c r="A1876" s="13">
        <v>34094</v>
      </c>
      <c r="B1876">
        <v>20.46</v>
      </c>
    </row>
    <row r="1877" spans="1:2" hidden="1" x14ac:dyDescent="0.25">
      <c r="A1877" s="13">
        <v>34095</v>
      </c>
      <c r="B1877">
        <v>20.49</v>
      </c>
    </row>
    <row r="1878" spans="1:2" hidden="1" x14ac:dyDescent="0.25">
      <c r="A1878" s="13">
        <v>34096</v>
      </c>
      <c r="B1878">
        <v>20.43</v>
      </c>
    </row>
    <row r="1879" spans="1:2" hidden="1" x14ac:dyDescent="0.25">
      <c r="A1879" s="13">
        <v>34099</v>
      </c>
      <c r="B1879">
        <v>20.420000000000002</v>
      </c>
    </row>
    <row r="1880" spans="1:2" hidden="1" x14ac:dyDescent="0.25">
      <c r="A1880" s="13">
        <v>34100</v>
      </c>
      <c r="B1880">
        <v>20.38</v>
      </c>
    </row>
    <row r="1881" spans="1:2" hidden="1" x14ac:dyDescent="0.25">
      <c r="A1881" s="13">
        <v>34101</v>
      </c>
      <c r="B1881">
        <v>20.190000000000001</v>
      </c>
    </row>
    <row r="1882" spans="1:2" hidden="1" x14ac:dyDescent="0.25">
      <c r="A1882" s="13">
        <v>34102</v>
      </c>
      <c r="B1882">
        <v>19.8</v>
      </c>
    </row>
    <row r="1883" spans="1:2" hidden="1" x14ac:dyDescent="0.25">
      <c r="A1883" s="13">
        <v>34103</v>
      </c>
      <c r="B1883">
        <v>19.510000000000002</v>
      </c>
    </row>
    <row r="1884" spans="1:2" hidden="1" x14ac:dyDescent="0.25">
      <c r="A1884" s="13">
        <v>34106</v>
      </c>
      <c r="B1884">
        <v>19.510000000000002</v>
      </c>
    </row>
    <row r="1885" spans="1:2" hidden="1" x14ac:dyDescent="0.25">
      <c r="A1885" s="13">
        <v>34107</v>
      </c>
      <c r="B1885">
        <v>19.32</v>
      </c>
    </row>
    <row r="1886" spans="1:2" hidden="1" x14ac:dyDescent="0.25">
      <c r="A1886" s="13">
        <v>34108</v>
      </c>
      <c r="B1886">
        <v>19.149999999999999</v>
      </c>
    </row>
    <row r="1887" spans="1:2" hidden="1" x14ac:dyDescent="0.25">
      <c r="A1887" s="13">
        <v>34109</v>
      </c>
      <c r="B1887">
        <v>19.559999999999999</v>
      </c>
    </row>
    <row r="1888" spans="1:2" hidden="1" x14ac:dyDescent="0.25">
      <c r="A1888" s="13">
        <v>34110</v>
      </c>
      <c r="B1888">
        <v>19.600000000000001</v>
      </c>
    </row>
    <row r="1889" spans="1:2" hidden="1" x14ac:dyDescent="0.25">
      <c r="A1889" s="13">
        <v>34113</v>
      </c>
      <c r="B1889">
        <v>19.43</v>
      </c>
    </row>
    <row r="1890" spans="1:2" hidden="1" x14ac:dyDescent="0.25">
      <c r="A1890" s="13">
        <v>34114</v>
      </c>
      <c r="B1890">
        <v>19.75</v>
      </c>
    </row>
    <row r="1891" spans="1:2" hidden="1" x14ac:dyDescent="0.25">
      <c r="A1891" s="13">
        <v>34115</v>
      </c>
      <c r="B1891">
        <v>19.920000000000002</v>
      </c>
    </row>
    <row r="1892" spans="1:2" hidden="1" x14ac:dyDescent="0.25">
      <c r="A1892" s="13">
        <v>34116</v>
      </c>
      <c r="B1892">
        <v>20.05</v>
      </c>
    </row>
    <row r="1893" spans="1:2" hidden="1" x14ac:dyDescent="0.25">
      <c r="A1893" s="13">
        <v>34117</v>
      </c>
      <c r="B1893">
        <v>20.04</v>
      </c>
    </row>
    <row r="1894" spans="1:2" hidden="1" x14ac:dyDescent="0.25">
      <c r="A1894" s="13">
        <v>34121</v>
      </c>
      <c r="B1894">
        <v>20.2</v>
      </c>
    </row>
    <row r="1895" spans="1:2" hidden="1" x14ac:dyDescent="0.25">
      <c r="A1895" s="13">
        <v>34122</v>
      </c>
      <c r="B1895">
        <v>20.05</v>
      </c>
    </row>
    <row r="1896" spans="1:2" hidden="1" x14ac:dyDescent="0.25">
      <c r="A1896" s="13">
        <v>34123</v>
      </c>
      <c r="B1896">
        <v>19.77</v>
      </c>
    </row>
    <row r="1897" spans="1:2" hidden="1" x14ac:dyDescent="0.25">
      <c r="A1897" s="13">
        <v>34124</v>
      </c>
      <c r="B1897">
        <v>19.79</v>
      </c>
    </row>
    <row r="1898" spans="1:2" hidden="1" x14ac:dyDescent="0.25">
      <c r="A1898" s="13">
        <v>34127</v>
      </c>
      <c r="B1898">
        <v>19.600000000000001</v>
      </c>
    </row>
    <row r="1899" spans="1:2" hidden="1" x14ac:dyDescent="0.25">
      <c r="A1899" s="13">
        <v>34128</v>
      </c>
      <c r="B1899">
        <v>19.649999999999999</v>
      </c>
    </row>
    <row r="1900" spans="1:2" hidden="1" x14ac:dyDescent="0.25">
      <c r="A1900" s="13">
        <v>34129</v>
      </c>
      <c r="B1900">
        <v>19.66</v>
      </c>
    </row>
    <row r="1901" spans="1:2" hidden="1" x14ac:dyDescent="0.25">
      <c r="A1901" s="13">
        <v>34130</v>
      </c>
      <c r="B1901">
        <v>19.27</v>
      </c>
    </row>
    <row r="1902" spans="1:2" hidden="1" x14ac:dyDescent="0.25">
      <c r="A1902" s="13">
        <v>34131</v>
      </c>
      <c r="B1902">
        <v>18.989999999999998</v>
      </c>
    </row>
    <row r="1903" spans="1:2" hidden="1" x14ac:dyDescent="0.25">
      <c r="A1903" s="13">
        <v>34134</v>
      </c>
      <c r="B1903">
        <v>18.899999999999999</v>
      </c>
    </row>
    <row r="1904" spans="1:2" hidden="1" x14ac:dyDescent="0.25">
      <c r="A1904" s="13">
        <v>34135</v>
      </c>
      <c r="B1904">
        <v>18.600000000000001</v>
      </c>
    </row>
    <row r="1905" spans="1:2" hidden="1" x14ac:dyDescent="0.25">
      <c r="A1905" s="13">
        <v>34136</v>
      </c>
      <c r="B1905">
        <v>18.87</v>
      </c>
    </row>
    <row r="1906" spans="1:2" hidden="1" x14ac:dyDescent="0.25">
      <c r="A1906" s="13">
        <v>34137</v>
      </c>
      <c r="B1906">
        <v>18.7</v>
      </c>
    </row>
    <row r="1907" spans="1:2" hidden="1" x14ac:dyDescent="0.25">
      <c r="A1907" s="13">
        <v>34138</v>
      </c>
      <c r="B1907">
        <v>18.71</v>
      </c>
    </row>
    <row r="1908" spans="1:2" hidden="1" x14ac:dyDescent="0.25">
      <c r="A1908" s="13">
        <v>34141</v>
      </c>
      <c r="B1908">
        <v>18.63</v>
      </c>
    </row>
    <row r="1909" spans="1:2" hidden="1" x14ac:dyDescent="0.25">
      <c r="A1909" s="13">
        <v>34142</v>
      </c>
      <c r="B1909">
        <v>18.350000000000001</v>
      </c>
    </row>
    <row r="1910" spans="1:2" hidden="1" x14ac:dyDescent="0.25">
      <c r="A1910" s="13">
        <v>34143</v>
      </c>
      <c r="B1910">
        <v>18.440000000000001</v>
      </c>
    </row>
    <row r="1911" spans="1:2" hidden="1" x14ac:dyDescent="0.25">
      <c r="A1911" s="13">
        <v>34144</v>
      </c>
      <c r="B1911">
        <v>18.36</v>
      </c>
    </row>
    <row r="1912" spans="1:2" hidden="1" x14ac:dyDescent="0.25">
      <c r="A1912" s="13">
        <v>34145</v>
      </c>
      <c r="B1912">
        <v>18.829999999999998</v>
      </c>
    </row>
    <row r="1913" spans="1:2" hidden="1" x14ac:dyDescent="0.25">
      <c r="A1913" s="13">
        <v>34148</v>
      </c>
      <c r="B1913">
        <v>18.89</v>
      </c>
    </row>
    <row r="1914" spans="1:2" hidden="1" x14ac:dyDescent="0.25">
      <c r="A1914" s="13">
        <v>34149</v>
      </c>
      <c r="B1914">
        <v>18.989999999999998</v>
      </c>
    </row>
    <row r="1915" spans="1:2" hidden="1" x14ac:dyDescent="0.25">
      <c r="A1915" s="13">
        <v>34150</v>
      </c>
      <c r="B1915">
        <v>18.82</v>
      </c>
    </row>
    <row r="1916" spans="1:2" hidden="1" x14ac:dyDescent="0.25">
      <c r="A1916" s="13">
        <v>34151</v>
      </c>
      <c r="B1916">
        <v>18.440000000000001</v>
      </c>
    </row>
    <row r="1917" spans="1:2" hidden="1" x14ac:dyDescent="0.25">
      <c r="A1917" s="13">
        <v>34152</v>
      </c>
      <c r="B1917">
        <v>17.93</v>
      </c>
    </row>
    <row r="1918" spans="1:2" hidden="1" x14ac:dyDescent="0.25">
      <c r="A1918" s="13">
        <v>34156</v>
      </c>
      <c r="B1918">
        <v>18.29</v>
      </c>
    </row>
    <row r="1919" spans="1:2" hidden="1" x14ac:dyDescent="0.25">
      <c r="A1919" s="13">
        <v>34157</v>
      </c>
      <c r="B1919">
        <v>18.059999999999999</v>
      </c>
    </row>
    <row r="1920" spans="1:2" hidden="1" x14ac:dyDescent="0.25">
      <c r="A1920" s="13">
        <v>34158</v>
      </c>
      <c r="B1920">
        <v>17.79</v>
      </c>
    </row>
    <row r="1921" spans="1:2" hidden="1" x14ac:dyDescent="0.25">
      <c r="A1921" s="13">
        <v>34159</v>
      </c>
      <c r="B1921">
        <v>17.920000000000002</v>
      </c>
    </row>
    <row r="1922" spans="1:2" hidden="1" x14ac:dyDescent="0.25">
      <c r="A1922" s="13">
        <v>34162</v>
      </c>
      <c r="B1922">
        <v>18.12</v>
      </c>
    </row>
    <row r="1923" spans="1:2" hidden="1" x14ac:dyDescent="0.25">
      <c r="A1923" s="13">
        <v>34163</v>
      </c>
      <c r="B1923">
        <v>18.05</v>
      </c>
    </row>
    <row r="1924" spans="1:2" hidden="1" x14ac:dyDescent="0.25">
      <c r="A1924" s="13">
        <v>34164</v>
      </c>
      <c r="B1924">
        <v>17.43</v>
      </c>
    </row>
    <row r="1925" spans="1:2" hidden="1" x14ac:dyDescent="0.25">
      <c r="A1925" s="13">
        <v>34165</v>
      </c>
      <c r="B1925">
        <v>17.73</v>
      </c>
    </row>
    <row r="1926" spans="1:2" hidden="1" x14ac:dyDescent="0.25">
      <c r="A1926" s="13">
        <v>34166</v>
      </c>
      <c r="B1926">
        <v>17.29</v>
      </c>
    </row>
    <row r="1927" spans="1:2" hidden="1" x14ac:dyDescent="0.25">
      <c r="A1927" s="13">
        <v>34169</v>
      </c>
      <c r="B1927">
        <v>17.68</v>
      </c>
    </row>
    <row r="1928" spans="1:2" hidden="1" x14ac:dyDescent="0.25">
      <c r="A1928" s="13">
        <v>34170</v>
      </c>
      <c r="B1928">
        <v>17.2</v>
      </c>
    </row>
    <row r="1929" spans="1:2" hidden="1" x14ac:dyDescent="0.25">
      <c r="A1929" s="13">
        <v>34171</v>
      </c>
      <c r="B1929">
        <v>17.600000000000001</v>
      </c>
    </row>
    <row r="1930" spans="1:2" hidden="1" x14ac:dyDescent="0.25">
      <c r="A1930" s="13">
        <v>34172</v>
      </c>
      <c r="B1930">
        <v>17.57</v>
      </c>
    </row>
    <row r="1931" spans="1:2" hidden="1" x14ac:dyDescent="0.25">
      <c r="A1931" s="13">
        <v>34173</v>
      </c>
      <c r="B1931">
        <v>17.670000000000002</v>
      </c>
    </row>
    <row r="1932" spans="1:2" hidden="1" x14ac:dyDescent="0.25">
      <c r="A1932" s="13">
        <v>34176</v>
      </c>
      <c r="B1932">
        <v>18.11</v>
      </c>
    </row>
    <row r="1933" spans="1:2" hidden="1" x14ac:dyDescent="0.25">
      <c r="A1933" s="13">
        <v>34177</v>
      </c>
      <c r="B1933">
        <v>18.5</v>
      </c>
    </row>
    <row r="1934" spans="1:2" hidden="1" x14ac:dyDescent="0.25">
      <c r="A1934" s="13">
        <v>34178</v>
      </c>
      <c r="B1934">
        <v>18.25</v>
      </c>
    </row>
    <row r="1935" spans="1:2" hidden="1" x14ac:dyDescent="0.25">
      <c r="A1935" s="13">
        <v>34179</v>
      </c>
      <c r="B1935">
        <v>18.12</v>
      </c>
    </row>
    <row r="1936" spans="1:2" hidden="1" x14ac:dyDescent="0.25">
      <c r="A1936" s="13">
        <v>34180</v>
      </c>
      <c r="B1936">
        <v>17.940000000000001</v>
      </c>
    </row>
    <row r="1937" spans="1:2" hidden="1" x14ac:dyDescent="0.25">
      <c r="A1937" s="13">
        <v>34183</v>
      </c>
      <c r="B1937">
        <v>17.899999999999999</v>
      </c>
    </row>
    <row r="1938" spans="1:2" hidden="1" x14ac:dyDescent="0.25">
      <c r="A1938" s="13">
        <v>34184</v>
      </c>
      <c r="B1938">
        <v>17.809999999999999</v>
      </c>
    </row>
    <row r="1939" spans="1:2" hidden="1" x14ac:dyDescent="0.25">
      <c r="A1939" s="13">
        <v>34185</v>
      </c>
      <c r="B1939">
        <v>17.82</v>
      </c>
    </row>
    <row r="1940" spans="1:2" hidden="1" x14ac:dyDescent="0.25">
      <c r="A1940" s="13">
        <v>34186</v>
      </c>
      <c r="B1940">
        <v>17.54</v>
      </c>
    </row>
    <row r="1941" spans="1:2" hidden="1" x14ac:dyDescent="0.25">
      <c r="A1941" s="13">
        <v>34187</v>
      </c>
      <c r="B1941">
        <v>17.3</v>
      </c>
    </row>
    <row r="1942" spans="1:2" hidden="1" x14ac:dyDescent="0.25">
      <c r="A1942" s="13">
        <v>34190</v>
      </c>
      <c r="B1942">
        <v>17.579999999999998</v>
      </c>
    </row>
    <row r="1943" spans="1:2" hidden="1" x14ac:dyDescent="0.25">
      <c r="A1943" s="13">
        <v>34191</v>
      </c>
      <c r="B1943">
        <v>17.579999999999998</v>
      </c>
    </row>
    <row r="1944" spans="1:2" hidden="1" x14ac:dyDescent="0.25">
      <c r="A1944" s="13">
        <v>34192</v>
      </c>
      <c r="B1944">
        <v>17.87</v>
      </c>
    </row>
    <row r="1945" spans="1:2" hidden="1" x14ac:dyDescent="0.25">
      <c r="A1945" s="13">
        <v>34193</v>
      </c>
      <c r="B1945">
        <v>18.16</v>
      </c>
    </row>
    <row r="1946" spans="1:2" hidden="1" x14ac:dyDescent="0.25">
      <c r="A1946" s="13">
        <v>34194</v>
      </c>
      <c r="B1946">
        <v>18.14</v>
      </c>
    </row>
    <row r="1947" spans="1:2" hidden="1" x14ac:dyDescent="0.25">
      <c r="A1947" s="13">
        <v>34197</v>
      </c>
      <c r="B1947">
        <v>17.84</v>
      </c>
    </row>
    <row r="1948" spans="1:2" hidden="1" x14ac:dyDescent="0.25">
      <c r="A1948" s="13">
        <v>34198</v>
      </c>
      <c r="B1948">
        <v>17.95</v>
      </c>
    </row>
    <row r="1949" spans="1:2" hidden="1" x14ac:dyDescent="0.25">
      <c r="A1949" s="13">
        <v>34199</v>
      </c>
      <c r="B1949">
        <v>17.68</v>
      </c>
    </row>
    <row r="1950" spans="1:2" hidden="1" x14ac:dyDescent="0.25">
      <c r="A1950" s="13">
        <v>34200</v>
      </c>
      <c r="B1950">
        <v>17.64</v>
      </c>
    </row>
    <row r="1951" spans="1:2" hidden="1" x14ac:dyDescent="0.25">
      <c r="A1951" s="13">
        <v>34201</v>
      </c>
      <c r="B1951">
        <v>18.09</v>
      </c>
    </row>
    <row r="1952" spans="1:2" hidden="1" x14ac:dyDescent="0.25">
      <c r="A1952" s="13">
        <v>34204</v>
      </c>
      <c r="B1952">
        <v>18.420000000000002</v>
      </c>
    </row>
    <row r="1953" spans="1:2" hidden="1" x14ac:dyDescent="0.25">
      <c r="A1953" s="13">
        <v>34205</v>
      </c>
      <c r="B1953">
        <v>18.38</v>
      </c>
    </row>
    <row r="1954" spans="1:2" hidden="1" x14ac:dyDescent="0.25">
      <c r="A1954" s="13">
        <v>34206</v>
      </c>
      <c r="B1954">
        <v>18.45</v>
      </c>
    </row>
    <row r="1955" spans="1:2" hidden="1" x14ac:dyDescent="0.25">
      <c r="A1955" s="13">
        <v>34207</v>
      </c>
      <c r="B1955">
        <v>18.399999999999999</v>
      </c>
    </row>
    <row r="1956" spans="1:2" hidden="1" x14ac:dyDescent="0.25">
      <c r="A1956" s="13">
        <v>34208</v>
      </c>
      <c r="B1956">
        <v>18.82</v>
      </c>
    </row>
    <row r="1957" spans="1:2" hidden="1" x14ac:dyDescent="0.25">
      <c r="A1957" s="13">
        <v>34211</v>
      </c>
      <c r="B1957">
        <v>18.63</v>
      </c>
    </row>
    <row r="1958" spans="1:2" hidden="1" x14ac:dyDescent="0.25">
      <c r="A1958" s="13">
        <v>34212</v>
      </c>
      <c r="B1958">
        <v>18.239999999999998</v>
      </c>
    </row>
    <row r="1959" spans="1:2" hidden="1" x14ac:dyDescent="0.25">
      <c r="A1959" s="13">
        <v>34213</v>
      </c>
      <c r="B1959">
        <v>17.920000000000002</v>
      </c>
    </row>
    <row r="1960" spans="1:2" hidden="1" x14ac:dyDescent="0.25">
      <c r="A1960" s="13">
        <v>34214</v>
      </c>
      <c r="B1960">
        <v>17.97</v>
      </c>
    </row>
    <row r="1961" spans="1:2" hidden="1" x14ac:dyDescent="0.25">
      <c r="A1961" s="13">
        <v>34215</v>
      </c>
      <c r="B1961">
        <v>17.72</v>
      </c>
    </row>
    <row r="1962" spans="1:2" hidden="1" x14ac:dyDescent="0.25">
      <c r="A1962" s="13">
        <v>34219</v>
      </c>
      <c r="B1962">
        <v>17.14</v>
      </c>
    </row>
    <row r="1963" spans="1:2" hidden="1" x14ac:dyDescent="0.25">
      <c r="A1963" s="13">
        <v>34220</v>
      </c>
      <c r="B1963">
        <v>17</v>
      </c>
    </row>
    <row r="1964" spans="1:2" hidden="1" x14ac:dyDescent="0.25">
      <c r="A1964" s="13">
        <v>34221</v>
      </c>
      <c r="B1964">
        <v>16.97</v>
      </c>
    </row>
    <row r="1965" spans="1:2" hidden="1" x14ac:dyDescent="0.25">
      <c r="A1965" s="13">
        <v>34222</v>
      </c>
      <c r="B1965">
        <v>16.739999999999998</v>
      </c>
    </row>
    <row r="1966" spans="1:2" hidden="1" x14ac:dyDescent="0.25">
      <c r="A1966" s="13">
        <v>34225</v>
      </c>
      <c r="B1966">
        <v>16.98</v>
      </c>
    </row>
    <row r="1967" spans="1:2" hidden="1" x14ac:dyDescent="0.25">
      <c r="A1967" s="13">
        <v>34226</v>
      </c>
      <c r="B1967">
        <v>16.940000000000001</v>
      </c>
    </row>
    <row r="1968" spans="1:2" hidden="1" x14ac:dyDescent="0.25">
      <c r="A1968" s="13">
        <v>34227</v>
      </c>
      <c r="B1968">
        <v>16.850000000000001</v>
      </c>
    </row>
    <row r="1969" spans="1:2" hidden="1" x14ac:dyDescent="0.25">
      <c r="A1969" s="13">
        <v>34228</v>
      </c>
      <c r="B1969">
        <v>16.850000000000001</v>
      </c>
    </row>
    <row r="1970" spans="1:2" hidden="1" x14ac:dyDescent="0.25">
      <c r="A1970" s="13">
        <v>34229</v>
      </c>
      <c r="B1970">
        <v>17.100000000000001</v>
      </c>
    </row>
    <row r="1971" spans="1:2" hidden="1" x14ac:dyDescent="0.25">
      <c r="A1971" s="13">
        <v>34232</v>
      </c>
      <c r="B1971">
        <v>17.68</v>
      </c>
    </row>
    <row r="1972" spans="1:2" hidden="1" x14ac:dyDescent="0.25">
      <c r="A1972" s="13">
        <v>34233</v>
      </c>
      <c r="B1972">
        <v>18.12</v>
      </c>
    </row>
    <row r="1973" spans="1:2" hidden="1" x14ac:dyDescent="0.25">
      <c r="A1973" s="13">
        <v>34234</v>
      </c>
      <c r="B1973">
        <v>17.53</v>
      </c>
    </row>
    <row r="1974" spans="1:2" hidden="1" x14ac:dyDescent="0.25">
      <c r="A1974" s="13">
        <v>34235</v>
      </c>
      <c r="B1974">
        <v>17.52</v>
      </c>
    </row>
    <row r="1975" spans="1:2" hidden="1" x14ac:dyDescent="0.25">
      <c r="A1975" s="13">
        <v>34236</v>
      </c>
      <c r="B1975">
        <v>17.52</v>
      </c>
    </row>
    <row r="1976" spans="1:2" hidden="1" x14ac:dyDescent="0.25">
      <c r="A1976" s="13">
        <v>34239</v>
      </c>
      <c r="B1976">
        <v>17.52</v>
      </c>
    </row>
    <row r="1977" spans="1:2" hidden="1" x14ac:dyDescent="0.25">
      <c r="A1977" s="13">
        <v>34240</v>
      </c>
      <c r="B1977">
        <v>18.07</v>
      </c>
    </row>
    <row r="1978" spans="1:2" hidden="1" x14ac:dyDescent="0.25">
      <c r="A1978" s="13">
        <v>34241</v>
      </c>
      <c r="B1978">
        <v>18.73</v>
      </c>
    </row>
    <row r="1979" spans="1:2" hidden="1" x14ac:dyDescent="0.25">
      <c r="A1979" s="13">
        <v>34242</v>
      </c>
      <c r="B1979">
        <v>18.72</v>
      </c>
    </row>
    <row r="1980" spans="1:2" hidden="1" x14ac:dyDescent="0.25">
      <c r="A1980" s="13">
        <v>34243</v>
      </c>
      <c r="B1980">
        <v>18.63</v>
      </c>
    </row>
    <row r="1981" spans="1:2" hidden="1" x14ac:dyDescent="0.25">
      <c r="A1981" s="13">
        <v>34246</v>
      </c>
      <c r="B1981">
        <v>18.399999999999999</v>
      </c>
    </row>
    <row r="1982" spans="1:2" hidden="1" x14ac:dyDescent="0.25">
      <c r="A1982" s="13">
        <v>34247</v>
      </c>
      <c r="B1982">
        <v>18.43</v>
      </c>
    </row>
    <row r="1983" spans="1:2" hidden="1" x14ac:dyDescent="0.25">
      <c r="A1983" s="13">
        <v>34248</v>
      </c>
      <c r="B1983">
        <v>18.43</v>
      </c>
    </row>
    <row r="1984" spans="1:2" hidden="1" x14ac:dyDescent="0.25">
      <c r="A1984" s="13">
        <v>34249</v>
      </c>
      <c r="B1984">
        <v>18.489999999999998</v>
      </c>
    </row>
    <row r="1985" spans="1:2" hidden="1" x14ac:dyDescent="0.25">
      <c r="A1985" s="13">
        <v>34250</v>
      </c>
      <c r="B1985">
        <v>18.53</v>
      </c>
    </row>
    <row r="1986" spans="1:2" hidden="1" x14ac:dyDescent="0.25">
      <c r="A1986" s="13">
        <v>34253</v>
      </c>
      <c r="B1986">
        <v>18.760000000000002</v>
      </c>
    </row>
    <row r="1987" spans="1:2" hidden="1" x14ac:dyDescent="0.25">
      <c r="A1987" s="13">
        <v>34254</v>
      </c>
      <c r="B1987">
        <v>18.7</v>
      </c>
    </row>
    <row r="1988" spans="1:2" hidden="1" x14ac:dyDescent="0.25">
      <c r="A1988" s="13">
        <v>34255</v>
      </c>
      <c r="B1988">
        <v>18.649999999999999</v>
      </c>
    </row>
    <row r="1989" spans="1:2" hidden="1" x14ac:dyDescent="0.25">
      <c r="A1989" s="13">
        <v>34256</v>
      </c>
      <c r="B1989">
        <v>18.5</v>
      </c>
    </row>
    <row r="1990" spans="1:2" hidden="1" x14ac:dyDescent="0.25">
      <c r="A1990" s="13">
        <v>34257</v>
      </c>
      <c r="B1990">
        <v>18.239999999999998</v>
      </c>
    </row>
    <row r="1991" spans="1:2" hidden="1" x14ac:dyDescent="0.25">
      <c r="A1991" s="13">
        <v>34260</v>
      </c>
      <c r="B1991">
        <v>18.13</v>
      </c>
    </row>
    <row r="1992" spans="1:2" hidden="1" x14ac:dyDescent="0.25">
      <c r="A1992" s="13">
        <v>34261</v>
      </c>
      <c r="B1992">
        <v>18.04</v>
      </c>
    </row>
    <row r="1993" spans="1:2" hidden="1" x14ac:dyDescent="0.25">
      <c r="A1993" s="13">
        <v>34262</v>
      </c>
      <c r="B1993">
        <v>18.25</v>
      </c>
    </row>
    <row r="1994" spans="1:2" hidden="1" x14ac:dyDescent="0.25">
      <c r="A1994" s="13">
        <v>34263</v>
      </c>
      <c r="B1994">
        <v>18.28</v>
      </c>
    </row>
    <row r="1995" spans="1:2" hidden="1" x14ac:dyDescent="0.25">
      <c r="A1995" s="13">
        <v>34264</v>
      </c>
      <c r="B1995">
        <v>17.920000000000002</v>
      </c>
    </row>
    <row r="1996" spans="1:2" hidden="1" x14ac:dyDescent="0.25">
      <c r="A1996" s="13">
        <v>34267</v>
      </c>
      <c r="B1996">
        <v>17.36</v>
      </c>
    </row>
    <row r="1997" spans="1:2" hidden="1" x14ac:dyDescent="0.25">
      <c r="A1997" s="13">
        <v>34268</v>
      </c>
      <c r="B1997">
        <v>17.55</v>
      </c>
    </row>
    <row r="1998" spans="1:2" hidden="1" x14ac:dyDescent="0.25">
      <c r="A1998" s="13">
        <v>34269</v>
      </c>
      <c r="B1998">
        <v>17.66</v>
      </c>
    </row>
    <row r="1999" spans="1:2" hidden="1" x14ac:dyDescent="0.25">
      <c r="A1999" s="13">
        <v>34270</v>
      </c>
      <c r="B1999">
        <v>17.3</v>
      </c>
    </row>
    <row r="2000" spans="1:2" hidden="1" x14ac:dyDescent="0.25">
      <c r="A2000" s="13">
        <v>34271</v>
      </c>
      <c r="B2000">
        <v>16.97</v>
      </c>
    </row>
    <row r="2001" spans="1:2" hidden="1" x14ac:dyDescent="0.25">
      <c r="A2001" s="13">
        <v>34274</v>
      </c>
      <c r="B2001">
        <v>17.5</v>
      </c>
    </row>
    <row r="2002" spans="1:2" hidden="1" x14ac:dyDescent="0.25">
      <c r="A2002" s="13">
        <v>34275</v>
      </c>
      <c r="B2002">
        <v>17.03</v>
      </c>
    </row>
    <row r="2003" spans="1:2" hidden="1" x14ac:dyDescent="0.25">
      <c r="A2003" s="13">
        <v>34276</v>
      </c>
      <c r="B2003">
        <v>17.47</v>
      </c>
    </row>
    <row r="2004" spans="1:2" hidden="1" x14ac:dyDescent="0.25">
      <c r="A2004" s="13">
        <v>34277</v>
      </c>
      <c r="B2004">
        <v>17.38</v>
      </c>
    </row>
    <row r="2005" spans="1:2" hidden="1" x14ac:dyDescent="0.25">
      <c r="A2005" s="13">
        <v>34278</v>
      </c>
      <c r="B2005">
        <v>17.09</v>
      </c>
    </row>
    <row r="2006" spans="1:2" hidden="1" x14ac:dyDescent="0.25">
      <c r="A2006" s="13">
        <v>34281</v>
      </c>
      <c r="B2006">
        <v>16.690000000000001</v>
      </c>
    </row>
    <row r="2007" spans="1:2" hidden="1" x14ac:dyDescent="0.25">
      <c r="A2007" s="13">
        <v>34282</v>
      </c>
      <c r="B2007">
        <v>16.71</v>
      </c>
    </row>
    <row r="2008" spans="1:2" hidden="1" x14ac:dyDescent="0.25">
      <c r="A2008" s="13">
        <v>34283</v>
      </c>
      <c r="B2008">
        <v>16.54</v>
      </c>
    </row>
    <row r="2009" spans="1:2" hidden="1" x14ac:dyDescent="0.25">
      <c r="A2009" s="13">
        <v>34284</v>
      </c>
      <c r="B2009">
        <v>16.91</v>
      </c>
    </row>
    <row r="2010" spans="1:2" hidden="1" x14ac:dyDescent="0.25">
      <c r="A2010" s="13">
        <v>34285</v>
      </c>
      <c r="B2010">
        <v>16.72</v>
      </c>
    </row>
    <row r="2011" spans="1:2" hidden="1" x14ac:dyDescent="0.25">
      <c r="A2011" s="13">
        <v>34288</v>
      </c>
      <c r="B2011">
        <v>16.78</v>
      </c>
    </row>
    <row r="2012" spans="1:2" hidden="1" x14ac:dyDescent="0.25">
      <c r="A2012" s="13">
        <v>34289</v>
      </c>
      <c r="B2012">
        <v>16.690000000000001</v>
      </c>
    </row>
    <row r="2013" spans="1:2" hidden="1" x14ac:dyDescent="0.25">
      <c r="A2013" s="13">
        <v>34290</v>
      </c>
      <c r="B2013">
        <v>17.079999999999998</v>
      </c>
    </row>
    <row r="2014" spans="1:2" hidden="1" x14ac:dyDescent="0.25">
      <c r="A2014" s="13">
        <v>34291</v>
      </c>
      <c r="B2014">
        <v>16.670000000000002</v>
      </c>
    </row>
    <row r="2015" spans="1:2" hidden="1" x14ac:dyDescent="0.25">
      <c r="A2015" s="13">
        <v>34292</v>
      </c>
      <c r="B2015">
        <v>16.55</v>
      </c>
    </row>
    <row r="2016" spans="1:2" hidden="1" x14ac:dyDescent="0.25">
      <c r="A2016" s="13">
        <v>34295</v>
      </c>
      <c r="B2016">
        <v>16.670000000000002</v>
      </c>
    </row>
    <row r="2017" spans="1:2" hidden="1" x14ac:dyDescent="0.25">
      <c r="A2017" s="13">
        <v>34296</v>
      </c>
      <c r="B2017">
        <v>16.39</v>
      </c>
    </row>
    <row r="2018" spans="1:2" hidden="1" x14ac:dyDescent="0.25">
      <c r="A2018" s="13">
        <v>34297</v>
      </c>
      <c r="B2018">
        <v>15.73</v>
      </c>
    </row>
    <row r="2019" spans="1:2" hidden="1" x14ac:dyDescent="0.25">
      <c r="A2019" s="13">
        <v>34299</v>
      </c>
      <c r="B2019">
        <v>15.53</v>
      </c>
    </row>
    <row r="2020" spans="1:2" hidden="1" x14ac:dyDescent="0.25">
      <c r="A2020" s="13">
        <v>34302</v>
      </c>
      <c r="B2020">
        <v>15.3</v>
      </c>
    </row>
    <row r="2021" spans="1:2" hidden="1" x14ac:dyDescent="0.25">
      <c r="A2021" s="13">
        <v>34303</v>
      </c>
      <c r="B2021">
        <v>15.36</v>
      </c>
    </row>
    <row r="2022" spans="1:2" hidden="1" x14ac:dyDescent="0.25">
      <c r="A2022" s="13">
        <v>34304</v>
      </c>
      <c r="B2022">
        <v>15.45</v>
      </c>
    </row>
    <row r="2023" spans="1:2" hidden="1" x14ac:dyDescent="0.25">
      <c r="A2023" s="13">
        <v>34305</v>
      </c>
      <c r="B2023">
        <v>14.93</v>
      </c>
    </row>
    <row r="2024" spans="1:2" hidden="1" x14ac:dyDescent="0.25">
      <c r="A2024" s="13">
        <v>34306</v>
      </c>
      <c r="B2024">
        <v>15.03</v>
      </c>
    </row>
    <row r="2025" spans="1:2" hidden="1" x14ac:dyDescent="0.25">
      <c r="A2025" s="13">
        <v>34309</v>
      </c>
      <c r="B2025">
        <v>14.57</v>
      </c>
    </row>
    <row r="2026" spans="1:2" hidden="1" x14ac:dyDescent="0.25">
      <c r="A2026" s="13">
        <v>34310</v>
      </c>
      <c r="B2026">
        <v>14.53</v>
      </c>
    </row>
    <row r="2027" spans="1:2" hidden="1" x14ac:dyDescent="0.25">
      <c r="A2027" s="13">
        <v>34311</v>
      </c>
      <c r="B2027">
        <v>14.61</v>
      </c>
    </row>
    <row r="2028" spans="1:2" hidden="1" x14ac:dyDescent="0.25">
      <c r="A2028" s="13">
        <v>34312</v>
      </c>
      <c r="B2028">
        <v>14.65</v>
      </c>
    </row>
    <row r="2029" spans="1:2" hidden="1" x14ac:dyDescent="0.25">
      <c r="A2029" s="13">
        <v>34313</v>
      </c>
      <c r="B2029">
        <v>15.04</v>
      </c>
    </row>
    <row r="2030" spans="1:2" hidden="1" x14ac:dyDescent="0.25">
      <c r="A2030" s="13">
        <v>34316</v>
      </c>
      <c r="B2030">
        <v>14.5</v>
      </c>
    </row>
    <row r="2031" spans="1:2" hidden="1" x14ac:dyDescent="0.25">
      <c r="A2031" s="13">
        <v>34317</v>
      </c>
      <c r="B2031">
        <v>14.47</v>
      </c>
    </row>
    <row r="2032" spans="1:2" hidden="1" x14ac:dyDescent="0.25">
      <c r="A2032" s="13">
        <v>34318</v>
      </c>
      <c r="B2032">
        <v>14.39</v>
      </c>
    </row>
    <row r="2033" spans="1:2" hidden="1" x14ac:dyDescent="0.25">
      <c r="A2033" s="13">
        <v>34319</v>
      </c>
      <c r="B2033">
        <v>14.21</v>
      </c>
    </row>
    <row r="2034" spans="1:2" hidden="1" x14ac:dyDescent="0.25">
      <c r="A2034" s="13">
        <v>34320</v>
      </c>
      <c r="B2034">
        <v>13.98</v>
      </c>
    </row>
    <row r="2035" spans="1:2" hidden="1" x14ac:dyDescent="0.25">
      <c r="A2035" s="13">
        <v>34323</v>
      </c>
      <c r="B2035">
        <v>14.2</v>
      </c>
    </row>
    <row r="2036" spans="1:2" hidden="1" x14ac:dyDescent="0.25">
      <c r="A2036" s="13">
        <v>34324</v>
      </c>
      <c r="B2036">
        <v>14.32</v>
      </c>
    </row>
    <row r="2037" spans="1:2" hidden="1" x14ac:dyDescent="0.25">
      <c r="A2037" s="13">
        <v>34325</v>
      </c>
      <c r="B2037">
        <v>14.61</v>
      </c>
    </row>
    <row r="2038" spans="1:2" hidden="1" x14ac:dyDescent="0.25">
      <c r="A2038" s="13">
        <v>34326</v>
      </c>
      <c r="B2038">
        <v>14.48</v>
      </c>
    </row>
    <row r="2039" spans="1:2" hidden="1" x14ac:dyDescent="0.25">
      <c r="A2039" s="13">
        <v>34330</v>
      </c>
      <c r="B2039">
        <v>14.09</v>
      </c>
    </row>
    <row r="2040" spans="1:2" hidden="1" x14ac:dyDescent="0.25">
      <c r="A2040" s="13">
        <v>34331</v>
      </c>
      <c r="B2040">
        <v>14.11</v>
      </c>
    </row>
    <row r="2041" spans="1:2" hidden="1" x14ac:dyDescent="0.25">
      <c r="A2041" s="13">
        <v>34332</v>
      </c>
      <c r="B2041">
        <v>14.45</v>
      </c>
    </row>
    <row r="2042" spans="1:2" hidden="1" x14ac:dyDescent="0.25">
      <c r="A2042" s="13">
        <v>34333</v>
      </c>
      <c r="B2042">
        <v>14.19</v>
      </c>
    </row>
    <row r="2043" spans="1:2" hidden="1" x14ac:dyDescent="0.25">
      <c r="A2043" s="13">
        <v>34337</v>
      </c>
      <c r="B2043">
        <v>14.52</v>
      </c>
    </row>
    <row r="2044" spans="1:2" hidden="1" x14ac:dyDescent="0.25">
      <c r="A2044" s="13">
        <v>34338</v>
      </c>
      <c r="B2044">
        <v>14.66</v>
      </c>
    </row>
    <row r="2045" spans="1:2" hidden="1" x14ac:dyDescent="0.25">
      <c r="A2045" s="13">
        <v>34339</v>
      </c>
      <c r="B2045">
        <v>15.3</v>
      </c>
    </row>
    <row r="2046" spans="1:2" hidden="1" x14ac:dyDescent="0.25">
      <c r="A2046" s="13">
        <v>34340</v>
      </c>
      <c r="B2046">
        <v>15.36</v>
      </c>
    </row>
    <row r="2047" spans="1:2" hidden="1" x14ac:dyDescent="0.25">
      <c r="A2047" s="13">
        <v>34341</v>
      </c>
      <c r="B2047">
        <v>15.33</v>
      </c>
    </row>
    <row r="2048" spans="1:2" hidden="1" x14ac:dyDescent="0.25">
      <c r="A2048" s="13">
        <v>34344</v>
      </c>
      <c r="B2048">
        <v>14.65</v>
      </c>
    </row>
    <row r="2049" spans="1:2" hidden="1" x14ac:dyDescent="0.25">
      <c r="A2049" s="13">
        <v>34345</v>
      </c>
      <c r="B2049">
        <v>14.95</v>
      </c>
    </row>
    <row r="2050" spans="1:2" hidden="1" x14ac:dyDescent="0.25">
      <c r="A2050" s="13">
        <v>34346</v>
      </c>
      <c r="B2050">
        <v>14.36</v>
      </c>
    </row>
    <row r="2051" spans="1:2" hidden="1" x14ac:dyDescent="0.25">
      <c r="A2051" s="13">
        <v>34347</v>
      </c>
      <c r="B2051">
        <v>14.56</v>
      </c>
    </row>
    <row r="2052" spans="1:2" hidden="1" x14ac:dyDescent="0.25">
      <c r="A2052" s="13">
        <v>34348</v>
      </c>
      <c r="B2052">
        <v>14.81</v>
      </c>
    </row>
    <row r="2053" spans="1:2" hidden="1" x14ac:dyDescent="0.25">
      <c r="A2053" s="13">
        <v>34351</v>
      </c>
      <c r="B2053">
        <v>15.15</v>
      </c>
    </row>
    <row r="2054" spans="1:2" hidden="1" x14ac:dyDescent="0.25">
      <c r="A2054" s="13">
        <v>34352</v>
      </c>
      <c r="B2054">
        <v>14.92</v>
      </c>
    </row>
    <row r="2055" spans="1:2" hidden="1" x14ac:dyDescent="0.25">
      <c r="A2055" s="13">
        <v>34353</v>
      </c>
      <c r="B2055">
        <v>15.25</v>
      </c>
    </row>
    <row r="2056" spans="1:2" hidden="1" x14ac:dyDescent="0.25">
      <c r="A2056" s="13">
        <v>34354</v>
      </c>
      <c r="B2056">
        <v>14.95</v>
      </c>
    </row>
    <row r="2057" spans="1:2" hidden="1" x14ac:dyDescent="0.25">
      <c r="A2057" s="13">
        <v>34355</v>
      </c>
      <c r="B2057">
        <v>14.85</v>
      </c>
    </row>
    <row r="2058" spans="1:2" hidden="1" x14ac:dyDescent="0.25">
      <c r="A2058" s="13">
        <v>34358</v>
      </c>
      <c r="B2058">
        <v>15.09</v>
      </c>
    </row>
    <row r="2059" spans="1:2" hidden="1" x14ac:dyDescent="0.25">
      <c r="A2059" s="13">
        <v>34359</v>
      </c>
      <c r="B2059">
        <v>15.26</v>
      </c>
    </row>
    <row r="2060" spans="1:2" hidden="1" x14ac:dyDescent="0.25">
      <c r="A2060" s="13">
        <v>34360</v>
      </c>
      <c r="B2060">
        <v>15.5</v>
      </c>
    </row>
    <row r="2061" spans="1:2" hidden="1" x14ac:dyDescent="0.25">
      <c r="A2061" s="13">
        <v>34361</v>
      </c>
      <c r="B2061">
        <v>15.48</v>
      </c>
    </row>
    <row r="2062" spans="1:2" hidden="1" x14ac:dyDescent="0.25">
      <c r="A2062" s="13">
        <v>34362</v>
      </c>
      <c r="B2062">
        <v>15.37</v>
      </c>
    </row>
    <row r="2063" spans="1:2" hidden="1" x14ac:dyDescent="0.25">
      <c r="A2063" s="13">
        <v>34365</v>
      </c>
      <c r="B2063">
        <v>15.24</v>
      </c>
    </row>
    <row r="2064" spans="1:2" hidden="1" x14ac:dyDescent="0.25">
      <c r="A2064" s="13">
        <v>34366</v>
      </c>
      <c r="B2064">
        <v>15.91</v>
      </c>
    </row>
    <row r="2065" spans="1:2" hidden="1" x14ac:dyDescent="0.25">
      <c r="A2065" s="13">
        <v>34367</v>
      </c>
      <c r="B2065">
        <v>16.059999999999999</v>
      </c>
    </row>
    <row r="2066" spans="1:2" hidden="1" x14ac:dyDescent="0.25">
      <c r="A2066" s="13">
        <v>34368</v>
      </c>
      <c r="B2066">
        <v>15.97</v>
      </c>
    </row>
    <row r="2067" spans="1:2" hidden="1" x14ac:dyDescent="0.25">
      <c r="A2067" s="13">
        <v>34369</v>
      </c>
      <c r="B2067">
        <v>15.63</v>
      </c>
    </row>
    <row r="2068" spans="1:2" hidden="1" x14ac:dyDescent="0.25">
      <c r="A2068" s="13">
        <v>34372</v>
      </c>
      <c r="B2068">
        <v>15.31</v>
      </c>
    </row>
    <row r="2069" spans="1:2" hidden="1" x14ac:dyDescent="0.25">
      <c r="A2069" s="13">
        <v>34373</v>
      </c>
      <c r="B2069">
        <v>15.12</v>
      </c>
    </row>
    <row r="2070" spans="1:2" hidden="1" x14ac:dyDescent="0.25">
      <c r="A2070" s="13">
        <v>34374</v>
      </c>
      <c r="B2070">
        <v>14.64</v>
      </c>
    </row>
    <row r="2071" spans="1:2" hidden="1" x14ac:dyDescent="0.25">
      <c r="A2071" s="13">
        <v>34375</v>
      </c>
      <c r="B2071">
        <v>14.59</v>
      </c>
    </row>
    <row r="2072" spans="1:2" hidden="1" x14ac:dyDescent="0.25">
      <c r="A2072" s="13">
        <v>34376</v>
      </c>
      <c r="B2072">
        <v>14.71</v>
      </c>
    </row>
    <row r="2073" spans="1:2" hidden="1" x14ac:dyDescent="0.25">
      <c r="A2073" s="13">
        <v>34379</v>
      </c>
      <c r="B2073">
        <v>14.15</v>
      </c>
    </row>
    <row r="2074" spans="1:2" hidden="1" x14ac:dyDescent="0.25">
      <c r="A2074" s="13">
        <v>34380</v>
      </c>
      <c r="B2074">
        <v>14.13</v>
      </c>
    </row>
    <row r="2075" spans="1:2" hidden="1" x14ac:dyDescent="0.25">
      <c r="A2075" s="13">
        <v>34381</v>
      </c>
      <c r="B2075">
        <v>13.89</v>
      </c>
    </row>
    <row r="2076" spans="1:2" hidden="1" x14ac:dyDescent="0.25">
      <c r="A2076" s="13">
        <v>34382</v>
      </c>
      <c r="B2076">
        <v>14.26</v>
      </c>
    </row>
    <row r="2077" spans="1:2" hidden="1" x14ac:dyDescent="0.25">
      <c r="A2077" s="13">
        <v>34383</v>
      </c>
      <c r="B2077">
        <v>14.21</v>
      </c>
    </row>
    <row r="2078" spans="1:2" hidden="1" x14ac:dyDescent="0.25">
      <c r="A2078" s="13">
        <v>34387</v>
      </c>
      <c r="B2078">
        <v>14.28</v>
      </c>
    </row>
    <row r="2079" spans="1:2" hidden="1" x14ac:dyDescent="0.25">
      <c r="A2079" s="13">
        <v>34388</v>
      </c>
      <c r="B2079">
        <v>14.18</v>
      </c>
    </row>
    <row r="2080" spans="1:2" hidden="1" x14ac:dyDescent="0.25">
      <c r="A2080" s="13">
        <v>34389</v>
      </c>
      <c r="B2080">
        <v>14.82</v>
      </c>
    </row>
    <row r="2081" spans="1:2" hidden="1" x14ac:dyDescent="0.25">
      <c r="A2081" s="13">
        <v>34390</v>
      </c>
      <c r="B2081">
        <v>14.48</v>
      </c>
    </row>
    <row r="2082" spans="1:2" hidden="1" x14ac:dyDescent="0.25">
      <c r="A2082" s="13">
        <v>34393</v>
      </c>
      <c r="B2082">
        <v>14.5</v>
      </c>
    </row>
    <row r="2083" spans="1:2" hidden="1" x14ac:dyDescent="0.25">
      <c r="A2083" s="13">
        <v>34394</v>
      </c>
      <c r="B2083">
        <v>14.78</v>
      </c>
    </row>
    <row r="2084" spans="1:2" hidden="1" x14ac:dyDescent="0.25">
      <c r="A2084" s="13">
        <v>34395</v>
      </c>
      <c r="B2084">
        <v>14.8</v>
      </c>
    </row>
    <row r="2085" spans="1:2" hidden="1" x14ac:dyDescent="0.25">
      <c r="A2085" s="13">
        <v>34396</v>
      </c>
      <c r="B2085">
        <v>14.74</v>
      </c>
    </row>
    <row r="2086" spans="1:2" hidden="1" x14ac:dyDescent="0.25">
      <c r="A2086" s="13">
        <v>34397</v>
      </c>
      <c r="B2086">
        <v>14.57</v>
      </c>
    </row>
    <row r="2087" spans="1:2" hidden="1" x14ac:dyDescent="0.25">
      <c r="A2087" s="13">
        <v>34400</v>
      </c>
      <c r="B2087">
        <v>14.14</v>
      </c>
    </row>
    <row r="2088" spans="1:2" hidden="1" x14ac:dyDescent="0.25">
      <c r="A2088" s="13">
        <v>34401</v>
      </c>
      <c r="B2088">
        <v>14.17</v>
      </c>
    </row>
    <row r="2089" spans="1:2" hidden="1" x14ac:dyDescent="0.25">
      <c r="A2089" s="13">
        <v>34402</v>
      </c>
      <c r="B2089">
        <v>14.23</v>
      </c>
    </row>
    <row r="2090" spans="1:2" hidden="1" x14ac:dyDescent="0.25">
      <c r="A2090" s="13">
        <v>34403</v>
      </c>
      <c r="B2090">
        <v>14.19</v>
      </c>
    </row>
    <row r="2091" spans="1:2" hidden="1" x14ac:dyDescent="0.25">
      <c r="A2091" s="13">
        <v>34404</v>
      </c>
      <c r="B2091">
        <v>14.47</v>
      </c>
    </row>
    <row r="2092" spans="1:2" hidden="1" x14ac:dyDescent="0.25">
      <c r="A2092" s="13">
        <v>34407</v>
      </c>
      <c r="B2092">
        <v>14.52</v>
      </c>
    </row>
    <row r="2093" spans="1:2" hidden="1" x14ac:dyDescent="0.25">
      <c r="A2093" s="13">
        <v>34408</v>
      </c>
      <c r="B2093">
        <v>14.82</v>
      </c>
    </row>
    <row r="2094" spans="1:2" hidden="1" x14ac:dyDescent="0.25">
      <c r="A2094" s="13">
        <v>34409</v>
      </c>
      <c r="B2094">
        <v>15.03</v>
      </c>
    </row>
    <row r="2095" spans="1:2" hidden="1" x14ac:dyDescent="0.25">
      <c r="A2095" s="13">
        <v>34410</v>
      </c>
      <c r="B2095">
        <v>14.83</v>
      </c>
    </row>
    <row r="2096" spans="1:2" hidden="1" x14ac:dyDescent="0.25">
      <c r="A2096" s="13">
        <v>34411</v>
      </c>
      <c r="B2096">
        <v>14.88</v>
      </c>
    </row>
    <row r="2097" spans="1:2" hidden="1" x14ac:dyDescent="0.25">
      <c r="A2097" s="13">
        <v>34414</v>
      </c>
      <c r="B2097">
        <v>15.37</v>
      </c>
    </row>
    <row r="2098" spans="1:2" hidden="1" x14ac:dyDescent="0.25">
      <c r="A2098" s="13">
        <v>34415</v>
      </c>
      <c r="B2098">
        <v>15.04</v>
      </c>
    </row>
    <row r="2099" spans="1:2" hidden="1" x14ac:dyDescent="0.25">
      <c r="A2099" s="13">
        <v>34416</v>
      </c>
      <c r="B2099">
        <v>14.94</v>
      </c>
    </row>
    <row r="2100" spans="1:2" hidden="1" x14ac:dyDescent="0.25">
      <c r="A2100" s="13">
        <v>34417</v>
      </c>
      <c r="B2100">
        <v>15.21</v>
      </c>
    </row>
    <row r="2101" spans="1:2" hidden="1" x14ac:dyDescent="0.25">
      <c r="A2101" s="13">
        <v>34418</v>
      </c>
      <c r="B2101">
        <v>15.19</v>
      </c>
    </row>
    <row r="2102" spans="1:2" hidden="1" x14ac:dyDescent="0.25">
      <c r="A2102" s="13">
        <v>34421</v>
      </c>
      <c r="B2102">
        <v>14.15</v>
      </c>
    </row>
    <row r="2103" spans="1:2" hidden="1" x14ac:dyDescent="0.25">
      <c r="A2103" s="13">
        <v>34422</v>
      </c>
      <c r="B2103">
        <v>14.41</v>
      </c>
    </row>
    <row r="2104" spans="1:2" hidden="1" x14ac:dyDescent="0.25">
      <c r="A2104" s="13">
        <v>34423</v>
      </c>
      <c r="B2104">
        <v>14.4</v>
      </c>
    </row>
    <row r="2105" spans="1:2" hidden="1" x14ac:dyDescent="0.25">
      <c r="A2105" s="13">
        <v>34424</v>
      </c>
      <c r="B2105">
        <v>14.78</v>
      </c>
    </row>
    <row r="2106" spans="1:2" hidden="1" x14ac:dyDescent="0.25">
      <c r="A2106" s="13">
        <v>34428</v>
      </c>
      <c r="B2106">
        <v>15.67</v>
      </c>
    </row>
    <row r="2107" spans="1:2" hidden="1" x14ac:dyDescent="0.25">
      <c r="A2107" s="13">
        <v>34429</v>
      </c>
      <c r="B2107">
        <v>15.67</v>
      </c>
    </row>
    <row r="2108" spans="1:2" hidden="1" x14ac:dyDescent="0.25">
      <c r="A2108" s="13">
        <v>34430</v>
      </c>
      <c r="B2108">
        <v>15.77</v>
      </c>
    </row>
    <row r="2109" spans="1:2" hidden="1" x14ac:dyDescent="0.25">
      <c r="A2109" s="13">
        <v>34431</v>
      </c>
      <c r="B2109">
        <v>15.59</v>
      </c>
    </row>
    <row r="2110" spans="1:2" hidden="1" x14ac:dyDescent="0.25">
      <c r="A2110" s="13">
        <v>34432</v>
      </c>
      <c r="B2110">
        <v>15.57</v>
      </c>
    </row>
    <row r="2111" spans="1:2" hidden="1" x14ac:dyDescent="0.25">
      <c r="A2111" s="13">
        <v>34435</v>
      </c>
      <c r="B2111">
        <v>15.86</v>
      </c>
    </row>
    <row r="2112" spans="1:2" hidden="1" x14ac:dyDescent="0.25">
      <c r="A2112" s="13">
        <v>34436</v>
      </c>
      <c r="B2112">
        <v>15.74</v>
      </c>
    </row>
    <row r="2113" spans="1:2" hidden="1" x14ac:dyDescent="0.25">
      <c r="A2113" s="13">
        <v>34437</v>
      </c>
      <c r="B2113">
        <v>15.96</v>
      </c>
    </row>
    <row r="2114" spans="1:2" hidden="1" x14ac:dyDescent="0.25">
      <c r="A2114" s="13">
        <v>34438</v>
      </c>
      <c r="B2114">
        <v>16.2</v>
      </c>
    </row>
    <row r="2115" spans="1:2" hidden="1" x14ac:dyDescent="0.25">
      <c r="A2115" s="13">
        <v>34439</v>
      </c>
      <c r="B2115">
        <v>16.579999999999998</v>
      </c>
    </row>
    <row r="2116" spans="1:2" hidden="1" x14ac:dyDescent="0.25">
      <c r="A2116" s="13">
        <v>34442</v>
      </c>
      <c r="B2116">
        <v>16.64</v>
      </c>
    </row>
    <row r="2117" spans="1:2" hidden="1" x14ac:dyDescent="0.25">
      <c r="A2117" s="13">
        <v>34443</v>
      </c>
      <c r="B2117">
        <v>16.43</v>
      </c>
    </row>
    <row r="2118" spans="1:2" hidden="1" x14ac:dyDescent="0.25">
      <c r="A2118" s="13">
        <v>34444</v>
      </c>
      <c r="B2118">
        <v>16.649999999999999</v>
      </c>
    </row>
    <row r="2119" spans="1:2" hidden="1" x14ac:dyDescent="0.25">
      <c r="A2119" s="13">
        <v>34445</v>
      </c>
      <c r="B2119">
        <v>17.559999999999999</v>
      </c>
    </row>
    <row r="2120" spans="1:2" hidden="1" x14ac:dyDescent="0.25">
      <c r="A2120" s="13">
        <v>34446</v>
      </c>
      <c r="B2120">
        <v>17.84</v>
      </c>
    </row>
    <row r="2121" spans="1:2" hidden="1" x14ac:dyDescent="0.25">
      <c r="A2121" s="13">
        <v>34449</v>
      </c>
      <c r="B2121">
        <v>17.66</v>
      </c>
    </row>
    <row r="2122" spans="1:2" hidden="1" x14ac:dyDescent="0.25">
      <c r="A2122" s="13">
        <v>34450</v>
      </c>
      <c r="B2122">
        <v>16.82</v>
      </c>
    </row>
    <row r="2123" spans="1:2" hidden="1" x14ac:dyDescent="0.25">
      <c r="A2123" s="13">
        <v>34451</v>
      </c>
      <c r="B2123">
        <v>16.7</v>
      </c>
    </row>
    <row r="2124" spans="1:2" hidden="1" x14ac:dyDescent="0.25">
      <c r="A2124" s="13">
        <v>34452</v>
      </c>
      <c r="B2124">
        <v>16.57</v>
      </c>
    </row>
    <row r="2125" spans="1:2" hidden="1" x14ac:dyDescent="0.25">
      <c r="A2125" s="13">
        <v>34453</v>
      </c>
      <c r="B2125">
        <v>16.920000000000002</v>
      </c>
    </row>
    <row r="2126" spans="1:2" hidden="1" x14ac:dyDescent="0.25">
      <c r="A2126" s="13">
        <v>34456</v>
      </c>
      <c r="B2126">
        <v>17.18</v>
      </c>
    </row>
    <row r="2127" spans="1:2" hidden="1" x14ac:dyDescent="0.25">
      <c r="A2127" s="13">
        <v>34457</v>
      </c>
      <c r="B2127">
        <v>16.93</v>
      </c>
    </row>
    <row r="2128" spans="1:2" hidden="1" x14ac:dyDescent="0.25">
      <c r="A2128" s="13">
        <v>34458</v>
      </c>
      <c r="B2128">
        <v>16.850000000000001</v>
      </c>
    </row>
    <row r="2129" spans="1:2" hidden="1" x14ac:dyDescent="0.25">
      <c r="A2129" s="13">
        <v>34459</v>
      </c>
      <c r="B2129">
        <v>17.28</v>
      </c>
    </row>
    <row r="2130" spans="1:2" hidden="1" x14ac:dyDescent="0.25">
      <c r="A2130" s="13">
        <v>34460</v>
      </c>
      <c r="B2130">
        <v>17.739999999999998</v>
      </c>
    </row>
    <row r="2131" spans="1:2" hidden="1" x14ac:dyDescent="0.25">
      <c r="A2131" s="13">
        <v>34463</v>
      </c>
      <c r="B2131">
        <v>17.72</v>
      </c>
    </row>
    <row r="2132" spans="1:2" hidden="1" x14ac:dyDescent="0.25">
      <c r="A2132" s="13">
        <v>34464</v>
      </c>
      <c r="B2132">
        <v>17.62</v>
      </c>
    </row>
    <row r="2133" spans="1:2" hidden="1" x14ac:dyDescent="0.25">
      <c r="A2133" s="13">
        <v>34465</v>
      </c>
      <c r="B2133">
        <v>17.84</v>
      </c>
    </row>
    <row r="2134" spans="1:2" hidden="1" x14ac:dyDescent="0.25">
      <c r="A2134" s="13">
        <v>34466</v>
      </c>
      <c r="B2134">
        <v>18.27</v>
      </c>
    </row>
    <row r="2135" spans="1:2" hidden="1" x14ac:dyDescent="0.25">
      <c r="A2135" s="13">
        <v>34467</v>
      </c>
      <c r="B2135">
        <v>18.2</v>
      </c>
    </row>
    <row r="2136" spans="1:2" hidden="1" x14ac:dyDescent="0.25">
      <c r="A2136" s="13">
        <v>34470</v>
      </c>
      <c r="B2136">
        <v>17.989999999999998</v>
      </c>
    </row>
    <row r="2137" spans="1:2" hidden="1" x14ac:dyDescent="0.25">
      <c r="A2137" s="13">
        <v>34471</v>
      </c>
      <c r="B2137">
        <v>17.61</v>
      </c>
    </row>
    <row r="2138" spans="1:2" hidden="1" x14ac:dyDescent="0.25">
      <c r="A2138" s="13">
        <v>34472</v>
      </c>
      <c r="B2138">
        <v>18.02</v>
      </c>
    </row>
    <row r="2139" spans="1:2" hidden="1" x14ac:dyDescent="0.25">
      <c r="A2139" s="13">
        <v>34473</v>
      </c>
      <c r="B2139">
        <v>18.489999999999998</v>
      </c>
    </row>
    <row r="2140" spans="1:2" hidden="1" x14ac:dyDescent="0.25">
      <c r="A2140" s="13">
        <v>34474</v>
      </c>
      <c r="B2140">
        <v>18.93</v>
      </c>
    </row>
    <row r="2141" spans="1:2" hidden="1" x14ac:dyDescent="0.25">
      <c r="A2141" s="13">
        <v>34477</v>
      </c>
      <c r="B2141">
        <v>18.690000000000001</v>
      </c>
    </row>
    <row r="2142" spans="1:2" hidden="1" x14ac:dyDescent="0.25">
      <c r="A2142" s="13">
        <v>34478</v>
      </c>
      <c r="B2142">
        <v>18.399999999999999</v>
      </c>
    </row>
    <row r="2143" spans="1:2" hidden="1" x14ac:dyDescent="0.25">
      <c r="A2143" s="13">
        <v>34479</v>
      </c>
      <c r="B2143">
        <v>17.829999999999998</v>
      </c>
    </row>
    <row r="2144" spans="1:2" hidden="1" x14ac:dyDescent="0.25">
      <c r="A2144" s="13">
        <v>34480</v>
      </c>
      <c r="B2144">
        <v>17.760000000000002</v>
      </c>
    </row>
    <row r="2145" spans="1:2" hidden="1" x14ac:dyDescent="0.25">
      <c r="A2145" s="13">
        <v>34481</v>
      </c>
      <c r="B2145">
        <v>18.02</v>
      </c>
    </row>
    <row r="2146" spans="1:2" hidden="1" x14ac:dyDescent="0.25">
      <c r="A2146" s="13">
        <v>34485</v>
      </c>
      <c r="B2146">
        <v>18.3</v>
      </c>
    </row>
    <row r="2147" spans="1:2" hidden="1" x14ac:dyDescent="0.25">
      <c r="A2147" s="13">
        <v>34486</v>
      </c>
      <c r="B2147">
        <v>18.29</v>
      </c>
    </row>
    <row r="2148" spans="1:2" hidden="1" x14ac:dyDescent="0.25">
      <c r="A2148" s="13">
        <v>34487</v>
      </c>
      <c r="B2148">
        <v>18.25</v>
      </c>
    </row>
    <row r="2149" spans="1:2" hidden="1" x14ac:dyDescent="0.25">
      <c r="A2149" s="13">
        <v>34488</v>
      </c>
      <c r="B2149">
        <v>18.11</v>
      </c>
    </row>
    <row r="2150" spans="1:2" hidden="1" x14ac:dyDescent="0.25">
      <c r="A2150" s="13">
        <v>34491</v>
      </c>
      <c r="B2150">
        <v>18.100000000000001</v>
      </c>
    </row>
    <row r="2151" spans="1:2" hidden="1" x14ac:dyDescent="0.25">
      <c r="A2151" s="13">
        <v>34492</v>
      </c>
      <c r="B2151">
        <v>17.78</v>
      </c>
    </row>
    <row r="2152" spans="1:2" hidden="1" x14ac:dyDescent="0.25">
      <c r="A2152" s="13">
        <v>34493</v>
      </c>
      <c r="B2152">
        <v>18.28</v>
      </c>
    </row>
    <row r="2153" spans="1:2" hidden="1" x14ac:dyDescent="0.25">
      <c r="A2153" s="13">
        <v>34494</v>
      </c>
      <c r="B2153">
        <v>18.670000000000002</v>
      </c>
    </row>
    <row r="2154" spans="1:2" hidden="1" x14ac:dyDescent="0.25">
      <c r="A2154" s="13">
        <v>34495</v>
      </c>
      <c r="B2154">
        <v>18.48</v>
      </c>
    </row>
    <row r="2155" spans="1:2" hidden="1" x14ac:dyDescent="0.25">
      <c r="A2155" s="13">
        <v>34498</v>
      </c>
      <c r="B2155">
        <v>18.82</v>
      </c>
    </row>
    <row r="2156" spans="1:2" hidden="1" x14ac:dyDescent="0.25">
      <c r="A2156" s="13">
        <v>34499</v>
      </c>
      <c r="B2156">
        <v>18.940000000000001</v>
      </c>
    </row>
    <row r="2157" spans="1:2" hidden="1" x14ac:dyDescent="0.25">
      <c r="A2157" s="13">
        <v>34500</v>
      </c>
      <c r="B2157">
        <v>19.75</v>
      </c>
    </row>
    <row r="2158" spans="1:2" hidden="1" x14ac:dyDescent="0.25">
      <c r="A2158" s="13">
        <v>34501</v>
      </c>
      <c r="B2158">
        <v>19.829999999999998</v>
      </c>
    </row>
    <row r="2159" spans="1:2" hidden="1" x14ac:dyDescent="0.25">
      <c r="A2159" s="13">
        <v>34502</v>
      </c>
      <c r="B2159">
        <v>20.72</v>
      </c>
    </row>
    <row r="2160" spans="1:2" hidden="1" x14ac:dyDescent="0.25">
      <c r="A2160" s="13">
        <v>34505</v>
      </c>
      <c r="B2160">
        <v>20.68</v>
      </c>
    </row>
    <row r="2161" spans="1:2" hidden="1" x14ac:dyDescent="0.25">
      <c r="A2161" s="13">
        <v>34506</v>
      </c>
      <c r="B2161">
        <v>20.079999999999998</v>
      </c>
    </row>
    <row r="2162" spans="1:2" hidden="1" x14ac:dyDescent="0.25">
      <c r="A2162" s="13">
        <v>34507</v>
      </c>
      <c r="B2162">
        <v>19.59</v>
      </c>
    </row>
    <row r="2163" spans="1:2" hidden="1" x14ac:dyDescent="0.25">
      <c r="A2163" s="13">
        <v>34508</v>
      </c>
      <c r="B2163">
        <v>19.38</v>
      </c>
    </row>
    <row r="2164" spans="1:2" hidden="1" x14ac:dyDescent="0.25">
      <c r="A2164" s="13">
        <v>34509</v>
      </c>
      <c r="B2164">
        <v>19.28</v>
      </c>
    </row>
    <row r="2165" spans="1:2" hidden="1" x14ac:dyDescent="0.25">
      <c r="A2165" s="13">
        <v>34512</v>
      </c>
      <c r="B2165">
        <v>18.96</v>
      </c>
    </row>
    <row r="2166" spans="1:2" hidden="1" x14ac:dyDescent="0.25">
      <c r="A2166" s="13">
        <v>34513</v>
      </c>
      <c r="B2166">
        <v>19.14</v>
      </c>
    </row>
    <row r="2167" spans="1:2" hidden="1" x14ac:dyDescent="0.25">
      <c r="A2167" s="13">
        <v>34514</v>
      </c>
      <c r="B2167">
        <v>18.82</v>
      </c>
    </row>
    <row r="2168" spans="1:2" hidden="1" x14ac:dyDescent="0.25">
      <c r="A2168" s="13">
        <v>34515</v>
      </c>
      <c r="B2168">
        <v>19.37</v>
      </c>
    </row>
    <row r="2169" spans="1:2" hidden="1" x14ac:dyDescent="0.25">
      <c r="A2169" s="13">
        <v>34516</v>
      </c>
      <c r="B2169">
        <v>19.52</v>
      </c>
    </row>
    <row r="2170" spans="1:2" hidden="1" x14ac:dyDescent="0.25">
      <c r="A2170" s="13">
        <v>34520</v>
      </c>
      <c r="B2170">
        <v>19.62</v>
      </c>
    </row>
    <row r="2171" spans="1:2" hidden="1" x14ac:dyDescent="0.25">
      <c r="A2171" s="13">
        <v>34521</v>
      </c>
      <c r="B2171">
        <v>19.3</v>
      </c>
    </row>
    <row r="2172" spans="1:2" hidden="1" x14ac:dyDescent="0.25">
      <c r="A2172" s="13">
        <v>34522</v>
      </c>
      <c r="B2172">
        <v>19.149999999999999</v>
      </c>
    </row>
    <row r="2173" spans="1:2" hidden="1" x14ac:dyDescent="0.25">
      <c r="A2173" s="13">
        <v>34523</v>
      </c>
      <c r="B2173">
        <v>19.48</v>
      </c>
    </row>
    <row r="2174" spans="1:2" hidden="1" x14ac:dyDescent="0.25">
      <c r="A2174" s="13">
        <v>34526</v>
      </c>
      <c r="B2174">
        <v>20.170000000000002</v>
      </c>
    </row>
    <row r="2175" spans="1:2" hidden="1" x14ac:dyDescent="0.25">
      <c r="A2175" s="13">
        <v>34527</v>
      </c>
      <c r="B2175">
        <v>20.399999999999999</v>
      </c>
    </row>
    <row r="2176" spans="1:2" hidden="1" x14ac:dyDescent="0.25">
      <c r="A2176" s="13">
        <v>34528</v>
      </c>
      <c r="B2176">
        <v>20.14</v>
      </c>
    </row>
    <row r="2177" spans="1:2" hidden="1" x14ac:dyDescent="0.25">
      <c r="A2177" s="13">
        <v>34529</v>
      </c>
      <c r="B2177">
        <v>20.18</v>
      </c>
    </row>
    <row r="2178" spans="1:2" hidden="1" x14ac:dyDescent="0.25">
      <c r="A2178" s="13">
        <v>34530</v>
      </c>
      <c r="B2178">
        <v>19.89</v>
      </c>
    </row>
    <row r="2179" spans="1:2" hidden="1" x14ac:dyDescent="0.25">
      <c r="A2179" s="13">
        <v>34533</v>
      </c>
      <c r="B2179">
        <v>19.38</v>
      </c>
    </row>
    <row r="2180" spans="1:2" hidden="1" x14ac:dyDescent="0.25">
      <c r="A2180" s="13">
        <v>34534</v>
      </c>
      <c r="B2180">
        <v>19.489999999999998</v>
      </c>
    </row>
    <row r="2181" spans="1:2" hidden="1" x14ac:dyDescent="0.25">
      <c r="A2181" s="13">
        <v>34535</v>
      </c>
      <c r="B2181">
        <v>19.149999999999999</v>
      </c>
    </row>
    <row r="2182" spans="1:2" hidden="1" x14ac:dyDescent="0.25">
      <c r="A2182" s="13">
        <v>34536</v>
      </c>
      <c r="B2182">
        <v>19.32</v>
      </c>
    </row>
    <row r="2183" spans="1:2" hidden="1" x14ac:dyDescent="0.25">
      <c r="A2183" s="13">
        <v>34537</v>
      </c>
      <c r="B2183">
        <v>19.59</v>
      </c>
    </row>
    <row r="2184" spans="1:2" hidden="1" x14ac:dyDescent="0.25">
      <c r="A2184" s="13">
        <v>34540</v>
      </c>
      <c r="B2184">
        <v>19.420000000000002</v>
      </c>
    </row>
    <row r="2185" spans="1:2" hidden="1" x14ac:dyDescent="0.25">
      <c r="A2185" s="13">
        <v>34541</v>
      </c>
      <c r="B2185">
        <v>19.260000000000002</v>
      </c>
    </row>
    <row r="2186" spans="1:2" hidden="1" x14ac:dyDescent="0.25">
      <c r="A2186" s="13">
        <v>34542</v>
      </c>
      <c r="B2186">
        <v>19.46</v>
      </c>
    </row>
    <row r="2187" spans="1:2" hidden="1" x14ac:dyDescent="0.25">
      <c r="A2187" s="13">
        <v>34543</v>
      </c>
      <c r="B2187">
        <v>19.87</v>
      </c>
    </row>
    <row r="2188" spans="1:2" hidden="1" x14ac:dyDescent="0.25">
      <c r="A2188" s="13">
        <v>34544</v>
      </c>
      <c r="B2188">
        <v>20.3</v>
      </c>
    </row>
    <row r="2189" spans="1:2" hidden="1" x14ac:dyDescent="0.25">
      <c r="A2189" s="13">
        <v>34547</v>
      </c>
      <c r="B2189">
        <v>20.65</v>
      </c>
    </row>
    <row r="2190" spans="1:2" hidden="1" x14ac:dyDescent="0.25">
      <c r="A2190" s="13">
        <v>34548</v>
      </c>
      <c r="B2190">
        <v>20.22</v>
      </c>
    </row>
    <row r="2191" spans="1:2" hidden="1" x14ac:dyDescent="0.25">
      <c r="A2191" s="13">
        <v>34549</v>
      </c>
      <c r="B2191">
        <v>20.059999999999999</v>
      </c>
    </row>
    <row r="2192" spans="1:2" hidden="1" x14ac:dyDescent="0.25">
      <c r="A2192" s="13">
        <v>34550</v>
      </c>
      <c r="B2192">
        <v>20.14</v>
      </c>
    </row>
    <row r="2193" spans="1:2" hidden="1" x14ac:dyDescent="0.25">
      <c r="A2193" s="13">
        <v>34551</v>
      </c>
      <c r="B2193">
        <v>19.37</v>
      </c>
    </row>
    <row r="2194" spans="1:2" hidden="1" x14ac:dyDescent="0.25">
      <c r="A2194" s="13">
        <v>34554</v>
      </c>
      <c r="B2194">
        <v>19.41</v>
      </c>
    </row>
    <row r="2195" spans="1:2" hidden="1" x14ac:dyDescent="0.25">
      <c r="A2195" s="13">
        <v>34555</v>
      </c>
      <c r="B2195">
        <v>19.29</v>
      </c>
    </row>
    <row r="2196" spans="1:2" hidden="1" x14ac:dyDescent="0.25">
      <c r="A2196" s="13">
        <v>34556</v>
      </c>
      <c r="B2196">
        <v>18.96</v>
      </c>
    </row>
    <row r="2197" spans="1:2" hidden="1" x14ac:dyDescent="0.25">
      <c r="A2197" s="13">
        <v>34557</v>
      </c>
      <c r="B2197">
        <v>18.670000000000002</v>
      </c>
    </row>
    <row r="2198" spans="1:2" hidden="1" x14ac:dyDescent="0.25">
      <c r="A2198" s="13">
        <v>34558</v>
      </c>
      <c r="B2198">
        <v>18.05</v>
      </c>
    </row>
    <row r="2199" spans="1:2" hidden="1" x14ac:dyDescent="0.25">
      <c r="A2199" s="13">
        <v>34561</v>
      </c>
      <c r="B2199">
        <v>18.239999999999998</v>
      </c>
    </row>
    <row r="2200" spans="1:2" hidden="1" x14ac:dyDescent="0.25">
      <c r="A2200" s="13">
        <v>34562</v>
      </c>
      <c r="B2200">
        <v>17.64</v>
      </c>
    </row>
    <row r="2201" spans="1:2" hidden="1" x14ac:dyDescent="0.25">
      <c r="A2201" s="13">
        <v>34563</v>
      </c>
      <c r="B2201">
        <v>18.079999999999998</v>
      </c>
    </row>
    <row r="2202" spans="1:2" hidden="1" x14ac:dyDescent="0.25">
      <c r="A2202" s="13">
        <v>34564</v>
      </c>
      <c r="B2202">
        <v>17.73</v>
      </c>
    </row>
    <row r="2203" spans="1:2" hidden="1" x14ac:dyDescent="0.25">
      <c r="A2203" s="13">
        <v>34565</v>
      </c>
      <c r="B2203">
        <v>17.559999999999999</v>
      </c>
    </row>
    <row r="2204" spans="1:2" hidden="1" x14ac:dyDescent="0.25">
      <c r="A2204" s="13">
        <v>34568</v>
      </c>
      <c r="B2204">
        <v>16.87</v>
      </c>
    </row>
    <row r="2205" spans="1:2" hidden="1" x14ac:dyDescent="0.25">
      <c r="A2205" s="13">
        <v>34569</v>
      </c>
      <c r="B2205">
        <v>17.09</v>
      </c>
    </row>
    <row r="2206" spans="1:2" hidden="1" x14ac:dyDescent="0.25">
      <c r="A2206" s="13">
        <v>34570</v>
      </c>
      <c r="B2206">
        <v>17.54</v>
      </c>
    </row>
    <row r="2207" spans="1:2" hidden="1" x14ac:dyDescent="0.25">
      <c r="A2207" s="13">
        <v>34571</v>
      </c>
      <c r="B2207">
        <v>17.489999999999998</v>
      </c>
    </row>
    <row r="2208" spans="1:2" hidden="1" x14ac:dyDescent="0.25">
      <c r="A2208" s="13">
        <v>34572</v>
      </c>
      <c r="B2208">
        <v>17.14</v>
      </c>
    </row>
    <row r="2209" spans="1:2" hidden="1" x14ac:dyDescent="0.25">
      <c r="A2209" s="13">
        <v>34575</v>
      </c>
      <c r="B2209">
        <v>17.62</v>
      </c>
    </row>
    <row r="2210" spans="1:2" hidden="1" x14ac:dyDescent="0.25">
      <c r="A2210" s="13">
        <v>34576</v>
      </c>
      <c r="B2210">
        <v>17.399999999999999</v>
      </c>
    </row>
    <row r="2211" spans="1:2" hidden="1" x14ac:dyDescent="0.25">
      <c r="A2211" s="13">
        <v>34577</v>
      </c>
      <c r="B2211">
        <v>17.600000000000001</v>
      </c>
    </row>
    <row r="2212" spans="1:2" hidden="1" x14ac:dyDescent="0.25">
      <c r="A2212" s="13">
        <v>34578</v>
      </c>
      <c r="B2212">
        <v>17.47</v>
      </c>
    </row>
    <row r="2213" spans="1:2" hidden="1" x14ac:dyDescent="0.25">
      <c r="A2213" s="13">
        <v>34579</v>
      </c>
      <c r="B2213">
        <v>17.52</v>
      </c>
    </row>
    <row r="2214" spans="1:2" hidden="1" x14ac:dyDescent="0.25">
      <c r="A2214" s="13">
        <v>34583</v>
      </c>
      <c r="B2214">
        <v>17.62</v>
      </c>
    </row>
    <row r="2215" spans="1:2" hidden="1" x14ac:dyDescent="0.25">
      <c r="A2215" s="13">
        <v>34584</v>
      </c>
      <c r="B2215">
        <v>17.84</v>
      </c>
    </row>
    <row r="2216" spans="1:2" hidden="1" x14ac:dyDescent="0.25">
      <c r="A2216" s="13">
        <v>34585</v>
      </c>
      <c r="B2216">
        <v>17.62</v>
      </c>
    </row>
    <row r="2217" spans="1:2" hidden="1" x14ac:dyDescent="0.25">
      <c r="A2217" s="13">
        <v>34586</v>
      </c>
      <c r="B2217">
        <v>17.53</v>
      </c>
    </row>
    <row r="2218" spans="1:2" hidden="1" x14ac:dyDescent="0.25">
      <c r="A2218" s="13">
        <v>34589</v>
      </c>
      <c r="B2218">
        <v>17.39</v>
      </c>
    </row>
    <row r="2219" spans="1:2" hidden="1" x14ac:dyDescent="0.25">
      <c r="A2219" s="13">
        <v>34590</v>
      </c>
      <c r="B2219">
        <v>17</v>
      </c>
    </row>
    <row r="2220" spans="1:2" hidden="1" x14ac:dyDescent="0.25">
      <c r="A2220" s="13">
        <v>34591</v>
      </c>
      <c r="B2220">
        <v>16.72</v>
      </c>
    </row>
    <row r="2221" spans="1:2" hidden="1" x14ac:dyDescent="0.25">
      <c r="A2221" s="13">
        <v>34592</v>
      </c>
      <c r="B2221">
        <v>16.72</v>
      </c>
    </row>
    <row r="2222" spans="1:2" hidden="1" x14ac:dyDescent="0.25">
      <c r="A2222" s="13">
        <v>34593</v>
      </c>
      <c r="B2222">
        <v>16.84</v>
      </c>
    </row>
    <row r="2223" spans="1:2" hidden="1" x14ac:dyDescent="0.25">
      <c r="A2223" s="13">
        <v>34596</v>
      </c>
      <c r="B2223">
        <v>17.21</v>
      </c>
    </row>
    <row r="2224" spans="1:2" hidden="1" x14ac:dyDescent="0.25">
      <c r="A2224" s="13">
        <v>34597</v>
      </c>
      <c r="B2224">
        <v>17.239999999999998</v>
      </c>
    </row>
    <row r="2225" spans="1:2" hidden="1" x14ac:dyDescent="0.25">
      <c r="A2225" s="13">
        <v>34598</v>
      </c>
      <c r="B2225">
        <v>17.059999999999999</v>
      </c>
    </row>
    <row r="2226" spans="1:2" hidden="1" x14ac:dyDescent="0.25">
      <c r="A2226" s="13">
        <v>34599</v>
      </c>
      <c r="B2226">
        <v>17.649999999999999</v>
      </c>
    </row>
    <row r="2227" spans="1:2" hidden="1" x14ac:dyDescent="0.25">
      <c r="A2227" s="13">
        <v>34600</v>
      </c>
      <c r="B2227">
        <v>17.760000000000002</v>
      </c>
    </row>
    <row r="2228" spans="1:2" hidden="1" x14ac:dyDescent="0.25">
      <c r="A2228" s="13">
        <v>34603</v>
      </c>
      <c r="B2228">
        <v>17.68</v>
      </c>
    </row>
    <row r="2229" spans="1:2" hidden="1" x14ac:dyDescent="0.25">
      <c r="A2229" s="13">
        <v>34604</v>
      </c>
      <c r="B2229">
        <v>17.48</v>
      </c>
    </row>
    <row r="2230" spans="1:2" hidden="1" x14ac:dyDescent="0.25">
      <c r="A2230" s="13">
        <v>34605</v>
      </c>
      <c r="B2230">
        <v>17.690000000000001</v>
      </c>
    </row>
    <row r="2231" spans="1:2" hidden="1" x14ac:dyDescent="0.25">
      <c r="A2231" s="13">
        <v>34606</v>
      </c>
      <c r="B2231">
        <v>17.96</v>
      </c>
    </row>
    <row r="2232" spans="1:2" hidden="1" x14ac:dyDescent="0.25">
      <c r="A2232" s="13">
        <v>34607</v>
      </c>
      <c r="B2232">
        <v>18.36</v>
      </c>
    </row>
    <row r="2233" spans="1:2" hidden="1" x14ac:dyDescent="0.25">
      <c r="A2233" s="13">
        <v>34610</v>
      </c>
      <c r="B2233">
        <v>18.16</v>
      </c>
    </row>
    <row r="2234" spans="1:2" hidden="1" x14ac:dyDescent="0.25">
      <c r="A2234" s="13">
        <v>34611</v>
      </c>
      <c r="B2234">
        <v>17.97</v>
      </c>
    </row>
    <row r="2235" spans="1:2" hidden="1" x14ac:dyDescent="0.25">
      <c r="A2235" s="13">
        <v>34612</v>
      </c>
      <c r="B2235">
        <v>18.010000000000002</v>
      </c>
    </row>
    <row r="2236" spans="1:2" hidden="1" x14ac:dyDescent="0.25">
      <c r="A2236" s="13">
        <v>34613</v>
      </c>
      <c r="B2236">
        <v>18.239999999999998</v>
      </c>
    </row>
    <row r="2237" spans="1:2" hidden="1" x14ac:dyDescent="0.25">
      <c r="A2237" s="13">
        <v>34614</v>
      </c>
      <c r="B2237">
        <v>18.27</v>
      </c>
    </row>
    <row r="2238" spans="1:2" hidden="1" x14ac:dyDescent="0.25">
      <c r="A2238" s="13">
        <v>34617</v>
      </c>
      <c r="B2238">
        <v>17.95</v>
      </c>
    </row>
    <row r="2239" spans="1:2" hidden="1" x14ac:dyDescent="0.25">
      <c r="A2239" s="13">
        <v>34618</v>
      </c>
      <c r="B2239">
        <v>17.739999999999998</v>
      </c>
    </row>
    <row r="2240" spans="1:2" hidden="1" x14ac:dyDescent="0.25">
      <c r="A2240" s="13">
        <v>34619</v>
      </c>
      <c r="B2240">
        <v>17.13</v>
      </c>
    </row>
    <row r="2241" spans="1:2" hidden="1" x14ac:dyDescent="0.25">
      <c r="A2241" s="13">
        <v>34620</v>
      </c>
      <c r="B2241">
        <v>17.03</v>
      </c>
    </row>
    <row r="2242" spans="1:2" hidden="1" x14ac:dyDescent="0.25">
      <c r="A2242" s="13">
        <v>34621</v>
      </c>
      <c r="B2242">
        <v>16.98</v>
      </c>
    </row>
    <row r="2243" spans="1:2" hidden="1" x14ac:dyDescent="0.25">
      <c r="A2243" s="13">
        <v>34624</v>
      </c>
      <c r="B2243">
        <v>17.11</v>
      </c>
    </row>
    <row r="2244" spans="1:2" hidden="1" x14ac:dyDescent="0.25">
      <c r="A2244" s="13">
        <v>34625</v>
      </c>
      <c r="B2244">
        <v>17.34</v>
      </c>
    </row>
    <row r="2245" spans="1:2" hidden="1" x14ac:dyDescent="0.25">
      <c r="A2245" s="13">
        <v>34626</v>
      </c>
      <c r="B2245">
        <v>17.43</v>
      </c>
    </row>
    <row r="2246" spans="1:2" hidden="1" x14ac:dyDescent="0.25">
      <c r="A2246" s="13">
        <v>34627</v>
      </c>
      <c r="B2246">
        <v>17.57</v>
      </c>
    </row>
    <row r="2247" spans="1:2" hidden="1" x14ac:dyDescent="0.25">
      <c r="A2247" s="13">
        <v>34628</v>
      </c>
      <c r="B2247">
        <v>17.309999999999999</v>
      </c>
    </row>
    <row r="2248" spans="1:2" hidden="1" x14ac:dyDescent="0.25">
      <c r="A2248" s="13">
        <v>34631</v>
      </c>
      <c r="B2248">
        <v>17.5</v>
      </c>
    </row>
    <row r="2249" spans="1:2" hidden="1" x14ac:dyDescent="0.25">
      <c r="A2249" s="13">
        <v>34632</v>
      </c>
      <c r="B2249">
        <v>17.71</v>
      </c>
    </row>
    <row r="2250" spans="1:2" hidden="1" x14ac:dyDescent="0.25">
      <c r="A2250" s="13">
        <v>34633</v>
      </c>
      <c r="B2250">
        <v>18.010000000000002</v>
      </c>
    </row>
    <row r="2251" spans="1:2" hidden="1" x14ac:dyDescent="0.25">
      <c r="A2251" s="13">
        <v>34634</v>
      </c>
      <c r="B2251">
        <v>18.170000000000002</v>
      </c>
    </row>
    <row r="2252" spans="1:2" hidden="1" x14ac:dyDescent="0.25">
      <c r="A2252" s="13">
        <v>34635</v>
      </c>
      <c r="B2252">
        <v>18.25</v>
      </c>
    </row>
    <row r="2253" spans="1:2" hidden="1" x14ac:dyDescent="0.25">
      <c r="A2253" s="13">
        <v>34638</v>
      </c>
      <c r="B2253">
        <v>18.16</v>
      </c>
    </row>
    <row r="2254" spans="1:2" hidden="1" x14ac:dyDescent="0.25">
      <c r="A2254" s="13">
        <v>34639</v>
      </c>
      <c r="B2254">
        <v>18.66</v>
      </c>
    </row>
    <row r="2255" spans="1:2" hidden="1" x14ac:dyDescent="0.25">
      <c r="A2255" s="13">
        <v>34640</v>
      </c>
      <c r="B2255">
        <v>18.899999999999999</v>
      </c>
    </row>
    <row r="2256" spans="1:2" hidden="1" x14ac:dyDescent="0.25">
      <c r="A2256" s="13">
        <v>34641</v>
      </c>
      <c r="B2256">
        <v>18.97</v>
      </c>
    </row>
    <row r="2257" spans="1:2" hidden="1" x14ac:dyDescent="0.25">
      <c r="A2257" s="13">
        <v>34642</v>
      </c>
      <c r="B2257">
        <v>18.760000000000002</v>
      </c>
    </row>
    <row r="2258" spans="1:2" hidden="1" x14ac:dyDescent="0.25">
      <c r="A2258" s="13">
        <v>34645</v>
      </c>
      <c r="B2258">
        <v>18.38</v>
      </c>
    </row>
    <row r="2259" spans="1:2" hidden="1" x14ac:dyDescent="0.25">
      <c r="A2259" s="13">
        <v>34646</v>
      </c>
      <c r="B2259">
        <v>18.46</v>
      </c>
    </row>
    <row r="2260" spans="1:2" hidden="1" x14ac:dyDescent="0.25">
      <c r="A2260" s="13">
        <v>34647</v>
      </c>
      <c r="B2260">
        <v>18.16</v>
      </c>
    </row>
    <row r="2261" spans="1:2" hidden="1" x14ac:dyDescent="0.25">
      <c r="A2261" s="13">
        <v>34648</v>
      </c>
      <c r="B2261">
        <v>18.18</v>
      </c>
    </row>
    <row r="2262" spans="1:2" hidden="1" x14ac:dyDescent="0.25">
      <c r="A2262" s="13">
        <v>34649</v>
      </c>
      <c r="B2262">
        <v>18.07</v>
      </c>
    </row>
    <row r="2263" spans="1:2" hidden="1" x14ac:dyDescent="0.25">
      <c r="A2263" s="13">
        <v>34652</v>
      </c>
      <c r="B2263">
        <v>17.48</v>
      </c>
    </row>
    <row r="2264" spans="1:2" hidden="1" x14ac:dyDescent="0.25">
      <c r="A2264" s="13">
        <v>34653</v>
      </c>
      <c r="B2264">
        <v>17.579999999999998</v>
      </c>
    </row>
    <row r="2265" spans="1:2" hidden="1" x14ac:dyDescent="0.25">
      <c r="A2265" s="13">
        <v>34654</v>
      </c>
      <c r="B2265">
        <v>17.38</v>
      </c>
    </row>
    <row r="2266" spans="1:2" hidden="1" x14ac:dyDescent="0.25">
      <c r="A2266" s="13">
        <v>34655</v>
      </c>
      <c r="B2266">
        <v>17.63</v>
      </c>
    </row>
    <row r="2267" spans="1:2" hidden="1" x14ac:dyDescent="0.25">
      <c r="A2267" s="13">
        <v>34656</v>
      </c>
      <c r="B2267">
        <v>17.47</v>
      </c>
    </row>
    <row r="2268" spans="1:2" hidden="1" x14ac:dyDescent="0.25">
      <c r="A2268" s="13">
        <v>34659</v>
      </c>
      <c r="B2268">
        <v>17.43</v>
      </c>
    </row>
    <row r="2269" spans="1:2" hidden="1" x14ac:dyDescent="0.25">
      <c r="A2269" s="13">
        <v>34660</v>
      </c>
      <c r="B2269">
        <v>17.7</v>
      </c>
    </row>
    <row r="2270" spans="1:2" hidden="1" x14ac:dyDescent="0.25">
      <c r="A2270" s="13">
        <v>34661</v>
      </c>
      <c r="B2270">
        <v>18.05</v>
      </c>
    </row>
    <row r="2271" spans="1:2" hidden="1" x14ac:dyDescent="0.25">
      <c r="A2271" s="13">
        <v>34666</v>
      </c>
      <c r="B2271">
        <v>18.100000000000001</v>
      </c>
    </row>
    <row r="2272" spans="1:2" hidden="1" x14ac:dyDescent="0.25">
      <c r="A2272" s="13">
        <v>34667</v>
      </c>
      <c r="B2272">
        <v>17.97</v>
      </c>
    </row>
    <row r="2273" spans="1:2" hidden="1" x14ac:dyDescent="0.25">
      <c r="A2273" s="13">
        <v>34668</v>
      </c>
      <c r="B2273">
        <v>18.059999999999999</v>
      </c>
    </row>
    <row r="2274" spans="1:2" hidden="1" x14ac:dyDescent="0.25">
      <c r="A2274" s="13">
        <v>34669</v>
      </c>
      <c r="B2274">
        <v>17.77</v>
      </c>
    </row>
    <row r="2275" spans="1:2" hidden="1" x14ac:dyDescent="0.25">
      <c r="A2275" s="13">
        <v>34670</v>
      </c>
      <c r="B2275">
        <v>17</v>
      </c>
    </row>
    <row r="2276" spans="1:2" hidden="1" x14ac:dyDescent="0.25">
      <c r="A2276" s="13">
        <v>34673</v>
      </c>
      <c r="B2276">
        <v>16.88</v>
      </c>
    </row>
    <row r="2277" spans="1:2" hidden="1" x14ac:dyDescent="0.25">
      <c r="A2277" s="13">
        <v>34674</v>
      </c>
      <c r="B2277">
        <v>16.93</v>
      </c>
    </row>
    <row r="2278" spans="1:2" hidden="1" x14ac:dyDescent="0.25">
      <c r="A2278" s="13">
        <v>34675</v>
      </c>
      <c r="B2278">
        <v>16.86</v>
      </c>
    </row>
    <row r="2279" spans="1:2" hidden="1" x14ac:dyDescent="0.25">
      <c r="A2279" s="13">
        <v>34676</v>
      </c>
      <c r="B2279">
        <v>17.14</v>
      </c>
    </row>
    <row r="2280" spans="1:2" hidden="1" x14ac:dyDescent="0.25">
      <c r="A2280" s="13">
        <v>34677</v>
      </c>
      <c r="B2280">
        <v>17.12</v>
      </c>
    </row>
    <row r="2281" spans="1:2" hidden="1" x14ac:dyDescent="0.25">
      <c r="A2281" s="13">
        <v>34680</v>
      </c>
      <c r="B2281">
        <v>16.920000000000002</v>
      </c>
    </row>
    <row r="2282" spans="1:2" hidden="1" x14ac:dyDescent="0.25">
      <c r="A2282" s="13">
        <v>34681</v>
      </c>
      <c r="B2282">
        <v>16.98</v>
      </c>
    </row>
    <row r="2283" spans="1:2" hidden="1" x14ac:dyDescent="0.25">
      <c r="A2283" s="13">
        <v>34682</v>
      </c>
      <c r="B2283">
        <v>16.96</v>
      </c>
    </row>
    <row r="2284" spans="1:2" hidden="1" x14ac:dyDescent="0.25">
      <c r="A2284" s="13">
        <v>34683</v>
      </c>
      <c r="B2284">
        <v>16.600000000000001</v>
      </c>
    </row>
    <row r="2285" spans="1:2" hidden="1" x14ac:dyDescent="0.25">
      <c r="A2285" s="13">
        <v>34684</v>
      </c>
      <c r="B2285">
        <v>16.84</v>
      </c>
    </row>
    <row r="2286" spans="1:2" hidden="1" x14ac:dyDescent="0.25">
      <c r="A2286" s="13">
        <v>34687</v>
      </c>
      <c r="B2286">
        <v>16.91</v>
      </c>
    </row>
    <row r="2287" spans="1:2" hidden="1" x14ac:dyDescent="0.25">
      <c r="A2287" s="13">
        <v>34688</v>
      </c>
      <c r="B2287">
        <v>16.98</v>
      </c>
    </row>
    <row r="2288" spans="1:2" hidden="1" x14ac:dyDescent="0.25">
      <c r="A2288" s="13">
        <v>34689</v>
      </c>
      <c r="B2288">
        <v>17.07</v>
      </c>
    </row>
    <row r="2289" spans="1:2" hidden="1" x14ac:dyDescent="0.25">
      <c r="A2289" s="13">
        <v>34690</v>
      </c>
      <c r="B2289">
        <v>17.149999999999999</v>
      </c>
    </row>
    <row r="2290" spans="1:2" hidden="1" x14ac:dyDescent="0.25">
      <c r="A2290" s="13">
        <v>34691</v>
      </c>
      <c r="B2290">
        <v>17.41</v>
      </c>
    </row>
    <row r="2291" spans="1:2" hidden="1" x14ac:dyDescent="0.25">
      <c r="A2291" s="13">
        <v>34695</v>
      </c>
      <c r="B2291">
        <v>17.63</v>
      </c>
    </row>
    <row r="2292" spans="1:2" hidden="1" x14ac:dyDescent="0.25">
      <c r="A2292" s="13">
        <v>34696</v>
      </c>
      <c r="B2292">
        <v>17.739999999999998</v>
      </c>
    </row>
    <row r="2293" spans="1:2" hidden="1" x14ac:dyDescent="0.25">
      <c r="A2293" s="13">
        <v>34697</v>
      </c>
      <c r="B2293">
        <v>17.690000000000001</v>
      </c>
    </row>
    <row r="2294" spans="1:2" hidden="1" x14ac:dyDescent="0.25">
      <c r="A2294" s="13">
        <v>34698</v>
      </c>
      <c r="B2294">
        <v>17.77</v>
      </c>
    </row>
    <row r="2295" spans="1:2" hidden="1" x14ac:dyDescent="0.25">
      <c r="A2295" s="13">
        <v>34702</v>
      </c>
      <c r="B2295">
        <v>17.45</v>
      </c>
    </row>
    <row r="2296" spans="1:2" hidden="1" x14ac:dyDescent="0.25">
      <c r="A2296" s="13">
        <v>34703</v>
      </c>
      <c r="B2296">
        <v>17.559999999999999</v>
      </c>
    </row>
    <row r="2297" spans="1:2" hidden="1" x14ac:dyDescent="0.25">
      <c r="A2297" s="13">
        <v>34704</v>
      </c>
      <c r="B2297">
        <v>17.760000000000002</v>
      </c>
    </row>
    <row r="2298" spans="1:2" hidden="1" x14ac:dyDescent="0.25">
      <c r="A2298" s="13">
        <v>34705</v>
      </c>
      <c r="B2298">
        <v>17.690000000000001</v>
      </c>
    </row>
    <row r="2299" spans="1:2" hidden="1" x14ac:dyDescent="0.25">
      <c r="A2299" s="13">
        <v>34708</v>
      </c>
      <c r="B2299">
        <v>17.399999999999999</v>
      </c>
    </row>
    <row r="2300" spans="1:2" hidden="1" x14ac:dyDescent="0.25">
      <c r="A2300" s="13">
        <v>34709</v>
      </c>
      <c r="B2300">
        <v>17.420000000000002</v>
      </c>
    </row>
    <row r="2301" spans="1:2" hidden="1" x14ac:dyDescent="0.25">
      <c r="A2301" s="13">
        <v>34710</v>
      </c>
      <c r="B2301">
        <v>17.7</v>
      </c>
    </row>
    <row r="2302" spans="1:2" hidden="1" x14ac:dyDescent="0.25">
      <c r="A2302" s="13">
        <v>34711</v>
      </c>
      <c r="B2302">
        <v>17.72</v>
      </c>
    </row>
    <row r="2303" spans="1:2" hidden="1" x14ac:dyDescent="0.25">
      <c r="A2303" s="13">
        <v>34712</v>
      </c>
      <c r="B2303">
        <v>17.52</v>
      </c>
    </row>
    <row r="2304" spans="1:2" hidden="1" x14ac:dyDescent="0.25">
      <c r="A2304" s="13">
        <v>34715</v>
      </c>
      <c r="B2304">
        <v>17.89</v>
      </c>
    </row>
    <row r="2305" spans="1:2" hidden="1" x14ac:dyDescent="0.25">
      <c r="A2305" s="13">
        <v>34716</v>
      </c>
      <c r="B2305">
        <v>18.47</v>
      </c>
    </row>
    <row r="2306" spans="1:2" hidden="1" x14ac:dyDescent="0.25">
      <c r="A2306" s="13">
        <v>34717</v>
      </c>
      <c r="B2306">
        <v>18.72</v>
      </c>
    </row>
    <row r="2307" spans="1:2" hidden="1" x14ac:dyDescent="0.25">
      <c r="A2307" s="13">
        <v>34718</v>
      </c>
      <c r="B2307">
        <v>18.7</v>
      </c>
    </row>
    <row r="2308" spans="1:2" hidden="1" x14ac:dyDescent="0.25">
      <c r="A2308" s="13">
        <v>34719</v>
      </c>
      <c r="B2308">
        <v>18.46</v>
      </c>
    </row>
    <row r="2309" spans="1:2" hidden="1" x14ac:dyDescent="0.25">
      <c r="A2309" s="13">
        <v>34722</v>
      </c>
      <c r="B2309">
        <v>18.16</v>
      </c>
    </row>
    <row r="2310" spans="1:2" hidden="1" x14ac:dyDescent="0.25">
      <c r="A2310" s="13">
        <v>34723</v>
      </c>
      <c r="B2310">
        <v>18.53</v>
      </c>
    </row>
    <row r="2311" spans="1:2" hidden="1" x14ac:dyDescent="0.25">
      <c r="A2311" s="13">
        <v>34724</v>
      </c>
      <c r="B2311">
        <v>18.82</v>
      </c>
    </row>
    <row r="2312" spans="1:2" hidden="1" x14ac:dyDescent="0.25">
      <c r="A2312" s="13">
        <v>34725</v>
      </c>
      <c r="B2312">
        <v>18.23</v>
      </c>
    </row>
    <row r="2313" spans="1:2" hidden="1" x14ac:dyDescent="0.25">
      <c r="A2313" s="13">
        <v>34726</v>
      </c>
      <c r="B2313">
        <v>17.95</v>
      </c>
    </row>
    <row r="2314" spans="1:2" hidden="1" x14ac:dyDescent="0.25">
      <c r="A2314" s="13">
        <v>34729</v>
      </c>
      <c r="B2314">
        <v>18.2</v>
      </c>
    </row>
    <row r="2315" spans="1:2" hidden="1" x14ac:dyDescent="0.25">
      <c r="A2315" s="13">
        <v>34730</v>
      </c>
      <c r="B2315">
        <v>18.48</v>
      </c>
    </row>
    <row r="2316" spans="1:2" hidden="1" x14ac:dyDescent="0.25">
      <c r="A2316" s="13">
        <v>34731</v>
      </c>
      <c r="B2316">
        <v>18.48</v>
      </c>
    </row>
    <row r="2317" spans="1:2" hidden="1" x14ac:dyDescent="0.25">
      <c r="A2317" s="13">
        <v>34732</v>
      </c>
      <c r="B2317">
        <v>18.54</v>
      </c>
    </row>
    <row r="2318" spans="1:2" hidden="1" x14ac:dyDescent="0.25">
      <c r="A2318" s="13">
        <v>34733</v>
      </c>
      <c r="B2318">
        <v>18.78</v>
      </c>
    </row>
    <row r="2319" spans="1:2" hidden="1" x14ac:dyDescent="0.25">
      <c r="A2319" s="13">
        <v>34736</v>
      </c>
      <c r="B2319">
        <v>18.579999999999998</v>
      </c>
    </row>
    <row r="2320" spans="1:2" hidden="1" x14ac:dyDescent="0.25">
      <c r="A2320" s="13">
        <v>34737</v>
      </c>
      <c r="B2320">
        <v>18.43</v>
      </c>
    </row>
    <row r="2321" spans="1:2" hidden="1" x14ac:dyDescent="0.25">
      <c r="A2321" s="13">
        <v>34738</v>
      </c>
      <c r="B2321">
        <v>18.36</v>
      </c>
    </row>
    <row r="2322" spans="1:2" hidden="1" x14ac:dyDescent="0.25">
      <c r="A2322" s="13">
        <v>34739</v>
      </c>
      <c r="B2322">
        <v>18.28</v>
      </c>
    </row>
    <row r="2323" spans="1:2" hidden="1" x14ac:dyDescent="0.25">
      <c r="A2323" s="13">
        <v>34740</v>
      </c>
      <c r="B2323">
        <v>18.47</v>
      </c>
    </row>
    <row r="2324" spans="1:2" hidden="1" x14ac:dyDescent="0.25">
      <c r="A2324" s="13">
        <v>34743</v>
      </c>
      <c r="B2324">
        <v>18.29</v>
      </c>
    </row>
    <row r="2325" spans="1:2" hidden="1" x14ac:dyDescent="0.25">
      <c r="A2325" s="13">
        <v>34744</v>
      </c>
      <c r="B2325">
        <v>18.440000000000001</v>
      </c>
    </row>
    <row r="2326" spans="1:2" hidden="1" x14ac:dyDescent="0.25">
      <c r="A2326" s="13">
        <v>34745</v>
      </c>
      <c r="B2326">
        <v>18.46</v>
      </c>
    </row>
    <row r="2327" spans="1:2" hidden="1" x14ac:dyDescent="0.25">
      <c r="A2327" s="13">
        <v>34746</v>
      </c>
      <c r="B2327">
        <v>18.63</v>
      </c>
    </row>
    <row r="2328" spans="1:2" hidden="1" x14ac:dyDescent="0.25">
      <c r="A2328" s="13">
        <v>34747</v>
      </c>
      <c r="B2328">
        <v>18.940000000000001</v>
      </c>
    </row>
    <row r="2329" spans="1:2" hidden="1" x14ac:dyDescent="0.25">
      <c r="A2329" s="13">
        <v>34751</v>
      </c>
      <c r="B2329">
        <v>18.86</v>
      </c>
    </row>
    <row r="2330" spans="1:2" hidden="1" x14ac:dyDescent="0.25">
      <c r="A2330" s="13">
        <v>34752</v>
      </c>
      <c r="B2330">
        <v>18.84</v>
      </c>
    </row>
    <row r="2331" spans="1:2" hidden="1" x14ac:dyDescent="0.25">
      <c r="A2331" s="13">
        <v>34753</v>
      </c>
      <c r="B2331">
        <v>18.59</v>
      </c>
    </row>
    <row r="2332" spans="1:2" hidden="1" x14ac:dyDescent="0.25">
      <c r="A2332" s="13">
        <v>34754</v>
      </c>
      <c r="B2332">
        <v>18.7</v>
      </c>
    </row>
    <row r="2333" spans="1:2" hidden="1" x14ac:dyDescent="0.25">
      <c r="A2333" s="13">
        <v>34757</v>
      </c>
      <c r="B2333">
        <v>18.64</v>
      </c>
    </row>
    <row r="2334" spans="1:2" hidden="1" x14ac:dyDescent="0.25">
      <c r="A2334" s="13">
        <v>34758</v>
      </c>
      <c r="B2334">
        <v>18.52</v>
      </c>
    </row>
    <row r="2335" spans="1:2" hidden="1" x14ac:dyDescent="0.25">
      <c r="A2335" s="13">
        <v>34759</v>
      </c>
      <c r="B2335">
        <v>18.309999999999999</v>
      </c>
    </row>
    <row r="2336" spans="1:2" hidden="1" x14ac:dyDescent="0.25">
      <c r="A2336" s="13">
        <v>34760</v>
      </c>
      <c r="B2336">
        <v>18.399999999999999</v>
      </c>
    </row>
    <row r="2337" spans="1:2" hidden="1" x14ac:dyDescent="0.25">
      <c r="A2337" s="13">
        <v>34761</v>
      </c>
      <c r="B2337">
        <v>18.63</v>
      </c>
    </row>
    <row r="2338" spans="1:2" hidden="1" x14ac:dyDescent="0.25">
      <c r="A2338" s="13">
        <v>34764</v>
      </c>
      <c r="B2338">
        <v>18.559999999999999</v>
      </c>
    </row>
    <row r="2339" spans="1:2" hidden="1" x14ac:dyDescent="0.25">
      <c r="A2339" s="13">
        <v>34765</v>
      </c>
      <c r="B2339">
        <v>18.59</v>
      </c>
    </row>
    <row r="2340" spans="1:2" hidden="1" x14ac:dyDescent="0.25">
      <c r="A2340" s="13">
        <v>34766</v>
      </c>
      <c r="B2340">
        <v>18.3</v>
      </c>
    </row>
    <row r="2341" spans="1:2" hidden="1" x14ac:dyDescent="0.25">
      <c r="A2341" s="13">
        <v>34767</v>
      </c>
      <c r="B2341">
        <v>17.98</v>
      </c>
    </row>
    <row r="2342" spans="1:2" hidden="1" x14ac:dyDescent="0.25">
      <c r="A2342" s="13">
        <v>34768</v>
      </c>
      <c r="B2342">
        <v>17.920000000000002</v>
      </c>
    </row>
    <row r="2343" spans="1:2" hidden="1" x14ac:dyDescent="0.25">
      <c r="A2343" s="13">
        <v>34771</v>
      </c>
      <c r="B2343">
        <v>18.190000000000001</v>
      </c>
    </row>
    <row r="2344" spans="1:2" hidden="1" x14ac:dyDescent="0.25">
      <c r="A2344" s="13">
        <v>34772</v>
      </c>
      <c r="B2344">
        <v>17.899999999999999</v>
      </c>
    </row>
    <row r="2345" spans="1:2" hidden="1" x14ac:dyDescent="0.25">
      <c r="A2345" s="13">
        <v>34773</v>
      </c>
      <c r="B2345">
        <v>18.12</v>
      </c>
    </row>
    <row r="2346" spans="1:2" hidden="1" x14ac:dyDescent="0.25">
      <c r="A2346" s="13">
        <v>34774</v>
      </c>
      <c r="B2346">
        <v>18.18</v>
      </c>
    </row>
    <row r="2347" spans="1:2" hidden="1" x14ac:dyDescent="0.25">
      <c r="A2347" s="13">
        <v>34775</v>
      </c>
      <c r="B2347">
        <v>18.27</v>
      </c>
    </row>
    <row r="2348" spans="1:2" hidden="1" x14ac:dyDescent="0.25">
      <c r="A2348" s="13">
        <v>34778</v>
      </c>
      <c r="B2348">
        <v>18.579999999999998</v>
      </c>
    </row>
    <row r="2349" spans="1:2" hidden="1" x14ac:dyDescent="0.25">
      <c r="A2349" s="13">
        <v>34779</v>
      </c>
      <c r="B2349">
        <v>18.440000000000001</v>
      </c>
    </row>
    <row r="2350" spans="1:2" hidden="1" x14ac:dyDescent="0.25">
      <c r="A2350" s="13">
        <v>34780</v>
      </c>
      <c r="B2350">
        <v>18.91</v>
      </c>
    </row>
    <row r="2351" spans="1:2" hidden="1" x14ac:dyDescent="0.25">
      <c r="A2351" s="13">
        <v>34781</v>
      </c>
      <c r="B2351">
        <v>18.850000000000001</v>
      </c>
    </row>
    <row r="2352" spans="1:2" hidden="1" x14ac:dyDescent="0.25">
      <c r="A2352" s="13">
        <v>34782</v>
      </c>
      <c r="B2352">
        <v>18.68</v>
      </c>
    </row>
    <row r="2353" spans="1:2" hidden="1" x14ac:dyDescent="0.25">
      <c r="A2353" s="13">
        <v>34785</v>
      </c>
      <c r="B2353">
        <v>19.079999999999998</v>
      </c>
    </row>
    <row r="2354" spans="1:2" hidden="1" x14ac:dyDescent="0.25">
      <c r="A2354" s="13">
        <v>34786</v>
      </c>
      <c r="B2354">
        <v>18.95</v>
      </c>
    </row>
    <row r="2355" spans="1:2" hidden="1" x14ac:dyDescent="0.25">
      <c r="A2355" s="13">
        <v>34787</v>
      </c>
      <c r="B2355">
        <v>19.21</v>
      </c>
    </row>
    <row r="2356" spans="1:2" hidden="1" x14ac:dyDescent="0.25">
      <c r="A2356" s="13">
        <v>34788</v>
      </c>
      <c r="B2356">
        <v>19.170000000000002</v>
      </c>
    </row>
    <row r="2357" spans="1:2" hidden="1" x14ac:dyDescent="0.25">
      <c r="A2357" s="13">
        <v>34789</v>
      </c>
      <c r="B2357">
        <v>19.18</v>
      </c>
    </row>
    <row r="2358" spans="1:2" hidden="1" x14ac:dyDescent="0.25">
      <c r="A2358" s="13">
        <v>34792</v>
      </c>
      <c r="B2358">
        <v>19.05</v>
      </c>
    </row>
    <row r="2359" spans="1:2" hidden="1" x14ac:dyDescent="0.25">
      <c r="A2359" s="13">
        <v>34793</v>
      </c>
      <c r="B2359">
        <v>19.11</v>
      </c>
    </row>
    <row r="2360" spans="1:2" hidden="1" x14ac:dyDescent="0.25">
      <c r="A2360" s="13">
        <v>34794</v>
      </c>
      <c r="B2360">
        <v>19.57</v>
      </c>
    </row>
    <row r="2361" spans="1:2" hidden="1" x14ac:dyDescent="0.25">
      <c r="A2361" s="13">
        <v>34795</v>
      </c>
      <c r="B2361">
        <v>19.739999999999998</v>
      </c>
    </row>
    <row r="2362" spans="1:2" hidden="1" x14ac:dyDescent="0.25">
      <c r="A2362" s="13">
        <v>34796</v>
      </c>
      <c r="B2362">
        <v>19.670000000000002</v>
      </c>
    </row>
    <row r="2363" spans="1:2" hidden="1" x14ac:dyDescent="0.25">
      <c r="A2363" s="13">
        <v>34799</v>
      </c>
      <c r="B2363">
        <v>19.61</v>
      </c>
    </row>
    <row r="2364" spans="1:2" hidden="1" x14ac:dyDescent="0.25">
      <c r="A2364" s="13">
        <v>34800</v>
      </c>
      <c r="B2364">
        <v>19.84</v>
      </c>
    </row>
    <row r="2365" spans="1:2" hidden="1" x14ac:dyDescent="0.25">
      <c r="A2365" s="13">
        <v>34801</v>
      </c>
      <c r="B2365">
        <v>19.5</v>
      </c>
    </row>
    <row r="2366" spans="1:2" hidden="1" x14ac:dyDescent="0.25">
      <c r="A2366" s="13">
        <v>34802</v>
      </c>
      <c r="B2366">
        <v>19.16</v>
      </c>
    </row>
    <row r="2367" spans="1:2" hidden="1" x14ac:dyDescent="0.25">
      <c r="A2367" s="13">
        <v>34806</v>
      </c>
      <c r="B2367">
        <v>19.8</v>
      </c>
    </row>
    <row r="2368" spans="1:2" hidden="1" x14ac:dyDescent="0.25">
      <c r="A2368" s="13">
        <v>34807</v>
      </c>
      <c r="B2368">
        <v>20.14</v>
      </c>
    </row>
    <row r="2369" spans="1:2" hidden="1" x14ac:dyDescent="0.25">
      <c r="A2369" s="13">
        <v>34808</v>
      </c>
      <c r="B2369">
        <v>20.399999999999999</v>
      </c>
    </row>
    <row r="2370" spans="1:2" hidden="1" x14ac:dyDescent="0.25">
      <c r="A2370" s="13">
        <v>34809</v>
      </c>
      <c r="B2370">
        <v>20.52</v>
      </c>
    </row>
    <row r="2371" spans="1:2" hidden="1" x14ac:dyDescent="0.25">
      <c r="A2371" s="13">
        <v>34810</v>
      </c>
      <c r="B2371">
        <v>20.46</v>
      </c>
    </row>
    <row r="2372" spans="1:2" hidden="1" x14ac:dyDescent="0.25">
      <c r="A2372" s="13">
        <v>34813</v>
      </c>
      <c r="B2372">
        <v>20.13</v>
      </c>
    </row>
    <row r="2373" spans="1:2" hidden="1" x14ac:dyDescent="0.25">
      <c r="A2373" s="13">
        <v>34814</v>
      </c>
      <c r="B2373">
        <v>20.309999999999999</v>
      </c>
    </row>
    <row r="2374" spans="1:2" hidden="1" x14ac:dyDescent="0.25">
      <c r="A2374" s="13">
        <v>34815</v>
      </c>
      <c r="B2374">
        <v>20.18</v>
      </c>
    </row>
    <row r="2375" spans="1:2" hidden="1" x14ac:dyDescent="0.25">
      <c r="A2375" s="13">
        <v>34816</v>
      </c>
      <c r="B2375">
        <v>20.48</v>
      </c>
    </row>
    <row r="2376" spans="1:2" hidden="1" x14ac:dyDescent="0.25">
      <c r="A2376" s="13">
        <v>34817</v>
      </c>
      <c r="B2376">
        <v>20.36</v>
      </c>
    </row>
    <row r="2377" spans="1:2" hidden="1" x14ac:dyDescent="0.25">
      <c r="A2377" s="13">
        <v>34820</v>
      </c>
      <c r="B2377">
        <v>20.53</v>
      </c>
    </row>
    <row r="2378" spans="1:2" hidden="1" x14ac:dyDescent="0.25">
      <c r="A2378" s="13">
        <v>34821</v>
      </c>
      <c r="B2378">
        <v>20.18</v>
      </c>
    </row>
    <row r="2379" spans="1:2" hidden="1" x14ac:dyDescent="0.25">
      <c r="A2379" s="13">
        <v>34822</v>
      </c>
      <c r="B2379">
        <v>19.88</v>
      </c>
    </row>
    <row r="2380" spans="1:2" hidden="1" x14ac:dyDescent="0.25">
      <c r="A2380" s="13">
        <v>34823</v>
      </c>
      <c r="B2380">
        <v>20.3</v>
      </c>
    </row>
    <row r="2381" spans="1:2" hidden="1" x14ac:dyDescent="0.25">
      <c r="A2381" s="13">
        <v>34824</v>
      </c>
      <c r="B2381">
        <v>20.329999999999998</v>
      </c>
    </row>
    <row r="2382" spans="1:2" hidden="1" x14ac:dyDescent="0.25">
      <c r="A2382" s="13">
        <v>34827</v>
      </c>
      <c r="B2382">
        <v>20.32</v>
      </c>
    </row>
    <row r="2383" spans="1:2" hidden="1" x14ac:dyDescent="0.25">
      <c r="A2383" s="13">
        <v>34828</v>
      </c>
      <c r="B2383">
        <v>19.670000000000002</v>
      </c>
    </row>
    <row r="2384" spans="1:2" hidden="1" x14ac:dyDescent="0.25">
      <c r="A2384" s="13">
        <v>34829</v>
      </c>
      <c r="B2384">
        <v>19.760000000000002</v>
      </c>
    </row>
    <row r="2385" spans="1:2" hidden="1" x14ac:dyDescent="0.25">
      <c r="A2385" s="13">
        <v>34830</v>
      </c>
      <c r="B2385">
        <v>19.399999999999999</v>
      </c>
    </row>
    <row r="2386" spans="1:2" hidden="1" x14ac:dyDescent="0.25">
      <c r="A2386" s="13">
        <v>34831</v>
      </c>
      <c r="B2386">
        <v>19.55</v>
      </c>
    </row>
    <row r="2387" spans="1:2" hidden="1" x14ac:dyDescent="0.25">
      <c r="A2387" s="13">
        <v>34834</v>
      </c>
      <c r="B2387">
        <v>19.91</v>
      </c>
    </row>
    <row r="2388" spans="1:2" hidden="1" x14ac:dyDescent="0.25">
      <c r="A2388" s="13">
        <v>34835</v>
      </c>
      <c r="B2388">
        <v>20.010000000000002</v>
      </c>
    </row>
    <row r="2389" spans="1:2" hidden="1" x14ac:dyDescent="0.25">
      <c r="A2389" s="13">
        <v>34836</v>
      </c>
      <c r="B2389">
        <v>19.940000000000001</v>
      </c>
    </row>
    <row r="2390" spans="1:2" hidden="1" x14ac:dyDescent="0.25">
      <c r="A2390" s="13">
        <v>34837</v>
      </c>
      <c r="B2390">
        <v>19.989999999999998</v>
      </c>
    </row>
    <row r="2391" spans="1:2" hidden="1" x14ac:dyDescent="0.25">
      <c r="A2391" s="13">
        <v>34838</v>
      </c>
      <c r="B2391">
        <v>20.059999999999999</v>
      </c>
    </row>
    <row r="2392" spans="1:2" hidden="1" x14ac:dyDescent="0.25">
      <c r="A2392" s="13">
        <v>34841</v>
      </c>
      <c r="B2392">
        <v>19.86</v>
      </c>
    </row>
    <row r="2393" spans="1:2" hidden="1" x14ac:dyDescent="0.25">
      <c r="A2393" s="13">
        <v>34842</v>
      </c>
      <c r="B2393">
        <v>19.809999999999999</v>
      </c>
    </row>
    <row r="2394" spans="1:2" hidden="1" x14ac:dyDescent="0.25">
      <c r="A2394" s="13">
        <v>34843</v>
      </c>
      <c r="B2394">
        <v>19.34</v>
      </c>
    </row>
    <row r="2395" spans="1:2" hidden="1" x14ac:dyDescent="0.25">
      <c r="A2395" s="13">
        <v>34844</v>
      </c>
      <c r="B2395">
        <v>19.12</v>
      </c>
    </row>
    <row r="2396" spans="1:2" hidden="1" x14ac:dyDescent="0.25">
      <c r="A2396" s="13">
        <v>34845</v>
      </c>
      <c r="B2396">
        <v>18.7</v>
      </c>
    </row>
    <row r="2397" spans="1:2" hidden="1" x14ac:dyDescent="0.25">
      <c r="A2397" s="13">
        <v>34849</v>
      </c>
      <c r="B2397">
        <v>18.78</v>
      </c>
    </row>
    <row r="2398" spans="1:2" hidden="1" x14ac:dyDescent="0.25">
      <c r="A2398" s="13">
        <v>34850</v>
      </c>
      <c r="B2398">
        <v>18.88</v>
      </c>
    </row>
    <row r="2399" spans="1:2" hidden="1" x14ac:dyDescent="0.25">
      <c r="A2399" s="13">
        <v>34851</v>
      </c>
      <c r="B2399">
        <v>18.89</v>
      </c>
    </row>
    <row r="2400" spans="1:2" hidden="1" x14ac:dyDescent="0.25">
      <c r="A2400" s="13">
        <v>34852</v>
      </c>
      <c r="B2400">
        <v>19.14</v>
      </c>
    </row>
    <row r="2401" spans="1:2" hidden="1" x14ac:dyDescent="0.25">
      <c r="A2401" s="13">
        <v>34855</v>
      </c>
      <c r="B2401">
        <v>19.25</v>
      </c>
    </row>
    <row r="2402" spans="1:2" hidden="1" x14ac:dyDescent="0.25">
      <c r="A2402" s="13">
        <v>34856</v>
      </c>
      <c r="B2402">
        <v>19.16</v>
      </c>
    </row>
    <row r="2403" spans="1:2" hidden="1" x14ac:dyDescent="0.25">
      <c r="A2403" s="13">
        <v>34857</v>
      </c>
      <c r="B2403">
        <v>19.079999999999998</v>
      </c>
    </row>
    <row r="2404" spans="1:2" hidden="1" x14ac:dyDescent="0.25">
      <c r="A2404" s="13">
        <v>34858</v>
      </c>
      <c r="B2404">
        <v>18.940000000000001</v>
      </c>
    </row>
    <row r="2405" spans="1:2" hidden="1" x14ac:dyDescent="0.25">
      <c r="A2405" s="13">
        <v>34859</v>
      </c>
      <c r="B2405">
        <v>18.829999999999998</v>
      </c>
    </row>
    <row r="2406" spans="1:2" hidden="1" x14ac:dyDescent="0.25">
      <c r="A2406" s="13">
        <v>34862</v>
      </c>
      <c r="B2406">
        <v>18.87</v>
      </c>
    </row>
    <row r="2407" spans="1:2" hidden="1" x14ac:dyDescent="0.25">
      <c r="A2407" s="13">
        <v>34863</v>
      </c>
      <c r="B2407">
        <v>18.93</v>
      </c>
    </row>
    <row r="2408" spans="1:2" hidden="1" x14ac:dyDescent="0.25">
      <c r="A2408" s="13">
        <v>34864</v>
      </c>
      <c r="B2408">
        <v>19.05</v>
      </c>
    </row>
    <row r="2409" spans="1:2" hidden="1" x14ac:dyDescent="0.25">
      <c r="A2409" s="13">
        <v>34865</v>
      </c>
      <c r="B2409">
        <v>18.899999999999999</v>
      </c>
    </row>
    <row r="2410" spans="1:2" hidden="1" x14ac:dyDescent="0.25">
      <c r="A2410" s="13">
        <v>34866</v>
      </c>
      <c r="B2410">
        <v>18.8</v>
      </c>
    </row>
    <row r="2411" spans="1:2" hidden="1" x14ac:dyDescent="0.25">
      <c r="A2411" s="13">
        <v>34869</v>
      </c>
      <c r="B2411">
        <v>18.23</v>
      </c>
    </row>
    <row r="2412" spans="1:2" hidden="1" x14ac:dyDescent="0.25">
      <c r="A2412" s="13">
        <v>34870</v>
      </c>
      <c r="B2412">
        <v>18.010000000000002</v>
      </c>
    </row>
    <row r="2413" spans="1:2" hidden="1" x14ac:dyDescent="0.25">
      <c r="A2413" s="13">
        <v>34871</v>
      </c>
      <c r="B2413">
        <v>17.59</v>
      </c>
    </row>
    <row r="2414" spans="1:2" hidden="1" x14ac:dyDescent="0.25">
      <c r="A2414" s="13">
        <v>34872</v>
      </c>
      <c r="B2414">
        <v>17.760000000000002</v>
      </c>
    </row>
    <row r="2415" spans="1:2" hidden="1" x14ac:dyDescent="0.25">
      <c r="A2415" s="13">
        <v>34873</v>
      </c>
      <c r="B2415">
        <v>17.809999999999999</v>
      </c>
    </row>
    <row r="2416" spans="1:2" hidden="1" x14ac:dyDescent="0.25">
      <c r="A2416" s="13">
        <v>34876</v>
      </c>
      <c r="B2416">
        <v>17.670000000000002</v>
      </c>
    </row>
    <row r="2417" spans="1:2" hidden="1" x14ac:dyDescent="0.25">
      <c r="A2417" s="13">
        <v>34877</v>
      </c>
      <c r="B2417">
        <v>17.95</v>
      </c>
    </row>
    <row r="2418" spans="1:2" hidden="1" x14ac:dyDescent="0.25">
      <c r="A2418" s="13">
        <v>34878</v>
      </c>
      <c r="B2418">
        <v>17.98</v>
      </c>
    </row>
    <row r="2419" spans="1:2" hidden="1" x14ac:dyDescent="0.25">
      <c r="A2419" s="13">
        <v>34879</v>
      </c>
      <c r="B2419">
        <v>17.59</v>
      </c>
    </row>
    <row r="2420" spans="1:2" hidden="1" x14ac:dyDescent="0.25">
      <c r="A2420" s="13">
        <v>34880</v>
      </c>
      <c r="B2420">
        <v>17.38</v>
      </c>
    </row>
    <row r="2421" spans="1:2" hidden="1" x14ac:dyDescent="0.25">
      <c r="A2421" s="13">
        <v>34883</v>
      </c>
      <c r="B2421">
        <v>17.329999999999998</v>
      </c>
    </row>
    <row r="2422" spans="1:2" hidden="1" x14ac:dyDescent="0.25">
      <c r="A2422" s="13">
        <v>34885</v>
      </c>
      <c r="B2422">
        <v>17.21</v>
      </c>
    </row>
    <row r="2423" spans="1:2" hidden="1" x14ac:dyDescent="0.25">
      <c r="A2423" s="13">
        <v>34886</v>
      </c>
      <c r="B2423">
        <v>17.420000000000002</v>
      </c>
    </row>
    <row r="2424" spans="1:2" hidden="1" x14ac:dyDescent="0.25">
      <c r="A2424" s="13">
        <v>34887</v>
      </c>
      <c r="B2424">
        <v>17.14</v>
      </c>
    </row>
    <row r="2425" spans="1:2" hidden="1" x14ac:dyDescent="0.25">
      <c r="A2425" s="13">
        <v>34890</v>
      </c>
      <c r="B2425">
        <v>17.350000000000001</v>
      </c>
    </row>
    <row r="2426" spans="1:2" hidden="1" x14ac:dyDescent="0.25">
      <c r="A2426" s="13">
        <v>34891</v>
      </c>
      <c r="B2426">
        <v>17.309999999999999</v>
      </c>
    </row>
    <row r="2427" spans="1:2" hidden="1" x14ac:dyDescent="0.25">
      <c r="A2427" s="13">
        <v>34892</v>
      </c>
      <c r="B2427">
        <v>17.489999999999998</v>
      </c>
    </row>
    <row r="2428" spans="1:2" hidden="1" x14ac:dyDescent="0.25">
      <c r="A2428" s="13">
        <v>34893</v>
      </c>
      <c r="B2428">
        <v>17.25</v>
      </c>
    </row>
    <row r="2429" spans="1:2" hidden="1" x14ac:dyDescent="0.25">
      <c r="A2429" s="13">
        <v>34894</v>
      </c>
      <c r="B2429">
        <v>17.32</v>
      </c>
    </row>
    <row r="2430" spans="1:2" hidden="1" x14ac:dyDescent="0.25">
      <c r="A2430" s="13">
        <v>34897</v>
      </c>
      <c r="B2430">
        <v>17.28</v>
      </c>
    </row>
    <row r="2431" spans="1:2" hidden="1" x14ac:dyDescent="0.25">
      <c r="A2431" s="13">
        <v>34898</v>
      </c>
      <c r="B2431">
        <v>17.329999999999998</v>
      </c>
    </row>
    <row r="2432" spans="1:2" hidden="1" x14ac:dyDescent="0.25">
      <c r="A2432" s="13">
        <v>34899</v>
      </c>
      <c r="B2432">
        <v>17.329999999999998</v>
      </c>
    </row>
    <row r="2433" spans="1:2" hidden="1" x14ac:dyDescent="0.25">
      <c r="A2433" s="13">
        <v>34900</v>
      </c>
      <c r="B2433">
        <v>17.03</v>
      </c>
    </row>
    <row r="2434" spans="1:2" hidden="1" x14ac:dyDescent="0.25">
      <c r="A2434" s="13">
        <v>34901</v>
      </c>
      <c r="B2434">
        <v>17.07</v>
      </c>
    </row>
    <row r="2435" spans="1:2" hidden="1" x14ac:dyDescent="0.25">
      <c r="A2435" s="13">
        <v>34904</v>
      </c>
      <c r="B2435">
        <v>17.170000000000002</v>
      </c>
    </row>
    <row r="2436" spans="1:2" hidden="1" x14ac:dyDescent="0.25">
      <c r="A2436" s="13">
        <v>34905</v>
      </c>
      <c r="B2436">
        <v>17.45</v>
      </c>
    </row>
    <row r="2437" spans="1:2" hidden="1" x14ac:dyDescent="0.25">
      <c r="A2437" s="13">
        <v>34906</v>
      </c>
      <c r="B2437">
        <v>17.47</v>
      </c>
    </row>
    <row r="2438" spans="1:2" hidden="1" x14ac:dyDescent="0.25">
      <c r="A2438" s="13">
        <v>34907</v>
      </c>
      <c r="B2438">
        <v>17.510000000000002</v>
      </c>
    </row>
    <row r="2439" spans="1:2" hidden="1" x14ac:dyDescent="0.25">
      <c r="A2439" s="13">
        <v>34908</v>
      </c>
      <c r="B2439">
        <v>17.43</v>
      </c>
    </row>
    <row r="2440" spans="1:2" hidden="1" x14ac:dyDescent="0.25">
      <c r="A2440" s="13">
        <v>34911</v>
      </c>
      <c r="B2440">
        <v>17.62</v>
      </c>
    </row>
    <row r="2441" spans="1:2" hidden="1" x14ac:dyDescent="0.25">
      <c r="A2441" s="13">
        <v>34912</v>
      </c>
      <c r="B2441">
        <v>17.59</v>
      </c>
    </row>
    <row r="2442" spans="1:2" hidden="1" x14ac:dyDescent="0.25">
      <c r="A2442" s="13">
        <v>34913</v>
      </c>
      <c r="B2442">
        <v>17.95</v>
      </c>
    </row>
    <row r="2443" spans="1:2" hidden="1" x14ac:dyDescent="0.25">
      <c r="A2443" s="13">
        <v>34914</v>
      </c>
      <c r="B2443">
        <v>17.72</v>
      </c>
    </row>
    <row r="2444" spans="1:2" hidden="1" x14ac:dyDescent="0.25">
      <c r="A2444" s="13">
        <v>34915</v>
      </c>
      <c r="B2444">
        <v>17.739999999999998</v>
      </c>
    </row>
    <row r="2445" spans="1:2" hidden="1" x14ac:dyDescent="0.25">
      <c r="A2445" s="13">
        <v>34918</v>
      </c>
      <c r="B2445">
        <v>17.649999999999999</v>
      </c>
    </row>
    <row r="2446" spans="1:2" hidden="1" x14ac:dyDescent="0.25">
      <c r="A2446" s="13">
        <v>34919</v>
      </c>
      <c r="B2446">
        <v>17.86</v>
      </c>
    </row>
    <row r="2447" spans="1:2" hidden="1" x14ac:dyDescent="0.25">
      <c r="A2447" s="13">
        <v>34920</v>
      </c>
      <c r="B2447">
        <v>17.77</v>
      </c>
    </row>
    <row r="2448" spans="1:2" hidden="1" x14ac:dyDescent="0.25">
      <c r="A2448" s="13">
        <v>34921</v>
      </c>
      <c r="B2448">
        <v>17.91</v>
      </c>
    </row>
    <row r="2449" spans="1:2" hidden="1" x14ac:dyDescent="0.25">
      <c r="A2449" s="13">
        <v>34922</v>
      </c>
      <c r="B2449">
        <v>17.86</v>
      </c>
    </row>
    <row r="2450" spans="1:2" hidden="1" x14ac:dyDescent="0.25">
      <c r="A2450" s="13">
        <v>34925</v>
      </c>
      <c r="B2450">
        <v>17.48</v>
      </c>
    </row>
    <row r="2451" spans="1:2" hidden="1" x14ac:dyDescent="0.25">
      <c r="A2451" s="13">
        <v>34926</v>
      </c>
      <c r="B2451">
        <v>17.399999999999999</v>
      </c>
    </row>
    <row r="2452" spans="1:2" hidden="1" x14ac:dyDescent="0.25">
      <c r="A2452" s="13">
        <v>34927</v>
      </c>
      <c r="B2452">
        <v>17.59</v>
      </c>
    </row>
    <row r="2453" spans="1:2" hidden="1" x14ac:dyDescent="0.25">
      <c r="A2453" s="13">
        <v>34928</v>
      </c>
      <c r="B2453">
        <v>17.649999999999999</v>
      </c>
    </row>
    <row r="2454" spans="1:2" hidden="1" x14ac:dyDescent="0.25">
      <c r="A2454" s="13">
        <v>34929</v>
      </c>
      <c r="B2454">
        <v>17.87</v>
      </c>
    </row>
    <row r="2455" spans="1:2" hidden="1" x14ac:dyDescent="0.25">
      <c r="A2455" s="13">
        <v>34932</v>
      </c>
      <c r="B2455">
        <v>18.260000000000002</v>
      </c>
    </row>
    <row r="2456" spans="1:2" hidden="1" x14ac:dyDescent="0.25">
      <c r="A2456" s="13">
        <v>34933</v>
      </c>
      <c r="B2456">
        <v>18.54</v>
      </c>
    </row>
    <row r="2457" spans="1:2" hidden="1" x14ac:dyDescent="0.25">
      <c r="A2457" s="13">
        <v>34934</v>
      </c>
      <c r="B2457">
        <v>18.79</v>
      </c>
    </row>
    <row r="2458" spans="1:2" hidden="1" x14ac:dyDescent="0.25">
      <c r="A2458" s="13">
        <v>34935</v>
      </c>
      <c r="B2458">
        <v>19.600000000000001</v>
      </c>
    </row>
    <row r="2459" spans="1:2" hidden="1" x14ac:dyDescent="0.25">
      <c r="A2459" s="13">
        <v>34936</v>
      </c>
      <c r="B2459">
        <v>19.91</v>
      </c>
    </row>
    <row r="2460" spans="1:2" hidden="1" x14ac:dyDescent="0.25">
      <c r="A2460" s="13">
        <v>34939</v>
      </c>
      <c r="B2460">
        <v>17.84</v>
      </c>
    </row>
    <row r="2461" spans="1:2" hidden="1" x14ac:dyDescent="0.25">
      <c r="A2461" s="13">
        <v>34940</v>
      </c>
      <c r="B2461">
        <v>17.87</v>
      </c>
    </row>
    <row r="2462" spans="1:2" hidden="1" x14ac:dyDescent="0.25">
      <c r="A2462" s="13">
        <v>34941</v>
      </c>
      <c r="B2462">
        <v>17.739999999999998</v>
      </c>
    </row>
    <row r="2463" spans="1:2" hidden="1" x14ac:dyDescent="0.25">
      <c r="A2463" s="13">
        <v>34942</v>
      </c>
      <c r="B2463">
        <v>17.89</v>
      </c>
    </row>
    <row r="2464" spans="1:2" hidden="1" x14ac:dyDescent="0.25">
      <c r="A2464" s="13">
        <v>34943</v>
      </c>
      <c r="B2464">
        <v>18.079999999999998</v>
      </c>
    </row>
    <row r="2465" spans="1:2" hidden="1" x14ac:dyDescent="0.25">
      <c r="A2465" s="13">
        <v>34947</v>
      </c>
      <c r="B2465">
        <v>18.489999999999998</v>
      </c>
    </row>
    <row r="2466" spans="1:2" hidden="1" x14ac:dyDescent="0.25">
      <c r="A2466" s="13">
        <v>34948</v>
      </c>
      <c r="B2466">
        <v>18.27</v>
      </c>
    </row>
    <row r="2467" spans="1:2" hidden="1" x14ac:dyDescent="0.25">
      <c r="A2467" s="13">
        <v>34949</v>
      </c>
      <c r="B2467">
        <v>18.27</v>
      </c>
    </row>
    <row r="2468" spans="1:2" hidden="1" x14ac:dyDescent="0.25">
      <c r="A2468" s="13">
        <v>34950</v>
      </c>
      <c r="B2468">
        <v>18.440000000000001</v>
      </c>
    </row>
    <row r="2469" spans="1:2" hidden="1" x14ac:dyDescent="0.25">
      <c r="A2469" s="13">
        <v>34953</v>
      </c>
      <c r="B2469">
        <v>18.489999999999998</v>
      </c>
    </row>
    <row r="2470" spans="1:2" hidden="1" x14ac:dyDescent="0.25">
      <c r="A2470" s="13">
        <v>34954</v>
      </c>
      <c r="B2470">
        <v>18.760000000000002</v>
      </c>
    </row>
    <row r="2471" spans="1:2" hidden="1" x14ac:dyDescent="0.25">
      <c r="A2471" s="13">
        <v>34955</v>
      </c>
      <c r="B2471">
        <v>18.53</v>
      </c>
    </row>
    <row r="2472" spans="1:2" hidden="1" x14ac:dyDescent="0.25">
      <c r="A2472" s="13">
        <v>34956</v>
      </c>
      <c r="B2472">
        <v>18.87</v>
      </c>
    </row>
    <row r="2473" spans="1:2" hidden="1" x14ac:dyDescent="0.25">
      <c r="A2473" s="13">
        <v>34957</v>
      </c>
      <c r="B2473">
        <v>18.940000000000001</v>
      </c>
    </row>
    <row r="2474" spans="1:2" hidden="1" x14ac:dyDescent="0.25">
      <c r="A2474" s="13">
        <v>34960</v>
      </c>
      <c r="B2474">
        <v>18.920000000000002</v>
      </c>
    </row>
    <row r="2475" spans="1:2" hidden="1" x14ac:dyDescent="0.25">
      <c r="A2475" s="13">
        <v>34961</v>
      </c>
      <c r="B2475">
        <v>19.010000000000002</v>
      </c>
    </row>
    <row r="2476" spans="1:2" hidden="1" x14ac:dyDescent="0.25">
      <c r="A2476" s="13">
        <v>34962</v>
      </c>
      <c r="B2476">
        <v>18.53</v>
      </c>
    </row>
    <row r="2477" spans="1:2" hidden="1" x14ac:dyDescent="0.25">
      <c r="A2477" s="13">
        <v>34963</v>
      </c>
      <c r="B2477">
        <v>17.89</v>
      </c>
    </row>
    <row r="2478" spans="1:2" hidden="1" x14ac:dyDescent="0.25">
      <c r="A2478" s="13">
        <v>34964</v>
      </c>
      <c r="B2478">
        <v>17.27</v>
      </c>
    </row>
    <row r="2479" spans="1:2" hidden="1" x14ac:dyDescent="0.25">
      <c r="A2479" s="13">
        <v>34967</v>
      </c>
      <c r="B2479">
        <v>17.38</v>
      </c>
    </row>
    <row r="2480" spans="1:2" hidden="1" x14ac:dyDescent="0.25">
      <c r="A2480" s="13">
        <v>34968</v>
      </c>
      <c r="B2480">
        <v>17.47</v>
      </c>
    </row>
    <row r="2481" spans="1:2" hidden="1" x14ac:dyDescent="0.25">
      <c r="A2481" s="13">
        <v>34969</v>
      </c>
      <c r="B2481">
        <v>17.64</v>
      </c>
    </row>
    <row r="2482" spans="1:2" hidden="1" x14ac:dyDescent="0.25">
      <c r="A2482" s="13">
        <v>34970</v>
      </c>
      <c r="B2482">
        <v>17.72</v>
      </c>
    </row>
    <row r="2483" spans="1:2" hidden="1" x14ac:dyDescent="0.25">
      <c r="A2483" s="13">
        <v>34971</v>
      </c>
      <c r="B2483">
        <v>17.54</v>
      </c>
    </row>
    <row r="2484" spans="1:2" hidden="1" x14ac:dyDescent="0.25">
      <c r="A2484" s="13">
        <v>34974</v>
      </c>
      <c r="B2484">
        <v>17.670000000000002</v>
      </c>
    </row>
    <row r="2485" spans="1:2" hidden="1" x14ac:dyDescent="0.25">
      <c r="A2485" s="13">
        <v>34975</v>
      </c>
      <c r="B2485">
        <v>17.559999999999999</v>
      </c>
    </row>
    <row r="2486" spans="1:2" hidden="1" x14ac:dyDescent="0.25">
      <c r="A2486" s="13">
        <v>34976</v>
      </c>
      <c r="B2486">
        <v>17.32</v>
      </c>
    </row>
    <row r="2487" spans="1:2" hidden="1" x14ac:dyDescent="0.25">
      <c r="A2487" s="13">
        <v>34977</v>
      </c>
      <c r="B2487">
        <v>16.86</v>
      </c>
    </row>
    <row r="2488" spans="1:2" hidden="1" x14ac:dyDescent="0.25">
      <c r="A2488" s="13">
        <v>34978</v>
      </c>
      <c r="B2488">
        <v>17.03</v>
      </c>
    </row>
    <row r="2489" spans="1:2" hidden="1" x14ac:dyDescent="0.25">
      <c r="A2489" s="13">
        <v>34981</v>
      </c>
      <c r="B2489">
        <v>17.36</v>
      </c>
    </row>
    <row r="2490" spans="1:2" hidden="1" x14ac:dyDescent="0.25">
      <c r="A2490" s="13">
        <v>34982</v>
      </c>
      <c r="B2490">
        <v>17.29</v>
      </c>
    </row>
    <row r="2491" spans="1:2" hidden="1" x14ac:dyDescent="0.25">
      <c r="A2491" s="13">
        <v>34983</v>
      </c>
      <c r="B2491">
        <v>17.28</v>
      </c>
    </row>
    <row r="2492" spans="1:2" hidden="1" x14ac:dyDescent="0.25">
      <c r="A2492" s="13">
        <v>34984</v>
      </c>
      <c r="B2492">
        <v>17.079999999999998</v>
      </c>
    </row>
    <row r="2493" spans="1:2" hidden="1" x14ac:dyDescent="0.25">
      <c r="A2493" s="13">
        <v>34985</v>
      </c>
      <c r="B2493">
        <v>17.38</v>
      </c>
    </row>
    <row r="2494" spans="1:2" hidden="1" x14ac:dyDescent="0.25">
      <c r="A2494" s="13">
        <v>34988</v>
      </c>
      <c r="B2494">
        <v>17.600000000000001</v>
      </c>
    </row>
    <row r="2495" spans="1:2" hidden="1" x14ac:dyDescent="0.25">
      <c r="A2495" s="13">
        <v>34989</v>
      </c>
      <c r="B2495">
        <v>17.59</v>
      </c>
    </row>
    <row r="2496" spans="1:2" hidden="1" x14ac:dyDescent="0.25">
      <c r="A2496" s="13">
        <v>34990</v>
      </c>
      <c r="B2496">
        <v>17.57</v>
      </c>
    </row>
    <row r="2497" spans="1:2" hidden="1" x14ac:dyDescent="0.25">
      <c r="A2497" s="13">
        <v>34991</v>
      </c>
      <c r="B2497">
        <v>17.34</v>
      </c>
    </row>
    <row r="2498" spans="1:2" hidden="1" x14ac:dyDescent="0.25">
      <c r="A2498" s="13">
        <v>34992</v>
      </c>
      <c r="B2498">
        <v>17.440000000000001</v>
      </c>
    </row>
    <row r="2499" spans="1:2" hidden="1" x14ac:dyDescent="0.25">
      <c r="A2499" s="13">
        <v>34995</v>
      </c>
      <c r="B2499">
        <v>17.48</v>
      </c>
    </row>
    <row r="2500" spans="1:2" hidden="1" x14ac:dyDescent="0.25">
      <c r="A2500" s="13">
        <v>34996</v>
      </c>
      <c r="B2500">
        <v>17.61</v>
      </c>
    </row>
    <row r="2501" spans="1:2" hidden="1" x14ac:dyDescent="0.25">
      <c r="A2501" s="13">
        <v>34997</v>
      </c>
      <c r="B2501">
        <v>17.579999999999998</v>
      </c>
    </row>
    <row r="2502" spans="1:2" hidden="1" x14ac:dyDescent="0.25">
      <c r="A2502" s="13">
        <v>34998</v>
      </c>
      <c r="B2502">
        <v>17.61</v>
      </c>
    </row>
    <row r="2503" spans="1:2" hidden="1" x14ac:dyDescent="0.25">
      <c r="A2503" s="13">
        <v>34999</v>
      </c>
      <c r="B2503">
        <v>17.54</v>
      </c>
    </row>
    <row r="2504" spans="1:2" hidden="1" x14ac:dyDescent="0.25">
      <c r="A2504" s="13">
        <v>35002</v>
      </c>
      <c r="B2504">
        <v>17.670000000000002</v>
      </c>
    </row>
    <row r="2505" spans="1:2" hidden="1" x14ac:dyDescent="0.25">
      <c r="A2505" s="13">
        <v>35003</v>
      </c>
      <c r="B2505">
        <v>17.670000000000002</v>
      </c>
    </row>
    <row r="2506" spans="1:2" hidden="1" x14ac:dyDescent="0.25">
      <c r="A2506" s="13">
        <v>35004</v>
      </c>
      <c r="B2506">
        <v>17.739999999999998</v>
      </c>
    </row>
    <row r="2507" spans="1:2" hidden="1" x14ac:dyDescent="0.25">
      <c r="A2507" s="13">
        <v>35005</v>
      </c>
      <c r="B2507">
        <v>17.940000000000001</v>
      </c>
    </row>
    <row r="2508" spans="1:2" hidden="1" x14ac:dyDescent="0.25">
      <c r="A2508" s="13">
        <v>35006</v>
      </c>
      <c r="B2508">
        <v>17.93</v>
      </c>
    </row>
    <row r="2509" spans="1:2" hidden="1" x14ac:dyDescent="0.25">
      <c r="A2509" s="13">
        <v>35009</v>
      </c>
      <c r="B2509">
        <v>17.68</v>
      </c>
    </row>
    <row r="2510" spans="1:2" hidden="1" x14ac:dyDescent="0.25">
      <c r="A2510" s="13">
        <v>35010</v>
      </c>
      <c r="B2510">
        <v>17.62</v>
      </c>
    </row>
    <row r="2511" spans="1:2" hidden="1" x14ac:dyDescent="0.25">
      <c r="A2511" s="13">
        <v>35011</v>
      </c>
      <c r="B2511">
        <v>17.82</v>
      </c>
    </row>
    <row r="2512" spans="1:2" hidden="1" x14ac:dyDescent="0.25">
      <c r="A2512" s="13">
        <v>35012</v>
      </c>
      <c r="B2512">
        <v>17.829999999999998</v>
      </c>
    </row>
    <row r="2513" spans="1:2" hidden="1" x14ac:dyDescent="0.25">
      <c r="A2513" s="13">
        <v>35013</v>
      </c>
      <c r="B2513">
        <v>17.829999999999998</v>
      </c>
    </row>
    <row r="2514" spans="1:2" hidden="1" x14ac:dyDescent="0.25">
      <c r="A2514" s="13">
        <v>35016</v>
      </c>
      <c r="B2514">
        <v>17.78</v>
      </c>
    </row>
    <row r="2515" spans="1:2" hidden="1" x14ac:dyDescent="0.25">
      <c r="A2515" s="13">
        <v>35017</v>
      </c>
      <c r="B2515">
        <v>17.89</v>
      </c>
    </row>
    <row r="2516" spans="1:2" hidden="1" x14ac:dyDescent="0.25">
      <c r="A2516" s="13">
        <v>35018</v>
      </c>
      <c r="B2516">
        <v>17.920000000000002</v>
      </c>
    </row>
    <row r="2517" spans="1:2" hidden="1" x14ac:dyDescent="0.25">
      <c r="A2517" s="13">
        <v>35019</v>
      </c>
      <c r="B2517">
        <v>18.16</v>
      </c>
    </row>
    <row r="2518" spans="1:2" hidden="1" x14ac:dyDescent="0.25">
      <c r="A2518" s="13">
        <v>35020</v>
      </c>
      <c r="B2518">
        <v>18.559999999999999</v>
      </c>
    </row>
    <row r="2519" spans="1:2" hidden="1" x14ac:dyDescent="0.25">
      <c r="A2519" s="13">
        <v>35023</v>
      </c>
      <c r="B2519">
        <v>18.14</v>
      </c>
    </row>
    <row r="2520" spans="1:2" hidden="1" x14ac:dyDescent="0.25">
      <c r="A2520" s="13">
        <v>35024</v>
      </c>
      <c r="B2520">
        <v>17.89</v>
      </c>
    </row>
    <row r="2521" spans="1:2" hidden="1" x14ac:dyDescent="0.25">
      <c r="A2521" s="13">
        <v>35025</v>
      </c>
      <c r="B2521">
        <v>17.93</v>
      </c>
    </row>
    <row r="2522" spans="1:2" hidden="1" x14ac:dyDescent="0.25">
      <c r="A2522" s="13">
        <v>35030</v>
      </c>
      <c r="B2522">
        <v>18.37</v>
      </c>
    </row>
    <row r="2523" spans="1:2" hidden="1" x14ac:dyDescent="0.25">
      <c r="A2523" s="13">
        <v>35031</v>
      </c>
      <c r="B2523">
        <v>18.28</v>
      </c>
    </row>
    <row r="2524" spans="1:2" hidden="1" x14ac:dyDescent="0.25">
      <c r="A2524" s="13">
        <v>35032</v>
      </c>
      <c r="B2524">
        <v>18.27</v>
      </c>
    </row>
    <row r="2525" spans="1:2" hidden="1" x14ac:dyDescent="0.25">
      <c r="A2525" s="13">
        <v>35033</v>
      </c>
      <c r="B2525">
        <v>18.27</v>
      </c>
    </row>
    <row r="2526" spans="1:2" hidden="1" x14ac:dyDescent="0.25">
      <c r="A2526" s="13">
        <v>35034</v>
      </c>
      <c r="B2526">
        <v>18.43</v>
      </c>
    </row>
    <row r="2527" spans="1:2" hidden="1" x14ac:dyDescent="0.25">
      <c r="A2527" s="13">
        <v>35037</v>
      </c>
      <c r="B2527">
        <v>18.61</v>
      </c>
    </row>
    <row r="2528" spans="1:2" hidden="1" x14ac:dyDescent="0.25">
      <c r="A2528" s="13">
        <v>35038</v>
      </c>
      <c r="B2528">
        <v>18.66</v>
      </c>
    </row>
    <row r="2529" spans="1:2" hidden="1" x14ac:dyDescent="0.25">
      <c r="A2529" s="13">
        <v>35039</v>
      </c>
      <c r="B2529">
        <v>18.760000000000002</v>
      </c>
    </row>
    <row r="2530" spans="1:2" hidden="1" x14ac:dyDescent="0.25">
      <c r="A2530" s="13">
        <v>35040</v>
      </c>
      <c r="B2530">
        <v>18.690000000000001</v>
      </c>
    </row>
    <row r="2531" spans="1:2" hidden="1" x14ac:dyDescent="0.25">
      <c r="A2531" s="13">
        <v>35041</v>
      </c>
      <c r="B2531">
        <v>18.97</v>
      </c>
    </row>
    <row r="2532" spans="1:2" hidden="1" x14ac:dyDescent="0.25">
      <c r="A2532" s="13">
        <v>35044</v>
      </c>
      <c r="B2532">
        <v>18.62</v>
      </c>
    </row>
    <row r="2533" spans="1:2" hidden="1" x14ac:dyDescent="0.25">
      <c r="A2533" s="13">
        <v>35045</v>
      </c>
      <c r="B2533">
        <v>18.8</v>
      </c>
    </row>
    <row r="2534" spans="1:2" hidden="1" x14ac:dyDescent="0.25">
      <c r="A2534" s="13">
        <v>35046</v>
      </c>
      <c r="B2534">
        <v>19.010000000000002</v>
      </c>
    </row>
    <row r="2535" spans="1:2" hidden="1" x14ac:dyDescent="0.25">
      <c r="A2535" s="13">
        <v>35047</v>
      </c>
      <c r="B2535">
        <v>19.14</v>
      </c>
    </row>
    <row r="2536" spans="1:2" hidden="1" x14ac:dyDescent="0.25">
      <c r="A2536" s="13">
        <v>35048</v>
      </c>
      <c r="B2536">
        <v>19.510000000000002</v>
      </c>
    </row>
    <row r="2537" spans="1:2" hidden="1" x14ac:dyDescent="0.25">
      <c r="A2537" s="13">
        <v>35051</v>
      </c>
      <c r="B2537">
        <v>19.71</v>
      </c>
    </row>
    <row r="2538" spans="1:2" hidden="1" x14ac:dyDescent="0.25">
      <c r="A2538" s="13">
        <v>35052</v>
      </c>
      <c r="B2538">
        <v>19.05</v>
      </c>
    </row>
    <row r="2539" spans="1:2" hidden="1" x14ac:dyDescent="0.25">
      <c r="A2539" s="13">
        <v>35053</v>
      </c>
      <c r="B2539">
        <v>18.87</v>
      </c>
    </row>
    <row r="2540" spans="1:2" hidden="1" x14ac:dyDescent="0.25">
      <c r="A2540" s="13">
        <v>35054</v>
      </c>
      <c r="B2540">
        <v>18.829999999999998</v>
      </c>
    </row>
    <row r="2541" spans="1:2" hidden="1" x14ac:dyDescent="0.25">
      <c r="A2541" s="13">
        <v>35055</v>
      </c>
      <c r="B2541">
        <v>19.12</v>
      </c>
    </row>
    <row r="2542" spans="1:2" hidden="1" x14ac:dyDescent="0.25">
      <c r="A2542" s="13">
        <v>35059</v>
      </c>
      <c r="B2542">
        <v>19.25</v>
      </c>
    </row>
    <row r="2543" spans="1:2" hidden="1" x14ac:dyDescent="0.25">
      <c r="A2543" s="13">
        <v>35060</v>
      </c>
      <c r="B2543">
        <v>19.489999999999998</v>
      </c>
    </row>
    <row r="2544" spans="1:2" hidden="1" x14ac:dyDescent="0.25">
      <c r="A2544" s="13">
        <v>35061</v>
      </c>
      <c r="B2544">
        <v>19.47</v>
      </c>
    </row>
    <row r="2545" spans="1:2" hidden="1" x14ac:dyDescent="0.25">
      <c r="A2545" s="13">
        <v>35062</v>
      </c>
      <c r="B2545">
        <v>19.54</v>
      </c>
    </row>
    <row r="2546" spans="1:2" hidden="1" x14ac:dyDescent="0.25">
      <c r="A2546" s="13">
        <v>35066</v>
      </c>
      <c r="B2546">
        <v>19.829999999999998</v>
      </c>
    </row>
    <row r="2547" spans="1:2" hidden="1" x14ac:dyDescent="0.25">
      <c r="A2547" s="13">
        <v>35067</v>
      </c>
      <c r="B2547">
        <v>19.899999999999999</v>
      </c>
    </row>
    <row r="2548" spans="1:2" hidden="1" x14ac:dyDescent="0.25">
      <c r="A2548" s="13">
        <v>35068</v>
      </c>
      <c r="B2548">
        <v>19.96</v>
      </c>
    </row>
    <row r="2549" spans="1:2" hidden="1" x14ac:dyDescent="0.25">
      <c r="A2549" s="13">
        <v>35069</v>
      </c>
      <c r="B2549">
        <v>20.260000000000002</v>
      </c>
    </row>
    <row r="2550" spans="1:2" hidden="1" x14ac:dyDescent="0.25">
      <c r="A2550" s="13">
        <v>35072</v>
      </c>
      <c r="B2550">
        <v>20.5</v>
      </c>
    </row>
    <row r="2551" spans="1:2" hidden="1" x14ac:dyDescent="0.25">
      <c r="A2551" s="13">
        <v>35073</v>
      </c>
      <c r="B2551">
        <v>19.86</v>
      </c>
    </row>
    <row r="2552" spans="1:2" hidden="1" x14ac:dyDescent="0.25">
      <c r="A2552" s="13">
        <v>35074</v>
      </c>
      <c r="B2552">
        <v>19.66</v>
      </c>
    </row>
    <row r="2553" spans="1:2" hidden="1" x14ac:dyDescent="0.25">
      <c r="A2553" s="13">
        <v>35075</v>
      </c>
      <c r="B2553">
        <v>18.87</v>
      </c>
    </row>
    <row r="2554" spans="1:2" hidden="1" x14ac:dyDescent="0.25">
      <c r="A2554" s="13">
        <v>35076</v>
      </c>
      <c r="B2554">
        <v>18.28</v>
      </c>
    </row>
    <row r="2555" spans="1:2" hidden="1" x14ac:dyDescent="0.25">
      <c r="A2555" s="13">
        <v>35079</v>
      </c>
      <c r="B2555">
        <v>18.420000000000002</v>
      </c>
    </row>
    <row r="2556" spans="1:2" hidden="1" x14ac:dyDescent="0.25">
      <c r="A2556" s="13">
        <v>35080</v>
      </c>
      <c r="B2556">
        <v>18.12</v>
      </c>
    </row>
    <row r="2557" spans="1:2" hidden="1" x14ac:dyDescent="0.25">
      <c r="A2557" s="13">
        <v>35081</v>
      </c>
      <c r="B2557">
        <v>18.579999999999998</v>
      </c>
    </row>
    <row r="2558" spans="1:2" hidden="1" x14ac:dyDescent="0.25">
      <c r="A2558" s="13">
        <v>35082</v>
      </c>
      <c r="B2558">
        <v>19.12</v>
      </c>
    </row>
    <row r="2559" spans="1:2" hidden="1" x14ac:dyDescent="0.25">
      <c r="A2559" s="13">
        <v>35083</v>
      </c>
      <c r="B2559">
        <v>18.940000000000001</v>
      </c>
    </row>
    <row r="2560" spans="1:2" hidden="1" x14ac:dyDescent="0.25">
      <c r="A2560" s="13">
        <v>35086</v>
      </c>
      <c r="B2560">
        <v>18.489999999999998</v>
      </c>
    </row>
    <row r="2561" spans="1:2" hidden="1" x14ac:dyDescent="0.25">
      <c r="A2561" s="13">
        <v>35087</v>
      </c>
      <c r="B2561">
        <v>18.579999999999998</v>
      </c>
    </row>
    <row r="2562" spans="1:2" hidden="1" x14ac:dyDescent="0.25">
      <c r="A2562" s="13">
        <v>35088</v>
      </c>
      <c r="B2562">
        <v>18.95</v>
      </c>
    </row>
    <row r="2563" spans="1:2" hidden="1" x14ac:dyDescent="0.25">
      <c r="A2563" s="13">
        <v>35089</v>
      </c>
      <c r="B2563">
        <v>18.059999999999999</v>
      </c>
    </row>
    <row r="2564" spans="1:2" hidden="1" x14ac:dyDescent="0.25">
      <c r="A2564" s="13">
        <v>35090</v>
      </c>
      <c r="B2564">
        <v>17.68</v>
      </c>
    </row>
    <row r="2565" spans="1:2" hidden="1" x14ac:dyDescent="0.25">
      <c r="A2565" s="13">
        <v>35093</v>
      </c>
      <c r="B2565">
        <v>17.329999999999998</v>
      </c>
    </row>
    <row r="2566" spans="1:2" hidden="1" x14ac:dyDescent="0.25">
      <c r="A2566" s="13">
        <v>35094</v>
      </c>
      <c r="B2566">
        <v>17.649999999999999</v>
      </c>
    </row>
    <row r="2567" spans="1:2" hidden="1" x14ac:dyDescent="0.25">
      <c r="A2567" s="13">
        <v>35095</v>
      </c>
      <c r="B2567">
        <v>17.760000000000002</v>
      </c>
    </row>
    <row r="2568" spans="1:2" hidden="1" x14ac:dyDescent="0.25">
      <c r="A2568" s="13">
        <v>35096</v>
      </c>
      <c r="B2568">
        <v>17.63</v>
      </c>
    </row>
    <row r="2569" spans="1:2" hidden="1" x14ac:dyDescent="0.25">
      <c r="A2569" s="13">
        <v>35097</v>
      </c>
      <c r="B2569">
        <v>17.829999999999998</v>
      </c>
    </row>
    <row r="2570" spans="1:2" hidden="1" x14ac:dyDescent="0.25">
      <c r="A2570" s="13">
        <v>35100</v>
      </c>
      <c r="B2570">
        <v>17.53</v>
      </c>
    </row>
    <row r="2571" spans="1:2" hidden="1" x14ac:dyDescent="0.25">
      <c r="A2571" s="13">
        <v>35101</v>
      </c>
      <c r="B2571">
        <v>17.739999999999998</v>
      </c>
    </row>
    <row r="2572" spans="1:2" hidden="1" x14ac:dyDescent="0.25">
      <c r="A2572" s="13">
        <v>35102</v>
      </c>
      <c r="B2572">
        <v>17.71</v>
      </c>
    </row>
    <row r="2573" spans="1:2" hidden="1" x14ac:dyDescent="0.25">
      <c r="A2573" s="13">
        <v>35103</v>
      </c>
      <c r="B2573">
        <v>17.79</v>
      </c>
    </row>
    <row r="2574" spans="1:2" hidden="1" x14ac:dyDescent="0.25">
      <c r="A2574" s="13">
        <v>35104</v>
      </c>
      <c r="B2574">
        <v>17.829999999999998</v>
      </c>
    </row>
    <row r="2575" spans="1:2" hidden="1" x14ac:dyDescent="0.25">
      <c r="A2575" s="13">
        <v>35107</v>
      </c>
      <c r="B2575">
        <v>18.010000000000002</v>
      </c>
    </row>
    <row r="2576" spans="1:2" hidden="1" x14ac:dyDescent="0.25">
      <c r="A2576" s="13">
        <v>35108</v>
      </c>
      <c r="B2576">
        <v>18.96</v>
      </c>
    </row>
    <row r="2577" spans="1:2" hidden="1" x14ac:dyDescent="0.25">
      <c r="A2577" s="13">
        <v>35109</v>
      </c>
      <c r="B2577">
        <v>18.86</v>
      </c>
    </row>
    <row r="2578" spans="1:2" hidden="1" x14ac:dyDescent="0.25">
      <c r="A2578" s="13">
        <v>35110</v>
      </c>
      <c r="B2578">
        <v>19.02</v>
      </c>
    </row>
    <row r="2579" spans="1:2" hidden="1" x14ac:dyDescent="0.25">
      <c r="A2579" s="13">
        <v>35111</v>
      </c>
      <c r="B2579">
        <v>19.16</v>
      </c>
    </row>
    <row r="2580" spans="1:2" hidden="1" x14ac:dyDescent="0.25">
      <c r="A2580" s="13">
        <v>35115</v>
      </c>
      <c r="B2580">
        <v>21.07</v>
      </c>
    </row>
    <row r="2581" spans="1:2" hidden="1" x14ac:dyDescent="0.25">
      <c r="A2581" s="13">
        <v>35116</v>
      </c>
      <c r="B2581">
        <v>21.63</v>
      </c>
    </row>
    <row r="2582" spans="1:2" hidden="1" x14ac:dyDescent="0.25">
      <c r="A2582" s="13">
        <v>35117</v>
      </c>
      <c r="B2582">
        <v>22.14</v>
      </c>
    </row>
    <row r="2583" spans="1:2" hidden="1" x14ac:dyDescent="0.25">
      <c r="A2583" s="13">
        <v>35118</v>
      </c>
      <c r="B2583">
        <v>20.97</v>
      </c>
    </row>
    <row r="2584" spans="1:2" hidden="1" x14ac:dyDescent="0.25">
      <c r="A2584" s="13">
        <v>35121</v>
      </c>
      <c r="B2584">
        <v>19.45</v>
      </c>
    </row>
    <row r="2585" spans="1:2" hidden="1" x14ac:dyDescent="0.25">
      <c r="A2585" s="13">
        <v>35122</v>
      </c>
      <c r="B2585">
        <v>19.649999999999999</v>
      </c>
    </row>
    <row r="2586" spans="1:2" hidden="1" x14ac:dyDescent="0.25">
      <c r="A2586" s="13">
        <v>35123</v>
      </c>
      <c r="B2586">
        <v>19.3</v>
      </c>
    </row>
    <row r="2587" spans="1:2" hidden="1" x14ac:dyDescent="0.25">
      <c r="A2587" s="13">
        <v>35124</v>
      </c>
      <c r="B2587">
        <v>19.59</v>
      </c>
    </row>
    <row r="2588" spans="1:2" hidden="1" x14ac:dyDescent="0.25">
      <c r="A2588" s="13">
        <v>35125</v>
      </c>
      <c r="B2588">
        <v>19.45</v>
      </c>
    </row>
    <row r="2589" spans="1:2" hidden="1" x14ac:dyDescent="0.25">
      <c r="A2589" s="13">
        <v>35128</v>
      </c>
      <c r="B2589">
        <v>19.239999999999998</v>
      </c>
    </row>
    <row r="2590" spans="1:2" hidden="1" x14ac:dyDescent="0.25">
      <c r="A2590" s="13">
        <v>35129</v>
      </c>
      <c r="B2590">
        <v>19.649999999999999</v>
      </c>
    </row>
    <row r="2591" spans="1:2" hidden="1" x14ac:dyDescent="0.25">
      <c r="A2591" s="13">
        <v>35130</v>
      </c>
      <c r="B2591">
        <v>20.16</v>
      </c>
    </row>
    <row r="2592" spans="1:2" hidden="1" x14ac:dyDescent="0.25">
      <c r="A2592" s="13">
        <v>35131</v>
      </c>
      <c r="B2592">
        <v>19.87</v>
      </c>
    </row>
    <row r="2593" spans="1:2" hidden="1" x14ac:dyDescent="0.25">
      <c r="A2593" s="13">
        <v>35132</v>
      </c>
      <c r="B2593">
        <v>19.66</v>
      </c>
    </row>
    <row r="2594" spans="1:2" hidden="1" x14ac:dyDescent="0.25">
      <c r="A2594" s="13">
        <v>35135</v>
      </c>
      <c r="B2594">
        <v>19.920000000000002</v>
      </c>
    </row>
    <row r="2595" spans="1:2" hidden="1" x14ac:dyDescent="0.25">
      <c r="A2595" s="13">
        <v>35136</v>
      </c>
      <c r="B2595">
        <v>20.420000000000002</v>
      </c>
    </row>
    <row r="2596" spans="1:2" hidden="1" x14ac:dyDescent="0.25">
      <c r="A2596" s="13">
        <v>35137</v>
      </c>
      <c r="B2596">
        <v>20.49</v>
      </c>
    </row>
    <row r="2597" spans="1:2" hidden="1" x14ac:dyDescent="0.25">
      <c r="A2597" s="13">
        <v>35138</v>
      </c>
      <c r="B2597">
        <v>21.18</v>
      </c>
    </row>
    <row r="2598" spans="1:2" hidden="1" x14ac:dyDescent="0.25">
      <c r="A2598" s="13">
        <v>35139</v>
      </c>
      <c r="B2598">
        <v>21.99</v>
      </c>
    </row>
    <row r="2599" spans="1:2" hidden="1" x14ac:dyDescent="0.25">
      <c r="A2599" s="13">
        <v>35142</v>
      </c>
      <c r="B2599">
        <v>23.23</v>
      </c>
    </row>
    <row r="2600" spans="1:2" hidden="1" x14ac:dyDescent="0.25">
      <c r="A2600" s="13">
        <v>35143</v>
      </c>
      <c r="B2600">
        <v>24.56</v>
      </c>
    </row>
    <row r="2601" spans="1:2" hidden="1" x14ac:dyDescent="0.25">
      <c r="A2601" s="13">
        <v>35144</v>
      </c>
      <c r="B2601">
        <v>22.74</v>
      </c>
    </row>
    <row r="2602" spans="1:2" hidden="1" x14ac:dyDescent="0.25">
      <c r="A2602" s="13">
        <v>35145</v>
      </c>
      <c r="B2602">
        <v>22.44</v>
      </c>
    </row>
    <row r="2603" spans="1:2" hidden="1" x14ac:dyDescent="0.25">
      <c r="A2603" s="13">
        <v>35146</v>
      </c>
      <c r="B2603">
        <v>22.85</v>
      </c>
    </row>
    <row r="2604" spans="1:2" hidden="1" x14ac:dyDescent="0.25">
      <c r="A2604" s="13">
        <v>35149</v>
      </c>
      <c r="B2604">
        <v>23.23</v>
      </c>
    </row>
    <row r="2605" spans="1:2" hidden="1" x14ac:dyDescent="0.25">
      <c r="A2605" s="13">
        <v>35150</v>
      </c>
      <c r="B2605">
        <v>22.38</v>
      </c>
    </row>
    <row r="2606" spans="1:2" hidden="1" x14ac:dyDescent="0.25">
      <c r="A2606" s="13">
        <v>35151</v>
      </c>
      <c r="B2606">
        <v>21.64</v>
      </c>
    </row>
    <row r="2607" spans="1:2" hidden="1" x14ac:dyDescent="0.25">
      <c r="A2607" s="13">
        <v>35152</v>
      </c>
      <c r="B2607">
        <v>21.45</v>
      </c>
    </row>
    <row r="2608" spans="1:2" hidden="1" x14ac:dyDescent="0.25">
      <c r="A2608" s="13">
        <v>35153</v>
      </c>
      <c r="B2608">
        <v>21.43</v>
      </c>
    </row>
    <row r="2609" spans="1:2" hidden="1" x14ac:dyDescent="0.25">
      <c r="A2609" s="13">
        <v>35156</v>
      </c>
      <c r="B2609">
        <v>22.29</v>
      </c>
    </row>
    <row r="2610" spans="1:2" hidden="1" x14ac:dyDescent="0.25">
      <c r="A2610" s="13">
        <v>35157</v>
      </c>
      <c r="B2610">
        <v>22.68</v>
      </c>
    </row>
    <row r="2611" spans="1:2" hidden="1" x14ac:dyDescent="0.25">
      <c r="A2611" s="13">
        <v>35158</v>
      </c>
      <c r="B2611">
        <v>22.22</v>
      </c>
    </row>
    <row r="2612" spans="1:2" hidden="1" x14ac:dyDescent="0.25">
      <c r="A2612" s="13">
        <v>35159</v>
      </c>
      <c r="B2612">
        <v>22.75</v>
      </c>
    </row>
    <row r="2613" spans="1:2" hidden="1" x14ac:dyDescent="0.25">
      <c r="A2613" s="13">
        <v>35163</v>
      </c>
      <c r="B2613">
        <v>23.01</v>
      </c>
    </row>
    <row r="2614" spans="1:2" hidden="1" x14ac:dyDescent="0.25">
      <c r="A2614" s="13">
        <v>35164</v>
      </c>
      <c r="B2614">
        <v>23.23</v>
      </c>
    </row>
    <row r="2615" spans="1:2" hidden="1" x14ac:dyDescent="0.25">
      <c r="A2615" s="13">
        <v>35165</v>
      </c>
      <c r="B2615">
        <v>24.08</v>
      </c>
    </row>
    <row r="2616" spans="1:2" hidden="1" x14ac:dyDescent="0.25">
      <c r="A2616" s="13">
        <v>35166</v>
      </c>
      <c r="B2616">
        <v>25.15</v>
      </c>
    </row>
    <row r="2617" spans="1:2" hidden="1" x14ac:dyDescent="0.25">
      <c r="A2617" s="13">
        <v>35167</v>
      </c>
      <c r="B2617">
        <v>24.29</v>
      </c>
    </row>
    <row r="2618" spans="1:2" hidden="1" x14ac:dyDescent="0.25">
      <c r="A2618" s="13">
        <v>35170</v>
      </c>
      <c r="B2618">
        <v>25.13</v>
      </c>
    </row>
    <row r="2619" spans="1:2" hidden="1" x14ac:dyDescent="0.25">
      <c r="A2619" s="13">
        <v>35171</v>
      </c>
      <c r="B2619">
        <v>24.48</v>
      </c>
    </row>
    <row r="2620" spans="1:2" hidden="1" x14ac:dyDescent="0.25">
      <c r="A2620" s="13">
        <v>35172</v>
      </c>
      <c r="B2620">
        <v>24.67</v>
      </c>
    </row>
    <row r="2621" spans="1:2" hidden="1" x14ac:dyDescent="0.25">
      <c r="A2621" s="13">
        <v>35173</v>
      </c>
      <c r="B2621">
        <v>23.47</v>
      </c>
    </row>
    <row r="2622" spans="1:2" hidden="1" x14ac:dyDescent="0.25">
      <c r="A2622" s="13">
        <v>35174</v>
      </c>
      <c r="B2622">
        <v>23.96</v>
      </c>
    </row>
    <row r="2623" spans="1:2" hidden="1" x14ac:dyDescent="0.25">
      <c r="A2623" s="13">
        <v>35177</v>
      </c>
      <c r="B2623">
        <v>23.94</v>
      </c>
    </row>
    <row r="2624" spans="1:2" hidden="1" x14ac:dyDescent="0.25">
      <c r="A2624" s="13">
        <v>35178</v>
      </c>
      <c r="B2624">
        <v>24.39</v>
      </c>
    </row>
    <row r="2625" spans="1:2" hidden="1" x14ac:dyDescent="0.25">
      <c r="A2625" s="13">
        <v>35179</v>
      </c>
      <c r="B2625">
        <v>24</v>
      </c>
    </row>
    <row r="2626" spans="1:2" hidden="1" x14ac:dyDescent="0.25">
      <c r="A2626" s="13">
        <v>35180</v>
      </c>
      <c r="B2626">
        <v>24.35</v>
      </c>
    </row>
    <row r="2627" spans="1:2" hidden="1" x14ac:dyDescent="0.25">
      <c r="A2627" s="13">
        <v>35181</v>
      </c>
      <c r="B2627">
        <v>22.33</v>
      </c>
    </row>
    <row r="2628" spans="1:2" hidden="1" x14ac:dyDescent="0.25">
      <c r="A2628" s="13">
        <v>35184</v>
      </c>
      <c r="B2628">
        <v>22.07</v>
      </c>
    </row>
    <row r="2629" spans="1:2" hidden="1" x14ac:dyDescent="0.25">
      <c r="A2629" s="13">
        <v>35185</v>
      </c>
      <c r="B2629">
        <v>20.95</v>
      </c>
    </row>
    <row r="2630" spans="1:2" hidden="1" x14ac:dyDescent="0.25">
      <c r="A2630" s="13">
        <v>35186</v>
      </c>
      <c r="B2630">
        <v>20.81</v>
      </c>
    </row>
    <row r="2631" spans="1:2" hidden="1" x14ac:dyDescent="0.25">
      <c r="A2631" s="13">
        <v>35187</v>
      </c>
      <c r="B2631">
        <v>20.78</v>
      </c>
    </row>
    <row r="2632" spans="1:2" hidden="1" x14ac:dyDescent="0.25">
      <c r="A2632" s="13">
        <v>35188</v>
      </c>
      <c r="B2632">
        <v>21.19</v>
      </c>
    </row>
    <row r="2633" spans="1:2" hidden="1" x14ac:dyDescent="0.25">
      <c r="A2633" s="13">
        <v>35191</v>
      </c>
      <c r="B2633">
        <v>21.06</v>
      </c>
    </row>
    <row r="2634" spans="1:2" hidden="1" x14ac:dyDescent="0.25">
      <c r="A2634" s="13">
        <v>35192</v>
      </c>
      <c r="B2634">
        <v>21.07</v>
      </c>
    </row>
    <row r="2635" spans="1:2" hidden="1" x14ac:dyDescent="0.25">
      <c r="A2635" s="13">
        <v>35193</v>
      </c>
      <c r="B2635">
        <v>21.13</v>
      </c>
    </row>
    <row r="2636" spans="1:2" hidden="1" x14ac:dyDescent="0.25">
      <c r="A2636" s="13">
        <v>35194</v>
      </c>
      <c r="B2636">
        <v>20.65</v>
      </c>
    </row>
    <row r="2637" spans="1:2" hidden="1" x14ac:dyDescent="0.25">
      <c r="A2637" s="13">
        <v>35195</v>
      </c>
      <c r="B2637">
        <v>21.01</v>
      </c>
    </row>
    <row r="2638" spans="1:2" hidden="1" x14ac:dyDescent="0.25">
      <c r="A2638" s="13">
        <v>35198</v>
      </c>
      <c r="B2638">
        <v>21.23</v>
      </c>
    </row>
    <row r="2639" spans="1:2" hidden="1" x14ac:dyDescent="0.25">
      <c r="A2639" s="13">
        <v>35199</v>
      </c>
      <c r="B2639">
        <v>21.35</v>
      </c>
    </row>
    <row r="2640" spans="1:2" hidden="1" x14ac:dyDescent="0.25">
      <c r="A2640" s="13">
        <v>35200</v>
      </c>
      <c r="B2640">
        <v>21.28</v>
      </c>
    </row>
    <row r="2641" spans="1:2" hidden="1" x14ac:dyDescent="0.25">
      <c r="A2641" s="13">
        <v>35201</v>
      </c>
      <c r="B2641">
        <v>20.79</v>
      </c>
    </row>
    <row r="2642" spans="1:2" hidden="1" x14ac:dyDescent="0.25">
      <c r="A2642" s="13">
        <v>35202</v>
      </c>
      <c r="B2642">
        <v>20.64</v>
      </c>
    </row>
    <row r="2643" spans="1:2" hidden="1" x14ac:dyDescent="0.25">
      <c r="A2643" s="13">
        <v>35205</v>
      </c>
      <c r="B2643">
        <v>22.28</v>
      </c>
    </row>
    <row r="2644" spans="1:2" hidden="1" x14ac:dyDescent="0.25">
      <c r="A2644" s="13">
        <v>35206</v>
      </c>
      <c r="B2644">
        <v>21.95</v>
      </c>
    </row>
    <row r="2645" spans="1:2" hidden="1" x14ac:dyDescent="0.25">
      <c r="A2645" s="13">
        <v>35207</v>
      </c>
      <c r="B2645">
        <v>23.02</v>
      </c>
    </row>
    <row r="2646" spans="1:2" hidden="1" x14ac:dyDescent="0.25">
      <c r="A2646" s="13">
        <v>35208</v>
      </c>
      <c r="B2646">
        <v>22.35</v>
      </c>
    </row>
    <row r="2647" spans="1:2" hidden="1" x14ac:dyDescent="0.25">
      <c r="A2647" s="13">
        <v>35209</v>
      </c>
      <c r="B2647">
        <v>21.58</v>
      </c>
    </row>
    <row r="2648" spans="1:2" hidden="1" x14ac:dyDescent="0.25">
      <c r="A2648" s="13">
        <v>35213</v>
      </c>
      <c r="B2648">
        <v>21.1</v>
      </c>
    </row>
    <row r="2649" spans="1:2" hidden="1" x14ac:dyDescent="0.25">
      <c r="A2649" s="13">
        <v>35214</v>
      </c>
      <c r="B2649">
        <v>20.65</v>
      </c>
    </row>
    <row r="2650" spans="1:2" hidden="1" x14ac:dyDescent="0.25">
      <c r="A2650" s="13">
        <v>35215</v>
      </c>
      <c r="B2650">
        <v>19.95</v>
      </c>
    </row>
    <row r="2651" spans="1:2" hidden="1" x14ac:dyDescent="0.25">
      <c r="A2651" s="13">
        <v>35216</v>
      </c>
      <c r="B2651">
        <v>19.77</v>
      </c>
    </row>
    <row r="2652" spans="1:2" hidden="1" x14ac:dyDescent="0.25">
      <c r="A2652" s="13">
        <v>35219</v>
      </c>
      <c r="B2652">
        <v>19.86</v>
      </c>
    </row>
    <row r="2653" spans="1:2" hidden="1" x14ac:dyDescent="0.25">
      <c r="A2653" s="13">
        <v>35220</v>
      </c>
      <c r="B2653">
        <v>20.28</v>
      </c>
    </row>
    <row r="2654" spans="1:2" hidden="1" x14ac:dyDescent="0.25">
      <c r="A2654" s="13">
        <v>35221</v>
      </c>
      <c r="B2654">
        <v>19.73</v>
      </c>
    </row>
    <row r="2655" spans="1:2" hidden="1" x14ac:dyDescent="0.25">
      <c r="A2655" s="13">
        <v>35222</v>
      </c>
      <c r="B2655">
        <v>20.059999999999999</v>
      </c>
    </row>
    <row r="2656" spans="1:2" hidden="1" x14ac:dyDescent="0.25">
      <c r="A2656" s="13">
        <v>35223</v>
      </c>
      <c r="B2656">
        <v>20.28</v>
      </c>
    </row>
    <row r="2657" spans="1:2" hidden="1" x14ac:dyDescent="0.25">
      <c r="A2657" s="13">
        <v>35226</v>
      </c>
      <c r="B2657">
        <v>20.18</v>
      </c>
    </row>
    <row r="2658" spans="1:2" hidden="1" x14ac:dyDescent="0.25">
      <c r="A2658" s="13">
        <v>35227</v>
      </c>
      <c r="B2658">
        <v>20.13</v>
      </c>
    </row>
    <row r="2659" spans="1:2" hidden="1" x14ac:dyDescent="0.25">
      <c r="A2659" s="13">
        <v>35228</v>
      </c>
      <c r="B2659">
        <v>20.13</v>
      </c>
    </row>
    <row r="2660" spans="1:2" hidden="1" x14ac:dyDescent="0.25">
      <c r="A2660" s="13">
        <v>35229</v>
      </c>
      <c r="B2660">
        <v>20.03</v>
      </c>
    </row>
    <row r="2661" spans="1:2" hidden="1" x14ac:dyDescent="0.25">
      <c r="A2661" s="13">
        <v>35230</v>
      </c>
      <c r="B2661">
        <v>20.28</v>
      </c>
    </row>
    <row r="2662" spans="1:2" hidden="1" x14ac:dyDescent="0.25">
      <c r="A2662" s="13">
        <v>35233</v>
      </c>
      <c r="B2662">
        <v>21.43</v>
      </c>
    </row>
    <row r="2663" spans="1:2" hidden="1" x14ac:dyDescent="0.25">
      <c r="A2663" s="13">
        <v>35234</v>
      </c>
      <c r="B2663">
        <v>21.53</v>
      </c>
    </row>
    <row r="2664" spans="1:2" hidden="1" x14ac:dyDescent="0.25">
      <c r="A2664" s="13">
        <v>35235</v>
      </c>
      <c r="B2664">
        <v>20.73</v>
      </c>
    </row>
    <row r="2665" spans="1:2" hidden="1" x14ac:dyDescent="0.25">
      <c r="A2665" s="13">
        <v>35236</v>
      </c>
      <c r="B2665">
        <v>20.68</v>
      </c>
    </row>
    <row r="2666" spans="1:2" hidden="1" x14ac:dyDescent="0.25">
      <c r="A2666" s="13">
        <v>35237</v>
      </c>
      <c r="B2666">
        <v>20.38</v>
      </c>
    </row>
    <row r="2667" spans="1:2" hidden="1" x14ac:dyDescent="0.25">
      <c r="A2667" s="13">
        <v>35240</v>
      </c>
      <c r="B2667">
        <v>20.100000000000001</v>
      </c>
    </row>
    <row r="2668" spans="1:2" hidden="1" x14ac:dyDescent="0.25">
      <c r="A2668" s="13">
        <v>35241</v>
      </c>
      <c r="B2668">
        <v>20.13</v>
      </c>
    </row>
    <row r="2669" spans="1:2" hidden="1" x14ac:dyDescent="0.25">
      <c r="A2669" s="13">
        <v>35242</v>
      </c>
      <c r="B2669">
        <v>20.63</v>
      </c>
    </row>
    <row r="2670" spans="1:2" hidden="1" x14ac:dyDescent="0.25">
      <c r="A2670" s="13">
        <v>35243</v>
      </c>
      <c r="B2670">
        <v>20.98</v>
      </c>
    </row>
    <row r="2671" spans="1:2" hidden="1" x14ac:dyDescent="0.25">
      <c r="A2671" s="13">
        <v>35244</v>
      </c>
      <c r="B2671">
        <v>20.92</v>
      </c>
    </row>
    <row r="2672" spans="1:2" hidden="1" x14ac:dyDescent="0.25">
      <c r="A2672" s="13">
        <v>35247</v>
      </c>
      <c r="B2672">
        <v>21.48</v>
      </c>
    </row>
    <row r="2673" spans="1:2" hidden="1" x14ac:dyDescent="0.25">
      <c r="A2673" s="13">
        <v>35248</v>
      </c>
      <c r="B2673">
        <v>21.08</v>
      </c>
    </row>
    <row r="2674" spans="1:2" hidden="1" x14ac:dyDescent="0.25">
      <c r="A2674" s="13">
        <v>35249</v>
      </c>
      <c r="B2674">
        <v>21.38</v>
      </c>
    </row>
    <row r="2675" spans="1:2" hidden="1" x14ac:dyDescent="0.25">
      <c r="A2675" s="13">
        <v>35251</v>
      </c>
      <c r="B2675">
        <v>21.65</v>
      </c>
    </row>
    <row r="2676" spans="1:2" hidden="1" x14ac:dyDescent="0.25">
      <c r="A2676" s="13">
        <v>35254</v>
      </c>
      <c r="B2676">
        <v>21.33</v>
      </c>
    </row>
    <row r="2677" spans="1:2" hidden="1" x14ac:dyDescent="0.25">
      <c r="A2677" s="13">
        <v>35255</v>
      </c>
      <c r="B2677">
        <v>21.52</v>
      </c>
    </row>
    <row r="2678" spans="1:2" hidden="1" x14ac:dyDescent="0.25">
      <c r="A2678" s="13">
        <v>35256</v>
      </c>
      <c r="B2678">
        <v>21.56</v>
      </c>
    </row>
    <row r="2679" spans="1:2" hidden="1" x14ac:dyDescent="0.25">
      <c r="A2679" s="13">
        <v>35257</v>
      </c>
      <c r="B2679">
        <v>21.96</v>
      </c>
    </row>
    <row r="2680" spans="1:2" hidden="1" x14ac:dyDescent="0.25">
      <c r="A2680" s="13">
        <v>35258</v>
      </c>
      <c r="B2680">
        <v>21.9</v>
      </c>
    </row>
    <row r="2681" spans="1:2" hidden="1" x14ac:dyDescent="0.25">
      <c r="A2681" s="13">
        <v>35261</v>
      </c>
      <c r="B2681">
        <v>22.43</v>
      </c>
    </row>
    <row r="2682" spans="1:2" hidden="1" x14ac:dyDescent="0.25">
      <c r="A2682" s="13">
        <v>35262</v>
      </c>
      <c r="B2682">
        <v>22.28</v>
      </c>
    </row>
    <row r="2683" spans="1:2" hidden="1" x14ac:dyDescent="0.25">
      <c r="A2683" s="13">
        <v>35263</v>
      </c>
      <c r="B2683">
        <v>21.65</v>
      </c>
    </row>
    <row r="2684" spans="1:2" hidden="1" x14ac:dyDescent="0.25">
      <c r="A2684" s="13">
        <v>35264</v>
      </c>
      <c r="B2684">
        <v>21.68</v>
      </c>
    </row>
    <row r="2685" spans="1:2" hidden="1" x14ac:dyDescent="0.25">
      <c r="A2685" s="13">
        <v>35265</v>
      </c>
      <c r="B2685">
        <v>20.95</v>
      </c>
    </row>
    <row r="2686" spans="1:2" hidden="1" x14ac:dyDescent="0.25">
      <c r="A2686" s="13">
        <v>35268</v>
      </c>
      <c r="B2686">
        <v>21.05</v>
      </c>
    </row>
    <row r="2687" spans="1:2" hidden="1" x14ac:dyDescent="0.25">
      <c r="A2687" s="13">
        <v>35269</v>
      </c>
      <c r="B2687">
        <v>21.58</v>
      </c>
    </row>
    <row r="2688" spans="1:2" hidden="1" x14ac:dyDescent="0.25">
      <c r="A2688" s="13">
        <v>35270</v>
      </c>
      <c r="B2688">
        <v>20.97</v>
      </c>
    </row>
    <row r="2689" spans="1:2" hidden="1" x14ac:dyDescent="0.25">
      <c r="A2689" s="13">
        <v>35271</v>
      </c>
      <c r="B2689">
        <v>21.05</v>
      </c>
    </row>
    <row r="2690" spans="1:2" hidden="1" x14ac:dyDescent="0.25">
      <c r="A2690" s="13">
        <v>35272</v>
      </c>
      <c r="B2690">
        <v>20.13</v>
      </c>
    </row>
    <row r="2691" spans="1:2" hidden="1" x14ac:dyDescent="0.25">
      <c r="A2691" s="13">
        <v>35275</v>
      </c>
      <c r="B2691">
        <v>20.28</v>
      </c>
    </row>
    <row r="2692" spans="1:2" hidden="1" x14ac:dyDescent="0.25">
      <c r="A2692" s="13">
        <v>35276</v>
      </c>
      <c r="B2692">
        <v>20.28</v>
      </c>
    </row>
    <row r="2693" spans="1:2" hidden="1" x14ac:dyDescent="0.25">
      <c r="A2693" s="13">
        <v>35277</v>
      </c>
      <c r="B2693">
        <v>20.46</v>
      </c>
    </row>
    <row r="2694" spans="1:2" hidden="1" x14ac:dyDescent="0.25">
      <c r="A2694" s="13">
        <v>35278</v>
      </c>
      <c r="B2694">
        <v>20.95</v>
      </c>
    </row>
    <row r="2695" spans="1:2" hidden="1" x14ac:dyDescent="0.25">
      <c r="A2695" s="13">
        <v>35279</v>
      </c>
      <c r="B2695">
        <v>21.35</v>
      </c>
    </row>
    <row r="2696" spans="1:2" hidden="1" x14ac:dyDescent="0.25">
      <c r="A2696" s="13">
        <v>35282</v>
      </c>
      <c r="B2696">
        <v>21.25</v>
      </c>
    </row>
    <row r="2697" spans="1:2" hidden="1" x14ac:dyDescent="0.25">
      <c r="A2697" s="13">
        <v>35283</v>
      </c>
      <c r="B2697">
        <v>21.08</v>
      </c>
    </row>
    <row r="2698" spans="1:2" hidden="1" x14ac:dyDescent="0.25">
      <c r="A2698" s="13">
        <v>35284</v>
      </c>
      <c r="B2698">
        <v>21.35</v>
      </c>
    </row>
    <row r="2699" spans="1:2" hidden="1" x14ac:dyDescent="0.25">
      <c r="A2699" s="13">
        <v>35285</v>
      </c>
      <c r="B2699">
        <v>21.45</v>
      </c>
    </row>
    <row r="2700" spans="1:2" hidden="1" x14ac:dyDescent="0.25">
      <c r="A2700" s="13">
        <v>35286</v>
      </c>
      <c r="B2700">
        <v>21.6</v>
      </c>
    </row>
    <row r="2701" spans="1:2" hidden="1" x14ac:dyDescent="0.25">
      <c r="A2701" s="13">
        <v>35289</v>
      </c>
      <c r="B2701">
        <v>22.25</v>
      </c>
    </row>
    <row r="2702" spans="1:2" hidden="1" x14ac:dyDescent="0.25">
      <c r="A2702" s="13">
        <v>35290</v>
      </c>
      <c r="B2702">
        <v>22.35</v>
      </c>
    </row>
    <row r="2703" spans="1:2" hidden="1" x14ac:dyDescent="0.25">
      <c r="A2703" s="13">
        <v>35291</v>
      </c>
      <c r="B2703">
        <v>22.1</v>
      </c>
    </row>
    <row r="2704" spans="1:2" hidden="1" x14ac:dyDescent="0.25">
      <c r="A2704" s="13">
        <v>35292</v>
      </c>
      <c r="B2704">
        <v>21.95</v>
      </c>
    </row>
    <row r="2705" spans="1:2" hidden="1" x14ac:dyDescent="0.25">
      <c r="A2705" s="13">
        <v>35293</v>
      </c>
      <c r="B2705">
        <v>22.6</v>
      </c>
    </row>
    <row r="2706" spans="1:2" hidden="1" x14ac:dyDescent="0.25">
      <c r="A2706" s="13">
        <v>35296</v>
      </c>
      <c r="B2706">
        <v>23.1</v>
      </c>
    </row>
    <row r="2707" spans="1:2" hidden="1" x14ac:dyDescent="0.25">
      <c r="A2707" s="13">
        <v>35297</v>
      </c>
      <c r="B2707">
        <v>22.53</v>
      </c>
    </row>
    <row r="2708" spans="1:2" hidden="1" x14ac:dyDescent="0.25">
      <c r="A2708" s="13">
        <v>35298</v>
      </c>
      <c r="B2708">
        <v>22.15</v>
      </c>
    </row>
    <row r="2709" spans="1:2" hidden="1" x14ac:dyDescent="0.25">
      <c r="A2709" s="13">
        <v>35299</v>
      </c>
      <c r="B2709">
        <v>22.48</v>
      </c>
    </row>
    <row r="2710" spans="1:2" hidden="1" x14ac:dyDescent="0.25">
      <c r="A2710" s="13">
        <v>35300</v>
      </c>
      <c r="B2710">
        <v>22.23</v>
      </c>
    </row>
    <row r="2711" spans="1:2" hidden="1" x14ac:dyDescent="0.25">
      <c r="A2711" s="13">
        <v>35303</v>
      </c>
      <c r="B2711">
        <v>21.55</v>
      </c>
    </row>
    <row r="2712" spans="1:2" hidden="1" x14ac:dyDescent="0.25">
      <c r="A2712" s="13">
        <v>35304</v>
      </c>
      <c r="B2712">
        <v>21.35</v>
      </c>
    </row>
    <row r="2713" spans="1:2" hidden="1" x14ac:dyDescent="0.25">
      <c r="A2713" s="13">
        <v>35305</v>
      </c>
      <c r="B2713">
        <v>21.75</v>
      </c>
    </row>
    <row r="2714" spans="1:2" hidden="1" x14ac:dyDescent="0.25">
      <c r="A2714" s="13">
        <v>35306</v>
      </c>
      <c r="B2714">
        <v>22.2</v>
      </c>
    </row>
    <row r="2715" spans="1:2" hidden="1" x14ac:dyDescent="0.25">
      <c r="A2715" s="13">
        <v>35307</v>
      </c>
      <c r="B2715">
        <v>22.25</v>
      </c>
    </row>
    <row r="2716" spans="1:2" hidden="1" x14ac:dyDescent="0.25">
      <c r="A2716" s="13">
        <v>35311</v>
      </c>
      <c r="B2716">
        <v>23.35</v>
      </c>
    </row>
    <row r="2717" spans="1:2" hidden="1" x14ac:dyDescent="0.25">
      <c r="A2717" s="13">
        <v>35312</v>
      </c>
      <c r="B2717">
        <v>23.25</v>
      </c>
    </row>
    <row r="2718" spans="1:2" hidden="1" x14ac:dyDescent="0.25">
      <c r="A2718" s="13">
        <v>35313</v>
      </c>
      <c r="B2718">
        <v>23.45</v>
      </c>
    </row>
    <row r="2719" spans="1:2" hidden="1" x14ac:dyDescent="0.25">
      <c r="A2719" s="13">
        <v>35314</v>
      </c>
      <c r="B2719">
        <v>23.85</v>
      </c>
    </row>
    <row r="2720" spans="1:2" hidden="1" x14ac:dyDescent="0.25">
      <c r="A2720" s="13">
        <v>35317</v>
      </c>
      <c r="B2720">
        <v>23.75</v>
      </c>
    </row>
    <row r="2721" spans="1:2" hidden="1" x14ac:dyDescent="0.25">
      <c r="A2721" s="13">
        <v>35318</v>
      </c>
      <c r="B2721">
        <v>24.15</v>
      </c>
    </row>
    <row r="2722" spans="1:2" hidden="1" x14ac:dyDescent="0.25">
      <c r="A2722" s="13">
        <v>35319</v>
      </c>
      <c r="B2722">
        <v>24.75</v>
      </c>
    </row>
    <row r="2723" spans="1:2" hidden="1" x14ac:dyDescent="0.25">
      <c r="A2723" s="13">
        <v>35320</v>
      </c>
      <c r="B2723">
        <v>24.95</v>
      </c>
    </row>
    <row r="2724" spans="1:2" hidden="1" x14ac:dyDescent="0.25">
      <c r="A2724" s="13">
        <v>35321</v>
      </c>
      <c r="B2724">
        <v>24.5</v>
      </c>
    </row>
    <row r="2725" spans="1:2" hidden="1" x14ac:dyDescent="0.25">
      <c r="A2725" s="13">
        <v>35324</v>
      </c>
      <c r="B2725">
        <v>23.3</v>
      </c>
    </row>
    <row r="2726" spans="1:2" hidden="1" x14ac:dyDescent="0.25">
      <c r="A2726" s="13">
        <v>35325</v>
      </c>
      <c r="B2726">
        <v>23.4</v>
      </c>
    </row>
    <row r="2727" spans="1:2" hidden="1" x14ac:dyDescent="0.25">
      <c r="A2727" s="13">
        <v>35326</v>
      </c>
      <c r="B2727">
        <v>23.85</v>
      </c>
    </row>
    <row r="2728" spans="1:2" hidden="1" x14ac:dyDescent="0.25">
      <c r="A2728" s="13">
        <v>35327</v>
      </c>
      <c r="B2728">
        <v>23.45</v>
      </c>
    </row>
    <row r="2729" spans="1:2" hidden="1" x14ac:dyDescent="0.25">
      <c r="A2729" s="13">
        <v>35328</v>
      </c>
      <c r="B2729">
        <v>23.6</v>
      </c>
    </row>
    <row r="2730" spans="1:2" hidden="1" x14ac:dyDescent="0.25">
      <c r="A2730" s="13">
        <v>35331</v>
      </c>
      <c r="B2730">
        <v>23.83</v>
      </c>
    </row>
    <row r="2731" spans="1:2" hidden="1" x14ac:dyDescent="0.25">
      <c r="A2731" s="13">
        <v>35332</v>
      </c>
      <c r="B2731">
        <v>24.55</v>
      </c>
    </row>
    <row r="2732" spans="1:2" hidden="1" x14ac:dyDescent="0.25">
      <c r="A2732" s="13">
        <v>35333</v>
      </c>
      <c r="B2732">
        <v>24.6</v>
      </c>
    </row>
    <row r="2733" spans="1:2" hidden="1" x14ac:dyDescent="0.25">
      <c r="A2733" s="13">
        <v>35334</v>
      </c>
      <c r="B2733">
        <v>24.05</v>
      </c>
    </row>
    <row r="2734" spans="1:2" hidden="1" x14ac:dyDescent="0.25">
      <c r="A2734" s="13">
        <v>35335</v>
      </c>
      <c r="B2734">
        <v>24.6</v>
      </c>
    </row>
    <row r="2735" spans="1:2" hidden="1" x14ac:dyDescent="0.25">
      <c r="A2735" s="13">
        <v>35338</v>
      </c>
      <c r="B2735">
        <v>24.2</v>
      </c>
    </row>
    <row r="2736" spans="1:2" hidden="1" x14ac:dyDescent="0.25">
      <c r="A2736" s="13">
        <v>35339</v>
      </c>
      <c r="B2736">
        <v>24.35</v>
      </c>
    </row>
    <row r="2737" spans="1:2" hidden="1" x14ac:dyDescent="0.25">
      <c r="A2737" s="13">
        <v>35340</v>
      </c>
      <c r="B2737">
        <v>24.05</v>
      </c>
    </row>
    <row r="2738" spans="1:2" hidden="1" x14ac:dyDescent="0.25">
      <c r="A2738" s="13">
        <v>35341</v>
      </c>
      <c r="B2738">
        <v>24.85</v>
      </c>
    </row>
    <row r="2739" spans="1:2" hidden="1" x14ac:dyDescent="0.25">
      <c r="A2739" s="13">
        <v>35342</v>
      </c>
      <c r="B2739">
        <v>24.75</v>
      </c>
    </row>
    <row r="2740" spans="1:2" hidden="1" x14ac:dyDescent="0.25">
      <c r="A2740" s="13">
        <v>35345</v>
      </c>
      <c r="B2740">
        <v>25.25</v>
      </c>
    </row>
    <row r="2741" spans="1:2" hidden="1" x14ac:dyDescent="0.25">
      <c r="A2741" s="13">
        <v>35346</v>
      </c>
      <c r="B2741">
        <v>25.45</v>
      </c>
    </row>
    <row r="2742" spans="1:2" hidden="1" x14ac:dyDescent="0.25">
      <c r="A2742" s="13">
        <v>35347</v>
      </c>
      <c r="B2742">
        <v>25</v>
      </c>
    </row>
    <row r="2743" spans="1:2" hidden="1" x14ac:dyDescent="0.25">
      <c r="A2743" s="13">
        <v>35348</v>
      </c>
      <c r="B2743">
        <v>24.3</v>
      </c>
    </row>
    <row r="2744" spans="1:2" hidden="1" x14ac:dyDescent="0.25">
      <c r="A2744" s="13">
        <v>35349</v>
      </c>
      <c r="B2744">
        <v>24.65</v>
      </c>
    </row>
    <row r="2745" spans="1:2" hidden="1" x14ac:dyDescent="0.25">
      <c r="A2745" s="13">
        <v>35352</v>
      </c>
      <c r="B2745">
        <v>25.5</v>
      </c>
    </row>
    <row r="2746" spans="1:2" hidden="1" x14ac:dyDescent="0.25">
      <c r="A2746" s="13">
        <v>35353</v>
      </c>
      <c r="B2746">
        <v>25.45</v>
      </c>
    </row>
    <row r="2747" spans="1:2" hidden="1" x14ac:dyDescent="0.25">
      <c r="A2747" s="13">
        <v>35354</v>
      </c>
      <c r="B2747">
        <v>25.1</v>
      </c>
    </row>
    <row r="2748" spans="1:2" hidden="1" x14ac:dyDescent="0.25">
      <c r="A2748" s="13">
        <v>35355</v>
      </c>
      <c r="B2748">
        <v>25.4</v>
      </c>
    </row>
    <row r="2749" spans="1:2" hidden="1" x14ac:dyDescent="0.25">
      <c r="A2749" s="13">
        <v>35356</v>
      </c>
      <c r="B2749">
        <v>25.8</v>
      </c>
    </row>
    <row r="2750" spans="1:2" hidden="1" x14ac:dyDescent="0.25">
      <c r="A2750" s="13">
        <v>35359</v>
      </c>
      <c r="B2750">
        <v>25.85</v>
      </c>
    </row>
    <row r="2751" spans="1:2" hidden="1" x14ac:dyDescent="0.25">
      <c r="A2751" s="13">
        <v>35360</v>
      </c>
      <c r="B2751">
        <v>25.79</v>
      </c>
    </row>
    <row r="2752" spans="1:2" hidden="1" x14ac:dyDescent="0.25">
      <c r="A2752" s="13">
        <v>35361</v>
      </c>
      <c r="B2752">
        <v>24.78</v>
      </c>
    </row>
    <row r="2753" spans="1:2" hidden="1" x14ac:dyDescent="0.25">
      <c r="A2753" s="13">
        <v>35362</v>
      </c>
      <c r="B2753">
        <v>24.55</v>
      </c>
    </row>
    <row r="2754" spans="1:2" hidden="1" x14ac:dyDescent="0.25">
      <c r="A2754" s="13">
        <v>35363</v>
      </c>
      <c r="B2754">
        <v>24.8</v>
      </c>
    </row>
    <row r="2755" spans="1:2" hidden="1" x14ac:dyDescent="0.25">
      <c r="A2755" s="13">
        <v>35366</v>
      </c>
      <c r="B2755">
        <v>24.75</v>
      </c>
    </row>
    <row r="2756" spans="1:2" hidden="1" x14ac:dyDescent="0.25">
      <c r="A2756" s="13">
        <v>35367</v>
      </c>
      <c r="B2756">
        <v>24.15</v>
      </c>
    </row>
    <row r="2757" spans="1:2" hidden="1" x14ac:dyDescent="0.25">
      <c r="A2757" s="13">
        <v>35368</v>
      </c>
      <c r="B2757">
        <v>24.4</v>
      </c>
    </row>
    <row r="2758" spans="1:2" hidden="1" x14ac:dyDescent="0.25">
      <c r="A2758" s="13">
        <v>35369</v>
      </c>
      <c r="B2758">
        <v>23.25</v>
      </c>
    </row>
    <row r="2759" spans="1:2" hidden="1" x14ac:dyDescent="0.25">
      <c r="A2759" s="13">
        <v>35370</v>
      </c>
      <c r="B2759">
        <v>23</v>
      </c>
    </row>
    <row r="2760" spans="1:2" hidden="1" x14ac:dyDescent="0.25">
      <c r="A2760" s="13">
        <v>35373</v>
      </c>
      <c r="B2760">
        <v>22.8</v>
      </c>
    </row>
    <row r="2761" spans="1:2" hidden="1" x14ac:dyDescent="0.25">
      <c r="A2761" s="13">
        <v>35374</v>
      </c>
      <c r="B2761">
        <v>22.65</v>
      </c>
    </row>
    <row r="2762" spans="1:2" hidden="1" x14ac:dyDescent="0.25">
      <c r="A2762" s="13">
        <v>35375</v>
      </c>
      <c r="B2762">
        <v>22.75</v>
      </c>
    </row>
    <row r="2763" spans="1:2" hidden="1" x14ac:dyDescent="0.25">
      <c r="A2763" s="13">
        <v>35376</v>
      </c>
      <c r="B2763">
        <v>22.8</v>
      </c>
    </row>
    <row r="2764" spans="1:2" hidden="1" x14ac:dyDescent="0.25">
      <c r="A2764" s="13">
        <v>35377</v>
      </c>
      <c r="B2764">
        <v>23.6</v>
      </c>
    </row>
    <row r="2765" spans="1:2" hidden="1" x14ac:dyDescent="0.25">
      <c r="A2765" s="13">
        <v>35380</v>
      </c>
      <c r="B2765">
        <v>23.35</v>
      </c>
    </row>
    <row r="2766" spans="1:2" hidden="1" x14ac:dyDescent="0.25">
      <c r="A2766" s="13">
        <v>35381</v>
      </c>
      <c r="B2766">
        <v>23.4</v>
      </c>
    </row>
    <row r="2767" spans="1:2" hidden="1" x14ac:dyDescent="0.25">
      <c r="A2767" s="13">
        <v>35382</v>
      </c>
      <c r="B2767">
        <v>24.25</v>
      </c>
    </row>
    <row r="2768" spans="1:2" hidden="1" x14ac:dyDescent="0.25">
      <c r="A2768" s="13">
        <v>35383</v>
      </c>
      <c r="B2768">
        <v>24.35</v>
      </c>
    </row>
    <row r="2769" spans="1:2" hidden="1" x14ac:dyDescent="0.25">
      <c r="A2769" s="13">
        <v>35384</v>
      </c>
      <c r="B2769">
        <v>24.15</v>
      </c>
    </row>
    <row r="2770" spans="1:2" hidden="1" x14ac:dyDescent="0.25">
      <c r="A2770" s="13">
        <v>35387</v>
      </c>
      <c r="B2770">
        <v>23.85</v>
      </c>
    </row>
    <row r="2771" spans="1:2" hidden="1" x14ac:dyDescent="0.25">
      <c r="A2771" s="13">
        <v>35388</v>
      </c>
      <c r="B2771">
        <v>24.5</v>
      </c>
    </row>
    <row r="2772" spans="1:2" hidden="1" x14ac:dyDescent="0.25">
      <c r="A2772" s="13">
        <v>35389</v>
      </c>
      <c r="B2772">
        <v>23.75</v>
      </c>
    </row>
    <row r="2773" spans="1:2" hidden="1" x14ac:dyDescent="0.25">
      <c r="A2773" s="13">
        <v>35390</v>
      </c>
      <c r="B2773">
        <v>23.9</v>
      </c>
    </row>
    <row r="2774" spans="1:2" hidden="1" x14ac:dyDescent="0.25">
      <c r="A2774" s="13">
        <v>35391</v>
      </c>
      <c r="B2774">
        <v>24.15</v>
      </c>
    </row>
    <row r="2775" spans="1:2" hidden="1" x14ac:dyDescent="0.25">
      <c r="A2775" s="13">
        <v>35394</v>
      </c>
      <c r="B2775">
        <v>25.75</v>
      </c>
    </row>
    <row r="2776" spans="1:2" hidden="1" x14ac:dyDescent="0.25">
      <c r="A2776" s="13">
        <v>35395</v>
      </c>
      <c r="B2776">
        <v>23.7</v>
      </c>
    </row>
    <row r="2777" spans="1:2" hidden="1" x14ac:dyDescent="0.25">
      <c r="A2777" s="13">
        <v>35396</v>
      </c>
      <c r="B2777">
        <v>23.7</v>
      </c>
    </row>
    <row r="2778" spans="1:2" hidden="1" x14ac:dyDescent="0.25">
      <c r="A2778" s="13">
        <v>35398</v>
      </c>
      <c r="B2778">
        <v>23.7</v>
      </c>
    </row>
    <row r="2779" spans="1:2" hidden="1" x14ac:dyDescent="0.25">
      <c r="A2779" s="13">
        <v>35401</v>
      </c>
      <c r="B2779">
        <v>24.7</v>
      </c>
    </row>
    <row r="2780" spans="1:2" hidden="1" x14ac:dyDescent="0.25">
      <c r="A2780" s="13">
        <v>35402</v>
      </c>
      <c r="B2780">
        <v>24.8</v>
      </c>
    </row>
    <row r="2781" spans="1:2" hidden="1" x14ac:dyDescent="0.25">
      <c r="A2781" s="13">
        <v>35403</v>
      </c>
      <c r="B2781">
        <v>25</v>
      </c>
    </row>
    <row r="2782" spans="1:2" hidden="1" x14ac:dyDescent="0.25">
      <c r="A2782" s="13">
        <v>35404</v>
      </c>
      <c r="B2782">
        <v>25.6</v>
      </c>
    </row>
    <row r="2783" spans="1:2" hidden="1" x14ac:dyDescent="0.25">
      <c r="A2783" s="13">
        <v>35405</v>
      </c>
      <c r="B2783">
        <v>25.6</v>
      </c>
    </row>
    <row r="2784" spans="1:2" hidden="1" x14ac:dyDescent="0.25">
      <c r="A2784" s="13">
        <v>35408</v>
      </c>
      <c r="B2784">
        <v>25.15</v>
      </c>
    </row>
    <row r="2785" spans="1:2" hidden="1" x14ac:dyDescent="0.25">
      <c r="A2785" s="13">
        <v>35409</v>
      </c>
      <c r="B2785">
        <v>24.25</v>
      </c>
    </row>
    <row r="2786" spans="1:2" hidden="1" x14ac:dyDescent="0.25">
      <c r="A2786" s="13">
        <v>35410</v>
      </c>
      <c r="B2786">
        <v>23.4</v>
      </c>
    </row>
    <row r="2787" spans="1:2" hidden="1" x14ac:dyDescent="0.25">
      <c r="A2787" s="13">
        <v>35411</v>
      </c>
      <c r="B2787">
        <v>23.75</v>
      </c>
    </row>
    <row r="2788" spans="1:2" hidden="1" x14ac:dyDescent="0.25">
      <c r="A2788" s="13">
        <v>35412</v>
      </c>
      <c r="B2788">
        <v>24.45</v>
      </c>
    </row>
    <row r="2789" spans="1:2" hidden="1" x14ac:dyDescent="0.25">
      <c r="A2789" s="13">
        <v>35415</v>
      </c>
      <c r="B2789">
        <v>25.7</v>
      </c>
    </row>
    <row r="2790" spans="1:2" hidden="1" x14ac:dyDescent="0.25">
      <c r="A2790" s="13">
        <v>35416</v>
      </c>
      <c r="B2790">
        <v>25.7</v>
      </c>
    </row>
    <row r="2791" spans="1:2" hidden="1" x14ac:dyDescent="0.25">
      <c r="A2791" s="13">
        <v>35417</v>
      </c>
      <c r="B2791">
        <v>26.05</v>
      </c>
    </row>
    <row r="2792" spans="1:2" hidden="1" x14ac:dyDescent="0.25">
      <c r="A2792" s="13">
        <v>35418</v>
      </c>
      <c r="B2792">
        <v>26.55</v>
      </c>
    </row>
    <row r="2793" spans="1:2" hidden="1" x14ac:dyDescent="0.25">
      <c r="A2793" s="13">
        <v>35419</v>
      </c>
      <c r="B2793">
        <v>26.1</v>
      </c>
    </row>
    <row r="2794" spans="1:2" hidden="1" x14ac:dyDescent="0.25">
      <c r="A2794" s="13">
        <v>35422</v>
      </c>
      <c r="B2794">
        <v>26.4</v>
      </c>
    </row>
    <row r="2795" spans="1:2" hidden="1" x14ac:dyDescent="0.25">
      <c r="A2795" s="13">
        <v>35423</v>
      </c>
      <c r="B2795">
        <v>25.05</v>
      </c>
    </row>
    <row r="2796" spans="1:2" hidden="1" x14ac:dyDescent="0.25">
      <c r="A2796" s="13">
        <v>35425</v>
      </c>
      <c r="B2796">
        <v>25.1</v>
      </c>
    </row>
    <row r="2797" spans="1:2" hidden="1" x14ac:dyDescent="0.25">
      <c r="A2797" s="13">
        <v>35426</v>
      </c>
      <c r="B2797">
        <v>25.2</v>
      </c>
    </row>
    <row r="2798" spans="1:2" hidden="1" x14ac:dyDescent="0.25">
      <c r="A2798" s="13">
        <v>35429</v>
      </c>
      <c r="B2798">
        <v>25.35</v>
      </c>
    </row>
    <row r="2799" spans="1:2" hidden="1" x14ac:dyDescent="0.25">
      <c r="A2799" s="13">
        <v>35430</v>
      </c>
      <c r="B2799">
        <v>25.9</v>
      </c>
    </row>
    <row r="2800" spans="1:2" hidden="1" x14ac:dyDescent="0.25">
      <c r="A2800" s="13">
        <v>35432</v>
      </c>
      <c r="B2800">
        <v>25.55</v>
      </c>
    </row>
    <row r="2801" spans="1:2" hidden="1" x14ac:dyDescent="0.25">
      <c r="A2801" s="13">
        <v>35433</v>
      </c>
      <c r="B2801">
        <v>25.55</v>
      </c>
    </row>
    <row r="2802" spans="1:2" hidden="1" x14ac:dyDescent="0.25">
      <c r="A2802" s="13">
        <v>35436</v>
      </c>
      <c r="B2802">
        <v>26.25</v>
      </c>
    </row>
    <row r="2803" spans="1:2" hidden="1" x14ac:dyDescent="0.25">
      <c r="A2803" s="13">
        <v>35437</v>
      </c>
      <c r="B2803">
        <v>26.25</v>
      </c>
    </row>
    <row r="2804" spans="1:2" hidden="1" x14ac:dyDescent="0.25">
      <c r="A2804" s="13">
        <v>35438</v>
      </c>
      <c r="B2804">
        <v>26.55</v>
      </c>
    </row>
    <row r="2805" spans="1:2" hidden="1" x14ac:dyDescent="0.25">
      <c r="A2805" s="13">
        <v>35439</v>
      </c>
      <c r="B2805">
        <v>26.3</v>
      </c>
    </row>
    <row r="2806" spans="1:2" hidden="1" x14ac:dyDescent="0.25">
      <c r="A2806" s="13">
        <v>35440</v>
      </c>
      <c r="B2806">
        <v>26.15</v>
      </c>
    </row>
    <row r="2807" spans="1:2" hidden="1" x14ac:dyDescent="0.25">
      <c r="A2807" s="13">
        <v>35443</v>
      </c>
      <c r="B2807">
        <v>25.2</v>
      </c>
    </row>
    <row r="2808" spans="1:2" hidden="1" x14ac:dyDescent="0.25">
      <c r="A2808" s="13">
        <v>35444</v>
      </c>
      <c r="B2808">
        <v>25.1</v>
      </c>
    </row>
    <row r="2809" spans="1:2" hidden="1" x14ac:dyDescent="0.25">
      <c r="A2809" s="13">
        <v>35445</v>
      </c>
      <c r="B2809">
        <v>25.95</v>
      </c>
    </row>
    <row r="2810" spans="1:2" hidden="1" x14ac:dyDescent="0.25">
      <c r="A2810" s="13">
        <v>35446</v>
      </c>
      <c r="B2810">
        <v>25.45</v>
      </c>
    </row>
    <row r="2811" spans="1:2" hidden="1" x14ac:dyDescent="0.25">
      <c r="A2811" s="13">
        <v>35447</v>
      </c>
      <c r="B2811">
        <v>25.4</v>
      </c>
    </row>
    <row r="2812" spans="1:2" hidden="1" x14ac:dyDescent="0.25">
      <c r="A2812" s="13">
        <v>35450</v>
      </c>
      <c r="B2812">
        <v>25.1</v>
      </c>
    </row>
    <row r="2813" spans="1:2" hidden="1" x14ac:dyDescent="0.25">
      <c r="A2813" s="13">
        <v>35451</v>
      </c>
      <c r="B2813">
        <v>24.8</v>
      </c>
    </row>
    <row r="2814" spans="1:2" hidden="1" x14ac:dyDescent="0.25">
      <c r="A2814" s="13">
        <v>35452</v>
      </c>
      <c r="B2814">
        <v>24.4</v>
      </c>
    </row>
    <row r="2815" spans="1:2" hidden="1" x14ac:dyDescent="0.25">
      <c r="A2815" s="13">
        <v>35453</v>
      </c>
      <c r="B2815">
        <v>23.85</v>
      </c>
    </row>
    <row r="2816" spans="1:2" hidden="1" x14ac:dyDescent="0.25">
      <c r="A2816" s="13">
        <v>35454</v>
      </c>
      <c r="B2816">
        <v>23.85</v>
      </c>
    </row>
    <row r="2817" spans="1:2" hidden="1" x14ac:dyDescent="0.25">
      <c r="A2817" s="13">
        <v>35457</v>
      </c>
      <c r="B2817">
        <v>23.85</v>
      </c>
    </row>
    <row r="2818" spans="1:2" hidden="1" x14ac:dyDescent="0.25">
      <c r="A2818" s="13">
        <v>35458</v>
      </c>
      <c r="B2818">
        <v>23.9</v>
      </c>
    </row>
    <row r="2819" spans="1:2" hidden="1" x14ac:dyDescent="0.25">
      <c r="A2819" s="13">
        <v>35459</v>
      </c>
      <c r="B2819">
        <v>24.5</v>
      </c>
    </row>
    <row r="2820" spans="1:2" hidden="1" x14ac:dyDescent="0.25">
      <c r="A2820" s="13">
        <v>35460</v>
      </c>
      <c r="B2820">
        <v>24.8</v>
      </c>
    </row>
    <row r="2821" spans="1:2" hidden="1" x14ac:dyDescent="0.25">
      <c r="A2821" s="13">
        <v>35461</v>
      </c>
      <c r="B2821">
        <v>24.15</v>
      </c>
    </row>
    <row r="2822" spans="1:2" hidden="1" x14ac:dyDescent="0.25">
      <c r="A2822" s="13">
        <v>35464</v>
      </c>
      <c r="B2822">
        <v>24.2</v>
      </c>
    </row>
    <row r="2823" spans="1:2" hidden="1" x14ac:dyDescent="0.25">
      <c r="A2823" s="13">
        <v>35465</v>
      </c>
      <c r="B2823">
        <v>24</v>
      </c>
    </row>
    <row r="2824" spans="1:2" hidden="1" x14ac:dyDescent="0.25">
      <c r="A2824" s="13">
        <v>35466</v>
      </c>
      <c r="B2824">
        <v>23.9</v>
      </c>
    </row>
    <row r="2825" spans="1:2" hidden="1" x14ac:dyDescent="0.25">
      <c r="A2825" s="13">
        <v>35467</v>
      </c>
      <c r="B2825">
        <v>23.05</v>
      </c>
    </row>
    <row r="2826" spans="1:2" hidden="1" x14ac:dyDescent="0.25">
      <c r="A2826" s="13">
        <v>35468</v>
      </c>
      <c r="B2826">
        <v>22.3</v>
      </c>
    </row>
    <row r="2827" spans="1:2" hidden="1" x14ac:dyDescent="0.25">
      <c r="A2827" s="13">
        <v>35471</v>
      </c>
      <c r="B2827">
        <v>22.45</v>
      </c>
    </row>
    <row r="2828" spans="1:2" hidden="1" x14ac:dyDescent="0.25">
      <c r="A2828" s="13">
        <v>35472</v>
      </c>
      <c r="B2828">
        <v>22.35</v>
      </c>
    </row>
    <row r="2829" spans="1:2" hidden="1" x14ac:dyDescent="0.25">
      <c r="A2829" s="13">
        <v>35473</v>
      </c>
      <c r="B2829">
        <v>21.75</v>
      </c>
    </row>
    <row r="2830" spans="1:2" hidden="1" x14ac:dyDescent="0.25">
      <c r="A2830" s="13">
        <v>35474</v>
      </c>
      <c r="B2830">
        <v>22.1</v>
      </c>
    </row>
    <row r="2831" spans="1:2" hidden="1" x14ac:dyDescent="0.25">
      <c r="A2831" s="13">
        <v>35475</v>
      </c>
      <c r="B2831">
        <v>22.4</v>
      </c>
    </row>
    <row r="2832" spans="1:2" hidden="1" x14ac:dyDescent="0.25">
      <c r="A2832" s="13">
        <v>35479</v>
      </c>
      <c r="B2832">
        <v>22.5</v>
      </c>
    </row>
    <row r="2833" spans="1:2" hidden="1" x14ac:dyDescent="0.25">
      <c r="A2833" s="13">
        <v>35480</v>
      </c>
      <c r="B2833">
        <v>22.65</v>
      </c>
    </row>
    <row r="2834" spans="1:2" hidden="1" x14ac:dyDescent="0.25">
      <c r="A2834" s="13">
        <v>35481</v>
      </c>
      <c r="B2834">
        <v>21.95</v>
      </c>
    </row>
    <row r="2835" spans="1:2" hidden="1" x14ac:dyDescent="0.25">
      <c r="A2835" s="13">
        <v>35482</v>
      </c>
      <c r="B2835">
        <v>21.6</v>
      </c>
    </row>
    <row r="2836" spans="1:2" hidden="1" x14ac:dyDescent="0.25">
      <c r="A2836" s="13">
        <v>35485</v>
      </c>
      <c r="B2836">
        <v>21</v>
      </c>
    </row>
    <row r="2837" spans="1:2" hidden="1" x14ac:dyDescent="0.25">
      <c r="A2837" s="13">
        <v>35486</v>
      </c>
      <c r="B2837">
        <v>20.95</v>
      </c>
    </row>
    <row r="2838" spans="1:2" hidden="1" x14ac:dyDescent="0.25">
      <c r="A2838" s="13">
        <v>35487</v>
      </c>
      <c r="B2838">
        <v>21.1</v>
      </c>
    </row>
    <row r="2839" spans="1:2" hidden="1" x14ac:dyDescent="0.25">
      <c r="A2839" s="13">
        <v>35488</v>
      </c>
      <c r="B2839">
        <v>20.8</v>
      </c>
    </row>
    <row r="2840" spans="1:2" hidden="1" x14ac:dyDescent="0.25">
      <c r="A2840" s="13">
        <v>35489</v>
      </c>
      <c r="B2840">
        <v>20.3</v>
      </c>
    </row>
    <row r="2841" spans="1:2" hidden="1" x14ac:dyDescent="0.25">
      <c r="A2841" s="13">
        <v>35492</v>
      </c>
      <c r="B2841">
        <v>20.25</v>
      </c>
    </row>
    <row r="2842" spans="1:2" hidden="1" x14ac:dyDescent="0.25">
      <c r="A2842" s="13">
        <v>35493</v>
      </c>
      <c r="B2842">
        <v>20.75</v>
      </c>
    </row>
    <row r="2843" spans="1:2" hidden="1" x14ac:dyDescent="0.25">
      <c r="A2843" s="13">
        <v>35494</v>
      </c>
      <c r="B2843">
        <v>20.5</v>
      </c>
    </row>
    <row r="2844" spans="1:2" hidden="1" x14ac:dyDescent="0.25">
      <c r="A2844" s="13">
        <v>35495</v>
      </c>
      <c r="B2844">
        <v>21</v>
      </c>
    </row>
    <row r="2845" spans="1:2" hidden="1" x14ac:dyDescent="0.25">
      <c r="A2845" s="13">
        <v>35496</v>
      </c>
      <c r="B2845">
        <v>21.35</v>
      </c>
    </row>
    <row r="2846" spans="1:2" hidden="1" x14ac:dyDescent="0.25">
      <c r="A2846" s="13">
        <v>35499</v>
      </c>
      <c r="B2846">
        <v>20.5</v>
      </c>
    </row>
    <row r="2847" spans="1:2" hidden="1" x14ac:dyDescent="0.25">
      <c r="A2847" s="13">
        <v>35500</v>
      </c>
      <c r="B2847">
        <v>20.149999999999999</v>
      </c>
    </row>
    <row r="2848" spans="1:2" hidden="1" x14ac:dyDescent="0.25">
      <c r="A2848" s="13">
        <v>35501</v>
      </c>
      <c r="B2848">
        <v>20.6</v>
      </c>
    </row>
    <row r="2849" spans="1:2" hidden="1" x14ac:dyDescent="0.25">
      <c r="A2849" s="13">
        <v>35502</v>
      </c>
      <c r="B2849">
        <v>20.65</v>
      </c>
    </row>
    <row r="2850" spans="1:2" hidden="1" x14ac:dyDescent="0.25">
      <c r="A2850" s="13">
        <v>35503</v>
      </c>
      <c r="B2850">
        <v>21.3</v>
      </c>
    </row>
    <row r="2851" spans="1:2" hidden="1" x14ac:dyDescent="0.25">
      <c r="A2851" s="13">
        <v>35506</v>
      </c>
      <c r="B2851">
        <v>20.9</v>
      </c>
    </row>
    <row r="2852" spans="1:2" hidden="1" x14ac:dyDescent="0.25">
      <c r="A2852" s="13">
        <v>35507</v>
      </c>
      <c r="B2852">
        <v>22</v>
      </c>
    </row>
    <row r="2853" spans="1:2" hidden="1" x14ac:dyDescent="0.25">
      <c r="A2853" s="13">
        <v>35508</v>
      </c>
      <c r="B2853">
        <v>22</v>
      </c>
    </row>
    <row r="2854" spans="1:2" hidden="1" x14ac:dyDescent="0.25">
      <c r="A2854" s="13">
        <v>35509</v>
      </c>
      <c r="B2854">
        <v>22</v>
      </c>
    </row>
    <row r="2855" spans="1:2" hidden="1" x14ac:dyDescent="0.25">
      <c r="A2855" s="13">
        <v>35510</v>
      </c>
      <c r="B2855">
        <v>21.7</v>
      </c>
    </row>
    <row r="2856" spans="1:2" hidden="1" x14ac:dyDescent="0.25">
      <c r="A2856" s="13">
        <v>35513</v>
      </c>
      <c r="B2856">
        <v>21</v>
      </c>
    </row>
    <row r="2857" spans="1:2" hidden="1" x14ac:dyDescent="0.25">
      <c r="A2857" s="13">
        <v>35514</v>
      </c>
      <c r="B2857">
        <v>20.95</v>
      </c>
    </row>
    <row r="2858" spans="1:2" hidden="1" x14ac:dyDescent="0.25">
      <c r="A2858" s="13">
        <v>35515</v>
      </c>
      <c r="B2858">
        <v>20.65</v>
      </c>
    </row>
    <row r="2859" spans="1:2" hidden="1" x14ac:dyDescent="0.25">
      <c r="A2859" s="13">
        <v>35516</v>
      </c>
      <c r="B2859">
        <v>20.7</v>
      </c>
    </row>
    <row r="2860" spans="1:2" hidden="1" x14ac:dyDescent="0.25">
      <c r="A2860" s="13">
        <v>35520</v>
      </c>
      <c r="B2860">
        <v>20.350000000000001</v>
      </c>
    </row>
    <row r="2861" spans="1:2" hidden="1" x14ac:dyDescent="0.25">
      <c r="A2861" s="13">
        <v>35521</v>
      </c>
      <c r="B2861">
        <v>20.3</v>
      </c>
    </row>
    <row r="2862" spans="1:2" hidden="1" x14ac:dyDescent="0.25">
      <c r="A2862" s="13">
        <v>35522</v>
      </c>
      <c r="B2862">
        <v>19.55</v>
      </c>
    </row>
    <row r="2863" spans="1:2" hidden="1" x14ac:dyDescent="0.25">
      <c r="A2863" s="13">
        <v>35523</v>
      </c>
      <c r="B2863">
        <v>19.45</v>
      </c>
    </row>
    <row r="2864" spans="1:2" hidden="1" x14ac:dyDescent="0.25">
      <c r="A2864" s="13">
        <v>35524</v>
      </c>
      <c r="B2864">
        <v>19.149999999999999</v>
      </c>
    </row>
    <row r="2865" spans="1:2" hidden="1" x14ac:dyDescent="0.25">
      <c r="A2865" s="13">
        <v>35527</v>
      </c>
      <c r="B2865">
        <v>19.25</v>
      </c>
    </row>
    <row r="2866" spans="1:2" hidden="1" x14ac:dyDescent="0.25">
      <c r="A2866" s="13">
        <v>35528</v>
      </c>
      <c r="B2866">
        <v>19.350000000000001</v>
      </c>
    </row>
    <row r="2867" spans="1:2" hidden="1" x14ac:dyDescent="0.25">
      <c r="A2867" s="13">
        <v>35529</v>
      </c>
      <c r="B2867">
        <v>19.25</v>
      </c>
    </row>
    <row r="2868" spans="1:2" hidden="1" x14ac:dyDescent="0.25">
      <c r="A2868" s="13">
        <v>35530</v>
      </c>
      <c r="B2868">
        <v>19.55</v>
      </c>
    </row>
    <row r="2869" spans="1:2" hidden="1" x14ac:dyDescent="0.25">
      <c r="A2869" s="13">
        <v>35531</v>
      </c>
      <c r="B2869">
        <v>19.5</v>
      </c>
    </row>
    <row r="2870" spans="1:2" hidden="1" x14ac:dyDescent="0.25">
      <c r="A2870" s="13">
        <v>35534</v>
      </c>
      <c r="B2870">
        <v>19.899999999999999</v>
      </c>
    </row>
    <row r="2871" spans="1:2" hidden="1" x14ac:dyDescent="0.25">
      <c r="A2871" s="13">
        <v>35535</v>
      </c>
      <c r="B2871">
        <v>19.600000000000001</v>
      </c>
    </row>
    <row r="2872" spans="1:2" hidden="1" x14ac:dyDescent="0.25">
      <c r="A2872" s="13">
        <v>35536</v>
      </c>
      <c r="B2872">
        <v>19.350000000000001</v>
      </c>
    </row>
    <row r="2873" spans="1:2" hidden="1" x14ac:dyDescent="0.25">
      <c r="A2873" s="13">
        <v>35537</v>
      </c>
      <c r="B2873">
        <v>19.5</v>
      </c>
    </row>
    <row r="2874" spans="1:2" hidden="1" x14ac:dyDescent="0.25">
      <c r="A2874" s="13">
        <v>35538</v>
      </c>
      <c r="B2874">
        <v>19.899999999999999</v>
      </c>
    </row>
    <row r="2875" spans="1:2" hidden="1" x14ac:dyDescent="0.25">
      <c r="A2875" s="13">
        <v>35541</v>
      </c>
      <c r="B2875">
        <v>20.350000000000001</v>
      </c>
    </row>
    <row r="2876" spans="1:2" hidden="1" x14ac:dyDescent="0.25">
      <c r="A2876" s="13">
        <v>35542</v>
      </c>
      <c r="B2876">
        <v>19.600000000000001</v>
      </c>
    </row>
    <row r="2877" spans="1:2" hidden="1" x14ac:dyDescent="0.25">
      <c r="A2877" s="13">
        <v>35543</v>
      </c>
      <c r="B2877">
        <v>19.649999999999999</v>
      </c>
    </row>
    <row r="2878" spans="1:2" hidden="1" x14ac:dyDescent="0.25">
      <c r="A2878" s="13">
        <v>35544</v>
      </c>
      <c r="B2878">
        <v>19.850000000000001</v>
      </c>
    </row>
    <row r="2879" spans="1:2" hidden="1" x14ac:dyDescent="0.25">
      <c r="A2879" s="13">
        <v>35545</v>
      </c>
      <c r="B2879">
        <v>19.8</v>
      </c>
    </row>
    <row r="2880" spans="1:2" hidden="1" x14ac:dyDescent="0.25">
      <c r="A2880" s="13">
        <v>35548</v>
      </c>
      <c r="B2880">
        <v>19.850000000000001</v>
      </c>
    </row>
    <row r="2881" spans="1:2" hidden="1" x14ac:dyDescent="0.25">
      <c r="A2881" s="13">
        <v>35549</v>
      </c>
      <c r="B2881">
        <v>20.399999999999999</v>
      </c>
    </row>
    <row r="2882" spans="1:2" hidden="1" x14ac:dyDescent="0.25">
      <c r="A2882" s="13">
        <v>35550</v>
      </c>
      <c r="B2882">
        <v>20.2</v>
      </c>
    </row>
    <row r="2883" spans="1:2" hidden="1" x14ac:dyDescent="0.25">
      <c r="A2883" s="13">
        <v>35551</v>
      </c>
      <c r="B2883">
        <v>19.899999999999999</v>
      </c>
    </row>
    <row r="2884" spans="1:2" hidden="1" x14ac:dyDescent="0.25">
      <c r="A2884" s="13">
        <v>35552</v>
      </c>
      <c r="B2884">
        <v>19.600000000000001</v>
      </c>
    </row>
    <row r="2885" spans="1:2" hidden="1" x14ac:dyDescent="0.25">
      <c r="A2885" s="13">
        <v>35555</v>
      </c>
      <c r="B2885">
        <v>19.600000000000001</v>
      </c>
    </row>
    <row r="2886" spans="1:2" hidden="1" x14ac:dyDescent="0.25">
      <c r="A2886" s="13">
        <v>35556</v>
      </c>
      <c r="B2886">
        <v>19.7</v>
      </c>
    </row>
    <row r="2887" spans="1:2" hidden="1" x14ac:dyDescent="0.25">
      <c r="A2887" s="13">
        <v>35557</v>
      </c>
      <c r="B2887">
        <v>19.600000000000001</v>
      </c>
    </row>
    <row r="2888" spans="1:2" hidden="1" x14ac:dyDescent="0.25">
      <c r="A2888" s="13">
        <v>35558</v>
      </c>
      <c r="B2888">
        <v>20.350000000000001</v>
      </c>
    </row>
    <row r="2889" spans="1:2" hidden="1" x14ac:dyDescent="0.25">
      <c r="A2889" s="13">
        <v>35559</v>
      </c>
      <c r="B2889">
        <v>20.45</v>
      </c>
    </row>
    <row r="2890" spans="1:2" hidden="1" x14ac:dyDescent="0.25">
      <c r="A2890" s="13">
        <v>35562</v>
      </c>
      <c r="B2890">
        <v>21.4</v>
      </c>
    </row>
    <row r="2891" spans="1:2" hidden="1" x14ac:dyDescent="0.25">
      <c r="A2891" s="13">
        <v>35563</v>
      </c>
      <c r="B2891">
        <v>21.1</v>
      </c>
    </row>
    <row r="2892" spans="1:2" hidden="1" x14ac:dyDescent="0.25">
      <c r="A2892" s="13">
        <v>35564</v>
      </c>
      <c r="B2892">
        <v>21.35</v>
      </c>
    </row>
    <row r="2893" spans="1:2" hidden="1" x14ac:dyDescent="0.25">
      <c r="A2893" s="13">
        <v>35565</v>
      </c>
      <c r="B2893">
        <v>21.3</v>
      </c>
    </row>
    <row r="2894" spans="1:2" hidden="1" x14ac:dyDescent="0.25">
      <c r="A2894" s="13">
        <v>35566</v>
      </c>
      <c r="B2894">
        <v>22.1</v>
      </c>
    </row>
    <row r="2895" spans="1:2" hidden="1" x14ac:dyDescent="0.25">
      <c r="A2895" s="13">
        <v>35569</v>
      </c>
      <c r="B2895">
        <v>21.5</v>
      </c>
    </row>
    <row r="2896" spans="1:2" hidden="1" x14ac:dyDescent="0.25">
      <c r="A2896" s="13">
        <v>35570</v>
      </c>
      <c r="B2896">
        <v>21.2</v>
      </c>
    </row>
    <row r="2897" spans="1:2" hidden="1" x14ac:dyDescent="0.25">
      <c r="A2897" s="13">
        <v>35571</v>
      </c>
      <c r="B2897">
        <v>21.6</v>
      </c>
    </row>
    <row r="2898" spans="1:2" hidden="1" x14ac:dyDescent="0.25">
      <c r="A2898" s="13">
        <v>35572</v>
      </c>
      <c r="B2898">
        <v>21.6</v>
      </c>
    </row>
    <row r="2899" spans="1:2" hidden="1" x14ac:dyDescent="0.25">
      <c r="A2899" s="13">
        <v>35573</v>
      </c>
      <c r="B2899">
        <v>21.25</v>
      </c>
    </row>
    <row r="2900" spans="1:2" hidden="1" x14ac:dyDescent="0.25">
      <c r="A2900" s="13">
        <v>35577</v>
      </c>
      <c r="B2900">
        <v>20.75</v>
      </c>
    </row>
    <row r="2901" spans="1:2" hidden="1" x14ac:dyDescent="0.25">
      <c r="A2901" s="13">
        <v>35578</v>
      </c>
      <c r="B2901">
        <v>20.7</v>
      </c>
    </row>
    <row r="2902" spans="1:2" hidden="1" x14ac:dyDescent="0.25">
      <c r="A2902" s="13">
        <v>35579</v>
      </c>
      <c r="B2902">
        <v>21.15</v>
      </c>
    </row>
    <row r="2903" spans="1:2" hidden="1" x14ac:dyDescent="0.25">
      <c r="A2903" s="13">
        <v>35580</v>
      </c>
      <c r="B2903">
        <v>21</v>
      </c>
    </row>
    <row r="2904" spans="1:2" hidden="1" x14ac:dyDescent="0.25">
      <c r="A2904" s="13">
        <v>35583</v>
      </c>
      <c r="B2904">
        <v>21.15</v>
      </c>
    </row>
    <row r="2905" spans="1:2" hidden="1" x14ac:dyDescent="0.25">
      <c r="A2905" s="13">
        <v>35584</v>
      </c>
      <c r="B2905">
        <v>20.350000000000001</v>
      </c>
    </row>
    <row r="2906" spans="1:2" hidden="1" x14ac:dyDescent="0.25">
      <c r="A2906" s="13">
        <v>35585</v>
      </c>
      <c r="B2906">
        <v>20.3</v>
      </c>
    </row>
    <row r="2907" spans="1:2" hidden="1" x14ac:dyDescent="0.25">
      <c r="A2907" s="13">
        <v>35586</v>
      </c>
      <c r="B2907">
        <v>19.8</v>
      </c>
    </row>
    <row r="2908" spans="1:2" hidden="1" x14ac:dyDescent="0.25">
      <c r="A2908" s="13">
        <v>35587</v>
      </c>
      <c r="B2908">
        <v>19</v>
      </c>
    </row>
    <row r="2909" spans="1:2" hidden="1" x14ac:dyDescent="0.25">
      <c r="A2909" s="13">
        <v>35590</v>
      </c>
      <c r="B2909">
        <v>18.850000000000001</v>
      </c>
    </row>
    <row r="2910" spans="1:2" hidden="1" x14ac:dyDescent="0.25">
      <c r="A2910" s="13">
        <v>35591</v>
      </c>
      <c r="B2910">
        <v>18.850000000000001</v>
      </c>
    </row>
    <row r="2911" spans="1:2" hidden="1" x14ac:dyDescent="0.25">
      <c r="A2911" s="13">
        <v>35592</v>
      </c>
      <c r="B2911">
        <v>18.75</v>
      </c>
    </row>
    <row r="2912" spans="1:2" hidden="1" x14ac:dyDescent="0.25">
      <c r="A2912" s="13">
        <v>35593</v>
      </c>
      <c r="B2912">
        <v>19</v>
      </c>
    </row>
    <row r="2913" spans="1:2" hidden="1" x14ac:dyDescent="0.25">
      <c r="A2913" s="13">
        <v>35594</v>
      </c>
      <c r="B2913">
        <v>18.95</v>
      </c>
    </row>
    <row r="2914" spans="1:2" hidden="1" x14ac:dyDescent="0.25">
      <c r="A2914" s="13">
        <v>35597</v>
      </c>
      <c r="B2914">
        <v>19.100000000000001</v>
      </c>
    </row>
    <row r="2915" spans="1:2" hidden="1" x14ac:dyDescent="0.25">
      <c r="A2915" s="13">
        <v>35598</v>
      </c>
      <c r="B2915">
        <v>19.3</v>
      </c>
    </row>
    <row r="2916" spans="1:2" hidden="1" x14ac:dyDescent="0.25">
      <c r="A2916" s="13">
        <v>35599</v>
      </c>
      <c r="B2916">
        <v>18.899999999999999</v>
      </c>
    </row>
    <row r="2917" spans="1:2" hidden="1" x14ac:dyDescent="0.25">
      <c r="A2917" s="13">
        <v>35600</v>
      </c>
      <c r="B2917">
        <v>18.75</v>
      </c>
    </row>
    <row r="2918" spans="1:2" hidden="1" x14ac:dyDescent="0.25">
      <c r="A2918" s="13">
        <v>35601</v>
      </c>
      <c r="B2918">
        <v>18.600000000000001</v>
      </c>
    </row>
    <row r="2919" spans="1:2" hidden="1" x14ac:dyDescent="0.25">
      <c r="A2919" s="13">
        <v>35604</v>
      </c>
      <c r="B2919">
        <v>18.899999999999999</v>
      </c>
    </row>
    <row r="2920" spans="1:2" hidden="1" x14ac:dyDescent="0.25">
      <c r="A2920" s="13">
        <v>35605</v>
      </c>
      <c r="B2920">
        <v>18.71</v>
      </c>
    </row>
    <row r="2921" spans="1:2" hidden="1" x14ac:dyDescent="0.25">
      <c r="A2921" s="13">
        <v>35606</v>
      </c>
      <c r="B2921">
        <v>19.12</v>
      </c>
    </row>
    <row r="2922" spans="1:2" hidden="1" x14ac:dyDescent="0.25">
      <c r="A2922" s="13">
        <v>35607</v>
      </c>
      <c r="B2922">
        <v>18.84</v>
      </c>
    </row>
    <row r="2923" spans="1:2" hidden="1" x14ac:dyDescent="0.25">
      <c r="A2923" s="13">
        <v>35608</v>
      </c>
      <c r="B2923">
        <v>19.420000000000002</v>
      </c>
    </row>
    <row r="2924" spans="1:2" hidden="1" x14ac:dyDescent="0.25">
      <c r="A2924" s="13">
        <v>35611</v>
      </c>
      <c r="B2924">
        <v>19.82</v>
      </c>
    </row>
    <row r="2925" spans="1:2" hidden="1" x14ac:dyDescent="0.25">
      <c r="A2925" s="13">
        <v>35612</v>
      </c>
      <c r="B2925">
        <v>20.11</v>
      </c>
    </row>
    <row r="2926" spans="1:2" hidden="1" x14ac:dyDescent="0.25">
      <c r="A2926" s="13">
        <v>35613</v>
      </c>
      <c r="B2926">
        <v>20.39</v>
      </c>
    </row>
    <row r="2927" spans="1:2" hidden="1" x14ac:dyDescent="0.25">
      <c r="A2927" s="13">
        <v>35614</v>
      </c>
      <c r="B2927">
        <v>19.48</v>
      </c>
    </row>
    <row r="2928" spans="1:2" hidden="1" x14ac:dyDescent="0.25">
      <c r="A2928" s="13">
        <v>35618</v>
      </c>
      <c r="B2928">
        <v>19.53</v>
      </c>
    </row>
    <row r="2929" spans="1:2" hidden="1" x14ac:dyDescent="0.25">
      <c r="A2929" s="13">
        <v>35619</v>
      </c>
      <c r="B2929">
        <v>19.670000000000002</v>
      </c>
    </row>
    <row r="2930" spans="1:2" hidden="1" x14ac:dyDescent="0.25">
      <c r="A2930" s="13">
        <v>35620</v>
      </c>
      <c r="B2930">
        <v>19.399999999999999</v>
      </c>
    </row>
    <row r="2931" spans="1:2" hidden="1" x14ac:dyDescent="0.25">
      <c r="A2931" s="13">
        <v>35621</v>
      </c>
      <c r="B2931">
        <v>19.22</v>
      </c>
    </row>
    <row r="2932" spans="1:2" hidden="1" x14ac:dyDescent="0.25">
      <c r="A2932" s="13">
        <v>35622</v>
      </c>
      <c r="B2932">
        <v>19.39</v>
      </c>
    </row>
    <row r="2933" spans="1:2" hidden="1" x14ac:dyDescent="0.25">
      <c r="A2933" s="13">
        <v>35625</v>
      </c>
      <c r="B2933">
        <v>18.920000000000002</v>
      </c>
    </row>
    <row r="2934" spans="1:2" hidden="1" x14ac:dyDescent="0.25">
      <c r="A2934" s="13">
        <v>35626</v>
      </c>
      <c r="B2934">
        <v>19.809999999999999</v>
      </c>
    </row>
    <row r="2935" spans="1:2" hidden="1" x14ac:dyDescent="0.25">
      <c r="A2935" s="13">
        <v>35627</v>
      </c>
      <c r="B2935">
        <v>19.57</v>
      </c>
    </row>
    <row r="2936" spans="1:2" hidden="1" x14ac:dyDescent="0.25">
      <c r="A2936" s="13">
        <v>35628</v>
      </c>
      <c r="B2936">
        <v>19.920000000000002</v>
      </c>
    </row>
    <row r="2937" spans="1:2" hidden="1" x14ac:dyDescent="0.25">
      <c r="A2937" s="13">
        <v>35629</v>
      </c>
      <c r="B2937">
        <v>19.22</v>
      </c>
    </row>
    <row r="2938" spans="1:2" hidden="1" x14ac:dyDescent="0.25">
      <c r="A2938" s="13">
        <v>35632</v>
      </c>
      <c r="B2938">
        <v>19.25</v>
      </c>
    </row>
    <row r="2939" spans="1:2" hidden="1" x14ac:dyDescent="0.25">
      <c r="A2939" s="13">
        <v>35633</v>
      </c>
      <c r="B2939">
        <v>19.25</v>
      </c>
    </row>
    <row r="2940" spans="1:2" hidden="1" x14ac:dyDescent="0.25">
      <c r="A2940" s="13">
        <v>35634</v>
      </c>
      <c r="B2940">
        <v>19.68</v>
      </c>
    </row>
    <row r="2941" spans="1:2" hidden="1" x14ac:dyDescent="0.25">
      <c r="A2941" s="13">
        <v>35635</v>
      </c>
      <c r="B2941">
        <v>19.71</v>
      </c>
    </row>
    <row r="2942" spans="1:2" hidden="1" x14ac:dyDescent="0.25">
      <c r="A2942" s="13">
        <v>35636</v>
      </c>
      <c r="B2942">
        <v>19.71</v>
      </c>
    </row>
    <row r="2943" spans="1:2" hidden="1" x14ac:dyDescent="0.25">
      <c r="A2943" s="13">
        <v>35639</v>
      </c>
      <c r="B2943">
        <v>19.670000000000002</v>
      </c>
    </row>
    <row r="2944" spans="1:2" hidden="1" x14ac:dyDescent="0.25">
      <c r="A2944" s="13">
        <v>35640</v>
      </c>
      <c r="B2944">
        <v>20.079999999999998</v>
      </c>
    </row>
    <row r="2945" spans="1:2" hidden="1" x14ac:dyDescent="0.25">
      <c r="A2945" s="13">
        <v>35641</v>
      </c>
      <c r="B2945">
        <v>20.43</v>
      </c>
    </row>
    <row r="2946" spans="1:2" hidden="1" x14ac:dyDescent="0.25">
      <c r="A2946" s="13">
        <v>35642</v>
      </c>
      <c r="B2946">
        <v>20.190000000000001</v>
      </c>
    </row>
    <row r="2947" spans="1:2" hidden="1" x14ac:dyDescent="0.25">
      <c r="A2947" s="13">
        <v>35643</v>
      </c>
      <c r="B2947">
        <v>20.27</v>
      </c>
    </row>
    <row r="2948" spans="1:2" hidden="1" x14ac:dyDescent="0.25">
      <c r="A2948" s="13">
        <v>35646</v>
      </c>
      <c r="B2948">
        <v>20.81</v>
      </c>
    </row>
    <row r="2949" spans="1:2" hidden="1" x14ac:dyDescent="0.25">
      <c r="A2949" s="13">
        <v>35647</v>
      </c>
      <c r="B2949">
        <v>20.79</v>
      </c>
    </row>
    <row r="2950" spans="1:2" hidden="1" x14ac:dyDescent="0.25">
      <c r="A2950" s="13">
        <v>35648</v>
      </c>
      <c r="B2950">
        <v>20.46</v>
      </c>
    </row>
    <row r="2951" spans="1:2" hidden="1" x14ac:dyDescent="0.25">
      <c r="A2951" s="13">
        <v>35649</v>
      </c>
      <c r="B2951">
        <v>20.09</v>
      </c>
    </row>
    <row r="2952" spans="1:2" hidden="1" x14ac:dyDescent="0.25">
      <c r="A2952" s="13">
        <v>35650</v>
      </c>
      <c r="B2952">
        <v>19.579999999999998</v>
      </c>
    </row>
    <row r="2953" spans="1:2" hidden="1" x14ac:dyDescent="0.25">
      <c r="A2953" s="13">
        <v>35653</v>
      </c>
      <c r="B2953">
        <v>19.73</v>
      </c>
    </row>
    <row r="2954" spans="1:2" hidden="1" x14ac:dyDescent="0.25">
      <c r="A2954" s="13">
        <v>35654</v>
      </c>
      <c r="B2954">
        <v>19.91</v>
      </c>
    </row>
    <row r="2955" spans="1:2" hidden="1" x14ac:dyDescent="0.25">
      <c r="A2955" s="13">
        <v>35655</v>
      </c>
      <c r="B2955">
        <v>20.190000000000001</v>
      </c>
    </row>
    <row r="2956" spans="1:2" hidden="1" x14ac:dyDescent="0.25">
      <c r="A2956" s="13">
        <v>35656</v>
      </c>
      <c r="B2956">
        <v>20.02</v>
      </c>
    </row>
    <row r="2957" spans="1:2" hidden="1" x14ac:dyDescent="0.25">
      <c r="A2957" s="13">
        <v>35657</v>
      </c>
      <c r="B2957">
        <v>20.079999999999998</v>
      </c>
    </row>
    <row r="2958" spans="1:2" hidden="1" x14ac:dyDescent="0.25">
      <c r="A2958" s="13">
        <v>35660</v>
      </c>
      <c r="B2958">
        <v>19.940000000000001</v>
      </c>
    </row>
    <row r="2959" spans="1:2" hidden="1" x14ac:dyDescent="0.25">
      <c r="A2959" s="13">
        <v>35661</v>
      </c>
      <c r="B2959">
        <v>20.04</v>
      </c>
    </row>
    <row r="2960" spans="1:2" hidden="1" x14ac:dyDescent="0.25">
      <c r="A2960" s="13">
        <v>35662</v>
      </c>
      <c r="B2960">
        <v>20.07</v>
      </c>
    </row>
    <row r="2961" spans="1:2" hidden="1" x14ac:dyDescent="0.25">
      <c r="A2961" s="13">
        <v>35663</v>
      </c>
      <c r="B2961">
        <v>19.829999999999998</v>
      </c>
    </row>
    <row r="2962" spans="1:2" hidden="1" x14ac:dyDescent="0.25">
      <c r="A2962" s="13">
        <v>35664</v>
      </c>
      <c r="B2962">
        <v>19.7</v>
      </c>
    </row>
    <row r="2963" spans="1:2" hidden="1" x14ac:dyDescent="0.25">
      <c r="A2963" s="13">
        <v>35667</v>
      </c>
      <c r="B2963">
        <v>19.29</v>
      </c>
    </row>
    <row r="2964" spans="1:2" hidden="1" x14ac:dyDescent="0.25">
      <c r="A2964" s="13">
        <v>35668</v>
      </c>
      <c r="B2964">
        <v>19.309999999999999</v>
      </c>
    </row>
    <row r="2965" spans="1:2" hidden="1" x14ac:dyDescent="0.25">
      <c r="A2965" s="13">
        <v>35669</v>
      </c>
      <c r="B2965">
        <v>19.649999999999999</v>
      </c>
    </row>
    <row r="2966" spans="1:2" hidden="1" x14ac:dyDescent="0.25">
      <c r="A2966" s="13">
        <v>35670</v>
      </c>
      <c r="B2966">
        <v>19.59</v>
      </c>
    </row>
    <row r="2967" spans="1:2" hidden="1" x14ac:dyDescent="0.25">
      <c r="A2967" s="13">
        <v>35671</v>
      </c>
      <c r="B2967">
        <v>19.66</v>
      </c>
    </row>
    <row r="2968" spans="1:2" hidden="1" x14ac:dyDescent="0.25">
      <c r="A2968" s="13">
        <v>35675</v>
      </c>
      <c r="B2968">
        <v>19.73</v>
      </c>
    </row>
    <row r="2969" spans="1:2" hidden="1" x14ac:dyDescent="0.25">
      <c r="A2969" s="13">
        <v>35676</v>
      </c>
      <c r="B2969">
        <v>19.649999999999999</v>
      </c>
    </row>
    <row r="2970" spans="1:2" hidden="1" x14ac:dyDescent="0.25">
      <c r="A2970" s="13">
        <v>35677</v>
      </c>
      <c r="B2970">
        <v>19.46</v>
      </c>
    </row>
    <row r="2971" spans="1:2" hidden="1" x14ac:dyDescent="0.25">
      <c r="A2971" s="13">
        <v>35678</v>
      </c>
      <c r="B2971">
        <v>19.61</v>
      </c>
    </row>
    <row r="2972" spans="1:2" hidden="1" x14ac:dyDescent="0.25">
      <c r="A2972" s="13">
        <v>35681</v>
      </c>
      <c r="B2972">
        <v>19.43</v>
      </c>
    </row>
    <row r="2973" spans="1:2" hidden="1" x14ac:dyDescent="0.25">
      <c r="A2973" s="13">
        <v>35682</v>
      </c>
      <c r="B2973">
        <v>19.5</v>
      </c>
    </row>
    <row r="2974" spans="1:2" hidden="1" x14ac:dyDescent="0.25">
      <c r="A2974" s="13">
        <v>35683</v>
      </c>
      <c r="B2974">
        <v>19.5</v>
      </c>
    </row>
    <row r="2975" spans="1:2" hidden="1" x14ac:dyDescent="0.25">
      <c r="A2975" s="13">
        <v>35684</v>
      </c>
      <c r="B2975">
        <v>19.41</v>
      </c>
    </row>
    <row r="2976" spans="1:2" hidden="1" x14ac:dyDescent="0.25">
      <c r="A2976" s="13">
        <v>35685</v>
      </c>
      <c r="B2976">
        <v>19.37</v>
      </c>
    </row>
    <row r="2977" spans="1:2" hidden="1" x14ac:dyDescent="0.25">
      <c r="A2977" s="13">
        <v>35688</v>
      </c>
      <c r="B2977">
        <v>19.3</v>
      </c>
    </row>
    <row r="2978" spans="1:2" hidden="1" x14ac:dyDescent="0.25">
      <c r="A2978" s="13">
        <v>35689</v>
      </c>
      <c r="B2978">
        <v>19.670000000000002</v>
      </c>
    </row>
    <row r="2979" spans="1:2" hidden="1" x14ac:dyDescent="0.25">
      <c r="A2979" s="13">
        <v>35690</v>
      </c>
      <c r="B2979">
        <v>19.440000000000001</v>
      </c>
    </row>
    <row r="2980" spans="1:2" hidden="1" x14ac:dyDescent="0.25">
      <c r="A2980" s="13">
        <v>35691</v>
      </c>
      <c r="B2980">
        <v>19.41</v>
      </c>
    </row>
    <row r="2981" spans="1:2" hidden="1" x14ac:dyDescent="0.25">
      <c r="A2981" s="13">
        <v>35692</v>
      </c>
      <c r="B2981">
        <v>19.37</v>
      </c>
    </row>
    <row r="2982" spans="1:2" hidden="1" x14ac:dyDescent="0.25">
      <c r="A2982" s="13">
        <v>35695</v>
      </c>
      <c r="B2982">
        <v>19.61</v>
      </c>
    </row>
    <row r="2983" spans="1:2" hidden="1" x14ac:dyDescent="0.25">
      <c r="A2983" s="13">
        <v>35696</v>
      </c>
      <c r="B2983">
        <v>19.71</v>
      </c>
    </row>
    <row r="2984" spans="1:2" hidden="1" x14ac:dyDescent="0.25">
      <c r="A2984" s="13">
        <v>35697</v>
      </c>
      <c r="B2984">
        <v>20.03</v>
      </c>
    </row>
    <row r="2985" spans="1:2" hidden="1" x14ac:dyDescent="0.25">
      <c r="A2985" s="13">
        <v>35698</v>
      </c>
      <c r="B2985">
        <v>20.38</v>
      </c>
    </row>
    <row r="2986" spans="1:2" hidden="1" x14ac:dyDescent="0.25">
      <c r="A2986" s="13">
        <v>35699</v>
      </c>
      <c r="B2986">
        <v>20.87</v>
      </c>
    </row>
    <row r="2987" spans="1:2" hidden="1" x14ac:dyDescent="0.25">
      <c r="A2987" s="13">
        <v>35702</v>
      </c>
      <c r="B2987">
        <v>21.29</v>
      </c>
    </row>
    <row r="2988" spans="1:2" hidden="1" x14ac:dyDescent="0.25">
      <c r="A2988" s="13">
        <v>35703</v>
      </c>
      <c r="B2988">
        <v>21.13</v>
      </c>
    </row>
    <row r="2989" spans="1:2" hidden="1" x14ac:dyDescent="0.25">
      <c r="A2989" s="13">
        <v>35704</v>
      </c>
      <c r="B2989">
        <v>21.02</v>
      </c>
    </row>
    <row r="2990" spans="1:2" hidden="1" x14ac:dyDescent="0.25">
      <c r="A2990" s="13">
        <v>35705</v>
      </c>
      <c r="B2990">
        <v>21.82</v>
      </c>
    </row>
    <row r="2991" spans="1:2" hidden="1" x14ac:dyDescent="0.25">
      <c r="A2991" s="13">
        <v>35706</v>
      </c>
      <c r="B2991">
        <v>22.86</v>
      </c>
    </row>
    <row r="2992" spans="1:2" hidden="1" x14ac:dyDescent="0.25">
      <c r="A2992" s="13">
        <v>35709</v>
      </c>
      <c r="B2992">
        <v>21.97</v>
      </c>
    </row>
    <row r="2993" spans="1:2" hidden="1" x14ac:dyDescent="0.25">
      <c r="A2993" s="13">
        <v>35710</v>
      </c>
      <c r="B2993">
        <v>21.88</v>
      </c>
    </row>
    <row r="2994" spans="1:2" hidden="1" x14ac:dyDescent="0.25">
      <c r="A2994" s="13">
        <v>35711</v>
      </c>
      <c r="B2994">
        <v>22.19</v>
      </c>
    </row>
    <row r="2995" spans="1:2" hidden="1" x14ac:dyDescent="0.25">
      <c r="A2995" s="13">
        <v>35712</v>
      </c>
      <c r="B2995">
        <v>22.01</v>
      </c>
    </row>
    <row r="2996" spans="1:2" hidden="1" x14ac:dyDescent="0.25">
      <c r="A2996" s="13">
        <v>35713</v>
      </c>
      <c r="B2996">
        <v>22.01</v>
      </c>
    </row>
    <row r="2997" spans="1:2" hidden="1" x14ac:dyDescent="0.25">
      <c r="A2997" s="13">
        <v>35716</v>
      </c>
      <c r="B2997">
        <v>21.34</v>
      </c>
    </row>
    <row r="2998" spans="1:2" hidden="1" x14ac:dyDescent="0.25">
      <c r="A2998" s="13">
        <v>35717</v>
      </c>
      <c r="B2998">
        <v>20.75</v>
      </c>
    </row>
    <row r="2999" spans="1:2" hidden="1" x14ac:dyDescent="0.25">
      <c r="A2999" s="13">
        <v>35718</v>
      </c>
      <c r="B2999">
        <v>20.65</v>
      </c>
    </row>
    <row r="3000" spans="1:2" hidden="1" x14ac:dyDescent="0.25">
      <c r="A3000" s="13">
        <v>35719</v>
      </c>
      <c r="B3000">
        <v>20.98</v>
      </c>
    </row>
    <row r="3001" spans="1:2" hidden="1" x14ac:dyDescent="0.25">
      <c r="A3001" s="13">
        <v>35720</v>
      </c>
      <c r="B3001">
        <v>21.41</v>
      </c>
    </row>
    <row r="3002" spans="1:2" hidden="1" x14ac:dyDescent="0.25">
      <c r="A3002" s="13">
        <v>35723</v>
      </c>
      <c r="B3002">
        <v>20.69</v>
      </c>
    </row>
    <row r="3003" spans="1:2" hidden="1" x14ac:dyDescent="0.25">
      <c r="A3003" s="13">
        <v>35724</v>
      </c>
      <c r="B3003">
        <v>20.68</v>
      </c>
    </row>
    <row r="3004" spans="1:2" hidden="1" x14ac:dyDescent="0.25">
      <c r="A3004" s="13">
        <v>35725</v>
      </c>
      <c r="B3004">
        <v>21.44</v>
      </c>
    </row>
    <row r="3005" spans="1:2" hidden="1" x14ac:dyDescent="0.25">
      <c r="A3005" s="13">
        <v>35726</v>
      </c>
      <c r="B3005">
        <v>21.18</v>
      </c>
    </row>
    <row r="3006" spans="1:2" hidden="1" x14ac:dyDescent="0.25">
      <c r="A3006" s="13">
        <v>35727</v>
      </c>
      <c r="B3006">
        <v>20.99</v>
      </c>
    </row>
    <row r="3007" spans="1:2" hidden="1" x14ac:dyDescent="0.25">
      <c r="A3007" s="13">
        <v>35730</v>
      </c>
      <c r="B3007">
        <v>21.03</v>
      </c>
    </row>
    <row r="3008" spans="1:2" hidden="1" x14ac:dyDescent="0.25">
      <c r="A3008" s="13">
        <v>35731</v>
      </c>
      <c r="B3008">
        <v>20.399999999999999</v>
      </c>
    </row>
    <row r="3009" spans="1:2" hidden="1" x14ac:dyDescent="0.25">
      <c r="A3009" s="13">
        <v>35732</v>
      </c>
      <c r="B3009">
        <v>20.82</v>
      </c>
    </row>
    <row r="3010" spans="1:2" hidden="1" x14ac:dyDescent="0.25">
      <c r="A3010" s="13">
        <v>35733</v>
      </c>
      <c r="B3010">
        <v>21.26</v>
      </c>
    </row>
    <row r="3011" spans="1:2" hidden="1" x14ac:dyDescent="0.25">
      <c r="A3011" s="13">
        <v>35734</v>
      </c>
      <c r="B3011">
        <v>21.1</v>
      </c>
    </row>
    <row r="3012" spans="1:2" hidden="1" x14ac:dyDescent="0.25">
      <c r="A3012" s="13">
        <v>35737</v>
      </c>
      <c r="B3012">
        <v>20.91</v>
      </c>
    </row>
    <row r="3013" spans="1:2" hidden="1" x14ac:dyDescent="0.25">
      <c r="A3013" s="13">
        <v>35738</v>
      </c>
      <c r="B3013">
        <v>20.64</v>
      </c>
    </row>
    <row r="3014" spans="1:2" hidden="1" x14ac:dyDescent="0.25">
      <c r="A3014" s="13">
        <v>35739</v>
      </c>
      <c r="B3014">
        <v>20.440000000000001</v>
      </c>
    </row>
    <row r="3015" spans="1:2" hidden="1" x14ac:dyDescent="0.25">
      <c r="A3015" s="13">
        <v>35740</v>
      </c>
      <c r="B3015">
        <v>20.46</v>
      </c>
    </row>
    <row r="3016" spans="1:2" hidden="1" x14ac:dyDescent="0.25">
      <c r="A3016" s="13">
        <v>35741</v>
      </c>
      <c r="B3016">
        <v>20.8</v>
      </c>
    </row>
    <row r="3017" spans="1:2" hidden="1" x14ac:dyDescent="0.25">
      <c r="A3017" s="13">
        <v>35744</v>
      </c>
      <c r="B3017">
        <v>20.46</v>
      </c>
    </row>
    <row r="3018" spans="1:2" hidden="1" x14ac:dyDescent="0.25">
      <c r="A3018" s="13">
        <v>35745</v>
      </c>
      <c r="B3018">
        <v>20.54</v>
      </c>
    </row>
    <row r="3019" spans="1:2" hidden="1" x14ac:dyDescent="0.25">
      <c r="A3019" s="13">
        <v>35746</v>
      </c>
      <c r="B3019">
        <v>20.53</v>
      </c>
    </row>
    <row r="3020" spans="1:2" hidden="1" x14ac:dyDescent="0.25">
      <c r="A3020" s="13">
        <v>35747</v>
      </c>
      <c r="B3020">
        <v>20.76</v>
      </c>
    </row>
    <row r="3021" spans="1:2" hidden="1" x14ac:dyDescent="0.25">
      <c r="A3021" s="13">
        <v>35748</v>
      </c>
      <c r="B3021">
        <v>21.01</v>
      </c>
    </row>
    <row r="3022" spans="1:2" hidden="1" x14ac:dyDescent="0.25">
      <c r="A3022" s="13">
        <v>35751</v>
      </c>
      <c r="B3022">
        <v>20.29</v>
      </c>
    </row>
    <row r="3023" spans="1:2" hidden="1" x14ac:dyDescent="0.25">
      <c r="A3023" s="13">
        <v>35752</v>
      </c>
      <c r="B3023">
        <v>20.010000000000002</v>
      </c>
    </row>
    <row r="3024" spans="1:2" hidden="1" x14ac:dyDescent="0.25">
      <c r="A3024" s="13">
        <v>35753</v>
      </c>
      <c r="B3024">
        <v>19.82</v>
      </c>
    </row>
    <row r="3025" spans="1:2" hidden="1" x14ac:dyDescent="0.25">
      <c r="A3025" s="13">
        <v>35754</v>
      </c>
      <c r="B3025">
        <v>19.170000000000002</v>
      </c>
    </row>
    <row r="3026" spans="1:2" hidden="1" x14ac:dyDescent="0.25">
      <c r="A3026" s="13">
        <v>35755</v>
      </c>
      <c r="B3026">
        <v>19.760000000000002</v>
      </c>
    </row>
    <row r="3027" spans="1:2" hidden="1" x14ac:dyDescent="0.25">
      <c r="A3027" s="13">
        <v>35758</v>
      </c>
      <c r="B3027">
        <v>19.41</v>
      </c>
    </row>
    <row r="3028" spans="1:2" hidden="1" x14ac:dyDescent="0.25">
      <c r="A3028" s="13">
        <v>35759</v>
      </c>
      <c r="B3028">
        <v>19.350000000000001</v>
      </c>
    </row>
    <row r="3029" spans="1:2" hidden="1" x14ac:dyDescent="0.25">
      <c r="A3029" s="13">
        <v>35760</v>
      </c>
      <c r="B3029">
        <v>19.13</v>
      </c>
    </row>
    <row r="3030" spans="1:2" hidden="1" x14ac:dyDescent="0.25">
      <c r="A3030" s="13">
        <v>35765</v>
      </c>
      <c r="B3030">
        <v>18.760000000000002</v>
      </c>
    </row>
    <row r="3031" spans="1:2" hidden="1" x14ac:dyDescent="0.25">
      <c r="A3031" s="13">
        <v>35766</v>
      </c>
      <c r="B3031">
        <v>18.670000000000002</v>
      </c>
    </row>
    <row r="3032" spans="1:2" hidden="1" x14ac:dyDescent="0.25">
      <c r="A3032" s="13">
        <v>35767</v>
      </c>
      <c r="B3032">
        <v>18.809999999999999</v>
      </c>
    </row>
    <row r="3033" spans="1:2" hidden="1" x14ac:dyDescent="0.25">
      <c r="A3033" s="13">
        <v>35768</v>
      </c>
      <c r="B3033">
        <v>18.489999999999998</v>
      </c>
    </row>
    <row r="3034" spans="1:2" hidden="1" x14ac:dyDescent="0.25">
      <c r="A3034" s="13">
        <v>35769</v>
      </c>
      <c r="B3034">
        <v>18.72</v>
      </c>
    </row>
    <row r="3035" spans="1:2" hidden="1" x14ac:dyDescent="0.25">
      <c r="A3035" s="13">
        <v>35772</v>
      </c>
      <c r="B3035">
        <v>18.86</v>
      </c>
    </row>
    <row r="3036" spans="1:2" hidden="1" x14ac:dyDescent="0.25">
      <c r="A3036" s="13">
        <v>35773</v>
      </c>
      <c r="B3036">
        <v>18.79</v>
      </c>
    </row>
    <row r="3037" spans="1:2" hidden="1" x14ac:dyDescent="0.25">
      <c r="A3037" s="13">
        <v>35774</v>
      </c>
      <c r="B3037">
        <v>18.149999999999999</v>
      </c>
    </row>
    <row r="3038" spans="1:2" hidden="1" x14ac:dyDescent="0.25">
      <c r="A3038" s="13">
        <v>35775</v>
      </c>
      <c r="B3038">
        <v>18.18</v>
      </c>
    </row>
    <row r="3039" spans="1:2" hidden="1" x14ac:dyDescent="0.25">
      <c r="A3039" s="13">
        <v>35776</v>
      </c>
      <c r="B3039">
        <v>18.21</v>
      </c>
    </row>
    <row r="3040" spans="1:2" hidden="1" x14ac:dyDescent="0.25">
      <c r="A3040" s="13">
        <v>35779</v>
      </c>
      <c r="B3040">
        <v>18.18</v>
      </c>
    </row>
    <row r="3041" spans="1:2" hidden="1" x14ac:dyDescent="0.25">
      <c r="A3041" s="13">
        <v>35780</v>
      </c>
      <c r="B3041">
        <v>18.190000000000001</v>
      </c>
    </row>
    <row r="3042" spans="1:2" hidden="1" x14ac:dyDescent="0.25">
      <c r="A3042" s="13">
        <v>35781</v>
      </c>
      <c r="B3042">
        <v>18.22</v>
      </c>
    </row>
    <row r="3043" spans="1:2" hidden="1" x14ac:dyDescent="0.25">
      <c r="A3043" s="13">
        <v>35782</v>
      </c>
      <c r="B3043">
        <v>18.510000000000002</v>
      </c>
    </row>
    <row r="3044" spans="1:2" hidden="1" x14ac:dyDescent="0.25">
      <c r="A3044" s="13">
        <v>35783</v>
      </c>
      <c r="B3044">
        <v>18.46</v>
      </c>
    </row>
    <row r="3045" spans="1:2" hidden="1" x14ac:dyDescent="0.25">
      <c r="A3045" s="13">
        <v>35786</v>
      </c>
      <c r="B3045">
        <v>18.29</v>
      </c>
    </row>
    <row r="3046" spans="1:2" hidden="1" x14ac:dyDescent="0.25">
      <c r="A3046" s="13">
        <v>35787</v>
      </c>
      <c r="B3046">
        <v>18.39</v>
      </c>
    </row>
    <row r="3047" spans="1:2" hidden="1" x14ac:dyDescent="0.25">
      <c r="A3047" s="13">
        <v>35788</v>
      </c>
      <c r="B3047">
        <v>18.36</v>
      </c>
    </row>
    <row r="3048" spans="1:2" hidden="1" x14ac:dyDescent="0.25">
      <c r="A3048" s="13">
        <v>35790</v>
      </c>
      <c r="B3048">
        <v>18.190000000000001</v>
      </c>
    </row>
    <row r="3049" spans="1:2" hidden="1" x14ac:dyDescent="0.25">
      <c r="A3049" s="13">
        <v>35793</v>
      </c>
      <c r="B3049">
        <v>17.64</v>
      </c>
    </row>
    <row r="3050" spans="1:2" hidden="1" x14ac:dyDescent="0.25">
      <c r="A3050" s="13">
        <v>35794</v>
      </c>
      <c r="B3050">
        <v>17.600000000000001</v>
      </c>
    </row>
    <row r="3051" spans="1:2" hidden="1" x14ac:dyDescent="0.25">
      <c r="A3051" s="13">
        <v>35795</v>
      </c>
      <c r="B3051">
        <v>17.649999999999999</v>
      </c>
    </row>
    <row r="3052" spans="1:2" hidden="1" x14ac:dyDescent="0.25">
      <c r="A3052" s="13">
        <v>35797</v>
      </c>
      <c r="B3052">
        <v>17.41</v>
      </c>
    </row>
    <row r="3053" spans="1:2" hidden="1" x14ac:dyDescent="0.25">
      <c r="A3053" s="13">
        <v>35800</v>
      </c>
      <c r="B3053">
        <v>16.95</v>
      </c>
    </row>
    <row r="3054" spans="1:2" hidden="1" x14ac:dyDescent="0.25">
      <c r="A3054" s="13">
        <v>35801</v>
      </c>
      <c r="B3054">
        <v>16.64</v>
      </c>
    </row>
    <row r="3055" spans="1:2" hidden="1" x14ac:dyDescent="0.25">
      <c r="A3055" s="13">
        <v>35802</v>
      </c>
      <c r="B3055">
        <v>16.91</v>
      </c>
    </row>
    <row r="3056" spans="1:2" hidden="1" x14ac:dyDescent="0.25">
      <c r="A3056" s="13">
        <v>35803</v>
      </c>
      <c r="B3056">
        <v>17.010000000000002</v>
      </c>
    </row>
    <row r="3057" spans="1:2" hidden="1" x14ac:dyDescent="0.25">
      <c r="A3057" s="13">
        <v>35804</v>
      </c>
      <c r="B3057">
        <v>16.649999999999999</v>
      </c>
    </row>
    <row r="3058" spans="1:2" hidden="1" x14ac:dyDescent="0.25">
      <c r="A3058" s="13">
        <v>35807</v>
      </c>
      <c r="B3058">
        <v>16.53</v>
      </c>
    </row>
    <row r="3059" spans="1:2" hidden="1" x14ac:dyDescent="0.25">
      <c r="A3059" s="13">
        <v>35808</v>
      </c>
      <c r="B3059">
        <v>16.440000000000001</v>
      </c>
    </row>
    <row r="3060" spans="1:2" hidden="1" x14ac:dyDescent="0.25">
      <c r="A3060" s="13">
        <v>35809</v>
      </c>
      <c r="B3060">
        <v>16.54</v>
      </c>
    </row>
    <row r="3061" spans="1:2" hidden="1" x14ac:dyDescent="0.25">
      <c r="A3061" s="13">
        <v>35810</v>
      </c>
      <c r="B3061">
        <v>16.350000000000001</v>
      </c>
    </row>
    <row r="3062" spans="1:2" hidden="1" x14ac:dyDescent="0.25">
      <c r="A3062" s="13">
        <v>35811</v>
      </c>
      <c r="B3062">
        <v>16.48</v>
      </c>
    </row>
    <row r="3063" spans="1:2" hidden="1" x14ac:dyDescent="0.25">
      <c r="A3063" s="13">
        <v>35815</v>
      </c>
      <c r="B3063">
        <v>16.43</v>
      </c>
    </row>
    <row r="3064" spans="1:2" hidden="1" x14ac:dyDescent="0.25">
      <c r="A3064" s="13">
        <v>35816</v>
      </c>
      <c r="B3064">
        <v>16.05</v>
      </c>
    </row>
    <row r="3065" spans="1:2" hidden="1" x14ac:dyDescent="0.25">
      <c r="A3065" s="13">
        <v>35817</v>
      </c>
      <c r="B3065">
        <v>15.93</v>
      </c>
    </row>
    <row r="3066" spans="1:2" hidden="1" x14ac:dyDescent="0.25">
      <c r="A3066" s="13">
        <v>35818</v>
      </c>
      <c r="B3066">
        <v>15.65</v>
      </c>
    </row>
    <row r="3067" spans="1:2" hidden="1" x14ac:dyDescent="0.25">
      <c r="A3067" s="13">
        <v>35821</v>
      </c>
      <c r="B3067">
        <v>16.96</v>
      </c>
    </row>
    <row r="3068" spans="1:2" hidden="1" x14ac:dyDescent="0.25">
      <c r="A3068" s="13">
        <v>35822</v>
      </c>
      <c r="B3068">
        <v>17.059999999999999</v>
      </c>
    </row>
    <row r="3069" spans="1:2" hidden="1" x14ac:dyDescent="0.25">
      <c r="A3069" s="13">
        <v>35823</v>
      </c>
      <c r="B3069">
        <v>17.350000000000001</v>
      </c>
    </row>
    <row r="3070" spans="1:2" hidden="1" x14ac:dyDescent="0.25">
      <c r="A3070" s="13">
        <v>35824</v>
      </c>
      <c r="B3070">
        <v>17.93</v>
      </c>
    </row>
    <row r="3071" spans="1:2" hidden="1" x14ac:dyDescent="0.25">
      <c r="A3071" s="13">
        <v>35825</v>
      </c>
      <c r="B3071">
        <v>17.21</v>
      </c>
    </row>
    <row r="3072" spans="1:2" hidden="1" x14ac:dyDescent="0.25">
      <c r="A3072" s="13">
        <v>35828</v>
      </c>
      <c r="B3072">
        <v>17.07</v>
      </c>
    </row>
    <row r="3073" spans="1:2" hidden="1" x14ac:dyDescent="0.25">
      <c r="A3073" s="13">
        <v>35829</v>
      </c>
      <c r="B3073">
        <v>16.43</v>
      </c>
    </row>
    <row r="3074" spans="1:2" hidden="1" x14ac:dyDescent="0.25">
      <c r="A3074" s="13">
        <v>35830</v>
      </c>
      <c r="B3074">
        <v>16.420000000000002</v>
      </c>
    </row>
    <row r="3075" spans="1:2" hidden="1" x14ac:dyDescent="0.25">
      <c r="A3075" s="13">
        <v>35831</v>
      </c>
      <c r="B3075">
        <v>16.63</v>
      </c>
    </row>
    <row r="3076" spans="1:2" hidden="1" x14ac:dyDescent="0.25">
      <c r="A3076" s="13">
        <v>35832</v>
      </c>
      <c r="B3076">
        <v>16.72</v>
      </c>
    </row>
    <row r="3077" spans="1:2" hidden="1" x14ac:dyDescent="0.25">
      <c r="A3077" s="13">
        <v>35835</v>
      </c>
      <c r="B3077">
        <v>16.59</v>
      </c>
    </row>
    <row r="3078" spans="1:2" hidden="1" x14ac:dyDescent="0.25">
      <c r="A3078" s="13">
        <v>35836</v>
      </c>
      <c r="B3078">
        <v>16.48</v>
      </c>
    </row>
    <row r="3079" spans="1:2" hidden="1" x14ac:dyDescent="0.25">
      <c r="A3079" s="13">
        <v>35837</v>
      </c>
      <c r="B3079">
        <v>16.170000000000002</v>
      </c>
    </row>
    <row r="3080" spans="1:2" hidden="1" x14ac:dyDescent="0.25">
      <c r="A3080" s="13">
        <v>35838</v>
      </c>
      <c r="B3080">
        <v>15.97</v>
      </c>
    </row>
    <row r="3081" spans="1:2" hidden="1" x14ac:dyDescent="0.25">
      <c r="A3081" s="13">
        <v>35839</v>
      </c>
      <c r="B3081">
        <v>16.03</v>
      </c>
    </row>
    <row r="3082" spans="1:2" hidden="1" x14ac:dyDescent="0.25">
      <c r="A3082" s="13">
        <v>35843</v>
      </c>
      <c r="B3082">
        <v>15.64</v>
      </c>
    </row>
    <row r="3083" spans="1:2" hidden="1" x14ac:dyDescent="0.25">
      <c r="A3083" s="13">
        <v>35844</v>
      </c>
      <c r="B3083">
        <v>16.239999999999998</v>
      </c>
    </row>
    <row r="3084" spans="1:2" hidden="1" x14ac:dyDescent="0.25">
      <c r="A3084" s="13">
        <v>35845</v>
      </c>
      <c r="B3084">
        <v>16.12</v>
      </c>
    </row>
    <row r="3085" spans="1:2" hidden="1" x14ac:dyDescent="0.25">
      <c r="A3085" s="13">
        <v>35846</v>
      </c>
      <c r="B3085">
        <v>16.13</v>
      </c>
    </row>
    <row r="3086" spans="1:2" hidden="1" x14ac:dyDescent="0.25">
      <c r="A3086" s="13">
        <v>35849</v>
      </c>
      <c r="B3086">
        <v>15.23</v>
      </c>
    </row>
    <row r="3087" spans="1:2" hidden="1" x14ac:dyDescent="0.25">
      <c r="A3087" s="13">
        <v>35850</v>
      </c>
      <c r="B3087">
        <v>15.14</v>
      </c>
    </row>
    <row r="3088" spans="1:2" hidden="1" x14ac:dyDescent="0.25">
      <c r="A3088" s="13">
        <v>35851</v>
      </c>
      <c r="B3088">
        <v>15.28</v>
      </c>
    </row>
    <row r="3089" spans="1:2" hidden="1" x14ac:dyDescent="0.25">
      <c r="A3089" s="13">
        <v>35852</v>
      </c>
      <c r="B3089">
        <v>15.41</v>
      </c>
    </row>
    <row r="3090" spans="1:2" hidden="1" x14ac:dyDescent="0.25">
      <c r="A3090" s="13">
        <v>35853</v>
      </c>
      <c r="B3090">
        <v>15.44</v>
      </c>
    </row>
    <row r="3091" spans="1:2" hidden="1" x14ac:dyDescent="0.25">
      <c r="A3091" s="13">
        <v>35856</v>
      </c>
      <c r="B3091">
        <v>15.32</v>
      </c>
    </row>
    <row r="3092" spans="1:2" hidden="1" x14ac:dyDescent="0.25">
      <c r="A3092" s="13">
        <v>35857</v>
      </c>
      <c r="B3092">
        <v>15.28</v>
      </c>
    </row>
    <row r="3093" spans="1:2" hidden="1" x14ac:dyDescent="0.25">
      <c r="A3093" s="13">
        <v>35858</v>
      </c>
      <c r="B3093">
        <v>15.33</v>
      </c>
    </row>
    <row r="3094" spans="1:2" hidden="1" x14ac:dyDescent="0.25">
      <c r="A3094" s="13">
        <v>35859</v>
      </c>
      <c r="B3094">
        <v>15.34</v>
      </c>
    </row>
    <row r="3095" spans="1:2" hidden="1" x14ac:dyDescent="0.25">
      <c r="A3095" s="13">
        <v>35860</v>
      </c>
      <c r="B3095">
        <v>14.9</v>
      </c>
    </row>
    <row r="3096" spans="1:2" hidden="1" x14ac:dyDescent="0.25">
      <c r="A3096" s="13">
        <v>35863</v>
      </c>
      <c r="B3096">
        <v>14.58</v>
      </c>
    </row>
    <row r="3097" spans="1:2" hidden="1" x14ac:dyDescent="0.25">
      <c r="A3097" s="13">
        <v>35864</v>
      </c>
      <c r="B3097">
        <v>14.54</v>
      </c>
    </row>
    <row r="3098" spans="1:2" hidden="1" x14ac:dyDescent="0.25">
      <c r="A3098" s="13">
        <v>35865</v>
      </c>
      <c r="B3098">
        <v>14.3</v>
      </c>
    </row>
    <row r="3099" spans="1:2" hidden="1" x14ac:dyDescent="0.25">
      <c r="A3099" s="13">
        <v>35866</v>
      </c>
      <c r="B3099">
        <v>14.4</v>
      </c>
    </row>
    <row r="3100" spans="1:2" hidden="1" x14ac:dyDescent="0.25">
      <c r="A3100" s="13">
        <v>35867</v>
      </c>
      <c r="B3100">
        <v>14.19</v>
      </c>
    </row>
    <row r="3101" spans="1:2" hidden="1" x14ac:dyDescent="0.25">
      <c r="A3101" s="13">
        <v>35870</v>
      </c>
      <c r="B3101">
        <v>13.41</v>
      </c>
    </row>
    <row r="3102" spans="1:2" hidden="1" x14ac:dyDescent="0.25">
      <c r="A3102" s="13">
        <v>35871</v>
      </c>
      <c r="B3102">
        <v>13.67</v>
      </c>
    </row>
    <row r="3103" spans="1:2" hidden="1" x14ac:dyDescent="0.25">
      <c r="A3103" s="13">
        <v>35872</v>
      </c>
      <c r="B3103">
        <v>14.36</v>
      </c>
    </row>
    <row r="3104" spans="1:2" hidden="1" x14ac:dyDescent="0.25">
      <c r="A3104" s="13">
        <v>35873</v>
      </c>
      <c r="B3104">
        <v>14.43</v>
      </c>
    </row>
    <row r="3105" spans="1:2" hidden="1" x14ac:dyDescent="0.25">
      <c r="A3105" s="13">
        <v>35874</v>
      </c>
      <c r="B3105">
        <v>14.31</v>
      </c>
    </row>
    <row r="3106" spans="1:2" hidden="1" x14ac:dyDescent="0.25">
      <c r="A3106" s="13">
        <v>35877</v>
      </c>
      <c r="B3106">
        <v>16.14</v>
      </c>
    </row>
    <row r="3107" spans="1:2" hidden="1" x14ac:dyDescent="0.25">
      <c r="A3107" s="13">
        <v>35878</v>
      </c>
      <c r="B3107">
        <v>15.52</v>
      </c>
    </row>
    <row r="3108" spans="1:2" hidden="1" x14ac:dyDescent="0.25">
      <c r="A3108" s="13">
        <v>35879</v>
      </c>
      <c r="B3108">
        <v>16.690000000000001</v>
      </c>
    </row>
    <row r="3109" spans="1:2" hidden="1" x14ac:dyDescent="0.25">
      <c r="A3109" s="13">
        <v>35880</v>
      </c>
      <c r="B3109">
        <v>16.920000000000002</v>
      </c>
    </row>
    <row r="3110" spans="1:2" hidden="1" x14ac:dyDescent="0.25">
      <c r="A3110" s="13">
        <v>35881</v>
      </c>
      <c r="B3110">
        <v>16.84</v>
      </c>
    </row>
    <row r="3111" spans="1:2" hidden="1" x14ac:dyDescent="0.25">
      <c r="A3111" s="13">
        <v>35884</v>
      </c>
      <c r="B3111">
        <v>16.32</v>
      </c>
    </row>
    <row r="3112" spans="1:2" hidden="1" x14ac:dyDescent="0.25">
      <c r="A3112" s="13">
        <v>35885</v>
      </c>
      <c r="B3112">
        <v>15.75</v>
      </c>
    </row>
    <row r="3113" spans="1:2" hidden="1" x14ac:dyDescent="0.25">
      <c r="A3113" s="13">
        <v>35886</v>
      </c>
      <c r="B3113">
        <v>15.69</v>
      </c>
    </row>
    <row r="3114" spans="1:2" hidden="1" x14ac:dyDescent="0.25">
      <c r="A3114" s="13">
        <v>35887</v>
      </c>
      <c r="B3114">
        <v>16.04</v>
      </c>
    </row>
    <row r="3115" spans="1:2" hidden="1" x14ac:dyDescent="0.25">
      <c r="A3115" s="13">
        <v>35888</v>
      </c>
      <c r="B3115">
        <v>16.079999999999998</v>
      </c>
    </row>
    <row r="3116" spans="1:2" hidden="1" x14ac:dyDescent="0.25">
      <c r="A3116" s="13">
        <v>35891</v>
      </c>
      <c r="B3116">
        <v>15.48</v>
      </c>
    </row>
    <row r="3117" spans="1:2" hidden="1" x14ac:dyDescent="0.25">
      <c r="A3117" s="13">
        <v>35892</v>
      </c>
      <c r="B3117">
        <v>15.39</v>
      </c>
    </row>
    <row r="3118" spans="1:2" hidden="1" x14ac:dyDescent="0.25">
      <c r="A3118" s="13">
        <v>35893</v>
      </c>
      <c r="B3118">
        <v>15.71</v>
      </c>
    </row>
    <row r="3119" spans="1:2" hidden="1" x14ac:dyDescent="0.25">
      <c r="A3119" s="13">
        <v>35894</v>
      </c>
      <c r="B3119">
        <v>15.61</v>
      </c>
    </row>
    <row r="3120" spans="1:2" hidden="1" x14ac:dyDescent="0.25">
      <c r="A3120" s="13">
        <v>35898</v>
      </c>
      <c r="B3120">
        <v>15.35</v>
      </c>
    </row>
    <row r="3121" spans="1:2" hidden="1" x14ac:dyDescent="0.25">
      <c r="A3121" s="13">
        <v>35899</v>
      </c>
      <c r="B3121">
        <v>15.18</v>
      </c>
    </row>
    <row r="3122" spans="1:2" hidden="1" x14ac:dyDescent="0.25">
      <c r="A3122" s="13">
        <v>35900</v>
      </c>
      <c r="B3122">
        <v>15.64</v>
      </c>
    </row>
    <row r="3123" spans="1:2" hidden="1" x14ac:dyDescent="0.25">
      <c r="A3123" s="13">
        <v>35901</v>
      </c>
      <c r="B3123">
        <v>15.97</v>
      </c>
    </row>
    <row r="3124" spans="1:2" hidden="1" x14ac:dyDescent="0.25">
      <c r="A3124" s="13">
        <v>35902</v>
      </c>
      <c r="B3124">
        <v>15.49</v>
      </c>
    </row>
    <row r="3125" spans="1:2" hidden="1" x14ac:dyDescent="0.25">
      <c r="A3125" s="13">
        <v>35905</v>
      </c>
      <c r="B3125">
        <v>15.52</v>
      </c>
    </row>
    <row r="3126" spans="1:2" hidden="1" x14ac:dyDescent="0.25">
      <c r="A3126" s="13">
        <v>35906</v>
      </c>
      <c r="B3126">
        <v>15.57</v>
      </c>
    </row>
    <row r="3127" spans="1:2" hidden="1" x14ac:dyDescent="0.25">
      <c r="A3127" s="13">
        <v>35907</v>
      </c>
      <c r="B3127">
        <v>15.07</v>
      </c>
    </row>
    <row r="3128" spans="1:2" hidden="1" x14ac:dyDescent="0.25">
      <c r="A3128" s="13">
        <v>35908</v>
      </c>
      <c r="B3128">
        <v>13.09</v>
      </c>
    </row>
    <row r="3129" spans="1:2" hidden="1" x14ac:dyDescent="0.25">
      <c r="A3129" s="13">
        <v>35909</v>
      </c>
      <c r="B3129">
        <v>13.23</v>
      </c>
    </row>
    <row r="3130" spans="1:2" hidden="1" x14ac:dyDescent="0.25">
      <c r="A3130" s="13">
        <v>35912</v>
      </c>
      <c r="B3130">
        <v>15.43</v>
      </c>
    </row>
    <row r="3131" spans="1:2" hidden="1" x14ac:dyDescent="0.25">
      <c r="A3131" s="13">
        <v>35913</v>
      </c>
      <c r="B3131">
        <v>15.9</v>
      </c>
    </row>
    <row r="3132" spans="1:2" hidden="1" x14ac:dyDescent="0.25">
      <c r="A3132" s="13">
        <v>35914</v>
      </c>
      <c r="B3132">
        <v>15.43</v>
      </c>
    </row>
    <row r="3133" spans="1:2" hidden="1" x14ac:dyDescent="0.25">
      <c r="A3133" s="13">
        <v>35915</v>
      </c>
      <c r="B3133">
        <v>15.56</v>
      </c>
    </row>
    <row r="3134" spans="1:2" hidden="1" x14ac:dyDescent="0.25">
      <c r="A3134" s="13">
        <v>35916</v>
      </c>
      <c r="B3134">
        <v>16.25</v>
      </c>
    </row>
    <row r="3135" spans="1:2" hidden="1" x14ac:dyDescent="0.25">
      <c r="A3135" s="13">
        <v>35919</v>
      </c>
      <c r="B3135">
        <v>15.98</v>
      </c>
    </row>
    <row r="3136" spans="1:2" hidden="1" x14ac:dyDescent="0.25">
      <c r="A3136" s="13">
        <v>35920</v>
      </c>
      <c r="B3136">
        <v>15.48</v>
      </c>
    </row>
    <row r="3137" spans="1:2" hidden="1" x14ac:dyDescent="0.25">
      <c r="A3137" s="13">
        <v>35921</v>
      </c>
      <c r="B3137">
        <v>15.45</v>
      </c>
    </row>
    <row r="3138" spans="1:2" hidden="1" x14ac:dyDescent="0.25">
      <c r="A3138" s="13">
        <v>35922</v>
      </c>
      <c r="B3138">
        <v>15.26</v>
      </c>
    </row>
    <row r="3139" spans="1:2" hidden="1" x14ac:dyDescent="0.25">
      <c r="A3139" s="13">
        <v>35923</v>
      </c>
      <c r="B3139">
        <v>15.21</v>
      </c>
    </row>
    <row r="3140" spans="1:2" hidden="1" x14ac:dyDescent="0.25">
      <c r="A3140" s="13">
        <v>35926</v>
      </c>
      <c r="B3140">
        <v>15.26</v>
      </c>
    </row>
    <row r="3141" spans="1:2" hidden="1" x14ac:dyDescent="0.25">
      <c r="A3141" s="13">
        <v>35927</v>
      </c>
      <c r="B3141">
        <v>15.21</v>
      </c>
    </row>
    <row r="3142" spans="1:2" hidden="1" x14ac:dyDescent="0.25">
      <c r="A3142" s="13">
        <v>35928</v>
      </c>
      <c r="B3142">
        <v>15.01</v>
      </c>
    </row>
    <row r="3143" spans="1:2" hidden="1" x14ac:dyDescent="0.25">
      <c r="A3143" s="13">
        <v>35929</v>
      </c>
      <c r="B3143">
        <v>15.15</v>
      </c>
    </row>
    <row r="3144" spans="1:2" hidden="1" x14ac:dyDescent="0.25">
      <c r="A3144" s="13">
        <v>35930</v>
      </c>
      <c r="B3144">
        <v>14.51</v>
      </c>
    </row>
    <row r="3145" spans="1:2" hidden="1" x14ac:dyDescent="0.25">
      <c r="A3145" s="13">
        <v>35933</v>
      </c>
      <c r="B3145">
        <v>14.15</v>
      </c>
    </row>
    <row r="3146" spans="1:2" hidden="1" x14ac:dyDescent="0.25">
      <c r="A3146" s="13">
        <v>35934</v>
      </c>
      <c r="B3146">
        <v>13.01</v>
      </c>
    </row>
    <row r="3147" spans="1:2" hidden="1" x14ac:dyDescent="0.25">
      <c r="A3147" s="13">
        <v>35935</v>
      </c>
      <c r="B3147">
        <v>13.36</v>
      </c>
    </row>
    <row r="3148" spans="1:2" hidden="1" x14ac:dyDescent="0.25">
      <c r="A3148" s="13">
        <v>35936</v>
      </c>
      <c r="B3148">
        <v>14.21</v>
      </c>
    </row>
    <row r="3149" spans="1:2" hidden="1" x14ac:dyDescent="0.25">
      <c r="A3149" s="13">
        <v>35937</v>
      </c>
      <c r="B3149">
        <v>14.81</v>
      </c>
    </row>
    <row r="3150" spans="1:2" hidden="1" x14ac:dyDescent="0.25">
      <c r="A3150" s="13">
        <v>35941</v>
      </c>
      <c r="B3150">
        <v>14.9</v>
      </c>
    </row>
    <row r="3151" spans="1:2" hidden="1" x14ac:dyDescent="0.25">
      <c r="A3151" s="13">
        <v>35942</v>
      </c>
      <c r="B3151">
        <v>14.98</v>
      </c>
    </row>
    <row r="3152" spans="1:2" hidden="1" x14ac:dyDescent="0.25">
      <c r="A3152" s="13">
        <v>35943</v>
      </c>
      <c r="B3152">
        <v>14.88</v>
      </c>
    </row>
    <row r="3153" spans="1:2" hidden="1" x14ac:dyDescent="0.25">
      <c r="A3153" s="13">
        <v>35944</v>
      </c>
      <c r="B3153">
        <v>15.21</v>
      </c>
    </row>
    <row r="3154" spans="1:2" hidden="1" x14ac:dyDescent="0.25">
      <c r="A3154" s="13">
        <v>35947</v>
      </c>
      <c r="B3154">
        <v>14.99</v>
      </c>
    </row>
    <row r="3155" spans="1:2" hidden="1" x14ac:dyDescent="0.25">
      <c r="A3155" s="13">
        <v>35948</v>
      </c>
      <c r="B3155">
        <v>14.81</v>
      </c>
    </row>
    <row r="3156" spans="1:2" hidden="1" x14ac:dyDescent="0.25">
      <c r="A3156" s="13">
        <v>35949</v>
      </c>
      <c r="B3156">
        <v>14.94</v>
      </c>
    </row>
    <row r="3157" spans="1:2" hidden="1" x14ac:dyDescent="0.25">
      <c r="A3157" s="13">
        <v>35950</v>
      </c>
      <c r="B3157">
        <v>15.24</v>
      </c>
    </row>
    <row r="3158" spans="1:2" hidden="1" x14ac:dyDescent="0.25">
      <c r="A3158" s="13">
        <v>35951</v>
      </c>
      <c r="B3158">
        <v>15.13</v>
      </c>
    </row>
    <row r="3159" spans="1:2" hidden="1" x14ac:dyDescent="0.25">
      <c r="A3159" s="13">
        <v>35954</v>
      </c>
      <c r="B3159">
        <v>14.49</v>
      </c>
    </row>
    <row r="3160" spans="1:2" hidden="1" x14ac:dyDescent="0.25">
      <c r="A3160" s="13">
        <v>35955</v>
      </c>
      <c r="B3160">
        <v>13.76</v>
      </c>
    </row>
    <row r="3161" spans="1:2" hidden="1" x14ac:dyDescent="0.25">
      <c r="A3161" s="13">
        <v>35956</v>
      </c>
      <c r="B3161">
        <v>13.54</v>
      </c>
    </row>
    <row r="3162" spans="1:2" hidden="1" x14ac:dyDescent="0.25">
      <c r="A3162" s="13">
        <v>35957</v>
      </c>
      <c r="B3162">
        <v>12.67</v>
      </c>
    </row>
    <row r="3163" spans="1:2" hidden="1" x14ac:dyDescent="0.25">
      <c r="A3163" s="13">
        <v>35958</v>
      </c>
      <c r="B3163">
        <v>12.66</v>
      </c>
    </row>
    <row r="3164" spans="1:2" hidden="1" x14ac:dyDescent="0.25">
      <c r="A3164" s="13">
        <v>35961</v>
      </c>
      <c r="B3164">
        <v>11.69</v>
      </c>
    </row>
    <row r="3165" spans="1:2" hidden="1" x14ac:dyDescent="0.25">
      <c r="A3165" s="13">
        <v>35962</v>
      </c>
      <c r="B3165">
        <v>12.38</v>
      </c>
    </row>
    <row r="3166" spans="1:2" hidden="1" x14ac:dyDescent="0.25">
      <c r="A3166" s="13">
        <v>35963</v>
      </c>
      <c r="B3166">
        <v>12.55</v>
      </c>
    </row>
    <row r="3167" spans="1:2" hidden="1" x14ac:dyDescent="0.25">
      <c r="A3167" s="13">
        <v>35964</v>
      </c>
      <c r="B3167">
        <v>11.8</v>
      </c>
    </row>
    <row r="3168" spans="1:2" hidden="1" x14ac:dyDescent="0.25">
      <c r="A3168" s="13">
        <v>35965</v>
      </c>
      <c r="B3168">
        <v>11.8</v>
      </c>
    </row>
    <row r="3169" spans="1:2" hidden="1" x14ac:dyDescent="0.25">
      <c r="A3169" s="13">
        <v>35968</v>
      </c>
      <c r="B3169">
        <v>13.54</v>
      </c>
    </row>
    <row r="3170" spans="1:2" hidden="1" x14ac:dyDescent="0.25">
      <c r="A3170" s="13">
        <v>35969</v>
      </c>
      <c r="B3170">
        <v>14.65</v>
      </c>
    </row>
    <row r="3171" spans="1:2" hidden="1" x14ac:dyDescent="0.25">
      <c r="A3171" s="13">
        <v>35970</v>
      </c>
      <c r="B3171">
        <v>14.54</v>
      </c>
    </row>
    <row r="3172" spans="1:2" hidden="1" x14ac:dyDescent="0.25">
      <c r="A3172" s="13">
        <v>35971</v>
      </c>
      <c r="B3172">
        <v>13.9</v>
      </c>
    </row>
    <row r="3173" spans="1:2" hidden="1" x14ac:dyDescent="0.25">
      <c r="A3173" s="13">
        <v>35972</v>
      </c>
      <c r="B3173">
        <v>14.21</v>
      </c>
    </row>
    <row r="3174" spans="1:2" hidden="1" x14ac:dyDescent="0.25">
      <c r="A3174" s="13">
        <v>35975</v>
      </c>
      <c r="B3174">
        <v>14.29</v>
      </c>
    </row>
    <row r="3175" spans="1:2" hidden="1" x14ac:dyDescent="0.25">
      <c r="A3175" s="13">
        <v>35976</v>
      </c>
      <c r="B3175">
        <v>14.3</v>
      </c>
    </row>
    <row r="3176" spans="1:2" hidden="1" x14ac:dyDescent="0.25">
      <c r="A3176" s="13">
        <v>35977</v>
      </c>
      <c r="B3176">
        <v>14.47</v>
      </c>
    </row>
    <row r="3177" spans="1:2" hidden="1" x14ac:dyDescent="0.25">
      <c r="A3177" s="13">
        <v>35978</v>
      </c>
      <c r="B3177">
        <v>14.58</v>
      </c>
    </row>
    <row r="3178" spans="1:2" hidden="1" x14ac:dyDescent="0.25">
      <c r="A3178" s="13">
        <v>35982</v>
      </c>
      <c r="B3178">
        <v>13.87</v>
      </c>
    </row>
    <row r="3179" spans="1:2" hidden="1" x14ac:dyDescent="0.25">
      <c r="A3179" s="13">
        <v>35983</v>
      </c>
      <c r="B3179">
        <v>13.83</v>
      </c>
    </row>
    <row r="3180" spans="1:2" hidden="1" x14ac:dyDescent="0.25">
      <c r="A3180" s="13">
        <v>35984</v>
      </c>
      <c r="B3180">
        <v>14.01</v>
      </c>
    </row>
    <row r="3181" spans="1:2" hidden="1" x14ac:dyDescent="0.25">
      <c r="A3181" s="13">
        <v>35985</v>
      </c>
      <c r="B3181">
        <v>14.01</v>
      </c>
    </row>
    <row r="3182" spans="1:2" hidden="1" x14ac:dyDescent="0.25">
      <c r="A3182" s="13">
        <v>35986</v>
      </c>
      <c r="B3182">
        <v>13.96</v>
      </c>
    </row>
    <row r="3183" spans="1:2" hidden="1" x14ac:dyDescent="0.25">
      <c r="A3183" s="13">
        <v>35989</v>
      </c>
      <c r="B3183">
        <v>14.06</v>
      </c>
    </row>
    <row r="3184" spans="1:2" hidden="1" x14ac:dyDescent="0.25">
      <c r="A3184" s="13">
        <v>35990</v>
      </c>
      <c r="B3184">
        <v>14.87</v>
      </c>
    </row>
    <row r="3185" spans="1:2" hidden="1" x14ac:dyDescent="0.25">
      <c r="A3185" s="13">
        <v>35991</v>
      </c>
      <c r="B3185">
        <v>14.9</v>
      </c>
    </row>
    <row r="3186" spans="1:2" hidden="1" x14ac:dyDescent="0.25">
      <c r="A3186" s="13">
        <v>35992</v>
      </c>
      <c r="B3186">
        <v>14.54</v>
      </c>
    </row>
    <row r="3187" spans="1:2" hidden="1" x14ac:dyDescent="0.25">
      <c r="A3187" s="13">
        <v>35993</v>
      </c>
      <c r="B3187">
        <v>14.02</v>
      </c>
    </row>
    <row r="3188" spans="1:2" hidden="1" x14ac:dyDescent="0.25">
      <c r="A3188" s="13">
        <v>35996</v>
      </c>
      <c r="B3188">
        <v>13.44</v>
      </c>
    </row>
    <row r="3189" spans="1:2" hidden="1" x14ac:dyDescent="0.25">
      <c r="A3189" s="13">
        <v>35997</v>
      </c>
      <c r="B3189">
        <v>13.83</v>
      </c>
    </row>
    <row r="3190" spans="1:2" hidden="1" x14ac:dyDescent="0.25">
      <c r="A3190" s="13">
        <v>35998</v>
      </c>
      <c r="B3190">
        <v>14.29</v>
      </c>
    </row>
    <row r="3191" spans="1:2" hidden="1" x14ac:dyDescent="0.25">
      <c r="A3191" s="13">
        <v>35999</v>
      </c>
      <c r="B3191">
        <v>13.97</v>
      </c>
    </row>
    <row r="3192" spans="1:2" hidden="1" x14ac:dyDescent="0.25">
      <c r="A3192" s="13">
        <v>36000</v>
      </c>
      <c r="B3192">
        <v>13.93</v>
      </c>
    </row>
    <row r="3193" spans="1:2" hidden="1" x14ac:dyDescent="0.25">
      <c r="A3193" s="13">
        <v>36003</v>
      </c>
      <c r="B3193">
        <v>14.37</v>
      </c>
    </row>
    <row r="3194" spans="1:2" hidden="1" x14ac:dyDescent="0.25">
      <c r="A3194" s="13">
        <v>36004</v>
      </c>
      <c r="B3194">
        <v>14.2</v>
      </c>
    </row>
    <row r="3195" spans="1:2" hidden="1" x14ac:dyDescent="0.25">
      <c r="A3195" s="13">
        <v>36005</v>
      </c>
      <c r="B3195">
        <v>14.13</v>
      </c>
    </row>
    <row r="3196" spans="1:2" hidden="1" x14ac:dyDescent="0.25">
      <c r="A3196" s="13">
        <v>36006</v>
      </c>
      <c r="B3196">
        <v>14.25</v>
      </c>
    </row>
    <row r="3197" spans="1:2" hidden="1" x14ac:dyDescent="0.25">
      <c r="A3197" s="13">
        <v>36007</v>
      </c>
      <c r="B3197">
        <v>14.27</v>
      </c>
    </row>
    <row r="3198" spans="1:2" hidden="1" x14ac:dyDescent="0.25">
      <c r="A3198" s="13">
        <v>36010</v>
      </c>
      <c r="B3198">
        <v>13.93</v>
      </c>
    </row>
    <row r="3199" spans="1:2" hidden="1" x14ac:dyDescent="0.25">
      <c r="A3199" s="13">
        <v>36011</v>
      </c>
      <c r="B3199">
        <v>13.69</v>
      </c>
    </row>
    <row r="3200" spans="1:2" hidden="1" x14ac:dyDescent="0.25">
      <c r="A3200" s="13">
        <v>36012</v>
      </c>
      <c r="B3200">
        <v>13.8</v>
      </c>
    </row>
    <row r="3201" spans="1:2" hidden="1" x14ac:dyDescent="0.25">
      <c r="A3201" s="13">
        <v>36013</v>
      </c>
      <c r="B3201">
        <v>13.87</v>
      </c>
    </row>
    <row r="3202" spans="1:2" hidden="1" x14ac:dyDescent="0.25">
      <c r="A3202" s="13">
        <v>36014</v>
      </c>
      <c r="B3202">
        <v>13.85</v>
      </c>
    </row>
    <row r="3203" spans="1:2" hidden="1" x14ac:dyDescent="0.25">
      <c r="A3203" s="13">
        <v>36017</v>
      </c>
      <c r="B3203">
        <v>13.11</v>
      </c>
    </row>
    <row r="3204" spans="1:2" hidden="1" x14ac:dyDescent="0.25">
      <c r="A3204" s="13">
        <v>36018</v>
      </c>
      <c r="B3204">
        <v>12.87</v>
      </c>
    </row>
    <row r="3205" spans="1:2" hidden="1" x14ac:dyDescent="0.25">
      <c r="A3205" s="13">
        <v>36019</v>
      </c>
      <c r="B3205">
        <v>12.76</v>
      </c>
    </row>
    <row r="3206" spans="1:2" hidden="1" x14ac:dyDescent="0.25">
      <c r="A3206" s="13">
        <v>36020</v>
      </c>
      <c r="B3206">
        <v>13.44</v>
      </c>
    </row>
    <row r="3207" spans="1:2" hidden="1" x14ac:dyDescent="0.25">
      <c r="A3207" s="13">
        <v>36021</v>
      </c>
      <c r="B3207">
        <v>13.4</v>
      </c>
    </row>
    <row r="3208" spans="1:2" hidden="1" x14ac:dyDescent="0.25">
      <c r="A3208" s="13">
        <v>36024</v>
      </c>
      <c r="B3208">
        <v>13.26</v>
      </c>
    </row>
    <row r="3209" spans="1:2" hidden="1" x14ac:dyDescent="0.25">
      <c r="A3209" s="13">
        <v>36025</v>
      </c>
      <c r="B3209">
        <v>13.13</v>
      </c>
    </row>
    <row r="3210" spans="1:2" hidden="1" x14ac:dyDescent="0.25">
      <c r="A3210" s="13">
        <v>36026</v>
      </c>
      <c r="B3210">
        <v>13.21</v>
      </c>
    </row>
    <row r="3211" spans="1:2" hidden="1" x14ac:dyDescent="0.25">
      <c r="A3211" s="13">
        <v>36027</v>
      </c>
      <c r="B3211">
        <v>13.62</v>
      </c>
    </row>
    <row r="3212" spans="1:2" hidden="1" x14ac:dyDescent="0.25">
      <c r="A3212" s="13">
        <v>36028</v>
      </c>
      <c r="B3212">
        <v>13.44</v>
      </c>
    </row>
    <row r="3213" spans="1:2" hidden="1" x14ac:dyDescent="0.25">
      <c r="A3213" s="13">
        <v>36031</v>
      </c>
      <c r="B3213">
        <v>13.78</v>
      </c>
    </row>
    <row r="3214" spans="1:2" hidden="1" x14ac:dyDescent="0.25">
      <c r="A3214" s="13">
        <v>36032</v>
      </c>
      <c r="B3214">
        <v>13.9</v>
      </c>
    </row>
    <row r="3215" spans="1:2" hidden="1" x14ac:dyDescent="0.25">
      <c r="A3215" s="13">
        <v>36033</v>
      </c>
      <c r="B3215">
        <v>13.67</v>
      </c>
    </row>
    <row r="3216" spans="1:2" hidden="1" x14ac:dyDescent="0.25">
      <c r="A3216" s="13">
        <v>36034</v>
      </c>
      <c r="B3216">
        <v>13.35</v>
      </c>
    </row>
    <row r="3217" spans="1:2" hidden="1" x14ac:dyDescent="0.25">
      <c r="A3217" s="13">
        <v>36035</v>
      </c>
      <c r="B3217">
        <v>13.54</v>
      </c>
    </row>
    <row r="3218" spans="1:2" hidden="1" x14ac:dyDescent="0.25">
      <c r="A3218" s="13">
        <v>36038</v>
      </c>
      <c r="B3218">
        <v>13.29</v>
      </c>
    </row>
    <row r="3219" spans="1:2" hidden="1" x14ac:dyDescent="0.25">
      <c r="A3219" s="13">
        <v>36039</v>
      </c>
      <c r="B3219">
        <v>13.62</v>
      </c>
    </row>
    <row r="3220" spans="1:2" hidden="1" x14ac:dyDescent="0.25">
      <c r="A3220" s="13">
        <v>36040</v>
      </c>
      <c r="B3220">
        <v>13.72</v>
      </c>
    </row>
    <row r="3221" spans="1:2" hidden="1" x14ac:dyDescent="0.25">
      <c r="A3221" s="13">
        <v>36041</v>
      </c>
      <c r="B3221">
        <v>14.7</v>
      </c>
    </row>
    <row r="3222" spans="1:2" hidden="1" x14ac:dyDescent="0.25">
      <c r="A3222" s="13">
        <v>36042</v>
      </c>
      <c r="B3222">
        <v>14.59</v>
      </c>
    </row>
    <row r="3223" spans="1:2" hidden="1" x14ac:dyDescent="0.25">
      <c r="A3223" s="13">
        <v>36046</v>
      </c>
      <c r="B3223">
        <v>14.34</v>
      </c>
    </row>
    <row r="3224" spans="1:2" hidden="1" x14ac:dyDescent="0.25">
      <c r="A3224" s="13">
        <v>36047</v>
      </c>
      <c r="B3224">
        <v>14.37</v>
      </c>
    </row>
    <row r="3225" spans="1:2" hidden="1" x14ac:dyDescent="0.25">
      <c r="A3225" s="13">
        <v>36048</v>
      </c>
      <c r="B3225">
        <v>14.71</v>
      </c>
    </row>
    <row r="3226" spans="1:2" hidden="1" x14ac:dyDescent="0.25">
      <c r="A3226" s="13">
        <v>36049</v>
      </c>
      <c r="B3226">
        <v>14.39</v>
      </c>
    </row>
    <row r="3227" spans="1:2" hidden="1" x14ac:dyDescent="0.25">
      <c r="A3227" s="13">
        <v>36052</v>
      </c>
      <c r="B3227">
        <v>14.46</v>
      </c>
    </row>
    <row r="3228" spans="1:2" hidden="1" x14ac:dyDescent="0.25">
      <c r="A3228" s="13">
        <v>36053</v>
      </c>
      <c r="B3228">
        <v>14.72</v>
      </c>
    </row>
    <row r="3229" spans="1:2" hidden="1" x14ac:dyDescent="0.25">
      <c r="A3229" s="13">
        <v>36054</v>
      </c>
      <c r="B3229">
        <v>14.6</v>
      </c>
    </row>
    <row r="3230" spans="1:2" hidden="1" x14ac:dyDescent="0.25">
      <c r="A3230" s="13">
        <v>36055</v>
      </c>
      <c r="B3230">
        <v>15.07</v>
      </c>
    </row>
    <row r="3231" spans="1:2" hidden="1" x14ac:dyDescent="0.25">
      <c r="A3231" s="13">
        <v>36056</v>
      </c>
      <c r="B3231">
        <v>15.53</v>
      </c>
    </row>
    <row r="3232" spans="1:2" hidden="1" x14ac:dyDescent="0.25">
      <c r="A3232" s="13">
        <v>36059</v>
      </c>
      <c r="B3232">
        <v>15.58</v>
      </c>
    </row>
    <row r="3233" spans="1:2" hidden="1" x14ac:dyDescent="0.25">
      <c r="A3233" s="13">
        <v>36060</v>
      </c>
      <c r="B3233">
        <v>15.73</v>
      </c>
    </row>
    <row r="3234" spans="1:2" hidden="1" x14ac:dyDescent="0.25">
      <c r="A3234" s="13">
        <v>36061</v>
      </c>
      <c r="B3234">
        <v>15.8</v>
      </c>
    </row>
    <row r="3235" spans="1:2" hidden="1" x14ac:dyDescent="0.25">
      <c r="A3235" s="13">
        <v>36062</v>
      </c>
      <c r="B3235">
        <v>15.99</v>
      </c>
    </row>
    <row r="3236" spans="1:2" hidden="1" x14ac:dyDescent="0.25">
      <c r="A3236" s="13">
        <v>36063</v>
      </c>
      <c r="B3236">
        <v>15.8</v>
      </c>
    </row>
    <row r="3237" spans="1:2" hidden="1" x14ac:dyDescent="0.25">
      <c r="A3237" s="13">
        <v>36066</v>
      </c>
      <c r="B3237">
        <v>15.74</v>
      </c>
    </row>
    <row r="3238" spans="1:2" hidden="1" x14ac:dyDescent="0.25">
      <c r="A3238" s="13">
        <v>36067</v>
      </c>
      <c r="B3238">
        <v>16.010000000000002</v>
      </c>
    </row>
    <row r="3239" spans="1:2" hidden="1" x14ac:dyDescent="0.25">
      <c r="A3239" s="13">
        <v>36068</v>
      </c>
      <c r="B3239">
        <v>16.190000000000001</v>
      </c>
    </row>
    <row r="3240" spans="1:2" hidden="1" x14ac:dyDescent="0.25">
      <c r="A3240" s="13">
        <v>36069</v>
      </c>
      <c r="B3240">
        <v>15.52</v>
      </c>
    </row>
    <row r="3241" spans="1:2" hidden="1" x14ac:dyDescent="0.25">
      <c r="A3241" s="13">
        <v>36070</v>
      </c>
      <c r="B3241">
        <v>15.71</v>
      </c>
    </row>
    <row r="3242" spans="1:2" hidden="1" x14ac:dyDescent="0.25">
      <c r="A3242" s="13">
        <v>36073</v>
      </c>
      <c r="B3242">
        <v>15.24</v>
      </c>
    </row>
    <row r="3243" spans="1:2" hidden="1" x14ac:dyDescent="0.25">
      <c r="A3243" s="13">
        <v>36074</v>
      </c>
      <c r="B3243">
        <v>15.6</v>
      </c>
    </row>
    <row r="3244" spans="1:2" hidden="1" x14ac:dyDescent="0.25">
      <c r="A3244" s="13">
        <v>36075</v>
      </c>
      <c r="B3244">
        <v>15.03</v>
      </c>
    </row>
    <row r="3245" spans="1:2" hidden="1" x14ac:dyDescent="0.25">
      <c r="A3245" s="13">
        <v>36076</v>
      </c>
      <c r="B3245">
        <v>14.57</v>
      </c>
    </row>
    <row r="3246" spans="1:2" hidden="1" x14ac:dyDescent="0.25">
      <c r="A3246" s="13">
        <v>36077</v>
      </c>
      <c r="B3246">
        <v>14.64</v>
      </c>
    </row>
    <row r="3247" spans="1:2" hidden="1" x14ac:dyDescent="0.25">
      <c r="A3247" s="13">
        <v>36080</v>
      </c>
      <c r="B3247">
        <v>14.47</v>
      </c>
    </row>
    <row r="3248" spans="1:2" hidden="1" x14ac:dyDescent="0.25">
      <c r="A3248" s="13">
        <v>36081</v>
      </c>
      <c r="B3248">
        <v>14.27</v>
      </c>
    </row>
    <row r="3249" spans="1:2" hidden="1" x14ac:dyDescent="0.25">
      <c r="A3249" s="13">
        <v>36082</v>
      </c>
      <c r="B3249">
        <v>14.09</v>
      </c>
    </row>
    <row r="3250" spans="1:2" hidden="1" x14ac:dyDescent="0.25">
      <c r="A3250" s="13">
        <v>36083</v>
      </c>
      <c r="B3250">
        <v>14.08</v>
      </c>
    </row>
    <row r="3251" spans="1:2" hidden="1" x14ac:dyDescent="0.25">
      <c r="A3251" s="13">
        <v>36084</v>
      </c>
      <c r="B3251">
        <v>14.16</v>
      </c>
    </row>
    <row r="3252" spans="1:2" hidden="1" x14ac:dyDescent="0.25">
      <c r="A3252" s="13">
        <v>36087</v>
      </c>
      <c r="B3252">
        <v>13.39</v>
      </c>
    </row>
    <row r="3253" spans="1:2" hidden="1" x14ac:dyDescent="0.25">
      <c r="A3253" s="13">
        <v>36088</v>
      </c>
      <c r="B3253">
        <v>13.45</v>
      </c>
    </row>
    <row r="3254" spans="1:2" hidden="1" x14ac:dyDescent="0.25">
      <c r="A3254" s="13">
        <v>36089</v>
      </c>
      <c r="B3254">
        <v>14.14</v>
      </c>
    </row>
    <row r="3255" spans="1:2" hidden="1" x14ac:dyDescent="0.25">
      <c r="A3255" s="13">
        <v>36090</v>
      </c>
      <c r="B3255">
        <v>14</v>
      </c>
    </row>
    <row r="3256" spans="1:2" hidden="1" x14ac:dyDescent="0.25">
      <c r="A3256" s="13">
        <v>36091</v>
      </c>
      <c r="B3256">
        <v>14.06</v>
      </c>
    </row>
    <row r="3257" spans="1:2" hidden="1" x14ac:dyDescent="0.25">
      <c r="A3257" s="13">
        <v>36094</v>
      </c>
      <c r="B3257">
        <v>14.39</v>
      </c>
    </row>
    <row r="3258" spans="1:2" hidden="1" x14ac:dyDescent="0.25">
      <c r="A3258" s="13">
        <v>36095</v>
      </c>
      <c r="B3258">
        <v>14.19</v>
      </c>
    </row>
    <row r="3259" spans="1:2" hidden="1" x14ac:dyDescent="0.25">
      <c r="A3259" s="13">
        <v>36096</v>
      </c>
      <c r="B3259">
        <v>14.35</v>
      </c>
    </row>
    <row r="3260" spans="1:2" hidden="1" x14ac:dyDescent="0.25">
      <c r="A3260" s="13">
        <v>36097</v>
      </c>
      <c r="B3260">
        <v>14.31</v>
      </c>
    </row>
    <row r="3261" spans="1:2" hidden="1" x14ac:dyDescent="0.25">
      <c r="A3261" s="13">
        <v>36098</v>
      </c>
      <c r="B3261">
        <v>14.48</v>
      </c>
    </row>
    <row r="3262" spans="1:2" hidden="1" x14ac:dyDescent="0.25">
      <c r="A3262" s="13">
        <v>36101</v>
      </c>
      <c r="B3262">
        <v>14.45</v>
      </c>
    </row>
    <row r="3263" spans="1:2" hidden="1" x14ac:dyDescent="0.25">
      <c r="A3263" s="13">
        <v>36102</v>
      </c>
      <c r="B3263">
        <v>14.24</v>
      </c>
    </row>
    <row r="3264" spans="1:2" hidden="1" x14ac:dyDescent="0.25">
      <c r="A3264" s="13">
        <v>36103</v>
      </c>
      <c r="B3264">
        <v>14.09</v>
      </c>
    </row>
    <row r="3265" spans="1:2" hidden="1" x14ac:dyDescent="0.25">
      <c r="A3265" s="13">
        <v>36104</v>
      </c>
      <c r="B3265">
        <v>13.93</v>
      </c>
    </row>
    <row r="3266" spans="1:2" hidden="1" x14ac:dyDescent="0.25">
      <c r="A3266" s="13">
        <v>36105</v>
      </c>
      <c r="B3266">
        <v>13.93</v>
      </c>
    </row>
    <row r="3267" spans="1:2" hidden="1" x14ac:dyDescent="0.25">
      <c r="A3267" s="13">
        <v>36108</v>
      </c>
      <c r="B3267">
        <v>13.39</v>
      </c>
    </row>
    <row r="3268" spans="1:2" hidden="1" x14ac:dyDescent="0.25">
      <c r="A3268" s="13">
        <v>36109</v>
      </c>
      <c r="B3268">
        <v>13.54</v>
      </c>
    </row>
    <row r="3269" spans="1:2" hidden="1" x14ac:dyDescent="0.25">
      <c r="A3269" s="13">
        <v>36110</v>
      </c>
      <c r="B3269">
        <v>13.63</v>
      </c>
    </row>
    <row r="3270" spans="1:2" hidden="1" x14ac:dyDescent="0.25">
      <c r="A3270" s="13">
        <v>36111</v>
      </c>
      <c r="B3270">
        <v>14.04</v>
      </c>
    </row>
    <row r="3271" spans="1:2" hidden="1" x14ac:dyDescent="0.25">
      <c r="A3271" s="13">
        <v>36112</v>
      </c>
      <c r="B3271">
        <v>13.57</v>
      </c>
    </row>
    <row r="3272" spans="1:2" hidden="1" x14ac:dyDescent="0.25">
      <c r="A3272" s="13">
        <v>36115</v>
      </c>
      <c r="B3272">
        <v>12.81</v>
      </c>
    </row>
    <row r="3273" spans="1:2" hidden="1" x14ac:dyDescent="0.25">
      <c r="A3273" s="13">
        <v>36116</v>
      </c>
      <c r="B3273">
        <v>12.46</v>
      </c>
    </row>
    <row r="3274" spans="1:2" hidden="1" x14ac:dyDescent="0.25">
      <c r="A3274" s="13">
        <v>36117</v>
      </c>
      <c r="B3274">
        <v>12.33</v>
      </c>
    </row>
    <row r="3275" spans="1:2" hidden="1" x14ac:dyDescent="0.25">
      <c r="A3275" s="13">
        <v>36118</v>
      </c>
      <c r="B3275">
        <v>12.21</v>
      </c>
    </row>
    <row r="3276" spans="1:2" hidden="1" x14ac:dyDescent="0.25">
      <c r="A3276" s="13">
        <v>36119</v>
      </c>
      <c r="B3276">
        <v>12.2</v>
      </c>
    </row>
    <row r="3277" spans="1:2" hidden="1" x14ac:dyDescent="0.25">
      <c r="A3277" s="13">
        <v>36122</v>
      </c>
      <c r="B3277">
        <v>12.51</v>
      </c>
    </row>
    <row r="3278" spans="1:2" hidden="1" x14ac:dyDescent="0.25">
      <c r="A3278" s="13">
        <v>36123</v>
      </c>
      <c r="B3278">
        <v>11.48</v>
      </c>
    </row>
    <row r="3279" spans="1:2" hidden="1" x14ac:dyDescent="0.25">
      <c r="A3279" s="13">
        <v>36124</v>
      </c>
      <c r="B3279">
        <v>10.86</v>
      </c>
    </row>
    <row r="3280" spans="1:2" hidden="1" x14ac:dyDescent="0.25">
      <c r="A3280" s="13">
        <v>36129</v>
      </c>
      <c r="B3280">
        <v>11.37</v>
      </c>
    </row>
    <row r="3281" spans="1:2" hidden="1" x14ac:dyDescent="0.25">
      <c r="A3281" s="13">
        <v>36130</v>
      </c>
      <c r="B3281">
        <v>11.27</v>
      </c>
    </row>
    <row r="3282" spans="1:2" hidden="1" x14ac:dyDescent="0.25">
      <c r="A3282" s="13">
        <v>36131</v>
      </c>
      <c r="B3282">
        <v>11.31</v>
      </c>
    </row>
    <row r="3283" spans="1:2" hidden="1" x14ac:dyDescent="0.25">
      <c r="A3283" s="13">
        <v>36132</v>
      </c>
      <c r="B3283">
        <v>11.25</v>
      </c>
    </row>
    <row r="3284" spans="1:2" hidden="1" x14ac:dyDescent="0.25">
      <c r="A3284" s="13">
        <v>36133</v>
      </c>
      <c r="B3284">
        <v>11.2</v>
      </c>
    </row>
    <row r="3285" spans="1:2" hidden="1" x14ac:dyDescent="0.25">
      <c r="A3285" s="13">
        <v>36136</v>
      </c>
      <c r="B3285">
        <v>11.61</v>
      </c>
    </row>
    <row r="3286" spans="1:2" hidden="1" x14ac:dyDescent="0.25">
      <c r="A3286" s="13">
        <v>36137</v>
      </c>
      <c r="B3286">
        <v>11.33</v>
      </c>
    </row>
    <row r="3287" spans="1:2" hidden="1" x14ac:dyDescent="0.25">
      <c r="A3287" s="13">
        <v>36138</v>
      </c>
      <c r="B3287">
        <v>11.2</v>
      </c>
    </row>
    <row r="3288" spans="1:2" hidden="1" x14ac:dyDescent="0.25">
      <c r="A3288" s="13">
        <v>36139</v>
      </c>
      <c r="B3288">
        <v>10.82</v>
      </c>
    </row>
    <row r="3289" spans="1:2" hidden="1" x14ac:dyDescent="0.25">
      <c r="A3289" s="13">
        <v>36140</v>
      </c>
      <c r="B3289">
        <v>10.86</v>
      </c>
    </row>
    <row r="3290" spans="1:2" hidden="1" x14ac:dyDescent="0.25">
      <c r="A3290" s="13">
        <v>36143</v>
      </c>
      <c r="B3290">
        <v>11.3</v>
      </c>
    </row>
    <row r="3291" spans="1:2" hidden="1" x14ac:dyDescent="0.25">
      <c r="A3291" s="13">
        <v>36144</v>
      </c>
      <c r="B3291">
        <v>11.64</v>
      </c>
    </row>
    <row r="3292" spans="1:2" hidden="1" x14ac:dyDescent="0.25">
      <c r="A3292" s="13">
        <v>36145</v>
      </c>
      <c r="B3292">
        <v>12.55</v>
      </c>
    </row>
    <row r="3293" spans="1:2" hidden="1" x14ac:dyDescent="0.25">
      <c r="A3293" s="13">
        <v>36146</v>
      </c>
      <c r="B3293">
        <v>11.05</v>
      </c>
    </row>
    <row r="3294" spans="1:2" hidden="1" x14ac:dyDescent="0.25">
      <c r="A3294" s="13">
        <v>36147</v>
      </c>
      <c r="B3294">
        <v>10.95</v>
      </c>
    </row>
    <row r="3295" spans="1:2" hidden="1" x14ac:dyDescent="0.25">
      <c r="A3295" s="13">
        <v>36150</v>
      </c>
      <c r="B3295">
        <v>10.86</v>
      </c>
    </row>
    <row r="3296" spans="1:2" hidden="1" x14ac:dyDescent="0.25">
      <c r="A3296" s="13">
        <v>36151</v>
      </c>
      <c r="B3296">
        <v>10.99</v>
      </c>
    </row>
    <row r="3297" spans="1:2" hidden="1" x14ac:dyDescent="0.25">
      <c r="A3297" s="13">
        <v>36152</v>
      </c>
      <c r="B3297">
        <v>11.12</v>
      </c>
    </row>
    <row r="3298" spans="1:2" hidden="1" x14ac:dyDescent="0.25">
      <c r="A3298" s="13">
        <v>36153</v>
      </c>
      <c r="B3298">
        <v>11.03</v>
      </c>
    </row>
    <row r="3299" spans="1:2" hidden="1" x14ac:dyDescent="0.25">
      <c r="A3299" s="13">
        <v>36157</v>
      </c>
      <c r="B3299">
        <v>11.59</v>
      </c>
    </row>
    <row r="3300" spans="1:2" hidden="1" x14ac:dyDescent="0.25">
      <c r="A3300" s="13">
        <v>36158</v>
      </c>
      <c r="B3300">
        <v>11.82</v>
      </c>
    </row>
    <row r="3301" spans="1:2" hidden="1" x14ac:dyDescent="0.25">
      <c r="A3301" s="13">
        <v>36159</v>
      </c>
      <c r="B3301">
        <v>11.75</v>
      </c>
    </row>
    <row r="3302" spans="1:2" hidden="1" x14ac:dyDescent="0.25">
      <c r="A3302" s="13">
        <v>36160</v>
      </c>
      <c r="B3302">
        <v>12.14</v>
      </c>
    </row>
    <row r="3303" spans="1:2" hidden="1" x14ac:dyDescent="0.25">
      <c r="A3303" s="13">
        <v>36164</v>
      </c>
      <c r="B3303">
        <v>12.42</v>
      </c>
    </row>
    <row r="3304" spans="1:2" hidden="1" x14ac:dyDescent="0.25">
      <c r="A3304" s="13">
        <v>36165</v>
      </c>
      <c r="B3304">
        <v>12.04</v>
      </c>
    </row>
    <row r="3305" spans="1:2" hidden="1" x14ac:dyDescent="0.25">
      <c r="A3305" s="13">
        <v>36166</v>
      </c>
      <c r="B3305">
        <v>12.84</v>
      </c>
    </row>
    <row r="3306" spans="1:2" hidden="1" x14ac:dyDescent="0.25">
      <c r="A3306" s="13">
        <v>36167</v>
      </c>
      <c r="B3306">
        <v>12.99</v>
      </c>
    </row>
    <row r="3307" spans="1:2" hidden="1" x14ac:dyDescent="0.25">
      <c r="A3307" s="13">
        <v>36168</v>
      </c>
      <c r="B3307">
        <v>13.06</v>
      </c>
    </row>
    <row r="3308" spans="1:2" hidden="1" x14ac:dyDescent="0.25">
      <c r="A3308" s="13">
        <v>36171</v>
      </c>
      <c r="B3308">
        <v>13.43</v>
      </c>
    </row>
    <row r="3309" spans="1:2" hidden="1" x14ac:dyDescent="0.25">
      <c r="A3309" s="13">
        <v>36172</v>
      </c>
      <c r="B3309">
        <v>12.91</v>
      </c>
    </row>
    <row r="3310" spans="1:2" hidden="1" x14ac:dyDescent="0.25">
      <c r="A3310" s="13">
        <v>36173</v>
      </c>
      <c r="B3310">
        <v>12.33</v>
      </c>
    </row>
    <row r="3311" spans="1:2" hidden="1" x14ac:dyDescent="0.25">
      <c r="A3311" s="13">
        <v>36174</v>
      </c>
      <c r="B3311">
        <v>12.23</v>
      </c>
    </row>
    <row r="3312" spans="1:2" hidden="1" x14ac:dyDescent="0.25">
      <c r="A3312" s="13">
        <v>36175</v>
      </c>
      <c r="B3312">
        <v>12.21</v>
      </c>
    </row>
    <row r="3313" spans="1:2" hidden="1" x14ac:dyDescent="0.25">
      <c r="A3313" s="13">
        <v>36179</v>
      </c>
      <c r="B3313">
        <v>12.13</v>
      </c>
    </row>
    <row r="3314" spans="1:2" hidden="1" x14ac:dyDescent="0.25">
      <c r="A3314" s="13">
        <v>36180</v>
      </c>
      <c r="B3314">
        <v>11.82</v>
      </c>
    </row>
    <row r="3315" spans="1:2" hidden="1" x14ac:dyDescent="0.25">
      <c r="A3315" s="13">
        <v>36181</v>
      </c>
      <c r="B3315">
        <v>12.45</v>
      </c>
    </row>
    <row r="3316" spans="1:2" hidden="1" x14ac:dyDescent="0.25">
      <c r="A3316" s="13">
        <v>36182</v>
      </c>
      <c r="B3316">
        <v>12.62</v>
      </c>
    </row>
    <row r="3317" spans="1:2" hidden="1" x14ac:dyDescent="0.25">
      <c r="A3317" s="13">
        <v>36185</v>
      </c>
      <c r="B3317">
        <v>12.41</v>
      </c>
    </row>
    <row r="3318" spans="1:2" hidden="1" x14ac:dyDescent="0.25">
      <c r="A3318" s="13">
        <v>36186</v>
      </c>
      <c r="B3318">
        <v>12.16</v>
      </c>
    </row>
    <row r="3319" spans="1:2" hidden="1" x14ac:dyDescent="0.25">
      <c r="A3319" s="13">
        <v>36187</v>
      </c>
      <c r="B3319">
        <v>12.4</v>
      </c>
    </row>
    <row r="3320" spans="1:2" hidden="1" x14ac:dyDescent="0.25">
      <c r="A3320" s="13">
        <v>36188</v>
      </c>
      <c r="B3320">
        <v>12.52</v>
      </c>
    </row>
    <row r="3321" spans="1:2" hidden="1" x14ac:dyDescent="0.25">
      <c r="A3321" s="13">
        <v>36189</v>
      </c>
      <c r="B3321">
        <v>12.81</v>
      </c>
    </row>
    <row r="3322" spans="1:2" hidden="1" x14ac:dyDescent="0.25">
      <c r="A3322" s="13">
        <v>36192</v>
      </c>
      <c r="B3322">
        <v>12.36</v>
      </c>
    </row>
    <row r="3323" spans="1:2" hidden="1" x14ac:dyDescent="0.25">
      <c r="A3323" s="13">
        <v>36193</v>
      </c>
      <c r="B3323">
        <v>12.21</v>
      </c>
    </row>
    <row r="3324" spans="1:2" hidden="1" x14ac:dyDescent="0.25">
      <c r="A3324" s="13">
        <v>36194</v>
      </c>
      <c r="B3324">
        <v>12.42</v>
      </c>
    </row>
    <row r="3325" spans="1:2" hidden="1" x14ac:dyDescent="0.25">
      <c r="A3325" s="13">
        <v>36195</v>
      </c>
      <c r="B3325">
        <v>11.94</v>
      </c>
    </row>
    <row r="3326" spans="1:2" hidden="1" x14ac:dyDescent="0.25">
      <c r="A3326" s="13">
        <v>36196</v>
      </c>
      <c r="B3326">
        <v>11.85</v>
      </c>
    </row>
    <row r="3327" spans="1:2" hidden="1" x14ac:dyDescent="0.25">
      <c r="A3327" s="13">
        <v>36199</v>
      </c>
      <c r="B3327">
        <v>11.65</v>
      </c>
    </row>
    <row r="3328" spans="1:2" hidden="1" x14ac:dyDescent="0.25">
      <c r="A3328" s="13">
        <v>36200</v>
      </c>
      <c r="B3328">
        <v>11.66</v>
      </c>
    </row>
    <row r="3329" spans="1:2" hidden="1" x14ac:dyDescent="0.25">
      <c r="A3329" s="13">
        <v>36201</v>
      </c>
      <c r="B3329">
        <v>11.88</v>
      </c>
    </row>
    <row r="3330" spans="1:2" hidden="1" x14ac:dyDescent="0.25">
      <c r="A3330" s="13">
        <v>36202</v>
      </c>
      <c r="B3330">
        <v>11.94</v>
      </c>
    </row>
    <row r="3331" spans="1:2" hidden="1" x14ac:dyDescent="0.25">
      <c r="A3331" s="13">
        <v>36203</v>
      </c>
      <c r="B3331">
        <v>11.9</v>
      </c>
    </row>
    <row r="3332" spans="1:2" hidden="1" x14ac:dyDescent="0.25">
      <c r="A3332" s="13">
        <v>36207</v>
      </c>
      <c r="B3332">
        <v>11.38</v>
      </c>
    </row>
    <row r="3333" spans="1:2" hidden="1" x14ac:dyDescent="0.25">
      <c r="A3333" s="13">
        <v>36208</v>
      </c>
      <c r="B3333">
        <v>11.49</v>
      </c>
    </row>
    <row r="3334" spans="1:2" hidden="1" x14ac:dyDescent="0.25">
      <c r="A3334" s="13">
        <v>36209</v>
      </c>
      <c r="B3334">
        <v>11.97</v>
      </c>
    </row>
    <row r="3335" spans="1:2" hidden="1" x14ac:dyDescent="0.25">
      <c r="A3335" s="13">
        <v>36210</v>
      </c>
      <c r="B3335">
        <v>11.79</v>
      </c>
    </row>
    <row r="3336" spans="1:2" hidden="1" x14ac:dyDescent="0.25">
      <c r="A3336" s="13">
        <v>36213</v>
      </c>
      <c r="B3336">
        <v>11.97</v>
      </c>
    </row>
    <row r="3337" spans="1:2" hidden="1" x14ac:dyDescent="0.25">
      <c r="A3337" s="13">
        <v>36214</v>
      </c>
      <c r="B3337">
        <v>12.44</v>
      </c>
    </row>
    <row r="3338" spans="1:2" hidden="1" x14ac:dyDescent="0.25">
      <c r="A3338" s="13">
        <v>36215</v>
      </c>
      <c r="B3338">
        <v>12.49</v>
      </c>
    </row>
    <row r="3339" spans="1:2" hidden="1" x14ac:dyDescent="0.25">
      <c r="A3339" s="13">
        <v>36216</v>
      </c>
      <c r="B3339">
        <v>12.61</v>
      </c>
    </row>
    <row r="3340" spans="1:2" hidden="1" x14ac:dyDescent="0.25">
      <c r="A3340" s="13">
        <v>36217</v>
      </c>
      <c r="B3340">
        <v>12.31</v>
      </c>
    </row>
    <row r="3341" spans="1:2" hidden="1" x14ac:dyDescent="0.25">
      <c r="A3341" s="13">
        <v>36220</v>
      </c>
      <c r="B3341">
        <v>12.28</v>
      </c>
    </row>
    <row r="3342" spans="1:2" hidden="1" x14ac:dyDescent="0.25">
      <c r="A3342" s="13">
        <v>36221</v>
      </c>
      <c r="B3342">
        <v>12.66</v>
      </c>
    </row>
    <row r="3343" spans="1:2" hidden="1" x14ac:dyDescent="0.25">
      <c r="A3343" s="13">
        <v>36222</v>
      </c>
      <c r="B3343">
        <v>12.92</v>
      </c>
    </row>
    <row r="3344" spans="1:2" hidden="1" x14ac:dyDescent="0.25">
      <c r="A3344" s="13">
        <v>36223</v>
      </c>
      <c r="B3344">
        <v>13.32</v>
      </c>
    </row>
    <row r="3345" spans="1:2" hidden="1" x14ac:dyDescent="0.25">
      <c r="A3345" s="13">
        <v>36224</v>
      </c>
      <c r="B3345">
        <v>13.33</v>
      </c>
    </row>
    <row r="3346" spans="1:2" hidden="1" x14ac:dyDescent="0.25">
      <c r="A3346" s="13">
        <v>36227</v>
      </c>
      <c r="B3346">
        <v>13.63</v>
      </c>
    </row>
    <row r="3347" spans="1:2" hidden="1" x14ac:dyDescent="0.25">
      <c r="A3347" s="13">
        <v>36228</v>
      </c>
      <c r="B3347">
        <v>13.78</v>
      </c>
    </row>
    <row r="3348" spans="1:2" hidden="1" x14ac:dyDescent="0.25">
      <c r="A3348" s="13">
        <v>36229</v>
      </c>
      <c r="B3348">
        <v>14.74</v>
      </c>
    </row>
    <row r="3349" spans="1:2" hidden="1" x14ac:dyDescent="0.25">
      <c r="A3349" s="13">
        <v>36230</v>
      </c>
      <c r="B3349">
        <v>14.3</v>
      </c>
    </row>
    <row r="3350" spans="1:2" hidden="1" x14ac:dyDescent="0.25">
      <c r="A3350" s="13">
        <v>36231</v>
      </c>
      <c r="B3350">
        <v>14.51</v>
      </c>
    </row>
    <row r="3351" spans="1:2" hidden="1" x14ac:dyDescent="0.25">
      <c r="A3351" s="13">
        <v>36234</v>
      </c>
      <c r="B3351">
        <v>14.48</v>
      </c>
    </row>
    <row r="3352" spans="1:2" hidden="1" x14ac:dyDescent="0.25">
      <c r="A3352" s="13">
        <v>36235</v>
      </c>
      <c r="B3352">
        <v>14.6</v>
      </c>
    </row>
    <row r="3353" spans="1:2" hidden="1" x14ac:dyDescent="0.25">
      <c r="A3353" s="13">
        <v>36236</v>
      </c>
      <c r="B3353">
        <v>15.11</v>
      </c>
    </row>
    <row r="3354" spans="1:2" hidden="1" x14ac:dyDescent="0.25">
      <c r="A3354" s="13">
        <v>36237</v>
      </c>
      <c r="B3354">
        <v>15.11</v>
      </c>
    </row>
    <row r="3355" spans="1:2" hidden="1" x14ac:dyDescent="0.25">
      <c r="A3355" s="13">
        <v>36238</v>
      </c>
      <c r="B3355">
        <v>15.26</v>
      </c>
    </row>
    <row r="3356" spans="1:2" hidden="1" x14ac:dyDescent="0.25">
      <c r="A3356" s="13">
        <v>36241</v>
      </c>
      <c r="B3356">
        <v>15.39</v>
      </c>
    </row>
    <row r="3357" spans="1:2" hidden="1" x14ac:dyDescent="0.25">
      <c r="A3357" s="13">
        <v>36242</v>
      </c>
      <c r="B3357">
        <v>15.36</v>
      </c>
    </row>
    <row r="3358" spans="1:2" hidden="1" x14ac:dyDescent="0.25">
      <c r="A3358" s="13">
        <v>36243</v>
      </c>
      <c r="B3358">
        <v>15.18</v>
      </c>
    </row>
    <row r="3359" spans="1:2" hidden="1" x14ac:dyDescent="0.25">
      <c r="A3359" s="13">
        <v>36244</v>
      </c>
      <c r="B3359">
        <v>15.66</v>
      </c>
    </row>
    <row r="3360" spans="1:2" hidden="1" x14ac:dyDescent="0.25">
      <c r="A3360" s="13">
        <v>36245</v>
      </c>
      <c r="B3360">
        <v>16.16</v>
      </c>
    </row>
    <row r="3361" spans="1:2" hidden="1" x14ac:dyDescent="0.25">
      <c r="A3361" s="13">
        <v>36248</v>
      </c>
      <c r="B3361">
        <v>16.46</v>
      </c>
    </row>
    <row r="3362" spans="1:2" hidden="1" x14ac:dyDescent="0.25">
      <c r="A3362" s="13">
        <v>36249</v>
      </c>
      <c r="B3362">
        <v>16.66</v>
      </c>
    </row>
    <row r="3363" spans="1:2" hidden="1" x14ac:dyDescent="0.25">
      <c r="A3363" s="13">
        <v>36250</v>
      </c>
      <c r="B3363">
        <v>16.66</v>
      </c>
    </row>
    <row r="3364" spans="1:2" hidden="1" x14ac:dyDescent="0.25">
      <c r="A3364" s="13">
        <v>36251</v>
      </c>
      <c r="B3364">
        <v>16.649999999999999</v>
      </c>
    </row>
    <row r="3365" spans="1:2" hidden="1" x14ac:dyDescent="0.25">
      <c r="A3365" s="13">
        <v>36255</v>
      </c>
      <c r="B3365">
        <v>16.940000000000001</v>
      </c>
    </row>
    <row r="3366" spans="1:2" hidden="1" x14ac:dyDescent="0.25">
      <c r="A3366" s="13">
        <v>36256</v>
      </c>
      <c r="B3366">
        <v>16.79</v>
      </c>
    </row>
    <row r="3367" spans="1:2" hidden="1" x14ac:dyDescent="0.25">
      <c r="A3367" s="13">
        <v>36257</v>
      </c>
      <c r="B3367">
        <v>16.02</v>
      </c>
    </row>
    <row r="3368" spans="1:2" hidden="1" x14ac:dyDescent="0.25">
      <c r="A3368" s="13">
        <v>36258</v>
      </c>
      <c r="B3368">
        <v>15.92</v>
      </c>
    </row>
    <row r="3369" spans="1:2" hidden="1" x14ac:dyDescent="0.25">
      <c r="A3369" s="13">
        <v>36259</v>
      </c>
      <c r="B3369">
        <v>16.59</v>
      </c>
    </row>
    <row r="3370" spans="1:2" hidden="1" x14ac:dyDescent="0.25">
      <c r="A3370" s="13">
        <v>36262</v>
      </c>
      <c r="B3370">
        <v>16.440000000000001</v>
      </c>
    </row>
    <row r="3371" spans="1:2" hidden="1" x14ac:dyDescent="0.25">
      <c r="A3371" s="13">
        <v>36263</v>
      </c>
      <c r="B3371">
        <v>16.73</v>
      </c>
    </row>
    <row r="3372" spans="1:2" hidden="1" x14ac:dyDescent="0.25">
      <c r="A3372" s="13">
        <v>36264</v>
      </c>
      <c r="B3372">
        <v>16.510000000000002</v>
      </c>
    </row>
    <row r="3373" spans="1:2" hidden="1" x14ac:dyDescent="0.25">
      <c r="A3373" s="13">
        <v>36265</v>
      </c>
      <c r="B3373">
        <v>16.850000000000001</v>
      </c>
    </row>
    <row r="3374" spans="1:2" hidden="1" x14ac:dyDescent="0.25">
      <c r="A3374" s="13">
        <v>36266</v>
      </c>
      <c r="B3374">
        <v>17.34</v>
      </c>
    </row>
    <row r="3375" spans="1:2" hidden="1" x14ac:dyDescent="0.25">
      <c r="A3375" s="13">
        <v>36269</v>
      </c>
      <c r="B3375">
        <v>17.82</v>
      </c>
    </row>
    <row r="3376" spans="1:2" hidden="1" x14ac:dyDescent="0.25">
      <c r="A3376" s="13">
        <v>36270</v>
      </c>
      <c r="B3376">
        <v>17.79</v>
      </c>
    </row>
    <row r="3377" spans="1:2" hidden="1" x14ac:dyDescent="0.25">
      <c r="A3377" s="13">
        <v>36271</v>
      </c>
      <c r="B3377">
        <v>18.05</v>
      </c>
    </row>
    <row r="3378" spans="1:2" hidden="1" x14ac:dyDescent="0.25">
      <c r="A3378" s="13">
        <v>36272</v>
      </c>
      <c r="B3378">
        <v>18.02</v>
      </c>
    </row>
    <row r="3379" spans="1:2" hidden="1" x14ac:dyDescent="0.25">
      <c r="A3379" s="13">
        <v>36273</v>
      </c>
      <c r="B3379">
        <v>17.96</v>
      </c>
    </row>
    <row r="3380" spans="1:2" hidden="1" x14ac:dyDescent="0.25">
      <c r="A3380" s="13">
        <v>36276</v>
      </c>
      <c r="B3380">
        <v>17.670000000000002</v>
      </c>
    </row>
    <row r="3381" spans="1:2" hidden="1" x14ac:dyDescent="0.25">
      <c r="A3381" s="13">
        <v>36277</v>
      </c>
      <c r="B3381">
        <v>17.82</v>
      </c>
    </row>
    <row r="3382" spans="1:2" hidden="1" x14ac:dyDescent="0.25">
      <c r="A3382" s="13">
        <v>36278</v>
      </c>
      <c r="B3382">
        <v>18.43</v>
      </c>
    </row>
    <row r="3383" spans="1:2" hidden="1" x14ac:dyDescent="0.25">
      <c r="A3383" s="13">
        <v>36279</v>
      </c>
      <c r="B3383">
        <v>18.53</v>
      </c>
    </row>
    <row r="3384" spans="1:2" hidden="1" x14ac:dyDescent="0.25">
      <c r="A3384" s="13">
        <v>36280</v>
      </c>
      <c r="B3384">
        <v>18.690000000000001</v>
      </c>
    </row>
    <row r="3385" spans="1:2" hidden="1" x14ac:dyDescent="0.25">
      <c r="A3385" s="13">
        <v>36283</v>
      </c>
      <c r="B3385">
        <v>18.829999999999998</v>
      </c>
    </row>
    <row r="3386" spans="1:2" hidden="1" x14ac:dyDescent="0.25">
      <c r="A3386" s="13">
        <v>36284</v>
      </c>
      <c r="B3386">
        <v>18.940000000000001</v>
      </c>
    </row>
    <row r="3387" spans="1:2" hidden="1" x14ac:dyDescent="0.25">
      <c r="A3387" s="13">
        <v>36285</v>
      </c>
      <c r="B3387">
        <v>18.89</v>
      </c>
    </row>
    <row r="3388" spans="1:2" hidden="1" x14ac:dyDescent="0.25">
      <c r="A3388" s="13">
        <v>36286</v>
      </c>
      <c r="B3388">
        <v>18.23</v>
      </c>
    </row>
    <row r="3389" spans="1:2" hidden="1" x14ac:dyDescent="0.25">
      <c r="A3389" s="13">
        <v>36287</v>
      </c>
      <c r="B3389">
        <v>18.23</v>
      </c>
    </row>
    <row r="3390" spans="1:2" hidden="1" x14ac:dyDescent="0.25">
      <c r="A3390" s="13">
        <v>36290</v>
      </c>
      <c r="B3390">
        <v>18.57</v>
      </c>
    </row>
    <row r="3391" spans="1:2" hidden="1" x14ac:dyDescent="0.25">
      <c r="A3391" s="13">
        <v>36291</v>
      </c>
      <c r="B3391">
        <v>17.84</v>
      </c>
    </row>
    <row r="3392" spans="1:2" hidden="1" x14ac:dyDescent="0.25">
      <c r="A3392" s="13">
        <v>36292</v>
      </c>
      <c r="B3392">
        <v>17.440000000000001</v>
      </c>
    </row>
    <row r="3393" spans="1:2" hidden="1" x14ac:dyDescent="0.25">
      <c r="A3393" s="13">
        <v>36293</v>
      </c>
      <c r="B3393">
        <v>18.11</v>
      </c>
    </row>
    <row r="3394" spans="1:2" hidden="1" x14ac:dyDescent="0.25">
      <c r="A3394" s="13">
        <v>36294</v>
      </c>
      <c r="B3394">
        <v>18.04</v>
      </c>
    </row>
    <row r="3395" spans="1:2" hidden="1" x14ac:dyDescent="0.25">
      <c r="A3395" s="13">
        <v>36297</v>
      </c>
      <c r="B3395">
        <v>17.760000000000002</v>
      </c>
    </row>
    <row r="3396" spans="1:2" hidden="1" x14ac:dyDescent="0.25">
      <c r="A3396" s="13">
        <v>36298</v>
      </c>
      <c r="B3396">
        <v>17.09</v>
      </c>
    </row>
    <row r="3397" spans="1:2" hidden="1" x14ac:dyDescent="0.25">
      <c r="A3397" s="13">
        <v>36299</v>
      </c>
      <c r="B3397">
        <v>16.77</v>
      </c>
    </row>
    <row r="3398" spans="1:2" hidden="1" x14ac:dyDescent="0.25">
      <c r="A3398" s="13">
        <v>36300</v>
      </c>
      <c r="B3398">
        <v>17.04</v>
      </c>
    </row>
    <row r="3399" spans="1:2" hidden="1" x14ac:dyDescent="0.25">
      <c r="A3399" s="13">
        <v>36301</v>
      </c>
      <c r="B3399">
        <v>17.22</v>
      </c>
    </row>
    <row r="3400" spans="1:2" hidden="1" x14ac:dyDescent="0.25">
      <c r="A3400" s="13">
        <v>36304</v>
      </c>
      <c r="B3400">
        <v>16.77</v>
      </c>
    </row>
    <row r="3401" spans="1:2" hidden="1" x14ac:dyDescent="0.25">
      <c r="A3401" s="13">
        <v>36305</v>
      </c>
      <c r="B3401">
        <v>17.25</v>
      </c>
    </row>
    <row r="3402" spans="1:2" hidden="1" x14ac:dyDescent="0.25">
      <c r="A3402" s="13">
        <v>36306</v>
      </c>
      <c r="B3402">
        <v>17.32</v>
      </c>
    </row>
    <row r="3403" spans="1:2" hidden="1" x14ac:dyDescent="0.25">
      <c r="A3403" s="13">
        <v>36307</v>
      </c>
      <c r="B3403">
        <v>17.18</v>
      </c>
    </row>
    <row r="3404" spans="1:2" hidden="1" x14ac:dyDescent="0.25">
      <c r="A3404" s="13">
        <v>36308</v>
      </c>
      <c r="B3404">
        <v>16.850000000000001</v>
      </c>
    </row>
    <row r="3405" spans="1:2" hidden="1" x14ac:dyDescent="0.25">
      <c r="A3405" s="13">
        <v>36312</v>
      </c>
      <c r="B3405">
        <v>16.309999999999999</v>
      </c>
    </row>
    <row r="3406" spans="1:2" hidden="1" x14ac:dyDescent="0.25">
      <c r="A3406" s="13">
        <v>36313</v>
      </c>
      <c r="B3406">
        <v>16.61</v>
      </c>
    </row>
    <row r="3407" spans="1:2" hidden="1" x14ac:dyDescent="0.25">
      <c r="A3407" s="13">
        <v>36314</v>
      </c>
      <c r="B3407">
        <v>16.809999999999999</v>
      </c>
    </row>
    <row r="3408" spans="1:2" hidden="1" x14ac:dyDescent="0.25">
      <c r="A3408" s="13">
        <v>36315</v>
      </c>
      <c r="B3408">
        <v>17.36</v>
      </c>
    </row>
    <row r="3409" spans="1:2" hidden="1" x14ac:dyDescent="0.25">
      <c r="A3409" s="13">
        <v>36318</v>
      </c>
      <c r="B3409">
        <v>17.91</v>
      </c>
    </row>
    <row r="3410" spans="1:2" hidden="1" x14ac:dyDescent="0.25">
      <c r="A3410" s="13">
        <v>36319</v>
      </c>
      <c r="B3410">
        <v>17.66</v>
      </c>
    </row>
    <row r="3411" spans="1:2" hidden="1" x14ac:dyDescent="0.25">
      <c r="A3411" s="13">
        <v>36320</v>
      </c>
      <c r="B3411">
        <v>17.98</v>
      </c>
    </row>
    <row r="3412" spans="1:2" hidden="1" x14ac:dyDescent="0.25">
      <c r="A3412" s="13">
        <v>36321</v>
      </c>
      <c r="B3412">
        <v>17.82</v>
      </c>
    </row>
    <row r="3413" spans="1:2" hidden="1" x14ac:dyDescent="0.25">
      <c r="A3413" s="13">
        <v>36322</v>
      </c>
      <c r="B3413">
        <v>18.45</v>
      </c>
    </row>
    <row r="3414" spans="1:2" hidden="1" x14ac:dyDescent="0.25">
      <c r="A3414" s="13">
        <v>36325</v>
      </c>
      <c r="B3414">
        <v>18.239999999999998</v>
      </c>
    </row>
    <row r="3415" spans="1:2" hidden="1" x14ac:dyDescent="0.25">
      <c r="A3415" s="13">
        <v>36326</v>
      </c>
      <c r="B3415">
        <v>18.61</v>
      </c>
    </row>
    <row r="3416" spans="1:2" hidden="1" x14ac:dyDescent="0.25">
      <c r="A3416" s="13">
        <v>36327</v>
      </c>
      <c r="B3416">
        <v>17.920000000000002</v>
      </c>
    </row>
    <row r="3417" spans="1:2" hidden="1" x14ac:dyDescent="0.25">
      <c r="A3417" s="13">
        <v>36328</v>
      </c>
      <c r="B3417">
        <v>18.25</v>
      </c>
    </row>
    <row r="3418" spans="1:2" hidden="1" x14ac:dyDescent="0.25">
      <c r="A3418" s="13">
        <v>36329</v>
      </c>
      <c r="B3418">
        <v>18.010000000000002</v>
      </c>
    </row>
    <row r="3419" spans="1:2" hidden="1" x14ac:dyDescent="0.25">
      <c r="A3419" s="13">
        <v>36332</v>
      </c>
      <c r="B3419">
        <v>17.79</v>
      </c>
    </row>
    <row r="3420" spans="1:2" hidden="1" x14ac:dyDescent="0.25">
      <c r="A3420" s="13">
        <v>36333</v>
      </c>
      <c r="B3420">
        <v>17.62</v>
      </c>
    </row>
    <row r="3421" spans="1:2" hidden="1" x14ac:dyDescent="0.25">
      <c r="A3421" s="13">
        <v>36334</v>
      </c>
      <c r="B3421">
        <v>18.420000000000002</v>
      </c>
    </row>
    <row r="3422" spans="1:2" hidden="1" x14ac:dyDescent="0.25">
      <c r="A3422" s="13">
        <v>36335</v>
      </c>
      <c r="B3422">
        <v>18.260000000000002</v>
      </c>
    </row>
    <row r="3423" spans="1:2" hidden="1" x14ac:dyDescent="0.25">
      <c r="A3423" s="13">
        <v>36336</v>
      </c>
      <c r="B3423">
        <v>18.170000000000002</v>
      </c>
    </row>
    <row r="3424" spans="1:2" hidden="1" x14ac:dyDescent="0.25">
      <c r="A3424" s="13">
        <v>36339</v>
      </c>
      <c r="B3424">
        <v>18.22</v>
      </c>
    </row>
    <row r="3425" spans="1:2" hidden="1" x14ac:dyDescent="0.25">
      <c r="A3425" s="13">
        <v>36340</v>
      </c>
      <c r="B3425">
        <v>18.559999999999999</v>
      </c>
    </row>
    <row r="3426" spans="1:2" hidden="1" x14ac:dyDescent="0.25">
      <c r="A3426" s="13">
        <v>36341</v>
      </c>
      <c r="B3426">
        <v>19.329999999999998</v>
      </c>
    </row>
    <row r="3427" spans="1:2" hidden="1" x14ac:dyDescent="0.25">
      <c r="A3427" s="13">
        <v>36342</v>
      </c>
      <c r="B3427">
        <v>19.39</v>
      </c>
    </row>
    <row r="3428" spans="1:2" hidden="1" x14ac:dyDescent="0.25">
      <c r="A3428" s="13">
        <v>36343</v>
      </c>
      <c r="B3428">
        <v>19.7</v>
      </c>
    </row>
    <row r="3429" spans="1:2" hidden="1" x14ac:dyDescent="0.25">
      <c r="A3429" s="13">
        <v>36347</v>
      </c>
      <c r="B3429">
        <v>19.78</v>
      </c>
    </row>
    <row r="3430" spans="1:2" hidden="1" x14ac:dyDescent="0.25">
      <c r="A3430" s="13">
        <v>36348</v>
      </c>
      <c r="B3430">
        <v>19.98</v>
      </c>
    </row>
    <row r="3431" spans="1:2" hidden="1" x14ac:dyDescent="0.25">
      <c r="A3431" s="13">
        <v>36349</v>
      </c>
      <c r="B3431">
        <v>19.760000000000002</v>
      </c>
    </row>
    <row r="3432" spans="1:2" hidden="1" x14ac:dyDescent="0.25">
      <c r="A3432" s="13">
        <v>36350</v>
      </c>
      <c r="B3432">
        <v>19.940000000000001</v>
      </c>
    </row>
    <row r="3433" spans="1:2" hidden="1" x14ac:dyDescent="0.25">
      <c r="A3433" s="13">
        <v>36353</v>
      </c>
      <c r="B3433">
        <v>19.920000000000002</v>
      </c>
    </row>
    <row r="3434" spans="1:2" hidden="1" x14ac:dyDescent="0.25">
      <c r="A3434" s="13">
        <v>36354</v>
      </c>
      <c r="B3434">
        <v>20.329999999999998</v>
      </c>
    </row>
    <row r="3435" spans="1:2" hidden="1" x14ac:dyDescent="0.25">
      <c r="A3435" s="13">
        <v>36355</v>
      </c>
      <c r="B3435">
        <v>19.89</v>
      </c>
    </row>
    <row r="3436" spans="1:2" hidden="1" x14ac:dyDescent="0.25">
      <c r="A3436" s="13">
        <v>36356</v>
      </c>
      <c r="B3436">
        <v>20.260000000000002</v>
      </c>
    </row>
    <row r="3437" spans="1:2" hidden="1" x14ac:dyDescent="0.25">
      <c r="A3437" s="13">
        <v>36357</v>
      </c>
      <c r="B3437">
        <v>20.66</v>
      </c>
    </row>
    <row r="3438" spans="1:2" hidden="1" x14ac:dyDescent="0.25">
      <c r="A3438" s="13">
        <v>36360</v>
      </c>
      <c r="B3438">
        <v>20.28</v>
      </c>
    </row>
    <row r="3439" spans="1:2" hidden="1" x14ac:dyDescent="0.25">
      <c r="A3439" s="13">
        <v>36361</v>
      </c>
      <c r="B3439">
        <v>19.38</v>
      </c>
    </row>
    <row r="3440" spans="1:2" hidden="1" x14ac:dyDescent="0.25">
      <c r="A3440" s="13">
        <v>36362</v>
      </c>
      <c r="B3440">
        <v>19.54</v>
      </c>
    </row>
    <row r="3441" spans="1:2" hidden="1" x14ac:dyDescent="0.25">
      <c r="A3441" s="13">
        <v>36363</v>
      </c>
      <c r="B3441">
        <v>19.84</v>
      </c>
    </row>
    <row r="3442" spans="1:2" hidden="1" x14ac:dyDescent="0.25">
      <c r="A3442" s="13">
        <v>36364</v>
      </c>
      <c r="B3442">
        <v>20.41</v>
      </c>
    </row>
    <row r="3443" spans="1:2" hidden="1" x14ac:dyDescent="0.25">
      <c r="A3443" s="13">
        <v>36367</v>
      </c>
      <c r="B3443">
        <v>20.49</v>
      </c>
    </row>
    <row r="3444" spans="1:2" hidden="1" x14ac:dyDescent="0.25">
      <c r="A3444" s="13">
        <v>36368</v>
      </c>
      <c r="B3444">
        <v>20.399999999999999</v>
      </c>
    </row>
    <row r="3445" spans="1:2" hidden="1" x14ac:dyDescent="0.25">
      <c r="A3445" s="13">
        <v>36369</v>
      </c>
      <c r="B3445">
        <v>20.61</v>
      </c>
    </row>
    <row r="3446" spans="1:2" hidden="1" x14ac:dyDescent="0.25">
      <c r="A3446" s="13">
        <v>36370</v>
      </c>
      <c r="B3446">
        <v>21.09</v>
      </c>
    </row>
    <row r="3447" spans="1:2" hidden="1" x14ac:dyDescent="0.25">
      <c r="A3447" s="13">
        <v>36371</v>
      </c>
      <c r="B3447">
        <v>20.52</v>
      </c>
    </row>
    <row r="3448" spans="1:2" hidden="1" x14ac:dyDescent="0.25">
      <c r="A3448" s="13">
        <v>36374</v>
      </c>
      <c r="B3448">
        <v>20.46</v>
      </c>
    </row>
    <row r="3449" spans="1:2" hidden="1" x14ac:dyDescent="0.25">
      <c r="A3449" s="13">
        <v>36375</v>
      </c>
      <c r="B3449">
        <v>20.21</v>
      </c>
    </row>
    <row r="3450" spans="1:2" hidden="1" x14ac:dyDescent="0.25">
      <c r="A3450" s="13">
        <v>36376</v>
      </c>
      <c r="B3450">
        <v>20.49</v>
      </c>
    </row>
    <row r="3451" spans="1:2" hidden="1" x14ac:dyDescent="0.25">
      <c r="A3451" s="13">
        <v>36377</v>
      </c>
      <c r="B3451">
        <v>20.67</v>
      </c>
    </row>
    <row r="3452" spans="1:2" hidden="1" x14ac:dyDescent="0.25">
      <c r="A3452" s="13">
        <v>36378</v>
      </c>
      <c r="B3452">
        <v>20.89</v>
      </c>
    </row>
    <row r="3453" spans="1:2" hidden="1" x14ac:dyDescent="0.25">
      <c r="A3453" s="13">
        <v>36381</v>
      </c>
      <c r="B3453">
        <v>21.26</v>
      </c>
    </row>
    <row r="3454" spans="1:2" hidden="1" x14ac:dyDescent="0.25">
      <c r="A3454" s="13">
        <v>36382</v>
      </c>
      <c r="B3454">
        <v>21.31</v>
      </c>
    </row>
    <row r="3455" spans="1:2" hidden="1" x14ac:dyDescent="0.25">
      <c r="A3455" s="13">
        <v>36383</v>
      </c>
      <c r="B3455">
        <v>21.54</v>
      </c>
    </row>
    <row r="3456" spans="1:2" hidden="1" x14ac:dyDescent="0.25">
      <c r="A3456" s="13">
        <v>36384</v>
      </c>
      <c r="B3456">
        <v>21.42</v>
      </c>
    </row>
    <row r="3457" spans="1:2" hidden="1" x14ac:dyDescent="0.25">
      <c r="A3457" s="13">
        <v>36385</v>
      </c>
      <c r="B3457">
        <v>21.67</v>
      </c>
    </row>
    <row r="3458" spans="1:2" hidden="1" x14ac:dyDescent="0.25">
      <c r="A3458" s="13">
        <v>36388</v>
      </c>
      <c r="B3458">
        <v>21.34</v>
      </c>
    </row>
    <row r="3459" spans="1:2" hidden="1" x14ac:dyDescent="0.25">
      <c r="A3459" s="13">
        <v>36389</v>
      </c>
      <c r="B3459">
        <v>21.7</v>
      </c>
    </row>
    <row r="3460" spans="1:2" hidden="1" x14ac:dyDescent="0.25">
      <c r="A3460" s="13">
        <v>36390</v>
      </c>
      <c r="B3460">
        <v>21.54</v>
      </c>
    </row>
    <row r="3461" spans="1:2" hidden="1" x14ac:dyDescent="0.25">
      <c r="A3461" s="13">
        <v>36391</v>
      </c>
      <c r="B3461">
        <v>21.86</v>
      </c>
    </row>
    <row r="3462" spans="1:2" hidden="1" x14ac:dyDescent="0.25">
      <c r="A3462" s="13">
        <v>36392</v>
      </c>
      <c r="B3462">
        <v>21.66</v>
      </c>
    </row>
    <row r="3463" spans="1:2" hidden="1" x14ac:dyDescent="0.25">
      <c r="A3463" s="13">
        <v>36395</v>
      </c>
      <c r="B3463">
        <v>21.61</v>
      </c>
    </row>
    <row r="3464" spans="1:2" hidden="1" x14ac:dyDescent="0.25">
      <c r="A3464" s="13">
        <v>36396</v>
      </c>
      <c r="B3464">
        <v>21.36</v>
      </c>
    </row>
    <row r="3465" spans="1:2" hidden="1" x14ac:dyDescent="0.25">
      <c r="A3465" s="13">
        <v>36397</v>
      </c>
      <c r="B3465">
        <v>20.66</v>
      </c>
    </row>
    <row r="3466" spans="1:2" hidden="1" x14ac:dyDescent="0.25">
      <c r="A3466" s="13">
        <v>36398</v>
      </c>
      <c r="B3466">
        <v>21.09</v>
      </c>
    </row>
    <row r="3467" spans="1:2" hidden="1" x14ac:dyDescent="0.25">
      <c r="A3467" s="13">
        <v>36399</v>
      </c>
      <c r="B3467">
        <v>21.31</v>
      </c>
    </row>
    <row r="3468" spans="1:2" hidden="1" x14ac:dyDescent="0.25">
      <c r="A3468" s="13">
        <v>36402</v>
      </c>
      <c r="B3468">
        <v>21.93</v>
      </c>
    </row>
    <row r="3469" spans="1:2" hidden="1" x14ac:dyDescent="0.25">
      <c r="A3469" s="13">
        <v>36403</v>
      </c>
      <c r="B3469">
        <v>22.15</v>
      </c>
    </row>
    <row r="3470" spans="1:2" hidden="1" x14ac:dyDescent="0.25">
      <c r="A3470" s="13">
        <v>36404</v>
      </c>
      <c r="B3470">
        <v>21.79</v>
      </c>
    </row>
    <row r="3471" spans="1:2" hidden="1" x14ac:dyDescent="0.25">
      <c r="A3471" s="13">
        <v>36405</v>
      </c>
      <c r="B3471">
        <v>21.54</v>
      </c>
    </row>
    <row r="3472" spans="1:2" hidden="1" x14ac:dyDescent="0.25">
      <c r="A3472" s="13">
        <v>36406</v>
      </c>
      <c r="B3472">
        <v>22</v>
      </c>
    </row>
    <row r="3473" spans="1:2" hidden="1" x14ac:dyDescent="0.25">
      <c r="A3473" s="13">
        <v>36410</v>
      </c>
      <c r="B3473">
        <v>22.58</v>
      </c>
    </row>
    <row r="3474" spans="1:2" hidden="1" x14ac:dyDescent="0.25">
      <c r="A3474" s="13">
        <v>36411</v>
      </c>
      <c r="B3474">
        <v>22.64</v>
      </c>
    </row>
    <row r="3475" spans="1:2" hidden="1" x14ac:dyDescent="0.25">
      <c r="A3475" s="13">
        <v>36412</v>
      </c>
      <c r="B3475">
        <v>23.24</v>
      </c>
    </row>
    <row r="3476" spans="1:2" hidden="1" x14ac:dyDescent="0.25">
      <c r="A3476" s="13">
        <v>36413</v>
      </c>
      <c r="B3476">
        <v>23.55</v>
      </c>
    </row>
    <row r="3477" spans="1:2" hidden="1" x14ac:dyDescent="0.25">
      <c r="A3477" s="13">
        <v>36416</v>
      </c>
      <c r="B3477">
        <v>24.18</v>
      </c>
    </row>
    <row r="3478" spans="1:2" hidden="1" x14ac:dyDescent="0.25">
      <c r="A3478" s="13">
        <v>36417</v>
      </c>
      <c r="B3478">
        <v>23.86</v>
      </c>
    </row>
    <row r="3479" spans="1:2" hidden="1" x14ac:dyDescent="0.25">
      <c r="A3479" s="13">
        <v>36418</v>
      </c>
      <c r="B3479">
        <v>24.1</v>
      </c>
    </row>
    <row r="3480" spans="1:2" hidden="1" x14ac:dyDescent="0.25">
      <c r="A3480" s="13">
        <v>36419</v>
      </c>
      <c r="B3480">
        <v>24.52</v>
      </c>
    </row>
    <row r="3481" spans="1:2" hidden="1" x14ac:dyDescent="0.25">
      <c r="A3481" s="13">
        <v>36420</v>
      </c>
      <c r="B3481">
        <v>24.72</v>
      </c>
    </row>
    <row r="3482" spans="1:2" hidden="1" x14ac:dyDescent="0.25">
      <c r="A3482" s="13">
        <v>36423</v>
      </c>
      <c r="B3482">
        <v>24.32</v>
      </c>
    </row>
    <row r="3483" spans="1:2" hidden="1" x14ac:dyDescent="0.25">
      <c r="A3483" s="13">
        <v>36424</v>
      </c>
      <c r="B3483">
        <v>24.48</v>
      </c>
    </row>
    <row r="3484" spans="1:2" hidden="1" x14ac:dyDescent="0.25">
      <c r="A3484" s="13">
        <v>36425</v>
      </c>
      <c r="B3484">
        <v>24.26</v>
      </c>
    </row>
    <row r="3485" spans="1:2" hidden="1" x14ac:dyDescent="0.25">
      <c r="A3485" s="13">
        <v>36426</v>
      </c>
      <c r="B3485">
        <v>24.76</v>
      </c>
    </row>
    <row r="3486" spans="1:2" hidden="1" x14ac:dyDescent="0.25">
      <c r="A3486" s="13">
        <v>36427</v>
      </c>
      <c r="B3486">
        <v>24.81</v>
      </c>
    </row>
    <row r="3487" spans="1:2" hidden="1" x14ac:dyDescent="0.25">
      <c r="A3487" s="13">
        <v>36430</v>
      </c>
      <c r="B3487">
        <v>24.63</v>
      </c>
    </row>
    <row r="3488" spans="1:2" hidden="1" x14ac:dyDescent="0.25">
      <c r="A3488" s="13">
        <v>36431</v>
      </c>
      <c r="B3488">
        <v>24.52</v>
      </c>
    </row>
    <row r="3489" spans="1:2" hidden="1" x14ac:dyDescent="0.25">
      <c r="A3489" s="13">
        <v>36432</v>
      </c>
      <c r="B3489">
        <v>24.69</v>
      </c>
    </row>
    <row r="3490" spans="1:2" hidden="1" x14ac:dyDescent="0.25">
      <c r="A3490" s="13">
        <v>36433</v>
      </c>
      <c r="B3490">
        <v>24.54</v>
      </c>
    </row>
    <row r="3491" spans="1:2" hidden="1" x14ac:dyDescent="0.25">
      <c r="A3491" s="13">
        <v>36434</v>
      </c>
      <c r="B3491">
        <v>24.51</v>
      </c>
    </row>
    <row r="3492" spans="1:2" hidden="1" x14ac:dyDescent="0.25">
      <c r="A3492" s="13">
        <v>36437</v>
      </c>
      <c r="B3492">
        <v>23.71</v>
      </c>
    </row>
    <row r="3493" spans="1:2" hidden="1" x14ac:dyDescent="0.25">
      <c r="A3493" s="13">
        <v>36438</v>
      </c>
      <c r="B3493">
        <v>23.37</v>
      </c>
    </row>
    <row r="3494" spans="1:2" hidden="1" x14ac:dyDescent="0.25">
      <c r="A3494" s="13">
        <v>36439</v>
      </c>
      <c r="B3494">
        <v>23.24</v>
      </c>
    </row>
    <row r="3495" spans="1:2" hidden="1" x14ac:dyDescent="0.25">
      <c r="A3495" s="13">
        <v>36440</v>
      </c>
      <c r="B3495">
        <v>22.46</v>
      </c>
    </row>
    <row r="3496" spans="1:2" hidden="1" x14ac:dyDescent="0.25">
      <c r="A3496" s="13">
        <v>36441</v>
      </c>
      <c r="B3496">
        <v>20.81</v>
      </c>
    </row>
    <row r="3497" spans="1:2" hidden="1" x14ac:dyDescent="0.25">
      <c r="A3497" s="13">
        <v>36444</v>
      </c>
      <c r="B3497">
        <v>21.58</v>
      </c>
    </row>
    <row r="3498" spans="1:2" hidden="1" x14ac:dyDescent="0.25">
      <c r="A3498" s="13">
        <v>36445</v>
      </c>
      <c r="B3498">
        <v>22.93</v>
      </c>
    </row>
    <row r="3499" spans="1:2" hidden="1" x14ac:dyDescent="0.25">
      <c r="A3499" s="13">
        <v>36446</v>
      </c>
      <c r="B3499">
        <v>22.93</v>
      </c>
    </row>
    <row r="3500" spans="1:2" hidden="1" x14ac:dyDescent="0.25">
      <c r="A3500" s="13">
        <v>36447</v>
      </c>
      <c r="B3500">
        <v>22.46</v>
      </c>
    </row>
    <row r="3501" spans="1:2" hidden="1" x14ac:dyDescent="0.25">
      <c r="A3501" s="13">
        <v>36448</v>
      </c>
      <c r="B3501">
        <v>22.81</v>
      </c>
    </row>
    <row r="3502" spans="1:2" hidden="1" x14ac:dyDescent="0.25">
      <c r="A3502" s="13">
        <v>36451</v>
      </c>
      <c r="B3502">
        <v>22.44</v>
      </c>
    </row>
    <row r="3503" spans="1:2" hidden="1" x14ac:dyDescent="0.25">
      <c r="A3503" s="13">
        <v>36452</v>
      </c>
      <c r="B3503">
        <v>22.36</v>
      </c>
    </row>
    <row r="3504" spans="1:2" hidden="1" x14ac:dyDescent="0.25">
      <c r="A3504" s="13">
        <v>36453</v>
      </c>
      <c r="B3504">
        <v>22.21</v>
      </c>
    </row>
    <row r="3505" spans="1:2" hidden="1" x14ac:dyDescent="0.25">
      <c r="A3505" s="13">
        <v>36454</v>
      </c>
      <c r="B3505">
        <v>22.74</v>
      </c>
    </row>
    <row r="3506" spans="1:2" hidden="1" x14ac:dyDescent="0.25">
      <c r="A3506" s="13">
        <v>36455</v>
      </c>
      <c r="B3506">
        <v>23.48</v>
      </c>
    </row>
    <row r="3507" spans="1:2" hidden="1" x14ac:dyDescent="0.25">
      <c r="A3507" s="13">
        <v>36458</v>
      </c>
      <c r="B3507">
        <v>23.22</v>
      </c>
    </row>
    <row r="3508" spans="1:2" hidden="1" x14ac:dyDescent="0.25">
      <c r="A3508" s="13">
        <v>36459</v>
      </c>
      <c r="B3508">
        <v>23.17</v>
      </c>
    </row>
    <row r="3509" spans="1:2" hidden="1" x14ac:dyDescent="0.25">
      <c r="A3509" s="13">
        <v>36460</v>
      </c>
      <c r="B3509">
        <v>22.71</v>
      </c>
    </row>
    <row r="3510" spans="1:2" hidden="1" x14ac:dyDescent="0.25">
      <c r="A3510" s="13">
        <v>36461</v>
      </c>
      <c r="B3510">
        <v>21.59</v>
      </c>
    </row>
    <row r="3511" spans="1:2" hidden="1" x14ac:dyDescent="0.25">
      <c r="A3511" s="13">
        <v>36462</v>
      </c>
      <c r="B3511">
        <v>21.79</v>
      </c>
    </row>
    <row r="3512" spans="1:2" hidden="1" x14ac:dyDescent="0.25">
      <c r="A3512" s="13">
        <v>36465</v>
      </c>
      <c r="B3512">
        <v>22.44</v>
      </c>
    </row>
    <row r="3513" spans="1:2" hidden="1" x14ac:dyDescent="0.25">
      <c r="A3513" s="13">
        <v>36466</v>
      </c>
      <c r="B3513">
        <v>22.49</v>
      </c>
    </row>
    <row r="3514" spans="1:2" hidden="1" x14ac:dyDescent="0.25">
      <c r="A3514" s="13">
        <v>36467</v>
      </c>
      <c r="B3514">
        <v>22.59</v>
      </c>
    </row>
    <row r="3515" spans="1:2" hidden="1" x14ac:dyDescent="0.25">
      <c r="A3515" s="13">
        <v>36468</v>
      </c>
      <c r="B3515">
        <v>23.17</v>
      </c>
    </row>
    <row r="3516" spans="1:2" hidden="1" x14ac:dyDescent="0.25">
      <c r="A3516" s="13">
        <v>36469</v>
      </c>
      <c r="B3516">
        <v>22.93</v>
      </c>
    </row>
    <row r="3517" spans="1:2" hidden="1" x14ac:dyDescent="0.25">
      <c r="A3517" s="13">
        <v>36472</v>
      </c>
      <c r="B3517">
        <v>23.28</v>
      </c>
    </row>
    <row r="3518" spans="1:2" hidden="1" x14ac:dyDescent="0.25">
      <c r="A3518" s="13">
        <v>36473</v>
      </c>
      <c r="B3518">
        <v>24.21</v>
      </c>
    </row>
    <row r="3519" spans="1:2" hidden="1" x14ac:dyDescent="0.25">
      <c r="A3519" s="13">
        <v>36474</v>
      </c>
      <c r="B3519">
        <v>24.37</v>
      </c>
    </row>
    <row r="3520" spans="1:2" hidden="1" x14ac:dyDescent="0.25">
      <c r="A3520" s="13">
        <v>36475</v>
      </c>
      <c r="B3520">
        <v>24.33</v>
      </c>
    </row>
    <row r="3521" spans="1:2" hidden="1" x14ac:dyDescent="0.25">
      <c r="A3521" s="13">
        <v>36476</v>
      </c>
      <c r="B3521">
        <v>24.91</v>
      </c>
    </row>
    <row r="3522" spans="1:2" hidden="1" x14ac:dyDescent="0.25">
      <c r="A3522" s="13">
        <v>36479</v>
      </c>
      <c r="B3522">
        <v>25.31</v>
      </c>
    </row>
    <row r="3523" spans="1:2" hidden="1" x14ac:dyDescent="0.25">
      <c r="A3523" s="13">
        <v>36480</v>
      </c>
      <c r="B3523">
        <v>26.04</v>
      </c>
    </row>
    <row r="3524" spans="1:2" hidden="1" x14ac:dyDescent="0.25">
      <c r="A3524" s="13">
        <v>36481</v>
      </c>
      <c r="B3524">
        <v>26.57</v>
      </c>
    </row>
    <row r="3525" spans="1:2" hidden="1" x14ac:dyDescent="0.25">
      <c r="A3525" s="13">
        <v>36482</v>
      </c>
      <c r="B3525">
        <v>25.71</v>
      </c>
    </row>
    <row r="3526" spans="1:2" hidden="1" x14ac:dyDescent="0.25">
      <c r="A3526" s="13">
        <v>36483</v>
      </c>
      <c r="B3526">
        <v>26.61</v>
      </c>
    </row>
    <row r="3527" spans="1:2" hidden="1" x14ac:dyDescent="0.25">
      <c r="A3527" s="13">
        <v>36486</v>
      </c>
      <c r="B3527">
        <v>28.03</v>
      </c>
    </row>
    <row r="3528" spans="1:2" hidden="1" x14ac:dyDescent="0.25">
      <c r="A3528" s="13">
        <v>36487</v>
      </c>
      <c r="B3528">
        <v>26.91</v>
      </c>
    </row>
    <row r="3529" spans="1:2" hidden="1" x14ac:dyDescent="0.25">
      <c r="A3529" s="13">
        <v>36488</v>
      </c>
      <c r="B3529">
        <v>27.22</v>
      </c>
    </row>
    <row r="3530" spans="1:2" hidden="1" x14ac:dyDescent="0.25">
      <c r="A3530" s="13">
        <v>36490</v>
      </c>
      <c r="B3530">
        <v>27.22</v>
      </c>
    </row>
    <row r="3531" spans="1:2" hidden="1" x14ac:dyDescent="0.25">
      <c r="A3531" s="13">
        <v>36493</v>
      </c>
      <c r="B3531">
        <v>25.84</v>
      </c>
    </row>
    <row r="3532" spans="1:2" hidden="1" x14ac:dyDescent="0.25">
      <c r="A3532" s="13">
        <v>36494</v>
      </c>
      <c r="B3532">
        <v>24.87</v>
      </c>
    </row>
    <row r="3533" spans="1:2" hidden="1" x14ac:dyDescent="0.25">
      <c r="A3533" s="13">
        <v>36495</v>
      </c>
      <c r="B3533">
        <v>25.01</v>
      </c>
    </row>
    <row r="3534" spans="1:2" hidden="1" x14ac:dyDescent="0.25">
      <c r="A3534" s="13">
        <v>36496</v>
      </c>
      <c r="B3534">
        <v>25.88</v>
      </c>
    </row>
    <row r="3535" spans="1:2" hidden="1" x14ac:dyDescent="0.25">
      <c r="A3535" s="13">
        <v>36497</v>
      </c>
      <c r="B3535">
        <v>25.71</v>
      </c>
    </row>
    <row r="3536" spans="1:2" hidden="1" x14ac:dyDescent="0.25">
      <c r="A3536" s="13">
        <v>36500</v>
      </c>
      <c r="B3536">
        <v>26.67</v>
      </c>
    </row>
    <row r="3537" spans="1:2" hidden="1" x14ac:dyDescent="0.25">
      <c r="A3537" s="13">
        <v>36501</v>
      </c>
      <c r="B3537">
        <v>26.36</v>
      </c>
    </row>
    <row r="3538" spans="1:2" hidden="1" x14ac:dyDescent="0.25">
      <c r="A3538" s="13">
        <v>36502</v>
      </c>
      <c r="B3538">
        <v>26.69</v>
      </c>
    </row>
    <row r="3539" spans="1:2" hidden="1" x14ac:dyDescent="0.25">
      <c r="A3539" s="13">
        <v>36503</v>
      </c>
      <c r="B3539">
        <v>26</v>
      </c>
    </row>
    <row r="3540" spans="1:2" hidden="1" x14ac:dyDescent="0.25">
      <c r="A3540" s="13">
        <v>36504</v>
      </c>
      <c r="B3540">
        <v>25.21</v>
      </c>
    </row>
    <row r="3541" spans="1:2" hidden="1" x14ac:dyDescent="0.25">
      <c r="A3541" s="13">
        <v>36507</v>
      </c>
      <c r="B3541">
        <v>25.37</v>
      </c>
    </row>
    <row r="3542" spans="1:2" hidden="1" x14ac:dyDescent="0.25">
      <c r="A3542" s="13">
        <v>36508</v>
      </c>
      <c r="B3542">
        <v>25.87</v>
      </c>
    </row>
    <row r="3543" spans="1:2" hidden="1" x14ac:dyDescent="0.25">
      <c r="A3543" s="13">
        <v>36509</v>
      </c>
      <c r="B3543">
        <v>26.28</v>
      </c>
    </row>
    <row r="3544" spans="1:2" hidden="1" x14ac:dyDescent="0.25">
      <c r="A3544" s="13">
        <v>36510</v>
      </c>
      <c r="B3544">
        <v>26.74</v>
      </c>
    </row>
    <row r="3545" spans="1:2" hidden="1" x14ac:dyDescent="0.25">
      <c r="A3545" s="13">
        <v>36511</v>
      </c>
      <c r="B3545">
        <v>26.76</v>
      </c>
    </row>
    <row r="3546" spans="1:2" hidden="1" x14ac:dyDescent="0.25">
      <c r="A3546" s="13">
        <v>36514</v>
      </c>
      <c r="B3546">
        <v>26.55</v>
      </c>
    </row>
    <row r="3547" spans="1:2" hidden="1" x14ac:dyDescent="0.25">
      <c r="A3547" s="13">
        <v>36515</v>
      </c>
      <c r="B3547">
        <v>26.34</v>
      </c>
    </row>
    <row r="3548" spans="1:2" hidden="1" x14ac:dyDescent="0.25">
      <c r="A3548" s="13">
        <v>36516</v>
      </c>
      <c r="B3548">
        <v>25.51</v>
      </c>
    </row>
    <row r="3549" spans="1:2" hidden="1" x14ac:dyDescent="0.25">
      <c r="A3549" s="13">
        <v>36517</v>
      </c>
      <c r="B3549">
        <v>25.86</v>
      </c>
    </row>
    <row r="3550" spans="1:2" hidden="1" x14ac:dyDescent="0.25">
      <c r="A3550" s="13">
        <v>36521</v>
      </c>
      <c r="B3550">
        <v>26.36</v>
      </c>
    </row>
    <row r="3551" spans="1:2" hidden="1" x14ac:dyDescent="0.25">
      <c r="A3551" s="13">
        <v>36522</v>
      </c>
      <c r="B3551">
        <v>26.81</v>
      </c>
    </row>
    <row r="3552" spans="1:2" hidden="1" x14ac:dyDescent="0.25">
      <c r="A3552" s="13">
        <v>36523</v>
      </c>
      <c r="B3552">
        <v>26.41</v>
      </c>
    </row>
    <row r="3553" spans="1:2" hidden="1" x14ac:dyDescent="0.25">
      <c r="A3553" s="13">
        <v>36524</v>
      </c>
      <c r="B3553">
        <v>25.76</v>
      </c>
    </row>
    <row r="3554" spans="1:2" hidden="1" x14ac:dyDescent="0.25">
      <c r="A3554" s="13">
        <v>36529</v>
      </c>
      <c r="B3554">
        <v>25.56</v>
      </c>
    </row>
    <row r="3555" spans="1:2" hidden="1" x14ac:dyDescent="0.25">
      <c r="A3555" s="13">
        <v>36530</v>
      </c>
      <c r="B3555">
        <v>24.65</v>
      </c>
    </row>
    <row r="3556" spans="1:2" hidden="1" x14ac:dyDescent="0.25">
      <c r="A3556" s="13">
        <v>36531</v>
      </c>
      <c r="B3556">
        <v>24.79</v>
      </c>
    </row>
    <row r="3557" spans="1:2" hidden="1" x14ac:dyDescent="0.25">
      <c r="A3557" s="13">
        <v>36532</v>
      </c>
      <c r="B3557">
        <v>24.79</v>
      </c>
    </row>
    <row r="3558" spans="1:2" hidden="1" x14ac:dyDescent="0.25">
      <c r="A3558" s="13">
        <v>36535</v>
      </c>
      <c r="B3558">
        <v>24.71</v>
      </c>
    </row>
    <row r="3559" spans="1:2" hidden="1" x14ac:dyDescent="0.25">
      <c r="A3559" s="13">
        <v>36536</v>
      </c>
      <c r="B3559">
        <v>25.69</v>
      </c>
    </row>
    <row r="3560" spans="1:2" hidden="1" x14ac:dyDescent="0.25">
      <c r="A3560" s="13">
        <v>36537</v>
      </c>
      <c r="B3560">
        <v>26.3</v>
      </c>
    </row>
    <row r="3561" spans="1:2" hidden="1" x14ac:dyDescent="0.25">
      <c r="A3561" s="13">
        <v>36538</v>
      </c>
      <c r="B3561">
        <v>26.63</v>
      </c>
    </row>
    <row r="3562" spans="1:2" hidden="1" x14ac:dyDescent="0.25">
      <c r="A3562" s="13">
        <v>36539</v>
      </c>
      <c r="B3562">
        <v>28.01</v>
      </c>
    </row>
    <row r="3563" spans="1:2" hidden="1" x14ac:dyDescent="0.25">
      <c r="A3563" s="13">
        <v>36543</v>
      </c>
      <c r="B3563">
        <v>28.98</v>
      </c>
    </row>
    <row r="3564" spans="1:2" hidden="1" x14ac:dyDescent="0.25">
      <c r="A3564" s="13">
        <v>36544</v>
      </c>
      <c r="B3564">
        <v>29.11</v>
      </c>
    </row>
    <row r="3565" spans="1:2" hidden="1" x14ac:dyDescent="0.25">
      <c r="A3565" s="13">
        <v>36545</v>
      </c>
      <c r="B3565">
        <v>29.67</v>
      </c>
    </row>
    <row r="3566" spans="1:2" hidden="1" x14ac:dyDescent="0.25">
      <c r="A3566" s="13">
        <v>36546</v>
      </c>
      <c r="B3566">
        <v>29.71</v>
      </c>
    </row>
    <row r="3567" spans="1:2" hidden="1" x14ac:dyDescent="0.25">
      <c r="A3567" s="13">
        <v>36549</v>
      </c>
      <c r="B3567">
        <v>29.25</v>
      </c>
    </row>
    <row r="3568" spans="1:2" hidden="1" x14ac:dyDescent="0.25">
      <c r="A3568" s="13">
        <v>36550</v>
      </c>
      <c r="B3568">
        <v>30.28</v>
      </c>
    </row>
    <row r="3569" spans="1:2" hidden="1" x14ac:dyDescent="0.25">
      <c r="A3569" s="13">
        <v>36551</v>
      </c>
      <c r="B3569">
        <v>27.66</v>
      </c>
    </row>
    <row r="3570" spans="1:2" hidden="1" x14ac:dyDescent="0.25">
      <c r="A3570" s="13">
        <v>36552</v>
      </c>
      <c r="B3570">
        <v>27.22</v>
      </c>
    </row>
    <row r="3571" spans="1:2" hidden="1" x14ac:dyDescent="0.25">
      <c r="A3571" s="13">
        <v>36553</v>
      </c>
      <c r="B3571">
        <v>27.27</v>
      </c>
    </row>
    <row r="3572" spans="1:2" hidden="1" x14ac:dyDescent="0.25">
      <c r="A3572" s="13">
        <v>36556</v>
      </c>
      <c r="B3572">
        <v>27.65</v>
      </c>
    </row>
    <row r="3573" spans="1:2" hidden="1" x14ac:dyDescent="0.25">
      <c r="A3573" s="13">
        <v>36557</v>
      </c>
      <c r="B3573">
        <v>28.28</v>
      </c>
    </row>
    <row r="3574" spans="1:2" hidden="1" x14ac:dyDescent="0.25">
      <c r="A3574" s="13">
        <v>36558</v>
      </c>
      <c r="B3574">
        <v>27.52</v>
      </c>
    </row>
    <row r="3575" spans="1:2" hidden="1" x14ac:dyDescent="0.25">
      <c r="A3575" s="13">
        <v>36559</v>
      </c>
      <c r="B3575">
        <v>28.26</v>
      </c>
    </row>
    <row r="3576" spans="1:2" hidden="1" x14ac:dyDescent="0.25">
      <c r="A3576" s="13">
        <v>36560</v>
      </c>
      <c r="B3576">
        <v>28.67</v>
      </c>
    </row>
    <row r="3577" spans="1:2" hidden="1" x14ac:dyDescent="0.25">
      <c r="A3577" s="13">
        <v>36563</v>
      </c>
      <c r="B3577">
        <v>28.4</v>
      </c>
    </row>
    <row r="3578" spans="1:2" hidden="1" x14ac:dyDescent="0.25">
      <c r="A3578" s="13">
        <v>36564</v>
      </c>
      <c r="B3578">
        <v>28.05</v>
      </c>
    </row>
    <row r="3579" spans="1:2" hidden="1" x14ac:dyDescent="0.25">
      <c r="A3579" s="13">
        <v>36565</v>
      </c>
      <c r="B3579">
        <v>28.71</v>
      </c>
    </row>
    <row r="3580" spans="1:2" hidden="1" x14ac:dyDescent="0.25">
      <c r="A3580" s="13">
        <v>36566</v>
      </c>
      <c r="B3580">
        <v>29.49</v>
      </c>
    </row>
    <row r="3581" spans="1:2" hidden="1" x14ac:dyDescent="0.25">
      <c r="A3581" s="13">
        <v>36567</v>
      </c>
      <c r="B3581">
        <v>29.51</v>
      </c>
    </row>
    <row r="3582" spans="1:2" hidden="1" x14ac:dyDescent="0.25">
      <c r="A3582" s="13">
        <v>36570</v>
      </c>
      <c r="B3582">
        <v>30.3</v>
      </c>
    </row>
    <row r="3583" spans="1:2" hidden="1" x14ac:dyDescent="0.25">
      <c r="A3583" s="13">
        <v>36571</v>
      </c>
      <c r="B3583">
        <v>30.17</v>
      </c>
    </row>
    <row r="3584" spans="1:2" hidden="1" x14ac:dyDescent="0.25">
      <c r="A3584" s="13">
        <v>36572</v>
      </c>
      <c r="B3584">
        <v>30.01</v>
      </c>
    </row>
    <row r="3585" spans="1:2" hidden="1" x14ac:dyDescent="0.25">
      <c r="A3585" s="13">
        <v>36573</v>
      </c>
      <c r="B3585">
        <v>29.37</v>
      </c>
    </row>
    <row r="3586" spans="1:2" hidden="1" x14ac:dyDescent="0.25">
      <c r="A3586" s="13">
        <v>36574</v>
      </c>
      <c r="B3586">
        <v>29.51</v>
      </c>
    </row>
    <row r="3587" spans="1:2" hidden="1" x14ac:dyDescent="0.25">
      <c r="A3587" s="13">
        <v>36578</v>
      </c>
      <c r="B3587">
        <v>29.63</v>
      </c>
    </row>
    <row r="3588" spans="1:2" hidden="1" x14ac:dyDescent="0.25">
      <c r="A3588" s="13">
        <v>36579</v>
      </c>
      <c r="B3588">
        <v>30.19</v>
      </c>
    </row>
    <row r="3589" spans="1:2" hidden="1" x14ac:dyDescent="0.25">
      <c r="A3589" s="13">
        <v>36580</v>
      </c>
      <c r="B3589">
        <v>30.23</v>
      </c>
    </row>
    <row r="3590" spans="1:2" hidden="1" x14ac:dyDescent="0.25">
      <c r="A3590" s="13">
        <v>36581</v>
      </c>
      <c r="B3590">
        <v>30.34</v>
      </c>
    </row>
    <row r="3591" spans="1:2" hidden="1" x14ac:dyDescent="0.25">
      <c r="A3591" s="13">
        <v>36584</v>
      </c>
      <c r="B3591">
        <v>30.11</v>
      </c>
    </row>
    <row r="3592" spans="1:2" hidden="1" x14ac:dyDescent="0.25">
      <c r="A3592" s="13">
        <v>36585</v>
      </c>
      <c r="B3592">
        <v>30.57</v>
      </c>
    </row>
    <row r="3593" spans="1:2" hidden="1" x14ac:dyDescent="0.25">
      <c r="A3593" s="13">
        <v>36586</v>
      </c>
      <c r="B3593">
        <v>31.71</v>
      </c>
    </row>
    <row r="3594" spans="1:2" hidden="1" x14ac:dyDescent="0.25">
      <c r="A3594" s="13">
        <v>36587</v>
      </c>
      <c r="B3594">
        <v>31.51</v>
      </c>
    </row>
    <row r="3595" spans="1:2" hidden="1" x14ac:dyDescent="0.25">
      <c r="A3595" s="13">
        <v>36588</v>
      </c>
      <c r="B3595">
        <v>31.46</v>
      </c>
    </row>
    <row r="3596" spans="1:2" hidden="1" x14ac:dyDescent="0.25">
      <c r="A3596" s="13">
        <v>36591</v>
      </c>
      <c r="B3596">
        <v>32.19</v>
      </c>
    </row>
    <row r="3597" spans="1:2" hidden="1" x14ac:dyDescent="0.25">
      <c r="A3597" s="13">
        <v>36592</v>
      </c>
      <c r="B3597">
        <v>33.9</v>
      </c>
    </row>
    <row r="3598" spans="1:2" hidden="1" x14ac:dyDescent="0.25">
      <c r="A3598" s="13">
        <v>36593</v>
      </c>
      <c r="B3598">
        <v>31.22</v>
      </c>
    </row>
    <row r="3599" spans="1:2" hidden="1" x14ac:dyDescent="0.25">
      <c r="A3599" s="13">
        <v>36594</v>
      </c>
      <c r="B3599">
        <v>31.61</v>
      </c>
    </row>
    <row r="3600" spans="1:2" hidden="1" x14ac:dyDescent="0.25">
      <c r="A3600" s="13">
        <v>36595</v>
      </c>
      <c r="B3600">
        <v>31.76</v>
      </c>
    </row>
    <row r="3601" spans="1:2" hidden="1" x14ac:dyDescent="0.25">
      <c r="A3601" s="13">
        <v>36598</v>
      </c>
      <c r="B3601">
        <v>32.11</v>
      </c>
    </row>
    <row r="3602" spans="1:2" hidden="1" x14ac:dyDescent="0.25">
      <c r="A3602" s="13">
        <v>36599</v>
      </c>
      <c r="B3602">
        <v>31.93</v>
      </c>
    </row>
    <row r="3603" spans="1:2" hidden="1" x14ac:dyDescent="0.25">
      <c r="A3603" s="13">
        <v>36600</v>
      </c>
      <c r="B3603">
        <v>30.47</v>
      </c>
    </row>
    <row r="3604" spans="1:2" hidden="1" x14ac:dyDescent="0.25">
      <c r="A3604" s="13">
        <v>36601</v>
      </c>
      <c r="B3604">
        <v>31.1</v>
      </c>
    </row>
    <row r="3605" spans="1:2" hidden="1" x14ac:dyDescent="0.25">
      <c r="A3605" s="13">
        <v>36602</v>
      </c>
      <c r="B3605">
        <v>30.86</v>
      </c>
    </row>
    <row r="3606" spans="1:2" hidden="1" x14ac:dyDescent="0.25">
      <c r="A3606" s="13">
        <v>36605</v>
      </c>
      <c r="B3606">
        <v>29.33</v>
      </c>
    </row>
    <row r="3607" spans="1:2" hidden="1" x14ac:dyDescent="0.25">
      <c r="A3607" s="13">
        <v>36606</v>
      </c>
      <c r="B3607">
        <v>28.01</v>
      </c>
    </row>
    <row r="3608" spans="1:2" hidden="1" x14ac:dyDescent="0.25">
      <c r="A3608" s="13">
        <v>36607</v>
      </c>
      <c r="B3608">
        <v>27.28</v>
      </c>
    </row>
    <row r="3609" spans="1:2" hidden="1" x14ac:dyDescent="0.25">
      <c r="A3609" s="13">
        <v>36608</v>
      </c>
      <c r="B3609">
        <v>27.47</v>
      </c>
    </row>
    <row r="3610" spans="1:2" hidden="1" x14ac:dyDescent="0.25">
      <c r="A3610" s="13">
        <v>36609</v>
      </c>
      <c r="B3610">
        <v>27.86</v>
      </c>
    </row>
    <row r="3611" spans="1:2" hidden="1" x14ac:dyDescent="0.25">
      <c r="A3611" s="13">
        <v>36612</v>
      </c>
      <c r="B3611">
        <v>27.59</v>
      </c>
    </row>
    <row r="3612" spans="1:2" hidden="1" x14ac:dyDescent="0.25">
      <c r="A3612" s="13">
        <v>36613</v>
      </c>
      <c r="B3612">
        <v>27.1</v>
      </c>
    </row>
    <row r="3613" spans="1:2" hidden="1" x14ac:dyDescent="0.25">
      <c r="A3613" s="13">
        <v>36614</v>
      </c>
      <c r="B3613">
        <v>26.36</v>
      </c>
    </row>
    <row r="3614" spans="1:2" hidden="1" x14ac:dyDescent="0.25">
      <c r="A3614" s="13">
        <v>36615</v>
      </c>
      <c r="B3614">
        <v>26.67</v>
      </c>
    </row>
    <row r="3615" spans="1:2" hidden="1" x14ac:dyDescent="0.25">
      <c r="A3615" s="13">
        <v>36616</v>
      </c>
      <c r="B3615">
        <v>26.86</v>
      </c>
    </row>
    <row r="3616" spans="1:2" hidden="1" x14ac:dyDescent="0.25">
      <c r="A3616" s="13">
        <v>36619</v>
      </c>
      <c r="B3616">
        <v>26.28</v>
      </c>
    </row>
    <row r="3617" spans="1:2" hidden="1" x14ac:dyDescent="0.25">
      <c r="A3617" s="13">
        <v>36620</v>
      </c>
      <c r="B3617">
        <v>25.46</v>
      </c>
    </row>
    <row r="3618" spans="1:2" hidden="1" x14ac:dyDescent="0.25">
      <c r="A3618" s="13">
        <v>36621</v>
      </c>
      <c r="B3618">
        <v>25.76</v>
      </c>
    </row>
    <row r="3619" spans="1:2" hidden="1" x14ac:dyDescent="0.25">
      <c r="A3619" s="13">
        <v>36622</v>
      </c>
      <c r="B3619">
        <v>25.51</v>
      </c>
    </row>
    <row r="3620" spans="1:2" hidden="1" x14ac:dyDescent="0.25">
      <c r="A3620" s="13">
        <v>36623</v>
      </c>
      <c r="B3620">
        <v>24.97</v>
      </c>
    </row>
    <row r="3621" spans="1:2" hidden="1" x14ac:dyDescent="0.25">
      <c r="A3621" s="13">
        <v>36626</v>
      </c>
      <c r="B3621">
        <v>23.91</v>
      </c>
    </row>
    <row r="3622" spans="1:2" hidden="1" x14ac:dyDescent="0.25">
      <c r="A3622" s="13">
        <v>36627</v>
      </c>
      <c r="B3622">
        <v>24.17</v>
      </c>
    </row>
    <row r="3623" spans="1:2" hidden="1" x14ac:dyDescent="0.25">
      <c r="A3623" s="13">
        <v>36628</v>
      </c>
      <c r="B3623">
        <v>25.49</v>
      </c>
    </row>
    <row r="3624" spans="1:2" hidden="1" x14ac:dyDescent="0.25">
      <c r="A3624" s="13">
        <v>36629</v>
      </c>
      <c r="B3624">
        <v>25.29</v>
      </c>
    </row>
    <row r="3625" spans="1:2" hidden="1" x14ac:dyDescent="0.25">
      <c r="A3625" s="13">
        <v>36630</v>
      </c>
      <c r="B3625">
        <v>25.48</v>
      </c>
    </row>
    <row r="3626" spans="1:2" hidden="1" x14ac:dyDescent="0.25">
      <c r="A3626" s="13">
        <v>36633</v>
      </c>
      <c r="B3626">
        <v>26.06</v>
      </c>
    </row>
    <row r="3627" spans="1:2" hidden="1" x14ac:dyDescent="0.25">
      <c r="A3627" s="13">
        <v>36634</v>
      </c>
      <c r="B3627">
        <v>25.92</v>
      </c>
    </row>
    <row r="3628" spans="1:2" hidden="1" x14ac:dyDescent="0.25">
      <c r="A3628" s="13">
        <v>36635</v>
      </c>
      <c r="B3628">
        <v>27.38</v>
      </c>
    </row>
    <row r="3629" spans="1:2" hidden="1" x14ac:dyDescent="0.25">
      <c r="A3629" s="13">
        <v>36636</v>
      </c>
      <c r="B3629">
        <v>27.29</v>
      </c>
    </row>
    <row r="3630" spans="1:2" hidden="1" x14ac:dyDescent="0.25">
      <c r="A3630" s="13">
        <v>36640</v>
      </c>
      <c r="B3630">
        <v>27.41</v>
      </c>
    </row>
    <row r="3631" spans="1:2" hidden="1" x14ac:dyDescent="0.25">
      <c r="A3631" s="13">
        <v>36641</v>
      </c>
      <c r="B3631">
        <v>26.41</v>
      </c>
    </row>
    <row r="3632" spans="1:2" hidden="1" x14ac:dyDescent="0.25">
      <c r="A3632" s="13">
        <v>36642</v>
      </c>
      <c r="B3632">
        <v>24.69</v>
      </c>
    </row>
    <row r="3633" spans="1:2" hidden="1" x14ac:dyDescent="0.25">
      <c r="A3633" s="13">
        <v>36643</v>
      </c>
      <c r="B3633">
        <v>25.53</v>
      </c>
    </row>
    <row r="3634" spans="1:2" hidden="1" x14ac:dyDescent="0.25">
      <c r="A3634" s="13">
        <v>36644</v>
      </c>
      <c r="B3634">
        <v>25.71</v>
      </c>
    </row>
    <row r="3635" spans="1:2" hidden="1" x14ac:dyDescent="0.25">
      <c r="A3635" s="13">
        <v>36647</v>
      </c>
      <c r="B3635">
        <v>25.84</v>
      </c>
    </row>
    <row r="3636" spans="1:2" hidden="1" x14ac:dyDescent="0.25">
      <c r="A3636" s="13">
        <v>36648</v>
      </c>
      <c r="B3636">
        <v>26.86</v>
      </c>
    </row>
    <row r="3637" spans="1:2" hidden="1" x14ac:dyDescent="0.25">
      <c r="A3637" s="13">
        <v>36649</v>
      </c>
      <c r="B3637">
        <v>26.6</v>
      </c>
    </row>
    <row r="3638" spans="1:2" hidden="1" x14ac:dyDescent="0.25">
      <c r="A3638" s="13">
        <v>36650</v>
      </c>
      <c r="B3638">
        <v>27.08</v>
      </c>
    </row>
    <row r="3639" spans="1:2" hidden="1" x14ac:dyDescent="0.25">
      <c r="A3639" s="13">
        <v>36651</v>
      </c>
      <c r="B3639">
        <v>27.37</v>
      </c>
    </row>
    <row r="3640" spans="1:2" hidden="1" x14ac:dyDescent="0.25">
      <c r="A3640" s="13">
        <v>36654</v>
      </c>
      <c r="B3640">
        <v>28.05</v>
      </c>
    </row>
    <row r="3641" spans="1:2" hidden="1" x14ac:dyDescent="0.25">
      <c r="A3641" s="13">
        <v>36655</v>
      </c>
      <c r="B3641">
        <v>28.46</v>
      </c>
    </row>
    <row r="3642" spans="1:2" hidden="1" x14ac:dyDescent="0.25">
      <c r="A3642" s="13">
        <v>36656</v>
      </c>
      <c r="B3642">
        <v>28.1</v>
      </c>
    </row>
    <row r="3643" spans="1:2" hidden="1" x14ac:dyDescent="0.25">
      <c r="A3643" s="13">
        <v>36657</v>
      </c>
      <c r="B3643">
        <v>29.25</v>
      </c>
    </row>
    <row r="3644" spans="1:2" hidden="1" x14ac:dyDescent="0.25">
      <c r="A3644" s="13">
        <v>36658</v>
      </c>
      <c r="B3644">
        <v>29.64</v>
      </c>
    </row>
    <row r="3645" spans="1:2" hidden="1" x14ac:dyDescent="0.25">
      <c r="A3645" s="13">
        <v>36661</v>
      </c>
      <c r="B3645">
        <v>29.95</v>
      </c>
    </row>
    <row r="3646" spans="1:2" hidden="1" x14ac:dyDescent="0.25">
      <c r="A3646" s="13">
        <v>36662</v>
      </c>
      <c r="B3646">
        <v>29.76</v>
      </c>
    </row>
    <row r="3647" spans="1:2" hidden="1" x14ac:dyDescent="0.25">
      <c r="A3647" s="13">
        <v>36663</v>
      </c>
      <c r="B3647">
        <v>29.38</v>
      </c>
    </row>
    <row r="3648" spans="1:2" hidden="1" x14ac:dyDescent="0.25">
      <c r="A3648" s="13">
        <v>36664</v>
      </c>
      <c r="B3648">
        <v>30.28</v>
      </c>
    </row>
    <row r="3649" spans="1:2" hidden="1" x14ac:dyDescent="0.25">
      <c r="A3649" s="13">
        <v>36665</v>
      </c>
      <c r="B3649">
        <v>30.02</v>
      </c>
    </row>
    <row r="3650" spans="1:2" hidden="1" x14ac:dyDescent="0.25">
      <c r="A3650" s="13">
        <v>36668</v>
      </c>
      <c r="B3650">
        <v>28.62</v>
      </c>
    </row>
    <row r="3651" spans="1:2" hidden="1" x14ac:dyDescent="0.25">
      <c r="A3651" s="13">
        <v>36669</v>
      </c>
      <c r="B3651">
        <v>28.61</v>
      </c>
    </row>
    <row r="3652" spans="1:2" hidden="1" x14ac:dyDescent="0.25">
      <c r="A3652" s="13">
        <v>36670</v>
      </c>
      <c r="B3652">
        <v>29.89</v>
      </c>
    </row>
    <row r="3653" spans="1:2" hidden="1" x14ac:dyDescent="0.25">
      <c r="A3653" s="13">
        <v>36671</v>
      </c>
      <c r="B3653">
        <v>30.43</v>
      </c>
    </row>
    <row r="3654" spans="1:2" hidden="1" x14ac:dyDescent="0.25">
      <c r="A3654" s="13">
        <v>36672</v>
      </c>
      <c r="B3654">
        <v>29.76</v>
      </c>
    </row>
    <row r="3655" spans="1:2" hidden="1" x14ac:dyDescent="0.25">
      <c r="A3655" s="13">
        <v>36676</v>
      </c>
      <c r="B3655">
        <v>30.36</v>
      </c>
    </row>
    <row r="3656" spans="1:2" hidden="1" x14ac:dyDescent="0.25">
      <c r="A3656" s="13">
        <v>36677</v>
      </c>
      <c r="B3656">
        <v>29.03</v>
      </c>
    </row>
    <row r="3657" spans="1:2" hidden="1" x14ac:dyDescent="0.25">
      <c r="A3657" s="13">
        <v>36678</v>
      </c>
      <c r="B3657">
        <v>30.19</v>
      </c>
    </row>
    <row r="3658" spans="1:2" hidden="1" x14ac:dyDescent="0.25">
      <c r="A3658" s="13">
        <v>36679</v>
      </c>
      <c r="B3658">
        <v>30.34</v>
      </c>
    </row>
    <row r="3659" spans="1:2" hidden="1" x14ac:dyDescent="0.25">
      <c r="A3659" s="13">
        <v>36682</v>
      </c>
      <c r="B3659">
        <v>29.87</v>
      </c>
    </row>
    <row r="3660" spans="1:2" hidden="1" x14ac:dyDescent="0.25">
      <c r="A3660" s="13">
        <v>36683</v>
      </c>
      <c r="B3660">
        <v>29.78</v>
      </c>
    </row>
    <row r="3661" spans="1:2" hidden="1" x14ac:dyDescent="0.25">
      <c r="A3661" s="13">
        <v>36684</v>
      </c>
      <c r="B3661">
        <v>29.29</v>
      </c>
    </row>
    <row r="3662" spans="1:2" hidden="1" x14ac:dyDescent="0.25">
      <c r="A3662" s="13">
        <v>36685</v>
      </c>
      <c r="B3662">
        <v>29.78</v>
      </c>
    </row>
    <row r="3663" spans="1:2" hidden="1" x14ac:dyDescent="0.25">
      <c r="A3663" s="13">
        <v>36686</v>
      </c>
      <c r="B3663">
        <v>30.22</v>
      </c>
    </row>
    <row r="3664" spans="1:2" hidden="1" x14ac:dyDescent="0.25">
      <c r="A3664" s="13">
        <v>36689</v>
      </c>
      <c r="B3664">
        <v>31.76</v>
      </c>
    </row>
    <row r="3665" spans="1:2" hidden="1" x14ac:dyDescent="0.25">
      <c r="A3665" s="13">
        <v>36690</v>
      </c>
      <c r="B3665">
        <v>32.729999999999997</v>
      </c>
    </row>
    <row r="3666" spans="1:2" hidden="1" x14ac:dyDescent="0.25">
      <c r="A3666" s="13">
        <v>36691</v>
      </c>
      <c r="B3666">
        <v>32.72</v>
      </c>
    </row>
    <row r="3667" spans="1:2" hidden="1" x14ac:dyDescent="0.25">
      <c r="A3667" s="13">
        <v>36692</v>
      </c>
      <c r="B3667">
        <v>32.700000000000003</v>
      </c>
    </row>
    <row r="3668" spans="1:2" hidden="1" x14ac:dyDescent="0.25">
      <c r="A3668" s="13">
        <v>36693</v>
      </c>
      <c r="B3668">
        <v>32.35</v>
      </c>
    </row>
    <row r="3669" spans="1:2" hidden="1" x14ac:dyDescent="0.25">
      <c r="A3669" s="13">
        <v>36696</v>
      </c>
      <c r="B3669">
        <v>31.57</v>
      </c>
    </row>
    <row r="3670" spans="1:2" hidden="1" x14ac:dyDescent="0.25">
      <c r="A3670" s="13">
        <v>36697</v>
      </c>
      <c r="B3670">
        <v>33.07</v>
      </c>
    </row>
    <row r="3671" spans="1:2" hidden="1" x14ac:dyDescent="0.25">
      <c r="A3671" s="13">
        <v>36698</v>
      </c>
      <c r="B3671">
        <v>33.64</v>
      </c>
    </row>
    <row r="3672" spans="1:2" hidden="1" x14ac:dyDescent="0.25">
      <c r="A3672" s="13">
        <v>36699</v>
      </c>
      <c r="B3672">
        <v>34.72</v>
      </c>
    </row>
    <row r="3673" spans="1:2" hidden="1" x14ac:dyDescent="0.25">
      <c r="A3673" s="13">
        <v>36700</v>
      </c>
      <c r="B3673">
        <v>34.76</v>
      </c>
    </row>
    <row r="3674" spans="1:2" hidden="1" x14ac:dyDescent="0.25">
      <c r="A3674" s="13">
        <v>36703</v>
      </c>
      <c r="B3674">
        <v>31.56</v>
      </c>
    </row>
    <row r="3675" spans="1:2" hidden="1" x14ac:dyDescent="0.25">
      <c r="A3675" s="13">
        <v>36704</v>
      </c>
      <c r="B3675">
        <v>32.01</v>
      </c>
    </row>
    <row r="3676" spans="1:2" hidden="1" x14ac:dyDescent="0.25">
      <c r="A3676" s="13">
        <v>36705</v>
      </c>
      <c r="B3676">
        <v>31.86</v>
      </c>
    </row>
    <row r="3677" spans="1:2" hidden="1" x14ac:dyDescent="0.25">
      <c r="A3677" s="13">
        <v>36706</v>
      </c>
      <c r="B3677">
        <v>32.729999999999997</v>
      </c>
    </row>
    <row r="3678" spans="1:2" hidden="1" x14ac:dyDescent="0.25">
      <c r="A3678" s="13">
        <v>36707</v>
      </c>
      <c r="B3678">
        <v>32.44</v>
      </c>
    </row>
    <row r="3679" spans="1:2" hidden="1" x14ac:dyDescent="0.25">
      <c r="A3679" s="13">
        <v>36712</v>
      </c>
      <c r="B3679">
        <v>30.76</v>
      </c>
    </row>
    <row r="3680" spans="1:2" hidden="1" x14ac:dyDescent="0.25">
      <c r="A3680" s="13">
        <v>36713</v>
      </c>
      <c r="B3680">
        <v>30.19</v>
      </c>
    </row>
    <row r="3681" spans="1:2" hidden="1" x14ac:dyDescent="0.25">
      <c r="A3681" s="13">
        <v>36714</v>
      </c>
      <c r="B3681">
        <v>30.26</v>
      </c>
    </row>
    <row r="3682" spans="1:2" hidden="1" x14ac:dyDescent="0.25">
      <c r="A3682" s="13">
        <v>36717</v>
      </c>
      <c r="B3682">
        <v>29.51</v>
      </c>
    </row>
    <row r="3683" spans="1:2" hidden="1" x14ac:dyDescent="0.25">
      <c r="A3683" s="13">
        <v>36718</v>
      </c>
      <c r="B3683">
        <v>29.61</v>
      </c>
    </row>
    <row r="3684" spans="1:2" hidden="1" x14ac:dyDescent="0.25">
      <c r="A3684" s="13">
        <v>36719</v>
      </c>
      <c r="B3684">
        <v>30.34</v>
      </c>
    </row>
    <row r="3685" spans="1:2" hidden="1" x14ac:dyDescent="0.25">
      <c r="A3685" s="13">
        <v>36720</v>
      </c>
      <c r="B3685">
        <v>31.41</v>
      </c>
    </row>
    <row r="3686" spans="1:2" hidden="1" x14ac:dyDescent="0.25">
      <c r="A3686" s="13">
        <v>36721</v>
      </c>
      <c r="B3686">
        <v>31.31</v>
      </c>
    </row>
    <row r="3687" spans="1:2" hidden="1" x14ac:dyDescent="0.25">
      <c r="A3687" s="13">
        <v>36724</v>
      </c>
      <c r="B3687">
        <v>30.71</v>
      </c>
    </row>
    <row r="3688" spans="1:2" hidden="1" x14ac:dyDescent="0.25">
      <c r="A3688" s="13">
        <v>36725</v>
      </c>
      <c r="B3688">
        <v>31.94</v>
      </c>
    </row>
    <row r="3689" spans="1:2" hidden="1" x14ac:dyDescent="0.25">
      <c r="A3689" s="13">
        <v>36726</v>
      </c>
      <c r="B3689">
        <v>31.1</v>
      </c>
    </row>
    <row r="3690" spans="1:2" hidden="1" x14ac:dyDescent="0.25">
      <c r="A3690" s="13">
        <v>36727</v>
      </c>
      <c r="B3690">
        <v>30.94</v>
      </c>
    </row>
    <row r="3691" spans="1:2" hidden="1" x14ac:dyDescent="0.25">
      <c r="A3691" s="13">
        <v>36728</v>
      </c>
      <c r="B3691">
        <v>28.56</v>
      </c>
    </row>
    <row r="3692" spans="1:2" hidden="1" x14ac:dyDescent="0.25">
      <c r="A3692" s="13">
        <v>36731</v>
      </c>
      <c r="B3692">
        <v>27.97</v>
      </c>
    </row>
    <row r="3693" spans="1:2" hidden="1" x14ac:dyDescent="0.25">
      <c r="A3693" s="13">
        <v>36732</v>
      </c>
      <c r="B3693">
        <v>27.89</v>
      </c>
    </row>
    <row r="3694" spans="1:2" hidden="1" x14ac:dyDescent="0.25">
      <c r="A3694" s="13">
        <v>36733</v>
      </c>
      <c r="B3694">
        <v>27.81</v>
      </c>
    </row>
    <row r="3695" spans="1:2" hidden="1" x14ac:dyDescent="0.25">
      <c r="A3695" s="13">
        <v>36734</v>
      </c>
      <c r="B3695">
        <v>28.21</v>
      </c>
    </row>
    <row r="3696" spans="1:2" hidden="1" x14ac:dyDescent="0.25">
      <c r="A3696" s="13">
        <v>36735</v>
      </c>
      <c r="B3696">
        <v>28.22</v>
      </c>
    </row>
    <row r="3697" spans="1:2" hidden="1" x14ac:dyDescent="0.25">
      <c r="A3697" s="13">
        <v>36738</v>
      </c>
      <c r="B3697">
        <v>27.5</v>
      </c>
    </row>
    <row r="3698" spans="1:2" hidden="1" x14ac:dyDescent="0.25">
      <c r="A3698" s="13">
        <v>36739</v>
      </c>
      <c r="B3698">
        <v>27.85</v>
      </c>
    </row>
    <row r="3699" spans="1:2" hidden="1" x14ac:dyDescent="0.25">
      <c r="A3699" s="13">
        <v>36740</v>
      </c>
      <c r="B3699">
        <v>28.27</v>
      </c>
    </row>
    <row r="3700" spans="1:2" hidden="1" x14ac:dyDescent="0.25">
      <c r="A3700" s="13">
        <v>36741</v>
      </c>
      <c r="B3700">
        <v>28.92</v>
      </c>
    </row>
    <row r="3701" spans="1:2" hidden="1" x14ac:dyDescent="0.25">
      <c r="A3701" s="13">
        <v>36742</v>
      </c>
      <c r="B3701">
        <v>29.94</v>
      </c>
    </row>
    <row r="3702" spans="1:2" hidden="1" x14ac:dyDescent="0.25">
      <c r="A3702" s="13">
        <v>36745</v>
      </c>
      <c r="B3702">
        <v>28.93</v>
      </c>
    </row>
    <row r="3703" spans="1:2" hidden="1" x14ac:dyDescent="0.25">
      <c r="A3703" s="13">
        <v>36746</v>
      </c>
      <c r="B3703">
        <v>29.26</v>
      </c>
    </row>
    <row r="3704" spans="1:2" hidden="1" x14ac:dyDescent="0.25">
      <c r="A3704" s="13">
        <v>36747</v>
      </c>
      <c r="B3704">
        <v>30.38</v>
      </c>
    </row>
    <row r="3705" spans="1:2" hidden="1" x14ac:dyDescent="0.25">
      <c r="A3705" s="13">
        <v>36748</v>
      </c>
      <c r="B3705">
        <v>31.09</v>
      </c>
    </row>
    <row r="3706" spans="1:2" hidden="1" x14ac:dyDescent="0.25">
      <c r="A3706" s="13">
        <v>36749</v>
      </c>
      <c r="B3706">
        <v>31.02</v>
      </c>
    </row>
    <row r="3707" spans="1:2" hidden="1" x14ac:dyDescent="0.25">
      <c r="A3707" s="13">
        <v>36752</v>
      </c>
      <c r="B3707">
        <v>31.92</v>
      </c>
    </row>
    <row r="3708" spans="1:2" hidden="1" x14ac:dyDescent="0.25">
      <c r="A3708" s="13">
        <v>36753</v>
      </c>
      <c r="B3708">
        <v>31.43</v>
      </c>
    </row>
    <row r="3709" spans="1:2" hidden="1" x14ac:dyDescent="0.25">
      <c r="A3709" s="13">
        <v>36754</v>
      </c>
      <c r="B3709">
        <v>31.91</v>
      </c>
    </row>
    <row r="3710" spans="1:2" hidden="1" x14ac:dyDescent="0.25">
      <c r="A3710" s="13">
        <v>36755</v>
      </c>
      <c r="B3710">
        <v>31.88</v>
      </c>
    </row>
    <row r="3711" spans="1:2" hidden="1" x14ac:dyDescent="0.25">
      <c r="A3711" s="13">
        <v>36756</v>
      </c>
      <c r="B3711">
        <v>31.97</v>
      </c>
    </row>
    <row r="3712" spans="1:2" hidden="1" x14ac:dyDescent="0.25">
      <c r="A3712" s="13">
        <v>36759</v>
      </c>
      <c r="B3712">
        <v>32.42</v>
      </c>
    </row>
    <row r="3713" spans="1:2" hidden="1" x14ac:dyDescent="0.25">
      <c r="A3713" s="13">
        <v>36760</v>
      </c>
      <c r="B3713">
        <v>31.24</v>
      </c>
    </row>
    <row r="3714" spans="1:2" hidden="1" x14ac:dyDescent="0.25">
      <c r="A3714" s="13">
        <v>36761</v>
      </c>
      <c r="B3714">
        <v>31.23</v>
      </c>
    </row>
    <row r="3715" spans="1:2" hidden="1" x14ac:dyDescent="0.25">
      <c r="A3715" s="13">
        <v>36762</v>
      </c>
      <c r="B3715">
        <v>33.409999999999997</v>
      </c>
    </row>
    <row r="3716" spans="1:2" hidden="1" x14ac:dyDescent="0.25">
      <c r="A3716" s="13">
        <v>36763</v>
      </c>
      <c r="B3716">
        <v>34.01</v>
      </c>
    </row>
    <row r="3717" spans="1:2" hidden="1" x14ac:dyDescent="0.25">
      <c r="A3717" s="13">
        <v>36766</v>
      </c>
      <c r="B3717">
        <v>32.92</v>
      </c>
    </row>
    <row r="3718" spans="1:2" hidden="1" x14ac:dyDescent="0.25">
      <c r="A3718" s="13">
        <v>36767</v>
      </c>
      <c r="B3718">
        <v>32.729999999999997</v>
      </c>
    </row>
    <row r="3719" spans="1:2" hidden="1" x14ac:dyDescent="0.25">
      <c r="A3719" s="13">
        <v>36768</v>
      </c>
      <c r="B3719">
        <v>33.25</v>
      </c>
    </row>
    <row r="3720" spans="1:2" hidden="1" x14ac:dyDescent="0.25">
      <c r="A3720" s="13">
        <v>36769</v>
      </c>
      <c r="B3720">
        <v>33.090000000000003</v>
      </c>
    </row>
    <row r="3721" spans="1:2" hidden="1" x14ac:dyDescent="0.25">
      <c r="A3721" s="13">
        <v>36770</v>
      </c>
      <c r="B3721">
        <v>33.42</v>
      </c>
    </row>
    <row r="3722" spans="1:2" hidden="1" x14ac:dyDescent="0.25">
      <c r="A3722" s="13">
        <v>36774</v>
      </c>
      <c r="B3722">
        <v>33.92</v>
      </c>
    </row>
    <row r="3723" spans="1:2" hidden="1" x14ac:dyDescent="0.25">
      <c r="A3723" s="13">
        <v>36775</v>
      </c>
      <c r="B3723">
        <v>34.97</v>
      </c>
    </row>
    <row r="3724" spans="1:2" hidden="1" x14ac:dyDescent="0.25">
      <c r="A3724" s="13">
        <v>36776</v>
      </c>
      <c r="B3724">
        <v>35.18</v>
      </c>
    </row>
    <row r="3725" spans="1:2" hidden="1" x14ac:dyDescent="0.25">
      <c r="A3725" s="13">
        <v>36777</v>
      </c>
      <c r="B3725">
        <v>33.619999999999997</v>
      </c>
    </row>
    <row r="3726" spans="1:2" hidden="1" x14ac:dyDescent="0.25">
      <c r="A3726" s="13">
        <v>36780</v>
      </c>
      <c r="B3726">
        <v>35.14</v>
      </c>
    </row>
    <row r="3727" spans="1:2" hidden="1" x14ac:dyDescent="0.25">
      <c r="A3727" s="13">
        <v>36781</v>
      </c>
      <c r="B3727">
        <v>34.25</v>
      </c>
    </row>
    <row r="3728" spans="1:2" hidden="1" x14ac:dyDescent="0.25">
      <c r="A3728" s="13">
        <v>36782</v>
      </c>
      <c r="B3728">
        <v>33.869999999999997</v>
      </c>
    </row>
    <row r="3729" spans="1:2" hidden="1" x14ac:dyDescent="0.25">
      <c r="A3729" s="13">
        <v>36783</v>
      </c>
      <c r="B3729">
        <v>34.369999999999997</v>
      </c>
    </row>
    <row r="3730" spans="1:2" hidden="1" x14ac:dyDescent="0.25">
      <c r="A3730" s="13">
        <v>36784</v>
      </c>
      <c r="B3730">
        <v>35.869999999999997</v>
      </c>
    </row>
    <row r="3731" spans="1:2" hidden="1" x14ac:dyDescent="0.25">
      <c r="A3731" s="13">
        <v>36787</v>
      </c>
      <c r="B3731">
        <v>36.75</v>
      </c>
    </row>
    <row r="3732" spans="1:2" hidden="1" x14ac:dyDescent="0.25">
      <c r="A3732" s="13">
        <v>36788</v>
      </c>
      <c r="B3732">
        <v>36.96</v>
      </c>
    </row>
    <row r="3733" spans="1:2" hidden="1" x14ac:dyDescent="0.25">
      <c r="A3733" s="13">
        <v>36789</v>
      </c>
      <c r="B3733">
        <v>37.22</v>
      </c>
    </row>
    <row r="3734" spans="1:2" hidden="1" x14ac:dyDescent="0.25">
      <c r="A3734" s="13">
        <v>36790</v>
      </c>
      <c r="B3734">
        <v>33.840000000000003</v>
      </c>
    </row>
    <row r="3735" spans="1:2" hidden="1" x14ac:dyDescent="0.25">
      <c r="A3735" s="13">
        <v>36791</v>
      </c>
      <c r="B3735">
        <v>32.659999999999997</v>
      </c>
    </row>
    <row r="3736" spans="1:2" hidden="1" x14ac:dyDescent="0.25">
      <c r="A3736" s="13">
        <v>36794</v>
      </c>
      <c r="B3736">
        <v>31.5</v>
      </c>
    </row>
    <row r="3737" spans="1:2" hidden="1" x14ac:dyDescent="0.25">
      <c r="A3737" s="13">
        <v>36795</v>
      </c>
      <c r="B3737">
        <v>31.78</v>
      </c>
    </row>
    <row r="3738" spans="1:2" hidden="1" x14ac:dyDescent="0.25">
      <c r="A3738" s="13">
        <v>36796</v>
      </c>
      <c r="B3738">
        <v>31.23</v>
      </c>
    </row>
    <row r="3739" spans="1:2" hidden="1" x14ac:dyDescent="0.25">
      <c r="A3739" s="13">
        <v>36797</v>
      </c>
      <c r="B3739">
        <v>30.26</v>
      </c>
    </row>
    <row r="3740" spans="1:2" hidden="1" x14ac:dyDescent="0.25">
      <c r="A3740" s="13">
        <v>36798</v>
      </c>
      <c r="B3740">
        <v>30.87</v>
      </c>
    </row>
    <row r="3741" spans="1:2" hidden="1" x14ac:dyDescent="0.25">
      <c r="A3741" s="13">
        <v>36801</v>
      </c>
      <c r="B3741">
        <v>32.049999999999997</v>
      </c>
    </row>
    <row r="3742" spans="1:2" hidden="1" x14ac:dyDescent="0.25">
      <c r="A3742" s="13">
        <v>36802</v>
      </c>
      <c r="B3742">
        <v>31.86</v>
      </c>
    </row>
    <row r="3743" spans="1:2" hidden="1" x14ac:dyDescent="0.25">
      <c r="A3743" s="13">
        <v>36803</v>
      </c>
      <c r="B3743">
        <v>30.91</v>
      </c>
    </row>
    <row r="3744" spans="1:2" hidden="1" x14ac:dyDescent="0.25">
      <c r="A3744" s="13">
        <v>36804</v>
      </c>
      <c r="B3744">
        <v>30.66</v>
      </c>
    </row>
    <row r="3745" spans="1:2" hidden="1" x14ac:dyDescent="0.25">
      <c r="A3745" s="13">
        <v>36805</v>
      </c>
      <c r="B3745">
        <v>30.86</v>
      </c>
    </row>
    <row r="3746" spans="1:2" hidden="1" x14ac:dyDescent="0.25">
      <c r="A3746" s="13">
        <v>36808</v>
      </c>
      <c r="B3746">
        <v>31.98</v>
      </c>
    </row>
    <row r="3747" spans="1:2" hidden="1" x14ac:dyDescent="0.25">
      <c r="A3747" s="13">
        <v>36809</v>
      </c>
      <c r="B3747">
        <v>33.29</v>
      </c>
    </row>
    <row r="3748" spans="1:2" hidden="1" x14ac:dyDescent="0.25">
      <c r="A3748" s="13">
        <v>36810</v>
      </c>
      <c r="B3748">
        <v>33.200000000000003</v>
      </c>
    </row>
    <row r="3749" spans="1:2" hidden="1" x14ac:dyDescent="0.25">
      <c r="A3749" s="13">
        <v>36811</v>
      </c>
      <c r="B3749">
        <v>36.06</v>
      </c>
    </row>
    <row r="3750" spans="1:2" hidden="1" x14ac:dyDescent="0.25">
      <c r="A3750" s="13">
        <v>36812</v>
      </c>
      <c r="B3750">
        <v>34.96</v>
      </c>
    </row>
    <row r="3751" spans="1:2" hidden="1" x14ac:dyDescent="0.25">
      <c r="A3751" s="13">
        <v>36815</v>
      </c>
      <c r="B3751">
        <v>33.18</v>
      </c>
    </row>
    <row r="3752" spans="1:2" hidden="1" x14ac:dyDescent="0.25">
      <c r="A3752" s="13">
        <v>36816</v>
      </c>
      <c r="B3752">
        <v>33.36</v>
      </c>
    </row>
    <row r="3753" spans="1:2" hidden="1" x14ac:dyDescent="0.25">
      <c r="A3753" s="13">
        <v>36817</v>
      </c>
      <c r="B3753">
        <v>33.51</v>
      </c>
    </row>
    <row r="3754" spans="1:2" hidden="1" x14ac:dyDescent="0.25">
      <c r="A3754" s="13">
        <v>36818</v>
      </c>
      <c r="B3754">
        <v>33.06</v>
      </c>
    </row>
    <row r="3755" spans="1:2" hidden="1" x14ac:dyDescent="0.25">
      <c r="A3755" s="13">
        <v>36819</v>
      </c>
      <c r="B3755">
        <v>34.31</v>
      </c>
    </row>
    <row r="3756" spans="1:2" hidden="1" x14ac:dyDescent="0.25">
      <c r="A3756" s="13">
        <v>36822</v>
      </c>
      <c r="B3756">
        <v>34.9</v>
      </c>
    </row>
    <row r="3757" spans="1:2" hidden="1" x14ac:dyDescent="0.25">
      <c r="A3757" s="13">
        <v>36823</v>
      </c>
      <c r="B3757">
        <v>34.53</v>
      </c>
    </row>
    <row r="3758" spans="1:2" hidden="1" x14ac:dyDescent="0.25">
      <c r="A3758" s="13">
        <v>36824</v>
      </c>
      <c r="B3758">
        <v>33.619999999999997</v>
      </c>
    </row>
    <row r="3759" spans="1:2" hidden="1" x14ac:dyDescent="0.25">
      <c r="A3759" s="13">
        <v>36825</v>
      </c>
      <c r="B3759">
        <v>33.75</v>
      </c>
    </row>
    <row r="3760" spans="1:2" hidden="1" x14ac:dyDescent="0.25">
      <c r="A3760" s="13">
        <v>36826</v>
      </c>
      <c r="B3760">
        <v>32.78</v>
      </c>
    </row>
    <row r="3761" spans="1:2" hidden="1" x14ac:dyDescent="0.25">
      <c r="A3761" s="13">
        <v>36829</v>
      </c>
      <c r="B3761">
        <v>32.86</v>
      </c>
    </row>
    <row r="3762" spans="1:2" hidden="1" x14ac:dyDescent="0.25">
      <c r="A3762" s="13">
        <v>36830</v>
      </c>
      <c r="B3762">
        <v>32.700000000000003</v>
      </c>
    </row>
    <row r="3763" spans="1:2" hidden="1" x14ac:dyDescent="0.25">
      <c r="A3763" s="13">
        <v>36831</v>
      </c>
      <c r="B3763">
        <v>33.14</v>
      </c>
    </row>
    <row r="3764" spans="1:2" hidden="1" x14ac:dyDescent="0.25">
      <c r="A3764" s="13">
        <v>36832</v>
      </c>
      <c r="B3764">
        <v>32.590000000000003</v>
      </c>
    </row>
    <row r="3765" spans="1:2" hidden="1" x14ac:dyDescent="0.25">
      <c r="A3765" s="13">
        <v>36833</v>
      </c>
      <c r="B3765">
        <v>32.619999999999997</v>
      </c>
    </row>
    <row r="3766" spans="1:2" hidden="1" x14ac:dyDescent="0.25">
      <c r="A3766" s="13">
        <v>36836</v>
      </c>
      <c r="B3766">
        <v>33.020000000000003</v>
      </c>
    </row>
    <row r="3767" spans="1:2" hidden="1" x14ac:dyDescent="0.25">
      <c r="A3767" s="13">
        <v>36837</v>
      </c>
      <c r="B3767">
        <v>33.44</v>
      </c>
    </row>
    <row r="3768" spans="1:2" hidden="1" x14ac:dyDescent="0.25">
      <c r="A3768" s="13">
        <v>36838</v>
      </c>
      <c r="B3768">
        <v>32.92</v>
      </c>
    </row>
    <row r="3769" spans="1:2" hidden="1" x14ac:dyDescent="0.25">
      <c r="A3769" s="13">
        <v>36839</v>
      </c>
      <c r="B3769">
        <v>33.869999999999997</v>
      </c>
    </row>
    <row r="3770" spans="1:2" hidden="1" x14ac:dyDescent="0.25">
      <c r="A3770" s="13">
        <v>36840</v>
      </c>
      <c r="B3770">
        <v>34.049999999999997</v>
      </c>
    </row>
    <row r="3771" spans="1:2" hidden="1" x14ac:dyDescent="0.25">
      <c r="A3771" s="13">
        <v>36843</v>
      </c>
      <c r="B3771">
        <v>34.299999999999997</v>
      </c>
    </row>
    <row r="3772" spans="1:2" hidden="1" x14ac:dyDescent="0.25">
      <c r="A3772" s="13">
        <v>36844</v>
      </c>
      <c r="B3772">
        <v>34.72</v>
      </c>
    </row>
    <row r="3773" spans="1:2" hidden="1" x14ac:dyDescent="0.25">
      <c r="A3773" s="13">
        <v>36845</v>
      </c>
      <c r="B3773">
        <v>35.54</v>
      </c>
    </row>
    <row r="3774" spans="1:2" hidden="1" x14ac:dyDescent="0.25">
      <c r="A3774" s="13">
        <v>36846</v>
      </c>
      <c r="B3774">
        <v>34.840000000000003</v>
      </c>
    </row>
    <row r="3775" spans="1:2" hidden="1" x14ac:dyDescent="0.25">
      <c r="A3775" s="13">
        <v>36847</v>
      </c>
      <c r="B3775">
        <v>35.619999999999997</v>
      </c>
    </row>
    <row r="3776" spans="1:2" hidden="1" x14ac:dyDescent="0.25">
      <c r="A3776" s="13">
        <v>36850</v>
      </c>
      <c r="B3776">
        <v>35.979999999999997</v>
      </c>
    </row>
    <row r="3777" spans="1:2" hidden="1" x14ac:dyDescent="0.25">
      <c r="A3777" s="13">
        <v>36851</v>
      </c>
      <c r="B3777">
        <v>35.54</v>
      </c>
    </row>
    <row r="3778" spans="1:2" hidden="1" x14ac:dyDescent="0.25">
      <c r="A3778" s="13">
        <v>36852</v>
      </c>
      <c r="B3778">
        <v>36.06</v>
      </c>
    </row>
    <row r="3779" spans="1:2" hidden="1" x14ac:dyDescent="0.25">
      <c r="A3779" s="13">
        <v>36854</v>
      </c>
      <c r="B3779">
        <v>36.06</v>
      </c>
    </row>
    <row r="3780" spans="1:2" hidden="1" x14ac:dyDescent="0.25">
      <c r="A3780" s="13">
        <v>36857</v>
      </c>
      <c r="B3780">
        <v>36.24</v>
      </c>
    </row>
    <row r="3781" spans="1:2" hidden="1" x14ac:dyDescent="0.25">
      <c r="A3781" s="13">
        <v>36858</v>
      </c>
      <c r="B3781">
        <v>34.020000000000003</v>
      </c>
    </row>
    <row r="3782" spans="1:2" hidden="1" x14ac:dyDescent="0.25">
      <c r="A3782" s="13">
        <v>36859</v>
      </c>
      <c r="B3782">
        <v>34.58</v>
      </c>
    </row>
    <row r="3783" spans="1:2" hidden="1" x14ac:dyDescent="0.25">
      <c r="A3783" s="13">
        <v>36860</v>
      </c>
      <c r="B3783">
        <v>33.61</v>
      </c>
    </row>
    <row r="3784" spans="1:2" hidden="1" x14ac:dyDescent="0.25">
      <c r="A3784" s="13">
        <v>36861</v>
      </c>
      <c r="B3784">
        <v>32.06</v>
      </c>
    </row>
    <row r="3785" spans="1:2" hidden="1" x14ac:dyDescent="0.25">
      <c r="A3785" s="13">
        <v>36864</v>
      </c>
      <c r="B3785">
        <v>31.28</v>
      </c>
    </row>
    <row r="3786" spans="1:2" hidden="1" x14ac:dyDescent="0.25">
      <c r="A3786" s="13">
        <v>36865</v>
      </c>
      <c r="B3786">
        <v>29.25</v>
      </c>
    </row>
    <row r="3787" spans="1:2" hidden="1" x14ac:dyDescent="0.25">
      <c r="A3787" s="13">
        <v>36866</v>
      </c>
      <c r="B3787">
        <v>30.24</v>
      </c>
    </row>
    <row r="3788" spans="1:2" hidden="1" x14ac:dyDescent="0.25">
      <c r="A3788" s="13">
        <v>36867</v>
      </c>
      <c r="B3788">
        <v>29.36</v>
      </c>
    </row>
    <row r="3789" spans="1:2" hidden="1" x14ac:dyDescent="0.25">
      <c r="A3789" s="13">
        <v>36868</v>
      </c>
      <c r="B3789">
        <v>28.31</v>
      </c>
    </row>
    <row r="3790" spans="1:2" hidden="1" x14ac:dyDescent="0.25">
      <c r="A3790" s="13">
        <v>36871</v>
      </c>
      <c r="B3790">
        <v>29.75</v>
      </c>
    </row>
    <row r="3791" spans="1:2" hidden="1" x14ac:dyDescent="0.25">
      <c r="A3791" s="13">
        <v>36872</v>
      </c>
      <c r="B3791">
        <v>29.81</v>
      </c>
    </row>
    <row r="3792" spans="1:2" hidden="1" x14ac:dyDescent="0.25">
      <c r="A3792" s="13">
        <v>36873</v>
      </c>
      <c r="B3792">
        <v>28.75</v>
      </c>
    </row>
    <row r="3793" spans="1:2" hidden="1" x14ac:dyDescent="0.25">
      <c r="A3793" s="13">
        <v>36874</v>
      </c>
      <c r="B3793">
        <v>28.06</v>
      </c>
    </row>
    <row r="3794" spans="1:2" hidden="1" x14ac:dyDescent="0.25">
      <c r="A3794" s="13">
        <v>36875</v>
      </c>
      <c r="B3794">
        <v>28.86</v>
      </c>
    </row>
    <row r="3795" spans="1:2" hidden="1" x14ac:dyDescent="0.25">
      <c r="A3795" s="13">
        <v>36878</v>
      </c>
      <c r="B3795">
        <v>29.52</v>
      </c>
    </row>
    <row r="3796" spans="1:2" hidden="1" x14ac:dyDescent="0.25">
      <c r="A3796" s="13">
        <v>36879</v>
      </c>
      <c r="B3796">
        <v>29.34</v>
      </c>
    </row>
    <row r="3797" spans="1:2" hidden="1" x14ac:dyDescent="0.25">
      <c r="A3797" s="13">
        <v>36880</v>
      </c>
      <c r="B3797">
        <v>25.83</v>
      </c>
    </row>
    <row r="3798" spans="1:2" hidden="1" x14ac:dyDescent="0.25">
      <c r="A3798" s="13">
        <v>36881</v>
      </c>
      <c r="B3798">
        <v>26.06</v>
      </c>
    </row>
    <row r="3799" spans="1:2" hidden="1" x14ac:dyDescent="0.25">
      <c r="A3799" s="13">
        <v>36882</v>
      </c>
      <c r="B3799">
        <v>26.16</v>
      </c>
    </row>
    <row r="3800" spans="1:2" hidden="1" x14ac:dyDescent="0.25">
      <c r="A3800" s="13">
        <v>36886</v>
      </c>
      <c r="B3800">
        <v>27</v>
      </c>
    </row>
    <row r="3801" spans="1:2" hidden="1" x14ac:dyDescent="0.25">
      <c r="A3801" s="13">
        <v>36887</v>
      </c>
      <c r="B3801">
        <v>26.55</v>
      </c>
    </row>
    <row r="3802" spans="1:2" hidden="1" x14ac:dyDescent="0.25">
      <c r="A3802" s="13">
        <v>36888</v>
      </c>
      <c r="B3802">
        <v>25.82</v>
      </c>
    </row>
    <row r="3803" spans="1:2" hidden="1" x14ac:dyDescent="0.25">
      <c r="A3803" s="13">
        <v>36889</v>
      </c>
      <c r="B3803">
        <v>26.72</v>
      </c>
    </row>
    <row r="3804" spans="1:2" hidden="1" x14ac:dyDescent="0.25">
      <c r="A3804" s="13">
        <v>36893</v>
      </c>
      <c r="B3804">
        <v>27.29</v>
      </c>
    </row>
    <row r="3805" spans="1:2" hidden="1" x14ac:dyDescent="0.25">
      <c r="A3805" s="13">
        <v>36894</v>
      </c>
      <c r="B3805">
        <v>27.93</v>
      </c>
    </row>
    <row r="3806" spans="1:2" hidden="1" x14ac:dyDescent="0.25">
      <c r="A3806" s="13">
        <v>36895</v>
      </c>
      <c r="B3806">
        <v>27.95</v>
      </c>
    </row>
    <row r="3807" spans="1:2" hidden="1" x14ac:dyDescent="0.25">
      <c r="A3807" s="13">
        <v>36896</v>
      </c>
      <c r="B3807">
        <v>28.02</v>
      </c>
    </row>
    <row r="3808" spans="1:2" hidden="1" x14ac:dyDescent="0.25">
      <c r="A3808" s="13">
        <v>36899</v>
      </c>
      <c r="B3808">
        <v>27.44</v>
      </c>
    </row>
    <row r="3809" spans="1:2" hidden="1" x14ac:dyDescent="0.25">
      <c r="A3809" s="13">
        <v>36900</v>
      </c>
      <c r="B3809">
        <v>27.72</v>
      </c>
    </row>
    <row r="3810" spans="1:2" hidden="1" x14ac:dyDescent="0.25">
      <c r="A3810" s="13">
        <v>36901</v>
      </c>
      <c r="B3810">
        <v>29.42</v>
      </c>
    </row>
    <row r="3811" spans="1:2" hidden="1" x14ac:dyDescent="0.25">
      <c r="A3811" s="13">
        <v>36902</v>
      </c>
      <c r="B3811">
        <v>29.42</v>
      </c>
    </row>
    <row r="3812" spans="1:2" hidden="1" x14ac:dyDescent="0.25">
      <c r="A3812" s="13">
        <v>36903</v>
      </c>
      <c r="B3812">
        <v>30.07</v>
      </c>
    </row>
    <row r="3813" spans="1:2" hidden="1" x14ac:dyDescent="0.25">
      <c r="A3813" s="13">
        <v>36907</v>
      </c>
      <c r="B3813">
        <v>30.19</v>
      </c>
    </row>
    <row r="3814" spans="1:2" hidden="1" x14ac:dyDescent="0.25">
      <c r="A3814" s="13">
        <v>36908</v>
      </c>
      <c r="B3814">
        <v>29.77</v>
      </c>
    </row>
    <row r="3815" spans="1:2" hidden="1" x14ac:dyDescent="0.25">
      <c r="A3815" s="13">
        <v>36909</v>
      </c>
      <c r="B3815">
        <v>30.42</v>
      </c>
    </row>
    <row r="3816" spans="1:2" hidden="1" x14ac:dyDescent="0.25">
      <c r="A3816" s="13">
        <v>36910</v>
      </c>
      <c r="B3816">
        <v>32.119999999999997</v>
      </c>
    </row>
    <row r="3817" spans="1:2" hidden="1" x14ac:dyDescent="0.25">
      <c r="A3817" s="13">
        <v>36913</v>
      </c>
      <c r="B3817">
        <v>32.21</v>
      </c>
    </row>
    <row r="3818" spans="1:2" hidden="1" x14ac:dyDescent="0.25">
      <c r="A3818" s="13">
        <v>36914</v>
      </c>
      <c r="B3818">
        <v>31.66</v>
      </c>
    </row>
    <row r="3819" spans="1:2" hidden="1" x14ac:dyDescent="0.25">
      <c r="A3819" s="13">
        <v>36915</v>
      </c>
      <c r="B3819">
        <v>31.46</v>
      </c>
    </row>
    <row r="3820" spans="1:2" hidden="1" x14ac:dyDescent="0.25">
      <c r="A3820" s="13">
        <v>36916</v>
      </c>
      <c r="B3820">
        <v>31.61</v>
      </c>
    </row>
    <row r="3821" spans="1:2" hidden="1" x14ac:dyDescent="0.25">
      <c r="A3821" s="13">
        <v>36917</v>
      </c>
      <c r="B3821">
        <v>29.79</v>
      </c>
    </row>
    <row r="3822" spans="1:2" hidden="1" x14ac:dyDescent="0.25">
      <c r="A3822" s="13">
        <v>36920</v>
      </c>
      <c r="B3822">
        <v>29.07</v>
      </c>
    </row>
    <row r="3823" spans="1:2" hidden="1" x14ac:dyDescent="0.25">
      <c r="A3823" s="13">
        <v>36921</v>
      </c>
      <c r="B3823">
        <v>29.12</v>
      </c>
    </row>
    <row r="3824" spans="1:2" hidden="1" x14ac:dyDescent="0.25">
      <c r="A3824" s="13">
        <v>36922</v>
      </c>
      <c r="B3824">
        <v>28.62</v>
      </c>
    </row>
    <row r="3825" spans="1:2" hidden="1" x14ac:dyDescent="0.25">
      <c r="A3825" s="13">
        <v>36923</v>
      </c>
      <c r="B3825">
        <v>29.88</v>
      </c>
    </row>
    <row r="3826" spans="1:2" hidden="1" x14ac:dyDescent="0.25">
      <c r="A3826" s="13">
        <v>36924</v>
      </c>
      <c r="B3826">
        <v>31.27</v>
      </c>
    </row>
    <row r="3827" spans="1:2" hidden="1" x14ac:dyDescent="0.25">
      <c r="A3827" s="13">
        <v>36927</v>
      </c>
      <c r="B3827">
        <v>30.55</v>
      </c>
    </row>
    <row r="3828" spans="1:2" hidden="1" x14ac:dyDescent="0.25">
      <c r="A3828" s="13">
        <v>36928</v>
      </c>
      <c r="B3828">
        <v>30.27</v>
      </c>
    </row>
    <row r="3829" spans="1:2" hidden="1" x14ac:dyDescent="0.25">
      <c r="A3829" s="13">
        <v>36929</v>
      </c>
      <c r="B3829">
        <v>31.27</v>
      </c>
    </row>
    <row r="3830" spans="1:2" hidden="1" x14ac:dyDescent="0.25">
      <c r="A3830" s="13">
        <v>36930</v>
      </c>
      <c r="B3830">
        <v>31.57</v>
      </c>
    </row>
    <row r="3831" spans="1:2" hidden="1" x14ac:dyDescent="0.25">
      <c r="A3831" s="13">
        <v>36931</v>
      </c>
      <c r="B3831">
        <v>30.93</v>
      </c>
    </row>
    <row r="3832" spans="1:2" hidden="1" x14ac:dyDescent="0.25">
      <c r="A3832" s="13">
        <v>36934</v>
      </c>
      <c r="B3832">
        <v>30.52</v>
      </c>
    </row>
    <row r="3833" spans="1:2" hidden="1" x14ac:dyDescent="0.25">
      <c r="A3833" s="13">
        <v>36935</v>
      </c>
      <c r="B3833">
        <v>30.12</v>
      </c>
    </row>
    <row r="3834" spans="1:2" hidden="1" x14ac:dyDescent="0.25">
      <c r="A3834" s="13">
        <v>36936</v>
      </c>
      <c r="B3834">
        <v>29.55</v>
      </c>
    </row>
    <row r="3835" spans="1:2" hidden="1" x14ac:dyDescent="0.25">
      <c r="A3835" s="13">
        <v>36937</v>
      </c>
      <c r="B3835">
        <v>28.96</v>
      </c>
    </row>
    <row r="3836" spans="1:2" hidden="1" x14ac:dyDescent="0.25">
      <c r="A3836" s="13">
        <v>36938</v>
      </c>
      <c r="B3836">
        <v>29.22</v>
      </c>
    </row>
    <row r="3837" spans="1:2" hidden="1" x14ac:dyDescent="0.25">
      <c r="A3837" s="13">
        <v>36942</v>
      </c>
      <c r="B3837">
        <v>28.6</v>
      </c>
    </row>
    <row r="3838" spans="1:2" hidden="1" x14ac:dyDescent="0.25">
      <c r="A3838" s="13">
        <v>36943</v>
      </c>
      <c r="B3838">
        <v>28.64</v>
      </c>
    </row>
    <row r="3839" spans="1:2" hidden="1" x14ac:dyDescent="0.25">
      <c r="A3839" s="13">
        <v>36944</v>
      </c>
      <c r="B3839">
        <v>28.52</v>
      </c>
    </row>
    <row r="3840" spans="1:2" hidden="1" x14ac:dyDescent="0.25">
      <c r="A3840" s="13">
        <v>36945</v>
      </c>
      <c r="B3840">
        <v>28.83</v>
      </c>
    </row>
    <row r="3841" spans="1:2" hidden="1" x14ac:dyDescent="0.25">
      <c r="A3841" s="13">
        <v>36948</v>
      </c>
      <c r="B3841">
        <v>28.27</v>
      </c>
    </row>
    <row r="3842" spans="1:2" hidden="1" x14ac:dyDescent="0.25">
      <c r="A3842" s="13">
        <v>36949</v>
      </c>
      <c r="B3842">
        <v>28.26</v>
      </c>
    </row>
    <row r="3843" spans="1:2" hidden="1" x14ac:dyDescent="0.25">
      <c r="A3843" s="13">
        <v>36950</v>
      </c>
      <c r="B3843">
        <v>27.35</v>
      </c>
    </row>
    <row r="3844" spans="1:2" hidden="1" x14ac:dyDescent="0.25">
      <c r="A3844" s="13">
        <v>36951</v>
      </c>
      <c r="B3844">
        <v>27.78</v>
      </c>
    </row>
    <row r="3845" spans="1:2" hidden="1" x14ac:dyDescent="0.25">
      <c r="A3845" s="13">
        <v>36952</v>
      </c>
      <c r="B3845">
        <v>27.89</v>
      </c>
    </row>
    <row r="3846" spans="1:2" hidden="1" x14ac:dyDescent="0.25">
      <c r="A3846" s="13">
        <v>36955</v>
      </c>
      <c r="B3846">
        <v>28.61</v>
      </c>
    </row>
    <row r="3847" spans="1:2" hidden="1" x14ac:dyDescent="0.25">
      <c r="A3847" s="13">
        <v>36956</v>
      </c>
      <c r="B3847">
        <v>28.4</v>
      </c>
    </row>
    <row r="3848" spans="1:2" hidden="1" x14ac:dyDescent="0.25">
      <c r="A3848" s="13">
        <v>36957</v>
      </c>
      <c r="B3848">
        <v>28.95</v>
      </c>
    </row>
    <row r="3849" spans="1:2" hidden="1" x14ac:dyDescent="0.25">
      <c r="A3849" s="13">
        <v>36958</v>
      </c>
      <c r="B3849">
        <v>28.31</v>
      </c>
    </row>
    <row r="3850" spans="1:2" hidden="1" x14ac:dyDescent="0.25">
      <c r="A3850" s="13">
        <v>36959</v>
      </c>
      <c r="B3850">
        <v>27.97</v>
      </c>
    </row>
    <row r="3851" spans="1:2" hidden="1" x14ac:dyDescent="0.25">
      <c r="A3851" s="13">
        <v>36962</v>
      </c>
      <c r="B3851">
        <v>27.91</v>
      </c>
    </row>
    <row r="3852" spans="1:2" hidden="1" x14ac:dyDescent="0.25">
      <c r="A3852" s="13">
        <v>36963</v>
      </c>
      <c r="B3852">
        <v>27.45</v>
      </c>
    </row>
    <row r="3853" spans="1:2" hidden="1" x14ac:dyDescent="0.25">
      <c r="A3853" s="13">
        <v>36964</v>
      </c>
      <c r="B3853">
        <v>26.49</v>
      </c>
    </row>
    <row r="3854" spans="1:2" hidden="1" x14ac:dyDescent="0.25">
      <c r="A3854" s="13">
        <v>36965</v>
      </c>
      <c r="B3854">
        <v>26.56</v>
      </c>
    </row>
    <row r="3855" spans="1:2" hidden="1" x14ac:dyDescent="0.25">
      <c r="A3855" s="13">
        <v>36966</v>
      </c>
      <c r="B3855">
        <v>26.68</v>
      </c>
    </row>
    <row r="3856" spans="1:2" hidden="1" x14ac:dyDescent="0.25">
      <c r="A3856" s="13">
        <v>36969</v>
      </c>
      <c r="B3856">
        <v>26.17</v>
      </c>
    </row>
    <row r="3857" spans="1:2" hidden="1" x14ac:dyDescent="0.25">
      <c r="A3857" s="13">
        <v>36970</v>
      </c>
      <c r="B3857">
        <v>25.99</v>
      </c>
    </row>
    <row r="3858" spans="1:2" hidden="1" x14ac:dyDescent="0.25">
      <c r="A3858" s="13">
        <v>36971</v>
      </c>
      <c r="B3858">
        <v>26.43</v>
      </c>
    </row>
    <row r="3859" spans="1:2" hidden="1" x14ac:dyDescent="0.25">
      <c r="A3859" s="13">
        <v>36972</v>
      </c>
      <c r="B3859">
        <v>26.19</v>
      </c>
    </row>
    <row r="3860" spans="1:2" hidden="1" x14ac:dyDescent="0.25">
      <c r="A3860" s="13">
        <v>36973</v>
      </c>
      <c r="B3860">
        <v>27.31</v>
      </c>
    </row>
    <row r="3861" spans="1:2" hidden="1" x14ac:dyDescent="0.25">
      <c r="A3861" s="13">
        <v>36976</v>
      </c>
      <c r="B3861">
        <v>27.4</v>
      </c>
    </row>
    <row r="3862" spans="1:2" hidden="1" x14ac:dyDescent="0.25">
      <c r="A3862" s="13">
        <v>36977</v>
      </c>
      <c r="B3862">
        <v>27.62</v>
      </c>
    </row>
    <row r="3863" spans="1:2" hidden="1" x14ac:dyDescent="0.25">
      <c r="A3863" s="13">
        <v>36978</v>
      </c>
      <c r="B3863">
        <v>26.43</v>
      </c>
    </row>
    <row r="3864" spans="1:2" hidden="1" x14ac:dyDescent="0.25">
      <c r="A3864" s="13">
        <v>36979</v>
      </c>
      <c r="B3864">
        <v>26.47</v>
      </c>
    </row>
    <row r="3865" spans="1:2" hidden="1" x14ac:dyDescent="0.25">
      <c r="A3865" s="13">
        <v>36980</v>
      </c>
      <c r="B3865">
        <v>26.37</v>
      </c>
    </row>
    <row r="3866" spans="1:2" hidden="1" x14ac:dyDescent="0.25">
      <c r="A3866" s="13">
        <v>36983</v>
      </c>
      <c r="B3866">
        <v>25.7</v>
      </c>
    </row>
    <row r="3867" spans="1:2" hidden="1" x14ac:dyDescent="0.25">
      <c r="A3867" s="13">
        <v>36984</v>
      </c>
      <c r="B3867">
        <v>26.65</v>
      </c>
    </row>
    <row r="3868" spans="1:2" hidden="1" x14ac:dyDescent="0.25">
      <c r="A3868" s="13">
        <v>36985</v>
      </c>
      <c r="B3868">
        <v>27.16</v>
      </c>
    </row>
    <row r="3869" spans="1:2" hidden="1" x14ac:dyDescent="0.25">
      <c r="A3869" s="13">
        <v>36986</v>
      </c>
      <c r="B3869">
        <v>27.24</v>
      </c>
    </row>
    <row r="3870" spans="1:2" hidden="1" x14ac:dyDescent="0.25">
      <c r="A3870" s="13">
        <v>36987</v>
      </c>
      <c r="B3870">
        <v>27.07</v>
      </c>
    </row>
    <row r="3871" spans="1:2" hidden="1" x14ac:dyDescent="0.25">
      <c r="A3871" s="13">
        <v>36990</v>
      </c>
      <c r="B3871">
        <v>27.45</v>
      </c>
    </row>
    <row r="3872" spans="1:2" hidden="1" x14ac:dyDescent="0.25">
      <c r="A3872" s="13">
        <v>36991</v>
      </c>
      <c r="B3872">
        <v>28.47</v>
      </c>
    </row>
    <row r="3873" spans="1:2" hidden="1" x14ac:dyDescent="0.25">
      <c r="A3873" s="13">
        <v>36992</v>
      </c>
      <c r="B3873">
        <v>28.42</v>
      </c>
    </row>
    <row r="3874" spans="1:2" hidden="1" x14ac:dyDescent="0.25">
      <c r="A3874" s="13">
        <v>36993</v>
      </c>
      <c r="B3874">
        <v>28.75</v>
      </c>
    </row>
    <row r="3875" spans="1:2" hidden="1" x14ac:dyDescent="0.25">
      <c r="A3875" s="13">
        <v>36997</v>
      </c>
      <c r="B3875">
        <v>28.81</v>
      </c>
    </row>
    <row r="3876" spans="1:2" hidden="1" x14ac:dyDescent="0.25">
      <c r="A3876" s="13">
        <v>36998</v>
      </c>
      <c r="B3876">
        <v>27.89</v>
      </c>
    </row>
    <row r="3877" spans="1:2" hidden="1" x14ac:dyDescent="0.25">
      <c r="A3877" s="13">
        <v>36999</v>
      </c>
      <c r="B3877">
        <v>27.83</v>
      </c>
    </row>
    <row r="3878" spans="1:2" hidden="1" x14ac:dyDescent="0.25">
      <c r="A3878" s="13">
        <v>37000</v>
      </c>
      <c r="B3878">
        <v>27.92</v>
      </c>
    </row>
    <row r="3879" spans="1:2" hidden="1" x14ac:dyDescent="0.25">
      <c r="A3879" s="13">
        <v>37001</v>
      </c>
      <c r="B3879">
        <v>27</v>
      </c>
    </row>
    <row r="3880" spans="1:2" hidden="1" x14ac:dyDescent="0.25">
      <c r="A3880" s="13">
        <v>37004</v>
      </c>
      <c r="B3880">
        <v>26.97</v>
      </c>
    </row>
    <row r="3881" spans="1:2" hidden="1" x14ac:dyDescent="0.25">
      <c r="A3881" s="13">
        <v>37005</v>
      </c>
      <c r="B3881">
        <v>25.24</v>
      </c>
    </row>
    <row r="3882" spans="1:2" hidden="1" x14ac:dyDescent="0.25">
      <c r="A3882" s="13">
        <v>37006</v>
      </c>
      <c r="B3882">
        <v>25.93</v>
      </c>
    </row>
    <row r="3883" spans="1:2" hidden="1" x14ac:dyDescent="0.25">
      <c r="A3883" s="13">
        <v>37007</v>
      </c>
      <c r="B3883">
        <v>28.47</v>
      </c>
    </row>
    <row r="3884" spans="1:2" hidden="1" x14ac:dyDescent="0.25">
      <c r="A3884" s="13">
        <v>37008</v>
      </c>
      <c r="B3884">
        <v>28.35</v>
      </c>
    </row>
    <row r="3885" spans="1:2" hidden="1" x14ac:dyDescent="0.25">
      <c r="A3885" s="13">
        <v>37011</v>
      </c>
      <c r="B3885">
        <v>28.48</v>
      </c>
    </row>
    <row r="3886" spans="1:2" hidden="1" x14ac:dyDescent="0.25">
      <c r="A3886" s="13">
        <v>37012</v>
      </c>
      <c r="B3886">
        <v>28.37</v>
      </c>
    </row>
    <row r="3887" spans="1:2" hidden="1" x14ac:dyDescent="0.25">
      <c r="A3887" s="13">
        <v>37013</v>
      </c>
      <c r="B3887">
        <v>27.89</v>
      </c>
    </row>
    <row r="3888" spans="1:2" hidden="1" x14ac:dyDescent="0.25">
      <c r="A3888" s="13">
        <v>37014</v>
      </c>
      <c r="B3888">
        <v>28.66</v>
      </c>
    </row>
    <row r="3889" spans="1:2" hidden="1" x14ac:dyDescent="0.25">
      <c r="A3889" s="13">
        <v>37015</v>
      </c>
      <c r="B3889">
        <v>28.41</v>
      </c>
    </row>
    <row r="3890" spans="1:2" hidden="1" x14ac:dyDescent="0.25">
      <c r="A3890" s="13">
        <v>37018</v>
      </c>
      <c r="B3890">
        <v>27.79</v>
      </c>
    </row>
    <row r="3891" spans="1:2" hidden="1" x14ac:dyDescent="0.25">
      <c r="A3891" s="13">
        <v>37019</v>
      </c>
      <c r="B3891">
        <v>27.35</v>
      </c>
    </row>
    <row r="3892" spans="1:2" hidden="1" x14ac:dyDescent="0.25">
      <c r="A3892" s="13">
        <v>37020</v>
      </c>
      <c r="B3892">
        <v>28.39</v>
      </c>
    </row>
    <row r="3893" spans="1:2" hidden="1" x14ac:dyDescent="0.25">
      <c r="A3893" s="13">
        <v>37021</v>
      </c>
      <c r="B3893">
        <v>28.5</v>
      </c>
    </row>
    <row r="3894" spans="1:2" hidden="1" x14ac:dyDescent="0.25">
      <c r="A3894" s="13">
        <v>37022</v>
      </c>
      <c r="B3894">
        <v>28.59</v>
      </c>
    </row>
    <row r="3895" spans="1:2" hidden="1" x14ac:dyDescent="0.25">
      <c r="A3895" s="13">
        <v>37025</v>
      </c>
      <c r="B3895">
        <v>28.83</v>
      </c>
    </row>
    <row r="3896" spans="1:2" hidden="1" x14ac:dyDescent="0.25">
      <c r="A3896" s="13">
        <v>37026</v>
      </c>
      <c r="B3896">
        <v>28.9</v>
      </c>
    </row>
    <row r="3897" spans="1:2" hidden="1" x14ac:dyDescent="0.25">
      <c r="A3897" s="13">
        <v>37027</v>
      </c>
      <c r="B3897">
        <v>28.77</v>
      </c>
    </row>
    <row r="3898" spans="1:2" hidden="1" x14ac:dyDescent="0.25">
      <c r="A3898" s="13">
        <v>37028</v>
      </c>
      <c r="B3898">
        <v>29.02</v>
      </c>
    </row>
    <row r="3899" spans="1:2" hidden="1" x14ac:dyDescent="0.25">
      <c r="A3899" s="13">
        <v>37029</v>
      </c>
      <c r="B3899">
        <v>29.9</v>
      </c>
    </row>
    <row r="3900" spans="1:2" hidden="1" x14ac:dyDescent="0.25">
      <c r="A3900" s="13">
        <v>37032</v>
      </c>
      <c r="B3900">
        <v>29.96</v>
      </c>
    </row>
    <row r="3901" spans="1:2" hidden="1" x14ac:dyDescent="0.25">
      <c r="A3901" s="13">
        <v>37033</v>
      </c>
      <c r="B3901">
        <v>29.75</v>
      </c>
    </row>
    <row r="3902" spans="1:2" hidden="1" x14ac:dyDescent="0.25">
      <c r="A3902" s="13">
        <v>37034</v>
      </c>
      <c r="B3902">
        <v>28.85</v>
      </c>
    </row>
    <row r="3903" spans="1:2" hidden="1" x14ac:dyDescent="0.25">
      <c r="A3903" s="13">
        <v>37035</v>
      </c>
      <c r="B3903">
        <v>27.97</v>
      </c>
    </row>
    <row r="3904" spans="1:2" hidden="1" x14ac:dyDescent="0.25">
      <c r="A3904" s="13">
        <v>37036</v>
      </c>
      <c r="B3904">
        <v>28.08</v>
      </c>
    </row>
    <row r="3905" spans="1:2" hidden="1" x14ac:dyDescent="0.25">
      <c r="A3905" s="13">
        <v>37040</v>
      </c>
      <c r="B3905">
        <v>28.76</v>
      </c>
    </row>
    <row r="3906" spans="1:2" hidden="1" x14ac:dyDescent="0.25">
      <c r="A3906" s="13">
        <v>37041</v>
      </c>
      <c r="B3906">
        <v>28.71</v>
      </c>
    </row>
    <row r="3907" spans="1:2" hidden="1" x14ac:dyDescent="0.25">
      <c r="A3907" s="13">
        <v>37042</v>
      </c>
      <c r="B3907">
        <v>28.39</v>
      </c>
    </row>
    <row r="3908" spans="1:2" hidden="1" x14ac:dyDescent="0.25">
      <c r="A3908" s="13">
        <v>37043</v>
      </c>
      <c r="B3908">
        <v>27.88</v>
      </c>
    </row>
    <row r="3909" spans="1:2" hidden="1" x14ac:dyDescent="0.25">
      <c r="A3909" s="13">
        <v>37046</v>
      </c>
      <c r="B3909">
        <v>28.14</v>
      </c>
    </row>
    <row r="3910" spans="1:2" hidden="1" x14ac:dyDescent="0.25">
      <c r="A3910" s="13">
        <v>37047</v>
      </c>
      <c r="B3910">
        <v>27.84</v>
      </c>
    </row>
    <row r="3911" spans="1:2" hidden="1" x14ac:dyDescent="0.25">
      <c r="A3911" s="13">
        <v>37048</v>
      </c>
      <c r="B3911">
        <v>27.56</v>
      </c>
    </row>
    <row r="3912" spans="1:2" hidden="1" x14ac:dyDescent="0.25">
      <c r="A3912" s="13">
        <v>37049</v>
      </c>
      <c r="B3912">
        <v>27.91</v>
      </c>
    </row>
    <row r="3913" spans="1:2" hidden="1" x14ac:dyDescent="0.25">
      <c r="A3913" s="13">
        <v>37050</v>
      </c>
      <c r="B3913">
        <v>28.43</v>
      </c>
    </row>
    <row r="3914" spans="1:2" hidden="1" x14ac:dyDescent="0.25">
      <c r="A3914" s="13">
        <v>37053</v>
      </c>
      <c r="B3914">
        <v>28.94</v>
      </c>
    </row>
    <row r="3915" spans="1:2" hidden="1" x14ac:dyDescent="0.25">
      <c r="A3915" s="13">
        <v>37054</v>
      </c>
      <c r="B3915">
        <v>29.13</v>
      </c>
    </row>
    <row r="3916" spans="1:2" hidden="1" x14ac:dyDescent="0.25">
      <c r="A3916" s="13">
        <v>37055</v>
      </c>
      <c r="B3916">
        <v>28.81</v>
      </c>
    </row>
    <row r="3917" spans="1:2" hidden="1" x14ac:dyDescent="0.25">
      <c r="A3917" s="13">
        <v>37056</v>
      </c>
      <c r="B3917">
        <v>29.12</v>
      </c>
    </row>
    <row r="3918" spans="1:2" hidden="1" x14ac:dyDescent="0.25">
      <c r="A3918" s="13">
        <v>37057</v>
      </c>
      <c r="B3918">
        <v>28.52</v>
      </c>
    </row>
    <row r="3919" spans="1:2" hidden="1" x14ac:dyDescent="0.25">
      <c r="A3919" s="13">
        <v>37060</v>
      </c>
      <c r="B3919">
        <v>27.55</v>
      </c>
    </row>
    <row r="3920" spans="1:2" hidden="1" x14ac:dyDescent="0.25">
      <c r="A3920" s="13">
        <v>37061</v>
      </c>
      <c r="B3920">
        <v>27.49</v>
      </c>
    </row>
    <row r="3921" spans="1:2" hidden="1" x14ac:dyDescent="0.25">
      <c r="A3921" s="13">
        <v>37062</v>
      </c>
      <c r="B3921">
        <v>26.52</v>
      </c>
    </row>
    <row r="3922" spans="1:2" hidden="1" x14ac:dyDescent="0.25">
      <c r="A3922" s="13">
        <v>37063</v>
      </c>
      <c r="B3922">
        <v>26.85</v>
      </c>
    </row>
    <row r="3923" spans="1:2" hidden="1" x14ac:dyDescent="0.25">
      <c r="A3923" s="13">
        <v>37064</v>
      </c>
      <c r="B3923">
        <v>27.02</v>
      </c>
    </row>
    <row r="3924" spans="1:2" hidden="1" x14ac:dyDescent="0.25">
      <c r="A3924" s="13">
        <v>37067</v>
      </c>
      <c r="B3924">
        <v>27.11</v>
      </c>
    </row>
    <row r="3925" spans="1:2" hidden="1" x14ac:dyDescent="0.25">
      <c r="A3925" s="13">
        <v>37068</v>
      </c>
      <c r="B3925">
        <v>26.97</v>
      </c>
    </row>
    <row r="3926" spans="1:2" hidden="1" x14ac:dyDescent="0.25">
      <c r="A3926" s="13">
        <v>37069</v>
      </c>
      <c r="B3926">
        <v>25.67</v>
      </c>
    </row>
    <row r="3927" spans="1:2" hidden="1" x14ac:dyDescent="0.25">
      <c r="A3927" s="13">
        <v>37070</v>
      </c>
      <c r="B3927">
        <v>25.75</v>
      </c>
    </row>
    <row r="3928" spans="1:2" hidden="1" x14ac:dyDescent="0.25">
      <c r="A3928" s="13">
        <v>37071</v>
      </c>
      <c r="B3928">
        <v>26.37</v>
      </c>
    </row>
    <row r="3929" spans="1:2" hidden="1" x14ac:dyDescent="0.25">
      <c r="A3929" s="13">
        <v>37074</v>
      </c>
      <c r="B3929">
        <v>26.02</v>
      </c>
    </row>
    <row r="3930" spans="1:2" hidden="1" x14ac:dyDescent="0.25">
      <c r="A3930" s="13">
        <v>37075</v>
      </c>
      <c r="B3930">
        <v>26.28</v>
      </c>
    </row>
    <row r="3931" spans="1:2" hidden="1" x14ac:dyDescent="0.25">
      <c r="A3931" s="13">
        <v>37077</v>
      </c>
      <c r="B3931">
        <v>27.07</v>
      </c>
    </row>
    <row r="3932" spans="1:2" hidden="1" x14ac:dyDescent="0.25">
      <c r="A3932" s="13">
        <v>37078</v>
      </c>
      <c r="B3932">
        <v>28.1</v>
      </c>
    </row>
    <row r="3933" spans="1:2" hidden="1" x14ac:dyDescent="0.25">
      <c r="A3933" s="13">
        <v>37081</v>
      </c>
      <c r="B3933">
        <v>27.63</v>
      </c>
    </row>
    <row r="3934" spans="1:2" hidden="1" x14ac:dyDescent="0.25">
      <c r="A3934" s="13">
        <v>37082</v>
      </c>
      <c r="B3934">
        <v>27.22</v>
      </c>
    </row>
    <row r="3935" spans="1:2" hidden="1" x14ac:dyDescent="0.25">
      <c r="A3935" s="13">
        <v>37083</v>
      </c>
      <c r="B3935">
        <v>27.07</v>
      </c>
    </row>
    <row r="3936" spans="1:2" hidden="1" x14ac:dyDescent="0.25">
      <c r="A3936" s="13">
        <v>37084</v>
      </c>
      <c r="B3936">
        <v>26.85</v>
      </c>
    </row>
    <row r="3937" spans="1:2" hidden="1" x14ac:dyDescent="0.25">
      <c r="A3937" s="13">
        <v>37085</v>
      </c>
      <c r="B3937">
        <v>26.57</v>
      </c>
    </row>
    <row r="3938" spans="1:2" hidden="1" x14ac:dyDescent="0.25">
      <c r="A3938" s="13">
        <v>37088</v>
      </c>
      <c r="B3938">
        <v>26.02</v>
      </c>
    </row>
    <row r="3939" spans="1:2" hidden="1" x14ac:dyDescent="0.25">
      <c r="A3939" s="13">
        <v>37089</v>
      </c>
      <c r="B3939">
        <v>25.33</v>
      </c>
    </row>
    <row r="3940" spans="1:2" hidden="1" x14ac:dyDescent="0.25">
      <c r="A3940" s="13">
        <v>37090</v>
      </c>
      <c r="B3940">
        <v>24.65</v>
      </c>
    </row>
    <row r="3941" spans="1:2" hidden="1" x14ac:dyDescent="0.25">
      <c r="A3941" s="13">
        <v>37091</v>
      </c>
      <c r="B3941">
        <v>24.65</v>
      </c>
    </row>
    <row r="3942" spans="1:2" hidden="1" x14ac:dyDescent="0.25">
      <c r="A3942" s="13">
        <v>37092</v>
      </c>
      <c r="B3942">
        <v>25.67</v>
      </c>
    </row>
    <row r="3943" spans="1:2" hidden="1" x14ac:dyDescent="0.25">
      <c r="A3943" s="13">
        <v>37095</v>
      </c>
      <c r="B3943">
        <v>25.88</v>
      </c>
    </row>
    <row r="3944" spans="1:2" hidden="1" x14ac:dyDescent="0.25">
      <c r="A3944" s="13">
        <v>37096</v>
      </c>
      <c r="B3944">
        <v>26.18</v>
      </c>
    </row>
    <row r="3945" spans="1:2" hidden="1" x14ac:dyDescent="0.25">
      <c r="A3945" s="13">
        <v>37097</v>
      </c>
      <c r="B3945">
        <v>26.71</v>
      </c>
    </row>
    <row r="3946" spans="1:2" hidden="1" x14ac:dyDescent="0.25">
      <c r="A3946" s="13">
        <v>37098</v>
      </c>
      <c r="B3946">
        <v>26.74</v>
      </c>
    </row>
    <row r="3947" spans="1:2" hidden="1" x14ac:dyDescent="0.25">
      <c r="A3947" s="13">
        <v>37099</v>
      </c>
      <c r="B3947">
        <v>26.98</v>
      </c>
    </row>
    <row r="3948" spans="1:2" hidden="1" x14ac:dyDescent="0.25">
      <c r="A3948" s="13">
        <v>37102</v>
      </c>
      <c r="B3948">
        <v>26.6</v>
      </c>
    </row>
    <row r="3949" spans="1:2" hidden="1" x14ac:dyDescent="0.25">
      <c r="A3949" s="13">
        <v>37103</v>
      </c>
      <c r="B3949">
        <v>26.7</v>
      </c>
    </row>
    <row r="3950" spans="1:2" hidden="1" x14ac:dyDescent="0.25">
      <c r="A3950" s="13">
        <v>37104</v>
      </c>
      <c r="B3950">
        <v>26.83</v>
      </c>
    </row>
    <row r="3951" spans="1:2" hidden="1" x14ac:dyDescent="0.25">
      <c r="A3951" s="13">
        <v>37105</v>
      </c>
      <c r="B3951">
        <v>27.86</v>
      </c>
    </row>
    <row r="3952" spans="1:2" hidden="1" x14ac:dyDescent="0.25">
      <c r="A3952" s="13">
        <v>37106</v>
      </c>
      <c r="B3952">
        <v>27.51</v>
      </c>
    </row>
    <row r="3953" spans="1:2" hidden="1" x14ac:dyDescent="0.25">
      <c r="A3953" s="13">
        <v>37109</v>
      </c>
      <c r="B3953">
        <v>27.7</v>
      </c>
    </row>
    <row r="3954" spans="1:2" hidden="1" x14ac:dyDescent="0.25">
      <c r="A3954" s="13">
        <v>37110</v>
      </c>
      <c r="B3954">
        <v>28.17</v>
      </c>
    </row>
    <row r="3955" spans="1:2" hidden="1" x14ac:dyDescent="0.25">
      <c r="A3955" s="13">
        <v>37111</v>
      </c>
      <c r="B3955">
        <v>27.62</v>
      </c>
    </row>
    <row r="3956" spans="1:2" hidden="1" x14ac:dyDescent="0.25">
      <c r="A3956" s="13">
        <v>37112</v>
      </c>
      <c r="B3956">
        <v>27.72</v>
      </c>
    </row>
    <row r="3957" spans="1:2" hidden="1" x14ac:dyDescent="0.25">
      <c r="A3957" s="13">
        <v>37113</v>
      </c>
      <c r="B3957">
        <v>28.12</v>
      </c>
    </row>
    <row r="3958" spans="1:2" hidden="1" x14ac:dyDescent="0.25">
      <c r="A3958" s="13">
        <v>37116</v>
      </c>
      <c r="B3958">
        <v>27.85</v>
      </c>
    </row>
    <row r="3959" spans="1:2" hidden="1" x14ac:dyDescent="0.25">
      <c r="A3959" s="13">
        <v>37117</v>
      </c>
      <c r="B3959">
        <v>28.1</v>
      </c>
    </row>
    <row r="3960" spans="1:2" hidden="1" x14ac:dyDescent="0.25">
      <c r="A3960" s="13">
        <v>37118</v>
      </c>
      <c r="B3960">
        <v>27.51</v>
      </c>
    </row>
    <row r="3961" spans="1:2" hidden="1" x14ac:dyDescent="0.25">
      <c r="A3961" s="13">
        <v>37119</v>
      </c>
      <c r="B3961">
        <v>27.47</v>
      </c>
    </row>
    <row r="3962" spans="1:2" hidden="1" x14ac:dyDescent="0.25">
      <c r="A3962" s="13">
        <v>37120</v>
      </c>
      <c r="B3962">
        <v>26.65</v>
      </c>
    </row>
    <row r="3963" spans="1:2" hidden="1" x14ac:dyDescent="0.25">
      <c r="A3963" s="13">
        <v>37123</v>
      </c>
      <c r="B3963">
        <v>27.2</v>
      </c>
    </row>
    <row r="3964" spans="1:2" hidden="1" x14ac:dyDescent="0.25">
      <c r="A3964" s="13">
        <v>37124</v>
      </c>
      <c r="B3964">
        <v>27.93</v>
      </c>
    </row>
    <row r="3965" spans="1:2" hidden="1" x14ac:dyDescent="0.25">
      <c r="A3965" s="13">
        <v>37125</v>
      </c>
      <c r="B3965">
        <v>27.17</v>
      </c>
    </row>
    <row r="3966" spans="1:2" hidden="1" x14ac:dyDescent="0.25">
      <c r="A3966" s="13">
        <v>37126</v>
      </c>
      <c r="B3966">
        <v>25.63</v>
      </c>
    </row>
    <row r="3967" spans="1:2" hidden="1" x14ac:dyDescent="0.25">
      <c r="A3967" s="13">
        <v>37127</v>
      </c>
      <c r="B3967">
        <v>28.34</v>
      </c>
    </row>
    <row r="3968" spans="1:2" hidden="1" x14ac:dyDescent="0.25">
      <c r="A3968" s="13">
        <v>37130</v>
      </c>
      <c r="B3968">
        <v>26.69</v>
      </c>
    </row>
    <row r="3969" spans="1:2" hidden="1" x14ac:dyDescent="0.25">
      <c r="A3969" s="13">
        <v>37131</v>
      </c>
      <c r="B3969">
        <v>27.16</v>
      </c>
    </row>
    <row r="3970" spans="1:2" hidden="1" x14ac:dyDescent="0.25">
      <c r="A3970" s="13">
        <v>37132</v>
      </c>
      <c r="B3970">
        <v>27.07</v>
      </c>
    </row>
    <row r="3971" spans="1:2" hidden="1" x14ac:dyDescent="0.25">
      <c r="A3971" s="13">
        <v>37133</v>
      </c>
      <c r="B3971">
        <v>26.65</v>
      </c>
    </row>
    <row r="3972" spans="1:2" hidden="1" x14ac:dyDescent="0.25">
      <c r="A3972" s="13">
        <v>37134</v>
      </c>
      <c r="B3972">
        <v>26.65</v>
      </c>
    </row>
    <row r="3973" spans="1:2" hidden="1" x14ac:dyDescent="0.25">
      <c r="A3973" s="13">
        <v>37138</v>
      </c>
      <c r="B3973">
        <v>26.94</v>
      </c>
    </row>
    <row r="3974" spans="1:2" hidden="1" x14ac:dyDescent="0.25">
      <c r="A3974" s="13">
        <v>37139</v>
      </c>
      <c r="B3974">
        <v>27.03</v>
      </c>
    </row>
    <row r="3975" spans="1:2" hidden="1" x14ac:dyDescent="0.25">
      <c r="A3975" s="13">
        <v>37140</v>
      </c>
      <c r="B3975">
        <v>27.54</v>
      </c>
    </row>
    <row r="3976" spans="1:2" hidden="1" x14ac:dyDescent="0.25">
      <c r="A3976" s="13">
        <v>37141</v>
      </c>
      <c r="B3976">
        <v>27.99</v>
      </c>
    </row>
    <row r="3977" spans="1:2" hidden="1" x14ac:dyDescent="0.25">
      <c r="A3977" s="13">
        <v>37144</v>
      </c>
      <c r="B3977">
        <v>27.66</v>
      </c>
    </row>
    <row r="3978" spans="1:2" hidden="1" x14ac:dyDescent="0.25">
      <c r="A3978" s="13">
        <v>37145</v>
      </c>
      <c r="B3978">
        <v>27.65</v>
      </c>
    </row>
    <row r="3979" spans="1:2" hidden="1" x14ac:dyDescent="0.25">
      <c r="A3979" s="13">
        <v>37146</v>
      </c>
      <c r="B3979">
        <v>27.64</v>
      </c>
    </row>
    <row r="3980" spans="1:2" hidden="1" x14ac:dyDescent="0.25">
      <c r="A3980" s="13">
        <v>37147</v>
      </c>
      <c r="B3980">
        <v>28.58</v>
      </c>
    </row>
    <row r="3981" spans="1:2" hidden="1" x14ac:dyDescent="0.25">
      <c r="A3981" s="13">
        <v>37148</v>
      </c>
      <c r="B3981">
        <v>29.59</v>
      </c>
    </row>
    <row r="3982" spans="1:2" hidden="1" x14ac:dyDescent="0.25">
      <c r="A3982" s="13">
        <v>37151</v>
      </c>
      <c r="B3982">
        <v>28.84</v>
      </c>
    </row>
    <row r="3983" spans="1:2" hidden="1" x14ac:dyDescent="0.25">
      <c r="A3983" s="13">
        <v>37152</v>
      </c>
      <c r="B3983">
        <v>27.81</v>
      </c>
    </row>
    <row r="3984" spans="1:2" hidden="1" x14ac:dyDescent="0.25">
      <c r="A3984" s="13">
        <v>37153</v>
      </c>
      <c r="B3984">
        <v>26.73</v>
      </c>
    </row>
    <row r="3985" spans="1:2" hidden="1" x14ac:dyDescent="0.25">
      <c r="A3985" s="13">
        <v>37154</v>
      </c>
      <c r="B3985">
        <v>26.6</v>
      </c>
    </row>
    <row r="3986" spans="1:2" hidden="1" x14ac:dyDescent="0.25">
      <c r="A3986" s="13">
        <v>37155</v>
      </c>
      <c r="B3986">
        <v>25.46</v>
      </c>
    </row>
    <row r="3987" spans="1:2" hidden="1" x14ac:dyDescent="0.25">
      <c r="A3987" s="13">
        <v>37158</v>
      </c>
      <c r="B3987">
        <v>21.46</v>
      </c>
    </row>
    <row r="3988" spans="1:2" hidden="1" x14ac:dyDescent="0.25">
      <c r="A3988" s="13">
        <v>37159</v>
      </c>
      <c r="B3988">
        <v>21.63</v>
      </c>
    </row>
    <row r="3989" spans="1:2" hidden="1" x14ac:dyDescent="0.25">
      <c r="A3989" s="13">
        <v>37160</v>
      </c>
      <c r="B3989">
        <v>22.4</v>
      </c>
    </row>
    <row r="3990" spans="1:2" hidden="1" x14ac:dyDescent="0.25">
      <c r="A3990" s="13">
        <v>37161</v>
      </c>
      <c r="B3990">
        <v>22.8</v>
      </c>
    </row>
    <row r="3991" spans="1:2" hidden="1" x14ac:dyDescent="0.25">
      <c r="A3991" s="13">
        <v>37162</v>
      </c>
      <c r="B3991">
        <v>23.44</v>
      </c>
    </row>
    <row r="3992" spans="1:2" hidden="1" x14ac:dyDescent="0.25">
      <c r="A3992" s="13">
        <v>37165</v>
      </c>
      <c r="B3992">
        <v>23.12</v>
      </c>
    </row>
    <row r="3993" spans="1:2" hidden="1" x14ac:dyDescent="0.25">
      <c r="A3993" s="13">
        <v>37166</v>
      </c>
      <c r="B3993">
        <v>22.7</v>
      </c>
    </row>
    <row r="3994" spans="1:2" hidden="1" x14ac:dyDescent="0.25">
      <c r="A3994" s="13">
        <v>37167</v>
      </c>
      <c r="B3994">
        <v>22.17</v>
      </c>
    </row>
    <row r="3995" spans="1:2" hidden="1" x14ac:dyDescent="0.25">
      <c r="A3995" s="13">
        <v>37168</v>
      </c>
      <c r="B3995">
        <v>22.7</v>
      </c>
    </row>
    <row r="3996" spans="1:2" hidden="1" x14ac:dyDescent="0.25">
      <c r="A3996" s="13">
        <v>37169</v>
      </c>
      <c r="B3996">
        <v>22.32</v>
      </c>
    </row>
    <row r="3997" spans="1:2" hidden="1" x14ac:dyDescent="0.25">
      <c r="A3997" s="13">
        <v>37172</v>
      </c>
      <c r="B3997">
        <v>22.25</v>
      </c>
    </row>
    <row r="3998" spans="1:2" hidden="1" x14ac:dyDescent="0.25">
      <c r="A3998" s="13">
        <v>37173</v>
      </c>
      <c r="B3998">
        <v>22.55</v>
      </c>
    </row>
    <row r="3999" spans="1:2" hidden="1" x14ac:dyDescent="0.25">
      <c r="A3999" s="13">
        <v>37174</v>
      </c>
      <c r="B3999">
        <v>22.51</v>
      </c>
    </row>
    <row r="4000" spans="1:2" hidden="1" x14ac:dyDescent="0.25">
      <c r="A4000" s="13">
        <v>37175</v>
      </c>
      <c r="B4000">
        <v>23.49</v>
      </c>
    </row>
    <row r="4001" spans="1:2" hidden="1" x14ac:dyDescent="0.25">
      <c r="A4001" s="13">
        <v>37176</v>
      </c>
      <c r="B4001">
        <v>22.49</v>
      </c>
    </row>
    <row r="4002" spans="1:2" hidden="1" x14ac:dyDescent="0.25">
      <c r="A4002" s="13">
        <v>37179</v>
      </c>
      <c r="B4002">
        <v>22.37</v>
      </c>
    </row>
    <row r="4003" spans="1:2" hidden="1" x14ac:dyDescent="0.25">
      <c r="A4003" s="13">
        <v>37180</v>
      </c>
      <c r="B4003">
        <v>22.01</v>
      </c>
    </row>
    <row r="4004" spans="1:2" hidden="1" x14ac:dyDescent="0.25">
      <c r="A4004" s="13">
        <v>37181</v>
      </c>
      <c r="B4004">
        <v>21.89</v>
      </c>
    </row>
    <row r="4005" spans="1:2" hidden="1" x14ac:dyDescent="0.25">
      <c r="A4005" s="13">
        <v>37182</v>
      </c>
      <c r="B4005">
        <v>21.33</v>
      </c>
    </row>
    <row r="4006" spans="1:2" hidden="1" x14ac:dyDescent="0.25">
      <c r="A4006" s="13">
        <v>37183</v>
      </c>
      <c r="B4006">
        <v>21.99</v>
      </c>
    </row>
    <row r="4007" spans="1:2" hidden="1" x14ac:dyDescent="0.25">
      <c r="A4007" s="13">
        <v>37186</v>
      </c>
      <c r="B4007">
        <v>21.78</v>
      </c>
    </row>
    <row r="4008" spans="1:2" hidden="1" x14ac:dyDescent="0.25">
      <c r="A4008" s="13">
        <v>37187</v>
      </c>
      <c r="B4008">
        <v>21.28</v>
      </c>
    </row>
    <row r="4009" spans="1:2" hidden="1" x14ac:dyDescent="0.25">
      <c r="A4009" s="13">
        <v>37188</v>
      </c>
      <c r="B4009">
        <v>22</v>
      </c>
    </row>
    <row r="4010" spans="1:2" hidden="1" x14ac:dyDescent="0.25">
      <c r="A4010" s="13">
        <v>37189</v>
      </c>
      <c r="B4010">
        <v>21.75</v>
      </c>
    </row>
    <row r="4011" spans="1:2" hidden="1" x14ac:dyDescent="0.25">
      <c r="A4011" s="13">
        <v>37190</v>
      </c>
      <c r="B4011">
        <v>22.07</v>
      </c>
    </row>
    <row r="4012" spans="1:2" hidden="1" x14ac:dyDescent="0.25">
      <c r="A4012" s="13">
        <v>37193</v>
      </c>
      <c r="B4012">
        <v>22.1</v>
      </c>
    </row>
    <row r="4013" spans="1:2" hidden="1" x14ac:dyDescent="0.25">
      <c r="A4013" s="13">
        <v>37194</v>
      </c>
      <c r="B4013">
        <v>21.83</v>
      </c>
    </row>
    <row r="4014" spans="1:2" hidden="1" x14ac:dyDescent="0.25">
      <c r="A4014" s="13">
        <v>37195</v>
      </c>
      <c r="B4014">
        <v>21.2</v>
      </c>
    </row>
    <row r="4015" spans="1:2" hidden="1" x14ac:dyDescent="0.25">
      <c r="A4015" s="13">
        <v>37196</v>
      </c>
      <c r="B4015">
        <v>20.47</v>
      </c>
    </row>
    <row r="4016" spans="1:2" hidden="1" x14ac:dyDescent="0.25">
      <c r="A4016" s="13">
        <v>37197</v>
      </c>
      <c r="B4016">
        <v>20.239999999999998</v>
      </c>
    </row>
    <row r="4017" spans="1:2" hidden="1" x14ac:dyDescent="0.25">
      <c r="A4017" s="13">
        <v>37200</v>
      </c>
      <c r="B4017">
        <v>20</v>
      </c>
    </row>
    <row r="4018" spans="1:2" hidden="1" x14ac:dyDescent="0.25">
      <c r="A4018" s="13">
        <v>37201</v>
      </c>
      <c r="B4018">
        <v>19.93</v>
      </c>
    </row>
    <row r="4019" spans="1:2" hidden="1" x14ac:dyDescent="0.25">
      <c r="A4019" s="13">
        <v>37202</v>
      </c>
      <c r="B4019">
        <v>20.11</v>
      </c>
    </row>
    <row r="4020" spans="1:2" hidden="1" x14ac:dyDescent="0.25">
      <c r="A4020" s="13">
        <v>37203</v>
      </c>
      <c r="B4020">
        <v>21.21</v>
      </c>
    </row>
    <row r="4021" spans="1:2" hidden="1" x14ac:dyDescent="0.25">
      <c r="A4021" s="13">
        <v>37204</v>
      </c>
      <c r="B4021">
        <v>22.23</v>
      </c>
    </row>
    <row r="4022" spans="1:2" hidden="1" x14ac:dyDescent="0.25">
      <c r="A4022" s="13">
        <v>37207</v>
      </c>
      <c r="B4022">
        <v>21.26</v>
      </c>
    </row>
    <row r="4023" spans="1:2" hidden="1" x14ac:dyDescent="0.25">
      <c r="A4023" s="13">
        <v>37208</v>
      </c>
      <c r="B4023">
        <v>21.56</v>
      </c>
    </row>
    <row r="4024" spans="1:2" hidden="1" x14ac:dyDescent="0.25">
      <c r="A4024" s="13">
        <v>37209</v>
      </c>
      <c r="B4024">
        <v>19.63</v>
      </c>
    </row>
    <row r="4025" spans="1:2" hidden="1" x14ac:dyDescent="0.25">
      <c r="A4025" s="13">
        <v>37210</v>
      </c>
      <c r="B4025">
        <v>17.5</v>
      </c>
    </row>
    <row r="4026" spans="1:2" hidden="1" x14ac:dyDescent="0.25">
      <c r="A4026" s="13">
        <v>37211</v>
      </c>
      <c r="B4026">
        <v>18.09</v>
      </c>
    </row>
    <row r="4027" spans="1:2" hidden="1" x14ac:dyDescent="0.25">
      <c r="A4027" s="13">
        <v>37214</v>
      </c>
      <c r="B4027">
        <v>17.739999999999998</v>
      </c>
    </row>
    <row r="4028" spans="1:2" hidden="1" x14ac:dyDescent="0.25">
      <c r="A4028" s="13">
        <v>37215</v>
      </c>
      <c r="B4028">
        <v>18.71</v>
      </c>
    </row>
    <row r="4029" spans="1:2" hidden="1" x14ac:dyDescent="0.25">
      <c r="A4029" s="13">
        <v>37216</v>
      </c>
      <c r="B4029">
        <v>18.38</v>
      </c>
    </row>
    <row r="4030" spans="1:2" hidden="1" x14ac:dyDescent="0.25">
      <c r="A4030" s="13">
        <v>37221</v>
      </c>
      <c r="B4030">
        <v>18.690000000000001</v>
      </c>
    </row>
    <row r="4031" spans="1:2" hidden="1" x14ac:dyDescent="0.25">
      <c r="A4031" s="13">
        <v>37222</v>
      </c>
      <c r="B4031">
        <v>19.57</v>
      </c>
    </row>
    <row r="4032" spans="1:2" hidden="1" x14ac:dyDescent="0.25">
      <c r="A4032" s="13">
        <v>37223</v>
      </c>
      <c r="B4032">
        <v>19.37</v>
      </c>
    </row>
    <row r="4033" spans="1:2" hidden="1" x14ac:dyDescent="0.25">
      <c r="A4033" s="13">
        <v>37224</v>
      </c>
      <c r="B4033">
        <v>18.55</v>
      </c>
    </row>
    <row r="4034" spans="1:2" hidden="1" x14ac:dyDescent="0.25">
      <c r="A4034" s="13">
        <v>37225</v>
      </c>
      <c r="B4034">
        <v>19.46</v>
      </c>
    </row>
    <row r="4035" spans="1:2" hidden="1" x14ac:dyDescent="0.25">
      <c r="A4035" s="13">
        <v>37228</v>
      </c>
      <c r="B4035">
        <v>20.27</v>
      </c>
    </row>
    <row r="4036" spans="1:2" hidden="1" x14ac:dyDescent="0.25">
      <c r="A4036" s="13">
        <v>37229</v>
      </c>
      <c r="B4036">
        <v>19.71</v>
      </c>
    </row>
    <row r="4037" spans="1:2" hidden="1" x14ac:dyDescent="0.25">
      <c r="A4037" s="13">
        <v>37230</v>
      </c>
      <c r="B4037">
        <v>19.62</v>
      </c>
    </row>
    <row r="4038" spans="1:2" hidden="1" x14ac:dyDescent="0.25">
      <c r="A4038" s="13">
        <v>37231</v>
      </c>
      <c r="B4038">
        <v>18.690000000000001</v>
      </c>
    </row>
    <row r="4039" spans="1:2" hidden="1" x14ac:dyDescent="0.25">
      <c r="A4039" s="13">
        <v>37232</v>
      </c>
      <c r="B4039">
        <v>19.079999999999998</v>
      </c>
    </row>
    <row r="4040" spans="1:2" hidden="1" x14ac:dyDescent="0.25">
      <c r="A4040" s="13">
        <v>37235</v>
      </c>
      <c r="B4040">
        <v>18.32</v>
      </c>
    </row>
    <row r="4041" spans="1:2" hidden="1" x14ac:dyDescent="0.25">
      <c r="A4041" s="13">
        <v>37236</v>
      </c>
      <c r="B4041">
        <v>18.04</v>
      </c>
    </row>
    <row r="4042" spans="1:2" hidden="1" x14ac:dyDescent="0.25">
      <c r="A4042" s="13">
        <v>37237</v>
      </c>
      <c r="B4042">
        <v>18.38</v>
      </c>
    </row>
    <row r="4043" spans="1:2" hidden="1" x14ac:dyDescent="0.25">
      <c r="A4043" s="13">
        <v>37238</v>
      </c>
      <c r="B4043">
        <v>18.2</v>
      </c>
    </row>
    <row r="4044" spans="1:2" hidden="1" x14ac:dyDescent="0.25">
      <c r="A4044" s="13">
        <v>37239</v>
      </c>
      <c r="B4044">
        <v>19.309999999999999</v>
      </c>
    </row>
    <row r="4045" spans="1:2" hidden="1" x14ac:dyDescent="0.25">
      <c r="A4045" s="13">
        <v>37242</v>
      </c>
      <c r="B4045">
        <v>19.28</v>
      </c>
    </row>
    <row r="4046" spans="1:2" hidden="1" x14ac:dyDescent="0.25">
      <c r="A4046" s="13">
        <v>37243</v>
      </c>
      <c r="B4046">
        <v>19.38</v>
      </c>
    </row>
    <row r="4047" spans="1:2" hidden="1" x14ac:dyDescent="0.25">
      <c r="A4047" s="13">
        <v>37244</v>
      </c>
      <c r="B4047">
        <v>19.37</v>
      </c>
    </row>
    <row r="4048" spans="1:2" hidden="1" x14ac:dyDescent="0.25">
      <c r="A4048" s="13">
        <v>37245</v>
      </c>
      <c r="B4048">
        <v>18.670000000000002</v>
      </c>
    </row>
    <row r="4049" spans="1:2" hidden="1" x14ac:dyDescent="0.25">
      <c r="A4049" s="13">
        <v>37246</v>
      </c>
      <c r="B4049">
        <v>19.3</v>
      </c>
    </row>
    <row r="4050" spans="1:2" hidden="1" x14ac:dyDescent="0.25">
      <c r="A4050" s="13">
        <v>37251</v>
      </c>
      <c r="B4050">
        <v>21.32</v>
      </c>
    </row>
    <row r="4051" spans="1:2" hidden="1" x14ac:dyDescent="0.25">
      <c r="A4051" s="13">
        <v>37252</v>
      </c>
      <c r="B4051">
        <v>21.07</v>
      </c>
    </row>
    <row r="4052" spans="1:2" hidden="1" x14ac:dyDescent="0.25">
      <c r="A4052" s="13">
        <v>37253</v>
      </c>
      <c r="B4052">
        <v>20.420000000000002</v>
      </c>
    </row>
    <row r="4053" spans="1:2" hidden="1" x14ac:dyDescent="0.25">
      <c r="A4053" s="13">
        <v>37256</v>
      </c>
      <c r="B4053">
        <v>19.96</v>
      </c>
    </row>
    <row r="4054" spans="1:2" hidden="1" x14ac:dyDescent="0.25">
      <c r="A4054" s="13">
        <v>37258</v>
      </c>
      <c r="B4054">
        <v>21.13</v>
      </c>
    </row>
    <row r="4055" spans="1:2" hidden="1" x14ac:dyDescent="0.25">
      <c r="A4055" s="13">
        <v>37259</v>
      </c>
      <c r="B4055">
        <v>20.65</v>
      </c>
    </row>
    <row r="4056" spans="1:2" hidden="1" x14ac:dyDescent="0.25">
      <c r="A4056" s="13">
        <v>37260</v>
      </c>
      <c r="B4056">
        <v>21.47</v>
      </c>
    </row>
    <row r="4057" spans="1:2" hidden="1" x14ac:dyDescent="0.25">
      <c r="A4057" s="13">
        <v>37263</v>
      </c>
      <c r="B4057">
        <v>21.42</v>
      </c>
    </row>
    <row r="4058" spans="1:2" hidden="1" x14ac:dyDescent="0.25">
      <c r="A4058" s="13">
        <v>37264</v>
      </c>
      <c r="B4058">
        <v>20.82</v>
      </c>
    </row>
    <row r="4059" spans="1:2" hidden="1" x14ac:dyDescent="0.25">
      <c r="A4059" s="13">
        <v>37265</v>
      </c>
      <c r="B4059">
        <v>20.32</v>
      </c>
    </row>
    <row r="4060" spans="1:2" hidden="1" x14ac:dyDescent="0.25">
      <c r="A4060" s="13">
        <v>37266</v>
      </c>
      <c r="B4060">
        <v>20.48</v>
      </c>
    </row>
    <row r="4061" spans="1:2" hidden="1" x14ac:dyDescent="0.25">
      <c r="A4061" s="13">
        <v>37267</v>
      </c>
      <c r="B4061">
        <v>19.670000000000002</v>
      </c>
    </row>
    <row r="4062" spans="1:2" hidden="1" x14ac:dyDescent="0.25">
      <c r="A4062" s="13">
        <v>37270</v>
      </c>
      <c r="B4062">
        <v>18.88</v>
      </c>
    </row>
    <row r="4063" spans="1:2" hidden="1" x14ac:dyDescent="0.25">
      <c r="A4063" s="13">
        <v>37271</v>
      </c>
      <c r="B4063">
        <v>18.989999999999998</v>
      </c>
    </row>
    <row r="4064" spans="1:2" hidden="1" x14ac:dyDescent="0.25">
      <c r="A4064" s="13">
        <v>37272</v>
      </c>
      <c r="B4064">
        <v>18.96</v>
      </c>
    </row>
    <row r="4065" spans="1:2" hidden="1" x14ac:dyDescent="0.25">
      <c r="A4065" s="13">
        <v>37273</v>
      </c>
      <c r="B4065">
        <v>18.2</v>
      </c>
    </row>
    <row r="4066" spans="1:2" hidden="1" x14ac:dyDescent="0.25">
      <c r="A4066" s="13">
        <v>37274</v>
      </c>
      <c r="B4066">
        <v>18.02</v>
      </c>
    </row>
    <row r="4067" spans="1:2" hidden="1" x14ac:dyDescent="0.25">
      <c r="A4067" s="13">
        <v>37278</v>
      </c>
      <c r="B4067">
        <v>18.36</v>
      </c>
    </row>
    <row r="4068" spans="1:2" hidden="1" x14ac:dyDescent="0.25">
      <c r="A4068" s="13">
        <v>37279</v>
      </c>
      <c r="B4068">
        <v>19.100000000000001</v>
      </c>
    </row>
    <row r="4069" spans="1:2" hidden="1" x14ac:dyDescent="0.25">
      <c r="A4069" s="13">
        <v>37280</v>
      </c>
      <c r="B4069">
        <v>19.57</v>
      </c>
    </row>
    <row r="4070" spans="1:2" hidden="1" x14ac:dyDescent="0.25">
      <c r="A4070" s="13">
        <v>37281</v>
      </c>
      <c r="B4070">
        <v>19.8</v>
      </c>
    </row>
    <row r="4071" spans="1:2" hidden="1" x14ac:dyDescent="0.25">
      <c r="A4071" s="13">
        <v>37284</v>
      </c>
      <c r="B4071">
        <v>20.05</v>
      </c>
    </row>
    <row r="4072" spans="1:2" hidden="1" x14ac:dyDescent="0.25">
      <c r="A4072" s="13">
        <v>37285</v>
      </c>
      <c r="B4072">
        <v>19.3</v>
      </c>
    </row>
    <row r="4073" spans="1:2" hidden="1" x14ac:dyDescent="0.25">
      <c r="A4073" s="13">
        <v>37286</v>
      </c>
      <c r="B4073">
        <v>19.11</v>
      </c>
    </row>
    <row r="4074" spans="1:2" hidden="1" x14ac:dyDescent="0.25">
      <c r="A4074" s="13">
        <v>37287</v>
      </c>
      <c r="B4074">
        <v>19.71</v>
      </c>
    </row>
    <row r="4075" spans="1:2" hidden="1" x14ac:dyDescent="0.25">
      <c r="A4075" s="13">
        <v>37288</v>
      </c>
      <c r="B4075">
        <v>20.399999999999999</v>
      </c>
    </row>
    <row r="4076" spans="1:2" hidden="1" x14ac:dyDescent="0.25">
      <c r="A4076" s="13">
        <v>37291</v>
      </c>
      <c r="B4076">
        <v>20.02</v>
      </c>
    </row>
    <row r="4077" spans="1:2" hidden="1" x14ac:dyDescent="0.25">
      <c r="A4077" s="13">
        <v>37292</v>
      </c>
      <c r="B4077">
        <v>20.059999999999999</v>
      </c>
    </row>
    <row r="4078" spans="1:2" hidden="1" x14ac:dyDescent="0.25">
      <c r="A4078" s="13">
        <v>37293</v>
      </c>
      <c r="B4078">
        <v>19.77</v>
      </c>
    </row>
    <row r="4079" spans="1:2" hidden="1" x14ac:dyDescent="0.25">
      <c r="A4079" s="13">
        <v>37294</v>
      </c>
      <c r="B4079">
        <v>19.75</v>
      </c>
    </row>
    <row r="4080" spans="1:2" hidden="1" x14ac:dyDescent="0.25">
      <c r="A4080" s="13">
        <v>37295</v>
      </c>
      <c r="B4080">
        <v>20.25</v>
      </c>
    </row>
    <row r="4081" spans="1:2" hidden="1" x14ac:dyDescent="0.25">
      <c r="A4081" s="13">
        <v>37298</v>
      </c>
      <c r="B4081">
        <v>21.29</v>
      </c>
    </row>
    <row r="4082" spans="1:2" hidden="1" x14ac:dyDescent="0.25">
      <c r="A4082" s="13">
        <v>37299</v>
      </c>
      <c r="B4082">
        <v>20.76</v>
      </c>
    </row>
    <row r="4083" spans="1:2" hidden="1" x14ac:dyDescent="0.25">
      <c r="A4083" s="13">
        <v>37300</v>
      </c>
      <c r="B4083">
        <v>21.19</v>
      </c>
    </row>
    <row r="4084" spans="1:2" hidden="1" x14ac:dyDescent="0.25">
      <c r="A4084" s="13">
        <v>37301</v>
      </c>
      <c r="B4084">
        <v>21.19</v>
      </c>
    </row>
    <row r="4085" spans="1:2" hidden="1" x14ac:dyDescent="0.25">
      <c r="A4085" s="13">
        <v>37302</v>
      </c>
      <c r="B4085">
        <v>21.47</v>
      </c>
    </row>
    <row r="4086" spans="1:2" hidden="1" x14ac:dyDescent="0.25">
      <c r="A4086" s="13">
        <v>37306</v>
      </c>
      <c r="B4086">
        <v>20.77</v>
      </c>
    </row>
    <row r="4087" spans="1:2" hidden="1" x14ac:dyDescent="0.25">
      <c r="A4087" s="13">
        <v>37307</v>
      </c>
      <c r="B4087">
        <v>20.309999999999999</v>
      </c>
    </row>
    <row r="4088" spans="1:2" hidden="1" x14ac:dyDescent="0.25">
      <c r="A4088" s="13">
        <v>37308</v>
      </c>
      <c r="B4088">
        <v>20.81</v>
      </c>
    </row>
    <row r="4089" spans="1:2" hidden="1" x14ac:dyDescent="0.25">
      <c r="A4089" s="13">
        <v>37309</v>
      </c>
      <c r="B4089">
        <v>20.92</v>
      </c>
    </row>
    <row r="4090" spans="1:2" hidden="1" x14ac:dyDescent="0.25">
      <c r="A4090" s="13">
        <v>37312</v>
      </c>
      <c r="B4090">
        <v>20.239999999999998</v>
      </c>
    </row>
    <row r="4091" spans="1:2" hidden="1" x14ac:dyDescent="0.25">
      <c r="A4091" s="13">
        <v>37313</v>
      </c>
      <c r="B4091">
        <v>21.37</v>
      </c>
    </row>
    <row r="4092" spans="1:2" hidden="1" x14ac:dyDescent="0.25">
      <c r="A4092" s="13">
        <v>37314</v>
      </c>
      <c r="B4092">
        <v>21.4</v>
      </c>
    </row>
    <row r="4093" spans="1:2" hidden="1" x14ac:dyDescent="0.25">
      <c r="A4093" s="13">
        <v>37315</v>
      </c>
      <c r="B4093">
        <v>21.78</v>
      </c>
    </row>
    <row r="4094" spans="1:2" hidden="1" x14ac:dyDescent="0.25">
      <c r="A4094" s="13">
        <v>37316</v>
      </c>
      <c r="B4094">
        <v>22.37</v>
      </c>
    </row>
    <row r="4095" spans="1:2" hidden="1" x14ac:dyDescent="0.25">
      <c r="A4095" s="13">
        <v>37319</v>
      </c>
      <c r="B4095">
        <v>22.55</v>
      </c>
    </row>
    <row r="4096" spans="1:2" hidden="1" x14ac:dyDescent="0.25">
      <c r="A4096" s="13">
        <v>37320</v>
      </c>
      <c r="B4096">
        <v>23.18</v>
      </c>
    </row>
    <row r="4097" spans="1:2" hidden="1" x14ac:dyDescent="0.25">
      <c r="A4097" s="13">
        <v>37321</v>
      </c>
      <c r="B4097">
        <v>23.32</v>
      </c>
    </row>
    <row r="4098" spans="1:2" hidden="1" x14ac:dyDescent="0.25">
      <c r="A4098" s="13">
        <v>37322</v>
      </c>
      <c r="B4098">
        <v>23.62</v>
      </c>
    </row>
    <row r="4099" spans="1:2" hidden="1" x14ac:dyDescent="0.25">
      <c r="A4099" s="13">
        <v>37323</v>
      </c>
      <c r="B4099">
        <v>23.87</v>
      </c>
    </row>
    <row r="4100" spans="1:2" hidden="1" x14ac:dyDescent="0.25">
      <c r="A4100" s="13">
        <v>37326</v>
      </c>
      <c r="B4100">
        <v>24.36</v>
      </c>
    </row>
    <row r="4101" spans="1:2" hidden="1" x14ac:dyDescent="0.25">
      <c r="A4101" s="13">
        <v>37327</v>
      </c>
      <c r="B4101">
        <v>24.55</v>
      </c>
    </row>
    <row r="4102" spans="1:2" hidden="1" x14ac:dyDescent="0.25">
      <c r="A4102" s="13">
        <v>37328</v>
      </c>
      <c r="B4102">
        <v>24.14</v>
      </c>
    </row>
    <row r="4103" spans="1:2" hidden="1" x14ac:dyDescent="0.25">
      <c r="A4103" s="13">
        <v>37329</v>
      </c>
      <c r="B4103">
        <v>24.48</v>
      </c>
    </row>
    <row r="4104" spans="1:2" hidden="1" x14ac:dyDescent="0.25">
      <c r="A4104" s="13">
        <v>37330</v>
      </c>
      <c r="B4104">
        <v>24.47</v>
      </c>
    </row>
    <row r="4105" spans="1:2" hidden="1" x14ac:dyDescent="0.25">
      <c r="A4105" s="13">
        <v>37333</v>
      </c>
      <c r="B4105">
        <v>25.03</v>
      </c>
    </row>
    <row r="4106" spans="1:2" hidden="1" x14ac:dyDescent="0.25">
      <c r="A4106" s="13">
        <v>37334</v>
      </c>
      <c r="B4106">
        <v>25.02</v>
      </c>
    </row>
    <row r="4107" spans="1:2" hidden="1" x14ac:dyDescent="0.25">
      <c r="A4107" s="13">
        <v>37335</v>
      </c>
      <c r="B4107">
        <v>24.92</v>
      </c>
    </row>
    <row r="4108" spans="1:2" hidden="1" x14ac:dyDescent="0.25">
      <c r="A4108" s="13">
        <v>37336</v>
      </c>
      <c r="B4108">
        <v>25.74</v>
      </c>
    </row>
    <row r="4109" spans="1:2" hidden="1" x14ac:dyDescent="0.25">
      <c r="A4109" s="13">
        <v>37337</v>
      </c>
      <c r="B4109">
        <v>25.56</v>
      </c>
    </row>
    <row r="4110" spans="1:2" hidden="1" x14ac:dyDescent="0.25">
      <c r="A4110" s="13">
        <v>37340</v>
      </c>
      <c r="B4110">
        <v>25.69</v>
      </c>
    </row>
    <row r="4111" spans="1:2" hidden="1" x14ac:dyDescent="0.25">
      <c r="A4111" s="13">
        <v>37341</v>
      </c>
      <c r="B4111">
        <v>25.75</v>
      </c>
    </row>
    <row r="4112" spans="1:2" hidden="1" x14ac:dyDescent="0.25">
      <c r="A4112" s="13">
        <v>37342</v>
      </c>
      <c r="B4112">
        <v>25.79</v>
      </c>
    </row>
    <row r="4113" spans="1:2" hidden="1" x14ac:dyDescent="0.25">
      <c r="A4113" s="13">
        <v>37343</v>
      </c>
      <c r="B4113">
        <v>26.21</v>
      </c>
    </row>
    <row r="4114" spans="1:2" hidden="1" x14ac:dyDescent="0.25">
      <c r="A4114" s="13">
        <v>37347</v>
      </c>
      <c r="B4114">
        <v>26.82</v>
      </c>
    </row>
    <row r="4115" spans="1:2" hidden="1" x14ac:dyDescent="0.25">
      <c r="A4115" s="13">
        <v>37348</v>
      </c>
      <c r="B4115">
        <v>27.75</v>
      </c>
    </row>
    <row r="4116" spans="1:2" hidden="1" x14ac:dyDescent="0.25">
      <c r="A4116" s="13">
        <v>37349</v>
      </c>
      <c r="B4116">
        <v>27.55</v>
      </c>
    </row>
    <row r="4117" spans="1:2" hidden="1" x14ac:dyDescent="0.25">
      <c r="A4117" s="13">
        <v>37350</v>
      </c>
      <c r="B4117">
        <v>26.64</v>
      </c>
    </row>
    <row r="4118" spans="1:2" hidden="1" x14ac:dyDescent="0.25">
      <c r="A4118" s="13">
        <v>37351</v>
      </c>
      <c r="B4118">
        <v>26.21</v>
      </c>
    </row>
    <row r="4119" spans="1:2" hidden="1" x14ac:dyDescent="0.25">
      <c r="A4119" s="13">
        <v>37354</v>
      </c>
      <c r="B4119">
        <v>26.16</v>
      </c>
    </row>
    <row r="4120" spans="1:2" hidden="1" x14ac:dyDescent="0.25">
      <c r="A4120" s="13">
        <v>37355</v>
      </c>
      <c r="B4120">
        <v>25.45</v>
      </c>
    </row>
    <row r="4121" spans="1:2" hidden="1" x14ac:dyDescent="0.25">
      <c r="A4121" s="13">
        <v>37356</v>
      </c>
      <c r="B4121">
        <v>26.15</v>
      </c>
    </row>
    <row r="4122" spans="1:2" hidden="1" x14ac:dyDescent="0.25">
      <c r="A4122" s="13">
        <v>37357</v>
      </c>
      <c r="B4122">
        <v>24.93</v>
      </c>
    </row>
    <row r="4123" spans="1:2" hidden="1" x14ac:dyDescent="0.25">
      <c r="A4123" s="13">
        <v>37358</v>
      </c>
      <c r="B4123">
        <v>23.51</v>
      </c>
    </row>
    <row r="4124" spans="1:2" hidden="1" x14ac:dyDescent="0.25">
      <c r="A4124" s="13">
        <v>37361</v>
      </c>
      <c r="B4124">
        <v>24.53</v>
      </c>
    </row>
    <row r="4125" spans="1:2" hidden="1" x14ac:dyDescent="0.25">
      <c r="A4125" s="13">
        <v>37362</v>
      </c>
      <c r="B4125">
        <v>24.92</v>
      </c>
    </row>
    <row r="4126" spans="1:2" hidden="1" x14ac:dyDescent="0.25">
      <c r="A4126" s="13">
        <v>37363</v>
      </c>
      <c r="B4126">
        <v>25.94</v>
      </c>
    </row>
    <row r="4127" spans="1:2" hidden="1" x14ac:dyDescent="0.25">
      <c r="A4127" s="13">
        <v>37364</v>
      </c>
      <c r="B4127">
        <v>25.86</v>
      </c>
    </row>
    <row r="4128" spans="1:2" hidden="1" x14ac:dyDescent="0.25">
      <c r="A4128" s="13">
        <v>37365</v>
      </c>
      <c r="B4128">
        <v>26.43</v>
      </c>
    </row>
    <row r="4129" spans="1:2" hidden="1" x14ac:dyDescent="0.25">
      <c r="A4129" s="13">
        <v>37368</v>
      </c>
      <c r="B4129">
        <v>26.28</v>
      </c>
    </row>
    <row r="4130" spans="1:2" hidden="1" x14ac:dyDescent="0.25">
      <c r="A4130" s="13">
        <v>37369</v>
      </c>
      <c r="B4130">
        <v>26.28</v>
      </c>
    </row>
    <row r="4131" spans="1:2" hidden="1" x14ac:dyDescent="0.25">
      <c r="A4131" s="13">
        <v>37370</v>
      </c>
      <c r="B4131">
        <v>26.28</v>
      </c>
    </row>
    <row r="4132" spans="1:2" hidden="1" x14ac:dyDescent="0.25">
      <c r="A4132" s="13">
        <v>37371</v>
      </c>
      <c r="B4132">
        <v>26.36</v>
      </c>
    </row>
    <row r="4133" spans="1:2" hidden="1" x14ac:dyDescent="0.25">
      <c r="A4133" s="13">
        <v>37372</v>
      </c>
      <c r="B4133">
        <v>27.12</v>
      </c>
    </row>
    <row r="4134" spans="1:2" hidden="1" x14ac:dyDescent="0.25">
      <c r="A4134" s="13">
        <v>37375</v>
      </c>
      <c r="B4134">
        <v>27.45</v>
      </c>
    </row>
    <row r="4135" spans="1:2" hidden="1" x14ac:dyDescent="0.25">
      <c r="A4135" s="13">
        <v>37376</v>
      </c>
      <c r="B4135">
        <v>27.32</v>
      </c>
    </row>
    <row r="4136" spans="1:2" hidden="1" x14ac:dyDescent="0.25">
      <c r="A4136" s="13">
        <v>37377</v>
      </c>
      <c r="B4136">
        <v>26.58</v>
      </c>
    </row>
    <row r="4137" spans="1:2" hidden="1" x14ac:dyDescent="0.25">
      <c r="A4137" s="13">
        <v>37378</v>
      </c>
      <c r="B4137">
        <v>26.31</v>
      </c>
    </row>
    <row r="4138" spans="1:2" hidden="1" x14ac:dyDescent="0.25">
      <c r="A4138" s="13">
        <v>37379</v>
      </c>
      <c r="B4138">
        <v>26.75</v>
      </c>
    </row>
    <row r="4139" spans="1:2" hidden="1" x14ac:dyDescent="0.25">
      <c r="A4139" s="13">
        <v>37382</v>
      </c>
      <c r="B4139">
        <v>26.11</v>
      </c>
    </row>
    <row r="4140" spans="1:2" hidden="1" x14ac:dyDescent="0.25">
      <c r="A4140" s="13">
        <v>37383</v>
      </c>
      <c r="B4140">
        <v>26.79</v>
      </c>
    </row>
    <row r="4141" spans="1:2" hidden="1" x14ac:dyDescent="0.25">
      <c r="A4141" s="13">
        <v>37384</v>
      </c>
      <c r="B4141">
        <v>27.76</v>
      </c>
    </row>
    <row r="4142" spans="1:2" hidden="1" x14ac:dyDescent="0.25">
      <c r="A4142" s="13">
        <v>37385</v>
      </c>
      <c r="B4142">
        <v>27.78</v>
      </c>
    </row>
    <row r="4143" spans="1:2" hidden="1" x14ac:dyDescent="0.25">
      <c r="A4143" s="13">
        <v>37386</v>
      </c>
      <c r="B4143">
        <v>27.92</v>
      </c>
    </row>
    <row r="4144" spans="1:2" hidden="1" x14ac:dyDescent="0.25">
      <c r="A4144" s="13">
        <v>37389</v>
      </c>
      <c r="B4144">
        <v>28.62</v>
      </c>
    </row>
    <row r="4145" spans="1:2" hidden="1" x14ac:dyDescent="0.25">
      <c r="A4145" s="13">
        <v>37390</v>
      </c>
      <c r="B4145">
        <v>29.17</v>
      </c>
    </row>
    <row r="4146" spans="1:2" hidden="1" x14ac:dyDescent="0.25">
      <c r="A4146" s="13">
        <v>37391</v>
      </c>
      <c r="B4146">
        <v>28.17</v>
      </c>
    </row>
    <row r="4147" spans="1:2" hidden="1" x14ac:dyDescent="0.25">
      <c r="A4147" s="13">
        <v>37392</v>
      </c>
      <c r="B4147">
        <v>28</v>
      </c>
    </row>
    <row r="4148" spans="1:2" hidden="1" x14ac:dyDescent="0.25">
      <c r="A4148" s="13">
        <v>37393</v>
      </c>
      <c r="B4148">
        <v>28.19</v>
      </c>
    </row>
    <row r="4149" spans="1:2" hidden="1" x14ac:dyDescent="0.25">
      <c r="A4149" s="13">
        <v>37396</v>
      </c>
      <c r="B4149">
        <v>28.24</v>
      </c>
    </row>
    <row r="4150" spans="1:2" hidden="1" x14ac:dyDescent="0.25">
      <c r="A4150" s="13">
        <v>37397</v>
      </c>
      <c r="B4150">
        <v>27.35</v>
      </c>
    </row>
    <row r="4151" spans="1:2" hidden="1" x14ac:dyDescent="0.25">
      <c r="A4151" s="13">
        <v>37398</v>
      </c>
      <c r="B4151">
        <v>27.01</v>
      </c>
    </row>
    <row r="4152" spans="1:2" hidden="1" x14ac:dyDescent="0.25">
      <c r="A4152" s="13">
        <v>37399</v>
      </c>
      <c r="B4152">
        <v>26.6</v>
      </c>
    </row>
    <row r="4153" spans="1:2" hidden="1" x14ac:dyDescent="0.25">
      <c r="A4153" s="13">
        <v>37400</v>
      </c>
      <c r="B4153">
        <v>26.69</v>
      </c>
    </row>
    <row r="4154" spans="1:2" hidden="1" x14ac:dyDescent="0.25">
      <c r="A4154" s="13">
        <v>37404</v>
      </c>
      <c r="B4154">
        <v>25.08</v>
      </c>
    </row>
    <row r="4155" spans="1:2" hidden="1" x14ac:dyDescent="0.25">
      <c r="A4155" s="13">
        <v>37405</v>
      </c>
      <c r="B4155">
        <v>25.64</v>
      </c>
    </row>
    <row r="4156" spans="1:2" hidden="1" x14ac:dyDescent="0.25">
      <c r="A4156" s="13">
        <v>37406</v>
      </c>
      <c r="B4156">
        <v>24.78</v>
      </c>
    </row>
    <row r="4157" spans="1:2" hidden="1" x14ac:dyDescent="0.25">
      <c r="A4157" s="13">
        <v>37407</v>
      </c>
      <c r="B4157">
        <v>25.37</v>
      </c>
    </row>
    <row r="4158" spans="1:2" hidden="1" x14ac:dyDescent="0.25">
      <c r="A4158" s="13">
        <v>37410</v>
      </c>
      <c r="B4158">
        <v>25.1</v>
      </c>
    </row>
    <row r="4159" spans="1:2" hidden="1" x14ac:dyDescent="0.25">
      <c r="A4159" s="13">
        <v>37411</v>
      </c>
      <c r="B4159">
        <v>25.32</v>
      </c>
    </row>
    <row r="4160" spans="1:2" hidden="1" x14ac:dyDescent="0.25">
      <c r="A4160" s="13">
        <v>37412</v>
      </c>
      <c r="B4160">
        <v>25.02</v>
      </c>
    </row>
    <row r="4161" spans="1:2" hidden="1" x14ac:dyDescent="0.25">
      <c r="A4161" s="13">
        <v>37413</v>
      </c>
      <c r="B4161">
        <v>24.89</v>
      </c>
    </row>
    <row r="4162" spans="1:2" hidden="1" x14ac:dyDescent="0.25">
      <c r="A4162" s="13">
        <v>37414</v>
      </c>
      <c r="B4162">
        <v>24.72</v>
      </c>
    </row>
    <row r="4163" spans="1:2" hidden="1" x14ac:dyDescent="0.25">
      <c r="A4163" s="13">
        <v>37417</v>
      </c>
      <c r="B4163">
        <v>24.24</v>
      </c>
    </row>
    <row r="4164" spans="1:2" hidden="1" x14ac:dyDescent="0.25">
      <c r="A4164" s="13">
        <v>37418</v>
      </c>
      <c r="B4164">
        <v>24.21</v>
      </c>
    </row>
    <row r="4165" spans="1:2" hidden="1" x14ac:dyDescent="0.25">
      <c r="A4165" s="13">
        <v>37419</v>
      </c>
      <c r="B4165">
        <v>24.79</v>
      </c>
    </row>
    <row r="4166" spans="1:2" hidden="1" x14ac:dyDescent="0.25">
      <c r="A4166" s="13">
        <v>37420</v>
      </c>
      <c r="B4166">
        <v>25.54</v>
      </c>
    </row>
    <row r="4167" spans="1:2" hidden="1" x14ac:dyDescent="0.25">
      <c r="A4167" s="13">
        <v>37421</v>
      </c>
      <c r="B4167">
        <v>25.9</v>
      </c>
    </row>
    <row r="4168" spans="1:2" hidden="1" x14ac:dyDescent="0.25">
      <c r="A4168" s="13">
        <v>37424</v>
      </c>
      <c r="B4168">
        <v>25.98</v>
      </c>
    </row>
    <row r="4169" spans="1:2" hidden="1" x14ac:dyDescent="0.25">
      <c r="A4169" s="13">
        <v>37425</v>
      </c>
      <c r="B4169">
        <v>25.36</v>
      </c>
    </row>
    <row r="4170" spans="1:2" hidden="1" x14ac:dyDescent="0.25">
      <c r="A4170" s="13">
        <v>37426</v>
      </c>
      <c r="B4170">
        <v>25.57</v>
      </c>
    </row>
    <row r="4171" spans="1:2" hidden="1" x14ac:dyDescent="0.25">
      <c r="A4171" s="13">
        <v>37427</v>
      </c>
      <c r="B4171">
        <v>25.62</v>
      </c>
    </row>
    <row r="4172" spans="1:2" hidden="1" x14ac:dyDescent="0.25">
      <c r="A4172" s="13">
        <v>37428</v>
      </c>
      <c r="B4172">
        <v>25.51</v>
      </c>
    </row>
    <row r="4173" spans="1:2" hidden="1" x14ac:dyDescent="0.25">
      <c r="A4173" s="13">
        <v>37431</v>
      </c>
      <c r="B4173">
        <v>26.31</v>
      </c>
    </row>
    <row r="4174" spans="1:2" hidden="1" x14ac:dyDescent="0.25">
      <c r="A4174" s="13">
        <v>37432</v>
      </c>
      <c r="B4174">
        <v>26.06</v>
      </c>
    </row>
    <row r="4175" spans="1:2" hidden="1" x14ac:dyDescent="0.25">
      <c r="A4175" s="13">
        <v>37433</v>
      </c>
      <c r="B4175">
        <v>26.67</v>
      </c>
    </row>
    <row r="4176" spans="1:2" hidden="1" x14ac:dyDescent="0.25">
      <c r="A4176" s="13">
        <v>37434</v>
      </c>
      <c r="B4176">
        <v>26.77</v>
      </c>
    </row>
    <row r="4177" spans="1:2" hidden="1" x14ac:dyDescent="0.25">
      <c r="A4177" s="13">
        <v>37435</v>
      </c>
      <c r="B4177">
        <v>26.79</v>
      </c>
    </row>
    <row r="4178" spans="1:2" hidden="1" x14ac:dyDescent="0.25">
      <c r="A4178" s="13">
        <v>37438</v>
      </c>
      <c r="B4178">
        <v>26.79</v>
      </c>
    </row>
    <row r="4179" spans="1:2" hidden="1" x14ac:dyDescent="0.25">
      <c r="A4179" s="13">
        <v>37439</v>
      </c>
      <c r="B4179">
        <v>26.83</v>
      </c>
    </row>
    <row r="4180" spans="1:2" hidden="1" x14ac:dyDescent="0.25">
      <c r="A4180" s="13">
        <v>37440</v>
      </c>
      <c r="B4180">
        <v>26.82</v>
      </c>
    </row>
    <row r="4181" spans="1:2" hidden="1" x14ac:dyDescent="0.25">
      <c r="A4181" s="13">
        <v>37445</v>
      </c>
      <c r="B4181">
        <v>26.14</v>
      </c>
    </row>
    <row r="4182" spans="1:2" hidden="1" x14ac:dyDescent="0.25">
      <c r="A4182" s="13">
        <v>37446</v>
      </c>
      <c r="B4182">
        <v>26.16</v>
      </c>
    </row>
    <row r="4183" spans="1:2" hidden="1" x14ac:dyDescent="0.25">
      <c r="A4183" s="13">
        <v>37447</v>
      </c>
      <c r="B4183">
        <v>26.73</v>
      </c>
    </row>
    <row r="4184" spans="1:2" hidden="1" x14ac:dyDescent="0.25">
      <c r="A4184" s="13">
        <v>37448</v>
      </c>
      <c r="B4184">
        <v>27.01</v>
      </c>
    </row>
    <row r="4185" spans="1:2" hidden="1" x14ac:dyDescent="0.25">
      <c r="A4185" s="13">
        <v>37449</v>
      </c>
      <c r="B4185">
        <v>27.48</v>
      </c>
    </row>
    <row r="4186" spans="1:2" hidden="1" x14ac:dyDescent="0.25">
      <c r="A4186" s="13">
        <v>37452</v>
      </c>
      <c r="B4186">
        <v>27.23</v>
      </c>
    </row>
    <row r="4187" spans="1:2" hidden="1" x14ac:dyDescent="0.25">
      <c r="A4187" s="13">
        <v>37453</v>
      </c>
      <c r="B4187">
        <v>27.68</v>
      </c>
    </row>
    <row r="4188" spans="1:2" hidden="1" x14ac:dyDescent="0.25">
      <c r="A4188" s="13">
        <v>37454</v>
      </c>
      <c r="B4188">
        <v>27.88</v>
      </c>
    </row>
    <row r="4189" spans="1:2" hidden="1" x14ac:dyDescent="0.25">
      <c r="A4189" s="13">
        <v>37455</v>
      </c>
      <c r="B4189">
        <v>27.5</v>
      </c>
    </row>
    <row r="4190" spans="1:2" hidden="1" x14ac:dyDescent="0.25">
      <c r="A4190" s="13">
        <v>37456</v>
      </c>
      <c r="B4190">
        <v>27.83</v>
      </c>
    </row>
    <row r="4191" spans="1:2" hidden="1" x14ac:dyDescent="0.25">
      <c r="A4191" s="13">
        <v>37459</v>
      </c>
      <c r="B4191">
        <v>26.61</v>
      </c>
    </row>
    <row r="4192" spans="1:2" hidden="1" x14ac:dyDescent="0.25">
      <c r="A4192" s="13">
        <v>37460</v>
      </c>
      <c r="B4192">
        <v>26.61</v>
      </c>
    </row>
    <row r="4193" spans="1:2" hidden="1" x14ac:dyDescent="0.25">
      <c r="A4193" s="13">
        <v>37461</v>
      </c>
      <c r="B4193">
        <v>26.78</v>
      </c>
    </row>
    <row r="4194" spans="1:2" hidden="1" x14ac:dyDescent="0.25">
      <c r="A4194" s="13">
        <v>37462</v>
      </c>
      <c r="B4194">
        <v>26.67</v>
      </c>
    </row>
    <row r="4195" spans="1:2" hidden="1" x14ac:dyDescent="0.25">
      <c r="A4195" s="13">
        <v>37463</v>
      </c>
      <c r="B4195">
        <v>26.55</v>
      </c>
    </row>
    <row r="4196" spans="1:2" hidden="1" x14ac:dyDescent="0.25">
      <c r="A4196" s="13">
        <v>37466</v>
      </c>
      <c r="B4196">
        <v>26.54</v>
      </c>
    </row>
    <row r="4197" spans="1:2" hidden="1" x14ac:dyDescent="0.25">
      <c r="A4197" s="13">
        <v>37467</v>
      </c>
      <c r="B4197">
        <v>27.43</v>
      </c>
    </row>
    <row r="4198" spans="1:2" hidden="1" x14ac:dyDescent="0.25">
      <c r="A4198" s="13">
        <v>37468</v>
      </c>
      <c r="B4198">
        <v>27.02</v>
      </c>
    </row>
    <row r="4199" spans="1:2" hidden="1" x14ac:dyDescent="0.25">
      <c r="A4199" s="13">
        <v>37469</v>
      </c>
      <c r="B4199">
        <v>26.51</v>
      </c>
    </row>
    <row r="4200" spans="1:2" hidden="1" x14ac:dyDescent="0.25">
      <c r="A4200" s="13">
        <v>37470</v>
      </c>
      <c r="B4200">
        <v>26.87</v>
      </c>
    </row>
    <row r="4201" spans="1:2" hidden="1" x14ac:dyDescent="0.25">
      <c r="A4201" s="13">
        <v>37473</v>
      </c>
      <c r="B4201">
        <v>26.55</v>
      </c>
    </row>
    <row r="4202" spans="1:2" hidden="1" x14ac:dyDescent="0.25">
      <c r="A4202" s="13">
        <v>37474</v>
      </c>
      <c r="B4202">
        <v>27.18</v>
      </c>
    </row>
    <row r="4203" spans="1:2" hidden="1" x14ac:dyDescent="0.25">
      <c r="A4203" s="13">
        <v>37475</v>
      </c>
      <c r="B4203">
        <v>26.58</v>
      </c>
    </row>
    <row r="4204" spans="1:2" hidden="1" x14ac:dyDescent="0.25">
      <c r="A4204" s="13">
        <v>37476</v>
      </c>
      <c r="B4204">
        <v>26.67</v>
      </c>
    </row>
    <row r="4205" spans="1:2" hidden="1" x14ac:dyDescent="0.25">
      <c r="A4205" s="13">
        <v>37477</v>
      </c>
      <c r="B4205">
        <v>26.87</v>
      </c>
    </row>
    <row r="4206" spans="1:2" hidden="1" x14ac:dyDescent="0.25">
      <c r="A4206" s="13">
        <v>37480</v>
      </c>
      <c r="B4206">
        <v>27.84</v>
      </c>
    </row>
    <row r="4207" spans="1:2" hidden="1" x14ac:dyDescent="0.25">
      <c r="A4207" s="13">
        <v>37481</v>
      </c>
      <c r="B4207">
        <v>28.35</v>
      </c>
    </row>
    <row r="4208" spans="1:2" hidden="1" x14ac:dyDescent="0.25">
      <c r="A4208" s="13">
        <v>37482</v>
      </c>
      <c r="B4208">
        <v>28.19</v>
      </c>
    </row>
    <row r="4209" spans="1:2" hidden="1" x14ac:dyDescent="0.25">
      <c r="A4209" s="13">
        <v>37483</v>
      </c>
      <c r="B4209">
        <v>28.99</v>
      </c>
    </row>
    <row r="4210" spans="1:2" hidden="1" x14ac:dyDescent="0.25">
      <c r="A4210" s="13">
        <v>37484</v>
      </c>
      <c r="B4210">
        <v>29.24</v>
      </c>
    </row>
    <row r="4211" spans="1:2" hidden="1" x14ac:dyDescent="0.25">
      <c r="A4211" s="13">
        <v>37487</v>
      </c>
      <c r="B4211">
        <v>29.86</v>
      </c>
    </row>
    <row r="4212" spans="1:2" hidden="1" x14ac:dyDescent="0.25">
      <c r="A4212" s="13">
        <v>37488</v>
      </c>
      <c r="B4212">
        <v>30.12</v>
      </c>
    </row>
    <row r="4213" spans="1:2" hidden="1" x14ac:dyDescent="0.25">
      <c r="A4213" s="13">
        <v>37489</v>
      </c>
      <c r="B4213">
        <v>30.37</v>
      </c>
    </row>
    <row r="4214" spans="1:2" hidden="1" x14ac:dyDescent="0.25">
      <c r="A4214" s="13">
        <v>37490</v>
      </c>
      <c r="B4214">
        <v>30.11</v>
      </c>
    </row>
    <row r="4215" spans="1:2" hidden="1" x14ac:dyDescent="0.25">
      <c r="A4215" s="13">
        <v>37491</v>
      </c>
      <c r="B4215">
        <v>29.99</v>
      </c>
    </row>
    <row r="4216" spans="1:2" hidden="1" x14ac:dyDescent="0.25">
      <c r="A4216" s="13">
        <v>37494</v>
      </c>
      <c r="B4216">
        <v>29.23</v>
      </c>
    </row>
    <row r="4217" spans="1:2" hidden="1" x14ac:dyDescent="0.25">
      <c r="A4217" s="13">
        <v>37495</v>
      </c>
      <c r="B4217">
        <v>28.84</v>
      </c>
    </row>
    <row r="4218" spans="1:2" hidden="1" x14ac:dyDescent="0.25">
      <c r="A4218" s="13">
        <v>37496</v>
      </c>
      <c r="B4218">
        <v>28.31</v>
      </c>
    </row>
    <row r="4219" spans="1:2" hidden="1" x14ac:dyDescent="0.25">
      <c r="A4219" s="13">
        <v>37497</v>
      </c>
      <c r="B4219">
        <v>28.83</v>
      </c>
    </row>
    <row r="4220" spans="1:2" hidden="1" x14ac:dyDescent="0.25">
      <c r="A4220" s="13">
        <v>37498</v>
      </c>
      <c r="B4220">
        <v>28.97</v>
      </c>
    </row>
    <row r="4221" spans="1:2" hidden="1" x14ac:dyDescent="0.25">
      <c r="A4221" s="13">
        <v>37502</v>
      </c>
      <c r="B4221">
        <v>27.76</v>
      </c>
    </row>
    <row r="4222" spans="1:2" hidden="1" x14ac:dyDescent="0.25">
      <c r="A4222" s="13">
        <v>37503</v>
      </c>
      <c r="B4222">
        <v>28.28</v>
      </c>
    </row>
    <row r="4223" spans="1:2" hidden="1" x14ac:dyDescent="0.25">
      <c r="A4223" s="13">
        <v>37504</v>
      </c>
      <c r="B4223">
        <v>29.06</v>
      </c>
    </row>
    <row r="4224" spans="1:2" hidden="1" x14ac:dyDescent="0.25">
      <c r="A4224" s="13">
        <v>37505</v>
      </c>
      <c r="B4224">
        <v>29.51</v>
      </c>
    </row>
    <row r="4225" spans="1:2" hidden="1" x14ac:dyDescent="0.25">
      <c r="A4225" s="13">
        <v>37508</v>
      </c>
      <c r="B4225">
        <v>29.8</v>
      </c>
    </row>
    <row r="4226" spans="1:2" hidden="1" x14ac:dyDescent="0.25">
      <c r="A4226" s="13">
        <v>37509</v>
      </c>
      <c r="B4226">
        <v>29.62</v>
      </c>
    </row>
    <row r="4227" spans="1:2" hidden="1" x14ac:dyDescent="0.25">
      <c r="A4227" s="13">
        <v>37510</v>
      </c>
      <c r="B4227">
        <v>29.77</v>
      </c>
    </row>
    <row r="4228" spans="1:2" hidden="1" x14ac:dyDescent="0.25">
      <c r="A4228" s="13">
        <v>37511</v>
      </c>
      <c r="B4228">
        <v>28.95</v>
      </c>
    </row>
    <row r="4229" spans="1:2" hidden="1" x14ac:dyDescent="0.25">
      <c r="A4229" s="13">
        <v>37512</v>
      </c>
      <c r="B4229">
        <v>29.83</v>
      </c>
    </row>
    <row r="4230" spans="1:2" hidden="1" x14ac:dyDescent="0.25">
      <c r="A4230" s="13">
        <v>37515</v>
      </c>
      <c r="B4230">
        <v>29.14</v>
      </c>
    </row>
    <row r="4231" spans="1:2" hidden="1" x14ac:dyDescent="0.25">
      <c r="A4231" s="13">
        <v>37516</v>
      </c>
      <c r="B4231">
        <v>29.08</v>
      </c>
    </row>
    <row r="4232" spans="1:2" hidden="1" x14ac:dyDescent="0.25">
      <c r="A4232" s="13">
        <v>37517</v>
      </c>
      <c r="B4232">
        <v>29.57</v>
      </c>
    </row>
    <row r="4233" spans="1:2" hidden="1" x14ac:dyDescent="0.25">
      <c r="A4233" s="13">
        <v>37518</v>
      </c>
      <c r="B4233">
        <v>29.49</v>
      </c>
    </row>
    <row r="4234" spans="1:2" hidden="1" x14ac:dyDescent="0.25">
      <c r="A4234" s="13">
        <v>37519</v>
      </c>
      <c r="B4234">
        <v>29.65</v>
      </c>
    </row>
    <row r="4235" spans="1:2" hidden="1" x14ac:dyDescent="0.25">
      <c r="A4235" s="13">
        <v>37522</v>
      </c>
      <c r="B4235">
        <v>30.85</v>
      </c>
    </row>
    <row r="4236" spans="1:2" hidden="1" x14ac:dyDescent="0.25">
      <c r="A4236" s="13">
        <v>37523</v>
      </c>
      <c r="B4236">
        <v>30.79</v>
      </c>
    </row>
    <row r="4237" spans="1:2" hidden="1" x14ac:dyDescent="0.25">
      <c r="A4237" s="13">
        <v>37524</v>
      </c>
      <c r="B4237">
        <v>30.69</v>
      </c>
    </row>
    <row r="4238" spans="1:2" hidden="1" x14ac:dyDescent="0.25">
      <c r="A4238" s="13">
        <v>37525</v>
      </c>
      <c r="B4238">
        <v>30.31</v>
      </c>
    </row>
    <row r="4239" spans="1:2" hidden="1" x14ac:dyDescent="0.25">
      <c r="A4239" s="13">
        <v>37526</v>
      </c>
      <c r="B4239">
        <v>30.53</v>
      </c>
    </row>
    <row r="4240" spans="1:2" hidden="1" x14ac:dyDescent="0.25">
      <c r="A4240" s="13">
        <v>37529</v>
      </c>
      <c r="B4240">
        <v>30.59</v>
      </c>
    </row>
    <row r="4241" spans="1:2" hidden="1" x14ac:dyDescent="0.25">
      <c r="A4241" s="13">
        <v>37530</v>
      </c>
      <c r="B4241">
        <v>30.71</v>
      </c>
    </row>
    <row r="4242" spans="1:2" hidden="1" x14ac:dyDescent="0.25">
      <c r="A4242" s="13">
        <v>37531</v>
      </c>
      <c r="B4242">
        <v>30.59</v>
      </c>
    </row>
    <row r="4243" spans="1:2" hidden="1" x14ac:dyDescent="0.25">
      <c r="A4243" s="13">
        <v>37532</v>
      </c>
      <c r="B4243">
        <v>29.73</v>
      </c>
    </row>
    <row r="4244" spans="1:2" hidden="1" x14ac:dyDescent="0.25">
      <c r="A4244" s="13">
        <v>37533</v>
      </c>
      <c r="B4244">
        <v>29.65</v>
      </c>
    </row>
    <row r="4245" spans="1:2" hidden="1" x14ac:dyDescent="0.25">
      <c r="A4245" s="13">
        <v>37536</v>
      </c>
      <c r="B4245">
        <v>29.65</v>
      </c>
    </row>
    <row r="4246" spans="1:2" hidden="1" x14ac:dyDescent="0.25">
      <c r="A4246" s="13">
        <v>37537</v>
      </c>
      <c r="B4246">
        <v>29.56</v>
      </c>
    </row>
    <row r="4247" spans="1:2" hidden="1" x14ac:dyDescent="0.25">
      <c r="A4247" s="13">
        <v>37538</v>
      </c>
      <c r="B4247">
        <v>29.31</v>
      </c>
    </row>
    <row r="4248" spans="1:2" hidden="1" x14ac:dyDescent="0.25">
      <c r="A4248" s="13">
        <v>37539</v>
      </c>
      <c r="B4248">
        <v>28.96</v>
      </c>
    </row>
    <row r="4249" spans="1:2" hidden="1" x14ac:dyDescent="0.25">
      <c r="A4249" s="13">
        <v>37540</v>
      </c>
      <c r="B4249">
        <v>29.36</v>
      </c>
    </row>
    <row r="4250" spans="1:2" hidden="1" x14ac:dyDescent="0.25">
      <c r="A4250" s="13">
        <v>37543</v>
      </c>
      <c r="B4250">
        <v>30.06</v>
      </c>
    </row>
    <row r="4251" spans="1:2" hidden="1" x14ac:dyDescent="0.25">
      <c r="A4251" s="13">
        <v>37544</v>
      </c>
      <c r="B4251">
        <v>29.73</v>
      </c>
    </row>
    <row r="4252" spans="1:2" hidden="1" x14ac:dyDescent="0.25">
      <c r="A4252" s="13">
        <v>37545</v>
      </c>
      <c r="B4252">
        <v>29.28</v>
      </c>
    </row>
    <row r="4253" spans="1:2" hidden="1" x14ac:dyDescent="0.25">
      <c r="A4253" s="13">
        <v>37546</v>
      </c>
      <c r="B4253">
        <v>29.61</v>
      </c>
    </row>
    <row r="4254" spans="1:2" hidden="1" x14ac:dyDescent="0.25">
      <c r="A4254" s="13">
        <v>37547</v>
      </c>
      <c r="B4254">
        <v>29.56</v>
      </c>
    </row>
    <row r="4255" spans="1:2" hidden="1" x14ac:dyDescent="0.25">
      <c r="A4255" s="13">
        <v>37550</v>
      </c>
      <c r="B4255">
        <v>28.31</v>
      </c>
    </row>
    <row r="4256" spans="1:2" hidden="1" x14ac:dyDescent="0.25">
      <c r="A4256" s="13">
        <v>37551</v>
      </c>
      <c r="B4256">
        <v>27.93</v>
      </c>
    </row>
    <row r="4257" spans="1:2" hidden="1" x14ac:dyDescent="0.25">
      <c r="A4257" s="13">
        <v>37552</v>
      </c>
      <c r="B4257">
        <v>28.19</v>
      </c>
    </row>
    <row r="4258" spans="1:2" hidden="1" x14ac:dyDescent="0.25">
      <c r="A4258" s="13">
        <v>37553</v>
      </c>
      <c r="B4258">
        <v>27.87</v>
      </c>
    </row>
    <row r="4259" spans="1:2" hidden="1" x14ac:dyDescent="0.25">
      <c r="A4259" s="13">
        <v>37554</v>
      </c>
      <c r="B4259">
        <v>27.09</v>
      </c>
    </row>
    <row r="4260" spans="1:2" hidden="1" x14ac:dyDescent="0.25">
      <c r="A4260" s="13">
        <v>37557</v>
      </c>
      <c r="B4260">
        <v>27.25</v>
      </c>
    </row>
    <row r="4261" spans="1:2" hidden="1" x14ac:dyDescent="0.25">
      <c r="A4261" s="13">
        <v>37558</v>
      </c>
      <c r="B4261">
        <v>26.81</v>
      </c>
    </row>
    <row r="4262" spans="1:2" hidden="1" x14ac:dyDescent="0.25">
      <c r="A4262" s="13">
        <v>37559</v>
      </c>
      <c r="B4262">
        <v>26.85</v>
      </c>
    </row>
    <row r="4263" spans="1:2" hidden="1" x14ac:dyDescent="0.25">
      <c r="A4263" s="13">
        <v>37560</v>
      </c>
      <c r="B4263">
        <v>27.18</v>
      </c>
    </row>
    <row r="4264" spans="1:2" hidden="1" x14ac:dyDescent="0.25">
      <c r="A4264" s="13">
        <v>37561</v>
      </c>
      <c r="B4264">
        <v>27.04</v>
      </c>
    </row>
    <row r="4265" spans="1:2" hidden="1" x14ac:dyDescent="0.25">
      <c r="A4265" s="13">
        <v>37564</v>
      </c>
      <c r="B4265">
        <v>26.89</v>
      </c>
    </row>
    <row r="4266" spans="1:2" hidden="1" x14ac:dyDescent="0.25">
      <c r="A4266" s="13">
        <v>37565</v>
      </c>
      <c r="B4266">
        <v>26.06</v>
      </c>
    </row>
    <row r="4267" spans="1:2" hidden="1" x14ac:dyDescent="0.25">
      <c r="A4267" s="13">
        <v>37566</v>
      </c>
      <c r="B4267">
        <v>25.72</v>
      </c>
    </row>
    <row r="4268" spans="1:2" hidden="1" x14ac:dyDescent="0.25">
      <c r="A4268" s="13">
        <v>37567</v>
      </c>
      <c r="B4268">
        <v>25.36</v>
      </c>
    </row>
    <row r="4269" spans="1:2" hidden="1" x14ac:dyDescent="0.25">
      <c r="A4269" s="13">
        <v>37568</v>
      </c>
      <c r="B4269">
        <v>25.83</v>
      </c>
    </row>
    <row r="4270" spans="1:2" hidden="1" x14ac:dyDescent="0.25">
      <c r="A4270" s="13">
        <v>37571</v>
      </c>
      <c r="B4270">
        <v>26.02</v>
      </c>
    </row>
    <row r="4271" spans="1:2" hidden="1" x14ac:dyDescent="0.25">
      <c r="A4271" s="13">
        <v>37572</v>
      </c>
      <c r="B4271">
        <v>26.19</v>
      </c>
    </row>
    <row r="4272" spans="1:2" hidden="1" x14ac:dyDescent="0.25">
      <c r="A4272" s="13">
        <v>37573</v>
      </c>
      <c r="B4272">
        <v>25.28</v>
      </c>
    </row>
    <row r="4273" spans="1:2" hidden="1" x14ac:dyDescent="0.25">
      <c r="A4273" s="13">
        <v>37574</v>
      </c>
      <c r="B4273">
        <v>25.4</v>
      </c>
    </row>
    <row r="4274" spans="1:2" hidden="1" x14ac:dyDescent="0.25">
      <c r="A4274" s="13">
        <v>37575</v>
      </c>
      <c r="B4274">
        <v>25.5</v>
      </c>
    </row>
    <row r="4275" spans="1:2" hidden="1" x14ac:dyDescent="0.25">
      <c r="A4275" s="13">
        <v>37578</v>
      </c>
      <c r="B4275">
        <v>26.71</v>
      </c>
    </row>
    <row r="4276" spans="1:2" hidden="1" x14ac:dyDescent="0.25">
      <c r="A4276" s="13">
        <v>37579</v>
      </c>
      <c r="B4276">
        <v>26.41</v>
      </c>
    </row>
    <row r="4277" spans="1:2" hidden="1" x14ac:dyDescent="0.25">
      <c r="A4277" s="13">
        <v>37580</v>
      </c>
      <c r="B4277">
        <v>27</v>
      </c>
    </row>
    <row r="4278" spans="1:2" hidden="1" x14ac:dyDescent="0.25">
      <c r="A4278" s="13">
        <v>37581</v>
      </c>
      <c r="B4278">
        <v>27.07</v>
      </c>
    </row>
    <row r="4279" spans="1:2" hidden="1" x14ac:dyDescent="0.25">
      <c r="A4279" s="13">
        <v>37582</v>
      </c>
      <c r="B4279">
        <v>27.73</v>
      </c>
    </row>
    <row r="4280" spans="1:2" hidden="1" x14ac:dyDescent="0.25">
      <c r="A4280" s="13">
        <v>37585</v>
      </c>
      <c r="B4280">
        <v>27.01</v>
      </c>
    </row>
    <row r="4281" spans="1:2" hidden="1" x14ac:dyDescent="0.25">
      <c r="A4281" s="13">
        <v>37586</v>
      </c>
      <c r="B4281">
        <v>26.6</v>
      </c>
    </row>
    <row r="4282" spans="1:2" hidden="1" x14ac:dyDescent="0.25">
      <c r="A4282" s="13">
        <v>37587</v>
      </c>
      <c r="B4282">
        <v>26.87</v>
      </c>
    </row>
    <row r="4283" spans="1:2" hidden="1" x14ac:dyDescent="0.25">
      <c r="A4283" s="13">
        <v>37592</v>
      </c>
      <c r="B4283">
        <v>27.27</v>
      </c>
    </row>
    <row r="4284" spans="1:2" hidden="1" x14ac:dyDescent="0.25">
      <c r="A4284" s="13">
        <v>37593</v>
      </c>
      <c r="B4284">
        <v>27.34</v>
      </c>
    </row>
    <row r="4285" spans="1:2" hidden="1" x14ac:dyDescent="0.25">
      <c r="A4285" s="13">
        <v>37594</v>
      </c>
      <c r="B4285">
        <v>26.8</v>
      </c>
    </row>
    <row r="4286" spans="1:2" hidden="1" x14ac:dyDescent="0.25">
      <c r="A4286" s="13">
        <v>37595</v>
      </c>
      <c r="B4286">
        <v>27.27</v>
      </c>
    </row>
    <row r="4287" spans="1:2" hidden="1" x14ac:dyDescent="0.25">
      <c r="A4287" s="13">
        <v>37596</v>
      </c>
      <c r="B4287">
        <v>27.03</v>
      </c>
    </row>
    <row r="4288" spans="1:2" hidden="1" x14ac:dyDescent="0.25">
      <c r="A4288" s="13">
        <v>37599</v>
      </c>
      <c r="B4288">
        <v>27.29</v>
      </c>
    </row>
    <row r="4289" spans="1:2" hidden="1" x14ac:dyDescent="0.25">
      <c r="A4289" s="13">
        <v>37600</v>
      </c>
      <c r="B4289">
        <v>27.73</v>
      </c>
    </row>
    <row r="4290" spans="1:2" hidden="1" x14ac:dyDescent="0.25">
      <c r="A4290" s="13">
        <v>37601</v>
      </c>
      <c r="B4290">
        <v>27.49</v>
      </c>
    </row>
    <row r="4291" spans="1:2" hidden="1" x14ac:dyDescent="0.25">
      <c r="A4291" s="13">
        <v>37602</v>
      </c>
      <c r="B4291">
        <v>28.2</v>
      </c>
    </row>
    <row r="4292" spans="1:2" hidden="1" x14ac:dyDescent="0.25">
      <c r="A4292" s="13">
        <v>37603</v>
      </c>
      <c r="B4292">
        <v>28.39</v>
      </c>
    </row>
    <row r="4293" spans="1:2" hidden="1" x14ac:dyDescent="0.25">
      <c r="A4293" s="13">
        <v>37606</v>
      </c>
      <c r="B4293">
        <v>30.15</v>
      </c>
    </row>
    <row r="4294" spans="1:2" hidden="1" x14ac:dyDescent="0.25">
      <c r="A4294" s="13">
        <v>37607</v>
      </c>
      <c r="B4294">
        <v>30.04</v>
      </c>
    </row>
    <row r="4295" spans="1:2" hidden="1" x14ac:dyDescent="0.25">
      <c r="A4295" s="13">
        <v>37608</v>
      </c>
      <c r="B4295">
        <v>30.41</v>
      </c>
    </row>
    <row r="4296" spans="1:2" hidden="1" x14ac:dyDescent="0.25">
      <c r="A4296" s="13">
        <v>37609</v>
      </c>
      <c r="B4296">
        <v>30.57</v>
      </c>
    </row>
    <row r="4297" spans="1:2" hidden="1" x14ac:dyDescent="0.25">
      <c r="A4297" s="13">
        <v>37610</v>
      </c>
      <c r="B4297">
        <v>30.57</v>
      </c>
    </row>
    <row r="4298" spans="1:2" hidden="1" x14ac:dyDescent="0.25">
      <c r="A4298" s="13">
        <v>37613</v>
      </c>
      <c r="B4298">
        <v>32.090000000000003</v>
      </c>
    </row>
    <row r="4299" spans="1:2" hidden="1" x14ac:dyDescent="0.25">
      <c r="A4299" s="13">
        <v>37614</v>
      </c>
      <c r="B4299">
        <v>32.130000000000003</v>
      </c>
    </row>
    <row r="4300" spans="1:2" hidden="1" x14ac:dyDescent="0.25">
      <c r="A4300" s="13">
        <v>37616</v>
      </c>
      <c r="B4300">
        <v>32.61</v>
      </c>
    </row>
    <row r="4301" spans="1:2" hidden="1" x14ac:dyDescent="0.25">
      <c r="A4301" s="13">
        <v>37617</v>
      </c>
      <c r="B4301">
        <v>32.68</v>
      </c>
    </row>
    <row r="4302" spans="1:2" hidden="1" x14ac:dyDescent="0.25">
      <c r="A4302" s="13">
        <v>37620</v>
      </c>
      <c r="B4302">
        <v>31.41</v>
      </c>
    </row>
    <row r="4303" spans="1:2" hidden="1" x14ac:dyDescent="0.25">
      <c r="A4303" s="13">
        <v>37621</v>
      </c>
      <c r="B4303">
        <v>31.21</v>
      </c>
    </row>
    <row r="4304" spans="1:2" hidden="1" x14ac:dyDescent="0.25">
      <c r="A4304" s="13">
        <v>37623</v>
      </c>
      <c r="B4304">
        <v>31.97</v>
      </c>
    </row>
    <row r="4305" spans="1:2" hidden="1" x14ac:dyDescent="0.25">
      <c r="A4305" s="13">
        <v>37624</v>
      </c>
      <c r="B4305">
        <v>33.26</v>
      </c>
    </row>
    <row r="4306" spans="1:2" hidden="1" x14ac:dyDescent="0.25">
      <c r="A4306" s="13">
        <v>37627</v>
      </c>
      <c r="B4306">
        <v>32.29</v>
      </c>
    </row>
    <row r="4307" spans="1:2" hidden="1" x14ac:dyDescent="0.25">
      <c r="A4307" s="13">
        <v>37628</v>
      </c>
      <c r="B4307">
        <v>31.2</v>
      </c>
    </row>
    <row r="4308" spans="1:2" hidden="1" x14ac:dyDescent="0.25">
      <c r="A4308" s="13">
        <v>37629</v>
      </c>
      <c r="B4308">
        <v>30.66</v>
      </c>
    </row>
    <row r="4309" spans="1:2" hidden="1" x14ac:dyDescent="0.25">
      <c r="A4309" s="13">
        <v>37630</v>
      </c>
      <c r="B4309">
        <v>31.95</v>
      </c>
    </row>
    <row r="4310" spans="1:2" hidden="1" x14ac:dyDescent="0.25">
      <c r="A4310" s="13">
        <v>37631</v>
      </c>
      <c r="B4310">
        <v>31.59</v>
      </c>
    </row>
    <row r="4311" spans="1:2" hidden="1" x14ac:dyDescent="0.25">
      <c r="A4311" s="13">
        <v>37634</v>
      </c>
      <c r="B4311">
        <v>32.08</v>
      </c>
    </row>
    <row r="4312" spans="1:2" hidden="1" x14ac:dyDescent="0.25">
      <c r="A4312" s="13">
        <v>37635</v>
      </c>
      <c r="B4312">
        <v>32.42</v>
      </c>
    </row>
    <row r="4313" spans="1:2" hidden="1" x14ac:dyDescent="0.25">
      <c r="A4313" s="13">
        <v>37636</v>
      </c>
      <c r="B4313">
        <v>33.229999999999997</v>
      </c>
    </row>
    <row r="4314" spans="1:2" hidden="1" x14ac:dyDescent="0.25">
      <c r="A4314" s="13">
        <v>37637</v>
      </c>
      <c r="B4314">
        <v>33.58</v>
      </c>
    </row>
    <row r="4315" spans="1:2" hidden="1" x14ac:dyDescent="0.25">
      <c r="A4315" s="13">
        <v>37638</v>
      </c>
      <c r="B4315">
        <v>33.880000000000003</v>
      </c>
    </row>
    <row r="4316" spans="1:2" hidden="1" x14ac:dyDescent="0.25">
      <c r="A4316" s="13">
        <v>37642</v>
      </c>
      <c r="B4316">
        <v>34.619999999999997</v>
      </c>
    </row>
    <row r="4317" spans="1:2" hidden="1" x14ac:dyDescent="0.25">
      <c r="A4317" s="13">
        <v>37643</v>
      </c>
      <c r="B4317">
        <v>34.32</v>
      </c>
    </row>
    <row r="4318" spans="1:2" hidden="1" x14ac:dyDescent="0.25">
      <c r="A4318" s="13">
        <v>37644</v>
      </c>
      <c r="B4318">
        <v>33.9</v>
      </c>
    </row>
    <row r="4319" spans="1:2" hidden="1" x14ac:dyDescent="0.25">
      <c r="A4319" s="13">
        <v>37645</v>
      </c>
      <c r="B4319">
        <v>34.979999999999997</v>
      </c>
    </row>
    <row r="4320" spans="1:2" hidden="1" x14ac:dyDescent="0.25">
      <c r="A4320" s="13">
        <v>37648</v>
      </c>
      <c r="B4320">
        <v>32.43</v>
      </c>
    </row>
    <row r="4321" spans="1:2" hidden="1" x14ac:dyDescent="0.25">
      <c r="A4321" s="13">
        <v>37649</v>
      </c>
      <c r="B4321">
        <v>32.700000000000003</v>
      </c>
    </row>
    <row r="4322" spans="1:2" hidden="1" x14ac:dyDescent="0.25">
      <c r="A4322" s="13">
        <v>37650</v>
      </c>
      <c r="B4322">
        <v>33.54</v>
      </c>
    </row>
    <row r="4323" spans="1:2" hidden="1" x14ac:dyDescent="0.25">
      <c r="A4323" s="13">
        <v>37651</v>
      </c>
      <c r="B4323">
        <v>33.78</v>
      </c>
    </row>
    <row r="4324" spans="1:2" hidden="1" x14ac:dyDescent="0.25">
      <c r="A4324" s="13">
        <v>37652</v>
      </c>
      <c r="B4324">
        <v>33.51</v>
      </c>
    </row>
    <row r="4325" spans="1:2" hidden="1" x14ac:dyDescent="0.25">
      <c r="A4325" s="13">
        <v>37655</v>
      </c>
      <c r="B4325">
        <v>32.840000000000003</v>
      </c>
    </row>
    <row r="4326" spans="1:2" hidden="1" x14ac:dyDescent="0.25">
      <c r="A4326" s="13">
        <v>37656</v>
      </c>
      <c r="B4326">
        <v>33.61</v>
      </c>
    </row>
    <row r="4327" spans="1:2" hidden="1" x14ac:dyDescent="0.25">
      <c r="A4327" s="13">
        <v>37657</v>
      </c>
      <c r="B4327">
        <v>33.909999999999997</v>
      </c>
    </row>
    <row r="4328" spans="1:2" hidden="1" x14ac:dyDescent="0.25">
      <c r="A4328" s="13">
        <v>37658</v>
      </c>
      <c r="B4328">
        <v>34.36</v>
      </c>
    </row>
    <row r="4329" spans="1:2" hidden="1" x14ac:dyDescent="0.25">
      <c r="A4329" s="13">
        <v>37659</v>
      </c>
      <c r="B4329">
        <v>35.049999999999997</v>
      </c>
    </row>
    <row r="4330" spans="1:2" hidden="1" x14ac:dyDescent="0.25">
      <c r="A4330" s="13">
        <v>37662</v>
      </c>
      <c r="B4330">
        <v>34.46</v>
      </c>
    </row>
    <row r="4331" spans="1:2" hidden="1" x14ac:dyDescent="0.25">
      <c r="A4331" s="13">
        <v>37663</v>
      </c>
      <c r="B4331">
        <v>35.43</v>
      </c>
    </row>
    <row r="4332" spans="1:2" hidden="1" x14ac:dyDescent="0.25">
      <c r="A4332" s="13">
        <v>37664</v>
      </c>
      <c r="B4332">
        <v>35.83</v>
      </c>
    </row>
    <row r="4333" spans="1:2" hidden="1" x14ac:dyDescent="0.25">
      <c r="A4333" s="13">
        <v>37665</v>
      </c>
      <c r="B4333">
        <v>36.630000000000003</v>
      </c>
    </row>
    <row r="4334" spans="1:2" hidden="1" x14ac:dyDescent="0.25">
      <c r="A4334" s="13">
        <v>37666</v>
      </c>
      <c r="B4334">
        <v>36.61</v>
      </c>
    </row>
    <row r="4335" spans="1:2" hidden="1" x14ac:dyDescent="0.25">
      <c r="A4335" s="13">
        <v>37670</v>
      </c>
      <c r="B4335">
        <v>36.880000000000003</v>
      </c>
    </row>
    <row r="4336" spans="1:2" hidden="1" x14ac:dyDescent="0.25">
      <c r="A4336" s="13">
        <v>37671</v>
      </c>
      <c r="B4336">
        <v>37.020000000000003</v>
      </c>
    </row>
    <row r="4337" spans="1:2" hidden="1" x14ac:dyDescent="0.25">
      <c r="A4337" s="13">
        <v>37672</v>
      </c>
      <c r="B4337">
        <v>36.450000000000003</v>
      </c>
    </row>
    <row r="4338" spans="1:2" hidden="1" x14ac:dyDescent="0.25">
      <c r="A4338" s="13">
        <v>37673</v>
      </c>
      <c r="B4338">
        <v>36.76</v>
      </c>
    </row>
    <row r="4339" spans="1:2" hidden="1" x14ac:dyDescent="0.25">
      <c r="A4339" s="13">
        <v>37676</v>
      </c>
      <c r="B4339">
        <v>37.29</v>
      </c>
    </row>
    <row r="4340" spans="1:2" hidden="1" x14ac:dyDescent="0.25">
      <c r="A4340" s="13">
        <v>37677</v>
      </c>
      <c r="B4340">
        <v>36.06</v>
      </c>
    </row>
    <row r="4341" spans="1:2" hidden="1" x14ac:dyDescent="0.25">
      <c r="A4341" s="13">
        <v>37678</v>
      </c>
      <c r="B4341">
        <v>37.96</v>
      </c>
    </row>
    <row r="4342" spans="1:2" hidden="1" x14ac:dyDescent="0.25">
      <c r="A4342" s="13">
        <v>37679</v>
      </c>
      <c r="B4342">
        <v>36.83</v>
      </c>
    </row>
    <row r="4343" spans="1:2" hidden="1" x14ac:dyDescent="0.25">
      <c r="A4343" s="13">
        <v>37680</v>
      </c>
      <c r="B4343">
        <v>36.76</v>
      </c>
    </row>
    <row r="4344" spans="1:2" hidden="1" x14ac:dyDescent="0.25">
      <c r="A4344" s="13">
        <v>37683</v>
      </c>
      <c r="B4344">
        <v>36.1</v>
      </c>
    </row>
    <row r="4345" spans="1:2" hidden="1" x14ac:dyDescent="0.25">
      <c r="A4345" s="13">
        <v>37684</v>
      </c>
      <c r="B4345">
        <v>36.950000000000003</v>
      </c>
    </row>
    <row r="4346" spans="1:2" hidden="1" x14ac:dyDescent="0.25">
      <c r="A4346" s="13">
        <v>37685</v>
      </c>
      <c r="B4346">
        <v>36.86</v>
      </c>
    </row>
    <row r="4347" spans="1:2" hidden="1" x14ac:dyDescent="0.25">
      <c r="A4347" s="13">
        <v>37686</v>
      </c>
      <c r="B4347">
        <v>37.21</v>
      </c>
    </row>
    <row r="4348" spans="1:2" hidden="1" x14ac:dyDescent="0.25">
      <c r="A4348" s="13">
        <v>37687</v>
      </c>
      <c r="B4348">
        <v>37.76</v>
      </c>
    </row>
    <row r="4349" spans="1:2" hidden="1" x14ac:dyDescent="0.25">
      <c r="A4349" s="13">
        <v>37690</v>
      </c>
      <c r="B4349">
        <v>37.18</v>
      </c>
    </row>
    <row r="4350" spans="1:2" hidden="1" x14ac:dyDescent="0.25">
      <c r="A4350" s="13">
        <v>37691</v>
      </c>
      <c r="B4350">
        <v>36.81</v>
      </c>
    </row>
    <row r="4351" spans="1:2" hidden="1" x14ac:dyDescent="0.25">
      <c r="A4351" s="13">
        <v>37692</v>
      </c>
      <c r="B4351">
        <v>37.869999999999997</v>
      </c>
    </row>
    <row r="4352" spans="1:2" hidden="1" x14ac:dyDescent="0.25">
      <c r="A4352" s="13">
        <v>37693</v>
      </c>
      <c r="B4352">
        <v>36.049999999999997</v>
      </c>
    </row>
    <row r="4353" spans="1:2" hidden="1" x14ac:dyDescent="0.25">
      <c r="A4353" s="13">
        <v>37694</v>
      </c>
      <c r="B4353">
        <v>35.409999999999997</v>
      </c>
    </row>
    <row r="4354" spans="1:2" hidden="1" x14ac:dyDescent="0.25">
      <c r="A4354" s="13">
        <v>37697</v>
      </c>
      <c r="B4354">
        <v>34.92</v>
      </c>
    </row>
    <row r="4355" spans="1:2" hidden="1" x14ac:dyDescent="0.25">
      <c r="A4355" s="13">
        <v>37698</v>
      </c>
      <c r="B4355">
        <v>31.55</v>
      </c>
    </row>
    <row r="4356" spans="1:2" hidden="1" x14ac:dyDescent="0.25">
      <c r="A4356" s="13">
        <v>37699</v>
      </c>
      <c r="B4356">
        <v>30.01</v>
      </c>
    </row>
    <row r="4357" spans="1:2" hidden="1" x14ac:dyDescent="0.25">
      <c r="A4357" s="13">
        <v>37700</v>
      </c>
      <c r="B4357">
        <v>28.62</v>
      </c>
    </row>
    <row r="4358" spans="1:2" hidden="1" x14ac:dyDescent="0.25">
      <c r="A4358" s="13">
        <v>37701</v>
      </c>
      <c r="B4358">
        <v>27.18</v>
      </c>
    </row>
    <row r="4359" spans="1:2" hidden="1" x14ac:dyDescent="0.25">
      <c r="A4359" s="13">
        <v>37704</v>
      </c>
      <c r="B4359">
        <v>29.51</v>
      </c>
    </row>
    <row r="4360" spans="1:2" hidden="1" x14ac:dyDescent="0.25">
      <c r="A4360" s="13">
        <v>37705</v>
      </c>
      <c r="B4360">
        <v>33.42</v>
      </c>
    </row>
    <row r="4361" spans="1:2" hidden="1" x14ac:dyDescent="0.25">
      <c r="A4361" s="13">
        <v>37706</v>
      </c>
      <c r="B4361">
        <v>28.71</v>
      </c>
    </row>
    <row r="4362" spans="1:2" hidden="1" x14ac:dyDescent="0.25">
      <c r="A4362" s="13">
        <v>37707</v>
      </c>
      <c r="B4362">
        <v>30.31</v>
      </c>
    </row>
    <row r="4363" spans="1:2" hidden="1" x14ac:dyDescent="0.25">
      <c r="A4363" s="13">
        <v>37708</v>
      </c>
      <c r="B4363">
        <v>30.21</v>
      </c>
    </row>
    <row r="4364" spans="1:2" hidden="1" x14ac:dyDescent="0.25">
      <c r="A4364" s="13">
        <v>37711</v>
      </c>
      <c r="B4364">
        <v>31.14</v>
      </c>
    </row>
    <row r="4365" spans="1:2" hidden="1" x14ac:dyDescent="0.25">
      <c r="A4365" s="13">
        <v>37712</v>
      </c>
      <c r="B4365">
        <v>29.48</v>
      </c>
    </row>
    <row r="4366" spans="1:2" hidden="1" x14ac:dyDescent="0.25">
      <c r="A4366" s="13">
        <v>37713</v>
      </c>
      <c r="B4366">
        <v>28.55</v>
      </c>
    </row>
    <row r="4367" spans="1:2" hidden="1" x14ac:dyDescent="0.25">
      <c r="A4367" s="13">
        <v>37714</v>
      </c>
      <c r="B4367">
        <v>29.05</v>
      </c>
    </row>
    <row r="4368" spans="1:2" hidden="1" x14ac:dyDescent="0.25">
      <c r="A4368" s="13">
        <v>37715</v>
      </c>
      <c r="B4368">
        <v>28.41</v>
      </c>
    </row>
    <row r="4369" spans="1:2" hidden="1" x14ac:dyDescent="0.25">
      <c r="A4369" s="13">
        <v>37718</v>
      </c>
      <c r="B4369">
        <v>27.76</v>
      </c>
    </row>
    <row r="4370" spans="1:2" hidden="1" x14ac:dyDescent="0.25">
      <c r="A4370" s="13">
        <v>37719</v>
      </c>
      <c r="B4370">
        <v>27.97</v>
      </c>
    </row>
    <row r="4371" spans="1:2" hidden="1" x14ac:dyDescent="0.25">
      <c r="A4371" s="13">
        <v>37720</v>
      </c>
      <c r="B4371">
        <v>28.93</v>
      </c>
    </row>
    <row r="4372" spans="1:2" hidden="1" x14ac:dyDescent="0.25">
      <c r="A4372" s="13">
        <v>37721</v>
      </c>
      <c r="B4372">
        <v>27.2</v>
      </c>
    </row>
    <row r="4373" spans="1:2" hidden="1" x14ac:dyDescent="0.25">
      <c r="A4373" s="13">
        <v>37722</v>
      </c>
      <c r="B4373">
        <v>28.28</v>
      </c>
    </row>
    <row r="4374" spans="1:2" hidden="1" x14ac:dyDescent="0.25">
      <c r="A4374" s="13">
        <v>37725</v>
      </c>
      <c r="B4374">
        <v>28.41</v>
      </c>
    </row>
    <row r="4375" spans="1:2" hidden="1" x14ac:dyDescent="0.25">
      <c r="A4375" s="13">
        <v>37726</v>
      </c>
      <c r="B4375">
        <v>29.46</v>
      </c>
    </row>
    <row r="4376" spans="1:2" hidden="1" x14ac:dyDescent="0.25">
      <c r="A4376" s="13">
        <v>37727</v>
      </c>
      <c r="B4376">
        <v>29.16</v>
      </c>
    </row>
    <row r="4377" spans="1:2" hidden="1" x14ac:dyDescent="0.25">
      <c r="A4377" s="13">
        <v>37728</v>
      </c>
      <c r="B4377">
        <v>30.1</v>
      </c>
    </row>
    <row r="4378" spans="1:2" hidden="1" x14ac:dyDescent="0.25">
      <c r="A4378" s="13">
        <v>37732</v>
      </c>
      <c r="B4378">
        <v>30.76</v>
      </c>
    </row>
    <row r="4379" spans="1:2" hidden="1" x14ac:dyDescent="0.25">
      <c r="A4379" s="13">
        <v>37733</v>
      </c>
      <c r="B4379">
        <v>29.92</v>
      </c>
    </row>
    <row r="4380" spans="1:2" hidden="1" x14ac:dyDescent="0.25">
      <c r="A4380" s="13">
        <v>37734</v>
      </c>
      <c r="B4380">
        <v>28.04</v>
      </c>
    </row>
    <row r="4381" spans="1:2" hidden="1" x14ac:dyDescent="0.25">
      <c r="A4381" s="13">
        <v>37735</v>
      </c>
      <c r="B4381">
        <v>27.52</v>
      </c>
    </row>
    <row r="4382" spans="1:2" hidden="1" x14ac:dyDescent="0.25">
      <c r="A4382" s="13">
        <v>37736</v>
      </c>
      <c r="B4382">
        <v>25.92</v>
      </c>
    </row>
    <row r="4383" spans="1:2" hidden="1" x14ac:dyDescent="0.25">
      <c r="A4383" s="13">
        <v>37739</v>
      </c>
      <c r="B4383">
        <v>25.25</v>
      </c>
    </row>
    <row r="4384" spans="1:2" hidden="1" x14ac:dyDescent="0.25">
      <c r="A4384" s="13">
        <v>37740</v>
      </c>
      <c r="B4384">
        <v>25.32</v>
      </c>
    </row>
    <row r="4385" spans="1:2" hidden="1" x14ac:dyDescent="0.25">
      <c r="A4385" s="13">
        <v>37741</v>
      </c>
      <c r="B4385">
        <v>26.09</v>
      </c>
    </row>
    <row r="4386" spans="1:2" hidden="1" x14ac:dyDescent="0.25">
      <c r="A4386" s="13">
        <v>37742</v>
      </c>
      <c r="B4386">
        <v>26.05</v>
      </c>
    </row>
    <row r="4387" spans="1:2" hidden="1" x14ac:dyDescent="0.25">
      <c r="A4387" s="13">
        <v>37743</v>
      </c>
      <c r="B4387">
        <v>25.74</v>
      </c>
    </row>
    <row r="4388" spans="1:2" hidden="1" x14ac:dyDescent="0.25">
      <c r="A4388" s="13">
        <v>37746</v>
      </c>
      <c r="B4388">
        <v>26.43</v>
      </c>
    </row>
    <row r="4389" spans="1:2" hidden="1" x14ac:dyDescent="0.25">
      <c r="A4389" s="13">
        <v>37747</v>
      </c>
      <c r="B4389">
        <v>25.65</v>
      </c>
    </row>
    <row r="4390" spans="1:2" hidden="1" x14ac:dyDescent="0.25">
      <c r="A4390" s="13">
        <v>37748</v>
      </c>
      <c r="B4390">
        <v>26.24</v>
      </c>
    </row>
    <row r="4391" spans="1:2" hidden="1" x14ac:dyDescent="0.25">
      <c r="A4391" s="13">
        <v>37749</v>
      </c>
      <c r="B4391">
        <v>26.94</v>
      </c>
    </row>
    <row r="4392" spans="1:2" hidden="1" x14ac:dyDescent="0.25">
      <c r="A4392" s="13">
        <v>37750</v>
      </c>
      <c r="B4392">
        <v>27.65</v>
      </c>
    </row>
    <row r="4393" spans="1:2" hidden="1" x14ac:dyDescent="0.25">
      <c r="A4393" s="13">
        <v>37753</v>
      </c>
      <c r="B4393">
        <v>27.34</v>
      </c>
    </row>
    <row r="4394" spans="1:2" hidden="1" x14ac:dyDescent="0.25">
      <c r="A4394" s="13">
        <v>37754</v>
      </c>
      <c r="B4394">
        <v>28.51</v>
      </c>
    </row>
    <row r="4395" spans="1:2" hidden="1" x14ac:dyDescent="0.25">
      <c r="A4395" s="13">
        <v>37755</v>
      </c>
      <c r="B4395">
        <v>29.21</v>
      </c>
    </row>
    <row r="4396" spans="1:2" hidden="1" x14ac:dyDescent="0.25">
      <c r="A4396" s="13">
        <v>37756</v>
      </c>
      <c r="B4396">
        <v>28.57</v>
      </c>
    </row>
    <row r="4397" spans="1:2" hidden="1" x14ac:dyDescent="0.25">
      <c r="A4397" s="13">
        <v>37757</v>
      </c>
      <c r="B4397">
        <v>29.07</v>
      </c>
    </row>
    <row r="4398" spans="1:2" hidden="1" x14ac:dyDescent="0.25">
      <c r="A4398" s="13">
        <v>37760</v>
      </c>
      <c r="B4398">
        <v>28.84</v>
      </c>
    </row>
    <row r="4399" spans="1:2" hidden="1" x14ac:dyDescent="0.25">
      <c r="A4399" s="13">
        <v>37761</v>
      </c>
      <c r="B4399">
        <v>29.29</v>
      </c>
    </row>
    <row r="4400" spans="1:2" hidden="1" x14ac:dyDescent="0.25">
      <c r="A4400" s="13">
        <v>37762</v>
      </c>
      <c r="B4400">
        <v>29.51</v>
      </c>
    </row>
    <row r="4401" spans="1:2" hidden="1" x14ac:dyDescent="0.25">
      <c r="A4401" s="13">
        <v>37763</v>
      </c>
      <c r="B4401">
        <v>29.09</v>
      </c>
    </row>
    <row r="4402" spans="1:2" hidden="1" x14ac:dyDescent="0.25">
      <c r="A4402" s="13">
        <v>37764</v>
      </c>
      <c r="B4402">
        <v>29.74</v>
      </c>
    </row>
    <row r="4403" spans="1:2" hidden="1" x14ac:dyDescent="0.25">
      <c r="A4403" s="13">
        <v>37768</v>
      </c>
      <c r="B4403">
        <v>29.24</v>
      </c>
    </row>
    <row r="4404" spans="1:2" hidden="1" x14ac:dyDescent="0.25">
      <c r="A4404" s="13">
        <v>37769</v>
      </c>
      <c r="B4404">
        <v>28.46</v>
      </c>
    </row>
    <row r="4405" spans="1:2" hidden="1" x14ac:dyDescent="0.25">
      <c r="A4405" s="13">
        <v>37770</v>
      </c>
      <c r="B4405">
        <v>29.15</v>
      </c>
    </row>
    <row r="4406" spans="1:2" hidden="1" x14ac:dyDescent="0.25">
      <c r="A4406" s="13">
        <v>37771</v>
      </c>
      <c r="B4406">
        <v>29.56</v>
      </c>
    </row>
    <row r="4407" spans="1:2" hidden="1" x14ac:dyDescent="0.25">
      <c r="A4407" s="13">
        <v>37774</v>
      </c>
      <c r="B4407">
        <v>30.72</v>
      </c>
    </row>
    <row r="4408" spans="1:2" hidden="1" x14ac:dyDescent="0.25">
      <c r="A4408" s="13">
        <v>37775</v>
      </c>
      <c r="B4408">
        <v>30.78</v>
      </c>
    </row>
    <row r="4409" spans="1:2" hidden="1" x14ac:dyDescent="0.25">
      <c r="A4409" s="13">
        <v>37776</v>
      </c>
      <c r="B4409">
        <v>29.81</v>
      </c>
    </row>
    <row r="4410" spans="1:2" hidden="1" x14ac:dyDescent="0.25">
      <c r="A4410" s="13">
        <v>37777</v>
      </c>
      <c r="B4410">
        <v>30.84</v>
      </c>
    </row>
    <row r="4411" spans="1:2" hidden="1" x14ac:dyDescent="0.25">
      <c r="A4411" s="13">
        <v>37778</v>
      </c>
      <c r="B4411">
        <v>31.26</v>
      </c>
    </row>
    <row r="4412" spans="1:2" hidden="1" x14ac:dyDescent="0.25">
      <c r="A4412" s="13">
        <v>37781</v>
      </c>
      <c r="B4412">
        <v>31.36</v>
      </c>
    </row>
    <row r="4413" spans="1:2" hidden="1" x14ac:dyDescent="0.25">
      <c r="A4413" s="13">
        <v>37782</v>
      </c>
      <c r="B4413">
        <v>31.72</v>
      </c>
    </row>
    <row r="4414" spans="1:2" hidden="1" x14ac:dyDescent="0.25">
      <c r="A4414" s="13">
        <v>37783</v>
      </c>
      <c r="B4414">
        <v>32.17</v>
      </c>
    </row>
    <row r="4415" spans="1:2" hidden="1" x14ac:dyDescent="0.25">
      <c r="A4415" s="13">
        <v>37784</v>
      </c>
      <c r="B4415">
        <v>31.41</v>
      </c>
    </row>
    <row r="4416" spans="1:2" hidden="1" x14ac:dyDescent="0.25">
      <c r="A4416" s="13">
        <v>37785</v>
      </c>
      <c r="B4416">
        <v>30.63</v>
      </c>
    </row>
    <row r="4417" spans="1:2" hidden="1" x14ac:dyDescent="0.25">
      <c r="A4417" s="13">
        <v>37788</v>
      </c>
      <c r="B4417">
        <v>31.14</v>
      </c>
    </row>
    <row r="4418" spans="1:2" hidden="1" x14ac:dyDescent="0.25">
      <c r="A4418" s="13">
        <v>37789</v>
      </c>
      <c r="B4418">
        <v>31.08</v>
      </c>
    </row>
    <row r="4419" spans="1:2" hidden="1" x14ac:dyDescent="0.25">
      <c r="A4419" s="13">
        <v>37790</v>
      </c>
      <c r="B4419">
        <v>30.28</v>
      </c>
    </row>
    <row r="4420" spans="1:2" hidden="1" x14ac:dyDescent="0.25">
      <c r="A4420" s="13">
        <v>37791</v>
      </c>
      <c r="B4420">
        <v>29.86</v>
      </c>
    </row>
    <row r="4421" spans="1:2" hidden="1" x14ac:dyDescent="0.25">
      <c r="A4421" s="13">
        <v>37792</v>
      </c>
      <c r="B4421">
        <v>30.63</v>
      </c>
    </row>
    <row r="4422" spans="1:2" hidden="1" x14ac:dyDescent="0.25">
      <c r="A4422" s="13">
        <v>37795</v>
      </c>
      <c r="B4422">
        <v>30.22</v>
      </c>
    </row>
    <row r="4423" spans="1:2" hidden="1" x14ac:dyDescent="0.25">
      <c r="A4423" s="13">
        <v>37796</v>
      </c>
      <c r="B4423">
        <v>30.05</v>
      </c>
    </row>
    <row r="4424" spans="1:2" hidden="1" x14ac:dyDescent="0.25">
      <c r="A4424" s="13">
        <v>37797</v>
      </c>
      <c r="B4424">
        <v>31.65</v>
      </c>
    </row>
    <row r="4425" spans="1:2" hidden="1" x14ac:dyDescent="0.25">
      <c r="A4425" s="13">
        <v>37798</v>
      </c>
      <c r="B4425">
        <v>28.97</v>
      </c>
    </row>
    <row r="4426" spans="1:2" hidden="1" x14ac:dyDescent="0.25">
      <c r="A4426" s="13">
        <v>37799</v>
      </c>
      <c r="B4426">
        <v>29.18</v>
      </c>
    </row>
    <row r="4427" spans="1:2" hidden="1" x14ac:dyDescent="0.25">
      <c r="A4427" s="13">
        <v>37802</v>
      </c>
      <c r="B4427">
        <v>30.15</v>
      </c>
    </row>
    <row r="4428" spans="1:2" hidden="1" x14ac:dyDescent="0.25">
      <c r="A4428" s="13">
        <v>37803</v>
      </c>
      <c r="B4428">
        <v>30.41</v>
      </c>
    </row>
    <row r="4429" spans="1:2" hidden="1" x14ac:dyDescent="0.25">
      <c r="A4429" s="13">
        <v>37804</v>
      </c>
      <c r="B4429">
        <v>30.29</v>
      </c>
    </row>
    <row r="4430" spans="1:2" hidden="1" x14ac:dyDescent="0.25">
      <c r="A4430" s="13">
        <v>37805</v>
      </c>
      <c r="B4430">
        <v>30.39</v>
      </c>
    </row>
    <row r="4431" spans="1:2" hidden="1" x14ac:dyDescent="0.25">
      <c r="A4431" s="13">
        <v>37809</v>
      </c>
      <c r="B4431">
        <v>30.08</v>
      </c>
    </row>
    <row r="4432" spans="1:2" hidden="1" x14ac:dyDescent="0.25">
      <c r="A4432" s="13">
        <v>37810</v>
      </c>
      <c r="B4432">
        <v>30.32</v>
      </c>
    </row>
    <row r="4433" spans="1:2" hidden="1" x14ac:dyDescent="0.25">
      <c r="A4433" s="13">
        <v>37811</v>
      </c>
      <c r="B4433">
        <v>30.87</v>
      </c>
    </row>
    <row r="4434" spans="1:2" hidden="1" x14ac:dyDescent="0.25">
      <c r="A4434" s="13">
        <v>37812</v>
      </c>
      <c r="B4434">
        <v>31.04</v>
      </c>
    </row>
    <row r="4435" spans="1:2" hidden="1" x14ac:dyDescent="0.25">
      <c r="A4435" s="13">
        <v>37813</v>
      </c>
      <c r="B4435">
        <v>31.33</v>
      </c>
    </row>
    <row r="4436" spans="1:2" hidden="1" x14ac:dyDescent="0.25">
      <c r="A4436" s="13">
        <v>37816</v>
      </c>
      <c r="B4436">
        <v>31.2</v>
      </c>
    </row>
    <row r="4437" spans="1:2" hidden="1" x14ac:dyDescent="0.25">
      <c r="A4437" s="13">
        <v>37817</v>
      </c>
      <c r="B4437">
        <v>31.6</v>
      </c>
    </row>
    <row r="4438" spans="1:2" hidden="1" x14ac:dyDescent="0.25">
      <c r="A4438" s="13">
        <v>37818</v>
      </c>
      <c r="B4438">
        <v>31.2</v>
      </c>
    </row>
    <row r="4439" spans="1:2" hidden="1" x14ac:dyDescent="0.25">
      <c r="A4439" s="13">
        <v>37819</v>
      </c>
      <c r="B4439">
        <v>31.44</v>
      </c>
    </row>
    <row r="4440" spans="1:2" hidden="1" x14ac:dyDescent="0.25">
      <c r="A4440" s="13">
        <v>37820</v>
      </c>
      <c r="B4440">
        <v>31.96</v>
      </c>
    </row>
    <row r="4441" spans="1:2" hidden="1" x14ac:dyDescent="0.25">
      <c r="A4441" s="13">
        <v>37823</v>
      </c>
      <c r="B4441">
        <v>31.67</v>
      </c>
    </row>
    <row r="4442" spans="1:2" hidden="1" x14ac:dyDescent="0.25">
      <c r="A4442" s="13">
        <v>37824</v>
      </c>
      <c r="B4442">
        <v>30.2</v>
      </c>
    </row>
    <row r="4443" spans="1:2" hidden="1" x14ac:dyDescent="0.25">
      <c r="A4443" s="13">
        <v>37825</v>
      </c>
      <c r="B4443">
        <v>30.13</v>
      </c>
    </row>
    <row r="4444" spans="1:2" hidden="1" x14ac:dyDescent="0.25">
      <c r="A4444" s="13">
        <v>37826</v>
      </c>
      <c r="B4444">
        <v>30.72</v>
      </c>
    </row>
    <row r="4445" spans="1:2" hidden="1" x14ac:dyDescent="0.25">
      <c r="A4445" s="13">
        <v>37827</v>
      </c>
      <c r="B4445">
        <v>30.31</v>
      </c>
    </row>
    <row r="4446" spans="1:2" hidden="1" x14ac:dyDescent="0.25">
      <c r="A4446" s="13">
        <v>37830</v>
      </c>
      <c r="B4446">
        <v>29.98</v>
      </c>
    </row>
    <row r="4447" spans="1:2" hidden="1" x14ac:dyDescent="0.25">
      <c r="A4447" s="13">
        <v>37831</v>
      </c>
      <c r="B4447">
        <v>30.21</v>
      </c>
    </row>
    <row r="4448" spans="1:2" hidden="1" x14ac:dyDescent="0.25">
      <c r="A4448" s="13">
        <v>37832</v>
      </c>
      <c r="B4448">
        <v>30.69</v>
      </c>
    </row>
    <row r="4449" spans="1:2" hidden="1" x14ac:dyDescent="0.25">
      <c r="A4449" s="13">
        <v>37833</v>
      </c>
      <c r="B4449">
        <v>30.56</v>
      </c>
    </row>
    <row r="4450" spans="1:2" hidden="1" x14ac:dyDescent="0.25">
      <c r="A4450" s="13">
        <v>37834</v>
      </c>
      <c r="B4450">
        <v>32.229999999999997</v>
      </c>
    </row>
    <row r="4451" spans="1:2" hidden="1" x14ac:dyDescent="0.25">
      <c r="A4451" s="13">
        <v>37837</v>
      </c>
      <c r="B4451">
        <v>31.8</v>
      </c>
    </row>
    <row r="4452" spans="1:2" hidden="1" x14ac:dyDescent="0.25">
      <c r="A4452" s="13">
        <v>37838</v>
      </c>
      <c r="B4452">
        <v>32.340000000000003</v>
      </c>
    </row>
    <row r="4453" spans="1:2" hidden="1" x14ac:dyDescent="0.25">
      <c r="A4453" s="13">
        <v>37839</v>
      </c>
      <c r="B4453">
        <v>31.77</v>
      </c>
    </row>
    <row r="4454" spans="1:2" hidden="1" x14ac:dyDescent="0.25">
      <c r="A4454" s="13">
        <v>37840</v>
      </c>
      <c r="B4454">
        <v>32.409999999999997</v>
      </c>
    </row>
    <row r="4455" spans="1:2" hidden="1" x14ac:dyDescent="0.25">
      <c r="A4455" s="13">
        <v>37841</v>
      </c>
      <c r="B4455">
        <v>32.229999999999997</v>
      </c>
    </row>
    <row r="4456" spans="1:2" hidden="1" x14ac:dyDescent="0.25">
      <c r="A4456" s="13">
        <v>37844</v>
      </c>
      <c r="B4456">
        <v>31.91</v>
      </c>
    </row>
    <row r="4457" spans="1:2" hidden="1" x14ac:dyDescent="0.25">
      <c r="A4457" s="13">
        <v>37845</v>
      </c>
      <c r="B4457">
        <v>31.91</v>
      </c>
    </row>
    <row r="4458" spans="1:2" hidden="1" x14ac:dyDescent="0.25">
      <c r="A4458" s="13">
        <v>37846</v>
      </c>
      <c r="B4458">
        <v>30.85</v>
      </c>
    </row>
    <row r="4459" spans="1:2" hidden="1" x14ac:dyDescent="0.25">
      <c r="A4459" s="13">
        <v>37847</v>
      </c>
      <c r="B4459">
        <v>30.85</v>
      </c>
    </row>
    <row r="4460" spans="1:2" hidden="1" x14ac:dyDescent="0.25">
      <c r="A4460" s="13">
        <v>37848</v>
      </c>
      <c r="B4460">
        <v>31.01</v>
      </c>
    </row>
    <row r="4461" spans="1:2" hidden="1" x14ac:dyDescent="0.25">
      <c r="A4461" s="13">
        <v>37851</v>
      </c>
      <c r="B4461">
        <v>30.81</v>
      </c>
    </row>
    <row r="4462" spans="1:2" hidden="1" x14ac:dyDescent="0.25">
      <c r="A4462" s="13">
        <v>37852</v>
      </c>
      <c r="B4462">
        <v>30.76</v>
      </c>
    </row>
    <row r="4463" spans="1:2" hidden="1" x14ac:dyDescent="0.25">
      <c r="A4463" s="13">
        <v>37853</v>
      </c>
      <c r="B4463">
        <v>30.96</v>
      </c>
    </row>
    <row r="4464" spans="1:2" hidden="1" x14ac:dyDescent="0.25">
      <c r="A4464" s="13">
        <v>37854</v>
      </c>
      <c r="B4464">
        <v>31.78</v>
      </c>
    </row>
    <row r="4465" spans="1:2" hidden="1" x14ac:dyDescent="0.25">
      <c r="A4465" s="13">
        <v>37855</v>
      </c>
      <c r="B4465">
        <v>31.64</v>
      </c>
    </row>
    <row r="4466" spans="1:2" hidden="1" x14ac:dyDescent="0.25">
      <c r="A4466" s="13">
        <v>37858</v>
      </c>
      <c r="B4466">
        <v>31.43</v>
      </c>
    </row>
    <row r="4467" spans="1:2" hidden="1" x14ac:dyDescent="0.25">
      <c r="A4467" s="13">
        <v>37859</v>
      </c>
      <c r="B4467">
        <v>32.01</v>
      </c>
    </row>
    <row r="4468" spans="1:2" hidden="1" x14ac:dyDescent="0.25">
      <c r="A4468" s="13">
        <v>37860</v>
      </c>
      <c r="B4468">
        <v>31.18</v>
      </c>
    </row>
    <row r="4469" spans="1:2" hidden="1" x14ac:dyDescent="0.25">
      <c r="A4469" s="13">
        <v>37861</v>
      </c>
      <c r="B4469">
        <v>31.41</v>
      </c>
    </row>
    <row r="4470" spans="1:2" hidden="1" x14ac:dyDescent="0.25">
      <c r="A4470" s="13">
        <v>37862</v>
      </c>
      <c r="B4470">
        <v>31.76</v>
      </c>
    </row>
    <row r="4471" spans="1:2" hidden="1" x14ac:dyDescent="0.25">
      <c r="A4471" s="13">
        <v>37866</v>
      </c>
      <c r="B4471">
        <v>29.57</v>
      </c>
    </row>
    <row r="4472" spans="1:2" hidden="1" x14ac:dyDescent="0.25">
      <c r="A4472" s="13">
        <v>37867</v>
      </c>
      <c r="B4472">
        <v>29.43</v>
      </c>
    </row>
    <row r="4473" spans="1:2" hidden="1" x14ac:dyDescent="0.25">
      <c r="A4473" s="13">
        <v>37868</v>
      </c>
      <c r="B4473">
        <v>28.87</v>
      </c>
    </row>
    <row r="4474" spans="1:2" hidden="1" x14ac:dyDescent="0.25">
      <c r="A4474" s="13">
        <v>37869</v>
      </c>
      <c r="B4474">
        <v>28.93</v>
      </c>
    </row>
    <row r="4475" spans="1:2" hidden="1" x14ac:dyDescent="0.25">
      <c r="A4475" s="13">
        <v>37872</v>
      </c>
      <c r="B4475">
        <v>28.85</v>
      </c>
    </row>
    <row r="4476" spans="1:2" hidden="1" x14ac:dyDescent="0.25">
      <c r="A4476" s="13">
        <v>37873</v>
      </c>
      <c r="B4476">
        <v>29.22</v>
      </c>
    </row>
    <row r="4477" spans="1:2" hidden="1" x14ac:dyDescent="0.25">
      <c r="A4477" s="13">
        <v>37874</v>
      </c>
      <c r="B4477">
        <v>29.41</v>
      </c>
    </row>
    <row r="4478" spans="1:2" hidden="1" x14ac:dyDescent="0.25">
      <c r="A4478" s="13">
        <v>37875</v>
      </c>
      <c r="B4478">
        <v>28.86</v>
      </c>
    </row>
    <row r="4479" spans="1:2" hidden="1" x14ac:dyDescent="0.25">
      <c r="A4479" s="13">
        <v>37876</v>
      </c>
      <c r="B4479">
        <v>28.26</v>
      </c>
    </row>
    <row r="4480" spans="1:2" hidden="1" x14ac:dyDescent="0.25">
      <c r="A4480" s="13">
        <v>37879</v>
      </c>
      <c r="B4480">
        <v>28.15</v>
      </c>
    </row>
    <row r="4481" spans="1:2" hidden="1" x14ac:dyDescent="0.25">
      <c r="A4481" s="13">
        <v>37880</v>
      </c>
      <c r="B4481">
        <v>27.6</v>
      </c>
    </row>
    <row r="4482" spans="1:2" hidden="1" x14ac:dyDescent="0.25">
      <c r="A4482" s="13">
        <v>37881</v>
      </c>
      <c r="B4482">
        <v>27</v>
      </c>
    </row>
    <row r="4483" spans="1:2" hidden="1" x14ac:dyDescent="0.25">
      <c r="A4483" s="13">
        <v>37882</v>
      </c>
      <c r="B4483">
        <v>27.26</v>
      </c>
    </row>
    <row r="4484" spans="1:2" hidden="1" x14ac:dyDescent="0.25">
      <c r="A4484" s="13">
        <v>37883</v>
      </c>
      <c r="B4484">
        <v>26.93</v>
      </c>
    </row>
    <row r="4485" spans="1:2" hidden="1" x14ac:dyDescent="0.25">
      <c r="A4485" s="13">
        <v>37886</v>
      </c>
      <c r="B4485">
        <v>26.97</v>
      </c>
    </row>
    <row r="4486" spans="1:2" hidden="1" x14ac:dyDescent="0.25">
      <c r="A4486" s="13">
        <v>37887</v>
      </c>
      <c r="B4486">
        <v>27</v>
      </c>
    </row>
    <row r="4487" spans="1:2" hidden="1" x14ac:dyDescent="0.25">
      <c r="A4487" s="13">
        <v>37888</v>
      </c>
      <c r="B4487">
        <v>28.19</v>
      </c>
    </row>
    <row r="4488" spans="1:2" hidden="1" x14ac:dyDescent="0.25">
      <c r="A4488" s="13">
        <v>37889</v>
      </c>
      <c r="B4488">
        <v>28.29</v>
      </c>
    </row>
    <row r="4489" spans="1:2" hidden="1" x14ac:dyDescent="0.25">
      <c r="A4489" s="13">
        <v>37890</v>
      </c>
      <c r="B4489">
        <v>28.21</v>
      </c>
    </row>
    <row r="4490" spans="1:2" hidden="1" x14ac:dyDescent="0.25">
      <c r="A4490" s="13">
        <v>37893</v>
      </c>
      <c r="B4490">
        <v>28.35</v>
      </c>
    </row>
    <row r="4491" spans="1:2" hidden="1" x14ac:dyDescent="0.25">
      <c r="A4491" s="13">
        <v>37894</v>
      </c>
      <c r="B4491">
        <v>29.19</v>
      </c>
    </row>
    <row r="4492" spans="1:2" hidden="1" x14ac:dyDescent="0.25">
      <c r="A4492" s="13">
        <v>37895</v>
      </c>
      <c r="B4492">
        <v>29.43</v>
      </c>
    </row>
    <row r="4493" spans="1:2" hidden="1" x14ac:dyDescent="0.25">
      <c r="A4493" s="13">
        <v>37896</v>
      </c>
      <c r="B4493">
        <v>29.83</v>
      </c>
    </row>
    <row r="4494" spans="1:2" hidden="1" x14ac:dyDescent="0.25">
      <c r="A4494" s="13">
        <v>37897</v>
      </c>
      <c r="B4494">
        <v>30.37</v>
      </c>
    </row>
    <row r="4495" spans="1:2" hidden="1" x14ac:dyDescent="0.25">
      <c r="A4495" s="13">
        <v>37900</v>
      </c>
      <c r="B4495">
        <v>30.4</v>
      </c>
    </row>
    <row r="4496" spans="1:2" hidden="1" x14ac:dyDescent="0.25">
      <c r="A4496" s="13">
        <v>37901</v>
      </c>
      <c r="B4496">
        <v>30.48</v>
      </c>
    </row>
    <row r="4497" spans="1:2" hidden="1" x14ac:dyDescent="0.25">
      <c r="A4497" s="13">
        <v>37902</v>
      </c>
      <c r="B4497">
        <v>29.6</v>
      </c>
    </row>
    <row r="4498" spans="1:2" hidden="1" x14ac:dyDescent="0.25">
      <c r="A4498" s="13">
        <v>37903</v>
      </c>
      <c r="B4498">
        <v>30.97</v>
      </c>
    </row>
    <row r="4499" spans="1:2" hidden="1" x14ac:dyDescent="0.25">
      <c r="A4499" s="13">
        <v>37904</v>
      </c>
      <c r="B4499">
        <v>32.01</v>
      </c>
    </row>
    <row r="4500" spans="1:2" hidden="1" x14ac:dyDescent="0.25">
      <c r="A4500" s="13">
        <v>37907</v>
      </c>
      <c r="B4500">
        <v>31.91</v>
      </c>
    </row>
    <row r="4501" spans="1:2" hidden="1" x14ac:dyDescent="0.25">
      <c r="A4501" s="13">
        <v>37908</v>
      </c>
      <c r="B4501">
        <v>31.68</v>
      </c>
    </row>
    <row r="4502" spans="1:2" hidden="1" x14ac:dyDescent="0.25">
      <c r="A4502" s="13">
        <v>37909</v>
      </c>
      <c r="B4502">
        <v>31.74</v>
      </c>
    </row>
    <row r="4503" spans="1:2" hidden="1" x14ac:dyDescent="0.25">
      <c r="A4503" s="13">
        <v>37910</v>
      </c>
      <c r="B4503">
        <v>31.51</v>
      </c>
    </row>
    <row r="4504" spans="1:2" hidden="1" x14ac:dyDescent="0.25">
      <c r="A4504" s="13">
        <v>37911</v>
      </c>
      <c r="B4504">
        <v>30.61</v>
      </c>
    </row>
    <row r="4505" spans="1:2" hidden="1" x14ac:dyDescent="0.25">
      <c r="A4505" s="13">
        <v>37914</v>
      </c>
      <c r="B4505">
        <v>30.37</v>
      </c>
    </row>
    <row r="4506" spans="1:2" hidden="1" x14ac:dyDescent="0.25">
      <c r="A4506" s="13">
        <v>37915</v>
      </c>
      <c r="B4506">
        <v>30.19</v>
      </c>
    </row>
    <row r="4507" spans="1:2" hidden="1" x14ac:dyDescent="0.25">
      <c r="A4507" s="13">
        <v>37916</v>
      </c>
      <c r="B4507">
        <v>30</v>
      </c>
    </row>
    <row r="4508" spans="1:2" hidden="1" x14ac:dyDescent="0.25">
      <c r="A4508" s="13">
        <v>37917</v>
      </c>
      <c r="B4508">
        <v>30.31</v>
      </c>
    </row>
    <row r="4509" spans="1:2" hidden="1" x14ac:dyDescent="0.25">
      <c r="A4509" s="13">
        <v>37918</v>
      </c>
      <c r="B4509">
        <v>29.99</v>
      </c>
    </row>
    <row r="4510" spans="1:2" hidden="1" x14ac:dyDescent="0.25">
      <c r="A4510" s="13">
        <v>37921</v>
      </c>
      <c r="B4510">
        <v>29.95</v>
      </c>
    </row>
    <row r="4511" spans="1:2" hidden="1" x14ac:dyDescent="0.25">
      <c r="A4511" s="13">
        <v>37922</v>
      </c>
      <c r="B4511">
        <v>29.57</v>
      </c>
    </row>
    <row r="4512" spans="1:2" hidden="1" x14ac:dyDescent="0.25">
      <c r="A4512" s="13">
        <v>37923</v>
      </c>
      <c r="B4512">
        <v>28.95</v>
      </c>
    </row>
    <row r="4513" spans="1:2" hidden="1" x14ac:dyDescent="0.25">
      <c r="A4513" s="13">
        <v>37924</v>
      </c>
      <c r="B4513">
        <v>28.67</v>
      </c>
    </row>
    <row r="4514" spans="1:2" hidden="1" x14ac:dyDescent="0.25">
      <c r="A4514" s="13">
        <v>37925</v>
      </c>
      <c r="B4514">
        <v>29.24</v>
      </c>
    </row>
    <row r="4515" spans="1:2" hidden="1" x14ac:dyDescent="0.25">
      <c r="A4515" s="13">
        <v>37928</v>
      </c>
      <c r="B4515">
        <v>28.81</v>
      </c>
    </row>
    <row r="4516" spans="1:2" hidden="1" x14ac:dyDescent="0.25">
      <c r="A4516" s="13">
        <v>37929</v>
      </c>
      <c r="B4516">
        <v>28.86</v>
      </c>
    </row>
    <row r="4517" spans="1:2" hidden="1" x14ac:dyDescent="0.25">
      <c r="A4517" s="13">
        <v>37930</v>
      </c>
      <c r="B4517">
        <v>30.29</v>
      </c>
    </row>
    <row r="4518" spans="1:2" hidden="1" x14ac:dyDescent="0.25">
      <c r="A4518" s="13">
        <v>37931</v>
      </c>
      <c r="B4518">
        <v>30.25</v>
      </c>
    </row>
    <row r="4519" spans="1:2" hidden="1" x14ac:dyDescent="0.25">
      <c r="A4519" s="13">
        <v>37932</v>
      </c>
      <c r="B4519">
        <v>30.73</v>
      </c>
    </row>
    <row r="4520" spans="1:2" hidden="1" x14ac:dyDescent="0.25">
      <c r="A4520" s="13">
        <v>37935</v>
      </c>
      <c r="B4520">
        <v>31.01</v>
      </c>
    </row>
    <row r="4521" spans="1:2" hidden="1" x14ac:dyDescent="0.25">
      <c r="A4521" s="13">
        <v>37936</v>
      </c>
      <c r="B4521">
        <v>31.21</v>
      </c>
    </row>
    <row r="4522" spans="1:2" hidden="1" x14ac:dyDescent="0.25">
      <c r="A4522" s="13">
        <v>37937</v>
      </c>
      <c r="B4522">
        <v>31.37</v>
      </c>
    </row>
    <row r="4523" spans="1:2" hidden="1" x14ac:dyDescent="0.25">
      <c r="A4523" s="13">
        <v>37938</v>
      </c>
      <c r="B4523">
        <v>31.89</v>
      </c>
    </row>
    <row r="4524" spans="1:2" hidden="1" x14ac:dyDescent="0.25">
      <c r="A4524" s="13">
        <v>37939</v>
      </c>
      <c r="B4524">
        <v>32.31</v>
      </c>
    </row>
    <row r="4525" spans="1:2" hidden="1" x14ac:dyDescent="0.25">
      <c r="A4525" s="13">
        <v>37942</v>
      </c>
      <c r="B4525">
        <v>31.75</v>
      </c>
    </row>
    <row r="4526" spans="1:2" hidden="1" x14ac:dyDescent="0.25">
      <c r="A4526" s="13">
        <v>37943</v>
      </c>
      <c r="B4526">
        <v>33.159999999999997</v>
      </c>
    </row>
    <row r="4527" spans="1:2" hidden="1" x14ac:dyDescent="0.25">
      <c r="A4527" s="13">
        <v>37944</v>
      </c>
      <c r="B4527">
        <v>32.840000000000003</v>
      </c>
    </row>
    <row r="4528" spans="1:2" hidden="1" x14ac:dyDescent="0.25">
      <c r="A4528" s="13">
        <v>37945</v>
      </c>
      <c r="B4528">
        <v>32.869999999999997</v>
      </c>
    </row>
    <row r="4529" spans="1:2" hidden="1" x14ac:dyDescent="0.25">
      <c r="A4529" s="13">
        <v>37946</v>
      </c>
      <c r="B4529">
        <v>32.26</v>
      </c>
    </row>
    <row r="4530" spans="1:2" hidden="1" x14ac:dyDescent="0.25">
      <c r="A4530" s="13">
        <v>37949</v>
      </c>
      <c r="B4530">
        <v>29.99</v>
      </c>
    </row>
    <row r="4531" spans="1:2" hidden="1" x14ac:dyDescent="0.25">
      <c r="A4531" s="13">
        <v>37950</v>
      </c>
      <c r="B4531">
        <v>30.02</v>
      </c>
    </row>
    <row r="4532" spans="1:2" hidden="1" x14ac:dyDescent="0.25">
      <c r="A4532" s="13">
        <v>37951</v>
      </c>
      <c r="B4532">
        <v>30.33</v>
      </c>
    </row>
    <row r="4533" spans="1:2" hidden="1" x14ac:dyDescent="0.25">
      <c r="A4533" s="13">
        <v>37956</v>
      </c>
      <c r="B4533">
        <v>29.89</v>
      </c>
    </row>
    <row r="4534" spans="1:2" hidden="1" x14ac:dyDescent="0.25">
      <c r="A4534" s="13">
        <v>37957</v>
      </c>
      <c r="B4534">
        <v>30.74</v>
      </c>
    </row>
    <row r="4535" spans="1:2" hidden="1" x14ac:dyDescent="0.25">
      <c r="A4535" s="13">
        <v>37958</v>
      </c>
      <c r="B4535">
        <v>30.61</v>
      </c>
    </row>
    <row r="4536" spans="1:2" hidden="1" x14ac:dyDescent="0.25">
      <c r="A4536" s="13">
        <v>37959</v>
      </c>
      <c r="B4536">
        <v>31.24</v>
      </c>
    </row>
    <row r="4537" spans="1:2" hidden="1" x14ac:dyDescent="0.25">
      <c r="A4537" s="13">
        <v>37960</v>
      </c>
      <c r="B4537">
        <v>30.68</v>
      </c>
    </row>
    <row r="4538" spans="1:2" hidden="1" x14ac:dyDescent="0.25">
      <c r="A4538" s="13">
        <v>37963</v>
      </c>
      <c r="B4538">
        <v>32.08</v>
      </c>
    </row>
    <row r="4539" spans="1:2" hidden="1" x14ac:dyDescent="0.25">
      <c r="A4539" s="13">
        <v>37964</v>
      </c>
      <c r="B4539">
        <v>31.72</v>
      </c>
    </row>
    <row r="4540" spans="1:2" hidden="1" x14ac:dyDescent="0.25">
      <c r="A4540" s="13">
        <v>37965</v>
      </c>
      <c r="B4540">
        <v>31.92</v>
      </c>
    </row>
    <row r="4541" spans="1:2" hidden="1" x14ac:dyDescent="0.25">
      <c r="A4541" s="13">
        <v>37966</v>
      </c>
      <c r="B4541">
        <v>32.01</v>
      </c>
    </row>
    <row r="4542" spans="1:2" hidden="1" x14ac:dyDescent="0.25">
      <c r="A4542" s="13">
        <v>37967</v>
      </c>
      <c r="B4542">
        <v>33.06</v>
      </c>
    </row>
    <row r="4543" spans="1:2" hidden="1" x14ac:dyDescent="0.25">
      <c r="A4543" s="13">
        <v>37970</v>
      </c>
      <c r="B4543">
        <v>33.17</v>
      </c>
    </row>
    <row r="4544" spans="1:2" hidden="1" x14ac:dyDescent="0.25">
      <c r="A4544" s="13">
        <v>37971</v>
      </c>
      <c r="B4544">
        <v>32.94</v>
      </c>
    </row>
    <row r="4545" spans="1:2" hidden="1" x14ac:dyDescent="0.25">
      <c r="A4545" s="13">
        <v>37972</v>
      </c>
      <c r="B4545">
        <v>33.36</v>
      </c>
    </row>
    <row r="4546" spans="1:2" hidden="1" x14ac:dyDescent="0.25">
      <c r="A4546" s="13">
        <v>37973</v>
      </c>
      <c r="B4546">
        <v>33.72</v>
      </c>
    </row>
    <row r="4547" spans="1:2" hidden="1" x14ac:dyDescent="0.25">
      <c r="A4547" s="13">
        <v>37974</v>
      </c>
      <c r="B4547">
        <v>32.81</v>
      </c>
    </row>
    <row r="4548" spans="1:2" hidden="1" x14ac:dyDescent="0.25">
      <c r="A4548" s="13">
        <v>37977</v>
      </c>
      <c r="B4548">
        <v>31.71</v>
      </c>
    </row>
    <row r="4549" spans="1:2" hidden="1" x14ac:dyDescent="0.25">
      <c r="A4549" s="13">
        <v>37978</v>
      </c>
      <c r="B4549">
        <v>32.03</v>
      </c>
    </row>
    <row r="4550" spans="1:2" hidden="1" x14ac:dyDescent="0.25">
      <c r="A4550" s="13">
        <v>37979</v>
      </c>
      <c r="B4550">
        <v>32.99</v>
      </c>
    </row>
    <row r="4551" spans="1:2" hidden="1" x14ac:dyDescent="0.25">
      <c r="A4551" s="13">
        <v>37984</v>
      </c>
      <c r="B4551">
        <v>32.51</v>
      </c>
    </row>
    <row r="4552" spans="1:2" hidden="1" x14ac:dyDescent="0.25">
      <c r="A4552" s="13">
        <v>37985</v>
      </c>
      <c r="B4552">
        <v>33.01</v>
      </c>
    </row>
    <row r="4553" spans="1:2" hidden="1" x14ac:dyDescent="0.25">
      <c r="A4553" s="13">
        <v>37986</v>
      </c>
      <c r="B4553">
        <v>32.51</v>
      </c>
    </row>
    <row r="4554" spans="1:2" hidden="1" x14ac:dyDescent="0.25">
      <c r="A4554" s="13">
        <v>37991</v>
      </c>
      <c r="B4554">
        <v>33.71</v>
      </c>
    </row>
    <row r="4555" spans="1:2" hidden="1" x14ac:dyDescent="0.25">
      <c r="A4555" s="13">
        <v>37992</v>
      </c>
      <c r="B4555">
        <v>33.54</v>
      </c>
    </row>
    <row r="4556" spans="1:2" hidden="1" x14ac:dyDescent="0.25">
      <c r="A4556" s="13">
        <v>37993</v>
      </c>
      <c r="B4556">
        <v>33.57</v>
      </c>
    </row>
    <row r="4557" spans="1:2" hidden="1" x14ac:dyDescent="0.25">
      <c r="A4557" s="13">
        <v>37994</v>
      </c>
      <c r="B4557">
        <v>34.270000000000003</v>
      </c>
    </row>
    <row r="4558" spans="1:2" hidden="1" x14ac:dyDescent="0.25">
      <c r="A4558" s="13">
        <v>37995</v>
      </c>
      <c r="B4558">
        <v>34.380000000000003</v>
      </c>
    </row>
    <row r="4559" spans="1:2" hidden="1" x14ac:dyDescent="0.25">
      <c r="A4559" s="13">
        <v>37998</v>
      </c>
      <c r="B4559">
        <v>34.92</v>
      </c>
    </row>
    <row r="4560" spans="1:2" hidden="1" x14ac:dyDescent="0.25">
      <c r="A4560" s="13">
        <v>37999</v>
      </c>
      <c r="B4560">
        <v>34.26</v>
      </c>
    </row>
    <row r="4561" spans="1:2" hidden="1" x14ac:dyDescent="0.25">
      <c r="A4561" s="13">
        <v>38000</v>
      </c>
      <c r="B4561">
        <v>34.619999999999997</v>
      </c>
    </row>
    <row r="4562" spans="1:2" hidden="1" x14ac:dyDescent="0.25">
      <c r="A4562" s="13">
        <v>38001</v>
      </c>
      <c r="B4562">
        <v>33.61</v>
      </c>
    </row>
    <row r="4563" spans="1:2" hidden="1" x14ac:dyDescent="0.25">
      <c r="A4563" s="13">
        <v>38002</v>
      </c>
      <c r="B4563">
        <v>35.159999999999997</v>
      </c>
    </row>
    <row r="4564" spans="1:2" hidden="1" x14ac:dyDescent="0.25">
      <c r="A4564" s="13">
        <v>38006</v>
      </c>
      <c r="B4564">
        <v>36.21</v>
      </c>
    </row>
    <row r="4565" spans="1:2" hidden="1" x14ac:dyDescent="0.25">
      <c r="A4565" s="13">
        <v>38007</v>
      </c>
      <c r="B4565">
        <v>35.53</v>
      </c>
    </row>
    <row r="4566" spans="1:2" hidden="1" x14ac:dyDescent="0.25">
      <c r="A4566" s="13">
        <v>38008</v>
      </c>
      <c r="B4566">
        <v>35.119999999999997</v>
      </c>
    </row>
    <row r="4567" spans="1:2" hidden="1" x14ac:dyDescent="0.25">
      <c r="A4567" s="13">
        <v>38009</v>
      </c>
      <c r="B4567">
        <v>34.94</v>
      </c>
    </row>
    <row r="4568" spans="1:2" hidden="1" x14ac:dyDescent="0.25">
      <c r="A4568" s="13">
        <v>38012</v>
      </c>
      <c r="B4568">
        <v>34.409999999999997</v>
      </c>
    </row>
    <row r="4569" spans="1:2" hidden="1" x14ac:dyDescent="0.25">
      <c r="A4569" s="13">
        <v>38013</v>
      </c>
      <c r="B4569">
        <v>33.99</v>
      </c>
    </row>
    <row r="4570" spans="1:2" hidden="1" x14ac:dyDescent="0.25">
      <c r="A4570" s="13">
        <v>38014</v>
      </c>
      <c r="B4570">
        <v>33.630000000000003</v>
      </c>
    </row>
    <row r="4571" spans="1:2" hidden="1" x14ac:dyDescent="0.25">
      <c r="A4571" s="13">
        <v>38015</v>
      </c>
      <c r="B4571">
        <v>32.86</v>
      </c>
    </row>
    <row r="4572" spans="1:2" hidden="1" x14ac:dyDescent="0.25">
      <c r="A4572" s="13">
        <v>38016</v>
      </c>
      <c r="B4572">
        <v>33.159999999999997</v>
      </c>
    </row>
    <row r="4573" spans="1:2" hidden="1" x14ac:dyDescent="0.25">
      <c r="A4573" s="13">
        <v>38019</v>
      </c>
      <c r="B4573">
        <v>34.020000000000003</v>
      </c>
    </row>
    <row r="4574" spans="1:2" hidden="1" x14ac:dyDescent="0.25">
      <c r="A4574" s="13">
        <v>38020</v>
      </c>
      <c r="B4574">
        <v>34.200000000000003</v>
      </c>
    </row>
    <row r="4575" spans="1:2" hidden="1" x14ac:dyDescent="0.25">
      <c r="A4575" s="13">
        <v>38021</v>
      </c>
      <c r="B4575">
        <v>33.06</v>
      </c>
    </row>
    <row r="4576" spans="1:2" hidden="1" x14ac:dyDescent="0.25">
      <c r="A4576" s="13">
        <v>38022</v>
      </c>
      <c r="B4576">
        <v>33.26</v>
      </c>
    </row>
    <row r="4577" spans="1:2" hidden="1" x14ac:dyDescent="0.25">
      <c r="A4577" s="13">
        <v>38023</v>
      </c>
      <c r="B4577">
        <v>32.49</v>
      </c>
    </row>
    <row r="4578" spans="1:2" hidden="1" x14ac:dyDescent="0.25">
      <c r="A4578" s="13">
        <v>38026</v>
      </c>
      <c r="B4578">
        <v>32.909999999999997</v>
      </c>
    </row>
    <row r="4579" spans="1:2" hidden="1" x14ac:dyDescent="0.25">
      <c r="A4579" s="13">
        <v>38027</v>
      </c>
      <c r="B4579">
        <v>34.03</v>
      </c>
    </row>
    <row r="4580" spans="1:2" hidden="1" x14ac:dyDescent="0.25">
      <c r="A4580" s="13">
        <v>38028</v>
      </c>
      <c r="B4580">
        <v>33.93</v>
      </c>
    </row>
    <row r="4581" spans="1:2" hidden="1" x14ac:dyDescent="0.25">
      <c r="A4581" s="13">
        <v>38029</v>
      </c>
      <c r="B4581">
        <v>34.03</v>
      </c>
    </row>
    <row r="4582" spans="1:2" hidden="1" x14ac:dyDescent="0.25">
      <c r="A4582" s="13">
        <v>38030</v>
      </c>
      <c r="B4582">
        <v>34.51</v>
      </c>
    </row>
    <row r="4583" spans="1:2" hidden="1" x14ac:dyDescent="0.25">
      <c r="A4583" s="13">
        <v>38034</v>
      </c>
      <c r="B4583">
        <v>35.130000000000003</v>
      </c>
    </row>
    <row r="4584" spans="1:2" hidden="1" x14ac:dyDescent="0.25">
      <c r="A4584" s="13">
        <v>38035</v>
      </c>
      <c r="B4584">
        <v>35.42</v>
      </c>
    </row>
    <row r="4585" spans="1:2" hidden="1" x14ac:dyDescent="0.25">
      <c r="A4585" s="13">
        <v>38036</v>
      </c>
      <c r="B4585">
        <v>35.81</v>
      </c>
    </row>
    <row r="4586" spans="1:2" hidden="1" x14ac:dyDescent="0.25">
      <c r="A4586" s="13">
        <v>38037</v>
      </c>
      <c r="B4586">
        <v>35.799999999999997</v>
      </c>
    </row>
    <row r="4587" spans="1:2" hidden="1" x14ac:dyDescent="0.25">
      <c r="A4587" s="13">
        <v>38040</v>
      </c>
      <c r="B4587">
        <v>35.75</v>
      </c>
    </row>
    <row r="4588" spans="1:2" hidden="1" x14ac:dyDescent="0.25">
      <c r="A4588" s="13">
        <v>38041</v>
      </c>
      <c r="B4588">
        <v>35.85</v>
      </c>
    </row>
    <row r="4589" spans="1:2" hidden="1" x14ac:dyDescent="0.25">
      <c r="A4589" s="13">
        <v>38042</v>
      </c>
      <c r="B4589">
        <v>37.28</v>
      </c>
    </row>
    <row r="4590" spans="1:2" hidden="1" x14ac:dyDescent="0.25">
      <c r="A4590" s="13">
        <v>38043</v>
      </c>
      <c r="B4590">
        <v>35.450000000000003</v>
      </c>
    </row>
    <row r="4591" spans="1:2" hidden="1" x14ac:dyDescent="0.25">
      <c r="A4591" s="13">
        <v>38044</v>
      </c>
      <c r="B4591">
        <v>36.08</v>
      </c>
    </row>
    <row r="4592" spans="1:2" hidden="1" x14ac:dyDescent="0.25">
      <c r="A4592" s="13">
        <v>38047</v>
      </c>
      <c r="B4592">
        <v>36.85</v>
      </c>
    </row>
    <row r="4593" spans="1:2" hidden="1" x14ac:dyDescent="0.25">
      <c r="A4593" s="13">
        <v>38048</v>
      </c>
      <c r="B4593">
        <v>36.6</v>
      </c>
    </row>
    <row r="4594" spans="1:2" hidden="1" x14ac:dyDescent="0.25">
      <c r="A4594" s="13">
        <v>38049</v>
      </c>
      <c r="B4594">
        <v>35.799999999999997</v>
      </c>
    </row>
    <row r="4595" spans="1:2" hidden="1" x14ac:dyDescent="0.25">
      <c r="A4595" s="13">
        <v>38050</v>
      </c>
      <c r="B4595">
        <v>36.81</v>
      </c>
    </row>
    <row r="4596" spans="1:2" hidden="1" x14ac:dyDescent="0.25">
      <c r="A4596" s="13">
        <v>38051</v>
      </c>
      <c r="B4596">
        <v>37.31</v>
      </c>
    </row>
    <row r="4597" spans="1:2" hidden="1" x14ac:dyDescent="0.25">
      <c r="A4597" s="13">
        <v>38054</v>
      </c>
      <c r="B4597">
        <v>36.53</v>
      </c>
    </row>
    <row r="4598" spans="1:2" hidden="1" x14ac:dyDescent="0.25">
      <c r="A4598" s="13">
        <v>38055</v>
      </c>
      <c r="B4598">
        <v>36.29</v>
      </c>
    </row>
    <row r="4599" spans="1:2" hidden="1" x14ac:dyDescent="0.25">
      <c r="A4599" s="13">
        <v>38056</v>
      </c>
      <c r="B4599">
        <v>36.21</v>
      </c>
    </row>
    <row r="4600" spans="1:2" hidden="1" x14ac:dyDescent="0.25">
      <c r="A4600" s="13">
        <v>38057</v>
      </c>
      <c r="B4600">
        <v>36.950000000000003</v>
      </c>
    </row>
    <row r="4601" spans="1:2" hidden="1" x14ac:dyDescent="0.25">
      <c r="A4601" s="13">
        <v>38058</v>
      </c>
      <c r="B4601">
        <v>36.21</v>
      </c>
    </row>
    <row r="4602" spans="1:2" hidden="1" x14ac:dyDescent="0.25">
      <c r="A4602" s="13">
        <v>38061</v>
      </c>
      <c r="B4602">
        <v>37.44</v>
      </c>
    </row>
    <row r="4603" spans="1:2" hidden="1" x14ac:dyDescent="0.25">
      <c r="A4603" s="13">
        <v>38062</v>
      </c>
      <c r="B4603">
        <v>37.36</v>
      </c>
    </row>
    <row r="4604" spans="1:2" hidden="1" x14ac:dyDescent="0.25">
      <c r="A4604" s="13">
        <v>38063</v>
      </c>
      <c r="B4604">
        <v>38.21</v>
      </c>
    </row>
    <row r="4605" spans="1:2" hidden="1" x14ac:dyDescent="0.25">
      <c r="A4605" s="13">
        <v>38064</v>
      </c>
      <c r="B4605">
        <v>37.81</v>
      </c>
    </row>
    <row r="4606" spans="1:2" hidden="1" x14ac:dyDescent="0.25">
      <c r="A4606" s="13">
        <v>38065</v>
      </c>
      <c r="B4606">
        <v>38.090000000000003</v>
      </c>
    </row>
    <row r="4607" spans="1:2" hidden="1" x14ac:dyDescent="0.25">
      <c r="A4607" s="13">
        <v>38068</v>
      </c>
      <c r="B4607">
        <v>37.119999999999997</v>
      </c>
    </row>
    <row r="4608" spans="1:2" hidden="1" x14ac:dyDescent="0.25">
      <c r="A4608" s="13">
        <v>38069</v>
      </c>
      <c r="B4608">
        <v>37.81</v>
      </c>
    </row>
    <row r="4609" spans="1:2" hidden="1" x14ac:dyDescent="0.25">
      <c r="A4609" s="13">
        <v>38070</v>
      </c>
      <c r="B4609">
        <v>37.06</v>
      </c>
    </row>
    <row r="4610" spans="1:2" hidden="1" x14ac:dyDescent="0.25">
      <c r="A4610" s="13">
        <v>38071</v>
      </c>
      <c r="B4610">
        <v>35.67</v>
      </c>
    </row>
    <row r="4611" spans="1:2" hidden="1" x14ac:dyDescent="0.25">
      <c r="A4611" s="13">
        <v>38072</v>
      </c>
      <c r="B4611">
        <v>35.61</v>
      </c>
    </row>
    <row r="4612" spans="1:2" hidden="1" x14ac:dyDescent="0.25">
      <c r="A4612" s="13">
        <v>38075</v>
      </c>
      <c r="B4612">
        <v>35.409999999999997</v>
      </c>
    </row>
    <row r="4613" spans="1:2" hidden="1" x14ac:dyDescent="0.25">
      <c r="A4613" s="13">
        <v>38076</v>
      </c>
      <c r="B4613">
        <v>36.15</v>
      </c>
    </row>
    <row r="4614" spans="1:2" hidden="1" x14ac:dyDescent="0.25">
      <c r="A4614" s="13">
        <v>38077</v>
      </c>
      <c r="B4614">
        <v>35.75</v>
      </c>
    </row>
    <row r="4615" spans="1:2" hidden="1" x14ac:dyDescent="0.25">
      <c r="A4615" s="13">
        <v>38078</v>
      </c>
      <c r="B4615">
        <v>34.47</v>
      </c>
    </row>
    <row r="4616" spans="1:2" hidden="1" x14ac:dyDescent="0.25">
      <c r="A4616" s="13">
        <v>38079</v>
      </c>
      <c r="B4616">
        <v>34.39</v>
      </c>
    </row>
    <row r="4617" spans="1:2" hidden="1" x14ac:dyDescent="0.25">
      <c r="A4617" s="13">
        <v>38082</v>
      </c>
      <c r="B4617">
        <v>34.29</v>
      </c>
    </row>
    <row r="4618" spans="1:2" hidden="1" x14ac:dyDescent="0.25">
      <c r="A4618" s="13">
        <v>38083</v>
      </c>
      <c r="B4618">
        <v>35.090000000000003</v>
      </c>
    </row>
    <row r="4619" spans="1:2" hidden="1" x14ac:dyDescent="0.25">
      <c r="A4619" s="13">
        <v>38084</v>
      </c>
      <c r="B4619">
        <v>36.28</v>
      </c>
    </row>
    <row r="4620" spans="1:2" hidden="1" x14ac:dyDescent="0.25">
      <c r="A4620" s="13">
        <v>38085</v>
      </c>
      <c r="B4620">
        <v>37.14</v>
      </c>
    </row>
    <row r="4621" spans="1:2" hidden="1" x14ac:dyDescent="0.25">
      <c r="A4621" s="13">
        <v>38089</v>
      </c>
      <c r="B4621">
        <v>37.79</v>
      </c>
    </row>
    <row r="4622" spans="1:2" hidden="1" x14ac:dyDescent="0.25">
      <c r="A4622" s="13">
        <v>38090</v>
      </c>
      <c r="B4622">
        <v>37.090000000000003</v>
      </c>
    </row>
    <row r="4623" spans="1:2" hidden="1" x14ac:dyDescent="0.25">
      <c r="A4623" s="13">
        <v>38091</v>
      </c>
      <c r="B4623">
        <v>36.619999999999997</v>
      </c>
    </row>
    <row r="4624" spans="1:2" hidden="1" x14ac:dyDescent="0.25">
      <c r="A4624" s="13">
        <v>38092</v>
      </c>
      <c r="B4624">
        <v>37.74</v>
      </c>
    </row>
    <row r="4625" spans="1:2" hidden="1" x14ac:dyDescent="0.25">
      <c r="A4625" s="13">
        <v>38093</v>
      </c>
      <c r="B4625">
        <v>37.700000000000003</v>
      </c>
    </row>
    <row r="4626" spans="1:2" hidden="1" x14ac:dyDescent="0.25">
      <c r="A4626" s="13">
        <v>38096</v>
      </c>
      <c r="B4626">
        <v>37.46</v>
      </c>
    </row>
    <row r="4627" spans="1:2" hidden="1" x14ac:dyDescent="0.25">
      <c r="A4627" s="13">
        <v>38097</v>
      </c>
      <c r="B4627">
        <v>37.61</v>
      </c>
    </row>
    <row r="4628" spans="1:2" hidden="1" x14ac:dyDescent="0.25">
      <c r="A4628" s="13">
        <v>38098</v>
      </c>
      <c r="B4628">
        <v>36.61</v>
      </c>
    </row>
    <row r="4629" spans="1:2" hidden="1" x14ac:dyDescent="0.25">
      <c r="A4629" s="13">
        <v>38099</v>
      </c>
      <c r="B4629">
        <v>37.700000000000003</v>
      </c>
    </row>
    <row r="4630" spans="1:2" hidden="1" x14ac:dyDescent="0.25">
      <c r="A4630" s="13">
        <v>38100</v>
      </c>
      <c r="B4630">
        <v>37.22</v>
      </c>
    </row>
    <row r="4631" spans="1:2" hidden="1" x14ac:dyDescent="0.25">
      <c r="A4631" s="13">
        <v>38103</v>
      </c>
      <c r="B4631">
        <v>37.020000000000003</v>
      </c>
    </row>
    <row r="4632" spans="1:2" hidden="1" x14ac:dyDescent="0.25">
      <c r="A4632" s="13">
        <v>38104</v>
      </c>
      <c r="B4632">
        <v>37.49</v>
      </c>
    </row>
    <row r="4633" spans="1:2" hidden="1" x14ac:dyDescent="0.25">
      <c r="A4633" s="13">
        <v>38105</v>
      </c>
      <c r="B4633">
        <v>37.229999999999997</v>
      </c>
    </row>
    <row r="4634" spans="1:2" hidden="1" x14ac:dyDescent="0.25">
      <c r="A4634" s="13">
        <v>38106</v>
      </c>
      <c r="B4634">
        <v>37.5</v>
      </c>
    </row>
    <row r="4635" spans="1:2" hidden="1" x14ac:dyDescent="0.25">
      <c r="A4635" s="13">
        <v>38107</v>
      </c>
      <c r="B4635">
        <v>37.31</v>
      </c>
    </row>
    <row r="4636" spans="1:2" hidden="1" x14ac:dyDescent="0.25">
      <c r="A4636" s="13">
        <v>38110</v>
      </c>
      <c r="B4636">
        <v>38.26</v>
      </c>
    </row>
    <row r="4637" spans="1:2" hidden="1" x14ac:dyDescent="0.25">
      <c r="A4637" s="13">
        <v>38111</v>
      </c>
      <c r="B4637">
        <v>38.86</v>
      </c>
    </row>
    <row r="4638" spans="1:2" hidden="1" x14ac:dyDescent="0.25">
      <c r="A4638" s="13">
        <v>38112</v>
      </c>
      <c r="B4638">
        <v>39.69</v>
      </c>
    </row>
    <row r="4639" spans="1:2" hidden="1" x14ac:dyDescent="0.25">
      <c r="A4639" s="13">
        <v>38113</v>
      </c>
      <c r="B4639">
        <v>39.409999999999997</v>
      </c>
    </row>
    <row r="4640" spans="1:2" hidden="1" x14ac:dyDescent="0.25">
      <c r="A4640" s="13">
        <v>38114</v>
      </c>
      <c r="B4640">
        <v>39.979999999999997</v>
      </c>
    </row>
    <row r="4641" spans="1:2" hidden="1" x14ac:dyDescent="0.25">
      <c r="A4641" s="13">
        <v>38117</v>
      </c>
      <c r="B4641">
        <v>38.9</v>
      </c>
    </row>
    <row r="4642" spans="1:2" hidden="1" x14ac:dyDescent="0.25">
      <c r="A4642" s="13">
        <v>38118</v>
      </c>
      <c r="B4642">
        <v>40.299999999999997</v>
      </c>
    </row>
    <row r="4643" spans="1:2" hidden="1" x14ac:dyDescent="0.25">
      <c r="A4643" s="13">
        <v>38119</v>
      </c>
      <c r="B4643">
        <v>40.299999999999997</v>
      </c>
    </row>
    <row r="4644" spans="1:2" hidden="1" x14ac:dyDescent="0.25">
      <c r="A4644" s="13">
        <v>38120</v>
      </c>
      <c r="B4644">
        <v>40.94</v>
      </c>
    </row>
    <row r="4645" spans="1:2" hidden="1" x14ac:dyDescent="0.25">
      <c r="A4645" s="13">
        <v>38121</v>
      </c>
      <c r="B4645">
        <v>41.42</v>
      </c>
    </row>
    <row r="4646" spans="1:2" hidden="1" x14ac:dyDescent="0.25">
      <c r="A4646" s="13">
        <v>38124</v>
      </c>
      <c r="B4646">
        <v>41.53</v>
      </c>
    </row>
    <row r="4647" spans="1:2" hidden="1" x14ac:dyDescent="0.25">
      <c r="A4647" s="13">
        <v>38125</v>
      </c>
      <c r="B4647">
        <v>40.32</v>
      </c>
    </row>
    <row r="4648" spans="1:2" hidden="1" x14ac:dyDescent="0.25">
      <c r="A4648" s="13">
        <v>38126</v>
      </c>
      <c r="B4648">
        <v>41.61</v>
      </c>
    </row>
    <row r="4649" spans="1:2" hidden="1" x14ac:dyDescent="0.25">
      <c r="A4649" s="13">
        <v>38127</v>
      </c>
      <c r="B4649">
        <v>40.92</v>
      </c>
    </row>
    <row r="4650" spans="1:2" hidden="1" x14ac:dyDescent="0.25">
      <c r="A4650" s="13">
        <v>38128</v>
      </c>
      <c r="B4650">
        <v>39.83</v>
      </c>
    </row>
    <row r="4651" spans="1:2" hidden="1" x14ac:dyDescent="0.25">
      <c r="A4651" s="13">
        <v>38131</v>
      </c>
      <c r="B4651">
        <v>42.03</v>
      </c>
    </row>
    <row r="4652" spans="1:2" hidden="1" x14ac:dyDescent="0.25">
      <c r="A4652" s="13">
        <v>38132</v>
      </c>
      <c r="B4652">
        <v>41.45</v>
      </c>
    </row>
    <row r="4653" spans="1:2" hidden="1" x14ac:dyDescent="0.25">
      <c r="A4653" s="13">
        <v>38133</v>
      </c>
      <c r="B4653">
        <v>40.6</v>
      </c>
    </row>
    <row r="4654" spans="1:2" hidden="1" x14ac:dyDescent="0.25">
      <c r="A4654" s="13">
        <v>38134</v>
      </c>
      <c r="B4654">
        <v>39.25</v>
      </c>
    </row>
    <row r="4655" spans="1:2" hidden="1" x14ac:dyDescent="0.25">
      <c r="A4655" s="13">
        <v>38135</v>
      </c>
      <c r="B4655">
        <v>39.9</v>
      </c>
    </row>
    <row r="4656" spans="1:2" hidden="1" x14ac:dyDescent="0.25">
      <c r="A4656" s="13">
        <v>38139</v>
      </c>
      <c r="B4656">
        <v>42.33</v>
      </c>
    </row>
    <row r="4657" spans="1:2" hidden="1" x14ac:dyDescent="0.25">
      <c r="A4657" s="13">
        <v>38140</v>
      </c>
      <c r="B4657">
        <v>39.96</v>
      </c>
    </row>
    <row r="4658" spans="1:2" hidden="1" x14ac:dyDescent="0.25">
      <c r="A4658" s="13">
        <v>38141</v>
      </c>
      <c r="B4658">
        <v>39.29</v>
      </c>
    </row>
    <row r="4659" spans="1:2" hidden="1" x14ac:dyDescent="0.25">
      <c r="A4659" s="13">
        <v>38142</v>
      </c>
      <c r="B4659">
        <v>38.44</v>
      </c>
    </row>
    <row r="4660" spans="1:2" hidden="1" x14ac:dyDescent="0.25">
      <c r="A4660" s="13">
        <v>38145</v>
      </c>
      <c r="B4660">
        <v>38.72</v>
      </c>
    </row>
    <row r="4661" spans="1:2" hidden="1" x14ac:dyDescent="0.25">
      <c r="A4661" s="13">
        <v>38146</v>
      </c>
      <c r="B4661">
        <v>37.18</v>
      </c>
    </row>
    <row r="4662" spans="1:2" hidden="1" x14ac:dyDescent="0.25">
      <c r="A4662" s="13">
        <v>38147</v>
      </c>
      <c r="B4662">
        <v>37.6</v>
      </c>
    </row>
    <row r="4663" spans="1:2" hidden="1" x14ac:dyDescent="0.25">
      <c r="A4663" s="13">
        <v>38148</v>
      </c>
      <c r="B4663">
        <v>38.450000000000003</v>
      </c>
    </row>
    <row r="4664" spans="1:2" hidden="1" x14ac:dyDescent="0.25">
      <c r="A4664" s="13">
        <v>38152</v>
      </c>
      <c r="B4664">
        <v>37.58</v>
      </c>
    </row>
    <row r="4665" spans="1:2" hidden="1" x14ac:dyDescent="0.25">
      <c r="A4665" s="13">
        <v>38153</v>
      </c>
      <c r="B4665">
        <v>37.18</v>
      </c>
    </row>
    <row r="4666" spans="1:2" hidden="1" x14ac:dyDescent="0.25">
      <c r="A4666" s="13">
        <v>38154</v>
      </c>
      <c r="B4666">
        <v>37.33</v>
      </c>
    </row>
    <row r="4667" spans="1:2" hidden="1" x14ac:dyDescent="0.25">
      <c r="A4667" s="13">
        <v>38155</v>
      </c>
      <c r="B4667">
        <v>38.51</v>
      </c>
    </row>
    <row r="4668" spans="1:2" hidden="1" x14ac:dyDescent="0.25">
      <c r="A4668" s="13">
        <v>38156</v>
      </c>
      <c r="B4668">
        <v>38.68</v>
      </c>
    </row>
    <row r="4669" spans="1:2" hidden="1" x14ac:dyDescent="0.25">
      <c r="A4669" s="13">
        <v>38159</v>
      </c>
      <c r="B4669">
        <v>37.69</v>
      </c>
    </row>
    <row r="4670" spans="1:2" hidden="1" x14ac:dyDescent="0.25">
      <c r="A4670" s="13">
        <v>38160</v>
      </c>
      <c r="B4670">
        <v>38.11</v>
      </c>
    </row>
    <row r="4671" spans="1:2" hidden="1" x14ac:dyDescent="0.25">
      <c r="A4671" s="13">
        <v>38161</v>
      </c>
      <c r="B4671">
        <v>37.56</v>
      </c>
    </row>
    <row r="4672" spans="1:2" hidden="1" x14ac:dyDescent="0.25">
      <c r="A4672" s="13">
        <v>38162</v>
      </c>
      <c r="B4672">
        <v>37.81</v>
      </c>
    </row>
    <row r="4673" spans="1:2" hidden="1" x14ac:dyDescent="0.25">
      <c r="A4673" s="13">
        <v>38163</v>
      </c>
      <c r="B4673">
        <v>37.340000000000003</v>
      </c>
    </row>
    <row r="4674" spans="1:2" hidden="1" x14ac:dyDescent="0.25">
      <c r="A4674" s="13">
        <v>38166</v>
      </c>
      <c r="B4674">
        <v>36.25</v>
      </c>
    </row>
    <row r="4675" spans="1:2" hidden="1" x14ac:dyDescent="0.25">
      <c r="A4675" s="13">
        <v>38167</v>
      </c>
      <c r="B4675">
        <v>35.6</v>
      </c>
    </row>
    <row r="4676" spans="1:2" hidden="1" x14ac:dyDescent="0.25">
      <c r="A4676" s="13">
        <v>38168</v>
      </c>
      <c r="B4676">
        <v>36.92</v>
      </c>
    </row>
    <row r="4677" spans="1:2" hidden="1" x14ac:dyDescent="0.25">
      <c r="A4677" s="13">
        <v>38169</v>
      </c>
      <c r="B4677">
        <v>38.56</v>
      </c>
    </row>
    <row r="4678" spans="1:2" hidden="1" x14ac:dyDescent="0.25">
      <c r="A4678" s="13">
        <v>38170</v>
      </c>
      <c r="B4678">
        <v>38.369999999999997</v>
      </c>
    </row>
    <row r="4679" spans="1:2" hidden="1" x14ac:dyDescent="0.25">
      <c r="A4679" s="13">
        <v>38174</v>
      </c>
      <c r="B4679">
        <v>39.56</v>
      </c>
    </row>
    <row r="4680" spans="1:2" hidden="1" x14ac:dyDescent="0.25">
      <c r="A4680" s="13">
        <v>38175</v>
      </c>
      <c r="B4680">
        <v>39.18</v>
      </c>
    </row>
    <row r="4681" spans="1:2" hidden="1" x14ac:dyDescent="0.25">
      <c r="A4681" s="13">
        <v>38176</v>
      </c>
      <c r="B4681">
        <v>40.270000000000003</v>
      </c>
    </row>
    <row r="4682" spans="1:2" hidden="1" x14ac:dyDescent="0.25">
      <c r="A4682" s="13">
        <v>38177</v>
      </c>
      <c r="B4682">
        <v>39.9</v>
      </c>
    </row>
    <row r="4683" spans="1:2" hidden="1" x14ac:dyDescent="0.25">
      <c r="A4683" s="13">
        <v>38180</v>
      </c>
      <c r="B4683">
        <v>39.299999999999997</v>
      </c>
    </row>
    <row r="4684" spans="1:2" hidden="1" x14ac:dyDescent="0.25">
      <c r="A4684" s="13">
        <v>38181</v>
      </c>
      <c r="B4684">
        <v>39.549999999999997</v>
      </c>
    </row>
    <row r="4685" spans="1:2" hidden="1" x14ac:dyDescent="0.25">
      <c r="A4685" s="13">
        <v>38182</v>
      </c>
      <c r="B4685">
        <v>40.98</v>
      </c>
    </row>
    <row r="4686" spans="1:2" hidden="1" x14ac:dyDescent="0.25">
      <c r="A4686" s="13">
        <v>38183</v>
      </c>
      <c r="B4686">
        <v>40.700000000000003</v>
      </c>
    </row>
    <row r="4687" spans="1:2" hidden="1" x14ac:dyDescent="0.25">
      <c r="A4687" s="13">
        <v>38184</v>
      </c>
      <c r="B4687">
        <v>41.1</v>
      </c>
    </row>
    <row r="4688" spans="1:2" hidden="1" x14ac:dyDescent="0.25">
      <c r="A4688" s="13">
        <v>38187</v>
      </c>
      <c r="B4688">
        <v>41.55</v>
      </c>
    </row>
    <row r="4689" spans="1:2" hidden="1" x14ac:dyDescent="0.25">
      <c r="A4689" s="13">
        <v>38188</v>
      </c>
      <c r="B4689">
        <v>40.86</v>
      </c>
    </row>
    <row r="4690" spans="1:2" hidden="1" x14ac:dyDescent="0.25">
      <c r="A4690" s="13">
        <v>38189</v>
      </c>
      <c r="B4690">
        <v>40.630000000000003</v>
      </c>
    </row>
    <row r="4691" spans="1:2" hidden="1" x14ac:dyDescent="0.25">
      <c r="A4691" s="13">
        <v>38190</v>
      </c>
      <c r="B4691">
        <v>41.51</v>
      </c>
    </row>
    <row r="4692" spans="1:2" hidden="1" x14ac:dyDescent="0.25">
      <c r="A4692" s="13">
        <v>38191</v>
      </c>
      <c r="B4692">
        <v>41.82</v>
      </c>
    </row>
    <row r="4693" spans="1:2" hidden="1" x14ac:dyDescent="0.25">
      <c r="A4693" s="13">
        <v>38194</v>
      </c>
      <c r="B4693">
        <v>41.45</v>
      </c>
    </row>
    <row r="4694" spans="1:2" hidden="1" x14ac:dyDescent="0.25">
      <c r="A4694" s="13">
        <v>38195</v>
      </c>
      <c r="B4694">
        <v>41.83</v>
      </c>
    </row>
    <row r="4695" spans="1:2" hidden="1" x14ac:dyDescent="0.25">
      <c r="A4695" s="13">
        <v>38196</v>
      </c>
      <c r="B4695">
        <v>42.81</v>
      </c>
    </row>
    <row r="4696" spans="1:2" hidden="1" x14ac:dyDescent="0.25">
      <c r="A4696" s="13">
        <v>38197</v>
      </c>
      <c r="B4696">
        <v>42.69</v>
      </c>
    </row>
    <row r="4697" spans="1:2" hidden="1" x14ac:dyDescent="0.25">
      <c r="A4697" s="13">
        <v>38198</v>
      </c>
      <c r="B4697">
        <v>43.72</v>
      </c>
    </row>
    <row r="4698" spans="1:2" hidden="1" x14ac:dyDescent="0.25">
      <c r="A4698" s="13">
        <v>38201</v>
      </c>
      <c r="B4698">
        <v>43.83</v>
      </c>
    </row>
    <row r="4699" spans="1:2" hidden="1" x14ac:dyDescent="0.25">
      <c r="A4699" s="13">
        <v>38202</v>
      </c>
      <c r="B4699">
        <v>44.13</v>
      </c>
    </row>
    <row r="4700" spans="1:2" hidden="1" x14ac:dyDescent="0.25">
      <c r="A4700" s="13">
        <v>38203</v>
      </c>
      <c r="B4700">
        <v>42.73</v>
      </c>
    </row>
    <row r="4701" spans="1:2" hidden="1" x14ac:dyDescent="0.25">
      <c r="A4701" s="13">
        <v>38204</v>
      </c>
      <c r="B4701">
        <v>44.39</v>
      </c>
    </row>
    <row r="4702" spans="1:2" hidden="1" x14ac:dyDescent="0.25">
      <c r="A4702" s="13">
        <v>38205</v>
      </c>
      <c r="B4702">
        <v>43.95</v>
      </c>
    </row>
    <row r="4703" spans="1:2" hidden="1" x14ac:dyDescent="0.25">
      <c r="A4703" s="13">
        <v>38208</v>
      </c>
      <c r="B4703">
        <v>44.86</v>
      </c>
    </row>
    <row r="4704" spans="1:2" hidden="1" x14ac:dyDescent="0.25">
      <c r="A4704" s="13">
        <v>38209</v>
      </c>
      <c r="B4704">
        <v>44.51</v>
      </c>
    </row>
    <row r="4705" spans="1:2" hidden="1" x14ac:dyDescent="0.25">
      <c r="A4705" s="13">
        <v>38210</v>
      </c>
      <c r="B4705">
        <v>44.72</v>
      </c>
    </row>
    <row r="4706" spans="1:2" hidden="1" x14ac:dyDescent="0.25">
      <c r="A4706" s="13">
        <v>38211</v>
      </c>
      <c r="B4706">
        <v>45.52</v>
      </c>
    </row>
    <row r="4707" spans="1:2" hidden="1" x14ac:dyDescent="0.25">
      <c r="A4707" s="13">
        <v>38212</v>
      </c>
      <c r="B4707">
        <v>46.61</v>
      </c>
    </row>
    <row r="4708" spans="1:2" hidden="1" x14ac:dyDescent="0.25">
      <c r="A4708" s="13">
        <v>38215</v>
      </c>
      <c r="B4708">
        <v>46.02</v>
      </c>
    </row>
    <row r="4709" spans="1:2" hidden="1" x14ac:dyDescent="0.25">
      <c r="A4709" s="13">
        <v>38216</v>
      </c>
      <c r="B4709">
        <v>46.75</v>
      </c>
    </row>
    <row r="4710" spans="1:2" hidden="1" x14ac:dyDescent="0.25">
      <c r="A4710" s="13">
        <v>38217</v>
      </c>
      <c r="B4710">
        <v>47.36</v>
      </c>
    </row>
    <row r="4711" spans="1:2" hidden="1" x14ac:dyDescent="0.25">
      <c r="A4711" s="13">
        <v>38218</v>
      </c>
      <c r="B4711">
        <v>48.66</v>
      </c>
    </row>
    <row r="4712" spans="1:2" hidden="1" x14ac:dyDescent="0.25">
      <c r="A4712" s="13">
        <v>38219</v>
      </c>
      <c r="B4712">
        <v>47.6</v>
      </c>
    </row>
    <row r="4713" spans="1:2" hidden="1" x14ac:dyDescent="0.25">
      <c r="A4713" s="13">
        <v>38222</v>
      </c>
      <c r="B4713">
        <v>46</v>
      </c>
    </row>
    <row r="4714" spans="1:2" hidden="1" x14ac:dyDescent="0.25">
      <c r="A4714" s="13">
        <v>38223</v>
      </c>
      <c r="B4714">
        <v>45.68</v>
      </c>
    </row>
    <row r="4715" spans="1:2" hidden="1" x14ac:dyDescent="0.25">
      <c r="A4715" s="13">
        <v>38224</v>
      </c>
      <c r="B4715">
        <v>43.83</v>
      </c>
    </row>
    <row r="4716" spans="1:2" hidden="1" x14ac:dyDescent="0.25">
      <c r="A4716" s="13">
        <v>38225</v>
      </c>
      <c r="B4716">
        <v>43.06</v>
      </c>
    </row>
    <row r="4717" spans="1:2" hidden="1" x14ac:dyDescent="0.25">
      <c r="A4717" s="13">
        <v>38226</v>
      </c>
      <c r="B4717">
        <v>43.11</v>
      </c>
    </row>
    <row r="4718" spans="1:2" hidden="1" x14ac:dyDescent="0.25">
      <c r="A4718" s="13">
        <v>38229</v>
      </c>
      <c r="B4718">
        <v>42.32</v>
      </c>
    </row>
    <row r="4719" spans="1:2" hidden="1" x14ac:dyDescent="0.25">
      <c r="A4719" s="13">
        <v>38230</v>
      </c>
      <c r="B4719">
        <v>42.23</v>
      </c>
    </row>
    <row r="4720" spans="1:2" hidden="1" x14ac:dyDescent="0.25">
      <c r="A4720" s="13">
        <v>38231</v>
      </c>
      <c r="B4720">
        <v>43.89</v>
      </c>
    </row>
    <row r="4721" spans="1:2" hidden="1" x14ac:dyDescent="0.25">
      <c r="A4721" s="13">
        <v>38232</v>
      </c>
      <c r="B4721">
        <v>44.04</v>
      </c>
    </row>
    <row r="4722" spans="1:2" hidden="1" x14ac:dyDescent="0.25">
      <c r="A4722" s="13">
        <v>38233</v>
      </c>
      <c r="B4722">
        <v>43.94</v>
      </c>
    </row>
    <row r="4723" spans="1:2" hidden="1" x14ac:dyDescent="0.25">
      <c r="A4723" s="13">
        <v>38237</v>
      </c>
      <c r="B4723">
        <v>43.18</v>
      </c>
    </row>
    <row r="4724" spans="1:2" hidden="1" x14ac:dyDescent="0.25">
      <c r="A4724" s="13">
        <v>38238</v>
      </c>
      <c r="B4724">
        <v>42.77</v>
      </c>
    </row>
    <row r="4725" spans="1:2" hidden="1" x14ac:dyDescent="0.25">
      <c r="A4725" s="13">
        <v>38239</v>
      </c>
      <c r="B4725">
        <v>44.53</v>
      </c>
    </row>
    <row r="4726" spans="1:2" hidden="1" x14ac:dyDescent="0.25">
      <c r="A4726" s="13">
        <v>38240</v>
      </c>
      <c r="B4726">
        <v>42.84</v>
      </c>
    </row>
    <row r="4727" spans="1:2" hidden="1" x14ac:dyDescent="0.25">
      <c r="A4727" s="13">
        <v>38243</v>
      </c>
      <c r="B4727">
        <v>43.86</v>
      </c>
    </row>
    <row r="4728" spans="1:2" hidden="1" x14ac:dyDescent="0.25">
      <c r="A4728" s="13">
        <v>38244</v>
      </c>
      <c r="B4728">
        <v>44.62</v>
      </c>
    </row>
    <row r="4729" spans="1:2" hidden="1" x14ac:dyDescent="0.25">
      <c r="A4729" s="13">
        <v>38245</v>
      </c>
      <c r="B4729">
        <v>43.83</v>
      </c>
    </row>
    <row r="4730" spans="1:2" hidden="1" x14ac:dyDescent="0.25">
      <c r="A4730" s="13">
        <v>38246</v>
      </c>
      <c r="B4730">
        <v>44.03</v>
      </c>
    </row>
    <row r="4731" spans="1:2" hidden="1" x14ac:dyDescent="0.25">
      <c r="A4731" s="13">
        <v>38247</v>
      </c>
      <c r="B4731">
        <v>45.63</v>
      </c>
    </row>
    <row r="4732" spans="1:2" hidden="1" x14ac:dyDescent="0.25">
      <c r="A4732" s="13">
        <v>38250</v>
      </c>
      <c r="B4732">
        <v>46.33</v>
      </c>
    </row>
    <row r="4733" spans="1:2" hidden="1" x14ac:dyDescent="0.25">
      <c r="A4733" s="13">
        <v>38251</v>
      </c>
      <c r="B4733">
        <v>47.11</v>
      </c>
    </row>
    <row r="4734" spans="1:2" hidden="1" x14ac:dyDescent="0.25">
      <c r="A4734" s="13">
        <v>38252</v>
      </c>
      <c r="B4734">
        <v>48.41</v>
      </c>
    </row>
    <row r="4735" spans="1:2" hidden="1" x14ac:dyDescent="0.25">
      <c r="A4735" s="13">
        <v>38253</v>
      </c>
      <c r="B4735">
        <v>48.37</v>
      </c>
    </row>
    <row r="4736" spans="1:2" hidden="1" x14ac:dyDescent="0.25">
      <c r="A4736" s="13">
        <v>38254</v>
      </c>
      <c r="B4736">
        <v>48.86</v>
      </c>
    </row>
    <row r="4737" spans="1:2" hidden="1" x14ac:dyDescent="0.25">
      <c r="A4737" s="13">
        <v>38257</v>
      </c>
      <c r="B4737">
        <v>49.56</v>
      </c>
    </row>
    <row r="4738" spans="1:2" hidden="1" x14ac:dyDescent="0.25">
      <c r="A4738" s="13">
        <v>38258</v>
      </c>
      <c r="B4738">
        <v>49.76</v>
      </c>
    </row>
    <row r="4739" spans="1:2" hidden="1" x14ac:dyDescent="0.25">
      <c r="A4739" s="13">
        <v>38259</v>
      </c>
      <c r="B4739">
        <v>49.53</v>
      </c>
    </row>
    <row r="4740" spans="1:2" hidden="1" x14ac:dyDescent="0.25">
      <c r="A4740" s="13">
        <v>38260</v>
      </c>
      <c r="B4740">
        <v>49.56</v>
      </c>
    </row>
    <row r="4741" spans="1:2" hidden="1" x14ac:dyDescent="0.25">
      <c r="A4741" s="13">
        <v>38261</v>
      </c>
      <c r="B4741">
        <v>50.16</v>
      </c>
    </row>
    <row r="4742" spans="1:2" hidden="1" x14ac:dyDescent="0.25">
      <c r="A4742" s="13">
        <v>38264</v>
      </c>
      <c r="B4742">
        <v>49.85</v>
      </c>
    </row>
    <row r="4743" spans="1:2" hidden="1" x14ac:dyDescent="0.25">
      <c r="A4743" s="13">
        <v>38265</v>
      </c>
      <c r="B4743">
        <v>51.08</v>
      </c>
    </row>
    <row r="4744" spans="1:2" hidden="1" x14ac:dyDescent="0.25">
      <c r="A4744" s="13">
        <v>38266</v>
      </c>
      <c r="B4744">
        <v>51.98</v>
      </c>
    </row>
    <row r="4745" spans="1:2" hidden="1" x14ac:dyDescent="0.25">
      <c r="A4745" s="13">
        <v>38267</v>
      </c>
      <c r="B4745">
        <v>52.56</v>
      </c>
    </row>
    <row r="4746" spans="1:2" hidden="1" x14ac:dyDescent="0.25">
      <c r="A4746" s="13">
        <v>38268</v>
      </c>
      <c r="B4746">
        <v>53.4</v>
      </c>
    </row>
    <row r="4747" spans="1:2" hidden="1" x14ac:dyDescent="0.25">
      <c r="A4747" s="13">
        <v>38271</v>
      </c>
      <c r="B4747">
        <v>53.65</v>
      </c>
    </row>
    <row r="4748" spans="1:2" hidden="1" x14ac:dyDescent="0.25">
      <c r="A4748" s="13">
        <v>38272</v>
      </c>
      <c r="B4748">
        <v>53.49</v>
      </c>
    </row>
    <row r="4749" spans="1:2" hidden="1" x14ac:dyDescent="0.25">
      <c r="A4749" s="13">
        <v>38273</v>
      </c>
      <c r="B4749">
        <v>53.86</v>
      </c>
    </row>
    <row r="4750" spans="1:2" hidden="1" x14ac:dyDescent="0.25">
      <c r="A4750" s="13">
        <v>38274</v>
      </c>
      <c r="B4750">
        <v>54.69</v>
      </c>
    </row>
    <row r="4751" spans="1:2" hidden="1" x14ac:dyDescent="0.25">
      <c r="A4751" s="13">
        <v>38275</v>
      </c>
      <c r="B4751">
        <v>54.89</v>
      </c>
    </row>
    <row r="4752" spans="1:2" hidden="1" x14ac:dyDescent="0.25">
      <c r="A4752" s="13">
        <v>38278</v>
      </c>
      <c r="B4752">
        <v>53.59</v>
      </c>
    </row>
    <row r="4753" spans="1:2" hidden="1" x14ac:dyDescent="0.25">
      <c r="A4753" s="13">
        <v>38279</v>
      </c>
      <c r="B4753">
        <v>53.28</v>
      </c>
    </row>
    <row r="4754" spans="1:2" hidden="1" x14ac:dyDescent="0.25">
      <c r="A4754" s="13">
        <v>38280</v>
      </c>
      <c r="B4754">
        <v>54.93</v>
      </c>
    </row>
    <row r="4755" spans="1:2" hidden="1" x14ac:dyDescent="0.25">
      <c r="A4755" s="13">
        <v>38281</v>
      </c>
      <c r="B4755">
        <v>54.51</v>
      </c>
    </row>
    <row r="4756" spans="1:2" hidden="1" x14ac:dyDescent="0.25">
      <c r="A4756" s="13">
        <v>38282</v>
      </c>
      <c r="B4756">
        <v>55.83</v>
      </c>
    </row>
    <row r="4757" spans="1:2" hidden="1" x14ac:dyDescent="0.25">
      <c r="A4757" s="13">
        <v>38285</v>
      </c>
      <c r="B4757">
        <v>55.52</v>
      </c>
    </row>
    <row r="4758" spans="1:2" hidden="1" x14ac:dyDescent="0.25">
      <c r="A4758" s="13">
        <v>38286</v>
      </c>
      <c r="B4758">
        <v>56.37</v>
      </c>
    </row>
    <row r="4759" spans="1:2" hidden="1" x14ac:dyDescent="0.25">
      <c r="A4759" s="13">
        <v>38287</v>
      </c>
      <c r="B4759">
        <v>52.52</v>
      </c>
    </row>
    <row r="4760" spans="1:2" hidden="1" x14ac:dyDescent="0.25">
      <c r="A4760" s="13">
        <v>38288</v>
      </c>
      <c r="B4760">
        <v>50.95</v>
      </c>
    </row>
    <row r="4761" spans="1:2" hidden="1" x14ac:dyDescent="0.25">
      <c r="A4761" s="13">
        <v>38289</v>
      </c>
      <c r="B4761">
        <v>51.78</v>
      </c>
    </row>
    <row r="4762" spans="1:2" hidden="1" x14ac:dyDescent="0.25">
      <c r="A4762" s="13">
        <v>38292</v>
      </c>
      <c r="B4762">
        <v>50.1</v>
      </c>
    </row>
    <row r="4763" spans="1:2" hidden="1" x14ac:dyDescent="0.25">
      <c r="A4763" s="13">
        <v>38293</v>
      </c>
      <c r="B4763">
        <v>49.6</v>
      </c>
    </row>
    <row r="4764" spans="1:2" hidden="1" x14ac:dyDescent="0.25">
      <c r="A4764" s="13">
        <v>38294</v>
      </c>
      <c r="B4764">
        <v>50.9</v>
      </c>
    </row>
    <row r="4765" spans="1:2" hidden="1" x14ac:dyDescent="0.25">
      <c r="A4765" s="13">
        <v>38295</v>
      </c>
      <c r="B4765">
        <v>48.8</v>
      </c>
    </row>
    <row r="4766" spans="1:2" hidden="1" x14ac:dyDescent="0.25">
      <c r="A4766" s="13">
        <v>38296</v>
      </c>
      <c r="B4766">
        <v>49.65</v>
      </c>
    </row>
    <row r="4767" spans="1:2" hidden="1" x14ac:dyDescent="0.25">
      <c r="A4767" s="13">
        <v>38299</v>
      </c>
      <c r="B4767">
        <v>49.1</v>
      </c>
    </row>
    <row r="4768" spans="1:2" hidden="1" x14ac:dyDescent="0.25">
      <c r="A4768" s="13">
        <v>38300</v>
      </c>
      <c r="B4768">
        <v>47.4</v>
      </c>
    </row>
    <row r="4769" spans="1:2" hidden="1" x14ac:dyDescent="0.25">
      <c r="A4769" s="13">
        <v>38301</v>
      </c>
      <c r="B4769">
        <v>48.7</v>
      </c>
    </row>
    <row r="4770" spans="1:2" hidden="1" x14ac:dyDescent="0.25">
      <c r="A4770" s="13">
        <v>38302</v>
      </c>
      <c r="B4770">
        <v>47.5</v>
      </c>
    </row>
    <row r="4771" spans="1:2" hidden="1" x14ac:dyDescent="0.25">
      <c r="A4771" s="13">
        <v>38303</v>
      </c>
      <c r="B4771">
        <v>47.3</v>
      </c>
    </row>
    <row r="4772" spans="1:2" hidden="1" x14ac:dyDescent="0.25">
      <c r="A4772" s="13">
        <v>38306</v>
      </c>
      <c r="B4772">
        <v>46.95</v>
      </c>
    </row>
    <row r="4773" spans="1:2" hidden="1" x14ac:dyDescent="0.25">
      <c r="A4773" s="13">
        <v>38307</v>
      </c>
      <c r="B4773">
        <v>46.1</v>
      </c>
    </row>
    <row r="4774" spans="1:2" hidden="1" x14ac:dyDescent="0.25">
      <c r="A4774" s="13">
        <v>38308</v>
      </c>
      <c r="B4774">
        <v>46.85</v>
      </c>
    </row>
    <row r="4775" spans="1:2" hidden="1" x14ac:dyDescent="0.25">
      <c r="A4775" s="13">
        <v>38309</v>
      </c>
      <c r="B4775">
        <v>46.3</v>
      </c>
    </row>
    <row r="4776" spans="1:2" hidden="1" x14ac:dyDescent="0.25">
      <c r="A4776" s="13">
        <v>38310</v>
      </c>
      <c r="B4776">
        <v>48.9</v>
      </c>
    </row>
    <row r="4777" spans="1:2" hidden="1" x14ac:dyDescent="0.25">
      <c r="A4777" s="13">
        <v>38313</v>
      </c>
      <c r="B4777">
        <v>48.48</v>
      </c>
    </row>
    <row r="4778" spans="1:2" hidden="1" x14ac:dyDescent="0.25">
      <c r="A4778" s="13">
        <v>38314</v>
      </c>
      <c r="B4778">
        <v>48.74</v>
      </c>
    </row>
    <row r="4779" spans="1:2" hidden="1" x14ac:dyDescent="0.25">
      <c r="A4779" s="13">
        <v>38315</v>
      </c>
      <c r="B4779">
        <v>49.14</v>
      </c>
    </row>
    <row r="4780" spans="1:2" hidden="1" x14ac:dyDescent="0.25">
      <c r="A4780" s="13">
        <v>38320</v>
      </c>
      <c r="B4780">
        <v>49.71</v>
      </c>
    </row>
    <row r="4781" spans="1:2" hidden="1" x14ac:dyDescent="0.25">
      <c r="A4781" s="13">
        <v>38321</v>
      </c>
      <c r="B4781">
        <v>49.16</v>
      </c>
    </row>
    <row r="4782" spans="1:2" hidden="1" x14ac:dyDescent="0.25">
      <c r="A4782" s="13">
        <v>38322</v>
      </c>
      <c r="B4782">
        <v>45.56</v>
      </c>
    </row>
    <row r="4783" spans="1:2" hidden="1" x14ac:dyDescent="0.25">
      <c r="A4783" s="13">
        <v>38323</v>
      </c>
      <c r="B4783">
        <v>43.31</v>
      </c>
    </row>
    <row r="4784" spans="1:2" hidden="1" x14ac:dyDescent="0.25">
      <c r="A4784" s="13">
        <v>38324</v>
      </c>
      <c r="B4784">
        <v>42.56</v>
      </c>
    </row>
    <row r="4785" spans="1:2" hidden="1" x14ac:dyDescent="0.25">
      <c r="A4785" s="13">
        <v>38327</v>
      </c>
      <c r="B4785">
        <v>42.96</v>
      </c>
    </row>
    <row r="4786" spans="1:2" hidden="1" x14ac:dyDescent="0.25">
      <c r="A4786" s="13">
        <v>38328</v>
      </c>
      <c r="B4786">
        <v>41.51</v>
      </c>
    </row>
    <row r="4787" spans="1:2" hidden="1" x14ac:dyDescent="0.25">
      <c r="A4787" s="13">
        <v>38329</v>
      </c>
      <c r="B4787">
        <v>41.96</v>
      </c>
    </row>
    <row r="4788" spans="1:2" hidden="1" x14ac:dyDescent="0.25">
      <c r="A4788" s="13">
        <v>38330</v>
      </c>
      <c r="B4788">
        <v>42.41</v>
      </c>
    </row>
    <row r="4789" spans="1:2" hidden="1" x14ac:dyDescent="0.25">
      <c r="A4789" s="13">
        <v>38331</v>
      </c>
      <c r="B4789">
        <v>40.71</v>
      </c>
    </row>
    <row r="4790" spans="1:2" hidden="1" x14ac:dyDescent="0.25">
      <c r="A4790" s="13">
        <v>38334</v>
      </c>
      <c r="B4790">
        <v>41.06</v>
      </c>
    </row>
    <row r="4791" spans="1:2" hidden="1" x14ac:dyDescent="0.25">
      <c r="A4791" s="13">
        <v>38335</v>
      </c>
      <c r="B4791">
        <v>41.76</v>
      </c>
    </row>
    <row r="4792" spans="1:2" hidden="1" x14ac:dyDescent="0.25">
      <c r="A4792" s="13">
        <v>38336</v>
      </c>
      <c r="B4792">
        <v>44.21</v>
      </c>
    </row>
    <row r="4793" spans="1:2" hidden="1" x14ac:dyDescent="0.25">
      <c r="A4793" s="13">
        <v>38337</v>
      </c>
      <c r="B4793">
        <v>44.16</v>
      </c>
    </row>
    <row r="4794" spans="1:2" hidden="1" x14ac:dyDescent="0.25">
      <c r="A4794" s="13">
        <v>38338</v>
      </c>
      <c r="B4794">
        <v>46.31</v>
      </c>
    </row>
    <row r="4795" spans="1:2" hidden="1" x14ac:dyDescent="0.25">
      <c r="A4795" s="13">
        <v>38341</v>
      </c>
      <c r="B4795">
        <v>45.57</v>
      </c>
    </row>
    <row r="4796" spans="1:2" hidden="1" x14ac:dyDescent="0.25">
      <c r="A4796" s="13">
        <v>38342</v>
      </c>
      <c r="B4796">
        <v>45.76</v>
      </c>
    </row>
    <row r="4797" spans="1:2" hidden="1" x14ac:dyDescent="0.25">
      <c r="A4797" s="13">
        <v>38343</v>
      </c>
      <c r="B4797">
        <v>44.05</v>
      </c>
    </row>
    <row r="4798" spans="1:2" hidden="1" x14ac:dyDescent="0.25">
      <c r="A4798" s="13">
        <v>38344</v>
      </c>
      <c r="B4798">
        <v>42.19</v>
      </c>
    </row>
    <row r="4799" spans="1:2" hidden="1" x14ac:dyDescent="0.25">
      <c r="A4799" s="13">
        <v>38348</v>
      </c>
      <c r="B4799">
        <v>41.26</v>
      </c>
    </row>
    <row r="4800" spans="1:2" hidden="1" x14ac:dyDescent="0.25">
      <c r="A4800" s="13">
        <v>38349</v>
      </c>
      <c r="B4800">
        <v>41.78</v>
      </c>
    </row>
    <row r="4801" spans="1:2" hidden="1" x14ac:dyDescent="0.25">
      <c r="A4801" s="13">
        <v>38350</v>
      </c>
      <c r="B4801">
        <v>43.69</v>
      </c>
    </row>
    <row r="4802" spans="1:2" hidden="1" x14ac:dyDescent="0.25">
      <c r="A4802" s="13">
        <v>38351</v>
      </c>
      <c r="B4802">
        <v>43.36</v>
      </c>
    </row>
    <row r="4803" spans="1:2" hidden="1" x14ac:dyDescent="0.25">
      <c r="A4803" s="13">
        <v>38355</v>
      </c>
      <c r="B4803">
        <v>42.16</v>
      </c>
    </row>
    <row r="4804" spans="1:2" hidden="1" x14ac:dyDescent="0.25">
      <c r="A4804" s="13">
        <v>38356</v>
      </c>
      <c r="B4804">
        <v>43.96</v>
      </c>
    </row>
    <row r="4805" spans="1:2" hidden="1" x14ac:dyDescent="0.25">
      <c r="A4805" s="13">
        <v>38357</v>
      </c>
      <c r="B4805">
        <v>43.41</v>
      </c>
    </row>
    <row r="4806" spans="1:2" hidden="1" x14ac:dyDescent="0.25">
      <c r="A4806" s="13">
        <v>38358</v>
      </c>
      <c r="B4806">
        <v>45.51</v>
      </c>
    </row>
    <row r="4807" spans="1:2" hidden="1" x14ac:dyDescent="0.25">
      <c r="A4807" s="13">
        <v>38359</v>
      </c>
      <c r="B4807">
        <v>45.32</v>
      </c>
    </row>
    <row r="4808" spans="1:2" hidden="1" x14ac:dyDescent="0.25">
      <c r="A4808" s="13">
        <v>38362</v>
      </c>
      <c r="B4808">
        <v>45.31</v>
      </c>
    </row>
    <row r="4809" spans="1:2" hidden="1" x14ac:dyDescent="0.25">
      <c r="A4809" s="13">
        <v>38363</v>
      </c>
      <c r="B4809">
        <v>45.66</v>
      </c>
    </row>
    <row r="4810" spans="1:2" hidden="1" x14ac:dyDescent="0.25">
      <c r="A4810" s="13">
        <v>38364</v>
      </c>
      <c r="B4810">
        <v>46.46</v>
      </c>
    </row>
    <row r="4811" spans="1:2" hidden="1" x14ac:dyDescent="0.25">
      <c r="A4811" s="13">
        <v>38365</v>
      </c>
      <c r="B4811">
        <v>48.11</v>
      </c>
    </row>
    <row r="4812" spans="1:2" hidden="1" x14ac:dyDescent="0.25">
      <c r="A4812" s="13">
        <v>38366</v>
      </c>
      <c r="B4812">
        <v>48.41</v>
      </c>
    </row>
    <row r="4813" spans="1:2" hidden="1" x14ac:dyDescent="0.25">
      <c r="A4813" s="13">
        <v>38370</v>
      </c>
      <c r="B4813">
        <v>48.46</v>
      </c>
    </row>
    <row r="4814" spans="1:2" hidden="1" x14ac:dyDescent="0.25">
      <c r="A4814" s="13">
        <v>38371</v>
      </c>
      <c r="B4814">
        <v>47.61</v>
      </c>
    </row>
    <row r="4815" spans="1:2" hidden="1" x14ac:dyDescent="0.25">
      <c r="A4815" s="13">
        <v>38372</v>
      </c>
      <c r="B4815">
        <v>47.01</v>
      </c>
    </row>
    <row r="4816" spans="1:2" hidden="1" x14ac:dyDescent="0.25">
      <c r="A4816" s="13">
        <v>38373</v>
      </c>
      <c r="B4816">
        <v>48.31</v>
      </c>
    </row>
    <row r="4817" spans="1:2" hidden="1" x14ac:dyDescent="0.25">
      <c r="A4817" s="13">
        <v>38376</v>
      </c>
      <c r="B4817">
        <v>48.61</v>
      </c>
    </row>
    <row r="4818" spans="1:2" hidden="1" x14ac:dyDescent="0.25">
      <c r="A4818" s="13">
        <v>38377</v>
      </c>
      <c r="B4818">
        <v>49.43</v>
      </c>
    </row>
    <row r="4819" spans="1:2" hidden="1" x14ac:dyDescent="0.25">
      <c r="A4819" s="13">
        <v>38378</v>
      </c>
      <c r="B4819">
        <v>48.8</v>
      </c>
    </row>
    <row r="4820" spans="1:2" hidden="1" x14ac:dyDescent="0.25">
      <c r="A4820" s="13">
        <v>38379</v>
      </c>
      <c r="B4820">
        <v>48.8</v>
      </c>
    </row>
    <row r="4821" spans="1:2" hidden="1" x14ac:dyDescent="0.25">
      <c r="A4821" s="13">
        <v>38380</v>
      </c>
      <c r="B4821">
        <v>47.15</v>
      </c>
    </row>
    <row r="4822" spans="1:2" hidden="1" x14ac:dyDescent="0.25">
      <c r="A4822" s="13">
        <v>38383</v>
      </c>
      <c r="B4822">
        <v>48.25</v>
      </c>
    </row>
    <row r="4823" spans="1:2" hidden="1" x14ac:dyDescent="0.25">
      <c r="A4823" s="13">
        <v>38384</v>
      </c>
      <c r="B4823">
        <v>47.1</v>
      </c>
    </row>
    <row r="4824" spans="1:2" hidden="1" x14ac:dyDescent="0.25">
      <c r="A4824" s="13">
        <v>38385</v>
      </c>
      <c r="B4824">
        <v>46.65</v>
      </c>
    </row>
    <row r="4825" spans="1:2" hidden="1" x14ac:dyDescent="0.25">
      <c r="A4825" s="13">
        <v>38386</v>
      </c>
      <c r="B4825">
        <v>46.4</v>
      </c>
    </row>
    <row r="4826" spans="1:2" hidden="1" x14ac:dyDescent="0.25">
      <c r="A4826" s="13">
        <v>38387</v>
      </c>
      <c r="B4826">
        <v>46.45</v>
      </c>
    </row>
    <row r="4827" spans="1:2" hidden="1" x14ac:dyDescent="0.25">
      <c r="A4827" s="13">
        <v>38390</v>
      </c>
      <c r="B4827">
        <v>45.35</v>
      </c>
    </row>
    <row r="4828" spans="1:2" hidden="1" x14ac:dyDescent="0.25">
      <c r="A4828" s="13">
        <v>38391</v>
      </c>
      <c r="B4828">
        <v>45.4</v>
      </c>
    </row>
    <row r="4829" spans="1:2" hidden="1" x14ac:dyDescent="0.25">
      <c r="A4829" s="13">
        <v>38392</v>
      </c>
      <c r="B4829">
        <v>45.45</v>
      </c>
    </row>
    <row r="4830" spans="1:2" hidden="1" x14ac:dyDescent="0.25">
      <c r="A4830" s="13">
        <v>38393</v>
      </c>
      <c r="B4830">
        <v>47.05</v>
      </c>
    </row>
    <row r="4831" spans="1:2" hidden="1" x14ac:dyDescent="0.25">
      <c r="A4831" s="13">
        <v>38394</v>
      </c>
      <c r="B4831">
        <v>47.15</v>
      </c>
    </row>
    <row r="4832" spans="1:2" hidden="1" x14ac:dyDescent="0.25">
      <c r="A4832" s="13">
        <v>38397</v>
      </c>
      <c r="B4832">
        <v>47.5</v>
      </c>
    </row>
    <row r="4833" spans="1:2" hidden="1" x14ac:dyDescent="0.25">
      <c r="A4833" s="13">
        <v>38398</v>
      </c>
      <c r="B4833">
        <v>47.3</v>
      </c>
    </row>
    <row r="4834" spans="1:2" hidden="1" x14ac:dyDescent="0.25">
      <c r="A4834" s="13">
        <v>38399</v>
      </c>
      <c r="B4834">
        <v>48.35</v>
      </c>
    </row>
    <row r="4835" spans="1:2" hidden="1" x14ac:dyDescent="0.25">
      <c r="A4835" s="13">
        <v>38400</v>
      </c>
      <c r="B4835">
        <v>47.5</v>
      </c>
    </row>
    <row r="4836" spans="1:2" hidden="1" x14ac:dyDescent="0.25">
      <c r="A4836" s="13">
        <v>38401</v>
      </c>
      <c r="B4836">
        <v>48.45</v>
      </c>
    </row>
    <row r="4837" spans="1:2" hidden="1" x14ac:dyDescent="0.25">
      <c r="A4837" s="13">
        <v>38405</v>
      </c>
      <c r="B4837">
        <v>51</v>
      </c>
    </row>
    <row r="4838" spans="1:2" hidden="1" x14ac:dyDescent="0.25">
      <c r="A4838" s="13">
        <v>38406</v>
      </c>
      <c r="B4838">
        <v>51.73</v>
      </c>
    </row>
    <row r="4839" spans="1:2" hidden="1" x14ac:dyDescent="0.25">
      <c r="A4839" s="13">
        <v>38407</v>
      </c>
      <c r="B4839">
        <v>52.05</v>
      </c>
    </row>
    <row r="4840" spans="1:2" hidden="1" x14ac:dyDescent="0.25">
      <c r="A4840" s="13">
        <v>38408</v>
      </c>
      <c r="B4840">
        <v>52.2</v>
      </c>
    </row>
    <row r="4841" spans="1:2" hidden="1" x14ac:dyDescent="0.25">
      <c r="A4841" s="13">
        <v>38411</v>
      </c>
      <c r="B4841">
        <v>51.75</v>
      </c>
    </row>
    <row r="4842" spans="1:2" hidden="1" x14ac:dyDescent="0.25">
      <c r="A4842" s="13">
        <v>38412</v>
      </c>
      <c r="B4842">
        <v>51.67</v>
      </c>
    </row>
    <row r="4843" spans="1:2" hidden="1" x14ac:dyDescent="0.25">
      <c r="A4843" s="13">
        <v>38413</v>
      </c>
      <c r="B4843">
        <v>53</v>
      </c>
    </row>
    <row r="4844" spans="1:2" hidden="1" x14ac:dyDescent="0.25">
      <c r="A4844" s="13">
        <v>38414</v>
      </c>
      <c r="B4844">
        <v>53.6</v>
      </c>
    </row>
    <row r="4845" spans="1:2" hidden="1" x14ac:dyDescent="0.25">
      <c r="A4845" s="13">
        <v>38415</v>
      </c>
      <c r="B4845">
        <v>53.7</v>
      </c>
    </row>
    <row r="4846" spans="1:2" hidden="1" x14ac:dyDescent="0.25">
      <c r="A4846" s="13">
        <v>38418</v>
      </c>
      <c r="B4846">
        <v>53.9</v>
      </c>
    </row>
    <row r="4847" spans="1:2" hidden="1" x14ac:dyDescent="0.25">
      <c r="A4847" s="13">
        <v>38419</v>
      </c>
      <c r="B4847">
        <v>54.55</v>
      </c>
    </row>
    <row r="4848" spans="1:2" hidden="1" x14ac:dyDescent="0.25">
      <c r="A4848" s="13">
        <v>38420</v>
      </c>
      <c r="B4848">
        <v>54.75</v>
      </c>
    </row>
    <row r="4849" spans="1:2" hidden="1" x14ac:dyDescent="0.25">
      <c r="A4849" s="13">
        <v>38421</v>
      </c>
      <c r="B4849">
        <v>53.52</v>
      </c>
    </row>
    <row r="4850" spans="1:2" hidden="1" x14ac:dyDescent="0.25">
      <c r="A4850" s="13">
        <v>38422</v>
      </c>
      <c r="B4850">
        <v>54.4</v>
      </c>
    </row>
    <row r="4851" spans="1:2" hidden="1" x14ac:dyDescent="0.25">
      <c r="A4851" s="13">
        <v>38425</v>
      </c>
      <c r="B4851">
        <v>54.9</v>
      </c>
    </row>
    <row r="4852" spans="1:2" hidden="1" x14ac:dyDescent="0.25">
      <c r="A4852" s="13">
        <v>38426</v>
      </c>
      <c r="B4852">
        <v>55.05</v>
      </c>
    </row>
    <row r="4853" spans="1:2" hidden="1" x14ac:dyDescent="0.25">
      <c r="A4853" s="13">
        <v>38427</v>
      </c>
      <c r="B4853">
        <v>56.5</v>
      </c>
    </row>
    <row r="4854" spans="1:2" hidden="1" x14ac:dyDescent="0.25">
      <c r="A4854" s="13">
        <v>38428</v>
      </c>
      <c r="B4854">
        <v>56.4</v>
      </c>
    </row>
    <row r="4855" spans="1:2" hidden="1" x14ac:dyDescent="0.25">
      <c r="A4855" s="13">
        <v>38429</v>
      </c>
      <c r="B4855">
        <v>56.8</v>
      </c>
    </row>
    <row r="4856" spans="1:2" hidden="1" x14ac:dyDescent="0.25">
      <c r="A4856" s="13">
        <v>38432</v>
      </c>
      <c r="B4856">
        <v>56.7</v>
      </c>
    </row>
    <row r="4857" spans="1:2" hidden="1" x14ac:dyDescent="0.25">
      <c r="A4857" s="13">
        <v>38433</v>
      </c>
      <c r="B4857">
        <v>55.95</v>
      </c>
    </row>
    <row r="4858" spans="1:2" hidden="1" x14ac:dyDescent="0.25">
      <c r="A4858" s="13">
        <v>38434</v>
      </c>
      <c r="B4858">
        <v>49.43</v>
      </c>
    </row>
    <row r="4859" spans="1:2" hidden="1" x14ac:dyDescent="0.25">
      <c r="A4859" s="13">
        <v>38435</v>
      </c>
      <c r="B4859">
        <v>49.7</v>
      </c>
    </row>
    <row r="4860" spans="1:2" hidden="1" x14ac:dyDescent="0.25">
      <c r="A4860" s="13">
        <v>38439</v>
      </c>
      <c r="B4860">
        <v>54.06</v>
      </c>
    </row>
    <row r="4861" spans="1:2" hidden="1" x14ac:dyDescent="0.25">
      <c r="A4861" s="13">
        <v>38440</v>
      </c>
      <c r="B4861">
        <v>54.26</v>
      </c>
    </row>
    <row r="4862" spans="1:2" hidden="1" x14ac:dyDescent="0.25">
      <c r="A4862" s="13">
        <v>38441</v>
      </c>
      <c r="B4862">
        <v>53.96</v>
      </c>
    </row>
    <row r="4863" spans="1:2" hidden="1" x14ac:dyDescent="0.25">
      <c r="A4863" s="13">
        <v>38442</v>
      </c>
      <c r="B4863">
        <v>55.31</v>
      </c>
    </row>
    <row r="4864" spans="1:2" hidden="1" x14ac:dyDescent="0.25">
      <c r="A4864" s="13">
        <v>38443</v>
      </c>
      <c r="B4864">
        <v>57.26</v>
      </c>
    </row>
    <row r="4865" spans="1:2" hidden="1" x14ac:dyDescent="0.25">
      <c r="A4865" s="13">
        <v>38446</v>
      </c>
      <c r="B4865">
        <v>56.86</v>
      </c>
    </row>
    <row r="4866" spans="1:2" hidden="1" x14ac:dyDescent="0.25">
      <c r="A4866" s="13">
        <v>38447</v>
      </c>
      <c r="B4866">
        <v>55.83</v>
      </c>
    </row>
    <row r="4867" spans="1:2" hidden="1" x14ac:dyDescent="0.25">
      <c r="A4867" s="13">
        <v>38448</v>
      </c>
      <c r="B4867">
        <v>55.88</v>
      </c>
    </row>
    <row r="4868" spans="1:2" hidden="1" x14ac:dyDescent="0.25">
      <c r="A4868" s="13">
        <v>38449</v>
      </c>
      <c r="B4868">
        <v>54.16</v>
      </c>
    </row>
    <row r="4869" spans="1:2" hidden="1" x14ac:dyDescent="0.25">
      <c r="A4869" s="13">
        <v>38450</v>
      </c>
      <c r="B4869">
        <v>53.46</v>
      </c>
    </row>
    <row r="4870" spans="1:2" hidden="1" x14ac:dyDescent="0.25">
      <c r="A4870" s="13">
        <v>38453</v>
      </c>
      <c r="B4870">
        <v>53.71</v>
      </c>
    </row>
    <row r="4871" spans="1:2" hidden="1" x14ac:dyDescent="0.25">
      <c r="A4871" s="13">
        <v>38454</v>
      </c>
      <c r="B4871">
        <v>51.54</v>
      </c>
    </row>
    <row r="4872" spans="1:2" hidden="1" x14ac:dyDescent="0.25">
      <c r="A4872" s="13">
        <v>38455</v>
      </c>
      <c r="B4872">
        <v>50.21</v>
      </c>
    </row>
    <row r="4873" spans="1:2" hidden="1" x14ac:dyDescent="0.25">
      <c r="A4873" s="13">
        <v>38456</v>
      </c>
      <c r="B4873">
        <v>51.11</v>
      </c>
    </row>
    <row r="4874" spans="1:2" hidden="1" x14ac:dyDescent="0.25">
      <c r="A4874" s="13">
        <v>38457</v>
      </c>
      <c r="B4874">
        <v>50.61</v>
      </c>
    </row>
    <row r="4875" spans="1:2" hidden="1" x14ac:dyDescent="0.25">
      <c r="A4875" s="13">
        <v>38460</v>
      </c>
      <c r="B4875">
        <v>50.52</v>
      </c>
    </row>
    <row r="4876" spans="1:2" hidden="1" x14ac:dyDescent="0.25">
      <c r="A4876" s="13">
        <v>38461</v>
      </c>
      <c r="B4876">
        <v>52.33</v>
      </c>
    </row>
    <row r="4877" spans="1:2" hidden="1" x14ac:dyDescent="0.25">
      <c r="A4877" s="13">
        <v>38462</v>
      </c>
      <c r="B4877">
        <v>52.45</v>
      </c>
    </row>
    <row r="4878" spans="1:2" hidden="1" x14ac:dyDescent="0.25">
      <c r="A4878" s="13">
        <v>38463</v>
      </c>
      <c r="B4878">
        <v>52.49</v>
      </c>
    </row>
    <row r="4879" spans="1:2" hidden="1" x14ac:dyDescent="0.25">
      <c r="A4879" s="13">
        <v>38464</v>
      </c>
      <c r="B4879">
        <v>54.16</v>
      </c>
    </row>
    <row r="4880" spans="1:2" hidden="1" x14ac:dyDescent="0.25">
      <c r="A4880" s="13">
        <v>38467</v>
      </c>
      <c r="B4880">
        <v>53.16</v>
      </c>
    </row>
    <row r="4881" spans="1:2" hidden="1" x14ac:dyDescent="0.25">
      <c r="A4881" s="13">
        <v>38468</v>
      </c>
      <c r="B4881">
        <v>54.33</v>
      </c>
    </row>
    <row r="4882" spans="1:2" hidden="1" x14ac:dyDescent="0.25">
      <c r="A4882" s="13">
        <v>38469</v>
      </c>
      <c r="B4882">
        <v>51.37</v>
      </c>
    </row>
    <row r="4883" spans="1:2" hidden="1" x14ac:dyDescent="0.25">
      <c r="A4883" s="13">
        <v>38470</v>
      </c>
      <c r="B4883">
        <v>51.92</v>
      </c>
    </row>
    <row r="4884" spans="1:2" hidden="1" x14ac:dyDescent="0.25">
      <c r="A4884" s="13">
        <v>38471</v>
      </c>
      <c r="B4884">
        <v>49.2</v>
      </c>
    </row>
    <row r="4885" spans="1:2" hidden="1" x14ac:dyDescent="0.25">
      <c r="A4885" s="13">
        <v>38474</v>
      </c>
      <c r="B4885">
        <v>50.94</v>
      </c>
    </row>
    <row r="4886" spans="1:2" hidden="1" x14ac:dyDescent="0.25">
      <c r="A4886" s="13">
        <v>38475</v>
      </c>
      <c r="B4886">
        <v>49.6</v>
      </c>
    </row>
    <row r="4887" spans="1:2" hidden="1" x14ac:dyDescent="0.25">
      <c r="A4887" s="13">
        <v>38476</v>
      </c>
      <c r="B4887">
        <v>50.22</v>
      </c>
    </row>
    <row r="4888" spans="1:2" hidden="1" x14ac:dyDescent="0.25">
      <c r="A4888" s="13">
        <v>38477</v>
      </c>
      <c r="B4888">
        <v>51.12</v>
      </c>
    </row>
    <row r="4889" spans="1:2" hidden="1" x14ac:dyDescent="0.25">
      <c r="A4889" s="13">
        <v>38478</v>
      </c>
      <c r="B4889">
        <v>51.3</v>
      </c>
    </row>
    <row r="4890" spans="1:2" hidden="1" x14ac:dyDescent="0.25">
      <c r="A4890" s="13">
        <v>38481</v>
      </c>
      <c r="B4890">
        <v>52.04</v>
      </c>
    </row>
    <row r="4891" spans="1:2" hidden="1" x14ac:dyDescent="0.25">
      <c r="A4891" s="13">
        <v>38482</v>
      </c>
      <c r="B4891">
        <v>51.76</v>
      </c>
    </row>
    <row r="4892" spans="1:2" hidden="1" x14ac:dyDescent="0.25">
      <c r="A4892" s="13">
        <v>38483</v>
      </c>
      <c r="B4892">
        <v>50.39</v>
      </c>
    </row>
    <row r="4893" spans="1:2" hidden="1" x14ac:dyDescent="0.25">
      <c r="A4893" s="13">
        <v>38484</v>
      </c>
      <c r="B4893">
        <v>48.83</v>
      </c>
    </row>
    <row r="4894" spans="1:2" hidden="1" x14ac:dyDescent="0.25">
      <c r="A4894" s="13">
        <v>38485</v>
      </c>
      <c r="B4894">
        <v>48.65</v>
      </c>
    </row>
    <row r="4895" spans="1:2" hidden="1" x14ac:dyDescent="0.25">
      <c r="A4895" s="13">
        <v>38488</v>
      </c>
      <c r="B4895">
        <v>48.64</v>
      </c>
    </row>
    <row r="4896" spans="1:2" hidden="1" x14ac:dyDescent="0.25">
      <c r="A4896" s="13">
        <v>38489</v>
      </c>
      <c r="B4896">
        <v>48.97</v>
      </c>
    </row>
    <row r="4897" spans="1:2" hidden="1" x14ac:dyDescent="0.25">
      <c r="A4897" s="13">
        <v>38490</v>
      </c>
      <c r="B4897">
        <v>46.99</v>
      </c>
    </row>
    <row r="4898" spans="1:2" hidden="1" x14ac:dyDescent="0.25">
      <c r="A4898" s="13">
        <v>38491</v>
      </c>
      <c r="B4898">
        <v>47</v>
      </c>
    </row>
    <row r="4899" spans="1:2" hidden="1" x14ac:dyDescent="0.25">
      <c r="A4899" s="13">
        <v>38492</v>
      </c>
      <c r="B4899">
        <v>47.25</v>
      </c>
    </row>
    <row r="4900" spans="1:2" hidden="1" x14ac:dyDescent="0.25">
      <c r="A4900" s="13">
        <v>38495</v>
      </c>
      <c r="B4900">
        <v>48.68</v>
      </c>
    </row>
    <row r="4901" spans="1:2" hidden="1" x14ac:dyDescent="0.25">
      <c r="A4901" s="13">
        <v>38496</v>
      </c>
      <c r="B4901">
        <v>49.14</v>
      </c>
    </row>
    <row r="4902" spans="1:2" hidden="1" x14ac:dyDescent="0.25">
      <c r="A4902" s="13">
        <v>38497</v>
      </c>
      <c r="B4902">
        <v>50.37</v>
      </c>
    </row>
    <row r="4903" spans="1:2" hidden="1" x14ac:dyDescent="0.25">
      <c r="A4903" s="13">
        <v>38498</v>
      </c>
      <c r="B4903">
        <v>50.89</v>
      </c>
    </row>
    <row r="4904" spans="1:2" hidden="1" x14ac:dyDescent="0.25">
      <c r="A4904" s="13">
        <v>38499</v>
      </c>
      <c r="B4904">
        <v>51.65</v>
      </c>
    </row>
    <row r="4905" spans="1:2" hidden="1" x14ac:dyDescent="0.25">
      <c r="A4905" s="13">
        <v>38503</v>
      </c>
      <c r="B4905">
        <v>52.08</v>
      </c>
    </row>
    <row r="4906" spans="1:2" hidden="1" x14ac:dyDescent="0.25">
      <c r="A4906" s="13">
        <v>38504</v>
      </c>
      <c r="B4906">
        <v>54.4</v>
      </c>
    </row>
    <row r="4907" spans="1:2" hidden="1" x14ac:dyDescent="0.25">
      <c r="A4907" s="13">
        <v>38505</v>
      </c>
      <c r="B4907">
        <v>53.46</v>
      </c>
    </row>
    <row r="4908" spans="1:2" hidden="1" x14ac:dyDescent="0.25">
      <c r="A4908" s="13">
        <v>38506</v>
      </c>
      <c r="B4908">
        <v>55.08</v>
      </c>
    </row>
    <row r="4909" spans="1:2" hidden="1" x14ac:dyDescent="0.25">
      <c r="A4909" s="13">
        <v>38509</v>
      </c>
      <c r="B4909">
        <v>54.46</v>
      </c>
    </row>
    <row r="4910" spans="1:2" hidden="1" x14ac:dyDescent="0.25">
      <c r="A4910" s="13">
        <v>38510</v>
      </c>
      <c r="B4910">
        <v>53.84</v>
      </c>
    </row>
    <row r="4911" spans="1:2" hidden="1" x14ac:dyDescent="0.25">
      <c r="A4911" s="13">
        <v>38511</v>
      </c>
      <c r="B4911">
        <v>52.51</v>
      </c>
    </row>
    <row r="4912" spans="1:2" hidden="1" x14ac:dyDescent="0.25">
      <c r="A4912" s="13">
        <v>38512</v>
      </c>
      <c r="B4912">
        <v>54.36</v>
      </c>
    </row>
    <row r="4913" spans="1:2" hidden="1" x14ac:dyDescent="0.25">
      <c r="A4913" s="13">
        <v>38513</v>
      </c>
      <c r="B4913">
        <v>53.55</v>
      </c>
    </row>
    <row r="4914" spans="1:2" hidden="1" x14ac:dyDescent="0.25">
      <c r="A4914" s="13">
        <v>38516</v>
      </c>
      <c r="B4914">
        <v>55.47</v>
      </c>
    </row>
    <row r="4915" spans="1:2" hidden="1" x14ac:dyDescent="0.25">
      <c r="A4915" s="13">
        <v>38517</v>
      </c>
      <c r="B4915">
        <v>55.03</v>
      </c>
    </row>
    <row r="4916" spans="1:2" hidden="1" x14ac:dyDescent="0.25">
      <c r="A4916" s="13">
        <v>38518</v>
      </c>
      <c r="B4916">
        <v>55.53</v>
      </c>
    </row>
    <row r="4917" spans="1:2" hidden="1" x14ac:dyDescent="0.25">
      <c r="A4917" s="13">
        <v>38519</v>
      </c>
      <c r="B4917">
        <v>56.48</v>
      </c>
    </row>
    <row r="4918" spans="1:2" hidden="1" x14ac:dyDescent="0.25">
      <c r="A4918" s="13">
        <v>38520</v>
      </c>
      <c r="B4918">
        <v>58.4</v>
      </c>
    </row>
    <row r="4919" spans="1:2" hidden="1" x14ac:dyDescent="0.25">
      <c r="A4919" s="13">
        <v>38523</v>
      </c>
      <c r="B4919">
        <v>59.19</v>
      </c>
    </row>
    <row r="4920" spans="1:2" hidden="1" x14ac:dyDescent="0.25">
      <c r="A4920" s="13">
        <v>38524</v>
      </c>
      <c r="B4920">
        <v>58.9</v>
      </c>
    </row>
    <row r="4921" spans="1:2" hidden="1" x14ac:dyDescent="0.25">
      <c r="A4921" s="13">
        <v>38525</v>
      </c>
      <c r="B4921">
        <v>58.27</v>
      </c>
    </row>
    <row r="4922" spans="1:2" hidden="1" x14ac:dyDescent="0.25">
      <c r="A4922" s="13">
        <v>38526</v>
      </c>
      <c r="B4922">
        <v>59.23</v>
      </c>
    </row>
    <row r="4923" spans="1:2" hidden="1" x14ac:dyDescent="0.25">
      <c r="A4923" s="13">
        <v>38527</v>
      </c>
      <c r="B4923">
        <v>59.63</v>
      </c>
    </row>
    <row r="4924" spans="1:2" hidden="1" x14ac:dyDescent="0.25">
      <c r="A4924" s="13">
        <v>38530</v>
      </c>
      <c r="B4924">
        <v>59.78</v>
      </c>
    </row>
    <row r="4925" spans="1:2" hidden="1" x14ac:dyDescent="0.25">
      <c r="A4925" s="13">
        <v>38531</v>
      </c>
      <c r="B4925">
        <v>58.32</v>
      </c>
    </row>
    <row r="4926" spans="1:2" hidden="1" x14ac:dyDescent="0.25">
      <c r="A4926" s="13">
        <v>38532</v>
      </c>
      <c r="B4926">
        <v>57.23</v>
      </c>
    </row>
    <row r="4927" spans="1:2" hidden="1" x14ac:dyDescent="0.25">
      <c r="A4927" s="13">
        <v>38533</v>
      </c>
      <c r="B4927">
        <v>56.63</v>
      </c>
    </row>
    <row r="4928" spans="1:2" hidden="1" x14ac:dyDescent="0.25">
      <c r="A4928" s="13">
        <v>38534</v>
      </c>
      <c r="B4928">
        <v>59.11</v>
      </c>
    </row>
    <row r="4929" spans="1:2" hidden="1" x14ac:dyDescent="0.25">
      <c r="A4929" s="13">
        <v>38538</v>
      </c>
      <c r="B4929">
        <v>59.71</v>
      </c>
    </row>
    <row r="4930" spans="1:2" hidden="1" x14ac:dyDescent="0.25">
      <c r="A4930" s="13">
        <v>38539</v>
      </c>
      <c r="B4930">
        <v>61.24</v>
      </c>
    </row>
    <row r="4931" spans="1:2" hidden="1" x14ac:dyDescent="0.25">
      <c r="A4931" s="13">
        <v>38540</v>
      </c>
      <c r="B4931">
        <v>60.76</v>
      </c>
    </row>
    <row r="4932" spans="1:2" hidden="1" x14ac:dyDescent="0.25">
      <c r="A4932" s="13">
        <v>38541</v>
      </c>
      <c r="B4932">
        <v>59.71</v>
      </c>
    </row>
    <row r="4933" spans="1:2" hidden="1" x14ac:dyDescent="0.25">
      <c r="A4933" s="13">
        <v>38544</v>
      </c>
      <c r="B4933">
        <v>59.23</v>
      </c>
    </row>
    <row r="4934" spans="1:2" hidden="1" x14ac:dyDescent="0.25">
      <c r="A4934" s="13">
        <v>38545</v>
      </c>
      <c r="B4934">
        <v>60.49</v>
      </c>
    </row>
    <row r="4935" spans="1:2" hidden="1" x14ac:dyDescent="0.25">
      <c r="A4935" s="13">
        <v>38546</v>
      </c>
      <c r="B4935">
        <v>60</v>
      </c>
    </row>
    <row r="4936" spans="1:2" hidden="1" x14ac:dyDescent="0.25">
      <c r="A4936" s="13">
        <v>38547</v>
      </c>
      <c r="B4936">
        <v>57.83</v>
      </c>
    </row>
    <row r="4937" spans="1:2" hidden="1" x14ac:dyDescent="0.25">
      <c r="A4937" s="13">
        <v>38548</v>
      </c>
      <c r="B4937">
        <v>58.36</v>
      </c>
    </row>
    <row r="4938" spans="1:2" hidden="1" x14ac:dyDescent="0.25">
      <c r="A4938" s="13">
        <v>38551</v>
      </c>
      <c r="B4938">
        <v>57.12</v>
      </c>
    </row>
    <row r="4939" spans="1:2" hidden="1" x14ac:dyDescent="0.25">
      <c r="A4939" s="13">
        <v>38552</v>
      </c>
      <c r="B4939">
        <v>57.61</v>
      </c>
    </row>
    <row r="4940" spans="1:2" hidden="1" x14ac:dyDescent="0.25">
      <c r="A4940" s="13">
        <v>38553</v>
      </c>
      <c r="B4940">
        <v>56.73</v>
      </c>
    </row>
    <row r="4941" spans="1:2" hidden="1" x14ac:dyDescent="0.25">
      <c r="A4941" s="13">
        <v>38554</v>
      </c>
      <c r="B4941">
        <v>57.31</v>
      </c>
    </row>
    <row r="4942" spans="1:2" hidden="1" x14ac:dyDescent="0.25">
      <c r="A4942" s="13">
        <v>38555</v>
      </c>
      <c r="B4942">
        <v>57.75</v>
      </c>
    </row>
    <row r="4943" spans="1:2" hidden="1" x14ac:dyDescent="0.25">
      <c r="A4943" s="13">
        <v>38558</v>
      </c>
      <c r="B4943">
        <v>58.16</v>
      </c>
    </row>
    <row r="4944" spans="1:2" hidden="1" x14ac:dyDescent="0.25">
      <c r="A4944" s="13">
        <v>38559</v>
      </c>
      <c r="B4944">
        <v>59.05</v>
      </c>
    </row>
    <row r="4945" spans="1:2" hidden="1" x14ac:dyDescent="0.25">
      <c r="A4945" s="13">
        <v>38560</v>
      </c>
      <c r="B4945">
        <v>59.12</v>
      </c>
    </row>
    <row r="4946" spans="1:2" hidden="1" x14ac:dyDescent="0.25">
      <c r="A4946" s="13">
        <v>38561</v>
      </c>
      <c r="B4946">
        <v>59.91</v>
      </c>
    </row>
    <row r="4947" spans="1:2" hidden="1" x14ac:dyDescent="0.25">
      <c r="A4947" s="13">
        <v>38562</v>
      </c>
      <c r="B4947">
        <v>60.71</v>
      </c>
    </row>
    <row r="4948" spans="1:2" hidden="1" x14ac:dyDescent="0.25">
      <c r="A4948" s="13">
        <v>38565</v>
      </c>
      <c r="B4948">
        <v>61.51</v>
      </c>
    </row>
    <row r="4949" spans="1:2" hidden="1" x14ac:dyDescent="0.25">
      <c r="A4949" s="13">
        <v>38566</v>
      </c>
      <c r="B4949">
        <v>61.87</v>
      </c>
    </row>
    <row r="4950" spans="1:2" hidden="1" x14ac:dyDescent="0.25">
      <c r="A4950" s="13">
        <v>38567</v>
      </c>
      <c r="B4950">
        <v>60.76</v>
      </c>
    </row>
    <row r="4951" spans="1:2" hidden="1" x14ac:dyDescent="0.25">
      <c r="A4951" s="13">
        <v>38568</v>
      </c>
      <c r="B4951">
        <v>61.6</v>
      </c>
    </row>
    <row r="4952" spans="1:2" hidden="1" x14ac:dyDescent="0.25">
      <c r="A4952" s="13">
        <v>38569</v>
      </c>
      <c r="B4952">
        <v>62.44</v>
      </c>
    </row>
    <row r="4953" spans="1:2" hidden="1" x14ac:dyDescent="0.25">
      <c r="A4953" s="13">
        <v>38572</v>
      </c>
      <c r="B4953">
        <v>63.92</v>
      </c>
    </row>
    <row r="4954" spans="1:2" hidden="1" x14ac:dyDescent="0.25">
      <c r="A4954" s="13">
        <v>38573</v>
      </c>
      <c r="B4954">
        <v>63.13</v>
      </c>
    </row>
    <row r="4955" spans="1:2" hidden="1" x14ac:dyDescent="0.25">
      <c r="A4955" s="13">
        <v>38574</v>
      </c>
      <c r="B4955">
        <v>64.8</v>
      </c>
    </row>
    <row r="4956" spans="1:2" hidden="1" x14ac:dyDescent="0.25">
      <c r="A4956" s="13">
        <v>38575</v>
      </c>
      <c r="B4956">
        <v>65.67</v>
      </c>
    </row>
    <row r="4957" spans="1:2" hidden="1" x14ac:dyDescent="0.25">
      <c r="A4957" s="13">
        <v>38576</v>
      </c>
      <c r="B4957">
        <v>66.709999999999994</v>
      </c>
    </row>
    <row r="4958" spans="1:2" hidden="1" x14ac:dyDescent="0.25">
      <c r="A4958" s="13">
        <v>38579</v>
      </c>
      <c r="B4958">
        <v>66.209999999999994</v>
      </c>
    </row>
    <row r="4959" spans="1:2" hidden="1" x14ac:dyDescent="0.25">
      <c r="A4959" s="13">
        <v>38580</v>
      </c>
      <c r="B4959">
        <v>66.11</v>
      </c>
    </row>
    <row r="4960" spans="1:2" hidden="1" x14ac:dyDescent="0.25">
      <c r="A4960" s="13">
        <v>38581</v>
      </c>
      <c r="B4960">
        <v>63.29</v>
      </c>
    </row>
    <row r="4961" spans="1:2" hidden="1" x14ac:dyDescent="0.25">
      <c r="A4961" s="13">
        <v>38582</v>
      </c>
      <c r="B4961">
        <v>63.47</v>
      </c>
    </row>
    <row r="4962" spans="1:2" hidden="1" x14ac:dyDescent="0.25">
      <c r="A4962" s="13">
        <v>38583</v>
      </c>
      <c r="B4962">
        <v>65.510000000000005</v>
      </c>
    </row>
    <row r="4963" spans="1:2" hidden="1" x14ac:dyDescent="0.25">
      <c r="A4963" s="13">
        <v>38586</v>
      </c>
      <c r="B4963">
        <v>65.459999999999994</v>
      </c>
    </row>
    <row r="4964" spans="1:2" hidden="1" x14ac:dyDescent="0.25">
      <c r="A4964" s="13">
        <v>38587</v>
      </c>
      <c r="B4964">
        <v>65.81</v>
      </c>
    </row>
    <row r="4965" spans="1:2" hidden="1" x14ac:dyDescent="0.25">
      <c r="A4965" s="13">
        <v>38588</v>
      </c>
      <c r="B4965">
        <v>67.099999999999994</v>
      </c>
    </row>
    <row r="4966" spans="1:2" hidden="1" x14ac:dyDescent="0.25">
      <c r="A4966" s="13">
        <v>38589</v>
      </c>
      <c r="B4966">
        <v>67.290000000000006</v>
      </c>
    </row>
    <row r="4967" spans="1:2" hidden="1" x14ac:dyDescent="0.25">
      <c r="A4967" s="13">
        <v>38590</v>
      </c>
      <c r="B4967">
        <v>66.05</v>
      </c>
    </row>
    <row r="4968" spans="1:2" hidden="1" x14ac:dyDescent="0.25">
      <c r="A4968" s="13">
        <v>38593</v>
      </c>
      <c r="B4968">
        <v>67.41</v>
      </c>
    </row>
    <row r="4969" spans="1:2" hidden="1" x14ac:dyDescent="0.25">
      <c r="A4969" s="13">
        <v>38594</v>
      </c>
      <c r="B4969">
        <v>69.91</v>
      </c>
    </row>
    <row r="4970" spans="1:2" hidden="1" x14ac:dyDescent="0.25">
      <c r="A4970" s="13">
        <v>38595</v>
      </c>
      <c r="B4970">
        <v>68.63</v>
      </c>
    </row>
    <row r="4971" spans="1:2" hidden="1" x14ac:dyDescent="0.25">
      <c r="A4971" s="13">
        <v>38596</v>
      </c>
      <c r="B4971">
        <v>69.5</v>
      </c>
    </row>
    <row r="4972" spans="1:2" hidden="1" x14ac:dyDescent="0.25">
      <c r="A4972" s="13">
        <v>38597</v>
      </c>
      <c r="B4972">
        <v>66.91</v>
      </c>
    </row>
    <row r="4973" spans="1:2" hidden="1" x14ac:dyDescent="0.25">
      <c r="A4973" s="13">
        <v>38601</v>
      </c>
      <c r="B4973">
        <v>65.83</v>
      </c>
    </row>
    <row r="4974" spans="1:2" hidden="1" x14ac:dyDescent="0.25">
      <c r="A4974" s="13">
        <v>38602</v>
      </c>
      <c r="B4974">
        <v>64.38</v>
      </c>
    </row>
    <row r="4975" spans="1:2" hidden="1" x14ac:dyDescent="0.25">
      <c r="A4975" s="13">
        <v>38603</v>
      </c>
      <c r="B4975">
        <v>64.8</v>
      </c>
    </row>
    <row r="4976" spans="1:2" hidden="1" x14ac:dyDescent="0.25">
      <c r="A4976" s="13">
        <v>38604</v>
      </c>
      <c r="B4976">
        <v>64.209999999999994</v>
      </c>
    </row>
    <row r="4977" spans="1:2" hidden="1" x14ac:dyDescent="0.25">
      <c r="A4977" s="13">
        <v>38607</v>
      </c>
      <c r="B4977">
        <v>63.29</v>
      </c>
    </row>
    <row r="4978" spans="1:2" hidden="1" x14ac:dyDescent="0.25">
      <c r="A4978" s="13">
        <v>38608</v>
      </c>
      <c r="B4978">
        <v>63.18</v>
      </c>
    </row>
    <row r="4979" spans="1:2" hidden="1" x14ac:dyDescent="0.25">
      <c r="A4979" s="13">
        <v>38609</v>
      </c>
      <c r="B4979">
        <v>65.2</v>
      </c>
    </row>
    <row r="4980" spans="1:2" hidden="1" x14ac:dyDescent="0.25">
      <c r="A4980" s="13">
        <v>38610</v>
      </c>
      <c r="B4980">
        <v>64.64</v>
      </c>
    </row>
    <row r="4981" spans="1:2" hidden="1" x14ac:dyDescent="0.25">
      <c r="A4981" s="13">
        <v>38611</v>
      </c>
      <c r="B4981">
        <v>62.91</v>
      </c>
    </row>
    <row r="4982" spans="1:2" hidden="1" x14ac:dyDescent="0.25">
      <c r="A4982" s="13">
        <v>38614</v>
      </c>
      <c r="B4982">
        <v>67.209999999999994</v>
      </c>
    </row>
    <row r="4983" spans="1:2" hidden="1" x14ac:dyDescent="0.25">
      <c r="A4983" s="13">
        <v>38615</v>
      </c>
      <c r="B4983">
        <v>66.239999999999995</v>
      </c>
    </row>
    <row r="4984" spans="1:2" hidden="1" x14ac:dyDescent="0.25">
      <c r="A4984" s="13">
        <v>38616</v>
      </c>
      <c r="B4984">
        <v>66.959999999999994</v>
      </c>
    </row>
    <row r="4985" spans="1:2" hidden="1" x14ac:dyDescent="0.25">
      <c r="A4985" s="13">
        <v>38617</v>
      </c>
      <c r="B4985">
        <v>67.069999999999993</v>
      </c>
    </row>
    <row r="4986" spans="1:2" hidden="1" x14ac:dyDescent="0.25">
      <c r="A4986" s="13">
        <v>38618</v>
      </c>
      <c r="B4986">
        <v>64.67</v>
      </c>
    </row>
    <row r="4987" spans="1:2" hidden="1" x14ac:dyDescent="0.25">
      <c r="A4987" s="13">
        <v>38621</v>
      </c>
      <c r="B4987">
        <v>65.98</v>
      </c>
    </row>
    <row r="4988" spans="1:2" hidden="1" x14ac:dyDescent="0.25">
      <c r="A4988" s="13">
        <v>38622</v>
      </c>
      <c r="B4988">
        <v>64.94</v>
      </c>
    </row>
    <row r="4989" spans="1:2" hidden="1" x14ac:dyDescent="0.25">
      <c r="A4989" s="13">
        <v>38623</v>
      </c>
      <c r="B4989">
        <v>66.36</v>
      </c>
    </row>
    <row r="4990" spans="1:2" hidden="1" x14ac:dyDescent="0.25">
      <c r="A4990" s="13">
        <v>38624</v>
      </c>
      <c r="B4990">
        <v>66.83</v>
      </c>
    </row>
    <row r="4991" spans="1:2" hidden="1" x14ac:dyDescent="0.25">
      <c r="A4991" s="13">
        <v>38625</v>
      </c>
      <c r="B4991">
        <v>66.209999999999994</v>
      </c>
    </row>
    <row r="4992" spans="1:2" hidden="1" x14ac:dyDescent="0.25">
      <c r="A4992" s="13">
        <v>38628</v>
      </c>
      <c r="B4992">
        <v>65.36</v>
      </c>
    </row>
    <row r="4993" spans="1:2" hidden="1" x14ac:dyDescent="0.25">
      <c r="A4993" s="13">
        <v>38629</v>
      </c>
      <c r="B4993">
        <v>63.74</v>
      </c>
    </row>
    <row r="4994" spans="1:2" hidden="1" x14ac:dyDescent="0.25">
      <c r="A4994" s="13">
        <v>38630</v>
      </c>
      <c r="B4994">
        <v>62.56</v>
      </c>
    </row>
    <row r="4995" spans="1:2" hidden="1" x14ac:dyDescent="0.25">
      <c r="A4995" s="13">
        <v>38631</v>
      </c>
      <c r="B4995">
        <v>61.81</v>
      </c>
    </row>
    <row r="4996" spans="1:2" hidden="1" x14ac:dyDescent="0.25">
      <c r="A4996" s="13">
        <v>38632</v>
      </c>
      <c r="B4996">
        <v>61.81</v>
      </c>
    </row>
    <row r="4997" spans="1:2" hidden="1" x14ac:dyDescent="0.25">
      <c r="A4997" s="13">
        <v>38635</v>
      </c>
      <c r="B4997">
        <v>60.71</v>
      </c>
    </row>
    <row r="4998" spans="1:2" hidden="1" x14ac:dyDescent="0.25">
      <c r="A4998" s="13">
        <v>38636</v>
      </c>
      <c r="B4998">
        <v>63.84</v>
      </c>
    </row>
    <row r="4999" spans="1:2" hidden="1" x14ac:dyDescent="0.25">
      <c r="A4999" s="13">
        <v>38637</v>
      </c>
      <c r="B4999">
        <v>64.13</v>
      </c>
    </row>
    <row r="5000" spans="1:2" hidden="1" x14ac:dyDescent="0.25">
      <c r="A5000" s="13">
        <v>38638</v>
      </c>
      <c r="B5000">
        <v>63.05</v>
      </c>
    </row>
    <row r="5001" spans="1:2" hidden="1" x14ac:dyDescent="0.25">
      <c r="A5001" s="13">
        <v>38639</v>
      </c>
      <c r="B5001">
        <v>62.61</v>
      </c>
    </row>
    <row r="5002" spans="1:2" hidden="1" x14ac:dyDescent="0.25">
      <c r="A5002" s="13">
        <v>38642</v>
      </c>
      <c r="B5002">
        <v>64.260000000000005</v>
      </c>
    </row>
    <row r="5003" spans="1:2" hidden="1" x14ac:dyDescent="0.25">
      <c r="A5003" s="13">
        <v>38643</v>
      </c>
      <c r="B5003">
        <v>62.94</v>
      </c>
    </row>
    <row r="5004" spans="1:2" hidden="1" x14ac:dyDescent="0.25">
      <c r="A5004" s="13">
        <v>38644</v>
      </c>
      <c r="B5004">
        <v>62.11</v>
      </c>
    </row>
    <row r="5005" spans="1:2" hidden="1" x14ac:dyDescent="0.25">
      <c r="A5005" s="13">
        <v>38645</v>
      </c>
      <c r="B5005">
        <v>61.04</v>
      </c>
    </row>
    <row r="5006" spans="1:2" hidden="1" x14ac:dyDescent="0.25">
      <c r="A5006" s="13">
        <v>38646</v>
      </c>
      <c r="B5006">
        <v>61.05</v>
      </c>
    </row>
    <row r="5007" spans="1:2" hidden="1" x14ac:dyDescent="0.25">
      <c r="A5007" s="13">
        <v>38649</v>
      </c>
      <c r="B5007">
        <v>60.63</v>
      </c>
    </row>
    <row r="5008" spans="1:2" hidden="1" x14ac:dyDescent="0.25">
      <c r="A5008" s="13">
        <v>38650</v>
      </c>
      <c r="B5008">
        <v>62.83</v>
      </c>
    </row>
    <row r="5009" spans="1:2" hidden="1" x14ac:dyDescent="0.25">
      <c r="A5009" s="13">
        <v>38651</v>
      </c>
      <c r="B5009">
        <v>60.85</v>
      </c>
    </row>
    <row r="5010" spans="1:2" hidden="1" x14ac:dyDescent="0.25">
      <c r="A5010" s="13">
        <v>38652</v>
      </c>
      <c r="B5010">
        <v>61.03</v>
      </c>
    </row>
    <row r="5011" spans="1:2" hidden="1" x14ac:dyDescent="0.25">
      <c r="A5011" s="13">
        <v>38653</v>
      </c>
      <c r="B5011">
        <v>61.3</v>
      </c>
    </row>
    <row r="5012" spans="1:2" hidden="1" x14ac:dyDescent="0.25">
      <c r="A5012" s="13">
        <v>38656</v>
      </c>
      <c r="B5012">
        <v>59.8</v>
      </c>
    </row>
    <row r="5013" spans="1:2" hidden="1" x14ac:dyDescent="0.25">
      <c r="A5013" s="13">
        <v>38657</v>
      </c>
      <c r="B5013">
        <v>59.85</v>
      </c>
    </row>
    <row r="5014" spans="1:2" hidden="1" x14ac:dyDescent="0.25">
      <c r="A5014" s="13">
        <v>38658</v>
      </c>
      <c r="B5014">
        <v>59.75</v>
      </c>
    </row>
    <row r="5015" spans="1:2" hidden="1" x14ac:dyDescent="0.25">
      <c r="A5015" s="13">
        <v>38659</v>
      </c>
      <c r="B5015">
        <v>61.7</v>
      </c>
    </row>
    <row r="5016" spans="1:2" hidden="1" x14ac:dyDescent="0.25">
      <c r="A5016" s="13">
        <v>38660</v>
      </c>
      <c r="B5016">
        <v>60.6</v>
      </c>
    </row>
    <row r="5017" spans="1:2" hidden="1" x14ac:dyDescent="0.25">
      <c r="A5017" s="13">
        <v>38663</v>
      </c>
      <c r="B5017">
        <v>59.4</v>
      </c>
    </row>
    <row r="5018" spans="1:2" hidden="1" x14ac:dyDescent="0.25">
      <c r="A5018" s="13">
        <v>38664</v>
      </c>
      <c r="B5018">
        <v>59.7</v>
      </c>
    </row>
    <row r="5019" spans="1:2" hidden="1" x14ac:dyDescent="0.25">
      <c r="A5019" s="13">
        <v>38665</v>
      </c>
      <c r="B5019">
        <v>59.65</v>
      </c>
    </row>
    <row r="5020" spans="1:2" hidden="1" x14ac:dyDescent="0.25">
      <c r="A5020" s="13">
        <v>38666</v>
      </c>
      <c r="B5020">
        <v>57.8</v>
      </c>
    </row>
    <row r="5021" spans="1:2" hidden="1" x14ac:dyDescent="0.25">
      <c r="A5021" s="13">
        <v>38667</v>
      </c>
      <c r="B5021">
        <v>57.45</v>
      </c>
    </row>
    <row r="5022" spans="1:2" hidden="1" x14ac:dyDescent="0.25">
      <c r="A5022" s="13">
        <v>38670</v>
      </c>
      <c r="B5022">
        <v>57.6</v>
      </c>
    </row>
    <row r="5023" spans="1:2" hidden="1" x14ac:dyDescent="0.25">
      <c r="A5023" s="13">
        <v>38671</v>
      </c>
      <c r="B5023">
        <v>57.05</v>
      </c>
    </row>
    <row r="5024" spans="1:2" hidden="1" x14ac:dyDescent="0.25">
      <c r="A5024" s="13">
        <v>38672</v>
      </c>
      <c r="B5024">
        <v>57.85</v>
      </c>
    </row>
    <row r="5025" spans="1:2" hidden="1" x14ac:dyDescent="0.25">
      <c r="A5025" s="13">
        <v>38673</v>
      </c>
      <c r="B5025">
        <v>56.2</v>
      </c>
    </row>
    <row r="5026" spans="1:2" hidden="1" x14ac:dyDescent="0.25">
      <c r="A5026" s="13">
        <v>38674</v>
      </c>
      <c r="B5026">
        <v>56.3</v>
      </c>
    </row>
    <row r="5027" spans="1:2" hidden="1" x14ac:dyDescent="0.25">
      <c r="A5027" s="13">
        <v>38677</v>
      </c>
      <c r="B5027">
        <v>57.75</v>
      </c>
    </row>
    <row r="5028" spans="1:2" hidden="1" x14ac:dyDescent="0.25">
      <c r="A5028" s="13">
        <v>38678</v>
      </c>
      <c r="B5028">
        <v>58.3</v>
      </c>
    </row>
    <row r="5029" spans="1:2" hidden="1" x14ac:dyDescent="0.25">
      <c r="A5029" s="13">
        <v>38679</v>
      </c>
      <c r="B5029">
        <v>58.35</v>
      </c>
    </row>
    <row r="5030" spans="1:2" hidden="1" x14ac:dyDescent="0.25">
      <c r="A5030" s="13">
        <v>38684</v>
      </c>
      <c r="B5030">
        <v>57.36</v>
      </c>
    </row>
    <row r="5031" spans="1:2" hidden="1" x14ac:dyDescent="0.25">
      <c r="A5031" s="13">
        <v>38685</v>
      </c>
      <c r="B5031">
        <v>56.46</v>
      </c>
    </row>
    <row r="5032" spans="1:2" hidden="1" x14ac:dyDescent="0.25">
      <c r="A5032" s="13">
        <v>38686</v>
      </c>
      <c r="B5032">
        <v>57.33</v>
      </c>
    </row>
    <row r="5033" spans="1:2" hidden="1" x14ac:dyDescent="0.25">
      <c r="A5033" s="13">
        <v>38687</v>
      </c>
      <c r="B5033">
        <v>58.46</v>
      </c>
    </row>
    <row r="5034" spans="1:2" hidden="1" x14ac:dyDescent="0.25">
      <c r="A5034" s="13">
        <v>38688</v>
      </c>
      <c r="B5034">
        <v>59.31</v>
      </c>
    </row>
    <row r="5035" spans="1:2" hidden="1" x14ac:dyDescent="0.25">
      <c r="A5035" s="13">
        <v>38691</v>
      </c>
      <c r="B5035">
        <v>59.91</v>
      </c>
    </row>
    <row r="5036" spans="1:2" hidden="1" x14ac:dyDescent="0.25">
      <c r="A5036" s="13">
        <v>38692</v>
      </c>
      <c r="B5036">
        <v>59.96</v>
      </c>
    </row>
    <row r="5037" spans="1:2" hidden="1" x14ac:dyDescent="0.25">
      <c r="A5037" s="13">
        <v>38693</v>
      </c>
      <c r="B5037">
        <v>59.21</v>
      </c>
    </row>
    <row r="5038" spans="1:2" hidden="1" x14ac:dyDescent="0.25">
      <c r="A5038" s="13">
        <v>38694</v>
      </c>
      <c r="B5038">
        <v>60.66</v>
      </c>
    </row>
    <row r="5039" spans="1:2" hidden="1" x14ac:dyDescent="0.25">
      <c r="A5039" s="13">
        <v>38695</v>
      </c>
      <c r="B5039">
        <v>59.41</v>
      </c>
    </row>
    <row r="5040" spans="1:2" hidden="1" x14ac:dyDescent="0.25">
      <c r="A5040" s="13">
        <v>38698</v>
      </c>
      <c r="B5040">
        <v>61.36</v>
      </c>
    </row>
    <row r="5041" spans="1:2" hidden="1" x14ac:dyDescent="0.25">
      <c r="A5041" s="13">
        <v>38699</v>
      </c>
      <c r="B5041">
        <v>61.36</v>
      </c>
    </row>
    <row r="5042" spans="1:2" hidden="1" x14ac:dyDescent="0.25">
      <c r="A5042" s="13">
        <v>38700</v>
      </c>
      <c r="B5042">
        <v>60.86</v>
      </c>
    </row>
    <row r="5043" spans="1:2" hidden="1" x14ac:dyDescent="0.25">
      <c r="A5043" s="13">
        <v>38701</v>
      </c>
      <c r="B5043">
        <v>60.01</v>
      </c>
    </row>
    <row r="5044" spans="1:2" hidden="1" x14ac:dyDescent="0.25">
      <c r="A5044" s="13">
        <v>38702</v>
      </c>
      <c r="B5044">
        <v>58.01</v>
      </c>
    </row>
    <row r="5045" spans="1:2" hidden="1" x14ac:dyDescent="0.25">
      <c r="A5045" s="13">
        <v>38705</v>
      </c>
      <c r="B5045">
        <v>57.31</v>
      </c>
    </row>
    <row r="5046" spans="1:2" hidden="1" x14ac:dyDescent="0.25">
      <c r="A5046" s="13">
        <v>38706</v>
      </c>
      <c r="B5046">
        <v>57.81</v>
      </c>
    </row>
    <row r="5047" spans="1:2" hidden="1" x14ac:dyDescent="0.25">
      <c r="A5047" s="13">
        <v>38707</v>
      </c>
      <c r="B5047">
        <v>58.56</v>
      </c>
    </row>
    <row r="5048" spans="1:2" hidden="1" x14ac:dyDescent="0.25">
      <c r="A5048" s="13">
        <v>38708</v>
      </c>
      <c r="B5048">
        <v>58.08</v>
      </c>
    </row>
    <row r="5049" spans="1:2" hidden="1" x14ac:dyDescent="0.25">
      <c r="A5049" s="13">
        <v>38709</v>
      </c>
      <c r="B5049">
        <v>58.08</v>
      </c>
    </row>
    <row r="5050" spans="1:2" hidden="1" x14ac:dyDescent="0.25">
      <c r="A5050" s="13">
        <v>38713</v>
      </c>
      <c r="B5050">
        <v>58.16</v>
      </c>
    </row>
    <row r="5051" spans="1:2" hidden="1" x14ac:dyDescent="0.25">
      <c r="A5051" s="13">
        <v>38714</v>
      </c>
      <c r="B5051">
        <v>59.81</v>
      </c>
    </row>
    <row r="5052" spans="1:2" hidden="1" x14ac:dyDescent="0.25">
      <c r="A5052" s="13">
        <v>38715</v>
      </c>
      <c r="B5052">
        <v>60.26</v>
      </c>
    </row>
    <row r="5053" spans="1:2" hidden="1" x14ac:dyDescent="0.25">
      <c r="A5053" s="13">
        <v>38716</v>
      </c>
      <c r="B5053">
        <v>61.06</v>
      </c>
    </row>
    <row r="5054" spans="1:2" hidden="1" x14ac:dyDescent="0.25">
      <c r="A5054" s="13">
        <v>38720</v>
      </c>
      <c r="B5054">
        <v>63.11</v>
      </c>
    </row>
    <row r="5055" spans="1:2" hidden="1" x14ac:dyDescent="0.25">
      <c r="A5055" s="13">
        <v>38721</v>
      </c>
      <c r="B5055">
        <v>63.41</v>
      </c>
    </row>
    <row r="5056" spans="1:2" hidden="1" x14ac:dyDescent="0.25">
      <c r="A5056" s="13">
        <v>38722</v>
      </c>
      <c r="B5056">
        <v>62.81</v>
      </c>
    </row>
    <row r="5057" spans="1:2" hidden="1" x14ac:dyDescent="0.25">
      <c r="A5057" s="13">
        <v>38723</v>
      </c>
      <c r="B5057">
        <v>64.209999999999994</v>
      </c>
    </row>
    <row r="5058" spans="1:2" hidden="1" x14ac:dyDescent="0.25">
      <c r="A5058" s="13">
        <v>38726</v>
      </c>
      <c r="B5058">
        <v>63.56</v>
      </c>
    </row>
    <row r="5059" spans="1:2" hidden="1" x14ac:dyDescent="0.25">
      <c r="A5059" s="13">
        <v>38727</v>
      </c>
      <c r="B5059">
        <v>63.41</v>
      </c>
    </row>
    <row r="5060" spans="1:2" hidden="1" x14ac:dyDescent="0.25">
      <c r="A5060" s="13">
        <v>38728</v>
      </c>
      <c r="B5060">
        <v>63.91</v>
      </c>
    </row>
    <row r="5061" spans="1:2" hidden="1" x14ac:dyDescent="0.25">
      <c r="A5061" s="13">
        <v>38729</v>
      </c>
      <c r="B5061">
        <v>63.96</v>
      </c>
    </row>
    <row r="5062" spans="1:2" hidden="1" x14ac:dyDescent="0.25">
      <c r="A5062" s="13">
        <v>38730</v>
      </c>
      <c r="B5062">
        <v>63.86</v>
      </c>
    </row>
    <row r="5063" spans="1:2" hidden="1" x14ac:dyDescent="0.25">
      <c r="A5063" s="13">
        <v>38734</v>
      </c>
      <c r="B5063">
        <v>66.36</v>
      </c>
    </row>
    <row r="5064" spans="1:2" hidden="1" x14ac:dyDescent="0.25">
      <c r="A5064" s="13">
        <v>38735</v>
      </c>
      <c r="B5064">
        <v>65.760000000000005</v>
      </c>
    </row>
    <row r="5065" spans="1:2" hidden="1" x14ac:dyDescent="0.25">
      <c r="A5065" s="13">
        <v>38736</v>
      </c>
      <c r="B5065">
        <v>66.86</v>
      </c>
    </row>
    <row r="5066" spans="1:2" hidden="1" x14ac:dyDescent="0.25">
      <c r="A5066" s="13">
        <v>38737</v>
      </c>
      <c r="B5066">
        <v>68.16</v>
      </c>
    </row>
    <row r="5067" spans="1:2" hidden="1" x14ac:dyDescent="0.25">
      <c r="A5067" s="13">
        <v>38740</v>
      </c>
      <c r="B5067">
        <v>68.06</v>
      </c>
    </row>
    <row r="5068" spans="1:2" hidden="1" x14ac:dyDescent="0.25">
      <c r="A5068" s="13">
        <v>38741</v>
      </c>
      <c r="B5068">
        <v>66.83</v>
      </c>
    </row>
    <row r="5069" spans="1:2" hidden="1" x14ac:dyDescent="0.25">
      <c r="A5069" s="13">
        <v>38742</v>
      </c>
      <c r="B5069">
        <v>65.599999999999994</v>
      </c>
    </row>
    <row r="5070" spans="1:2" hidden="1" x14ac:dyDescent="0.25">
      <c r="A5070" s="13">
        <v>38743</v>
      </c>
      <c r="B5070">
        <v>65.8</v>
      </c>
    </row>
    <row r="5071" spans="1:2" hidden="1" x14ac:dyDescent="0.25">
      <c r="A5071" s="13">
        <v>38744</v>
      </c>
      <c r="B5071">
        <v>67.81</v>
      </c>
    </row>
    <row r="5072" spans="1:2" hidden="1" x14ac:dyDescent="0.25">
      <c r="A5072" s="13">
        <v>38747</v>
      </c>
      <c r="B5072">
        <v>68.36</v>
      </c>
    </row>
    <row r="5073" spans="1:2" hidden="1" x14ac:dyDescent="0.25">
      <c r="A5073" s="13">
        <v>38748</v>
      </c>
      <c r="B5073">
        <v>67.86</v>
      </c>
    </row>
    <row r="5074" spans="1:2" hidden="1" x14ac:dyDescent="0.25">
      <c r="A5074" s="13">
        <v>38749</v>
      </c>
      <c r="B5074">
        <v>66.61</v>
      </c>
    </row>
    <row r="5075" spans="1:2" hidden="1" x14ac:dyDescent="0.25">
      <c r="A5075" s="13">
        <v>38750</v>
      </c>
      <c r="B5075">
        <v>64.709999999999994</v>
      </c>
    </row>
    <row r="5076" spans="1:2" hidden="1" x14ac:dyDescent="0.25">
      <c r="A5076" s="13">
        <v>38751</v>
      </c>
      <c r="B5076">
        <v>65.41</v>
      </c>
    </row>
    <row r="5077" spans="1:2" hidden="1" x14ac:dyDescent="0.25">
      <c r="A5077" s="13">
        <v>38754</v>
      </c>
      <c r="B5077">
        <v>65.11</v>
      </c>
    </row>
    <row r="5078" spans="1:2" hidden="1" x14ac:dyDescent="0.25">
      <c r="A5078" s="13">
        <v>38755</v>
      </c>
      <c r="B5078">
        <v>63.01</v>
      </c>
    </row>
    <row r="5079" spans="1:2" hidden="1" x14ac:dyDescent="0.25">
      <c r="A5079" s="13">
        <v>38756</v>
      </c>
      <c r="B5079">
        <v>62.51</v>
      </c>
    </row>
    <row r="5080" spans="1:2" hidden="1" x14ac:dyDescent="0.25">
      <c r="A5080" s="13">
        <v>38757</v>
      </c>
      <c r="B5080">
        <v>62.66</v>
      </c>
    </row>
    <row r="5081" spans="1:2" hidden="1" x14ac:dyDescent="0.25">
      <c r="A5081" s="13">
        <v>38758</v>
      </c>
      <c r="B5081">
        <v>62.01</v>
      </c>
    </row>
    <row r="5082" spans="1:2" hidden="1" x14ac:dyDescent="0.25">
      <c r="A5082" s="13">
        <v>38761</v>
      </c>
      <c r="B5082">
        <v>61.26</v>
      </c>
    </row>
    <row r="5083" spans="1:2" hidden="1" x14ac:dyDescent="0.25">
      <c r="A5083" s="13">
        <v>38762</v>
      </c>
      <c r="B5083">
        <v>59.61</v>
      </c>
    </row>
    <row r="5084" spans="1:2" hidden="1" x14ac:dyDescent="0.25">
      <c r="A5084" s="13">
        <v>38763</v>
      </c>
      <c r="B5084">
        <v>57.61</v>
      </c>
    </row>
    <row r="5085" spans="1:2" hidden="1" x14ac:dyDescent="0.25">
      <c r="A5085" s="13">
        <v>38764</v>
      </c>
      <c r="B5085">
        <v>58.61</v>
      </c>
    </row>
    <row r="5086" spans="1:2" hidden="1" x14ac:dyDescent="0.25">
      <c r="A5086" s="13">
        <v>38765</v>
      </c>
      <c r="B5086">
        <v>59.76</v>
      </c>
    </row>
    <row r="5087" spans="1:2" hidden="1" x14ac:dyDescent="0.25">
      <c r="A5087" s="13">
        <v>38769</v>
      </c>
      <c r="B5087">
        <v>61.21</v>
      </c>
    </row>
    <row r="5088" spans="1:2" hidden="1" x14ac:dyDescent="0.25">
      <c r="A5088" s="13">
        <v>38770</v>
      </c>
      <c r="B5088">
        <v>59.03</v>
      </c>
    </row>
    <row r="5089" spans="1:2" hidden="1" x14ac:dyDescent="0.25">
      <c r="A5089" s="13">
        <v>38771</v>
      </c>
      <c r="B5089">
        <v>58.03</v>
      </c>
    </row>
    <row r="5090" spans="1:2" hidden="1" x14ac:dyDescent="0.25">
      <c r="A5090" s="13">
        <v>38772</v>
      </c>
      <c r="B5090">
        <v>61.46</v>
      </c>
    </row>
    <row r="5091" spans="1:2" hidden="1" x14ac:dyDescent="0.25">
      <c r="A5091" s="13">
        <v>38775</v>
      </c>
      <c r="B5091">
        <v>61.01</v>
      </c>
    </row>
    <row r="5092" spans="1:2" hidden="1" x14ac:dyDescent="0.25">
      <c r="A5092" s="13">
        <v>38776</v>
      </c>
      <c r="B5092">
        <v>61.37</v>
      </c>
    </row>
    <row r="5093" spans="1:2" hidden="1" x14ac:dyDescent="0.25">
      <c r="A5093" s="13">
        <v>38777</v>
      </c>
      <c r="B5093">
        <v>62.01</v>
      </c>
    </row>
    <row r="5094" spans="1:2" hidden="1" x14ac:dyDescent="0.25">
      <c r="A5094" s="13">
        <v>38778</v>
      </c>
      <c r="B5094">
        <v>63.36</v>
      </c>
    </row>
    <row r="5095" spans="1:2" hidden="1" x14ac:dyDescent="0.25">
      <c r="A5095" s="13">
        <v>38779</v>
      </c>
      <c r="B5095">
        <v>63.61</v>
      </c>
    </row>
    <row r="5096" spans="1:2" hidden="1" x14ac:dyDescent="0.25">
      <c r="A5096" s="13">
        <v>38782</v>
      </c>
      <c r="B5096">
        <v>62.46</v>
      </c>
    </row>
    <row r="5097" spans="1:2" hidden="1" x14ac:dyDescent="0.25">
      <c r="A5097" s="13">
        <v>38783</v>
      </c>
      <c r="B5097">
        <v>61.51</v>
      </c>
    </row>
    <row r="5098" spans="1:2" hidden="1" x14ac:dyDescent="0.25">
      <c r="A5098" s="13">
        <v>38784</v>
      </c>
      <c r="B5098">
        <v>60.06</v>
      </c>
    </row>
    <row r="5099" spans="1:2" hidden="1" x14ac:dyDescent="0.25">
      <c r="A5099" s="13">
        <v>38785</v>
      </c>
      <c r="B5099">
        <v>60.51</v>
      </c>
    </row>
    <row r="5100" spans="1:2" hidden="1" x14ac:dyDescent="0.25">
      <c r="A5100" s="13">
        <v>38786</v>
      </c>
      <c r="B5100">
        <v>59.91</v>
      </c>
    </row>
    <row r="5101" spans="1:2" hidden="1" x14ac:dyDescent="0.25">
      <c r="A5101" s="13">
        <v>38789</v>
      </c>
      <c r="B5101">
        <v>61.81</v>
      </c>
    </row>
    <row r="5102" spans="1:2" hidden="1" x14ac:dyDescent="0.25">
      <c r="A5102" s="13">
        <v>38790</v>
      </c>
      <c r="B5102">
        <v>63.01</v>
      </c>
    </row>
    <row r="5103" spans="1:2" hidden="1" x14ac:dyDescent="0.25">
      <c r="A5103" s="13">
        <v>38791</v>
      </c>
      <c r="B5103">
        <v>62.11</v>
      </c>
    </row>
    <row r="5104" spans="1:2" hidden="1" x14ac:dyDescent="0.25">
      <c r="A5104" s="13">
        <v>38792</v>
      </c>
      <c r="B5104">
        <v>63.46</v>
      </c>
    </row>
    <row r="5105" spans="1:2" hidden="1" x14ac:dyDescent="0.25">
      <c r="A5105" s="13">
        <v>38793</v>
      </c>
      <c r="B5105">
        <v>62.81</v>
      </c>
    </row>
    <row r="5106" spans="1:2" hidden="1" x14ac:dyDescent="0.25">
      <c r="A5106" s="13">
        <v>38796</v>
      </c>
      <c r="B5106">
        <v>60.31</v>
      </c>
    </row>
    <row r="5107" spans="1:2" hidden="1" x14ac:dyDescent="0.25">
      <c r="A5107" s="13">
        <v>38797</v>
      </c>
      <c r="B5107">
        <v>60.41</v>
      </c>
    </row>
    <row r="5108" spans="1:2" hidden="1" x14ac:dyDescent="0.25">
      <c r="A5108" s="13">
        <v>38798</v>
      </c>
      <c r="B5108">
        <v>60.03</v>
      </c>
    </row>
    <row r="5109" spans="1:2" hidden="1" x14ac:dyDescent="0.25">
      <c r="A5109" s="13">
        <v>38799</v>
      </c>
      <c r="B5109">
        <v>62.13</v>
      </c>
    </row>
    <row r="5110" spans="1:2" hidden="1" x14ac:dyDescent="0.25">
      <c r="A5110" s="13">
        <v>38800</v>
      </c>
      <c r="B5110">
        <v>63.9</v>
      </c>
    </row>
    <row r="5111" spans="1:2" hidden="1" x14ac:dyDescent="0.25">
      <c r="A5111" s="13">
        <v>38803</v>
      </c>
      <c r="B5111">
        <v>63.75</v>
      </c>
    </row>
    <row r="5112" spans="1:2" hidden="1" x14ac:dyDescent="0.25">
      <c r="A5112" s="13">
        <v>38804</v>
      </c>
      <c r="B5112">
        <v>65.650000000000006</v>
      </c>
    </row>
    <row r="5113" spans="1:2" hidden="1" x14ac:dyDescent="0.25">
      <c r="A5113" s="13">
        <v>38805</v>
      </c>
      <c r="B5113">
        <v>66</v>
      </c>
    </row>
    <row r="5114" spans="1:2" hidden="1" x14ac:dyDescent="0.25">
      <c r="A5114" s="13">
        <v>38806</v>
      </c>
      <c r="B5114">
        <v>66.7</v>
      </c>
    </row>
    <row r="5115" spans="1:2" hidden="1" x14ac:dyDescent="0.25">
      <c r="A5115" s="13">
        <v>38807</v>
      </c>
      <c r="B5115">
        <v>66.25</v>
      </c>
    </row>
    <row r="5116" spans="1:2" hidden="1" x14ac:dyDescent="0.25">
      <c r="A5116" s="13">
        <v>38810</v>
      </c>
      <c r="B5116">
        <v>66.069999999999993</v>
      </c>
    </row>
    <row r="5117" spans="1:2" hidden="1" x14ac:dyDescent="0.25">
      <c r="A5117" s="13">
        <v>38811</v>
      </c>
      <c r="B5117">
        <v>65.75</v>
      </c>
    </row>
    <row r="5118" spans="1:2" hidden="1" x14ac:dyDescent="0.25">
      <c r="A5118" s="13">
        <v>38812</v>
      </c>
      <c r="B5118">
        <v>66.760000000000005</v>
      </c>
    </row>
    <row r="5119" spans="1:2" hidden="1" x14ac:dyDescent="0.25">
      <c r="A5119" s="13">
        <v>38813</v>
      </c>
      <c r="B5119">
        <v>67.22</v>
      </c>
    </row>
    <row r="5120" spans="1:2" hidden="1" x14ac:dyDescent="0.25">
      <c r="A5120" s="13">
        <v>38814</v>
      </c>
      <c r="B5120">
        <v>67.02</v>
      </c>
    </row>
    <row r="5121" spans="1:2" hidden="1" x14ac:dyDescent="0.25">
      <c r="A5121" s="13">
        <v>38817</v>
      </c>
      <c r="B5121">
        <v>68.290000000000006</v>
      </c>
    </row>
    <row r="5122" spans="1:2" hidden="1" x14ac:dyDescent="0.25">
      <c r="A5122" s="13">
        <v>38818</v>
      </c>
      <c r="B5122">
        <v>69.03</v>
      </c>
    </row>
    <row r="5123" spans="1:2" hidden="1" x14ac:dyDescent="0.25">
      <c r="A5123" s="13">
        <v>38819</v>
      </c>
      <c r="B5123">
        <v>68.53</v>
      </c>
    </row>
    <row r="5124" spans="1:2" hidden="1" x14ac:dyDescent="0.25">
      <c r="A5124" s="13">
        <v>38820</v>
      </c>
      <c r="B5124">
        <v>69.53</v>
      </c>
    </row>
    <row r="5125" spans="1:2" hidden="1" x14ac:dyDescent="0.25">
      <c r="A5125" s="13">
        <v>38824</v>
      </c>
      <c r="B5125">
        <v>70.3</v>
      </c>
    </row>
    <row r="5126" spans="1:2" hidden="1" x14ac:dyDescent="0.25">
      <c r="A5126" s="13">
        <v>38825</v>
      </c>
      <c r="B5126">
        <v>71.28</v>
      </c>
    </row>
    <row r="5127" spans="1:2" hidden="1" x14ac:dyDescent="0.25">
      <c r="A5127" s="13">
        <v>38826</v>
      </c>
      <c r="B5127">
        <v>72.069999999999993</v>
      </c>
    </row>
    <row r="5128" spans="1:2" hidden="1" x14ac:dyDescent="0.25">
      <c r="A5128" s="13">
        <v>38827</v>
      </c>
      <c r="B5128">
        <v>71.959999999999994</v>
      </c>
    </row>
    <row r="5129" spans="1:2" hidden="1" x14ac:dyDescent="0.25">
      <c r="A5129" s="13">
        <v>38828</v>
      </c>
      <c r="B5129">
        <v>73.73</v>
      </c>
    </row>
    <row r="5130" spans="1:2" hidden="1" x14ac:dyDescent="0.25">
      <c r="A5130" s="13">
        <v>38831</v>
      </c>
      <c r="B5130">
        <v>70.19</v>
      </c>
    </row>
    <row r="5131" spans="1:2" hidden="1" x14ac:dyDescent="0.25">
      <c r="A5131" s="13">
        <v>38832</v>
      </c>
      <c r="B5131">
        <v>67.430000000000007</v>
      </c>
    </row>
    <row r="5132" spans="1:2" hidden="1" x14ac:dyDescent="0.25">
      <c r="A5132" s="13">
        <v>38833</v>
      </c>
      <c r="B5132">
        <v>71.709999999999994</v>
      </c>
    </row>
    <row r="5133" spans="1:2" hidden="1" x14ac:dyDescent="0.25">
      <c r="A5133" s="13">
        <v>38834</v>
      </c>
      <c r="B5133">
        <v>70.760000000000005</v>
      </c>
    </row>
    <row r="5134" spans="1:2" hidden="1" x14ac:dyDescent="0.25">
      <c r="A5134" s="13">
        <v>38835</v>
      </c>
      <c r="B5134">
        <v>71.8</v>
      </c>
    </row>
    <row r="5135" spans="1:2" hidden="1" x14ac:dyDescent="0.25">
      <c r="A5135" s="13">
        <v>38838</v>
      </c>
      <c r="B5135">
        <v>73.75</v>
      </c>
    </row>
    <row r="5136" spans="1:2" hidden="1" x14ac:dyDescent="0.25">
      <c r="A5136" s="13">
        <v>38839</v>
      </c>
      <c r="B5136">
        <v>74.62</v>
      </c>
    </row>
    <row r="5137" spans="1:2" hidden="1" x14ac:dyDescent="0.25">
      <c r="A5137" s="13">
        <v>38840</v>
      </c>
      <c r="B5137">
        <v>72.260000000000005</v>
      </c>
    </row>
    <row r="5138" spans="1:2" hidden="1" x14ac:dyDescent="0.25">
      <c r="A5138" s="13">
        <v>38841</v>
      </c>
      <c r="B5138">
        <v>69.98</v>
      </c>
    </row>
    <row r="5139" spans="1:2" hidden="1" x14ac:dyDescent="0.25">
      <c r="A5139" s="13">
        <v>38842</v>
      </c>
      <c r="B5139">
        <v>70.09</v>
      </c>
    </row>
    <row r="5140" spans="1:2" hidden="1" x14ac:dyDescent="0.25">
      <c r="A5140" s="13">
        <v>38845</v>
      </c>
      <c r="B5140">
        <v>69.75</v>
      </c>
    </row>
    <row r="5141" spans="1:2" hidden="1" x14ac:dyDescent="0.25">
      <c r="A5141" s="13">
        <v>38846</v>
      </c>
      <c r="B5141">
        <v>70.709999999999994</v>
      </c>
    </row>
    <row r="5142" spans="1:2" hidden="1" x14ac:dyDescent="0.25">
      <c r="A5142" s="13">
        <v>38847</v>
      </c>
      <c r="B5142">
        <v>72.150000000000006</v>
      </c>
    </row>
    <row r="5143" spans="1:2" hidden="1" x14ac:dyDescent="0.25">
      <c r="A5143" s="13">
        <v>38848</v>
      </c>
      <c r="B5143">
        <v>73</v>
      </c>
    </row>
    <row r="5144" spans="1:2" hidden="1" x14ac:dyDescent="0.25">
      <c r="A5144" s="13">
        <v>38849</v>
      </c>
      <c r="B5144">
        <v>71.87</v>
      </c>
    </row>
    <row r="5145" spans="1:2" hidden="1" x14ac:dyDescent="0.25">
      <c r="A5145" s="13">
        <v>38852</v>
      </c>
      <c r="B5145">
        <v>69.25</v>
      </c>
    </row>
    <row r="5146" spans="1:2" hidden="1" x14ac:dyDescent="0.25">
      <c r="A5146" s="13">
        <v>38853</v>
      </c>
      <c r="B5146">
        <v>69.400000000000006</v>
      </c>
    </row>
    <row r="5147" spans="1:2" hidden="1" x14ac:dyDescent="0.25">
      <c r="A5147" s="13">
        <v>38854</v>
      </c>
      <c r="B5147">
        <v>68.650000000000006</v>
      </c>
    </row>
    <row r="5148" spans="1:2" hidden="1" x14ac:dyDescent="0.25">
      <c r="A5148" s="13">
        <v>38855</v>
      </c>
      <c r="B5148">
        <v>69.63</v>
      </c>
    </row>
    <row r="5149" spans="1:2" hidden="1" x14ac:dyDescent="0.25">
      <c r="A5149" s="13">
        <v>38856</v>
      </c>
      <c r="B5149">
        <v>68.44</v>
      </c>
    </row>
    <row r="5150" spans="1:2" hidden="1" x14ac:dyDescent="0.25">
      <c r="A5150" s="13">
        <v>38859</v>
      </c>
      <c r="B5150">
        <v>69.23</v>
      </c>
    </row>
    <row r="5151" spans="1:2" hidden="1" x14ac:dyDescent="0.25">
      <c r="A5151" s="13">
        <v>38860</v>
      </c>
      <c r="B5151">
        <v>70.78</v>
      </c>
    </row>
    <row r="5152" spans="1:2" hidden="1" x14ac:dyDescent="0.25">
      <c r="A5152" s="13">
        <v>38861</v>
      </c>
      <c r="B5152">
        <v>69.47</v>
      </c>
    </row>
    <row r="5153" spans="1:2" hidden="1" x14ac:dyDescent="0.25">
      <c r="A5153" s="13">
        <v>38862</v>
      </c>
      <c r="B5153">
        <v>70.92</v>
      </c>
    </row>
    <row r="5154" spans="1:2" hidden="1" x14ac:dyDescent="0.25">
      <c r="A5154" s="13">
        <v>38863</v>
      </c>
      <c r="B5154">
        <v>71.349999999999994</v>
      </c>
    </row>
    <row r="5155" spans="1:2" hidden="1" x14ac:dyDescent="0.25">
      <c r="A5155" s="13">
        <v>38867</v>
      </c>
      <c r="B5155">
        <v>71.849999999999994</v>
      </c>
    </row>
    <row r="5156" spans="1:2" hidden="1" x14ac:dyDescent="0.25">
      <c r="A5156" s="13">
        <v>38868</v>
      </c>
      <c r="B5156">
        <v>71.42</v>
      </c>
    </row>
    <row r="5157" spans="1:2" hidden="1" x14ac:dyDescent="0.25">
      <c r="A5157" s="13">
        <v>38869</v>
      </c>
      <c r="B5157">
        <v>70.11</v>
      </c>
    </row>
    <row r="5158" spans="1:2" hidden="1" x14ac:dyDescent="0.25">
      <c r="A5158" s="13">
        <v>38870</v>
      </c>
      <c r="B5158">
        <v>72.73</v>
      </c>
    </row>
    <row r="5159" spans="1:2" hidden="1" x14ac:dyDescent="0.25">
      <c r="A5159" s="13">
        <v>38873</v>
      </c>
      <c r="B5159">
        <v>72.5</v>
      </c>
    </row>
    <row r="5160" spans="1:2" hidden="1" x14ac:dyDescent="0.25">
      <c r="A5160" s="13">
        <v>38874</v>
      </c>
      <c r="B5160">
        <v>72.430000000000007</v>
      </c>
    </row>
    <row r="5161" spans="1:2" hidden="1" x14ac:dyDescent="0.25">
      <c r="A5161" s="13">
        <v>38875</v>
      </c>
      <c r="B5161">
        <v>70.900000000000006</v>
      </c>
    </row>
    <row r="5162" spans="1:2" hidden="1" x14ac:dyDescent="0.25">
      <c r="A5162" s="13">
        <v>38876</v>
      </c>
      <c r="B5162">
        <v>70.25</v>
      </c>
    </row>
    <row r="5163" spans="1:2" hidden="1" x14ac:dyDescent="0.25">
      <c r="A5163" s="13">
        <v>38877</v>
      </c>
      <c r="B5163">
        <v>71.62</v>
      </c>
    </row>
    <row r="5164" spans="1:2" hidden="1" x14ac:dyDescent="0.25">
      <c r="A5164" s="13">
        <v>38880</v>
      </c>
      <c r="B5164">
        <v>70.28</v>
      </c>
    </row>
    <row r="5165" spans="1:2" hidden="1" x14ac:dyDescent="0.25">
      <c r="A5165" s="13">
        <v>38881</v>
      </c>
      <c r="B5165">
        <v>68.48</v>
      </c>
    </row>
    <row r="5166" spans="1:2" hidden="1" x14ac:dyDescent="0.25">
      <c r="A5166" s="13">
        <v>38882</v>
      </c>
      <c r="B5166">
        <v>69.12</v>
      </c>
    </row>
    <row r="5167" spans="1:2" hidden="1" x14ac:dyDescent="0.25">
      <c r="A5167" s="13">
        <v>38883</v>
      </c>
      <c r="B5167">
        <v>69.78</v>
      </c>
    </row>
    <row r="5168" spans="1:2" hidden="1" x14ac:dyDescent="0.25">
      <c r="A5168" s="13">
        <v>38884</v>
      </c>
      <c r="B5168">
        <v>69.75</v>
      </c>
    </row>
    <row r="5169" spans="1:2" hidden="1" x14ac:dyDescent="0.25">
      <c r="A5169" s="13">
        <v>38887</v>
      </c>
      <c r="B5169">
        <v>69.209999999999994</v>
      </c>
    </row>
    <row r="5170" spans="1:2" hidden="1" x14ac:dyDescent="0.25">
      <c r="A5170" s="13">
        <v>38888</v>
      </c>
      <c r="B5170">
        <v>69.3</v>
      </c>
    </row>
    <row r="5171" spans="1:2" hidden="1" x14ac:dyDescent="0.25">
      <c r="A5171" s="13">
        <v>38889</v>
      </c>
      <c r="B5171">
        <v>70.069999999999993</v>
      </c>
    </row>
    <row r="5172" spans="1:2" hidden="1" x14ac:dyDescent="0.25">
      <c r="A5172" s="13">
        <v>38890</v>
      </c>
      <c r="B5172">
        <v>70.62</v>
      </c>
    </row>
    <row r="5173" spans="1:2" hidden="1" x14ac:dyDescent="0.25">
      <c r="A5173" s="13">
        <v>38891</v>
      </c>
      <c r="B5173">
        <v>70.5</v>
      </c>
    </row>
    <row r="5174" spans="1:2" hidden="1" x14ac:dyDescent="0.25">
      <c r="A5174" s="13">
        <v>38894</v>
      </c>
      <c r="B5174">
        <v>71.63</v>
      </c>
    </row>
    <row r="5175" spans="1:2" hidden="1" x14ac:dyDescent="0.25">
      <c r="A5175" s="13">
        <v>38895</v>
      </c>
      <c r="B5175">
        <v>72.05</v>
      </c>
    </row>
    <row r="5176" spans="1:2" hidden="1" x14ac:dyDescent="0.25">
      <c r="A5176" s="13">
        <v>38896</v>
      </c>
      <c r="B5176">
        <v>72.150000000000006</v>
      </c>
    </row>
    <row r="5177" spans="1:2" hidden="1" x14ac:dyDescent="0.25">
      <c r="A5177" s="13">
        <v>38897</v>
      </c>
      <c r="B5177">
        <v>73.5</v>
      </c>
    </row>
    <row r="5178" spans="1:2" hidden="1" x14ac:dyDescent="0.25">
      <c r="A5178" s="13">
        <v>38898</v>
      </c>
      <c r="B5178">
        <v>73.94</v>
      </c>
    </row>
    <row r="5179" spans="1:2" hidden="1" x14ac:dyDescent="0.25">
      <c r="A5179" s="13">
        <v>38903</v>
      </c>
      <c r="B5179">
        <v>75.2</v>
      </c>
    </row>
    <row r="5180" spans="1:2" hidden="1" x14ac:dyDescent="0.25">
      <c r="A5180" s="13">
        <v>38904</v>
      </c>
      <c r="B5180">
        <v>75</v>
      </c>
    </row>
    <row r="5181" spans="1:2" hidden="1" x14ac:dyDescent="0.25">
      <c r="A5181" s="13">
        <v>38905</v>
      </c>
      <c r="B5181">
        <v>73.760000000000005</v>
      </c>
    </row>
    <row r="5182" spans="1:2" hidden="1" x14ac:dyDescent="0.25">
      <c r="A5182" s="13">
        <v>38908</v>
      </c>
      <c r="B5182">
        <v>73.5</v>
      </c>
    </row>
    <row r="5183" spans="1:2" hidden="1" x14ac:dyDescent="0.25">
      <c r="A5183" s="13">
        <v>38909</v>
      </c>
      <c r="B5183">
        <v>74.05</v>
      </c>
    </row>
    <row r="5184" spans="1:2" hidden="1" x14ac:dyDescent="0.25">
      <c r="A5184" s="13">
        <v>38910</v>
      </c>
      <c r="B5184">
        <v>74.989999999999995</v>
      </c>
    </row>
    <row r="5185" spans="1:2" hidden="1" x14ac:dyDescent="0.25">
      <c r="A5185" s="13">
        <v>38911</v>
      </c>
      <c r="B5185">
        <v>76.7</v>
      </c>
    </row>
    <row r="5186" spans="1:2" hidden="1" x14ac:dyDescent="0.25">
      <c r="A5186" s="13">
        <v>38912</v>
      </c>
      <c r="B5186">
        <v>76.8</v>
      </c>
    </row>
    <row r="5187" spans="1:2" hidden="1" x14ac:dyDescent="0.25">
      <c r="A5187" s="13">
        <v>38915</v>
      </c>
      <c r="B5187">
        <v>75.7</v>
      </c>
    </row>
    <row r="5188" spans="1:2" hidden="1" x14ac:dyDescent="0.25">
      <c r="A5188" s="13">
        <v>38916</v>
      </c>
      <c r="B5188">
        <v>73.87</v>
      </c>
    </row>
    <row r="5189" spans="1:2" hidden="1" x14ac:dyDescent="0.25">
      <c r="A5189" s="13">
        <v>38917</v>
      </c>
      <c r="B5189">
        <v>72.790000000000006</v>
      </c>
    </row>
    <row r="5190" spans="1:2" hidden="1" x14ac:dyDescent="0.25">
      <c r="A5190" s="13">
        <v>38918</v>
      </c>
      <c r="B5190">
        <v>74</v>
      </c>
    </row>
    <row r="5191" spans="1:2" hidden="1" x14ac:dyDescent="0.25">
      <c r="A5191" s="13">
        <v>38919</v>
      </c>
      <c r="B5191">
        <v>73.52</v>
      </c>
    </row>
    <row r="5192" spans="1:2" hidden="1" x14ac:dyDescent="0.25">
      <c r="A5192" s="13">
        <v>38922</v>
      </c>
      <c r="B5192">
        <v>74.290000000000006</v>
      </c>
    </row>
    <row r="5193" spans="1:2" hidden="1" x14ac:dyDescent="0.25">
      <c r="A5193" s="13">
        <v>38923</v>
      </c>
      <c r="B5193">
        <v>73.459999999999994</v>
      </c>
    </row>
    <row r="5194" spans="1:2" hidden="1" x14ac:dyDescent="0.25">
      <c r="A5194" s="13">
        <v>38924</v>
      </c>
      <c r="B5194">
        <v>73.819999999999993</v>
      </c>
    </row>
    <row r="5195" spans="1:2" hidden="1" x14ac:dyDescent="0.25">
      <c r="A5195" s="13">
        <v>38925</v>
      </c>
      <c r="B5195">
        <v>74.5</v>
      </c>
    </row>
    <row r="5196" spans="1:2" hidden="1" x14ac:dyDescent="0.25">
      <c r="A5196" s="13">
        <v>38926</v>
      </c>
      <c r="B5196">
        <v>73.3</v>
      </c>
    </row>
    <row r="5197" spans="1:2" hidden="1" x14ac:dyDescent="0.25">
      <c r="A5197" s="13">
        <v>38929</v>
      </c>
      <c r="B5197">
        <v>74.56</v>
      </c>
    </row>
    <row r="5198" spans="1:2" hidden="1" x14ac:dyDescent="0.25">
      <c r="A5198" s="13">
        <v>38930</v>
      </c>
      <c r="B5198">
        <v>74.930000000000007</v>
      </c>
    </row>
    <row r="5199" spans="1:2" hidden="1" x14ac:dyDescent="0.25">
      <c r="A5199" s="13">
        <v>38931</v>
      </c>
      <c r="B5199">
        <v>76.16</v>
      </c>
    </row>
    <row r="5200" spans="1:2" hidden="1" x14ac:dyDescent="0.25">
      <c r="A5200" s="13">
        <v>38932</v>
      </c>
      <c r="B5200">
        <v>75.59</v>
      </c>
    </row>
    <row r="5201" spans="1:2" hidden="1" x14ac:dyDescent="0.25">
      <c r="A5201" s="13">
        <v>38933</v>
      </c>
      <c r="B5201">
        <v>74.78</v>
      </c>
    </row>
    <row r="5202" spans="1:2" hidden="1" x14ac:dyDescent="0.25">
      <c r="A5202" s="13">
        <v>38936</v>
      </c>
      <c r="B5202">
        <v>77.05</v>
      </c>
    </row>
    <row r="5203" spans="1:2" hidden="1" x14ac:dyDescent="0.25">
      <c r="A5203" s="13">
        <v>38937</v>
      </c>
      <c r="B5203">
        <v>76.290000000000006</v>
      </c>
    </row>
    <row r="5204" spans="1:2" hidden="1" x14ac:dyDescent="0.25">
      <c r="A5204" s="13">
        <v>38938</v>
      </c>
      <c r="B5204">
        <v>76.28</v>
      </c>
    </row>
    <row r="5205" spans="1:2" hidden="1" x14ac:dyDescent="0.25">
      <c r="A5205" s="13">
        <v>38939</v>
      </c>
      <c r="B5205">
        <v>74.17</v>
      </c>
    </row>
    <row r="5206" spans="1:2" hidden="1" x14ac:dyDescent="0.25">
      <c r="A5206" s="13">
        <v>38940</v>
      </c>
      <c r="B5206">
        <v>74.38</v>
      </c>
    </row>
    <row r="5207" spans="1:2" hidden="1" x14ac:dyDescent="0.25">
      <c r="A5207" s="13">
        <v>38943</v>
      </c>
      <c r="B5207">
        <v>73.33</v>
      </c>
    </row>
    <row r="5208" spans="1:2" hidden="1" x14ac:dyDescent="0.25">
      <c r="A5208" s="13">
        <v>38944</v>
      </c>
      <c r="B5208">
        <v>72.95</v>
      </c>
    </row>
    <row r="5209" spans="1:2" hidden="1" x14ac:dyDescent="0.25">
      <c r="A5209" s="13">
        <v>38945</v>
      </c>
      <c r="B5209">
        <v>71.64</v>
      </c>
    </row>
    <row r="5210" spans="1:2" hidden="1" x14ac:dyDescent="0.25">
      <c r="A5210" s="13">
        <v>38946</v>
      </c>
      <c r="B5210">
        <v>70.12</v>
      </c>
    </row>
    <row r="5211" spans="1:2" hidden="1" x14ac:dyDescent="0.25">
      <c r="A5211" s="13">
        <v>38947</v>
      </c>
      <c r="B5211">
        <v>70.930000000000007</v>
      </c>
    </row>
    <row r="5212" spans="1:2" hidden="1" x14ac:dyDescent="0.25">
      <c r="A5212" s="13">
        <v>38950</v>
      </c>
      <c r="B5212">
        <v>72.45</v>
      </c>
    </row>
    <row r="5213" spans="1:2" hidden="1" x14ac:dyDescent="0.25">
      <c r="A5213" s="13">
        <v>38951</v>
      </c>
      <c r="B5213">
        <v>72.55</v>
      </c>
    </row>
    <row r="5214" spans="1:2" hidden="1" x14ac:dyDescent="0.25">
      <c r="A5214" s="13">
        <v>38952</v>
      </c>
      <c r="B5214">
        <v>71.45</v>
      </c>
    </row>
    <row r="5215" spans="1:2" hidden="1" x14ac:dyDescent="0.25">
      <c r="A5215" s="13">
        <v>38953</v>
      </c>
      <c r="B5215">
        <v>72.02</v>
      </c>
    </row>
    <row r="5216" spans="1:2" hidden="1" x14ac:dyDescent="0.25">
      <c r="A5216" s="13">
        <v>38954</v>
      </c>
      <c r="B5216">
        <v>72.13</v>
      </c>
    </row>
    <row r="5217" spans="1:2" hidden="1" x14ac:dyDescent="0.25">
      <c r="A5217" s="13">
        <v>38957</v>
      </c>
      <c r="B5217">
        <v>70.47</v>
      </c>
    </row>
    <row r="5218" spans="1:2" hidden="1" x14ac:dyDescent="0.25">
      <c r="A5218" s="13">
        <v>38958</v>
      </c>
      <c r="B5218">
        <v>69.739999999999995</v>
      </c>
    </row>
    <row r="5219" spans="1:2" hidden="1" x14ac:dyDescent="0.25">
      <c r="A5219" s="13">
        <v>38959</v>
      </c>
      <c r="B5219">
        <v>70.2</v>
      </c>
    </row>
    <row r="5220" spans="1:2" hidden="1" x14ac:dyDescent="0.25">
      <c r="A5220" s="13">
        <v>38960</v>
      </c>
      <c r="B5220">
        <v>70.38</v>
      </c>
    </row>
    <row r="5221" spans="1:2" hidden="1" x14ac:dyDescent="0.25">
      <c r="A5221" s="13">
        <v>38961</v>
      </c>
      <c r="B5221">
        <v>69.239999999999995</v>
      </c>
    </row>
    <row r="5222" spans="1:2" hidden="1" x14ac:dyDescent="0.25">
      <c r="A5222" s="13">
        <v>38965</v>
      </c>
      <c r="B5222">
        <v>68.7</v>
      </c>
    </row>
    <row r="5223" spans="1:2" hidden="1" x14ac:dyDescent="0.25">
      <c r="A5223" s="13">
        <v>38966</v>
      </c>
      <c r="B5223">
        <v>67.75</v>
      </c>
    </row>
    <row r="5224" spans="1:2" hidden="1" x14ac:dyDescent="0.25">
      <c r="A5224" s="13">
        <v>38967</v>
      </c>
      <c r="B5224">
        <v>67.37</v>
      </c>
    </row>
    <row r="5225" spans="1:2" hidden="1" x14ac:dyDescent="0.25">
      <c r="A5225" s="13">
        <v>38968</v>
      </c>
      <c r="B5225">
        <v>66.3</v>
      </c>
    </row>
    <row r="5226" spans="1:2" hidden="1" x14ac:dyDescent="0.25">
      <c r="A5226" s="13">
        <v>38971</v>
      </c>
      <c r="B5226">
        <v>65.42</v>
      </c>
    </row>
    <row r="5227" spans="1:2" hidden="1" x14ac:dyDescent="0.25">
      <c r="A5227" s="13">
        <v>38972</v>
      </c>
      <c r="B5227">
        <v>63.81</v>
      </c>
    </row>
    <row r="5228" spans="1:2" hidden="1" x14ac:dyDescent="0.25">
      <c r="A5228" s="13">
        <v>38973</v>
      </c>
      <c r="B5228">
        <v>64.09</v>
      </c>
    </row>
    <row r="5229" spans="1:2" hidden="1" x14ac:dyDescent="0.25">
      <c r="A5229" s="13">
        <v>38974</v>
      </c>
      <c r="B5229">
        <v>63.27</v>
      </c>
    </row>
    <row r="5230" spans="1:2" hidden="1" x14ac:dyDescent="0.25">
      <c r="A5230" s="13">
        <v>38975</v>
      </c>
      <c r="B5230">
        <v>63.3</v>
      </c>
    </row>
    <row r="5231" spans="1:2" hidden="1" x14ac:dyDescent="0.25">
      <c r="A5231" s="13">
        <v>38978</v>
      </c>
      <c r="B5231">
        <v>63.84</v>
      </c>
    </row>
    <row r="5232" spans="1:2" hidden="1" x14ac:dyDescent="0.25">
      <c r="A5232" s="13">
        <v>38979</v>
      </c>
      <c r="B5232">
        <v>61.77</v>
      </c>
    </row>
    <row r="5233" spans="1:2" hidden="1" x14ac:dyDescent="0.25">
      <c r="A5233" s="13">
        <v>38980</v>
      </c>
      <c r="B5233">
        <v>60</v>
      </c>
    </row>
    <row r="5234" spans="1:2" hidden="1" x14ac:dyDescent="0.25">
      <c r="A5234" s="13">
        <v>38981</v>
      </c>
      <c r="B5234">
        <v>61.62</v>
      </c>
    </row>
    <row r="5235" spans="1:2" hidden="1" x14ac:dyDescent="0.25">
      <c r="A5235" s="13">
        <v>38982</v>
      </c>
      <c r="B5235">
        <v>59.79</v>
      </c>
    </row>
    <row r="5236" spans="1:2" hidden="1" x14ac:dyDescent="0.25">
      <c r="A5236" s="13">
        <v>38985</v>
      </c>
      <c r="B5236">
        <v>60.74</v>
      </c>
    </row>
    <row r="5237" spans="1:2" hidden="1" x14ac:dyDescent="0.25">
      <c r="A5237" s="13">
        <v>38986</v>
      </c>
      <c r="B5237">
        <v>60.63</v>
      </c>
    </row>
    <row r="5238" spans="1:2" hidden="1" x14ac:dyDescent="0.25">
      <c r="A5238" s="13">
        <v>38987</v>
      </c>
      <c r="B5238">
        <v>62.96</v>
      </c>
    </row>
    <row r="5239" spans="1:2" hidden="1" x14ac:dyDescent="0.25">
      <c r="A5239" s="13">
        <v>38988</v>
      </c>
      <c r="B5239">
        <v>62.46</v>
      </c>
    </row>
    <row r="5240" spans="1:2" hidden="1" x14ac:dyDescent="0.25">
      <c r="A5240" s="13">
        <v>38989</v>
      </c>
      <c r="B5240">
        <v>62.9</v>
      </c>
    </row>
    <row r="5241" spans="1:2" hidden="1" x14ac:dyDescent="0.25">
      <c r="A5241" s="13">
        <v>38992</v>
      </c>
      <c r="B5241">
        <v>60.96</v>
      </c>
    </row>
    <row r="5242" spans="1:2" hidden="1" x14ac:dyDescent="0.25">
      <c r="A5242" s="13">
        <v>38993</v>
      </c>
      <c r="B5242">
        <v>58.64</v>
      </c>
    </row>
    <row r="5243" spans="1:2" hidden="1" x14ac:dyDescent="0.25">
      <c r="A5243" s="13">
        <v>38994</v>
      </c>
      <c r="B5243">
        <v>59.53</v>
      </c>
    </row>
    <row r="5244" spans="1:2" hidden="1" x14ac:dyDescent="0.25">
      <c r="A5244" s="13">
        <v>38995</v>
      </c>
      <c r="B5244">
        <v>60.02</v>
      </c>
    </row>
    <row r="5245" spans="1:2" hidden="1" x14ac:dyDescent="0.25">
      <c r="A5245" s="13">
        <v>38996</v>
      </c>
      <c r="B5245">
        <v>59.68</v>
      </c>
    </row>
    <row r="5246" spans="1:2" hidden="1" x14ac:dyDescent="0.25">
      <c r="A5246" s="13">
        <v>38999</v>
      </c>
      <c r="B5246">
        <v>59.93</v>
      </c>
    </row>
    <row r="5247" spans="1:2" hidden="1" x14ac:dyDescent="0.25">
      <c r="A5247" s="13">
        <v>39000</v>
      </c>
      <c r="B5247">
        <v>58.5</v>
      </c>
    </row>
    <row r="5248" spans="1:2" hidden="1" x14ac:dyDescent="0.25">
      <c r="A5248" s="13">
        <v>39001</v>
      </c>
      <c r="B5248">
        <v>57.56</v>
      </c>
    </row>
    <row r="5249" spans="1:2" hidden="1" x14ac:dyDescent="0.25">
      <c r="A5249" s="13">
        <v>39002</v>
      </c>
      <c r="B5249">
        <v>58.23</v>
      </c>
    </row>
    <row r="5250" spans="1:2" hidden="1" x14ac:dyDescent="0.25">
      <c r="A5250" s="13">
        <v>39003</v>
      </c>
      <c r="B5250">
        <v>58.69</v>
      </c>
    </row>
    <row r="5251" spans="1:2" hidden="1" x14ac:dyDescent="0.25">
      <c r="A5251" s="13">
        <v>39006</v>
      </c>
      <c r="B5251">
        <v>59.91</v>
      </c>
    </row>
    <row r="5252" spans="1:2" hidden="1" x14ac:dyDescent="0.25">
      <c r="A5252" s="13">
        <v>39007</v>
      </c>
      <c r="B5252">
        <v>58.91</v>
      </c>
    </row>
    <row r="5253" spans="1:2" hidden="1" x14ac:dyDescent="0.25">
      <c r="A5253" s="13">
        <v>39008</v>
      </c>
      <c r="B5253">
        <v>57.66</v>
      </c>
    </row>
    <row r="5254" spans="1:2" hidden="1" x14ac:dyDescent="0.25">
      <c r="A5254" s="13">
        <v>39009</v>
      </c>
      <c r="B5254">
        <v>58.55</v>
      </c>
    </row>
    <row r="5255" spans="1:2" hidden="1" x14ac:dyDescent="0.25">
      <c r="A5255" s="13">
        <v>39010</v>
      </c>
      <c r="B5255">
        <v>57.35</v>
      </c>
    </row>
    <row r="5256" spans="1:2" hidden="1" x14ac:dyDescent="0.25">
      <c r="A5256" s="13">
        <v>39013</v>
      </c>
      <c r="B5256">
        <v>56.74</v>
      </c>
    </row>
    <row r="5257" spans="1:2" hidden="1" x14ac:dyDescent="0.25">
      <c r="A5257" s="13">
        <v>39014</v>
      </c>
      <c r="B5257">
        <v>57.55</v>
      </c>
    </row>
    <row r="5258" spans="1:2" hidden="1" x14ac:dyDescent="0.25">
      <c r="A5258" s="13">
        <v>39015</v>
      </c>
      <c r="B5258">
        <v>59.09</v>
      </c>
    </row>
    <row r="5259" spans="1:2" hidden="1" x14ac:dyDescent="0.25">
      <c r="A5259" s="13">
        <v>39016</v>
      </c>
      <c r="B5259">
        <v>60.27</v>
      </c>
    </row>
    <row r="5260" spans="1:2" hidden="1" x14ac:dyDescent="0.25">
      <c r="A5260" s="13">
        <v>39017</v>
      </c>
      <c r="B5260">
        <v>60.75</v>
      </c>
    </row>
    <row r="5261" spans="1:2" hidden="1" x14ac:dyDescent="0.25">
      <c r="A5261" s="13">
        <v>39020</v>
      </c>
      <c r="B5261">
        <v>58.41</v>
      </c>
    </row>
    <row r="5262" spans="1:2" hidden="1" x14ac:dyDescent="0.25">
      <c r="A5262" s="13">
        <v>39021</v>
      </c>
      <c r="B5262">
        <v>58.72</v>
      </c>
    </row>
    <row r="5263" spans="1:2" hidden="1" x14ac:dyDescent="0.25">
      <c r="A5263" s="13">
        <v>39022</v>
      </c>
      <c r="B5263">
        <v>58.64</v>
      </c>
    </row>
    <row r="5264" spans="1:2" hidden="1" x14ac:dyDescent="0.25">
      <c r="A5264" s="13">
        <v>39023</v>
      </c>
      <c r="B5264">
        <v>57.87</v>
      </c>
    </row>
    <row r="5265" spans="1:2" hidden="1" x14ac:dyDescent="0.25">
      <c r="A5265" s="13">
        <v>39024</v>
      </c>
      <c r="B5265">
        <v>59.13</v>
      </c>
    </row>
    <row r="5266" spans="1:2" hidden="1" x14ac:dyDescent="0.25">
      <c r="A5266" s="13">
        <v>39027</v>
      </c>
      <c r="B5266">
        <v>60.11</v>
      </c>
    </row>
    <row r="5267" spans="1:2" hidden="1" x14ac:dyDescent="0.25">
      <c r="A5267" s="13">
        <v>39028</v>
      </c>
      <c r="B5267">
        <v>58.94</v>
      </c>
    </row>
    <row r="5268" spans="1:2" hidden="1" x14ac:dyDescent="0.25">
      <c r="A5268" s="13">
        <v>39029</v>
      </c>
      <c r="B5268">
        <v>59.93</v>
      </c>
    </row>
    <row r="5269" spans="1:2" hidden="1" x14ac:dyDescent="0.25">
      <c r="A5269" s="13">
        <v>39030</v>
      </c>
      <c r="B5269">
        <v>61.18</v>
      </c>
    </row>
    <row r="5270" spans="1:2" hidden="1" x14ac:dyDescent="0.25">
      <c r="A5270" s="13">
        <v>39031</v>
      </c>
      <c r="B5270">
        <v>59.66</v>
      </c>
    </row>
    <row r="5271" spans="1:2" hidden="1" x14ac:dyDescent="0.25">
      <c r="A5271" s="13">
        <v>39034</v>
      </c>
      <c r="B5271">
        <v>58.59</v>
      </c>
    </row>
    <row r="5272" spans="1:2" hidden="1" x14ac:dyDescent="0.25">
      <c r="A5272" s="13">
        <v>39035</v>
      </c>
      <c r="B5272">
        <v>58.28</v>
      </c>
    </row>
    <row r="5273" spans="1:2" hidden="1" x14ac:dyDescent="0.25">
      <c r="A5273" s="13">
        <v>39036</v>
      </c>
      <c r="B5273">
        <v>58.79</v>
      </c>
    </row>
    <row r="5274" spans="1:2" hidden="1" x14ac:dyDescent="0.25">
      <c r="A5274" s="13">
        <v>39037</v>
      </c>
      <c r="B5274">
        <v>56.23</v>
      </c>
    </row>
    <row r="5275" spans="1:2" hidden="1" x14ac:dyDescent="0.25">
      <c r="A5275" s="13">
        <v>39038</v>
      </c>
      <c r="B5275">
        <v>55.9</v>
      </c>
    </row>
    <row r="5276" spans="1:2" hidden="1" x14ac:dyDescent="0.25">
      <c r="A5276" s="13">
        <v>39041</v>
      </c>
      <c r="B5276">
        <v>56.42</v>
      </c>
    </row>
    <row r="5277" spans="1:2" hidden="1" x14ac:dyDescent="0.25">
      <c r="A5277" s="13">
        <v>39042</v>
      </c>
      <c r="B5277">
        <v>58.01</v>
      </c>
    </row>
    <row r="5278" spans="1:2" hidden="1" x14ac:dyDescent="0.25">
      <c r="A5278" s="13">
        <v>39043</v>
      </c>
      <c r="B5278">
        <v>57.28</v>
      </c>
    </row>
    <row r="5279" spans="1:2" hidden="1" x14ac:dyDescent="0.25">
      <c r="A5279" s="13">
        <v>39048</v>
      </c>
      <c r="B5279">
        <v>60.3</v>
      </c>
    </row>
    <row r="5280" spans="1:2" hidden="1" x14ac:dyDescent="0.25">
      <c r="A5280" s="13">
        <v>39049</v>
      </c>
      <c r="B5280">
        <v>60.97</v>
      </c>
    </row>
    <row r="5281" spans="1:2" hidden="1" x14ac:dyDescent="0.25">
      <c r="A5281" s="13">
        <v>39050</v>
      </c>
      <c r="B5281">
        <v>62.45</v>
      </c>
    </row>
    <row r="5282" spans="1:2" hidden="1" x14ac:dyDescent="0.25">
      <c r="A5282" s="13">
        <v>39051</v>
      </c>
      <c r="B5282">
        <v>62.97</v>
      </c>
    </row>
    <row r="5283" spans="1:2" hidden="1" x14ac:dyDescent="0.25">
      <c r="A5283" s="13">
        <v>39052</v>
      </c>
      <c r="B5283">
        <v>63.43</v>
      </c>
    </row>
    <row r="5284" spans="1:2" hidden="1" x14ac:dyDescent="0.25">
      <c r="A5284" s="13">
        <v>39055</v>
      </c>
      <c r="B5284">
        <v>62.39</v>
      </c>
    </row>
    <row r="5285" spans="1:2" hidden="1" x14ac:dyDescent="0.25">
      <c r="A5285" s="13">
        <v>39056</v>
      </c>
      <c r="B5285">
        <v>62.4</v>
      </c>
    </row>
    <row r="5286" spans="1:2" hidden="1" x14ac:dyDescent="0.25">
      <c r="A5286" s="13">
        <v>39057</v>
      </c>
      <c r="B5286">
        <v>62.2</v>
      </c>
    </row>
    <row r="5287" spans="1:2" hidden="1" x14ac:dyDescent="0.25">
      <c r="A5287" s="13">
        <v>39058</v>
      </c>
      <c r="B5287">
        <v>62.54</v>
      </c>
    </row>
    <row r="5288" spans="1:2" hidden="1" x14ac:dyDescent="0.25">
      <c r="A5288" s="13">
        <v>39059</v>
      </c>
      <c r="B5288">
        <v>62.06</v>
      </c>
    </row>
    <row r="5289" spans="1:2" hidden="1" x14ac:dyDescent="0.25">
      <c r="A5289" s="13">
        <v>39062</v>
      </c>
      <c r="B5289">
        <v>61.26</v>
      </c>
    </row>
    <row r="5290" spans="1:2" hidden="1" x14ac:dyDescent="0.25">
      <c r="A5290" s="13">
        <v>39063</v>
      </c>
      <c r="B5290">
        <v>61.06</v>
      </c>
    </row>
    <row r="5291" spans="1:2" hidden="1" x14ac:dyDescent="0.25">
      <c r="A5291" s="13">
        <v>39064</v>
      </c>
      <c r="B5291">
        <v>61.34</v>
      </c>
    </row>
    <row r="5292" spans="1:2" hidden="1" x14ac:dyDescent="0.25">
      <c r="A5292" s="13">
        <v>39065</v>
      </c>
      <c r="B5292">
        <v>62.48</v>
      </c>
    </row>
    <row r="5293" spans="1:2" hidden="1" x14ac:dyDescent="0.25">
      <c r="A5293" s="13">
        <v>39066</v>
      </c>
      <c r="B5293">
        <v>63.4</v>
      </c>
    </row>
    <row r="5294" spans="1:2" hidden="1" x14ac:dyDescent="0.25">
      <c r="A5294" s="13">
        <v>39069</v>
      </c>
      <c r="B5294">
        <v>62.19</v>
      </c>
    </row>
    <row r="5295" spans="1:2" hidden="1" x14ac:dyDescent="0.25">
      <c r="A5295" s="13">
        <v>39070</v>
      </c>
      <c r="B5295">
        <v>62.87</v>
      </c>
    </row>
    <row r="5296" spans="1:2" hidden="1" x14ac:dyDescent="0.25">
      <c r="A5296" s="13">
        <v>39071</v>
      </c>
      <c r="B5296">
        <v>63.08</v>
      </c>
    </row>
    <row r="5297" spans="1:2" hidden="1" x14ac:dyDescent="0.25">
      <c r="A5297" s="13">
        <v>39072</v>
      </c>
      <c r="B5297">
        <v>62.05</v>
      </c>
    </row>
    <row r="5298" spans="1:2" hidden="1" x14ac:dyDescent="0.25">
      <c r="A5298" s="13">
        <v>39073</v>
      </c>
      <c r="B5298">
        <v>61.81</v>
      </c>
    </row>
    <row r="5299" spans="1:2" hidden="1" x14ac:dyDescent="0.25">
      <c r="A5299" s="13">
        <v>39077</v>
      </c>
      <c r="B5299">
        <v>61.07</v>
      </c>
    </row>
    <row r="5300" spans="1:2" hidden="1" x14ac:dyDescent="0.25">
      <c r="A5300" s="13">
        <v>39078</v>
      </c>
      <c r="B5300">
        <v>60.31</v>
      </c>
    </row>
    <row r="5301" spans="1:2" hidden="1" x14ac:dyDescent="0.25">
      <c r="A5301" s="13">
        <v>39079</v>
      </c>
      <c r="B5301">
        <v>60.39</v>
      </c>
    </row>
    <row r="5302" spans="1:2" hidden="1" x14ac:dyDescent="0.25">
      <c r="A5302" s="13">
        <v>39080</v>
      </c>
      <c r="B5302">
        <v>60.85</v>
      </c>
    </row>
    <row r="5303" spans="1:2" hidden="1" x14ac:dyDescent="0.25">
      <c r="A5303" s="13">
        <v>39084</v>
      </c>
      <c r="B5303">
        <v>60.77</v>
      </c>
    </row>
    <row r="5304" spans="1:2" hidden="1" x14ac:dyDescent="0.25">
      <c r="A5304" s="13">
        <v>39085</v>
      </c>
      <c r="B5304">
        <v>58.31</v>
      </c>
    </row>
    <row r="5305" spans="1:2" hidden="1" x14ac:dyDescent="0.25">
      <c r="A5305" s="13">
        <v>39086</v>
      </c>
      <c r="B5305">
        <v>55.65</v>
      </c>
    </row>
    <row r="5306" spans="1:2" hidden="1" x14ac:dyDescent="0.25">
      <c r="A5306" s="13">
        <v>39087</v>
      </c>
      <c r="B5306">
        <v>56.29</v>
      </c>
    </row>
    <row r="5307" spans="1:2" hidden="1" x14ac:dyDescent="0.25">
      <c r="A5307" s="13">
        <v>39090</v>
      </c>
      <c r="B5307">
        <v>56.08</v>
      </c>
    </row>
    <row r="5308" spans="1:2" hidden="1" x14ac:dyDescent="0.25">
      <c r="A5308" s="13">
        <v>39091</v>
      </c>
      <c r="B5308">
        <v>55.65</v>
      </c>
    </row>
    <row r="5309" spans="1:2" hidden="1" x14ac:dyDescent="0.25">
      <c r="A5309" s="13">
        <v>39092</v>
      </c>
      <c r="B5309">
        <v>53.95</v>
      </c>
    </row>
    <row r="5310" spans="1:2" hidden="1" x14ac:dyDescent="0.25">
      <c r="A5310" s="13">
        <v>39093</v>
      </c>
      <c r="B5310">
        <v>51.91</v>
      </c>
    </row>
    <row r="5311" spans="1:2" hidden="1" x14ac:dyDescent="0.25">
      <c r="A5311" s="13">
        <v>39094</v>
      </c>
      <c r="B5311">
        <v>52.96</v>
      </c>
    </row>
    <row r="5312" spans="1:2" hidden="1" x14ac:dyDescent="0.25">
      <c r="A5312" s="13">
        <v>39098</v>
      </c>
      <c r="B5312">
        <v>51.23</v>
      </c>
    </row>
    <row r="5313" spans="1:2" hidden="1" x14ac:dyDescent="0.25">
      <c r="A5313" s="13">
        <v>39099</v>
      </c>
      <c r="B5313">
        <v>52.3</v>
      </c>
    </row>
    <row r="5314" spans="1:2" hidden="1" x14ac:dyDescent="0.25">
      <c r="A5314" s="13">
        <v>39100</v>
      </c>
      <c r="B5314">
        <v>50.51</v>
      </c>
    </row>
    <row r="5315" spans="1:2" hidden="1" x14ac:dyDescent="0.25">
      <c r="A5315" s="13">
        <v>39101</v>
      </c>
      <c r="B5315">
        <v>51.98</v>
      </c>
    </row>
    <row r="5316" spans="1:2" hidden="1" x14ac:dyDescent="0.25">
      <c r="A5316" s="13">
        <v>39104</v>
      </c>
      <c r="B5316">
        <v>51.11</v>
      </c>
    </row>
    <row r="5317" spans="1:2" hidden="1" x14ac:dyDescent="0.25">
      <c r="A5317" s="13">
        <v>39105</v>
      </c>
      <c r="B5317">
        <v>53.61</v>
      </c>
    </row>
    <row r="5318" spans="1:2" hidden="1" x14ac:dyDescent="0.25">
      <c r="A5318" s="13">
        <v>39106</v>
      </c>
      <c r="B5318">
        <v>54.24</v>
      </c>
    </row>
    <row r="5319" spans="1:2" hidden="1" x14ac:dyDescent="0.25">
      <c r="A5319" s="13">
        <v>39107</v>
      </c>
      <c r="B5319">
        <v>53.49</v>
      </c>
    </row>
    <row r="5320" spans="1:2" hidden="1" x14ac:dyDescent="0.25">
      <c r="A5320" s="13">
        <v>39108</v>
      </c>
      <c r="B5320">
        <v>55.38</v>
      </c>
    </row>
    <row r="5321" spans="1:2" hidden="1" x14ac:dyDescent="0.25">
      <c r="A5321" s="13">
        <v>39111</v>
      </c>
      <c r="B5321">
        <v>54.01</v>
      </c>
    </row>
    <row r="5322" spans="1:2" hidden="1" x14ac:dyDescent="0.25">
      <c r="A5322" s="13">
        <v>39112</v>
      </c>
      <c r="B5322">
        <v>57.03</v>
      </c>
    </row>
    <row r="5323" spans="1:2" hidden="1" x14ac:dyDescent="0.25">
      <c r="A5323" s="13">
        <v>39113</v>
      </c>
      <c r="B5323">
        <v>58.17</v>
      </c>
    </row>
    <row r="5324" spans="1:2" hidden="1" x14ac:dyDescent="0.25">
      <c r="A5324" s="13">
        <v>39114</v>
      </c>
      <c r="B5324">
        <v>57.35</v>
      </c>
    </row>
    <row r="5325" spans="1:2" hidden="1" x14ac:dyDescent="0.25">
      <c r="A5325" s="13">
        <v>39115</v>
      </c>
      <c r="B5325">
        <v>59.01</v>
      </c>
    </row>
    <row r="5326" spans="1:2" hidden="1" x14ac:dyDescent="0.25">
      <c r="A5326" s="13">
        <v>39118</v>
      </c>
      <c r="B5326">
        <v>58.69</v>
      </c>
    </row>
    <row r="5327" spans="1:2" hidden="1" x14ac:dyDescent="0.25">
      <c r="A5327" s="13">
        <v>39119</v>
      </c>
      <c r="B5327">
        <v>58.91</v>
      </c>
    </row>
    <row r="5328" spans="1:2" hidden="1" x14ac:dyDescent="0.25">
      <c r="A5328" s="13">
        <v>39120</v>
      </c>
      <c r="B5328">
        <v>57.75</v>
      </c>
    </row>
    <row r="5329" spans="1:2" hidden="1" x14ac:dyDescent="0.25">
      <c r="A5329" s="13">
        <v>39121</v>
      </c>
      <c r="B5329">
        <v>59.76</v>
      </c>
    </row>
    <row r="5330" spans="1:2" hidden="1" x14ac:dyDescent="0.25">
      <c r="A5330" s="13">
        <v>39122</v>
      </c>
      <c r="B5330">
        <v>59.86</v>
      </c>
    </row>
    <row r="5331" spans="1:2" hidden="1" x14ac:dyDescent="0.25">
      <c r="A5331" s="13">
        <v>39125</v>
      </c>
      <c r="B5331">
        <v>57.76</v>
      </c>
    </row>
    <row r="5332" spans="1:2" hidden="1" x14ac:dyDescent="0.25">
      <c r="A5332" s="13">
        <v>39126</v>
      </c>
      <c r="B5332">
        <v>58.98</v>
      </c>
    </row>
    <row r="5333" spans="1:2" hidden="1" x14ac:dyDescent="0.25">
      <c r="A5333" s="13">
        <v>39127</v>
      </c>
      <c r="B5333">
        <v>58</v>
      </c>
    </row>
    <row r="5334" spans="1:2" hidden="1" x14ac:dyDescent="0.25">
      <c r="A5334" s="13">
        <v>39128</v>
      </c>
      <c r="B5334">
        <v>57.92</v>
      </c>
    </row>
    <row r="5335" spans="1:2" hidden="1" x14ac:dyDescent="0.25">
      <c r="A5335" s="13">
        <v>39129</v>
      </c>
      <c r="B5335">
        <v>59.38</v>
      </c>
    </row>
    <row r="5336" spans="1:2" hidden="1" x14ac:dyDescent="0.25">
      <c r="A5336" s="13">
        <v>39133</v>
      </c>
      <c r="B5336">
        <v>58.32</v>
      </c>
    </row>
    <row r="5337" spans="1:2" hidden="1" x14ac:dyDescent="0.25">
      <c r="A5337" s="13">
        <v>39134</v>
      </c>
      <c r="B5337">
        <v>59.4</v>
      </c>
    </row>
    <row r="5338" spans="1:2" hidden="1" x14ac:dyDescent="0.25">
      <c r="A5338" s="13">
        <v>39135</v>
      </c>
      <c r="B5338">
        <v>60.28</v>
      </c>
    </row>
    <row r="5339" spans="1:2" hidden="1" x14ac:dyDescent="0.25">
      <c r="A5339" s="13">
        <v>39136</v>
      </c>
      <c r="B5339">
        <v>60.28</v>
      </c>
    </row>
    <row r="5340" spans="1:2" hidden="1" x14ac:dyDescent="0.25">
      <c r="A5340" s="13">
        <v>39139</v>
      </c>
      <c r="B5340">
        <v>61.41</v>
      </c>
    </row>
    <row r="5341" spans="1:2" hidden="1" x14ac:dyDescent="0.25">
      <c r="A5341" s="13">
        <v>39140</v>
      </c>
      <c r="B5341">
        <v>61.46</v>
      </c>
    </row>
    <row r="5342" spans="1:2" hidden="1" x14ac:dyDescent="0.25">
      <c r="A5342" s="13">
        <v>39141</v>
      </c>
      <c r="B5342">
        <v>61.78</v>
      </c>
    </row>
    <row r="5343" spans="1:2" hidden="1" x14ac:dyDescent="0.25">
      <c r="A5343" s="13">
        <v>39142</v>
      </c>
      <c r="B5343">
        <v>61.97</v>
      </c>
    </row>
    <row r="5344" spans="1:2" hidden="1" x14ac:dyDescent="0.25">
      <c r="A5344" s="13">
        <v>39143</v>
      </c>
      <c r="B5344">
        <v>61.58</v>
      </c>
    </row>
    <row r="5345" spans="1:2" hidden="1" x14ac:dyDescent="0.25">
      <c r="A5345" s="13">
        <v>39146</v>
      </c>
      <c r="B5345">
        <v>60.05</v>
      </c>
    </row>
    <row r="5346" spans="1:2" hidden="1" x14ac:dyDescent="0.25">
      <c r="A5346" s="13">
        <v>39147</v>
      </c>
      <c r="B5346">
        <v>60.66</v>
      </c>
    </row>
    <row r="5347" spans="1:2" hidden="1" x14ac:dyDescent="0.25">
      <c r="A5347" s="13">
        <v>39148</v>
      </c>
      <c r="B5347">
        <v>61.85</v>
      </c>
    </row>
    <row r="5348" spans="1:2" hidden="1" x14ac:dyDescent="0.25">
      <c r="A5348" s="13">
        <v>39149</v>
      </c>
      <c r="B5348">
        <v>61.63</v>
      </c>
    </row>
    <row r="5349" spans="1:2" hidden="1" x14ac:dyDescent="0.25">
      <c r="A5349" s="13">
        <v>39150</v>
      </c>
      <c r="B5349">
        <v>60.06</v>
      </c>
    </row>
    <row r="5350" spans="1:2" hidden="1" x14ac:dyDescent="0.25">
      <c r="A5350" s="13">
        <v>39153</v>
      </c>
      <c r="B5350">
        <v>58.94</v>
      </c>
    </row>
    <row r="5351" spans="1:2" hidden="1" x14ac:dyDescent="0.25">
      <c r="A5351" s="13">
        <v>39154</v>
      </c>
      <c r="B5351">
        <v>58.03</v>
      </c>
    </row>
    <row r="5352" spans="1:2" hidden="1" x14ac:dyDescent="0.25">
      <c r="A5352" s="13">
        <v>39155</v>
      </c>
      <c r="B5352">
        <v>58.15</v>
      </c>
    </row>
    <row r="5353" spans="1:2" hidden="1" x14ac:dyDescent="0.25">
      <c r="A5353" s="13">
        <v>39156</v>
      </c>
      <c r="B5353">
        <v>57.52</v>
      </c>
    </row>
    <row r="5354" spans="1:2" hidden="1" x14ac:dyDescent="0.25">
      <c r="A5354" s="13">
        <v>39157</v>
      </c>
      <c r="B5354">
        <v>57.06</v>
      </c>
    </row>
    <row r="5355" spans="1:2" hidden="1" x14ac:dyDescent="0.25">
      <c r="A5355" s="13">
        <v>39160</v>
      </c>
      <c r="B5355">
        <v>56.65</v>
      </c>
    </row>
    <row r="5356" spans="1:2" hidden="1" x14ac:dyDescent="0.25">
      <c r="A5356" s="13">
        <v>39161</v>
      </c>
      <c r="B5356">
        <v>56.41</v>
      </c>
    </row>
    <row r="5357" spans="1:2" hidden="1" x14ac:dyDescent="0.25">
      <c r="A5357" s="13">
        <v>39162</v>
      </c>
      <c r="B5357">
        <v>56.98</v>
      </c>
    </row>
    <row r="5358" spans="1:2" hidden="1" x14ac:dyDescent="0.25">
      <c r="A5358" s="13">
        <v>39163</v>
      </c>
      <c r="B5358">
        <v>60.21</v>
      </c>
    </row>
    <row r="5359" spans="1:2" hidden="1" x14ac:dyDescent="0.25">
      <c r="A5359" s="13">
        <v>39164</v>
      </c>
      <c r="B5359">
        <v>61.07</v>
      </c>
    </row>
    <row r="5360" spans="1:2" hidden="1" x14ac:dyDescent="0.25">
      <c r="A5360" s="13">
        <v>39167</v>
      </c>
      <c r="B5360">
        <v>61.77</v>
      </c>
    </row>
    <row r="5361" spans="1:2" hidden="1" x14ac:dyDescent="0.25">
      <c r="A5361" s="13">
        <v>39168</v>
      </c>
      <c r="B5361">
        <v>62.98</v>
      </c>
    </row>
    <row r="5362" spans="1:2" hidden="1" x14ac:dyDescent="0.25">
      <c r="A5362" s="13">
        <v>39169</v>
      </c>
      <c r="B5362">
        <v>64.11</v>
      </c>
    </row>
    <row r="5363" spans="1:2" hidden="1" x14ac:dyDescent="0.25">
      <c r="A5363" s="13">
        <v>39170</v>
      </c>
      <c r="B5363">
        <v>66.099999999999994</v>
      </c>
    </row>
    <row r="5364" spans="1:2" hidden="1" x14ac:dyDescent="0.25">
      <c r="A5364" s="13">
        <v>39171</v>
      </c>
      <c r="B5364">
        <v>65.94</v>
      </c>
    </row>
    <row r="5365" spans="1:2" hidden="1" x14ac:dyDescent="0.25">
      <c r="A5365" s="13">
        <v>39174</v>
      </c>
      <c r="B5365">
        <v>66.03</v>
      </c>
    </row>
    <row r="5366" spans="1:2" hidden="1" x14ac:dyDescent="0.25">
      <c r="A5366" s="13">
        <v>39175</v>
      </c>
      <c r="B5366">
        <v>64.59</v>
      </c>
    </row>
    <row r="5367" spans="1:2" hidden="1" x14ac:dyDescent="0.25">
      <c r="A5367" s="13">
        <v>39176</v>
      </c>
      <c r="B5367">
        <v>64.400000000000006</v>
      </c>
    </row>
    <row r="5368" spans="1:2" hidden="1" x14ac:dyDescent="0.25">
      <c r="A5368" s="13">
        <v>39177</v>
      </c>
      <c r="B5368">
        <v>64.260000000000005</v>
      </c>
    </row>
    <row r="5369" spans="1:2" hidden="1" x14ac:dyDescent="0.25">
      <c r="A5369" s="13">
        <v>39181</v>
      </c>
      <c r="B5369">
        <v>61.51</v>
      </c>
    </row>
    <row r="5370" spans="1:2" hidden="1" x14ac:dyDescent="0.25">
      <c r="A5370" s="13">
        <v>39182</v>
      </c>
      <c r="B5370">
        <v>61.92</v>
      </c>
    </row>
    <row r="5371" spans="1:2" hidden="1" x14ac:dyDescent="0.25">
      <c r="A5371" s="13">
        <v>39183</v>
      </c>
      <c r="B5371">
        <v>61.98</v>
      </c>
    </row>
    <row r="5372" spans="1:2" hidden="1" x14ac:dyDescent="0.25">
      <c r="A5372" s="13">
        <v>39184</v>
      </c>
      <c r="B5372">
        <v>63.87</v>
      </c>
    </row>
    <row r="5373" spans="1:2" hidden="1" x14ac:dyDescent="0.25">
      <c r="A5373" s="13">
        <v>39185</v>
      </c>
      <c r="B5373">
        <v>63.63</v>
      </c>
    </row>
    <row r="5374" spans="1:2" hidden="1" x14ac:dyDescent="0.25">
      <c r="A5374" s="13">
        <v>39188</v>
      </c>
      <c r="B5374">
        <v>63.63</v>
      </c>
    </row>
    <row r="5375" spans="1:2" hidden="1" x14ac:dyDescent="0.25">
      <c r="A5375" s="13">
        <v>39189</v>
      </c>
      <c r="B5375">
        <v>63.14</v>
      </c>
    </row>
    <row r="5376" spans="1:2" hidden="1" x14ac:dyDescent="0.25">
      <c r="A5376" s="13">
        <v>39190</v>
      </c>
      <c r="B5376">
        <v>63.14</v>
      </c>
    </row>
    <row r="5377" spans="1:2" hidden="1" x14ac:dyDescent="0.25">
      <c r="A5377" s="13">
        <v>39191</v>
      </c>
      <c r="B5377">
        <v>61.81</v>
      </c>
    </row>
    <row r="5378" spans="1:2" hidden="1" x14ac:dyDescent="0.25">
      <c r="A5378" s="13">
        <v>39192</v>
      </c>
      <c r="B5378">
        <v>63.56</v>
      </c>
    </row>
    <row r="5379" spans="1:2" hidden="1" x14ac:dyDescent="0.25">
      <c r="A5379" s="13">
        <v>39195</v>
      </c>
      <c r="B5379">
        <v>65.33</v>
      </c>
    </row>
    <row r="5380" spans="1:2" hidden="1" x14ac:dyDescent="0.25">
      <c r="A5380" s="13">
        <v>39196</v>
      </c>
      <c r="B5380">
        <v>64.099999999999994</v>
      </c>
    </row>
    <row r="5381" spans="1:2" hidden="1" x14ac:dyDescent="0.25">
      <c r="A5381" s="13">
        <v>39197</v>
      </c>
      <c r="B5381">
        <v>65.33</v>
      </c>
    </row>
    <row r="5382" spans="1:2" hidden="1" x14ac:dyDescent="0.25">
      <c r="A5382" s="13">
        <v>39198</v>
      </c>
      <c r="B5382">
        <v>65.08</v>
      </c>
    </row>
    <row r="5383" spans="1:2" hidden="1" x14ac:dyDescent="0.25">
      <c r="A5383" s="13">
        <v>39199</v>
      </c>
      <c r="B5383">
        <v>66.45</v>
      </c>
    </row>
    <row r="5384" spans="1:2" hidden="1" x14ac:dyDescent="0.25">
      <c r="A5384" s="13">
        <v>39202</v>
      </c>
      <c r="B5384">
        <v>65.78</v>
      </c>
    </row>
    <row r="5385" spans="1:2" hidden="1" x14ac:dyDescent="0.25">
      <c r="A5385" s="13">
        <v>39203</v>
      </c>
      <c r="B5385">
        <v>64.430000000000007</v>
      </c>
    </row>
    <row r="5386" spans="1:2" hidden="1" x14ac:dyDescent="0.25">
      <c r="A5386" s="13">
        <v>39204</v>
      </c>
      <c r="B5386">
        <v>63.78</v>
      </c>
    </row>
    <row r="5387" spans="1:2" hidden="1" x14ac:dyDescent="0.25">
      <c r="A5387" s="13">
        <v>39205</v>
      </c>
      <c r="B5387">
        <v>63.23</v>
      </c>
    </row>
    <row r="5388" spans="1:2" hidden="1" x14ac:dyDescent="0.25">
      <c r="A5388" s="13">
        <v>39206</v>
      </c>
      <c r="B5388">
        <v>61.89</v>
      </c>
    </row>
    <row r="5389" spans="1:2" hidden="1" x14ac:dyDescent="0.25">
      <c r="A5389" s="13">
        <v>39209</v>
      </c>
      <c r="B5389">
        <v>61.48</v>
      </c>
    </row>
    <row r="5390" spans="1:2" hidden="1" x14ac:dyDescent="0.25">
      <c r="A5390" s="13">
        <v>39210</v>
      </c>
      <c r="B5390">
        <v>62.26</v>
      </c>
    </row>
    <row r="5391" spans="1:2" hidden="1" x14ac:dyDescent="0.25">
      <c r="A5391" s="13">
        <v>39211</v>
      </c>
      <c r="B5391">
        <v>61.54</v>
      </c>
    </row>
    <row r="5392" spans="1:2" hidden="1" x14ac:dyDescent="0.25">
      <c r="A5392" s="13">
        <v>39212</v>
      </c>
      <c r="B5392">
        <v>61.85</v>
      </c>
    </row>
    <row r="5393" spans="1:2" hidden="1" x14ac:dyDescent="0.25">
      <c r="A5393" s="13">
        <v>39213</v>
      </c>
      <c r="B5393">
        <v>62.35</v>
      </c>
    </row>
    <row r="5394" spans="1:2" hidden="1" x14ac:dyDescent="0.25">
      <c r="A5394" s="13">
        <v>39216</v>
      </c>
      <c r="B5394">
        <v>62.55</v>
      </c>
    </row>
    <row r="5395" spans="1:2" hidden="1" x14ac:dyDescent="0.25">
      <c r="A5395" s="13">
        <v>39217</v>
      </c>
      <c r="B5395">
        <v>63.16</v>
      </c>
    </row>
    <row r="5396" spans="1:2" hidden="1" x14ac:dyDescent="0.25">
      <c r="A5396" s="13">
        <v>39218</v>
      </c>
      <c r="B5396">
        <v>62.57</v>
      </c>
    </row>
    <row r="5397" spans="1:2" hidden="1" x14ac:dyDescent="0.25">
      <c r="A5397" s="13">
        <v>39219</v>
      </c>
      <c r="B5397">
        <v>64.83</v>
      </c>
    </row>
    <row r="5398" spans="1:2" hidden="1" x14ac:dyDescent="0.25">
      <c r="A5398" s="13">
        <v>39220</v>
      </c>
      <c r="B5398">
        <v>64.930000000000007</v>
      </c>
    </row>
    <row r="5399" spans="1:2" hidden="1" x14ac:dyDescent="0.25">
      <c r="A5399" s="13">
        <v>39223</v>
      </c>
      <c r="B5399">
        <v>66.25</v>
      </c>
    </row>
    <row r="5400" spans="1:2" hidden="1" x14ac:dyDescent="0.25">
      <c r="A5400" s="13">
        <v>39224</v>
      </c>
      <c r="B5400">
        <v>64.91</v>
      </c>
    </row>
    <row r="5401" spans="1:2" hidden="1" x14ac:dyDescent="0.25">
      <c r="A5401" s="13">
        <v>39225</v>
      </c>
      <c r="B5401">
        <v>65.099999999999994</v>
      </c>
    </row>
    <row r="5402" spans="1:2" hidden="1" x14ac:dyDescent="0.25">
      <c r="A5402" s="13">
        <v>39226</v>
      </c>
      <c r="B5402">
        <v>63.62</v>
      </c>
    </row>
    <row r="5403" spans="1:2" hidden="1" x14ac:dyDescent="0.25">
      <c r="A5403" s="13">
        <v>39227</v>
      </c>
      <c r="B5403">
        <v>64.59</v>
      </c>
    </row>
    <row r="5404" spans="1:2" hidden="1" x14ac:dyDescent="0.25">
      <c r="A5404" s="13">
        <v>39231</v>
      </c>
      <c r="B5404">
        <v>63.19</v>
      </c>
    </row>
    <row r="5405" spans="1:2" hidden="1" x14ac:dyDescent="0.25">
      <c r="A5405" s="13">
        <v>39232</v>
      </c>
      <c r="B5405">
        <v>63.47</v>
      </c>
    </row>
    <row r="5406" spans="1:2" hidden="1" x14ac:dyDescent="0.25">
      <c r="A5406" s="13">
        <v>39233</v>
      </c>
      <c r="B5406">
        <v>64.02</v>
      </c>
    </row>
    <row r="5407" spans="1:2" hidden="1" x14ac:dyDescent="0.25">
      <c r="A5407" s="13">
        <v>39234</v>
      </c>
      <c r="B5407">
        <v>65.09</v>
      </c>
    </row>
    <row r="5408" spans="1:2" hidden="1" x14ac:dyDescent="0.25">
      <c r="A5408" s="13">
        <v>39237</v>
      </c>
      <c r="B5408">
        <v>66.17</v>
      </c>
    </row>
    <row r="5409" spans="1:2" hidden="1" x14ac:dyDescent="0.25">
      <c r="A5409" s="13">
        <v>39238</v>
      </c>
      <c r="B5409">
        <v>65.63</v>
      </c>
    </row>
    <row r="5410" spans="1:2" hidden="1" x14ac:dyDescent="0.25">
      <c r="A5410" s="13">
        <v>39239</v>
      </c>
      <c r="B5410">
        <v>65.97</v>
      </c>
    </row>
    <row r="5411" spans="1:2" hidden="1" x14ac:dyDescent="0.25">
      <c r="A5411" s="13">
        <v>39240</v>
      </c>
      <c r="B5411">
        <v>66.930000000000007</v>
      </c>
    </row>
    <row r="5412" spans="1:2" hidden="1" x14ac:dyDescent="0.25">
      <c r="A5412" s="13">
        <v>39241</v>
      </c>
      <c r="B5412">
        <v>64.78</v>
      </c>
    </row>
    <row r="5413" spans="1:2" hidden="1" x14ac:dyDescent="0.25">
      <c r="A5413" s="13">
        <v>39244</v>
      </c>
      <c r="B5413">
        <v>65.930000000000007</v>
      </c>
    </row>
    <row r="5414" spans="1:2" hidden="1" x14ac:dyDescent="0.25">
      <c r="A5414" s="13">
        <v>39245</v>
      </c>
      <c r="B5414">
        <v>65.36</v>
      </c>
    </row>
    <row r="5415" spans="1:2" hidden="1" x14ac:dyDescent="0.25">
      <c r="A5415" s="13">
        <v>39246</v>
      </c>
      <c r="B5415">
        <v>66.17</v>
      </c>
    </row>
    <row r="5416" spans="1:2" hidden="1" x14ac:dyDescent="0.25">
      <c r="A5416" s="13">
        <v>39247</v>
      </c>
      <c r="B5416">
        <v>67.62</v>
      </c>
    </row>
    <row r="5417" spans="1:2" hidden="1" x14ac:dyDescent="0.25">
      <c r="A5417" s="13">
        <v>39248</v>
      </c>
      <c r="B5417">
        <v>68.040000000000006</v>
      </c>
    </row>
    <row r="5418" spans="1:2" hidden="1" x14ac:dyDescent="0.25">
      <c r="A5418" s="13">
        <v>39251</v>
      </c>
      <c r="B5418">
        <v>69.06</v>
      </c>
    </row>
    <row r="5419" spans="1:2" hidden="1" x14ac:dyDescent="0.25">
      <c r="A5419" s="13">
        <v>39252</v>
      </c>
      <c r="B5419">
        <v>69.150000000000006</v>
      </c>
    </row>
    <row r="5420" spans="1:2" hidden="1" x14ac:dyDescent="0.25">
      <c r="A5420" s="13">
        <v>39253</v>
      </c>
      <c r="B5420">
        <v>68.5</v>
      </c>
    </row>
    <row r="5421" spans="1:2" hidden="1" x14ac:dyDescent="0.25">
      <c r="A5421" s="13">
        <v>39254</v>
      </c>
      <c r="B5421">
        <v>68.349999999999994</v>
      </c>
    </row>
    <row r="5422" spans="1:2" hidden="1" x14ac:dyDescent="0.25">
      <c r="A5422" s="13">
        <v>39255</v>
      </c>
      <c r="B5422">
        <v>68.849999999999994</v>
      </c>
    </row>
    <row r="5423" spans="1:2" hidden="1" x14ac:dyDescent="0.25">
      <c r="A5423" s="13">
        <v>39258</v>
      </c>
      <c r="B5423">
        <v>68.83</v>
      </c>
    </row>
    <row r="5424" spans="1:2" hidden="1" x14ac:dyDescent="0.25">
      <c r="A5424" s="13">
        <v>39259</v>
      </c>
      <c r="B5424">
        <v>67.78</v>
      </c>
    </row>
    <row r="5425" spans="1:2" hidden="1" x14ac:dyDescent="0.25">
      <c r="A5425" s="13">
        <v>39260</v>
      </c>
      <c r="B5425">
        <v>68.98</v>
      </c>
    </row>
    <row r="5426" spans="1:2" hidden="1" x14ac:dyDescent="0.25">
      <c r="A5426" s="13">
        <v>39261</v>
      </c>
      <c r="B5426">
        <v>69.61</v>
      </c>
    </row>
    <row r="5427" spans="1:2" hidden="1" x14ac:dyDescent="0.25">
      <c r="A5427" s="13">
        <v>39262</v>
      </c>
      <c r="B5427">
        <v>70.47</v>
      </c>
    </row>
    <row r="5428" spans="1:2" hidden="1" x14ac:dyDescent="0.25">
      <c r="A5428" s="13">
        <v>39265</v>
      </c>
      <c r="B5428">
        <v>71.11</v>
      </c>
    </row>
    <row r="5429" spans="1:2" hidden="1" x14ac:dyDescent="0.25">
      <c r="A5429" s="13">
        <v>39266</v>
      </c>
      <c r="B5429">
        <v>71.41</v>
      </c>
    </row>
    <row r="5430" spans="1:2" hidden="1" x14ac:dyDescent="0.25">
      <c r="A5430" s="13">
        <v>39268</v>
      </c>
      <c r="B5430">
        <v>71.81</v>
      </c>
    </row>
    <row r="5431" spans="1:2" hidden="1" x14ac:dyDescent="0.25">
      <c r="A5431" s="13">
        <v>39269</v>
      </c>
      <c r="B5431">
        <v>72.8</v>
      </c>
    </row>
    <row r="5432" spans="1:2" hidden="1" x14ac:dyDescent="0.25">
      <c r="A5432" s="13">
        <v>39272</v>
      </c>
      <c r="B5432">
        <v>72.14</v>
      </c>
    </row>
    <row r="5433" spans="1:2" hidden="1" x14ac:dyDescent="0.25">
      <c r="A5433" s="13">
        <v>39273</v>
      </c>
      <c r="B5433">
        <v>72.8</v>
      </c>
    </row>
    <row r="5434" spans="1:2" hidden="1" x14ac:dyDescent="0.25">
      <c r="A5434" s="13">
        <v>39274</v>
      </c>
      <c r="B5434">
        <v>72.58</v>
      </c>
    </row>
    <row r="5435" spans="1:2" hidden="1" x14ac:dyDescent="0.25">
      <c r="A5435" s="13">
        <v>39275</v>
      </c>
      <c r="B5435">
        <v>72.55</v>
      </c>
    </row>
    <row r="5436" spans="1:2" hidden="1" x14ac:dyDescent="0.25">
      <c r="A5436" s="13">
        <v>39276</v>
      </c>
      <c r="B5436">
        <v>73.89</v>
      </c>
    </row>
    <row r="5437" spans="1:2" hidden="1" x14ac:dyDescent="0.25">
      <c r="A5437" s="13">
        <v>39279</v>
      </c>
      <c r="B5437">
        <v>74.11</v>
      </c>
    </row>
    <row r="5438" spans="1:2" hidden="1" x14ac:dyDescent="0.25">
      <c r="A5438" s="13">
        <v>39280</v>
      </c>
      <c r="B5438">
        <v>74.03</v>
      </c>
    </row>
    <row r="5439" spans="1:2" hidden="1" x14ac:dyDescent="0.25">
      <c r="A5439" s="13">
        <v>39281</v>
      </c>
      <c r="B5439">
        <v>75.03</v>
      </c>
    </row>
    <row r="5440" spans="1:2" hidden="1" x14ac:dyDescent="0.25">
      <c r="A5440" s="13">
        <v>39282</v>
      </c>
      <c r="B5440">
        <v>75.900000000000006</v>
      </c>
    </row>
    <row r="5441" spans="1:2" hidden="1" x14ac:dyDescent="0.25">
      <c r="A5441" s="13">
        <v>39283</v>
      </c>
      <c r="B5441">
        <v>75.53</v>
      </c>
    </row>
    <row r="5442" spans="1:2" hidden="1" x14ac:dyDescent="0.25">
      <c r="A5442" s="13">
        <v>39286</v>
      </c>
      <c r="B5442">
        <v>74.650000000000006</v>
      </c>
    </row>
    <row r="5443" spans="1:2" hidden="1" x14ac:dyDescent="0.25">
      <c r="A5443" s="13">
        <v>39287</v>
      </c>
      <c r="B5443">
        <v>73.38</v>
      </c>
    </row>
    <row r="5444" spans="1:2" hidden="1" x14ac:dyDescent="0.25">
      <c r="A5444" s="13">
        <v>39288</v>
      </c>
      <c r="B5444">
        <v>75.739999999999995</v>
      </c>
    </row>
    <row r="5445" spans="1:2" hidden="1" x14ac:dyDescent="0.25">
      <c r="A5445" s="13">
        <v>39289</v>
      </c>
      <c r="B5445">
        <v>74.959999999999994</v>
      </c>
    </row>
    <row r="5446" spans="1:2" hidden="1" x14ac:dyDescent="0.25">
      <c r="A5446" s="13">
        <v>39290</v>
      </c>
      <c r="B5446">
        <v>77.03</v>
      </c>
    </row>
    <row r="5447" spans="1:2" hidden="1" x14ac:dyDescent="0.25">
      <c r="A5447" s="13">
        <v>39293</v>
      </c>
      <c r="B5447">
        <v>76.819999999999993</v>
      </c>
    </row>
    <row r="5448" spans="1:2" hidden="1" x14ac:dyDescent="0.25">
      <c r="A5448" s="13">
        <v>39294</v>
      </c>
      <c r="B5448">
        <v>78.2</v>
      </c>
    </row>
    <row r="5449" spans="1:2" hidden="1" x14ac:dyDescent="0.25">
      <c r="A5449" s="13">
        <v>39295</v>
      </c>
      <c r="B5449">
        <v>76.489999999999995</v>
      </c>
    </row>
    <row r="5450" spans="1:2" hidden="1" x14ac:dyDescent="0.25">
      <c r="A5450" s="13">
        <v>39296</v>
      </c>
      <c r="B5450">
        <v>76.84</v>
      </c>
    </row>
    <row r="5451" spans="1:2" hidden="1" x14ac:dyDescent="0.25">
      <c r="A5451" s="13">
        <v>39297</v>
      </c>
      <c r="B5451">
        <v>75.41</v>
      </c>
    </row>
    <row r="5452" spans="1:2" hidden="1" x14ac:dyDescent="0.25">
      <c r="A5452" s="13">
        <v>39300</v>
      </c>
      <c r="B5452">
        <v>72.03</v>
      </c>
    </row>
    <row r="5453" spans="1:2" hidden="1" x14ac:dyDescent="0.25">
      <c r="A5453" s="13">
        <v>39301</v>
      </c>
      <c r="B5453">
        <v>72.25</v>
      </c>
    </row>
    <row r="5454" spans="1:2" hidden="1" x14ac:dyDescent="0.25">
      <c r="A5454" s="13">
        <v>39302</v>
      </c>
      <c r="B5454">
        <v>72.23</v>
      </c>
    </row>
    <row r="5455" spans="1:2" hidden="1" x14ac:dyDescent="0.25">
      <c r="A5455" s="13">
        <v>39303</v>
      </c>
      <c r="B5455">
        <v>71.62</v>
      </c>
    </row>
    <row r="5456" spans="1:2" hidden="1" x14ac:dyDescent="0.25">
      <c r="A5456" s="13">
        <v>39304</v>
      </c>
      <c r="B5456">
        <v>71.489999999999995</v>
      </c>
    </row>
    <row r="5457" spans="1:2" hidden="1" x14ac:dyDescent="0.25">
      <c r="A5457" s="13">
        <v>39307</v>
      </c>
      <c r="B5457">
        <v>71.599999999999994</v>
      </c>
    </row>
    <row r="5458" spans="1:2" hidden="1" x14ac:dyDescent="0.25">
      <c r="A5458" s="13">
        <v>39308</v>
      </c>
      <c r="B5458">
        <v>72.400000000000006</v>
      </c>
    </row>
    <row r="5459" spans="1:2" hidden="1" x14ac:dyDescent="0.25">
      <c r="A5459" s="13">
        <v>39309</v>
      </c>
      <c r="B5459">
        <v>73.36</v>
      </c>
    </row>
    <row r="5460" spans="1:2" hidden="1" x14ac:dyDescent="0.25">
      <c r="A5460" s="13">
        <v>39310</v>
      </c>
      <c r="B5460">
        <v>70.989999999999995</v>
      </c>
    </row>
    <row r="5461" spans="1:2" hidden="1" x14ac:dyDescent="0.25">
      <c r="A5461" s="13">
        <v>39311</v>
      </c>
      <c r="B5461">
        <v>71.900000000000006</v>
      </c>
    </row>
    <row r="5462" spans="1:2" hidden="1" x14ac:dyDescent="0.25">
      <c r="A5462" s="13">
        <v>39314</v>
      </c>
      <c r="B5462">
        <v>71.12</v>
      </c>
    </row>
    <row r="5463" spans="1:2" hidden="1" x14ac:dyDescent="0.25">
      <c r="A5463" s="13">
        <v>39315</v>
      </c>
      <c r="B5463">
        <v>69.489999999999995</v>
      </c>
    </row>
    <row r="5464" spans="1:2" hidden="1" x14ac:dyDescent="0.25">
      <c r="A5464" s="13">
        <v>39316</v>
      </c>
      <c r="B5464">
        <v>69.3</v>
      </c>
    </row>
    <row r="5465" spans="1:2" hidden="1" x14ac:dyDescent="0.25">
      <c r="A5465" s="13">
        <v>39317</v>
      </c>
      <c r="B5465">
        <v>69.86</v>
      </c>
    </row>
    <row r="5466" spans="1:2" hidden="1" x14ac:dyDescent="0.25">
      <c r="A5466" s="13">
        <v>39318</v>
      </c>
      <c r="B5466">
        <v>71.17</v>
      </c>
    </row>
    <row r="5467" spans="1:2" hidden="1" x14ac:dyDescent="0.25">
      <c r="A5467" s="13">
        <v>39321</v>
      </c>
      <c r="B5467">
        <v>71.98</v>
      </c>
    </row>
    <row r="5468" spans="1:2" hidden="1" x14ac:dyDescent="0.25">
      <c r="A5468" s="13">
        <v>39322</v>
      </c>
      <c r="B5468">
        <v>71.790000000000006</v>
      </c>
    </row>
    <row r="5469" spans="1:2" hidden="1" x14ac:dyDescent="0.25">
      <c r="A5469" s="13">
        <v>39323</v>
      </c>
      <c r="B5469">
        <v>73.52</v>
      </c>
    </row>
    <row r="5470" spans="1:2" hidden="1" x14ac:dyDescent="0.25">
      <c r="A5470" s="13">
        <v>39324</v>
      </c>
      <c r="B5470">
        <v>73.37</v>
      </c>
    </row>
    <row r="5471" spans="1:2" hidden="1" x14ac:dyDescent="0.25">
      <c r="A5471" s="13">
        <v>39325</v>
      </c>
      <c r="B5471">
        <v>73.98</v>
      </c>
    </row>
    <row r="5472" spans="1:2" hidden="1" x14ac:dyDescent="0.25">
      <c r="A5472" s="13">
        <v>39329</v>
      </c>
      <c r="B5472">
        <v>75.069999999999993</v>
      </c>
    </row>
    <row r="5473" spans="1:2" hidden="1" x14ac:dyDescent="0.25">
      <c r="A5473" s="13">
        <v>39330</v>
      </c>
      <c r="B5473">
        <v>75.739999999999995</v>
      </c>
    </row>
    <row r="5474" spans="1:2" hidden="1" x14ac:dyDescent="0.25">
      <c r="A5474" s="13">
        <v>39331</v>
      </c>
      <c r="B5474">
        <v>76.34</v>
      </c>
    </row>
    <row r="5475" spans="1:2" hidden="1" x14ac:dyDescent="0.25">
      <c r="A5475" s="13">
        <v>39332</v>
      </c>
      <c r="B5475">
        <v>76.7</v>
      </c>
    </row>
    <row r="5476" spans="1:2" hidden="1" x14ac:dyDescent="0.25">
      <c r="A5476" s="13">
        <v>39335</v>
      </c>
      <c r="B5476">
        <v>77.53</v>
      </c>
    </row>
    <row r="5477" spans="1:2" hidden="1" x14ac:dyDescent="0.25">
      <c r="A5477" s="13">
        <v>39336</v>
      </c>
      <c r="B5477">
        <v>78.16</v>
      </c>
    </row>
    <row r="5478" spans="1:2" hidden="1" x14ac:dyDescent="0.25">
      <c r="A5478" s="13">
        <v>39337</v>
      </c>
      <c r="B5478">
        <v>79.849999999999994</v>
      </c>
    </row>
    <row r="5479" spans="1:2" hidden="1" x14ac:dyDescent="0.25">
      <c r="A5479" s="13">
        <v>39338</v>
      </c>
      <c r="B5479">
        <v>80.05</v>
      </c>
    </row>
    <row r="5480" spans="1:2" hidden="1" x14ac:dyDescent="0.25">
      <c r="A5480" s="13">
        <v>39339</v>
      </c>
      <c r="B5480">
        <v>79.14</v>
      </c>
    </row>
    <row r="5481" spans="1:2" hidden="1" x14ac:dyDescent="0.25">
      <c r="A5481" s="13">
        <v>39342</v>
      </c>
      <c r="B5481">
        <v>80.55</v>
      </c>
    </row>
    <row r="5482" spans="1:2" hidden="1" x14ac:dyDescent="0.25">
      <c r="A5482" s="13">
        <v>39343</v>
      </c>
      <c r="B5482">
        <v>81.510000000000005</v>
      </c>
    </row>
    <row r="5483" spans="1:2" hidden="1" x14ac:dyDescent="0.25">
      <c r="A5483" s="13">
        <v>39344</v>
      </c>
      <c r="B5483">
        <v>81.99</v>
      </c>
    </row>
    <row r="5484" spans="1:2" hidden="1" x14ac:dyDescent="0.25">
      <c r="A5484" s="13">
        <v>39345</v>
      </c>
      <c r="B5484">
        <v>83.85</v>
      </c>
    </row>
    <row r="5485" spans="1:2" hidden="1" x14ac:dyDescent="0.25">
      <c r="A5485" s="13">
        <v>39346</v>
      </c>
      <c r="B5485">
        <v>83.38</v>
      </c>
    </row>
    <row r="5486" spans="1:2" hidden="1" x14ac:dyDescent="0.25">
      <c r="A5486" s="13">
        <v>39349</v>
      </c>
      <c r="B5486">
        <v>82.51</v>
      </c>
    </row>
    <row r="5487" spans="1:2" hidden="1" x14ac:dyDescent="0.25">
      <c r="A5487" s="13">
        <v>39350</v>
      </c>
      <c r="B5487">
        <v>81.2</v>
      </c>
    </row>
    <row r="5488" spans="1:2" hidden="1" x14ac:dyDescent="0.25">
      <c r="A5488" s="13">
        <v>39351</v>
      </c>
      <c r="B5488">
        <v>80.31</v>
      </c>
    </row>
    <row r="5489" spans="1:2" hidden="1" x14ac:dyDescent="0.25">
      <c r="A5489" s="13">
        <v>39352</v>
      </c>
      <c r="B5489">
        <v>82.86</v>
      </c>
    </row>
    <row r="5490" spans="1:2" hidden="1" x14ac:dyDescent="0.25">
      <c r="A5490" s="13">
        <v>39353</v>
      </c>
      <c r="B5490">
        <v>81.64</v>
      </c>
    </row>
    <row r="5491" spans="1:2" hidden="1" x14ac:dyDescent="0.25">
      <c r="A5491" s="13">
        <v>39356</v>
      </c>
      <c r="B5491">
        <v>80.31</v>
      </c>
    </row>
    <row r="5492" spans="1:2" hidden="1" x14ac:dyDescent="0.25">
      <c r="A5492" s="13">
        <v>39357</v>
      </c>
      <c r="B5492">
        <v>80</v>
      </c>
    </row>
    <row r="5493" spans="1:2" hidden="1" x14ac:dyDescent="0.25">
      <c r="A5493" s="13">
        <v>39358</v>
      </c>
      <c r="B5493">
        <v>79.97</v>
      </c>
    </row>
    <row r="5494" spans="1:2" hidden="1" x14ac:dyDescent="0.25">
      <c r="A5494" s="13">
        <v>39359</v>
      </c>
      <c r="B5494">
        <v>81.48</v>
      </c>
    </row>
    <row r="5495" spans="1:2" hidden="1" x14ac:dyDescent="0.25">
      <c r="A5495" s="13">
        <v>39360</v>
      </c>
      <c r="B5495">
        <v>81.2</v>
      </c>
    </row>
    <row r="5496" spans="1:2" hidden="1" x14ac:dyDescent="0.25">
      <c r="A5496" s="13">
        <v>39363</v>
      </c>
      <c r="B5496">
        <v>78.97</v>
      </c>
    </row>
    <row r="5497" spans="1:2" hidden="1" x14ac:dyDescent="0.25">
      <c r="A5497" s="13">
        <v>39364</v>
      </c>
      <c r="B5497">
        <v>80.23</v>
      </c>
    </row>
    <row r="5498" spans="1:2" hidden="1" x14ac:dyDescent="0.25">
      <c r="A5498" s="13">
        <v>39365</v>
      </c>
      <c r="B5498">
        <v>81.3</v>
      </c>
    </row>
    <row r="5499" spans="1:2" hidden="1" x14ac:dyDescent="0.25">
      <c r="A5499" s="13">
        <v>39366</v>
      </c>
      <c r="B5499">
        <v>83.05</v>
      </c>
    </row>
    <row r="5500" spans="1:2" hidden="1" x14ac:dyDescent="0.25">
      <c r="A5500" s="13">
        <v>39367</v>
      </c>
      <c r="B5500">
        <v>83.73</v>
      </c>
    </row>
    <row r="5501" spans="1:2" hidden="1" x14ac:dyDescent="0.25">
      <c r="A5501" s="13">
        <v>39370</v>
      </c>
      <c r="B5501">
        <v>86.19</v>
      </c>
    </row>
    <row r="5502" spans="1:2" hidden="1" x14ac:dyDescent="0.25">
      <c r="A5502" s="13">
        <v>39371</v>
      </c>
      <c r="B5502">
        <v>87.58</v>
      </c>
    </row>
    <row r="5503" spans="1:2" hidden="1" x14ac:dyDescent="0.25">
      <c r="A5503" s="13">
        <v>39372</v>
      </c>
      <c r="B5503">
        <v>87.19</v>
      </c>
    </row>
    <row r="5504" spans="1:2" hidden="1" x14ac:dyDescent="0.25">
      <c r="A5504" s="13">
        <v>39373</v>
      </c>
      <c r="B5504">
        <v>89.48</v>
      </c>
    </row>
    <row r="5505" spans="1:2" hidden="1" x14ac:dyDescent="0.25">
      <c r="A5505" s="13">
        <v>39374</v>
      </c>
      <c r="B5505">
        <v>88.58</v>
      </c>
    </row>
    <row r="5506" spans="1:2" hidden="1" x14ac:dyDescent="0.25">
      <c r="A5506" s="13">
        <v>39377</v>
      </c>
      <c r="B5506">
        <v>87.6</v>
      </c>
    </row>
    <row r="5507" spans="1:2" hidden="1" x14ac:dyDescent="0.25">
      <c r="A5507" s="13">
        <v>39378</v>
      </c>
      <c r="B5507">
        <v>86.45</v>
      </c>
    </row>
    <row r="5508" spans="1:2" hidden="1" x14ac:dyDescent="0.25">
      <c r="A5508" s="13">
        <v>39379</v>
      </c>
      <c r="B5508">
        <v>88.3</v>
      </c>
    </row>
    <row r="5509" spans="1:2" hidden="1" x14ac:dyDescent="0.25">
      <c r="A5509" s="13">
        <v>39380</v>
      </c>
      <c r="B5509">
        <v>92.09</v>
      </c>
    </row>
    <row r="5510" spans="1:2" hidden="1" x14ac:dyDescent="0.25">
      <c r="A5510" s="13">
        <v>39381</v>
      </c>
      <c r="B5510">
        <v>91.73</v>
      </c>
    </row>
    <row r="5511" spans="1:2" hidden="1" x14ac:dyDescent="0.25">
      <c r="A5511" s="13">
        <v>39384</v>
      </c>
      <c r="B5511">
        <v>93.45</v>
      </c>
    </row>
    <row r="5512" spans="1:2" hidden="1" x14ac:dyDescent="0.25">
      <c r="A5512" s="13">
        <v>39385</v>
      </c>
      <c r="B5512">
        <v>90.33</v>
      </c>
    </row>
    <row r="5513" spans="1:2" hidden="1" x14ac:dyDescent="0.25">
      <c r="A5513" s="13">
        <v>39386</v>
      </c>
      <c r="B5513">
        <v>94.16</v>
      </c>
    </row>
    <row r="5514" spans="1:2" hidden="1" x14ac:dyDescent="0.25">
      <c r="A5514" s="13">
        <v>39387</v>
      </c>
      <c r="B5514">
        <v>93.53</v>
      </c>
    </row>
    <row r="5515" spans="1:2" hidden="1" x14ac:dyDescent="0.25">
      <c r="A5515" s="13">
        <v>39388</v>
      </c>
      <c r="B5515">
        <v>95.81</v>
      </c>
    </row>
    <row r="5516" spans="1:2" hidden="1" x14ac:dyDescent="0.25">
      <c r="A5516" s="13">
        <v>39391</v>
      </c>
      <c r="B5516">
        <v>94.06</v>
      </c>
    </row>
    <row r="5517" spans="1:2" hidden="1" x14ac:dyDescent="0.25">
      <c r="A5517" s="13">
        <v>39392</v>
      </c>
      <c r="B5517">
        <v>96.65</v>
      </c>
    </row>
    <row r="5518" spans="1:2" hidden="1" x14ac:dyDescent="0.25">
      <c r="A5518" s="13">
        <v>39393</v>
      </c>
      <c r="B5518">
        <v>96.46</v>
      </c>
    </row>
    <row r="5519" spans="1:2" hidden="1" x14ac:dyDescent="0.25">
      <c r="A5519" s="13">
        <v>39394</v>
      </c>
      <c r="B5519">
        <v>95.51</v>
      </c>
    </row>
    <row r="5520" spans="1:2" hidden="1" x14ac:dyDescent="0.25">
      <c r="A5520" s="13">
        <v>39395</v>
      </c>
      <c r="B5520">
        <v>96.36</v>
      </c>
    </row>
    <row r="5521" spans="1:2" hidden="1" x14ac:dyDescent="0.25">
      <c r="A5521" s="13">
        <v>39398</v>
      </c>
      <c r="B5521">
        <v>94.4</v>
      </c>
    </row>
    <row r="5522" spans="1:2" hidden="1" x14ac:dyDescent="0.25">
      <c r="A5522" s="13">
        <v>39399</v>
      </c>
      <c r="B5522">
        <v>91.18</v>
      </c>
    </row>
    <row r="5523" spans="1:2" hidden="1" x14ac:dyDescent="0.25">
      <c r="A5523" s="13">
        <v>39400</v>
      </c>
      <c r="B5523">
        <v>94.02</v>
      </c>
    </row>
    <row r="5524" spans="1:2" hidden="1" x14ac:dyDescent="0.25">
      <c r="A5524" s="13">
        <v>39401</v>
      </c>
      <c r="B5524">
        <v>93.37</v>
      </c>
    </row>
    <row r="5525" spans="1:2" hidden="1" x14ac:dyDescent="0.25">
      <c r="A5525" s="13">
        <v>39402</v>
      </c>
      <c r="B5525">
        <v>94.81</v>
      </c>
    </row>
    <row r="5526" spans="1:2" hidden="1" x14ac:dyDescent="0.25">
      <c r="A5526" s="13">
        <v>39405</v>
      </c>
      <c r="B5526">
        <v>95.75</v>
      </c>
    </row>
    <row r="5527" spans="1:2" hidden="1" x14ac:dyDescent="0.25">
      <c r="A5527" s="13">
        <v>39406</v>
      </c>
      <c r="B5527">
        <v>99.16</v>
      </c>
    </row>
    <row r="5528" spans="1:2" hidden="1" x14ac:dyDescent="0.25">
      <c r="A5528" s="13">
        <v>39407</v>
      </c>
      <c r="B5528">
        <v>98.57</v>
      </c>
    </row>
    <row r="5529" spans="1:2" hidden="1" x14ac:dyDescent="0.25">
      <c r="A5529" s="13">
        <v>39409</v>
      </c>
      <c r="B5529">
        <v>98.24</v>
      </c>
    </row>
    <row r="5530" spans="1:2" hidden="1" x14ac:dyDescent="0.25">
      <c r="A5530" s="13">
        <v>39412</v>
      </c>
      <c r="B5530">
        <v>97.66</v>
      </c>
    </row>
    <row r="5531" spans="1:2" hidden="1" x14ac:dyDescent="0.25">
      <c r="A5531" s="13">
        <v>39413</v>
      </c>
      <c r="B5531">
        <v>94.39</v>
      </c>
    </row>
    <row r="5532" spans="1:2" hidden="1" x14ac:dyDescent="0.25">
      <c r="A5532" s="13">
        <v>39414</v>
      </c>
      <c r="B5532">
        <v>90.71</v>
      </c>
    </row>
    <row r="5533" spans="1:2" hidden="1" x14ac:dyDescent="0.25">
      <c r="A5533" s="13">
        <v>39415</v>
      </c>
      <c r="B5533">
        <v>90.98</v>
      </c>
    </row>
    <row r="5534" spans="1:2" hidden="1" x14ac:dyDescent="0.25">
      <c r="A5534" s="13">
        <v>39416</v>
      </c>
      <c r="B5534">
        <v>88.6</v>
      </c>
    </row>
    <row r="5535" spans="1:2" hidden="1" x14ac:dyDescent="0.25">
      <c r="A5535" s="13">
        <v>39419</v>
      </c>
      <c r="B5535">
        <v>89.29</v>
      </c>
    </row>
    <row r="5536" spans="1:2" hidden="1" x14ac:dyDescent="0.25">
      <c r="A5536" s="13">
        <v>39420</v>
      </c>
      <c r="B5536">
        <v>88.31</v>
      </c>
    </row>
    <row r="5537" spans="1:2" hidden="1" x14ac:dyDescent="0.25">
      <c r="A5537" s="13">
        <v>39421</v>
      </c>
      <c r="B5537">
        <v>87.45</v>
      </c>
    </row>
    <row r="5538" spans="1:2" hidden="1" x14ac:dyDescent="0.25">
      <c r="A5538" s="13">
        <v>39422</v>
      </c>
      <c r="B5538">
        <v>90.25</v>
      </c>
    </row>
    <row r="5539" spans="1:2" hidden="1" x14ac:dyDescent="0.25">
      <c r="A5539" s="13">
        <v>39423</v>
      </c>
      <c r="B5539">
        <v>88.23</v>
      </c>
    </row>
    <row r="5540" spans="1:2" hidden="1" x14ac:dyDescent="0.25">
      <c r="A5540" s="13">
        <v>39426</v>
      </c>
      <c r="B5540">
        <v>87.72</v>
      </c>
    </row>
    <row r="5541" spans="1:2" hidden="1" x14ac:dyDescent="0.25">
      <c r="A5541" s="13">
        <v>39427</v>
      </c>
      <c r="B5541">
        <v>90.12</v>
      </c>
    </row>
    <row r="5542" spans="1:2" hidden="1" x14ac:dyDescent="0.25">
      <c r="A5542" s="13">
        <v>39428</v>
      </c>
      <c r="B5542">
        <v>94.41</v>
      </c>
    </row>
    <row r="5543" spans="1:2" hidden="1" x14ac:dyDescent="0.25">
      <c r="A5543" s="13">
        <v>39429</v>
      </c>
      <c r="B5543">
        <v>92.35</v>
      </c>
    </row>
    <row r="5544" spans="1:2" hidden="1" x14ac:dyDescent="0.25">
      <c r="A5544" s="13">
        <v>39430</v>
      </c>
      <c r="B5544">
        <v>91.31</v>
      </c>
    </row>
    <row r="5545" spans="1:2" hidden="1" x14ac:dyDescent="0.25">
      <c r="A5545" s="13">
        <v>39433</v>
      </c>
      <c r="B5545">
        <v>90.69</v>
      </c>
    </row>
    <row r="5546" spans="1:2" hidden="1" x14ac:dyDescent="0.25">
      <c r="A5546" s="13">
        <v>39434</v>
      </c>
      <c r="B5546">
        <v>89.93</v>
      </c>
    </row>
    <row r="5547" spans="1:2" hidden="1" x14ac:dyDescent="0.25">
      <c r="A5547" s="13">
        <v>39435</v>
      </c>
      <c r="B5547">
        <v>91.11</v>
      </c>
    </row>
    <row r="5548" spans="1:2" hidden="1" x14ac:dyDescent="0.25">
      <c r="A5548" s="13">
        <v>39436</v>
      </c>
      <c r="B5548">
        <v>90.88</v>
      </c>
    </row>
    <row r="5549" spans="1:2" hidden="1" x14ac:dyDescent="0.25">
      <c r="A5549" s="13">
        <v>39437</v>
      </c>
      <c r="B5549">
        <v>93.19</v>
      </c>
    </row>
    <row r="5550" spans="1:2" hidden="1" x14ac:dyDescent="0.25">
      <c r="A5550" s="13">
        <v>39440</v>
      </c>
      <c r="B5550">
        <v>94</v>
      </c>
    </row>
    <row r="5551" spans="1:2" hidden="1" x14ac:dyDescent="0.25">
      <c r="A5551" s="13">
        <v>39442</v>
      </c>
      <c r="B5551">
        <v>95.89</v>
      </c>
    </row>
    <row r="5552" spans="1:2" hidden="1" x14ac:dyDescent="0.25">
      <c r="A5552" s="13">
        <v>39443</v>
      </c>
      <c r="B5552">
        <v>96.63</v>
      </c>
    </row>
    <row r="5553" spans="1:2" hidden="1" x14ac:dyDescent="0.25">
      <c r="A5553" s="13">
        <v>39444</v>
      </c>
      <c r="B5553">
        <v>96.03</v>
      </c>
    </row>
    <row r="5554" spans="1:2" hidden="1" x14ac:dyDescent="0.25">
      <c r="A5554" s="13">
        <v>39447</v>
      </c>
      <c r="B5554">
        <v>95.95</v>
      </c>
    </row>
    <row r="5555" spans="1:2" hidden="1" x14ac:dyDescent="0.25">
      <c r="A5555" s="13">
        <v>39449</v>
      </c>
      <c r="B5555">
        <v>99.64</v>
      </c>
    </row>
    <row r="5556" spans="1:2" hidden="1" x14ac:dyDescent="0.25">
      <c r="A5556" s="13">
        <v>39450</v>
      </c>
      <c r="B5556">
        <v>99.17</v>
      </c>
    </row>
    <row r="5557" spans="1:2" hidden="1" x14ac:dyDescent="0.25">
      <c r="A5557" s="13">
        <v>39451</v>
      </c>
      <c r="B5557">
        <v>97.9</v>
      </c>
    </row>
    <row r="5558" spans="1:2" hidden="1" x14ac:dyDescent="0.25">
      <c r="A5558" s="13">
        <v>39454</v>
      </c>
      <c r="B5558">
        <v>95.08</v>
      </c>
    </row>
    <row r="5559" spans="1:2" hidden="1" x14ac:dyDescent="0.25">
      <c r="A5559" s="13">
        <v>39455</v>
      </c>
      <c r="B5559">
        <v>96.43</v>
      </c>
    </row>
    <row r="5560" spans="1:2" hidden="1" x14ac:dyDescent="0.25">
      <c r="A5560" s="13">
        <v>39456</v>
      </c>
      <c r="B5560">
        <v>95.64</v>
      </c>
    </row>
    <row r="5561" spans="1:2" hidden="1" x14ac:dyDescent="0.25">
      <c r="A5561" s="13">
        <v>39457</v>
      </c>
      <c r="B5561">
        <v>93.92</v>
      </c>
    </row>
    <row r="5562" spans="1:2" hidden="1" x14ac:dyDescent="0.25">
      <c r="A5562" s="13">
        <v>39458</v>
      </c>
      <c r="B5562">
        <v>92.74</v>
      </c>
    </row>
    <row r="5563" spans="1:2" hidden="1" x14ac:dyDescent="0.25">
      <c r="A5563" s="13">
        <v>39461</v>
      </c>
      <c r="B5563">
        <v>94.23</v>
      </c>
    </row>
    <row r="5564" spans="1:2" hidden="1" x14ac:dyDescent="0.25">
      <c r="A5564" s="13">
        <v>39462</v>
      </c>
      <c r="B5564">
        <v>91.87</v>
      </c>
    </row>
    <row r="5565" spans="1:2" hidden="1" x14ac:dyDescent="0.25">
      <c r="A5565" s="13">
        <v>39463</v>
      </c>
      <c r="B5565">
        <v>90.8</v>
      </c>
    </row>
    <row r="5566" spans="1:2" hidden="1" x14ac:dyDescent="0.25">
      <c r="A5566" s="13">
        <v>39464</v>
      </c>
      <c r="B5566">
        <v>90.11</v>
      </c>
    </row>
    <row r="5567" spans="1:2" hidden="1" x14ac:dyDescent="0.25">
      <c r="A5567" s="13">
        <v>39465</v>
      </c>
      <c r="B5567">
        <v>90.55</v>
      </c>
    </row>
    <row r="5568" spans="1:2" hidden="1" x14ac:dyDescent="0.25">
      <c r="A5568" s="13">
        <v>39469</v>
      </c>
      <c r="B5568">
        <v>89.64</v>
      </c>
    </row>
    <row r="5569" spans="1:2" hidden="1" x14ac:dyDescent="0.25">
      <c r="A5569" s="13">
        <v>39470</v>
      </c>
      <c r="B5569">
        <v>87.65</v>
      </c>
    </row>
    <row r="5570" spans="1:2" hidden="1" x14ac:dyDescent="0.25">
      <c r="A5570" s="13">
        <v>39471</v>
      </c>
      <c r="B5570">
        <v>89.98</v>
      </c>
    </row>
    <row r="5571" spans="1:2" hidden="1" x14ac:dyDescent="0.25">
      <c r="A5571" s="13">
        <v>39472</v>
      </c>
      <c r="B5571">
        <v>90.37</v>
      </c>
    </row>
    <row r="5572" spans="1:2" hidden="1" x14ac:dyDescent="0.25">
      <c r="A5572" s="13">
        <v>39475</v>
      </c>
      <c r="B5572">
        <v>90.99</v>
      </c>
    </row>
    <row r="5573" spans="1:2" hidden="1" x14ac:dyDescent="0.25">
      <c r="A5573" s="13">
        <v>39476</v>
      </c>
      <c r="B5573">
        <v>91.66</v>
      </c>
    </row>
    <row r="5574" spans="1:2" hidden="1" x14ac:dyDescent="0.25">
      <c r="A5574" s="13">
        <v>39477</v>
      </c>
      <c r="B5574">
        <v>92.34</v>
      </c>
    </row>
    <row r="5575" spans="1:2" hidden="1" x14ac:dyDescent="0.25">
      <c r="A5575" s="13">
        <v>39478</v>
      </c>
      <c r="B5575">
        <v>91.67</v>
      </c>
    </row>
    <row r="5576" spans="1:2" hidden="1" x14ac:dyDescent="0.25">
      <c r="A5576" s="13">
        <v>39479</v>
      </c>
      <c r="B5576">
        <v>89.03</v>
      </c>
    </row>
    <row r="5577" spans="1:2" hidden="1" x14ac:dyDescent="0.25">
      <c r="A5577" s="13">
        <v>39482</v>
      </c>
      <c r="B5577">
        <v>90.07</v>
      </c>
    </row>
    <row r="5578" spans="1:2" hidden="1" x14ac:dyDescent="0.25">
      <c r="A5578" s="13">
        <v>39483</v>
      </c>
      <c r="B5578">
        <v>88.32</v>
      </c>
    </row>
    <row r="5579" spans="1:2" hidden="1" x14ac:dyDescent="0.25">
      <c r="A5579" s="13">
        <v>39484</v>
      </c>
      <c r="B5579">
        <v>87.16</v>
      </c>
    </row>
    <row r="5580" spans="1:2" hidden="1" x14ac:dyDescent="0.25">
      <c r="A5580" s="13">
        <v>39485</v>
      </c>
      <c r="B5580">
        <v>88.07</v>
      </c>
    </row>
    <row r="5581" spans="1:2" hidden="1" x14ac:dyDescent="0.25">
      <c r="A5581" s="13">
        <v>39486</v>
      </c>
      <c r="B5581">
        <v>91.77</v>
      </c>
    </row>
    <row r="5582" spans="1:2" hidden="1" x14ac:dyDescent="0.25">
      <c r="A5582" s="13">
        <v>39489</v>
      </c>
      <c r="B5582">
        <v>93.56</v>
      </c>
    </row>
    <row r="5583" spans="1:2" hidden="1" x14ac:dyDescent="0.25">
      <c r="A5583" s="13">
        <v>39490</v>
      </c>
      <c r="B5583">
        <v>92.82</v>
      </c>
    </row>
    <row r="5584" spans="1:2" hidden="1" x14ac:dyDescent="0.25">
      <c r="A5584" s="13">
        <v>39491</v>
      </c>
      <c r="B5584">
        <v>93.28</v>
      </c>
    </row>
    <row r="5585" spans="1:2" hidden="1" x14ac:dyDescent="0.25">
      <c r="A5585" s="13">
        <v>39492</v>
      </c>
      <c r="B5585">
        <v>95.42</v>
      </c>
    </row>
    <row r="5586" spans="1:2" hidden="1" x14ac:dyDescent="0.25">
      <c r="A5586" s="13">
        <v>39493</v>
      </c>
      <c r="B5586">
        <v>95.57</v>
      </c>
    </row>
    <row r="5587" spans="1:2" hidden="1" x14ac:dyDescent="0.25">
      <c r="A5587" s="13">
        <v>39497</v>
      </c>
      <c r="B5587">
        <v>99.99</v>
      </c>
    </row>
    <row r="5588" spans="1:2" hidden="1" x14ac:dyDescent="0.25">
      <c r="A5588" s="13">
        <v>39498</v>
      </c>
      <c r="B5588">
        <v>100.86</v>
      </c>
    </row>
    <row r="5589" spans="1:2" hidden="1" x14ac:dyDescent="0.25">
      <c r="A5589" s="13">
        <v>39499</v>
      </c>
      <c r="B5589">
        <v>98.57</v>
      </c>
    </row>
    <row r="5590" spans="1:2" hidden="1" x14ac:dyDescent="0.25">
      <c r="A5590" s="13">
        <v>39500</v>
      </c>
      <c r="B5590">
        <v>99.03</v>
      </c>
    </row>
    <row r="5591" spans="1:2" hidden="1" x14ac:dyDescent="0.25">
      <c r="A5591" s="13">
        <v>39503</v>
      </c>
      <c r="B5591">
        <v>99.4</v>
      </c>
    </row>
    <row r="5592" spans="1:2" hidden="1" x14ac:dyDescent="0.25">
      <c r="A5592" s="13">
        <v>39504</v>
      </c>
      <c r="B5592">
        <v>100.83</v>
      </c>
    </row>
    <row r="5593" spans="1:2" hidden="1" x14ac:dyDescent="0.25">
      <c r="A5593" s="13">
        <v>39505</v>
      </c>
      <c r="B5593">
        <v>99.59</v>
      </c>
    </row>
    <row r="5594" spans="1:2" hidden="1" x14ac:dyDescent="0.25">
      <c r="A5594" s="13">
        <v>39506</v>
      </c>
      <c r="B5594">
        <v>102.6</v>
      </c>
    </row>
    <row r="5595" spans="1:2" hidden="1" x14ac:dyDescent="0.25">
      <c r="A5595" s="13">
        <v>39507</v>
      </c>
      <c r="B5595">
        <v>101.78</v>
      </c>
    </row>
    <row r="5596" spans="1:2" hidden="1" x14ac:dyDescent="0.25">
      <c r="A5596" s="13">
        <v>39510</v>
      </c>
      <c r="B5596">
        <v>102.42</v>
      </c>
    </row>
    <row r="5597" spans="1:2" hidden="1" x14ac:dyDescent="0.25">
      <c r="A5597" s="13">
        <v>39511</v>
      </c>
      <c r="B5597">
        <v>99.72</v>
      </c>
    </row>
    <row r="5598" spans="1:2" hidden="1" x14ac:dyDescent="0.25">
      <c r="A5598" s="13">
        <v>39512</v>
      </c>
      <c r="B5598">
        <v>104.45</v>
      </c>
    </row>
    <row r="5599" spans="1:2" hidden="1" x14ac:dyDescent="0.25">
      <c r="A5599" s="13">
        <v>39513</v>
      </c>
      <c r="B5599">
        <v>105.51</v>
      </c>
    </row>
    <row r="5600" spans="1:2" hidden="1" x14ac:dyDescent="0.25">
      <c r="A5600" s="13">
        <v>39514</v>
      </c>
      <c r="B5600">
        <v>105.12</v>
      </c>
    </row>
    <row r="5601" spans="1:2" hidden="1" x14ac:dyDescent="0.25">
      <c r="A5601" s="13">
        <v>39517</v>
      </c>
      <c r="B5601">
        <v>107.9</v>
      </c>
    </row>
    <row r="5602" spans="1:2" hidden="1" x14ac:dyDescent="0.25">
      <c r="A5602" s="13">
        <v>39518</v>
      </c>
      <c r="B5602">
        <v>108.73</v>
      </c>
    </row>
    <row r="5603" spans="1:2" hidden="1" x14ac:dyDescent="0.25">
      <c r="A5603" s="13">
        <v>39519</v>
      </c>
      <c r="B5603">
        <v>109.86</v>
      </c>
    </row>
    <row r="5604" spans="1:2" hidden="1" x14ac:dyDescent="0.25">
      <c r="A5604" s="13">
        <v>39520</v>
      </c>
      <c r="B5604">
        <v>110.21</v>
      </c>
    </row>
    <row r="5605" spans="1:2" hidden="1" x14ac:dyDescent="0.25">
      <c r="A5605" s="13">
        <v>39521</v>
      </c>
      <c r="B5605">
        <v>110.03</v>
      </c>
    </row>
    <row r="5606" spans="1:2" hidden="1" x14ac:dyDescent="0.25">
      <c r="A5606" s="13">
        <v>39524</v>
      </c>
      <c r="B5606">
        <v>105.74</v>
      </c>
    </row>
    <row r="5607" spans="1:2" hidden="1" x14ac:dyDescent="0.25">
      <c r="A5607" s="13">
        <v>39525</v>
      </c>
      <c r="B5607">
        <v>109.57</v>
      </c>
    </row>
    <row r="5608" spans="1:2" hidden="1" x14ac:dyDescent="0.25">
      <c r="A5608" s="13">
        <v>39526</v>
      </c>
      <c r="B5608">
        <v>103.25</v>
      </c>
    </row>
    <row r="5609" spans="1:2" hidden="1" x14ac:dyDescent="0.25">
      <c r="A5609" s="13">
        <v>39527</v>
      </c>
      <c r="B5609">
        <v>102.57</v>
      </c>
    </row>
    <row r="5610" spans="1:2" hidden="1" x14ac:dyDescent="0.25">
      <c r="A5610" s="13">
        <v>39531</v>
      </c>
      <c r="B5610">
        <v>101.7</v>
      </c>
    </row>
    <row r="5611" spans="1:2" hidden="1" x14ac:dyDescent="0.25">
      <c r="A5611" s="13">
        <v>39532</v>
      </c>
      <c r="B5611">
        <v>101.78</v>
      </c>
    </row>
    <row r="5612" spans="1:2" hidden="1" x14ac:dyDescent="0.25">
      <c r="A5612" s="13">
        <v>39533</v>
      </c>
      <c r="B5612">
        <v>105.83</v>
      </c>
    </row>
    <row r="5613" spans="1:2" hidden="1" x14ac:dyDescent="0.25">
      <c r="A5613" s="13">
        <v>39534</v>
      </c>
      <c r="B5613">
        <v>107.56</v>
      </c>
    </row>
    <row r="5614" spans="1:2" hidden="1" x14ac:dyDescent="0.25">
      <c r="A5614" s="13">
        <v>39535</v>
      </c>
      <c r="B5614">
        <v>105.59</v>
      </c>
    </row>
    <row r="5615" spans="1:2" hidden="1" x14ac:dyDescent="0.25">
      <c r="A5615" s="13">
        <v>39538</v>
      </c>
      <c r="B5615">
        <v>101.54</v>
      </c>
    </row>
    <row r="5616" spans="1:2" hidden="1" x14ac:dyDescent="0.25">
      <c r="A5616" s="13">
        <v>39539</v>
      </c>
      <c r="B5616">
        <v>100.92</v>
      </c>
    </row>
    <row r="5617" spans="1:2" hidden="1" x14ac:dyDescent="0.25">
      <c r="A5617" s="13">
        <v>39540</v>
      </c>
      <c r="B5617">
        <v>104.83</v>
      </c>
    </row>
    <row r="5618" spans="1:2" hidden="1" x14ac:dyDescent="0.25">
      <c r="A5618" s="13">
        <v>39541</v>
      </c>
      <c r="B5618">
        <v>103.92</v>
      </c>
    </row>
    <row r="5619" spans="1:2" hidden="1" x14ac:dyDescent="0.25">
      <c r="A5619" s="13">
        <v>39542</v>
      </c>
      <c r="B5619">
        <v>106.09</v>
      </c>
    </row>
    <row r="5620" spans="1:2" hidden="1" x14ac:dyDescent="0.25">
      <c r="A5620" s="13">
        <v>39545</v>
      </c>
      <c r="B5620">
        <v>108.91</v>
      </c>
    </row>
    <row r="5621" spans="1:2" hidden="1" x14ac:dyDescent="0.25">
      <c r="A5621" s="13">
        <v>39546</v>
      </c>
      <c r="B5621">
        <v>108.54</v>
      </c>
    </row>
    <row r="5622" spans="1:2" hidden="1" x14ac:dyDescent="0.25">
      <c r="A5622" s="13">
        <v>39547</v>
      </c>
      <c r="B5622">
        <v>110.89</v>
      </c>
    </row>
    <row r="5623" spans="1:2" hidden="1" x14ac:dyDescent="0.25">
      <c r="A5623" s="13">
        <v>39548</v>
      </c>
      <c r="B5623">
        <v>110.07</v>
      </c>
    </row>
    <row r="5624" spans="1:2" hidden="1" x14ac:dyDescent="0.25">
      <c r="A5624" s="13">
        <v>39549</v>
      </c>
      <c r="B5624">
        <v>110.14</v>
      </c>
    </row>
    <row r="5625" spans="1:2" hidden="1" x14ac:dyDescent="0.25">
      <c r="A5625" s="13">
        <v>39552</v>
      </c>
      <c r="B5625">
        <v>111.71</v>
      </c>
    </row>
    <row r="5626" spans="1:2" hidden="1" x14ac:dyDescent="0.25">
      <c r="A5626" s="13">
        <v>39553</v>
      </c>
      <c r="B5626">
        <v>113.77</v>
      </c>
    </row>
    <row r="5627" spans="1:2" hidden="1" x14ac:dyDescent="0.25">
      <c r="A5627" s="13">
        <v>39554</v>
      </c>
      <c r="B5627">
        <v>114.8</v>
      </c>
    </row>
    <row r="5628" spans="1:2" hidden="1" x14ac:dyDescent="0.25">
      <c r="A5628" s="13">
        <v>39555</v>
      </c>
      <c r="B5628">
        <v>114.8</v>
      </c>
    </row>
    <row r="5629" spans="1:2" hidden="1" x14ac:dyDescent="0.25">
      <c r="A5629" s="13">
        <v>39556</v>
      </c>
      <c r="B5629">
        <v>116.56</v>
      </c>
    </row>
    <row r="5630" spans="1:2" hidden="1" x14ac:dyDescent="0.25">
      <c r="A5630" s="13">
        <v>39559</v>
      </c>
      <c r="B5630">
        <v>117.48</v>
      </c>
    </row>
    <row r="5631" spans="1:2" hidden="1" x14ac:dyDescent="0.25">
      <c r="A5631" s="13">
        <v>39560</v>
      </c>
      <c r="B5631">
        <v>119.17</v>
      </c>
    </row>
    <row r="5632" spans="1:2" hidden="1" x14ac:dyDescent="0.25">
      <c r="A5632" s="13">
        <v>39561</v>
      </c>
      <c r="B5632">
        <v>119.28</v>
      </c>
    </row>
    <row r="5633" spans="1:2" hidden="1" x14ac:dyDescent="0.25">
      <c r="A5633" s="13">
        <v>39562</v>
      </c>
      <c r="B5633">
        <v>117.1</v>
      </c>
    </row>
    <row r="5634" spans="1:2" hidden="1" x14ac:dyDescent="0.25">
      <c r="A5634" s="13">
        <v>39563</v>
      </c>
      <c r="B5634">
        <v>119.64</v>
      </c>
    </row>
    <row r="5635" spans="1:2" hidden="1" x14ac:dyDescent="0.25">
      <c r="A5635" s="13">
        <v>39566</v>
      </c>
      <c r="B5635">
        <v>118.78</v>
      </c>
    </row>
    <row r="5636" spans="1:2" hidden="1" x14ac:dyDescent="0.25">
      <c r="A5636" s="13">
        <v>39567</v>
      </c>
      <c r="B5636">
        <v>115.67</v>
      </c>
    </row>
    <row r="5637" spans="1:2" hidden="1" x14ac:dyDescent="0.25">
      <c r="A5637" s="13">
        <v>39568</v>
      </c>
      <c r="B5637">
        <v>113.7</v>
      </c>
    </row>
    <row r="5638" spans="1:2" hidden="1" x14ac:dyDescent="0.25">
      <c r="A5638" s="13">
        <v>39569</v>
      </c>
      <c r="B5638">
        <v>112.6</v>
      </c>
    </row>
    <row r="5639" spans="1:2" hidden="1" x14ac:dyDescent="0.25">
      <c r="A5639" s="13">
        <v>39570</v>
      </c>
      <c r="B5639">
        <v>116.36</v>
      </c>
    </row>
    <row r="5640" spans="1:2" hidden="1" x14ac:dyDescent="0.25">
      <c r="A5640" s="13">
        <v>39573</v>
      </c>
      <c r="B5640">
        <v>119.94</v>
      </c>
    </row>
    <row r="5641" spans="1:2" hidden="1" x14ac:dyDescent="0.25">
      <c r="A5641" s="13">
        <v>39574</v>
      </c>
      <c r="B5641">
        <v>121.82</v>
      </c>
    </row>
    <row r="5642" spans="1:2" hidden="1" x14ac:dyDescent="0.25">
      <c r="A5642" s="13">
        <v>39575</v>
      </c>
      <c r="B5642">
        <v>123.56</v>
      </c>
    </row>
    <row r="5643" spans="1:2" hidden="1" x14ac:dyDescent="0.25">
      <c r="A5643" s="13">
        <v>39576</v>
      </c>
      <c r="B5643">
        <v>123.77</v>
      </c>
    </row>
    <row r="5644" spans="1:2" hidden="1" x14ac:dyDescent="0.25">
      <c r="A5644" s="13">
        <v>39577</v>
      </c>
      <c r="B5644">
        <v>125.94</v>
      </c>
    </row>
    <row r="5645" spans="1:2" hidden="1" x14ac:dyDescent="0.25">
      <c r="A5645" s="13">
        <v>39580</v>
      </c>
      <c r="B5645">
        <v>124.02</v>
      </c>
    </row>
    <row r="5646" spans="1:2" hidden="1" x14ac:dyDescent="0.25">
      <c r="A5646" s="13">
        <v>39581</v>
      </c>
      <c r="B5646">
        <v>125.83</v>
      </c>
    </row>
    <row r="5647" spans="1:2" hidden="1" x14ac:dyDescent="0.25">
      <c r="A5647" s="13">
        <v>39582</v>
      </c>
      <c r="B5647">
        <v>124.21</v>
      </c>
    </row>
    <row r="5648" spans="1:2" hidden="1" x14ac:dyDescent="0.25">
      <c r="A5648" s="13">
        <v>39583</v>
      </c>
      <c r="B5648">
        <v>124.25</v>
      </c>
    </row>
    <row r="5649" spans="1:2" hidden="1" x14ac:dyDescent="0.25">
      <c r="A5649" s="13">
        <v>39584</v>
      </c>
      <c r="B5649">
        <v>126.5</v>
      </c>
    </row>
    <row r="5650" spans="1:2" hidden="1" x14ac:dyDescent="0.25">
      <c r="A5650" s="13">
        <v>39587</v>
      </c>
      <c r="B5650">
        <v>127.15</v>
      </c>
    </row>
    <row r="5651" spans="1:2" hidden="1" x14ac:dyDescent="0.25">
      <c r="A5651" s="13">
        <v>39588</v>
      </c>
      <c r="B5651">
        <v>128.93</v>
      </c>
    </row>
    <row r="5652" spans="1:2" hidden="1" x14ac:dyDescent="0.25">
      <c r="A5652" s="13">
        <v>39589</v>
      </c>
      <c r="B5652">
        <v>132.99</v>
      </c>
    </row>
    <row r="5653" spans="1:2" hidden="1" x14ac:dyDescent="0.25">
      <c r="A5653" s="13">
        <v>39590</v>
      </c>
      <c r="B5653">
        <v>130.04</v>
      </c>
    </row>
    <row r="5654" spans="1:2" hidden="1" x14ac:dyDescent="0.25">
      <c r="A5654" s="13">
        <v>39591</v>
      </c>
      <c r="B5654">
        <v>131.58000000000001</v>
      </c>
    </row>
    <row r="5655" spans="1:2" hidden="1" x14ac:dyDescent="0.25">
      <c r="A5655" s="13">
        <v>39595</v>
      </c>
      <c r="B5655">
        <v>128.81</v>
      </c>
    </row>
    <row r="5656" spans="1:2" hidden="1" x14ac:dyDescent="0.25">
      <c r="A5656" s="13">
        <v>39596</v>
      </c>
      <c r="B5656">
        <v>131</v>
      </c>
    </row>
    <row r="5657" spans="1:2" hidden="1" x14ac:dyDescent="0.25">
      <c r="A5657" s="13">
        <v>39597</v>
      </c>
      <c r="B5657">
        <v>126.7</v>
      </c>
    </row>
    <row r="5658" spans="1:2" hidden="1" x14ac:dyDescent="0.25">
      <c r="A5658" s="13">
        <v>39598</v>
      </c>
      <c r="B5658">
        <v>127.35</v>
      </c>
    </row>
    <row r="5659" spans="1:2" hidden="1" x14ac:dyDescent="0.25">
      <c r="A5659" s="13">
        <v>39601</v>
      </c>
      <c r="B5659">
        <v>127.75</v>
      </c>
    </row>
    <row r="5660" spans="1:2" hidden="1" x14ac:dyDescent="0.25">
      <c r="A5660" s="13">
        <v>39602</v>
      </c>
      <c r="B5660">
        <v>124.33</v>
      </c>
    </row>
    <row r="5661" spans="1:2" hidden="1" x14ac:dyDescent="0.25">
      <c r="A5661" s="13">
        <v>39603</v>
      </c>
      <c r="B5661">
        <v>122.3</v>
      </c>
    </row>
    <row r="5662" spans="1:2" hidden="1" x14ac:dyDescent="0.25">
      <c r="A5662" s="13">
        <v>39604</v>
      </c>
      <c r="B5662">
        <v>127.93</v>
      </c>
    </row>
    <row r="5663" spans="1:2" hidden="1" x14ac:dyDescent="0.25">
      <c r="A5663" s="13">
        <v>39605</v>
      </c>
      <c r="B5663">
        <v>138.51</v>
      </c>
    </row>
    <row r="5664" spans="1:2" hidden="1" x14ac:dyDescent="0.25">
      <c r="A5664" s="13">
        <v>39608</v>
      </c>
      <c r="B5664">
        <v>134.44</v>
      </c>
    </row>
    <row r="5665" spans="1:2" hidden="1" x14ac:dyDescent="0.25">
      <c r="A5665" s="13">
        <v>39609</v>
      </c>
      <c r="B5665">
        <v>131.38</v>
      </c>
    </row>
    <row r="5666" spans="1:2" hidden="1" x14ac:dyDescent="0.25">
      <c r="A5666" s="13">
        <v>39610</v>
      </c>
      <c r="B5666">
        <v>136.43</v>
      </c>
    </row>
    <row r="5667" spans="1:2" hidden="1" x14ac:dyDescent="0.25">
      <c r="A5667" s="13">
        <v>39611</v>
      </c>
      <c r="B5667">
        <v>136.91</v>
      </c>
    </row>
    <row r="5668" spans="1:2" hidden="1" x14ac:dyDescent="0.25">
      <c r="A5668" s="13">
        <v>39612</v>
      </c>
      <c r="B5668">
        <v>134.84</v>
      </c>
    </row>
    <row r="5669" spans="1:2" hidden="1" x14ac:dyDescent="0.25">
      <c r="A5669" s="13">
        <v>39615</v>
      </c>
      <c r="B5669">
        <v>134.52000000000001</v>
      </c>
    </row>
    <row r="5670" spans="1:2" hidden="1" x14ac:dyDescent="0.25">
      <c r="A5670" s="13">
        <v>39616</v>
      </c>
      <c r="B5670">
        <v>133.99</v>
      </c>
    </row>
    <row r="5671" spans="1:2" hidden="1" x14ac:dyDescent="0.25">
      <c r="A5671" s="13">
        <v>39617</v>
      </c>
      <c r="B5671">
        <v>136.54</v>
      </c>
    </row>
    <row r="5672" spans="1:2" hidden="1" x14ac:dyDescent="0.25">
      <c r="A5672" s="13">
        <v>39618</v>
      </c>
      <c r="B5672">
        <v>131.88</v>
      </c>
    </row>
    <row r="5673" spans="1:2" hidden="1" x14ac:dyDescent="0.25">
      <c r="A5673" s="13">
        <v>39619</v>
      </c>
      <c r="B5673">
        <v>134.78</v>
      </c>
    </row>
    <row r="5674" spans="1:2" hidden="1" x14ac:dyDescent="0.25">
      <c r="A5674" s="13">
        <v>39622</v>
      </c>
      <c r="B5674">
        <v>135.97999999999999</v>
      </c>
    </row>
    <row r="5675" spans="1:2" hidden="1" x14ac:dyDescent="0.25">
      <c r="A5675" s="13">
        <v>39623</v>
      </c>
      <c r="B5675">
        <v>136.49</v>
      </c>
    </row>
    <row r="5676" spans="1:2" hidden="1" x14ac:dyDescent="0.25">
      <c r="A5676" s="13">
        <v>39624</v>
      </c>
      <c r="B5676">
        <v>133.91999999999999</v>
      </c>
    </row>
    <row r="5677" spans="1:2" hidden="1" x14ac:dyDescent="0.25">
      <c r="A5677" s="13">
        <v>39625</v>
      </c>
      <c r="B5677">
        <v>138.91</v>
      </c>
    </row>
    <row r="5678" spans="1:2" hidden="1" x14ac:dyDescent="0.25">
      <c r="A5678" s="13">
        <v>39626</v>
      </c>
      <c r="B5678">
        <v>139.69</v>
      </c>
    </row>
    <row r="5679" spans="1:2" hidden="1" x14ac:dyDescent="0.25">
      <c r="A5679" s="13">
        <v>39629</v>
      </c>
      <c r="B5679">
        <v>139.96</v>
      </c>
    </row>
    <row r="5680" spans="1:2" hidden="1" x14ac:dyDescent="0.25">
      <c r="A5680" s="13">
        <v>39630</v>
      </c>
      <c r="B5680">
        <v>141.06</v>
      </c>
    </row>
    <row r="5681" spans="1:2" hidden="1" x14ac:dyDescent="0.25">
      <c r="A5681" s="13">
        <v>39631</v>
      </c>
      <c r="B5681">
        <v>143.74</v>
      </c>
    </row>
    <row r="5682" spans="1:2" hidden="1" x14ac:dyDescent="0.25">
      <c r="A5682" s="13">
        <v>39632</v>
      </c>
      <c r="B5682">
        <v>145.31</v>
      </c>
    </row>
    <row r="5683" spans="1:2" hidden="1" x14ac:dyDescent="0.25">
      <c r="A5683" s="13">
        <v>39636</v>
      </c>
      <c r="B5683">
        <v>141.38</v>
      </c>
    </row>
    <row r="5684" spans="1:2" hidden="1" x14ac:dyDescent="0.25">
      <c r="A5684" s="13">
        <v>39637</v>
      </c>
      <c r="B5684">
        <v>136.06</v>
      </c>
    </row>
    <row r="5685" spans="1:2" hidden="1" x14ac:dyDescent="0.25">
      <c r="A5685" s="13">
        <v>39638</v>
      </c>
      <c r="B5685">
        <v>135.88</v>
      </c>
    </row>
    <row r="5686" spans="1:2" hidden="1" x14ac:dyDescent="0.25">
      <c r="A5686" s="13">
        <v>39639</v>
      </c>
      <c r="B5686">
        <v>141.47</v>
      </c>
    </row>
    <row r="5687" spans="1:2" hidden="1" x14ac:dyDescent="0.25">
      <c r="A5687" s="13">
        <v>39640</v>
      </c>
      <c r="B5687">
        <v>144.96</v>
      </c>
    </row>
    <row r="5688" spans="1:2" hidden="1" x14ac:dyDescent="0.25">
      <c r="A5688" s="13">
        <v>39643</v>
      </c>
      <c r="B5688">
        <v>145.16</v>
      </c>
    </row>
    <row r="5689" spans="1:2" hidden="1" x14ac:dyDescent="0.25">
      <c r="A5689" s="13">
        <v>39644</v>
      </c>
      <c r="B5689">
        <v>138.68</v>
      </c>
    </row>
    <row r="5690" spans="1:2" hidden="1" x14ac:dyDescent="0.25">
      <c r="A5690" s="13">
        <v>39645</v>
      </c>
      <c r="B5690">
        <v>134.63</v>
      </c>
    </row>
    <row r="5691" spans="1:2" hidden="1" x14ac:dyDescent="0.25">
      <c r="A5691" s="13">
        <v>39646</v>
      </c>
      <c r="B5691">
        <v>129.43</v>
      </c>
    </row>
    <row r="5692" spans="1:2" hidden="1" x14ac:dyDescent="0.25">
      <c r="A5692" s="13">
        <v>39647</v>
      </c>
      <c r="B5692">
        <v>128.94</v>
      </c>
    </row>
    <row r="5693" spans="1:2" hidden="1" x14ac:dyDescent="0.25">
      <c r="A5693" s="13">
        <v>39650</v>
      </c>
      <c r="B5693">
        <v>131.43</v>
      </c>
    </row>
    <row r="5694" spans="1:2" hidden="1" x14ac:dyDescent="0.25">
      <c r="A5694" s="13">
        <v>39651</v>
      </c>
      <c r="B5694">
        <v>127.25</v>
      </c>
    </row>
    <row r="5695" spans="1:2" hidden="1" x14ac:dyDescent="0.25">
      <c r="A5695" s="13">
        <v>39652</v>
      </c>
      <c r="B5695">
        <v>123.73</v>
      </c>
    </row>
    <row r="5696" spans="1:2" hidden="1" x14ac:dyDescent="0.25">
      <c r="A5696" s="13">
        <v>39653</v>
      </c>
      <c r="B5696">
        <v>124.62</v>
      </c>
    </row>
    <row r="5697" spans="1:2" hidden="1" x14ac:dyDescent="0.25">
      <c r="A5697" s="13">
        <v>39654</v>
      </c>
      <c r="B5697">
        <v>122.59</v>
      </c>
    </row>
    <row r="5698" spans="1:2" hidden="1" x14ac:dyDescent="0.25">
      <c r="A5698" s="13">
        <v>39657</v>
      </c>
      <c r="B5698">
        <v>124.72</v>
      </c>
    </row>
    <row r="5699" spans="1:2" hidden="1" x14ac:dyDescent="0.25">
      <c r="A5699" s="13">
        <v>39658</v>
      </c>
      <c r="B5699">
        <v>122.21</v>
      </c>
    </row>
    <row r="5700" spans="1:2" hidden="1" x14ac:dyDescent="0.25">
      <c r="A5700" s="13">
        <v>39659</v>
      </c>
      <c r="B5700">
        <v>126.74</v>
      </c>
    </row>
    <row r="5701" spans="1:2" hidden="1" x14ac:dyDescent="0.25">
      <c r="A5701" s="13">
        <v>39660</v>
      </c>
      <c r="B5701">
        <v>124.17</v>
      </c>
    </row>
    <row r="5702" spans="1:2" hidden="1" x14ac:dyDescent="0.25">
      <c r="A5702" s="13">
        <v>39661</v>
      </c>
      <c r="B5702">
        <v>125.03</v>
      </c>
    </row>
    <row r="5703" spans="1:2" hidden="1" x14ac:dyDescent="0.25">
      <c r="A5703" s="13">
        <v>39664</v>
      </c>
      <c r="B5703">
        <v>121.45</v>
      </c>
    </row>
    <row r="5704" spans="1:2" hidden="1" x14ac:dyDescent="0.25">
      <c r="A5704" s="13">
        <v>39665</v>
      </c>
      <c r="B5704">
        <v>118.71</v>
      </c>
    </row>
    <row r="5705" spans="1:2" hidden="1" x14ac:dyDescent="0.25">
      <c r="A5705" s="13">
        <v>39666</v>
      </c>
      <c r="B5705">
        <v>118.57</v>
      </c>
    </row>
    <row r="5706" spans="1:2" hidden="1" x14ac:dyDescent="0.25">
      <c r="A5706" s="13">
        <v>39667</v>
      </c>
      <c r="B5706">
        <v>119.84</v>
      </c>
    </row>
    <row r="5707" spans="1:2" hidden="1" x14ac:dyDescent="0.25">
      <c r="A5707" s="13">
        <v>39668</v>
      </c>
      <c r="B5707">
        <v>115.42</v>
      </c>
    </row>
    <row r="5708" spans="1:2" hidden="1" x14ac:dyDescent="0.25">
      <c r="A5708" s="13">
        <v>39671</v>
      </c>
      <c r="B5708">
        <v>114.44</v>
      </c>
    </row>
    <row r="5709" spans="1:2" hidden="1" x14ac:dyDescent="0.25">
      <c r="A5709" s="13">
        <v>39672</v>
      </c>
      <c r="B5709">
        <v>113.1</v>
      </c>
    </row>
    <row r="5710" spans="1:2" hidden="1" x14ac:dyDescent="0.25">
      <c r="A5710" s="13">
        <v>39673</v>
      </c>
      <c r="B5710">
        <v>115.96</v>
      </c>
    </row>
    <row r="5711" spans="1:2" hidden="1" x14ac:dyDescent="0.25">
      <c r="A5711" s="13">
        <v>39674</v>
      </c>
      <c r="B5711">
        <v>115.05</v>
      </c>
    </row>
    <row r="5712" spans="1:2" hidden="1" x14ac:dyDescent="0.25">
      <c r="A5712" s="13">
        <v>39675</v>
      </c>
      <c r="B5712">
        <v>113.46</v>
      </c>
    </row>
    <row r="5713" spans="1:2" hidden="1" x14ac:dyDescent="0.25">
      <c r="A5713" s="13">
        <v>39678</v>
      </c>
      <c r="B5713">
        <v>112.92</v>
      </c>
    </row>
    <row r="5714" spans="1:2" hidden="1" x14ac:dyDescent="0.25">
      <c r="A5714" s="13">
        <v>39679</v>
      </c>
      <c r="B5714">
        <v>114.39</v>
      </c>
    </row>
    <row r="5715" spans="1:2" hidden="1" x14ac:dyDescent="0.25">
      <c r="A5715" s="13">
        <v>39680</v>
      </c>
      <c r="B5715">
        <v>115.48</v>
      </c>
    </row>
    <row r="5716" spans="1:2" hidden="1" x14ac:dyDescent="0.25">
      <c r="A5716" s="13">
        <v>39681</v>
      </c>
      <c r="B5716">
        <v>121.23</v>
      </c>
    </row>
    <row r="5717" spans="1:2" hidden="1" x14ac:dyDescent="0.25">
      <c r="A5717" s="13">
        <v>39682</v>
      </c>
      <c r="B5717">
        <v>114.48</v>
      </c>
    </row>
    <row r="5718" spans="1:2" hidden="1" x14ac:dyDescent="0.25">
      <c r="A5718" s="13">
        <v>39685</v>
      </c>
      <c r="B5718">
        <v>114.85</v>
      </c>
    </row>
    <row r="5719" spans="1:2" hidden="1" x14ac:dyDescent="0.25">
      <c r="A5719" s="13">
        <v>39686</v>
      </c>
      <c r="B5719">
        <v>116.31</v>
      </c>
    </row>
    <row r="5720" spans="1:2" hidden="1" x14ac:dyDescent="0.25">
      <c r="A5720" s="13">
        <v>39687</v>
      </c>
      <c r="B5720">
        <v>118.17</v>
      </c>
    </row>
    <row r="5721" spans="1:2" hidden="1" x14ac:dyDescent="0.25">
      <c r="A5721" s="13">
        <v>39688</v>
      </c>
      <c r="B5721">
        <v>115.58</v>
      </c>
    </row>
    <row r="5722" spans="1:2" hidden="1" x14ac:dyDescent="0.25">
      <c r="A5722" s="13">
        <v>39689</v>
      </c>
      <c r="B5722">
        <v>115.55</v>
      </c>
    </row>
    <row r="5723" spans="1:2" hidden="1" x14ac:dyDescent="0.25">
      <c r="A5723" s="13">
        <v>39693</v>
      </c>
      <c r="B5723">
        <v>109.63</v>
      </c>
    </row>
    <row r="5724" spans="1:2" hidden="1" x14ac:dyDescent="0.25">
      <c r="A5724" s="13">
        <v>39694</v>
      </c>
      <c r="B5724">
        <v>109.38</v>
      </c>
    </row>
    <row r="5725" spans="1:2" hidden="1" x14ac:dyDescent="0.25">
      <c r="A5725" s="13">
        <v>39695</v>
      </c>
      <c r="B5725">
        <v>107.99</v>
      </c>
    </row>
    <row r="5726" spans="1:2" hidden="1" x14ac:dyDescent="0.25">
      <c r="A5726" s="13">
        <v>39696</v>
      </c>
      <c r="B5726">
        <v>106.47</v>
      </c>
    </row>
    <row r="5727" spans="1:2" hidden="1" x14ac:dyDescent="0.25">
      <c r="A5727" s="13">
        <v>39699</v>
      </c>
      <c r="B5727">
        <v>106.35</v>
      </c>
    </row>
    <row r="5728" spans="1:2" hidden="1" x14ac:dyDescent="0.25">
      <c r="A5728" s="13">
        <v>39700</v>
      </c>
      <c r="B5728">
        <v>103.23</v>
      </c>
    </row>
    <row r="5729" spans="1:2" hidden="1" x14ac:dyDescent="0.25">
      <c r="A5729" s="13">
        <v>39701</v>
      </c>
      <c r="B5729">
        <v>102.66</v>
      </c>
    </row>
    <row r="5730" spans="1:2" hidden="1" x14ac:dyDescent="0.25">
      <c r="A5730" s="13">
        <v>39702</v>
      </c>
      <c r="B5730">
        <v>100.95</v>
      </c>
    </row>
    <row r="5731" spans="1:2" hidden="1" x14ac:dyDescent="0.25">
      <c r="A5731" s="13">
        <v>39703</v>
      </c>
      <c r="B5731">
        <v>101.19</v>
      </c>
    </row>
    <row r="5732" spans="1:2" hidden="1" x14ac:dyDescent="0.25">
      <c r="A5732" s="13">
        <v>39706</v>
      </c>
      <c r="B5732">
        <v>95.52</v>
      </c>
    </row>
    <row r="5733" spans="1:2" hidden="1" x14ac:dyDescent="0.25">
      <c r="A5733" s="13">
        <v>39707</v>
      </c>
      <c r="B5733">
        <v>91.49</v>
      </c>
    </row>
    <row r="5734" spans="1:2" hidden="1" x14ac:dyDescent="0.25">
      <c r="A5734" s="13">
        <v>39708</v>
      </c>
      <c r="B5734">
        <v>97.39</v>
      </c>
    </row>
    <row r="5735" spans="1:2" hidden="1" x14ac:dyDescent="0.25">
      <c r="A5735" s="13">
        <v>39709</v>
      </c>
      <c r="B5735">
        <v>97.5</v>
      </c>
    </row>
    <row r="5736" spans="1:2" hidden="1" x14ac:dyDescent="0.25">
      <c r="A5736" s="13">
        <v>39710</v>
      </c>
      <c r="B5736">
        <v>104.05</v>
      </c>
    </row>
    <row r="5737" spans="1:2" hidden="1" x14ac:dyDescent="0.25">
      <c r="A5737" s="13">
        <v>39713</v>
      </c>
      <c r="B5737">
        <v>122.61</v>
      </c>
    </row>
    <row r="5738" spans="1:2" hidden="1" x14ac:dyDescent="0.25">
      <c r="A5738" s="13">
        <v>39714</v>
      </c>
      <c r="B5738">
        <v>107.85</v>
      </c>
    </row>
    <row r="5739" spans="1:2" hidden="1" x14ac:dyDescent="0.25">
      <c r="A5739" s="13">
        <v>39715</v>
      </c>
      <c r="B5739">
        <v>106.84</v>
      </c>
    </row>
    <row r="5740" spans="1:2" hidden="1" x14ac:dyDescent="0.25">
      <c r="A5740" s="13">
        <v>39716</v>
      </c>
      <c r="B5740">
        <v>111.54</v>
      </c>
    </row>
    <row r="5741" spans="1:2" hidden="1" x14ac:dyDescent="0.25">
      <c r="A5741" s="13">
        <v>39717</v>
      </c>
      <c r="B5741">
        <v>106.77</v>
      </c>
    </row>
    <row r="5742" spans="1:2" hidden="1" x14ac:dyDescent="0.25">
      <c r="A5742" s="13">
        <v>39720</v>
      </c>
      <c r="B5742">
        <v>96.29</v>
      </c>
    </row>
    <row r="5743" spans="1:2" hidden="1" x14ac:dyDescent="0.25">
      <c r="A5743" s="13">
        <v>39721</v>
      </c>
      <c r="B5743">
        <v>100.7</v>
      </c>
    </row>
    <row r="5744" spans="1:2" hidden="1" x14ac:dyDescent="0.25">
      <c r="A5744" s="13">
        <v>39722</v>
      </c>
      <c r="B5744">
        <v>98.23</v>
      </c>
    </row>
    <row r="5745" spans="1:2" hidden="1" x14ac:dyDescent="0.25">
      <c r="A5745" s="13">
        <v>39723</v>
      </c>
      <c r="B5745">
        <v>93.84</v>
      </c>
    </row>
    <row r="5746" spans="1:2" hidden="1" x14ac:dyDescent="0.25">
      <c r="A5746" s="13">
        <v>39724</v>
      </c>
      <c r="B5746">
        <v>93.91</v>
      </c>
    </row>
    <row r="5747" spans="1:2" hidden="1" x14ac:dyDescent="0.25">
      <c r="A5747" s="13">
        <v>39727</v>
      </c>
      <c r="B5747">
        <v>88.15</v>
      </c>
    </row>
    <row r="5748" spans="1:2" hidden="1" x14ac:dyDescent="0.25">
      <c r="A5748" s="13">
        <v>39728</v>
      </c>
      <c r="B5748">
        <v>90.18</v>
      </c>
    </row>
    <row r="5749" spans="1:2" hidden="1" x14ac:dyDescent="0.25">
      <c r="A5749" s="13">
        <v>39729</v>
      </c>
      <c r="B5749">
        <v>88.94</v>
      </c>
    </row>
    <row r="5750" spans="1:2" hidden="1" x14ac:dyDescent="0.25">
      <c r="A5750" s="13">
        <v>39730</v>
      </c>
      <c r="B5750">
        <v>86.5</v>
      </c>
    </row>
    <row r="5751" spans="1:2" hidden="1" x14ac:dyDescent="0.25">
      <c r="A5751" s="13">
        <v>39731</v>
      </c>
      <c r="B5751">
        <v>77.44</v>
      </c>
    </row>
    <row r="5752" spans="1:2" hidden="1" x14ac:dyDescent="0.25">
      <c r="A5752" s="13">
        <v>39734</v>
      </c>
      <c r="B5752">
        <v>81.17</v>
      </c>
    </row>
    <row r="5753" spans="1:2" hidden="1" x14ac:dyDescent="0.25">
      <c r="A5753" s="13">
        <v>39735</v>
      </c>
      <c r="B5753">
        <v>78.69</v>
      </c>
    </row>
    <row r="5754" spans="1:2" hidden="1" x14ac:dyDescent="0.25">
      <c r="A5754" s="13">
        <v>39736</v>
      </c>
      <c r="B5754">
        <v>74.38</v>
      </c>
    </row>
    <row r="5755" spans="1:2" hidden="1" x14ac:dyDescent="0.25">
      <c r="A5755" s="13">
        <v>39737</v>
      </c>
      <c r="B5755">
        <v>69.81</v>
      </c>
    </row>
    <row r="5756" spans="1:2" hidden="1" x14ac:dyDescent="0.25">
      <c r="A5756" s="13">
        <v>39738</v>
      </c>
      <c r="B5756">
        <v>71.900000000000006</v>
      </c>
    </row>
    <row r="5757" spans="1:2" hidden="1" x14ac:dyDescent="0.25">
      <c r="A5757" s="13">
        <v>39741</v>
      </c>
      <c r="B5757">
        <v>74.08</v>
      </c>
    </row>
    <row r="5758" spans="1:2" hidden="1" x14ac:dyDescent="0.25">
      <c r="A5758" s="13">
        <v>39742</v>
      </c>
      <c r="B5758">
        <v>71.290000000000006</v>
      </c>
    </row>
    <row r="5759" spans="1:2" hidden="1" x14ac:dyDescent="0.25">
      <c r="A5759" s="13">
        <v>39743</v>
      </c>
      <c r="B5759">
        <v>66.92</v>
      </c>
    </row>
    <row r="5760" spans="1:2" hidden="1" x14ac:dyDescent="0.25">
      <c r="A5760" s="13">
        <v>39744</v>
      </c>
      <c r="B5760">
        <v>67.17</v>
      </c>
    </row>
    <row r="5761" spans="1:2" hidden="1" x14ac:dyDescent="0.25">
      <c r="A5761" s="13">
        <v>39745</v>
      </c>
      <c r="B5761">
        <v>63.34</v>
      </c>
    </row>
    <row r="5762" spans="1:2" hidden="1" x14ac:dyDescent="0.25">
      <c r="A5762" s="13">
        <v>39748</v>
      </c>
      <c r="B5762">
        <v>61.92</v>
      </c>
    </row>
    <row r="5763" spans="1:2" hidden="1" x14ac:dyDescent="0.25">
      <c r="A5763" s="13">
        <v>39749</v>
      </c>
      <c r="B5763">
        <v>62.8</v>
      </c>
    </row>
    <row r="5764" spans="1:2" hidden="1" x14ac:dyDescent="0.25">
      <c r="A5764" s="13">
        <v>39750</v>
      </c>
      <c r="B5764">
        <v>67.45</v>
      </c>
    </row>
    <row r="5765" spans="1:2" hidden="1" x14ac:dyDescent="0.25">
      <c r="A5765" s="13">
        <v>39751</v>
      </c>
      <c r="B5765">
        <v>65.790000000000006</v>
      </c>
    </row>
    <row r="5766" spans="1:2" hidden="1" x14ac:dyDescent="0.25">
      <c r="A5766" s="13">
        <v>39752</v>
      </c>
      <c r="B5766">
        <v>68.099999999999994</v>
      </c>
    </row>
    <row r="5767" spans="1:2" hidden="1" x14ac:dyDescent="0.25">
      <c r="A5767" s="13">
        <v>39755</v>
      </c>
      <c r="B5767">
        <v>63.93</v>
      </c>
    </row>
    <row r="5768" spans="1:2" hidden="1" x14ac:dyDescent="0.25">
      <c r="A5768" s="13">
        <v>39756</v>
      </c>
      <c r="B5768">
        <v>70.41</v>
      </c>
    </row>
    <row r="5769" spans="1:2" hidden="1" x14ac:dyDescent="0.25">
      <c r="A5769" s="13">
        <v>39757</v>
      </c>
      <c r="B5769">
        <v>65.41</v>
      </c>
    </row>
    <row r="5770" spans="1:2" hidden="1" x14ac:dyDescent="0.25">
      <c r="A5770" s="13">
        <v>39758</v>
      </c>
      <c r="B5770">
        <v>60.72</v>
      </c>
    </row>
    <row r="5771" spans="1:2" hidden="1" x14ac:dyDescent="0.25">
      <c r="A5771" s="13">
        <v>39759</v>
      </c>
      <c r="B5771">
        <v>61.06</v>
      </c>
    </row>
    <row r="5772" spans="1:2" hidden="1" x14ac:dyDescent="0.25">
      <c r="A5772" s="13">
        <v>39762</v>
      </c>
      <c r="B5772">
        <v>62.19</v>
      </c>
    </row>
    <row r="5773" spans="1:2" hidden="1" x14ac:dyDescent="0.25">
      <c r="A5773" s="13">
        <v>39763</v>
      </c>
      <c r="B5773">
        <v>59.38</v>
      </c>
    </row>
    <row r="5774" spans="1:2" hidden="1" x14ac:dyDescent="0.25">
      <c r="A5774" s="13">
        <v>39764</v>
      </c>
      <c r="B5774">
        <v>55.95</v>
      </c>
    </row>
    <row r="5775" spans="1:2" hidden="1" x14ac:dyDescent="0.25">
      <c r="A5775" s="13">
        <v>39765</v>
      </c>
      <c r="B5775">
        <v>58.31</v>
      </c>
    </row>
    <row r="5776" spans="1:2" hidden="1" x14ac:dyDescent="0.25">
      <c r="A5776" s="13">
        <v>39766</v>
      </c>
      <c r="B5776">
        <v>57.18</v>
      </c>
    </row>
    <row r="5777" spans="1:2" hidden="1" x14ac:dyDescent="0.25">
      <c r="A5777" s="13">
        <v>39769</v>
      </c>
      <c r="B5777">
        <v>55.14</v>
      </c>
    </row>
    <row r="5778" spans="1:2" hidden="1" x14ac:dyDescent="0.25">
      <c r="A5778" s="13">
        <v>39770</v>
      </c>
      <c r="B5778">
        <v>54.42</v>
      </c>
    </row>
    <row r="5779" spans="1:2" hidden="1" x14ac:dyDescent="0.25">
      <c r="A5779" s="13">
        <v>39771</v>
      </c>
      <c r="B5779">
        <v>53.64</v>
      </c>
    </row>
    <row r="5780" spans="1:2" hidden="1" x14ac:dyDescent="0.25">
      <c r="A5780" s="13">
        <v>39772</v>
      </c>
      <c r="B5780">
        <v>48.86</v>
      </c>
    </row>
    <row r="5781" spans="1:2" hidden="1" x14ac:dyDescent="0.25">
      <c r="A5781" s="13">
        <v>39773</v>
      </c>
      <c r="B5781">
        <v>49.22</v>
      </c>
    </row>
    <row r="5782" spans="1:2" hidden="1" x14ac:dyDescent="0.25">
      <c r="A5782" s="13">
        <v>39776</v>
      </c>
      <c r="B5782">
        <v>53.63</v>
      </c>
    </row>
    <row r="5783" spans="1:2" hidden="1" x14ac:dyDescent="0.25">
      <c r="A5783" s="13">
        <v>39777</v>
      </c>
      <c r="B5783">
        <v>50.02</v>
      </c>
    </row>
    <row r="5784" spans="1:2" hidden="1" x14ac:dyDescent="0.25">
      <c r="A5784" s="13">
        <v>39778</v>
      </c>
      <c r="B5784">
        <v>54.2</v>
      </c>
    </row>
    <row r="5785" spans="1:2" hidden="1" x14ac:dyDescent="0.25">
      <c r="A5785" s="13">
        <v>39780</v>
      </c>
      <c r="B5785">
        <v>55.21</v>
      </c>
    </row>
    <row r="5786" spans="1:2" hidden="1" x14ac:dyDescent="0.25">
      <c r="A5786" s="13">
        <v>39783</v>
      </c>
      <c r="B5786">
        <v>49.34</v>
      </c>
    </row>
    <row r="5787" spans="1:2" hidden="1" x14ac:dyDescent="0.25">
      <c r="A5787" s="13">
        <v>39784</v>
      </c>
      <c r="B5787">
        <v>47.05</v>
      </c>
    </row>
    <row r="5788" spans="1:2" hidden="1" x14ac:dyDescent="0.25">
      <c r="A5788" s="13">
        <v>39785</v>
      </c>
      <c r="B5788">
        <v>46.79</v>
      </c>
    </row>
    <row r="5789" spans="1:2" hidden="1" x14ac:dyDescent="0.25">
      <c r="A5789" s="13">
        <v>39786</v>
      </c>
      <c r="B5789">
        <v>43.8</v>
      </c>
    </row>
    <row r="5790" spans="1:2" hidden="1" x14ac:dyDescent="0.25">
      <c r="A5790" s="13">
        <v>39787</v>
      </c>
      <c r="B5790">
        <v>41.01</v>
      </c>
    </row>
    <row r="5791" spans="1:2" hidden="1" x14ac:dyDescent="0.25">
      <c r="A5791" s="13">
        <v>39790</v>
      </c>
      <c r="B5791">
        <v>43.69</v>
      </c>
    </row>
    <row r="5792" spans="1:2" hidden="1" x14ac:dyDescent="0.25">
      <c r="A5792" s="13">
        <v>39791</v>
      </c>
      <c r="B5792">
        <v>42</v>
      </c>
    </row>
    <row r="5793" spans="1:2" hidden="1" x14ac:dyDescent="0.25">
      <c r="A5793" s="13">
        <v>39792</v>
      </c>
      <c r="B5793">
        <v>43.1</v>
      </c>
    </row>
    <row r="5794" spans="1:2" hidden="1" x14ac:dyDescent="0.25">
      <c r="A5794" s="13">
        <v>39793</v>
      </c>
      <c r="B5794">
        <v>47.77</v>
      </c>
    </row>
    <row r="5795" spans="1:2" hidden="1" x14ac:dyDescent="0.25">
      <c r="A5795" s="13">
        <v>39794</v>
      </c>
      <c r="B5795">
        <v>46.27</v>
      </c>
    </row>
    <row r="5796" spans="1:2" hidden="1" x14ac:dyDescent="0.25">
      <c r="A5796" s="13">
        <v>39797</v>
      </c>
      <c r="B5796">
        <v>44.61</v>
      </c>
    </row>
    <row r="5797" spans="1:2" hidden="1" x14ac:dyDescent="0.25">
      <c r="A5797" s="13">
        <v>39798</v>
      </c>
      <c r="B5797">
        <v>43.84</v>
      </c>
    </row>
    <row r="5798" spans="1:2" hidden="1" x14ac:dyDescent="0.25">
      <c r="A5798" s="13">
        <v>39799</v>
      </c>
      <c r="B5798">
        <v>40.17</v>
      </c>
    </row>
    <row r="5799" spans="1:2" hidden="1" x14ac:dyDescent="0.25">
      <c r="A5799" s="13">
        <v>39800</v>
      </c>
      <c r="B5799">
        <v>36.729999999999997</v>
      </c>
    </row>
    <row r="5800" spans="1:2" hidden="1" x14ac:dyDescent="0.25">
      <c r="A5800" s="13">
        <v>39801</v>
      </c>
      <c r="B5800">
        <v>33.17</v>
      </c>
    </row>
    <row r="5801" spans="1:2" hidden="1" x14ac:dyDescent="0.25">
      <c r="A5801" s="13">
        <v>39804</v>
      </c>
      <c r="B5801">
        <v>31.1</v>
      </c>
    </row>
    <row r="5802" spans="1:2" hidden="1" x14ac:dyDescent="0.25">
      <c r="A5802" s="13">
        <v>39805</v>
      </c>
      <c r="B5802">
        <v>30.28</v>
      </c>
    </row>
    <row r="5803" spans="1:2" hidden="1" x14ac:dyDescent="0.25">
      <c r="A5803" s="13">
        <v>39806</v>
      </c>
      <c r="B5803">
        <v>32.94</v>
      </c>
    </row>
    <row r="5804" spans="1:2" hidden="1" x14ac:dyDescent="0.25">
      <c r="A5804" s="13">
        <v>39808</v>
      </c>
      <c r="B5804">
        <v>37.58</v>
      </c>
    </row>
    <row r="5805" spans="1:2" hidden="1" x14ac:dyDescent="0.25">
      <c r="A5805" s="13">
        <v>39811</v>
      </c>
      <c r="B5805">
        <v>39.89</v>
      </c>
    </row>
    <row r="5806" spans="1:2" hidden="1" x14ac:dyDescent="0.25">
      <c r="A5806" s="13">
        <v>39812</v>
      </c>
      <c r="B5806">
        <v>38.950000000000003</v>
      </c>
    </row>
    <row r="5807" spans="1:2" hidden="1" x14ac:dyDescent="0.25">
      <c r="A5807" s="13">
        <v>39813</v>
      </c>
      <c r="B5807">
        <v>44.6</v>
      </c>
    </row>
    <row r="5808" spans="1:2" hidden="1" x14ac:dyDescent="0.25">
      <c r="A5808" s="13">
        <v>39815</v>
      </c>
      <c r="B5808">
        <v>46.17</v>
      </c>
    </row>
    <row r="5809" spans="1:2" hidden="1" x14ac:dyDescent="0.25">
      <c r="A5809" s="13">
        <v>39818</v>
      </c>
      <c r="B5809">
        <v>48.61</v>
      </c>
    </row>
    <row r="5810" spans="1:2" hidden="1" x14ac:dyDescent="0.25">
      <c r="A5810" s="13">
        <v>39819</v>
      </c>
      <c r="B5810">
        <v>48.56</v>
      </c>
    </row>
    <row r="5811" spans="1:2" hidden="1" x14ac:dyDescent="0.25">
      <c r="A5811" s="13">
        <v>39820</v>
      </c>
      <c r="B5811">
        <v>42.75</v>
      </c>
    </row>
    <row r="5812" spans="1:2" hidden="1" x14ac:dyDescent="0.25">
      <c r="A5812" s="13">
        <v>39821</v>
      </c>
      <c r="B5812">
        <v>41.68</v>
      </c>
    </row>
    <row r="5813" spans="1:2" hidden="1" x14ac:dyDescent="0.25">
      <c r="A5813" s="13">
        <v>39822</v>
      </c>
      <c r="B5813">
        <v>40.69</v>
      </c>
    </row>
    <row r="5814" spans="1:2" hidden="1" x14ac:dyDescent="0.25">
      <c r="A5814" s="13">
        <v>39825</v>
      </c>
      <c r="B5814">
        <v>37.65</v>
      </c>
    </row>
    <row r="5815" spans="1:2" hidden="1" x14ac:dyDescent="0.25">
      <c r="A5815" s="13">
        <v>39826</v>
      </c>
      <c r="B5815">
        <v>37.770000000000003</v>
      </c>
    </row>
    <row r="5816" spans="1:2" hidden="1" x14ac:dyDescent="0.25">
      <c r="A5816" s="13">
        <v>39827</v>
      </c>
      <c r="B5816">
        <v>37.43</v>
      </c>
    </row>
    <row r="5817" spans="1:2" hidden="1" x14ac:dyDescent="0.25">
      <c r="A5817" s="13">
        <v>39828</v>
      </c>
      <c r="B5817">
        <v>35.409999999999997</v>
      </c>
    </row>
    <row r="5818" spans="1:2" hidden="1" x14ac:dyDescent="0.25">
      <c r="A5818" s="13">
        <v>39829</v>
      </c>
      <c r="B5818">
        <v>35.380000000000003</v>
      </c>
    </row>
    <row r="5819" spans="1:2" hidden="1" x14ac:dyDescent="0.25">
      <c r="A5819" s="13">
        <v>39833</v>
      </c>
      <c r="B5819">
        <v>38.57</v>
      </c>
    </row>
    <row r="5820" spans="1:2" hidden="1" x14ac:dyDescent="0.25">
      <c r="A5820" s="13">
        <v>39834</v>
      </c>
      <c r="B5820">
        <v>42.56</v>
      </c>
    </row>
    <row r="5821" spans="1:2" hidden="1" x14ac:dyDescent="0.25">
      <c r="A5821" s="13">
        <v>39835</v>
      </c>
      <c r="B5821">
        <v>42.33</v>
      </c>
    </row>
    <row r="5822" spans="1:2" hidden="1" x14ac:dyDescent="0.25">
      <c r="A5822" s="13">
        <v>39836</v>
      </c>
      <c r="B5822">
        <v>45.12</v>
      </c>
    </row>
    <row r="5823" spans="1:2" hidden="1" x14ac:dyDescent="0.25">
      <c r="A5823" s="13">
        <v>39839</v>
      </c>
      <c r="B5823">
        <v>46.5</v>
      </c>
    </row>
    <row r="5824" spans="1:2" hidden="1" x14ac:dyDescent="0.25">
      <c r="A5824" s="13">
        <v>39840</v>
      </c>
      <c r="B5824">
        <v>41.67</v>
      </c>
    </row>
    <row r="5825" spans="1:2" hidden="1" x14ac:dyDescent="0.25">
      <c r="A5825" s="13">
        <v>39841</v>
      </c>
      <c r="B5825">
        <v>42.04</v>
      </c>
    </row>
    <row r="5826" spans="1:2" hidden="1" x14ac:dyDescent="0.25">
      <c r="A5826" s="13">
        <v>39842</v>
      </c>
      <c r="B5826">
        <v>41.58</v>
      </c>
    </row>
    <row r="5827" spans="1:2" hidden="1" x14ac:dyDescent="0.25">
      <c r="A5827" s="13">
        <v>39843</v>
      </c>
      <c r="B5827">
        <v>41.73</v>
      </c>
    </row>
    <row r="5828" spans="1:2" hidden="1" x14ac:dyDescent="0.25">
      <c r="A5828" s="13">
        <v>39846</v>
      </c>
      <c r="B5828">
        <v>41.35</v>
      </c>
    </row>
    <row r="5829" spans="1:2" hidden="1" x14ac:dyDescent="0.25">
      <c r="A5829" s="13">
        <v>39847</v>
      </c>
      <c r="B5829">
        <v>40.869999999999997</v>
      </c>
    </row>
    <row r="5830" spans="1:2" hidden="1" x14ac:dyDescent="0.25">
      <c r="A5830" s="13">
        <v>39848</v>
      </c>
      <c r="B5830">
        <v>40.270000000000003</v>
      </c>
    </row>
    <row r="5831" spans="1:2" hidden="1" x14ac:dyDescent="0.25">
      <c r="A5831" s="13">
        <v>39849</v>
      </c>
      <c r="B5831">
        <v>41.15</v>
      </c>
    </row>
    <row r="5832" spans="1:2" hidden="1" x14ac:dyDescent="0.25">
      <c r="A5832" s="13">
        <v>39850</v>
      </c>
      <c r="B5832">
        <v>40.24</v>
      </c>
    </row>
    <row r="5833" spans="1:2" hidden="1" x14ac:dyDescent="0.25">
      <c r="A5833" s="13">
        <v>39853</v>
      </c>
      <c r="B5833">
        <v>39.58</v>
      </c>
    </row>
    <row r="5834" spans="1:2" hidden="1" x14ac:dyDescent="0.25">
      <c r="A5834" s="13">
        <v>39854</v>
      </c>
      <c r="B5834">
        <v>37.54</v>
      </c>
    </row>
    <row r="5835" spans="1:2" hidden="1" x14ac:dyDescent="0.25">
      <c r="A5835" s="13">
        <v>39855</v>
      </c>
      <c r="B5835">
        <v>35.93</v>
      </c>
    </row>
    <row r="5836" spans="1:2" hidden="1" x14ac:dyDescent="0.25">
      <c r="A5836" s="13">
        <v>39856</v>
      </c>
      <c r="B5836">
        <v>34.03</v>
      </c>
    </row>
    <row r="5837" spans="1:2" hidden="1" x14ac:dyDescent="0.25">
      <c r="A5837" s="13">
        <v>39857</v>
      </c>
      <c r="B5837">
        <v>37.630000000000003</v>
      </c>
    </row>
    <row r="5838" spans="1:2" hidden="1" x14ac:dyDescent="0.25">
      <c r="A5838" s="13">
        <v>39861</v>
      </c>
      <c r="B5838">
        <v>34.96</v>
      </c>
    </row>
    <row r="5839" spans="1:2" hidden="1" x14ac:dyDescent="0.25">
      <c r="A5839" s="13">
        <v>39862</v>
      </c>
      <c r="B5839">
        <v>34.67</v>
      </c>
    </row>
    <row r="5840" spans="1:2" hidden="1" x14ac:dyDescent="0.25">
      <c r="A5840" s="13">
        <v>39863</v>
      </c>
      <c r="B5840">
        <v>39.6</v>
      </c>
    </row>
    <row r="5841" spans="1:2" hidden="1" x14ac:dyDescent="0.25">
      <c r="A5841" s="13">
        <v>39864</v>
      </c>
      <c r="B5841">
        <v>39.35</v>
      </c>
    </row>
    <row r="5842" spans="1:2" hidden="1" x14ac:dyDescent="0.25">
      <c r="A5842" s="13">
        <v>39867</v>
      </c>
      <c r="B5842">
        <v>37.659999999999997</v>
      </c>
    </row>
    <row r="5843" spans="1:2" hidden="1" x14ac:dyDescent="0.25">
      <c r="A5843" s="13">
        <v>39868</v>
      </c>
      <c r="B5843">
        <v>38.86</v>
      </c>
    </row>
    <row r="5844" spans="1:2" hidden="1" x14ac:dyDescent="0.25">
      <c r="A5844" s="13">
        <v>39869</v>
      </c>
      <c r="B5844">
        <v>41.64</v>
      </c>
    </row>
    <row r="5845" spans="1:2" hidden="1" x14ac:dyDescent="0.25">
      <c r="A5845" s="13">
        <v>39870</v>
      </c>
      <c r="B5845">
        <v>43.18</v>
      </c>
    </row>
    <row r="5846" spans="1:2" hidden="1" x14ac:dyDescent="0.25">
      <c r="A5846" s="13">
        <v>39871</v>
      </c>
      <c r="B5846">
        <v>44.15</v>
      </c>
    </row>
    <row r="5847" spans="1:2" hidden="1" x14ac:dyDescent="0.25">
      <c r="A5847" s="13">
        <v>39874</v>
      </c>
      <c r="B5847">
        <v>40.07</v>
      </c>
    </row>
    <row r="5848" spans="1:2" hidden="1" x14ac:dyDescent="0.25">
      <c r="A5848" s="13">
        <v>39875</v>
      </c>
      <c r="B5848">
        <v>41.57</v>
      </c>
    </row>
    <row r="5849" spans="1:2" hidden="1" x14ac:dyDescent="0.25">
      <c r="A5849" s="13">
        <v>39876</v>
      </c>
      <c r="B5849">
        <v>45.28</v>
      </c>
    </row>
    <row r="5850" spans="1:2" hidden="1" x14ac:dyDescent="0.25">
      <c r="A5850" s="13">
        <v>39877</v>
      </c>
      <c r="B5850">
        <v>43.54</v>
      </c>
    </row>
    <row r="5851" spans="1:2" hidden="1" x14ac:dyDescent="0.25">
      <c r="A5851" s="13">
        <v>39878</v>
      </c>
      <c r="B5851">
        <v>45.43</v>
      </c>
    </row>
    <row r="5852" spans="1:2" hidden="1" x14ac:dyDescent="0.25">
      <c r="A5852" s="13">
        <v>39881</v>
      </c>
      <c r="B5852">
        <v>47.01</v>
      </c>
    </row>
    <row r="5853" spans="1:2" hidden="1" x14ac:dyDescent="0.25">
      <c r="A5853" s="13">
        <v>39882</v>
      </c>
      <c r="B5853">
        <v>45.68</v>
      </c>
    </row>
    <row r="5854" spans="1:2" hidden="1" x14ac:dyDescent="0.25">
      <c r="A5854" s="13">
        <v>39883</v>
      </c>
      <c r="B5854">
        <v>42.46</v>
      </c>
    </row>
    <row r="5855" spans="1:2" hidden="1" x14ac:dyDescent="0.25">
      <c r="A5855" s="13">
        <v>39884</v>
      </c>
      <c r="B5855">
        <v>46.91</v>
      </c>
    </row>
    <row r="5856" spans="1:2" hidden="1" x14ac:dyDescent="0.25">
      <c r="A5856" s="13">
        <v>39885</v>
      </c>
      <c r="B5856">
        <v>46.22</v>
      </c>
    </row>
    <row r="5857" spans="1:2" hidden="1" x14ac:dyDescent="0.25">
      <c r="A5857" s="13">
        <v>39888</v>
      </c>
      <c r="B5857">
        <v>47.33</v>
      </c>
    </row>
    <row r="5858" spans="1:2" hidden="1" x14ac:dyDescent="0.25">
      <c r="A5858" s="13">
        <v>39889</v>
      </c>
      <c r="B5858">
        <v>48.97</v>
      </c>
    </row>
    <row r="5859" spans="1:2" hidden="1" x14ac:dyDescent="0.25">
      <c r="A5859" s="13">
        <v>39890</v>
      </c>
      <c r="B5859">
        <v>48.12</v>
      </c>
    </row>
    <row r="5860" spans="1:2" hidden="1" x14ac:dyDescent="0.25">
      <c r="A5860" s="13">
        <v>39891</v>
      </c>
      <c r="B5860">
        <v>51.46</v>
      </c>
    </row>
    <row r="5861" spans="1:2" hidden="1" x14ac:dyDescent="0.25">
      <c r="A5861" s="13">
        <v>39892</v>
      </c>
      <c r="B5861">
        <v>51.55</v>
      </c>
    </row>
    <row r="5862" spans="1:2" hidden="1" x14ac:dyDescent="0.25">
      <c r="A5862" s="13">
        <v>39895</v>
      </c>
      <c r="B5862">
        <v>53.05</v>
      </c>
    </row>
    <row r="5863" spans="1:2" hidden="1" x14ac:dyDescent="0.25">
      <c r="A5863" s="13">
        <v>39896</v>
      </c>
      <c r="B5863">
        <v>53.36</v>
      </c>
    </row>
    <row r="5864" spans="1:2" hidden="1" x14ac:dyDescent="0.25">
      <c r="A5864" s="13">
        <v>39897</v>
      </c>
      <c r="B5864">
        <v>52.24</v>
      </c>
    </row>
    <row r="5865" spans="1:2" hidden="1" x14ac:dyDescent="0.25">
      <c r="A5865" s="13">
        <v>39898</v>
      </c>
      <c r="B5865">
        <v>53.87</v>
      </c>
    </row>
    <row r="5866" spans="1:2" hidden="1" x14ac:dyDescent="0.25">
      <c r="A5866" s="13">
        <v>39899</v>
      </c>
      <c r="B5866">
        <v>52.41</v>
      </c>
    </row>
    <row r="5867" spans="1:2" hidden="1" x14ac:dyDescent="0.25">
      <c r="A5867" s="13">
        <v>39902</v>
      </c>
      <c r="B5867">
        <v>48.49</v>
      </c>
    </row>
    <row r="5868" spans="1:2" hidden="1" x14ac:dyDescent="0.25">
      <c r="A5868" s="13">
        <v>39903</v>
      </c>
      <c r="B5868">
        <v>49.64</v>
      </c>
    </row>
    <row r="5869" spans="1:2" hidden="1" x14ac:dyDescent="0.25">
      <c r="A5869" s="13">
        <v>39904</v>
      </c>
      <c r="B5869">
        <v>48.46</v>
      </c>
    </row>
    <row r="5870" spans="1:2" hidden="1" x14ac:dyDescent="0.25">
      <c r="A5870" s="13">
        <v>39905</v>
      </c>
      <c r="B5870">
        <v>52.61</v>
      </c>
    </row>
    <row r="5871" spans="1:2" hidden="1" x14ac:dyDescent="0.25">
      <c r="A5871" s="13">
        <v>39906</v>
      </c>
      <c r="B5871">
        <v>52.52</v>
      </c>
    </row>
    <row r="5872" spans="1:2" hidden="1" x14ac:dyDescent="0.25">
      <c r="A5872" s="13">
        <v>39909</v>
      </c>
      <c r="B5872">
        <v>51.1</v>
      </c>
    </row>
    <row r="5873" spans="1:2" hidden="1" x14ac:dyDescent="0.25">
      <c r="A5873" s="13">
        <v>39910</v>
      </c>
      <c r="B5873">
        <v>49.13</v>
      </c>
    </row>
    <row r="5874" spans="1:2" hidden="1" x14ac:dyDescent="0.25">
      <c r="A5874" s="13">
        <v>39911</v>
      </c>
      <c r="B5874">
        <v>49.37</v>
      </c>
    </row>
    <row r="5875" spans="1:2" hidden="1" x14ac:dyDescent="0.25">
      <c r="A5875" s="13">
        <v>39912</v>
      </c>
      <c r="B5875">
        <v>52.24</v>
      </c>
    </row>
    <row r="5876" spans="1:2" hidden="1" x14ac:dyDescent="0.25">
      <c r="A5876" s="13">
        <v>39916</v>
      </c>
      <c r="B5876">
        <v>50.22</v>
      </c>
    </row>
    <row r="5877" spans="1:2" hidden="1" x14ac:dyDescent="0.25">
      <c r="A5877" s="13">
        <v>39917</v>
      </c>
      <c r="B5877">
        <v>49.51</v>
      </c>
    </row>
    <row r="5878" spans="1:2" hidden="1" x14ac:dyDescent="0.25">
      <c r="A5878" s="13">
        <v>39918</v>
      </c>
      <c r="B5878">
        <v>49.26</v>
      </c>
    </row>
    <row r="5879" spans="1:2" hidden="1" x14ac:dyDescent="0.25">
      <c r="A5879" s="13">
        <v>39919</v>
      </c>
      <c r="B5879">
        <v>49.97</v>
      </c>
    </row>
    <row r="5880" spans="1:2" hidden="1" x14ac:dyDescent="0.25">
      <c r="A5880" s="13">
        <v>39920</v>
      </c>
      <c r="B5880">
        <v>50.36</v>
      </c>
    </row>
    <row r="5881" spans="1:2" hidden="1" x14ac:dyDescent="0.25">
      <c r="A5881" s="13">
        <v>39923</v>
      </c>
      <c r="B5881">
        <v>45.82</v>
      </c>
    </row>
    <row r="5882" spans="1:2" hidden="1" x14ac:dyDescent="0.25">
      <c r="A5882" s="13">
        <v>39924</v>
      </c>
      <c r="B5882">
        <v>46.65</v>
      </c>
    </row>
    <row r="5883" spans="1:2" hidden="1" x14ac:dyDescent="0.25">
      <c r="A5883" s="13">
        <v>39925</v>
      </c>
      <c r="B5883">
        <v>47.41</v>
      </c>
    </row>
    <row r="5884" spans="1:2" hidden="1" x14ac:dyDescent="0.25">
      <c r="A5884" s="13">
        <v>39926</v>
      </c>
      <c r="B5884">
        <v>48.46</v>
      </c>
    </row>
    <row r="5885" spans="1:2" hidden="1" x14ac:dyDescent="0.25">
      <c r="A5885" s="13">
        <v>39927</v>
      </c>
      <c r="B5885">
        <v>50.65</v>
      </c>
    </row>
    <row r="5886" spans="1:2" hidden="1" x14ac:dyDescent="0.25">
      <c r="A5886" s="13">
        <v>39930</v>
      </c>
      <c r="B5886">
        <v>49.29</v>
      </c>
    </row>
    <row r="5887" spans="1:2" hidden="1" x14ac:dyDescent="0.25">
      <c r="A5887" s="13">
        <v>39931</v>
      </c>
      <c r="B5887">
        <v>49.01</v>
      </c>
    </row>
    <row r="5888" spans="1:2" hidden="1" x14ac:dyDescent="0.25">
      <c r="A5888" s="13">
        <v>39932</v>
      </c>
      <c r="B5888">
        <v>50.19</v>
      </c>
    </row>
    <row r="5889" spans="1:2" hidden="1" x14ac:dyDescent="0.25">
      <c r="A5889" s="13">
        <v>39933</v>
      </c>
      <c r="B5889">
        <v>50.35</v>
      </c>
    </row>
    <row r="5890" spans="1:2" hidden="1" x14ac:dyDescent="0.25">
      <c r="A5890" s="13">
        <v>39934</v>
      </c>
      <c r="B5890">
        <v>52.18</v>
      </c>
    </row>
    <row r="5891" spans="1:2" hidden="1" x14ac:dyDescent="0.25">
      <c r="A5891" s="13">
        <v>39937</v>
      </c>
      <c r="B5891">
        <v>54.45</v>
      </c>
    </row>
    <row r="5892" spans="1:2" hidden="1" x14ac:dyDescent="0.25">
      <c r="A5892" s="13">
        <v>39938</v>
      </c>
      <c r="B5892">
        <v>53.81</v>
      </c>
    </row>
    <row r="5893" spans="1:2" hidden="1" x14ac:dyDescent="0.25">
      <c r="A5893" s="13">
        <v>39939</v>
      </c>
      <c r="B5893">
        <v>56.29</v>
      </c>
    </row>
    <row r="5894" spans="1:2" hidden="1" x14ac:dyDescent="0.25">
      <c r="A5894" s="13">
        <v>39940</v>
      </c>
      <c r="B5894">
        <v>56.67</v>
      </c>
    </row>
    <row r="5895" spans="1:2" hidden="1" x14ac:dyDescent="0.25">
      <c r="A5895" s="13">
        <v>39941</v>
      </c>
      <c r="B5895">
        <v>58.58</v>
      </c>
    </row>
    <row r="5896" spans="1:2" hidden="1" x14ac:dyDescent="0.25">
      <c r="A5896" s="13">
        <v>39944</v>
      </c>
      <c r="B5896">
        <v>57.79</v>
      </c>
    </row>
    <row r="5897" spans="1:2" hidden="1" x14ac:dyDescent="0.25">
      <c r="A5897" s="13">
        <v>39945</v>
      </c>
      <c r="B5897">
        <v>58.81</v>
      </c>
    </row>
    <row r="5898" spans="1:2" hidden="1" x14ac:dyDescent="0.25">
      <c r="A5898" s="13">
        <v>39946</v>
      </c>
      <c r="B5898">
        <v>58</v>
      </c>
    </row>
    <row r="5899" spans="1:2" hidden="1" x14ac:dyDescent="0.25">
      <c r="A5899" s="13">
        <v>39947</v>
      </c>
      <c r="B5899">
        <v>58.58</v>
      </c>
    </row>
    <row r="5900" spans="1:2" hidden="1" x14ac:dyDescent="0.25">
      <c r="A5900" s="13">
        <v>39948</v>
      </c>
      <c r="B5900">
        <v>56.52</v>
      </c>
    </row>
    <row r="5901" spans="1:2" hidden="1" x14ac:dyDescent="0.25">
      <c r="A5901" s="13">
        <v>39951</v>
      </c>
      <c r="B5901">
        <v>58.99</v>
      </c>
    </row>
    <row r="5902" spans="1:2" hidden="1" x14ac:dyDescent="0.25">
      <c r="A5902" s="13">
        <v>39952</v>
      </c>
      <c r="B5902">
        <v>59.52</v>
      </c>
    </row>
    <row r="5903" spans="1:2" hidden="1" x14ac:dyDescent="0.25">
      <c r="A5903" s="13">
        <v>39953</v>
      </c>
      <c r="B5903">
        <v>61.45</v>
      </c>
    </row>
    <row r="5904" spans="1:2" hidden="1" x14ac:dyDescent="0.25">
      <c r="A5904" s="13">
        <v>39954</v>
      </c>
      <c r="B5904">
        <v>60.49</v>
      </c>
    </row>
    <row r="5905" spans="1:2" hidden="1" x14ac:dyDescent="0.25">
      <c r="A5905" s="13">
        <v>39955</v>
      </c>
      <c r="B5905">
        <v>61.15</v>
      </c>
    </row>
    <row r="5906" spans="1:2" hidden="1" x14ac:dyDescent="0.25">
      <c r="A5906" s="13">
        <v>39959</v>
      </c>
      <c r="B5906">
        <v>62.48</v>
      </c>
    </row>
    <row r="5907" spans="1:2" hidden="1" x14ac:dyDescent="0.25">
      <c r="A5907" s="13">
        <v>39960</v>
      </c>
      <c r="B5907">
        <v>63.41</v>
      </c>
    </row>
    <row r="5908" spans="1:2" hidden="1" x14ac:dyDescent="0.25">
      <c r="A5908" s="13">
        <v>39961</v>
      </c>
      <c r="B5908">
        <v>65.09</v>
      </c>
    </row>
    <row r="5909" spans="1:2" hidden="1" x14ac:dyDescent="0.25">
      <c r="A5909" s="13">
        <v>39962</v>
      </c>
      <c r="B5909">
        <v>66.31</v>
      </c>
    </row>
    <row r="5910" spans="1:2" hidden="1" x14ac:dyDescent="0.25">
      <c r="A5910" s="13">
        <v>39965</v>
      </c>
      <c r="B5910">
        <v>68.59</v>
      </c>
    </row>
    <row r="5911" spans="1:2" hidden="1" x14ac:dyDescent="0.25">
      <c r="A5911" s="13">
        <v>39966</v>
      </c>
      <c r="B5911">
        <v>68.58</v>
      </c>
    </row>
    <row r="5912" spans="1:2" hidden="1" x14ac:dyDescent="0.25">
      <c r="A5912" s="13">
        <v>39967</v>
      </c>
      <c r="B5912">
        <v>66.14</v>
      </c>
    </row>
    <row r="5913" spans="1:2" hidden="1" x14ac:dyDescent="0.25">
      <c r="A5913" s="13">
        <v>39968</v>
      </c>
      <c r="B5913">
        <v>68.8</v>
      </c>
    </row>
    <row r="5914" spans="1:2" hidden="1" x14ac:dyDescent="0.25">
      <c r="A5914" s="13">
        <v>39969</v>
      </c>
      <c r="B5914">
        <v>68.430000000000007</v>
      </c>
    </row>
    <row r="5915" spans="1:2" hidden="1" x14ac:dyDescent="0.25">
      <c r="A5915" s="13">
        <v>39972</v>
      </c>
      <c r="B5915">
        <v>68.05</v>
      </c>
    </row>
    <row r="5916" spans="1:2" hidden="1" x14ac:dyDescent="0.25">
      <c r="A5916" s="13">
        <v>39973</v>
      </c>
      <c r="B5916">
        <v>70.02</v>
      </c>
    </row>
    <row r="5917" spans="1:2" hidden="1" x14ac:dyDescent="0.25">
      <c r="A5917" s="13">
        <v>39974</v>
      </c>
      <c r="B5917">
        <v>71.38</v>
      </c>
    </row>
    <row r="5918" spans="1:2" hidden="1" x14ac:dyDescent="0.25">
      <c r="A5918" s="13">
        <v>39975</v>
      </c>
      <c r="B5918">
        <v>72.69</v>
      </c>
    </row>
    <row r="5919" spans="1:2" hidden="1" x14ac:dyDescent="0.25">
      <c r="A5919" s="13">
        <v>39976</v>
      </c>
      <c r="B5919">
        <v>72.13</v>
      </c>
    </row>
    <row r="5920" spans="1:2" hidden="1" x14ac:dyDescent="0.25">
      <c r="A5920" s="13">
        <v>39979</v>
      </c>
      <c r="B5920">
        <v>70.540000000000006</v>
      </c>
    </row>
    <row r="5921" spans="1:2" hidden="1" x14ac:dyDescent="0.25">
      <c r="A5921" s="13">
        <v>39980</v>
      </c>
      <c r="B5921">
        <v>70.47</v>
      </c>
    </row>
    <row r="5922" spans="1:2" hidden="1" x14ac:dyDescent="0.25">
      <c r="A5922" s="13">
        <v>39981</v>
      </c>
      <c r="B5922">
        <v>71.069999999999993</v>
      </c>
    </row>
    <row r="5923" spans="1:2" hidden="1" x14ac:dyDescent="0.25">
      <c r="A5923" s="13">
        <v>39982</v>
      </c>
      <c r="B5923">
        <v>71.42</v>
      </c>
    </row>
    <row r="5924" spans="1:2" hidden="1" x14ac:dyDescent="0.25">
      <c r="A5924" s="13">
        <v>39983</v>
      </c>
      <c r="B5924">
        <v>69.599999999999994</v>
      </c>
    </row>
    <row r="5925" spans="1:2" hidden="1" x14ac:dyDescent="0.25">
      <c r="A5925" s="13">
        <v>39986</v>
      </c>
      <c r="B5925">
        <v>67.09</v>
      </c>
    </row>
    <row r="5926" spans="1:2" hidden="1" x14ac:dyDescent="0.25">
      <c r="A5926" s="13">
        <v>39987</v>
      </c>
      <c r="B5926">
        <v>68.81</v>
      </c>
    </row>
    <row r="5927" spans="1:2" hidden="1" x14ac:dyDescent="0.25">
      <c r="A5927" s="13">
        <v>39988</v>
      </c>
      <c r="B5927">
        <v>68.14</v>
      </c>
    </row>
    <row r="5928" spans="1:2" hidden="1" x14ac:dyDescent="0.25">
      <c r="A5928" s="13">
        <v>39989</v>
      </c>
      <c r="B5928">
        <v>69.7</v>
      </c>
    </row>
    <row r="5929" spans="1:2" hidden="1" x14ac:dyDescent="0.25">
      <c r="A5929" s="13">
        <v>39990</v>
      </c>
      <c r="B5929">
        <v>69.16</v>
      </c>
    </row>
    <row r="5930" spans="1:2" hidden="1" x14ac:dyDescent="0.25">
      <c r="A5930" s="13">
        <v>39993</v>
      </c>
      <c r="B5930">
        <v>71.47</v>
      </c>
    </row>
    <row r="5931" spans="1:2" hidden="1" x14ac:dyDescent="0.25">
      <c r="A5931" s="13">
        <v>39994</v>
      </c>
      <c r="B5931">
        <v>69.819999999999993</v>
      </c>
    </row>
    <row r="5932" spans="1:2" hidden="1" x14ac:dyDescent="0.25">
      <c r="A5932" s="13">
        <v>39995</v>
      </c>
      <c r="B5932">
        <v>69.319999999999993</v>
      </c>
    </row>
    <row r="5933" spans="1:2" hidden="1" x14ac:dyDescent="0.25">
      <c r="A5933" s="13">
        <v>39996</v>
      </c>
      <c r="B5933">
        <v>66.680000000000007</v>
      </c>
    </row>
    <row r="5934" spans="1:2" hidden="1" x14ac:dyDescent="0.25">
      <c r="A5934" s="13">
        <v>40000</v>
      </c>
      <c r="B5934">
        <v>64.06</v>
      </c>
    </row>
    <row r="5935" spans="1:2" hidden="1" x14ac:dyDescent="0.25">
      <c r="A5935" s="13">
        <v>40001</v>
      </c>
      <c r="B5935">
        <v>62.88</v>
      </c>
    </row>
    <row r="5936" spans="1:2" hidden="1" x14ac:dyDescent="0.25">
      <c r="A5936" s="13">
        <v>40002</v>
      </c>
      <c r="B5936">
        <v>60.15</v>
      </c>
    </row>
    <row r="5937" spans="1:2" hidden="1" x14ac:dyDescent="0.25">
      <c r="A5937" s="13">
        <v>40003</v>
      </c>
      <c r="B5937">
        <v>60.36</v>
      </c>
    </row>
    <row r="5938" spans="1:2" hidden="1" x14ac:dyDescent="0.25">
      <c r="A5938" s="13">
        <v>40004</v>
      </c>
      <c r="B5938">
        <v>59.93</v>
      </c>
    </row>
    <row r="5939" spans="1:2" hidden="1" x14ac:dyDescent="0.25">
      <c r="A5939" s="13">
        <v>40007</v>
      </c>
      <c r="B5939">
        <v>59.69</v>
      </c>
    </row>
    <row r="5940" spans="1:2" hidden="1" x14ac:dyDescent="0.25">
      <c r="A5940" s="13">
        <v>40008</v>
      </c>
      <c r="B5940">
        <v>59.62</v>
      </c>
    </row>
    <row r="5941" spans="1:2" hidden="1" x14ac:dyDescent="0.25">
      <c r="A5941" s="13">
        <v>40009</v>
      </c>
      <c r="B5941">
        <v>61.49</v>
      </c>
    </row>
    <row r="5942" spans="1:2" hidden="1" x14ac:dyDescent="0.25">
      <c r="A5942" s="13">
        <v>40010</v>
      </c>
      <c r="B5942">
        <v>62.07</v>
      </c>
    </row>
    <row r="5943" spans="1:2" hidden="1" x14ac:dyDescent="0.25">
      <c r="A5943" s="13">
        <v>40011</v>
      </c>
      <c r="B5943">
        <v>63.56</v>
      </c>
    </row>
    <row r="5944" spans="1:2" hidden="1" x14ac:dyDescent="0.25">
      <c r="A5944" s="13">
        <v>40014</v>
      </c>
      <c r="B5944">
        <v>63.93</v>
      </c>
    </row>
    <row r="5945" spans="1:2" hidden="1" x14ac:dyDescent="0.25">
      <c r="A5945" s="13">
        <v>40015</v>
      </c>
      <c r="B5945">
        <v>64.81</v>
      </c>
    </row>
    <row r="5946" spans="1:2" hidden="1" x14ac:dyDescent="0.25">
      <c r="A5946" s="13">
        <v>40016</v>
      </c>
      <c r="B5946">
        <v>64.58</v>
      </c>
    </row>
    <row r="5947" spans="1:2" hidden="1" x14ac:dyDescent="0.25">
      <c r="A5947" s="13">
        <v>40017</v>
      </c>
      <c r="B5947">
        <v>66.099999999999994</v>
      </c>
    </row>
    <row r="5948" spans="1:2" hidden="1" x14ac:dyDescent="0.25">
      <c r="A5948" s="13">
        <v>40018</v>
      </c>
      <c r="B5948">
        <v>66.959999999999994</v>
      </c>
    </row>
    <row r="5949" spans="1:2" hidden="1" x14ac:dyDescent="0.25">
      <c r="A5949" s="13">
        <v>40021</v>
      </c>
      <c r="B5949">
        <v>68.34</v>
      </c>
    </row>
    <row r="5950" spans="1:2" hidden="1" x14ac:dyDescent="0.25">
      <c r="A5950" s="13">
        <v>40022</v>
      </c>
      <c r="B5950">
        <v>67.239999999999995</v>
      </c>
    </row>
    <row r="5951" spans="1:2" hidden="1" x14ac:dyDescent="0.25">
      <c r="A5951" s="13">
        <v>40023</v>
      </c>
      <c r="B5951">
        <v>63.42</v>
      </c>
    </row>
    <row r="5952" spans="1:2" hidden="1" x14ac:dyDescent="0.25">
      <c r="A5952" s="13">
        <v>40024</v>
      </c>
      <c r="B5952">
        <v>66.900000000000006</v>
      </c>
    </row>
    <row r="5953" spans="1:2" hidden="1" x14ac:dyDescent="0.25">
      <c r="A5953" s="13">
        <v>40025</v>
      </c>
      <c r="B5953">
        <v>69.260000000000005</v>
      </c>
    </row>
    <row r="5954" spans="1:2" hidden="1" x14ac:dyDescent="0.25">
      <c r="A5954" s="13">
        <v>40028</v>
      </c>
      <c r="B5954">
        <v>71.59</v>
      </c>
    </row>
    <row r="5955" spans="1:2" hidden="1" x14ac:dyDescent="0.25">
      <c r="A5955" s="13">
        <v>40029</v>
      </c>
      <c r="B5955">
        <v>71.400000000000006</v>
      </c>
    </row>
    <row r="5956" spans="1:2" hidden="1" x14ac:dyDescent="0.25">
      <c r="A5956" s="13">
        <v>40030</v>
      </c>
      <c r="B5956">
        <v>71.97</v>
      </c>
    </row>
    <row r="5957" spans="1:2" hidden="1" x14ac:dyDescent="0.25">
      <c r="A5957" s="13">
        <v>40031</v>
      </c>
      <c r="B5957">
        <v>71.959999999999994</v>
      </c>
    </row>
    <row r="5958" spans="1:2" hidden="1" x14ac:dyDescent="0.25">
      <c r="A5958" s="13">
        <v>40032</v>
      </c>
      <c r="B5958">
        <v>70.97</v>
      </c>
    </row>
    <row r="5959" spans="1:2" hidden="1" x14ac:dyDescent="0.25">
      <c r="A5959" s="13">
        <v>40035</v>
      </c>
      <c r="B5959">
        <v>70.59</v>
      </c>
    </row>
    <row r="5960" spans="1:2" hidden="1" x14ac:dyDescent="0.25">
      <c r="A5960" s="13">
        <v>40036</v>
      </c>
      <c r="B5960">
        <v>69.459999999999994</v>
      </c>
    </row>
    <row r="5961" spans="1:2" hidden="1" x14ac:dyDescent="0.25">
      <c r="A5961" s="13">
        <v>40037</v>
      </c>
      <c r="B5961">
        <v>70.08</v>
      </c>
    </row>
    <row r="5962" spans="1:2" hidden="1" x14ac:dyDescent="0.25">
      <c r="A5962" s="13">
        <v>40038</v>
      </c>
      <c r="B5962">
        <v>70.569999999999993</v>
      </c>
    </row>
    <row r="5963" spans="1:2" hidden="1" x14ac:dyDescent="0.25">
      <c r="A5963" s="13">
        <v>40039</v>
      </c>
      <c r="B5963">
        <v>67.510000000000005</v>
      </c>
    </row>
    <row r="5964" spans="1:2" hidden="1" x14ac:dyDescent="0.25">
      <c r="A5964" s="13">
        <v>40042</v>
      </c>
      <c r="B5964">
        <v>66.72</v>
      </c>
    </row>
    <row r="5965" spans="1:2" hidden="1" x14ac:dyDescent="0.25">
      <c r="A5965" s="13">
        <v>40043</v>
      </c>
      <c r="B5965">
        <v>69.22</v>
      </c>
    </row>
    <row r="5966" spans="1:2" hidden="1" x14ac:dyDescent="0.25">
      <c r="A5966" s="13">
        <v>40044</v>
      </c>
      <c r="B5966">
        <v>72.540000000000006</v>
      </c>
    </row>
    <row r="5967" spans="1:2" hidden="1" x14ac:dyDescent="0.25">
      <c r="A5967" s="13">
        <v>40045</v>
      </c>
      <c r="B5967">
        <v>72.400000000000006</v>
      </c>
    </row>
    <row r="5968" spans="1:2" hidden="1" x14ac:dyDescent="0.25">
      <c r="A5968" s="13">
        <v>40046</v>
      </c>
      <c r="B5968">
        <v>73.12</v>
      </c>
    </row>
    <row r="5969" spans="1:2" hidden="1" x14ac:dyDescent="0.25">
      <c r="A5969" s="13">
        <v>40049</v>
      </c>
      <c r="B5969">
        <v>73.680000000000007</v>
      </c>
    </row>
    <row r="5970" spans="1:2" hidden="1" x14ac:dyDescent="0.25">
      <c r="A5970" s="13">
        <v>40050</v>
      </c>
      <c r="B5970">
        <v>71.599999999999994</v>
      </c>
    </row>
    <row r="5971" spans="1:2" hidden="1" x14ac:dyDescent="0.25">
      <c r="A5971" s="13">
        <v>40051</v>
      </c>
      <c r="B5971">
        <v>71.38</v>
      </c>
    </row>
    <row r="5972" spans="1:2" hidden="1" x14ac:dyDescent="0.25">
      <c r="A5972" s="13">
        <v>40052</v>
      </c>
      <c r="B5972">
        <v>72.489999999999995</v>
      </c>
    </row>
    <row r="5973" spans="1:2" hidden="1" x14ac:dyDescent="0.25">
      <c r="A5973" s="13">
        <v>40053</v>
      </c>
      <c r="B5973">
        <v>72.72</v>
      </c>
    </row>
    <row r="5974" spans="1:2" hidden="1" x14ac:dyDescent="0.25">
      <c r="A5974" s="13">
        <v>40056</v>
      </c>
      <c r="B5974">
        <v>69.97</v>
      </c>
    </row>
    <row r="5975" spans="1:2" hidden="1" x14ac:dyDescent="0.25">
      <c r="A5975" s="13">
        <v>40057</v>
      </c>
      <c r="B5975">
        <v>68.11</v>
      </c>
    </row>
    <row r="5976" spans="1:2" hidden="1" x14ac:dyDescent="0.25">
      <c r="A5976" s="13">
        <v>40058</v>
      </c>
      <c r="B5976">
        <v>68.03</v>
      </c>
    </row>
    <row r="5977" spans="1:2" hidden="1" x14ac:dyDescent="0.25">
      <c r="A5977" s="13">
        <v>40059</v>
      </c>
      <c r="B5977">
        <v>67.900000000000006</v>
      </c>
    </row>
    <row r="5978" spans="1:2" hidden="1" x14ac:dyDescent="0.25">
      <c r="A5978" s="13">
        <v>40060</v>
      </c>
      <c r="B5978">
        <v>67.95</v>
      </c>
    </row>
    <row r="5979" spans="1:2" hidden="1" x14ac:dyDescent="0.25">
      <c r="A5979" s="13">
        <v>40064</v>
      </c>
      <c r="B5979">
        <v>71.08</v>
      </c>
    </row>
    <row r="5980" spans="1:2" hidden="1" x14ac:dyDescent="0.25">
      <c r="A5980" s="13">
        <v>40065</v>
      </c>
      <c r="B5980">
        <v>71.27</v>
      </c>
    </row>
    <row r="5981" spans="1:2" hidden="1" x14ac:dyDescent="0.25">
      <c r="A5981" s="13">
        <v>40066</v>
      </c>
      <c r="B5981">
        <v>71.95</v>
      </c>
    </row>
    <row r="5982" spans="1:2" hidden="1" x14ac:dyDescent="0.25">
      <c r="A5982" s="13">
        <v>40067</v>
      </c>
      <c r="B5982">
        <v>69.34</v>
      </c>
    </row>
    <row r="5983" spans="1:2" hidden="1" x14ac:dyDescent="0.25">
      <c r="A5983" s="13">
        <v>40070</v>
      </c>
      <c r="B5983">
        <v>68.86</v>
      </c>
    </row>
    <row r="5984" spans="1:2" hidden="1" x14ac:dyDescent="0.25">
      <c r="A5984" s="13">
        <v>40071</v>
      </c>
      <c r="B5984">
        <v>70.81</v>
      </c>
    </row>
    <row r="5985" spans="1:2" hidden="1" x14ac:dyDescent="0.25">
      <c r="A5985" s="13">
        <v>40072</v>
      </c>
      <c r="B5985">
        <v>72.5</v>
      </c>
    </row>
    <row r="5986" spans="1:2" hidden="1" x14ac:dyDescent="0.25">
      <c r="A5986" s="13">
        <v>40073</v>
      </c>
      <c r="B5986">
        <v>72.48</v>
      </c>
    </row>
    <row r="5987" spans="1:2" hidden="1" x14ac:dyDescent="0.25">
      <c r="A5987" s="13">
        <v>40074</v>
      </c>
      <c r="B5987">
        <v>71.95</v>
      </c>
    </row>
    <row r="5988" spans="1:2" hidden="1" x14ac:dyDescent="0.25">
      <c r="A5988" s="13">
        <v>40077</v>
      </c>
      <c r="B5988">
        <v>69.739999999999995</v>
      </c>
    </row>
    <row r="5989" spans="1:2" hidden="1" x14ac:dyDescent="0.25">
      <c r="A5989" s="13">
        <v>40078</v>
      </c>
      <c r="B5989">
        <v>71.5</v>
      </c>
    </row>
    <row r="5990" spans="1:2" hidden="1" x14ac:dyDescent="0.25">
      <c r="A5990" s="13">
        <v>40079</v>
      </c>
      <c r="B5990">
        <v>68.739999999999995</v>
      </c>
    </row>
    <row r="5991" spans="1:2" hidden="1" x14ac:dyDescent="0.25">
      <c r="A5991" s="13">
        <v>40080</v>
      </c>
      <c r="B5991">
        <v>65.739999999999995</v>
      </c>
    </row>
    <row r="5992" spans="1:2" hidden="1" x14ac:dyDescent="0.25">
      <c r="A5992" s="13">
        <v>40081</v>
      </c>
      <c r="B5992">
        <v>65.91</v>
      </c>
    </row>
    <row r="5993" spans="1:2" hidden="1" x14ac:dyDescent="0.25">
      <c r="A5993" s="13">
        <v>40084</v>
      </c>
      <c r="B5993">
        <v>66.69</v>
      </c>
    </row>
    <row r="5994" spans="1:2" hidden="1" x14ac:dyDescent="0.25">
      <c r="A5994" s="13">
        <v>40085</v>
      </c>
      <c r="B5994">
        <v>66.56</v>
      </c>
    </row>
    <row r="5995" spans="1:2" hidden="1" x14ac:dyDescent="0.25">
      <c r="A5995" s="13">
        <v>40086</v>
      </c>
      <c r="B5995">
        <v>70.459999999999994</v>
      </c>
    </row>
    <row r="5996" spans="1:2" hidden="1" x14ac:dyDescent="0.25">
      <c r="A5996" s="13">
        <v>40087</v>
      </c>
      <c r="B5996">
        <v>70.67</v>
      </c>
    </row>
    <row r="5997" spans="1:2" hidden="1" x14ac:dyDescent="0.25">
      <c r="A5997" s="13">
        <v>40088</v>
      </c>
      <c r="B5997">
        <v>69.8</v>
      </c>
    </row>
    <row r="5998" spans="1:2" hidden="1" x14ac:dyDescent="0.25">
      <c r="A5998" s="13">
        <v>40091</v>
      </c>
      <c r="B5998">
        <v>70.260000000000005</v>
      </c>
    </row>
    <row r="5999" spans="1:2" hidden="1" x14ac:dyDescent="0.25">
      <c r="A5999" s="13">
        <v>40092</v>
      </c>
      <c r="B5999">
        <v>70.709999999999994</v>
      </c>
    </row>
    <row r="6000" spans="1:2" hidden="1" x14ac:dyDescent="0.25">
      <c r="A6000" s="13">
        <v>40093</v>
      </c>
      <c r="B6000">
        <v>69.599999999999994</v>
      </c>
    </row>
    <row r="6001" spans="1:2" hidden="1" x14ac:dyDescent="0.25">
      <c r="A6001" s="13">
        <v>40094</v>
      </c>
      <c r="B6001">
        <v>71.69</v>
      </c>
    </row>
    <row r="6002" spans="1:2" hidden="1" x14ac:dyDescent="0.25">
      <c r="A6002" s="13">
        <v>40095</v>
      </c>
      <c r="B6002">
        <v>71.75</v>
      </c>
    </row>
    <row r="6003" spans="1:2" hidden="1" x14ac:dyDescent="0.25">
      <c r="A6003" s="13">
        <v>40098</v>
      </c>
      <c r="B6003">
        <v>73.239999999999995</v>
      </c>
    </row>
    <row r="6004" spans="1:2" hidden="1" x14ac:dyDescent="0.25">
      <c r="A6004" s="13">
        <v>40099</v>
      </c>
      <c r="B6004">
        <v>74.099999999999994</v>
      </c>
    </row>
    <row r="6005" spans="1:2" hidden="1" x14ac:dyDescent="0.25">
      <c r="A6005" s="13">
        <v>40100</v>
      </c>
      <c r="B6005">
        <v>75.2</v>
      </c>
    </row>
    <row r="6006" spans="1:2" hidden="1" x14ac:dyDescent="0.25">
      <c r="A6006" s="13">
        <v>40101</v>
      </c>
      <c r="B6006">
        <v>77.55</v>
      </c>
    </row>
    <row r="6007" spans="1:2" hidden="1" x14ac:dyDescent="0.25">
      <c r="A6007" s="13">
        <v>40102</v>
      </c>
      <c r="B6007">
        <v>78.540000000000006</v>
      </c>
    </row>
    <row r="6008" spans="1:2" hidden="1" x14ac:dyDescent="0.25">
      <c r="A6008" s="13">
        <v>40105</v>
      </c>
      <c r="B6008">
        <v>79.47</v>
      </c>
    </row>
    <row r="6009" spans="1:2" hidden="1" x14ac:dyDescent="0.25">
      <c r="A6009" s="13">
        <v>40106</v>
      </c>
      <c r="B6009">
        <v>78.87</v>
      </c>
    </row>
    <row r="6010" spans="1:2" hidden="1" x14ac:dyDescent="0.25">
      <c r="A6010" s="13">
        <v>40107</v>
      </c>
      <c r="B6010">
        <v>81.03</v>
      </c>
    </row>
    <row r="6011" spans="1:2" hidden="1" x14ac:dyDescent="0.25">
      <c r="A6011" s="13">
        <v>40108</v>
      </c>
      <c r="B6011">
        <v>80.819999999999993</v>
      </c>
    </row>
    <row r="6012" spans="1:2" hidden="1" x14ac:dyDescent="0.25">
      <c r="A6012" s="13">
        <v>40109</v>
      </c>
      <c r="B6012">
        <v>80.11</v>
      </c>
    </row>
    <row r="6013" spans="1:2" hidden="1" x14ac:dyDescent="0.25">
      <c r="A6013" s="13">
        <v>40112</v>
      </c>
      <c r="B6013">
        <v>78.61</v>
      </c>
    </row>
    <row r="6014" spans="1:2" hidden="1" x14ac:dyDescent="0.25">
      <c r="A6014" s="13">
        <v>40113</v>
      </c>
      <c r="B6014">
        <v>79.45</v>
      </c>
    </row>
    <row r="6015" spans="1:2" hidden="1" x14ac:dyDescent="0.25">
      <c r="A6015" s="13">
        <v>40114</v>
      </c>
      <c r="B6015">
        <v>77.39</v>
      </c>
    </row>
    <row r="6016" spans="1:2" hidden="1" x14ac:dyDescent="0.25">
      <c r="A6016" s="13">
        <v>40115</v>
      </c>
      <c r="B6016">
        <v>79.84</v>
      </c>
    </row>
    <row r="6017" spans="1:2" hidden="1" x14ac:dyDescent="0.25">
      <c r="A6017" s="13">
        <v>40116</v>
      </c>
      <c r="B6017">
        <v>77.040000000000006</v>
      </c>
    </row>
    <row r="6018" spans="1:2" hidden="1" x14ac:dyDescent="0.25">
      <c r="A6018" s="13">
        <v>40119</v>
      </c>
      <c r="B6018">
        <v>78.08</v>
      </c>
    </row>
    <row r="6019" spans="1:2" hidden="1" x14ac:dyDescent="0.25">
      <c r="A6019" s="13">
        <v>40120</v>
      </c>
      <c r="B6019">
        <v>79.58</v>
      </c>
    </row>
    <row r="6020" spans="1:2" hidden="1" x14ac:dyDescent="0.25">
      <c r="A6020" s="13">
        <v>40121</v>
      </c>
      <c r="B6020">
        <v>80.3</v>
      </c>
    </row>
    <row r="6021" spans="1:2" hidden="1" x14ac:dyDescent="0.25">
      <c r="A6021" s="13">
        <v>40122</v>
      </c>
      <c r="B6021">
        <v>79.64</v>
      </c>
    </row>
    <row r="6022" spans="1:2" hidden="1" x14ac:dyDescent="0.25">
      <c r="A6022" s="13">
        <v>40123</v>
      </c>
      <c r="B6022">
        <v>77.400000000000006</v>
      </c>
    </row>
    <row r="6023" spans="1:2" hidden="1" x14ac:dyDescent="0.25">
      <c r="A6023" s="13">
        <v>40126</v>
      </c>
      <c r="B6023">
        <v>79.44</v>
      </c>
    </row>
    <row r="6024" spans="1:2" hidden="1" x14ac:dyDescent="0.25">
      <c r="A6024" s="13">
        <v>40127</v>
      </c>
      <c r="B6024">
        <v>79.010000000000005</v>
      </c>
    </row>
    <row r="6025" spans="1:2" hidden="1" x14ac:dyDescent="0.25">
      <c r="A6025" s="13">
        <v>40128</v>
      </c>
      <c r="B6025">
        <v>79.16</v>
      </c>
    </row>
    <row r="6026" spans="1:2" hidden="1" x14ac:dyDescent="0.25">
      <c r="A6026" s="13">
        <v>40129</v>
      </c>
      <c r="B6026">
        <v>77.25</v>
      </c>
    </row>
    <row r="6027" spans="1:2" hidden="1" x14ac:dyDescent="0.25">
      <c r="A6027" s="13">
        <v>40130</v>
      </c>
      <c r="B6027">
        <v>76.34</v>
      </c>
    </row>
    <row r="6028" spans="1:2" hidden="1" x14ac:dyDescent="0.25">
      <c r="A6028" s="13">
        <v>40133</v>
      </c>
      <c r="B6028">
        <v>78.91</v>
      </c>
    </row>
    <row r="6029" spans="1:2" hidden="1" x14ac:dyDescent="0.25">
      <c r="A6029" s="13">
        <v>40134</v>
      </c>
      <c r="B6029">
        <v>79.08</v>
      </c>
    </row>
    <row r="6030" spans="1:2" hidden="1" x14ac:dyDescent="0.25">
      <c r="A6030" s="13">
        <v>40135</v>
      </c>
      <c r="B6030">
        <v>79.55</v>
      </c>
    </row>
    <row r="6031" spans="1:2" hidden="1" x14ac:dyDescent="0.25">
      <c r="A6031" s="13">
        <v>40136</v>
      </c>
      <c r="B6031">
        <v>77.47</v>
      </c>
    </row>
    <row r="6032" spans="1:2" hidden="1" x14ac:dyDescent="0.25">
      <c r="A6032" s="13">
        <v>40137</v>
      </c>
      <c r="B6032">
        <v>76.83</v>
      </c>
    </row>
    <row r="6033" spans="1:2" hidden="1" x14ac:dyDescent="0.25">
      <c r="A6033" s="13">
        <v>40140</v>
      </c>
      <c r="B6033">
        <v>76.489999999999995</v>
      </c>
    </row>
    <row r="6034" spans="1:2" hidden="1" x14ac:dyDescent="0.25">
      <c r="A6034" s="13">
        <v>40141</v>
      </c>
      <c r="B6034">
        <v>74.88</v>
      </c>
    </row>
    <row r="6035" spans="1:2" hidden="1" x14ac:dyDescent="0.25">
      <c r="A6035" s="13">
        <v>40142</v>
      </c>
      <c r="B6035">
        <v>77.25</v>
      </c>
    </row>
    <row r="6036" spans="1:2" hidden="1" x14ac:dyDescent="0.25">
      <c r="A6036" s="13">
        <v>40144</v>
      </c>
      <c r="B6036">
        <v>75.95</v>
      </c>
    </row>
    <row r="6037" spans="1:2" hidden="1" x14ac:dyDescent="0.25">
      <c r="A6037" s="13">
        <v>40147</v>
      </c>
      <c r="B6037">
        <v>77.19</v>
      </c>
    </row>
    <row r="6038" spans="1:2" hidden="1" x14ac:dyDescent="0.25">
      <c r="A6038" s="13">
        <v>40148</v>
      </c>
      <c r="B6038">
        <v>78.39</v>
      </c>
    </row>
    <row r="6039" spans="1:2" hidden="1" x14ac:dyDescent="0.25">
      <c r="A6039" s="13">
        <v>40149</v>
      </c>
      <c r="B6039">
        <v>76.62</v>
      </c>
    </row>
    <row r="6040" spans="1:2" hidden="1" x14ac:dyDescent="0.25">
      <c r="A6040" s="13">
        <v>40150</v>
      </c>
      <c r="B6040">
        <v>76.42</v>
      </c>
    </row>
    <row r="6041" spans="1:2" hidden="1" x14ac:dyDescent="0.25">
      <c r="A6041" s="13">
        <v>40151</v>
      </c>
      <c r="B6041">
        <v>75.41</v>
      </c>
    </row>
    <row r="6042" spans="1:2" hidden="1" x14ac:dyDescent="0.25">
      <c r="A6042" s="13">
        <v>40154</v>
      </c>
      <c r="B6042">
        <v>73.89</v>
      </c>
    </row>
    <row r="6043" spans="1:2" hidden="1" x14ac:dyDescent="0.25">
      <c r="A6043" s="13">
        <v>40155</v>
      </c>
      <c r="B6043">
        <v>72.59</v>
      </c>
    </row>
    <row r="6044" spans="1:2" hidden="1" x14ac:dyDescent="0.25">
      <c r="A6044" s="13">
        <v>40156</v>
      </c>
      <c r="B6044">
        <v>70.67</v>
      </c>
    </row>
    <row r="6045" spans="1:2" hidden="1" x14ac:dyDescent="0.25">
      <c r="A6045" s="13">
        <v>40157</v>
      </c>
      <c r="B6045">
        <v>70.540000000000006</v>
      </c>
    </row>
    <row r="6046" spans="1:2" hidden="1" x14ac:dyDescent="0.25">
      <c r="A6046" s="13">
        <v>40158</v>
      </c>
      <c r="B6046">
        <v>69.86</v>
      </c>
    </row>
    <row r="6047" spans="1:2" hidden="1" x14ac:dyDescent="0.25">
      <c r="A6047" s="13">
        <v>40161</v>
      </c>
      <c r="B6047">
        <v>69.48</v>
      </c>
    </row>
    <row r="6048" spans="1:2" hidden="1" x14ac:dyDescent="0.25">
      <c r="A6048" s="13">
        <v>40162</v>
      </c>
      <c r="B6048">
        <v>70.62</v>
      </c>
    </row>
    <row r="6049" spans="1:2" hidden="1" x14ac:dyDescent="0.25">
      <c r="A6049" s="13">
        <v>40163</v>
      </c>
      <c r="B6049">
        <v>72.64</v>
      </c>
    </row>
    <row r="6050" spans="1:2" hidden="1" x14ac:dyDescent="0.25">
      <c r="A6050" s="13">
        <v>40164</v>
      </c>
      <c r="B6050">
        <v>72.58</v>
      </c>
    </row>
    <row r="6051" spans="1:2" hidden="1" x14ac:dyDescent="0.25">
      <c r="A6051" s="13">
        <v>40165</v>
      </c>
      <c r="B6051">
        <v>73.3</v>
      </c>
    </row>
    <row r="6052" spans="1:2" hidden="1" x14ac:dyDescent="0.25">
      <c r="A6052" s="13">
        <v>40168</v>
      </c>
      <c r="B6052">
        <v>72.709999999999994</v>
      </c>
    </row>
    <row r="6053" spans="1:2" hidden="1" x14ac:dyDescent="0.25">
      <c r="A6053" s="13">
        <v>40169</v>
      </c>
      <c r="B6053">
        <v>73.48</v>
      </c>
    </row>
    <row r="6054" spans="1:2" hidden="1" x14ac:dyDescent="0.25">
      <c r="A6054" s="13">
        <v>40170</v>
      </c>
      <c r="B6054">
        <v>76.03</v>
      </c>
    </row>
    <row r="6055" spans="1:2" hidden="1" x14ac:dyDescent="0.25">
      <c r="A6055" s="13">
        <v>40171</v>
      </c>
      <c r="B6055">
        <v>76.83</v>
      </c>
    </row>
    <row r="6056" spans="1:2" hidden="1" x14ac:dyDescent="0.25">
      <c r="A6056" s="13">
        <v>40175</v>
      </c>
      <c r="B6056">
        <v>78.67</v>
      </c>
    </row>
    <row r="6057" spans="1:2" hidden="1" x14ac:dyDescent="0.25">
      <c r="A6057" s="13">
        <v>40176</v>
      </c>
      <c r="B6057">
        <v>78.87</v>
      </c>
    </row>
    <row r="6058" spans="1:2" hidden="1" x14ac:dyDescent="0.25">
      <c r="A6058" s="13">
        <v>40177</v>
      </c>
      <c r="B6058">
        <v>79.349999999999994</v>
      </c>
    </row>
    <row r="6059" spans="1:2" hidden="1" x14ac:dyDescent="0.25">
      <c r="A6059" s="13">
        <v>40178</v>
      </c>
      <c r="B6059">
        <v>79.39</v>
      </c>
    </row>
    <row r="6060" spans="1:2" x14ac:dyDescent="0.25">
      <c r="A6060" s="35">
        <v>40182</v>
      </c>
      <c r="B6060">
        <v>81.52</v>
      </c>
    </row>
    <row r="6061" spans="1:2" x14ac:dyDescent="0.25">
      <c r="A6061" s="35">
        <v>40183</v>
      </c>
      <c r="B6061">
        <v>81.739999999999995</v>
      </c>
    </row>
    <row r="6062" spans="1:2" x14ac:dyDescent="0.25">
      <c r="A6062" s="35">
        <v>40184</v>
      </c>
      <c r="B6062">
        <v>83.12</v>
      </c>
    </row>
    <row r="6063" spans="1:2" x14ac:dyDescent="0.25">
      <c r="A6063" s="35">
        <v>40185</v>
      </c>
      <c r="B6063">
        <v>82.6</v>
      </c>
    </row>
    <row r="6064" spans="1:2" x14ac:dyDescent="0.25">
      <c r="A6064" s="35">
        <v>40186</v>
      </c>
      <c r="B6064">
        <v>82.74</v>
      </c>
    </row>
    <row r="6065" spans="1:2" x14ac:dyDescent="0.25">
      <c r="A6065" s="35">
        <v>40189</v>
      </c>
      <c r="B6065">
        <v>82.54</v>
      </c>
    </row>
    <row r="6066" spans="1:2" x14ac:dyDescent="0.25">
      <c r="A6066" s="35">
        <v>40190</v>
      </c>
      <c r="B6066">
        <v>80.790000000000006</v>
      </c>
    </row>
    <row r="6067" spans="1:2" x14ac:dyDescent="0.25">
      <c r="A6067" s="35">
        <v>40191</v>
      </c>
      <c r="B6067">
        <v>79.66</v>
      </c>
    </row>
    <row r="6068" spans="1:2" x14ac:dyDescent="0.25">
      <c r="A6068" s="35">
        <v>40192</v>
      </c>
      <c r="B6068">
        <v>79.349999999999994</v>
      </c>
    </row>
    <row r="6069" spans="1:2" x14ac:dyDescent="0.25">
      <c r="A6069" s="35">
        <v>40193</v>
      </c>
      <c r="B6069">
        <v>77.959999999999994</v>
      </c>
    </row>
    <row r="6070" spans="1:2" x14ac:dyDescent="0.25">
      <c r="A6070" s="35">
        <v>40197</v>
      </c>
      <c r="B6070">
        <v>78.98</v>
      </c>
    </row>
    <row r="6071" spans="1:2" x14ac:dyDescent="0.25">
      <c r="A6071" s="35">
        <v>40198</v>
      </c>
      <c r="B6071">
        <v>77.42</v>
      </c>
    </row>
    <row r="6072" spans="1:2" x14ac:dyDescent="0.25">
      <c r="A6072" s="35">
        <v>40199</v>
      </c>
      <c r="B6072">
        <v>75.84</v>
      </c>
    </row>
    <row r="6073" spans="1:2" x14ac:dyDescent="0.25">
      <c r="A6073" s="35">
        <v>40200</v>
      </c>
      <c r="B6073">
        <v>74.25</v>
      </c>
    </row>
    <row r="6074" spans="1:2" x14ac:dyDescent="0.25">
      <c r="A6074" s="35">
        <v>40203</v>
      </c>
      <c r="B6074">
        <v>74.900000000000006</v>
      </c>
    </row>
    <row r="6075" spans="1:2" x14ac:dyDescent="0.25">
      <c r="A6075" s="35">
        <v>40204</v>
      </c>
      <c r="B6075">
        <v>74.67</v>
      </c>
    </row>
    <row r="6076" spans="1:2" x14ac:dyDescent="0.25">
      <c r="A6076" s="35">
        <v>40205</v>
      </c>
      <c r="B6076">
        <v>73.64</v>
      </c>
    </row>
    <row r="6077" spans="1:2" x14ac:dyDescent="0.25">
      <c r="A6077" s="35">
        <v>40206</v>
      </c>
      <c r="B6077">
        <v>73.62</v>
      </c>
    </row>
    <row r="6078" spans="1:2" x14ac:dyDescent="0.25">
      <c r="A6078" s="35">
        <v>40207</v>
      </c>
      <c r="B6078">
        <v>72.849999999999994</v>
      </c>
    </row>
    <row r="6079" spans="1:2" x14ac:dyDescent="0.25">
      <c r="A6079" s="35">
        <v>40210</v>
      </c>
      <c r="B6079">
        <v>74.41</v>
      </c>
    </row>
    <row r="6080" spans="1:2" x14ac:dyDescent="0.25">
      <c r="A6080" s="35">
        <v>40211</v>
      </c>
      <c r="B6080">
        <v>77.209999999999994</v>
      </c>
    </row>
    <row r="6081" spans="1:2" x14ac:dyDescent="0.25">
      <c r="A6081" s="35">
        <v>40212</v>
      </c>
      <c r="B6081">
        <v>76.959999999999994</v>
      </c>
    </row>
    <row r="6082" spans="1:2" x14ac:dyDescent="0.25">
      <c r="A6082" s="35">
        <v>40213</v>
      </c>
      <c r="B6082">
        <v>73.13</v>
      </c>
    </row>
    <row r="6083" spans="1:2" x14ac:dyDescent="0.25">
      <c r="A6083" s="35">
        <v>40214</v>
      </c>
      <c r="B6083">
        <v>71.150000000000006</v>
      </c>
    </row>
    <row r="6084" spans="1:2" x14ac:dyDescent="0.25">
      <c r="A6084" s="35">
        <v>40217</v>
      </c>
      <c r="B6084">
        <v>71.87</v>
      </c>
    </row>
    <row r="6085" spans="1:2" x14ac:dyDescent="0.25">
      <c r="A6085" s="35">
        <v>40218</v>
      </c>
      <c r="B6085">
        <v>73.709999999999994</v>
      </c>
    </row>
    <row r="6086" spans="1:2" x14ac:dyDescent="0.25">
      <c r="A6086" s="35">
        <v>40219</v>
      </c>
      <c r="B6086">
        <v>74.48</v>
      </c>
    </row>
    <row r="6087" spans="1:2" x14ac:dyDescent="0.25">
      <c r="A6087" s="35">
        <v>40220</v>
      </c>
      <c r="B6087">
        <v>75.23</v>
      </c>
    </row>
    <row r="6088" spans="1:2" x14ac:dyDescent="0.25">
      <c r="A6088" s="35">
        <v>40221</v>
      </c>
      <c r="B6088">
        <v>74.11</v>
      </c>
    </row>
    <row r="6089" spans="1:2" x14ac:dyDescent="0.25">
      <c r="A6089" s="35">
        <v>40225</v>
      </c>
      <c r="B6089">
        <v>76.98</v>
      </c>
    </row>
    <row r="6090" spans="1:2" x14ac:dyDescent="0.25">
      <c r="A6090" s="35">
        <v>40226</v>
      </c>
      <c r="B6090">
        <v>77.27</v>
      </c>
    </row>
    <row r="6091" spans="1:2" x14ac:dyDescent="0.25">
      <c r="A6091" s="35">
        <v>40227</v>
      </c>
      <c r="B6091">
        <v>78.97</v>
      </c>
    </row>
    <row r="6092" spans="1:2" x14ac:dyDescent="0.25">
      <c r="A6092" s="35">
        <v>40228</v>
      </c>
      <c r="B6092">
        <v>79.77</v>
      </c>
    </row>
    <row r="6093" spans="1:2" x14ac:dyDescent="0.25">
      <c r="A6093" s="35">
        <v>40231</v>
      </c>
      <c r="B6093">
        <v>80.040000000000006</v>
      </c>
    </row>
    <row r="6094" spans="1:2" x14ac:dyDescent="0.25">
      <c r="A6094" s="35">
        <v>40232</v>
      </c>
      <c r="B6094">
        <v>78.61</v>
      </c>
    </row>
    <row r="6095" spans="1:2" x14ac:dyDescent="0.25">
      <c r="A6095" s="35">
        <v>40233</v>
      </c>
      <c r="B6095">
        <v>79.75</v>
      </c>
    </row>
    <row r="6096" spans="1:2" x14ac:dyDescent="0.25">
      <c r="A6096" s="35">
        <v>40234</v>
      </c>
      <c r="B6096">
        <v>77.989999999999995</v>
      </c>
    </row>
    <row r="6097" spans="1:2" x14ac:dyDescent="0.25">
      <c r="A6097" s="35">
        <v>40235</v>
      </c>
      <c r="B6097">
        <v>79.72</v>
      </c>
    </row>
    <row r="6098" spans="1:2" x14ac:dyDescent="0.25">
      <c r="A6098" s="35">
        <v>40238</v>
      </c>
      <c r="B6098">
        <v>78.709999999999994</v>
      </c>
    </row>
    <row r="6099" spans="1:2" x14ac:dyDescent="0.25">
      <c r="A6099" s="35">
        <v>40239</v>
      </c>
      <c r="B6099">
        <v>79.62</v>
      </c>
    </row>
    <row r="6100" spans="1:2" x14ac:dyDescent="0.25">
      <c r="A6100" s="35">
        <v>40240</v>
      </c>
      <c r="B6100">
        <v>80.91</v>
      </c>
    </row>
    <row r="6101" spans="1:2" x14ac:dyDescent="0.25">
      <c r="A6101" s="35">
        <v>40241</v>
      </c>
      <c r="B6101">
        <v>80.209999999999994</v>
      </c>
    </row>
    <row r="6102" spans="1:2" x14ac:dyDescent="0.25">
      <c r="A6102" s="35">
        <v>40242</v>
      </c>
      <c r="B6102">
        <v>81.5</v>
      </c>
    </row>
    <row r="6103" spans="1:2" x14ac:dyDescent="0.25">
      <c r="A6103" s="35">
        <v>40245</v>
      </c>
      <c r="B6103">
        <v>81.849999999999994</v>
      </c>
    </row>
    <row r="6104" spans="1:2" x14ac:dyDescent="0.25">
      <c r="A6104" s="35">
        <v>40246</v>
      </c>
      <c r="B6104">
        <v>81.5</v>
      </c>
    </row>
    <row r="6105" spans="1:2" x14ac:dyDescent="0.25">
      <c r="A6105" s="35">
        <v>40247</v>
      </c>
      <c r="B6105">
        <v>82.07</v>
      </c>
    </row>
    <row r="6106" spans="1:2" x14ac:dyDescent="0.25">
      <c r="A6106" s="35">
        <v>40248</v>
      </c>
      <c r="B6106">
        <v>82.1</v>
      </c>
    </row>
    <row r="6107" spans="1:2" x14ac:dyDescent="0.25">
      <c r="A6107" s="35">
        <v>40249</v>
      </c>
      <c r="B6107">
        <v>81.260000000000005</v>
      </c>
    </row>
    <row r="6108" spans="1:2" x14ac:dyDescent="0.25">
      <c r="A6108" s="35">
        <v>40252</v>
      </c>
      <c r="B6108">
        <v>79.790000000000006</v>
      </c>
    </row>
    <row r="6109" spans="1:2" x14ac:dyDescent="0.25">
      <c r="A6109" s="35">
        <v>40253</v>
      </c>
      <c r="B6109">
        <v>81.75</v>
      </c>
    </row>
    <row r="6110" spans="1:2" x14ac:dyDescent="0.25">
      <c r="A6110" s="35">
        <v>40254</v>
      </c>
      <c r="B6110">
        <v>82.93</v>
      </c>
    </row>
    <row r="6111" spans="1:2" x14ac:dyDescent="0.25">
      <c r="A6111" s="35">
        <v>40255</v>
      </c>
      <c r="B6111">
        <v>82.16</v>
      </c>
    </row>
    <row r="6112" spans="1:2" x14ac:dyDescent="0.25">
      <c r="A6112" s="35">
        <v>40256</v>
      </c>
      <c r="B6112">
        <v>80.58</v>
      </c>
    </row>
    <row r="6113" spans="1:2" x14ac:dyDescent="0.25">
      <c r="A6113" s="35">
        <v>40259</v>
      </c>
      <c r="B6113">
        <v>81.260000000000005</v>
      </c>
    </row>
    <row r="6114" spans="1:2" x14ac:dyDescent="0.25">
      <c r="A6114" s="35">
        <v>40260</v>
      </c>
      <c r="B6114">
        <v>81.680000000000007</v>
      </c>
    </row>
    <row r="6115" spans="1:2" x14ac:dyDescent="0.25">
      <c r="A6115" s="35">
        <v>40261</v>
      </c>
      <c r="B6115">
        <v>80.290000000000006</v>
      </c>
    </row>
    <row r="6116" spans="1:2" x14ac:dyDescent="0.25">
      <c r="A6116" s="35">
        <v>40262</v>
      </c>
      <c r="B6116">
        <v>80.25</v>
      </c>
    </row>
    <row r="6117" spans="1:2" x14ac:dyDescent="0.25">
      <c r="A6117" s="35">
        <v>40263</v>
      </c>
      <c r="B6117">
        <v>79.75</v>
      </c>
    </row>
    <row r="6118" spans="1:2" x14ac:dyDescent="0.25">
      <c r="A6118" s="35">
        <v>40266</v>
      </c>
      <c r="B6118">
        <v>81.92</v>
      </c>
    </row>
    <row r="6119" spans="1:2" x14ac:dyDescent="0.25">
      <c r="A6119" s="35">
        <v>40267</v>
      </c>
      <c r="B6119">
        <v>82.14</v>
      </c>
    </row>
    <row r="6120" spans="1:2" x14ac:dyDescent="0.25">
      <c r="A6120" s="35">
        <v>40268</v>
      </c>
      <c r="B6120">
        <v>83.45</v>
      </c>
    </row>
    <row r="6121" spans="1:2" x14ac:dyDescent="0.25">
      <c r="A6121" s="35">
        <v>40269</v>
      </c>
      <c r="B6121">
        <v>84.53</v>
      </c>
    </row>
    <row r="6122" spans="1:2" x14ac:dyDescent="0.25">
      <c r="A6122" s="35">
        <v>40273</v>
      </c>
      <c r="B6122">
        <v>86.36</v>
      </c>
    </row>
    <row r="6123" spans="1:2" x14ac:dyDescent="0.25">
      <c r="A6123" s="35">
        <v>40274</v>
      </c>
      <c r="B6123">
        <v>86.54</v>
      </c>
    </row>
    <row r="6124" spans="1:2" x14ac:dyDescent="0.25">
      <c r="A6124" s="35">
        <v>40275</v>
      </c>
      <c r="B6124">
        <v>85.64</v>
      </c>
    </row>
    <row r="6125" spans="1:2" x14ac:dyDescent="0.25">
      <c r="A6125" s="35">
        <v>40276</v>
      </c>
      <c r="B6125">
        <v>85.17</v>
      </c>
    </row>
    <row r="6126" spans="1:2" x14ac:dyDescent="0.25">
      <c r="A6126" s="35">
        <v>40277</v>
      </c>
      <c r="B6126">
        <v>84.6</v>
      </c>
    </row>
    <row r="6127" spans="1:2" x14ac:dyDescent="0.25">
      <c r="A6127" s="35">
        <v>40280</v>
      </c>
      <c r="B6127">
        <v>84.07</v>
      </c>
    </row>
    <row r="6128" spans="1:2" x14ac:dyDescent="0.25">
      <c r="A6128" s="35">
        <v>40281</v>
      </c>
      <c r="B6128">
        <v>83.8</v>
      </c>
    </row>
    <row r="6129" spans="1:2" x14ac:dyDescent="0.25">
      <c r="A6129" s="35">
        <v>40282</v>
      </c>
      <c r="B6129">
        <v>85.62</v>
      </c>
    </row>
    <row r="6130" spans="1:2" x14ac:dyDescent="0.25">
      <c r="A6130" s="35">
        <v>40283</v>
      </c>
      <c r="B6130">
        <v>85.25</v>
      </c>
    </row>
    <row r="6131" spans="1:2" x14ac:dyDescent="0.25">
      <c r="A6131" s="35">
        <v>40284</v>
      </c>
      <c r="B6131">
        <v>82.97</v>
      </c>
    </row>
    <row r="6132" spans="1:2" x14ac:dyDescent="0.25">
      <c r="A6132" s="35">
        <v>40287</v>
      </c>
      <c r="B6132">
        <v>81.52</v>
      </c>
    </row>
    <row r="6133" spans="1:2" x14ac:dyDescent="0.25">
      <c r="A6133" s="35">
        <v>40288</v>
      </c>
      <c r="B6133">
        <v>82.98</v>
      </c>
    </row>
    <row r="6134" spans="1:2" x14ac:dyDescent="0.25">
      <c r="A6134" s="35">
        <v>40289</v>
      </c>
      <c r="B6134">
        <v>82.78</v>
      </c>
    </row>
    <row r="6135" spans="1:2" x14ac:dyDescent="0.25">
      <c r="A6135" s="35">
        <v>40290</v>
      </c>
      <c r="B6135">
        <v>82.89</v>
      </c>
    </row>
    <row r="6136" spans="1:2" x14ac:dyDescent="0.25">
      <c r="A6136" s="35">
        <v>40291</v>
      </c>
      <c r="B6136">
        <v>84.34</v>
      </c>
    </row>
    <row r="6137" spans="1:2" x14ac:dyDescent="0.25">
      <c r="A6137" s="35">
        <v>40294</v>
      </c>
      <c r="B6137">
        <v>84.2</v>
      </c>
    </row>
    <row r="6138" spans="1:2" x14ac:dyDescent="0.25">
      <c r="A6138" s="35">
        <v>40295</v>
      </c>
      <c r="B6138">
        <v>82.43</v>
      </c>
    </row>
    <row r="6139" spans="1:2" x14ac:dyDescent="0.25">
      <c r="A6139" s="35">
        <v>40296</v>
      </c>
      <c r="B6139">
        <v>83.22</v>
      </c>
    </row>
    <row r="6140" spans="1:2" x14ac:dyDescent="0.25">
      <c r="A6140" s="35">
        <v>40297</v>
      </c>
      <c r="B6140">
        <v>85.17</v>
      </c>
    </row>
    <row r="6141" spans="1:2" x14ac:dyDescent="0.25">
      <c r="A6141" s="35">
        <v>40298</v>
      </c>
      <c r="B6141">
        <v>86.07</v>
      </c>
    </row>
    <row r="6142" spans="1:2" x14ac:dyDescent="0.25">
      <c r="A6142" s="35">
        <v>40301</v>
      </c>
      <c r="B6142">
        <v>86.19</v>
      </c>
    </row>
    <row r="6143" spans="1:2" x14ac:dyDescent="0.25">
      <c r="A6143" s="35">
        <v>40302</v>
      </c>
      <c r="B6143">
        <v>82.73</v>
      </c>
    </row>
    <row r="6144" spans="1:2" x14ac:dyDescent="0.25">
      <c r="A6144" s="35">
        <v>40303</v>
      </c>
      <c r="B6144">
        <v>80</v>
      </c>
    </row>
    <row r="6145" spans="1:2" x14ac:dyDescent="0.25">
      <c r="A6145" s="35">
        <v>40304</v>
      </c>
      <c r="B6145">
        <v>77.180000000000007</v>
      </c>
    </row>
    <row r="6146" spans="1:2" x14ac:dyDescent="0.25">
      <c r="A6146" s="35">
        <v>40305</v>
      </c>
      <c r="B6146">
        <v>75.099999999999994</v>
      </c>
    </row>
    <row r="6147" spans="1:2" x14ac:dyDescent="0.25">
      <c r="A6147" s="35">
        <v>40308</v>
      </c>
      <c r="B6147">
        <v>76.89</v>
      </c>
    </row>
    <row r="6148" spans="1:2" x14ac:dyDescent="0.25">
      <c r="A6148" s="35">
        <v>40309</v>
      </c>
      <c r="B6148">
        <v>76.37</v>
      </c>
    </row>
    <row r="6149" spans="1:2" x14ac:dyDescent="0.25">
      <c r="A6149" s="35">
        <v>40310</v>
      </c>
      <c r="B6149">
        <v>75.650000000000006</v>
      </c>
    </row>
    <row r="6150" spans="1:2" x14ac:dyDescent="0.25">
      <c r="A6150" s="35">
        <v>40311</v>
      </c>
      <c r="B6150">
        <v>74.38</v>
      </c>
    </row>
    <row r="6151" spans="1:2" x14ac:dyDescent="0.25">
      <c r="A6151" s="35">
        <v>40312</v>
      </c>
      <c r="B6151">
        <v>71.61</v>
      </c>
    </row>
    <row r="6152" spans="1:2" x14ac:dyDescent="0.25">
      <c r="A6152" s="35">
        <v>40315</v>
      </c>
      <c r="B6152">
        <v>70.08</v>
      </c>
    </row>
    <row r="6153" spans="1:2" x14ac:dyDescent="0.25">
      <c r="A6153" s="35">
        <v>40316</v>
      </c>
      <c r="B6153">
        <v>69.38</v>
      </c>
    </row>
    <row r="6154" spans="1:2" x14ac:dyDescent="0.25">
      <c r="A6154" s="35">
        <v>40317</v>
      </c>
      <c r="B6154">
        <v>69.91</v>
      </c>
    </row>
    <row r="6155" spans="1:2" x14ac:dyDescent="0.25">
      <c r="A6155" s="35">
        <v>40318</v>
      </c>
      <c r="B6155">
        <v>68.28</v>
      </c>
    </row>
    <row r="6156" spans="1:2" x14ac:dyDescent="0.25">
      <c r="A6156" s="35">
        <v>40319</v>
      </c>
      <c r="B6156">
        <v>68.03</v>
      </c>
    </row>
    <row r="6157" spans="1:2" x14ac:dyDescent="0.25">
      <c r="A6157" s="35">
        <v>40322</v>
      </c>
      <c r="B6157">
        <v>68.23</v>
      </c>
    </row>
    <row r="6158" spans="1:2" x14ac:dyDescent="0.25">
      <c r="A6158" s="35">
        <v>40323</v>
      </c>
      <c r="B6158">
        <v>64.78</v>
      </c>
    </row>
    <row r="6159" spans="1:2" x14ac:dyDescent="0.25">
      <c r="A6159" s="35">
        <v>40324</v>
      </c>
      <c r="B6159">
        <v>71.52</v>
      </c>
    </row>
    <row r="6160" spans="1:2" x14ac:dyDescent="0.25">
      <c r="A6160" s="35">
        <v>40325</v>
      </c>
      <c r="B6160">
        <v>74.56</v>
      </c>
    </row>
    <row r="6161" spans="1:2" x14ac:dyDescent="0.25">
      <c r="A6161" s="35">
        <v>40326</v>
      </c>
      <c r="B6161">
        <v>74</v>
      </c>
    </row>
    <row r="6162" spans="1:2" x14ac:dyDescent="0.25">
      <c r="A6162" s="35">
        <v>40330</v>
      </c>
      <c r="B6162">
        <v>72.7</v>
      </c>
    </row>
    <row r="6163" spans="1:2" x14ac:dyDescent="0.25">
      <c r="A6163" s="35">
        <v>40331</v>
      </c>
      <c r="B6163">
        <v>72.88</v>
      </c>
    </row>
    <row r="6164" spans="1:2" x14ac:dyDescent="0.25">
      <c r="A6164" s="35">
        <v>40332</v>
      </c>
      <c r="B6164">
        <v>74.62</v>
      </c>
    </row>
    <row r="6165" spans="1:2" x14ac:dyDescent="0.25">
      <c r="A6165" s="35">
        <v>40333</v>
      </c>
      <c r="B6165">
        <v>71.430000000000007</v>
      </c>
    </row>
    <row r="6166" spans="1:2" x14ac:dyDescent="0.25">
      <c r="A6166" s="35">
        <v>40336</v>
      </c>
      <c r="B6166">
        <v>71.55</v>
      </c>
    </row>
    <row r="6167" spans="1:2" x14ac:dyDescent="0.25">
      <c r="A6167" s="35">
        <v>40337</v>
      </c>
      <c r="B6167">
        <v>71.88</v>
      </c>
    </row>
    <row r="6168" spans="1:2" x14ac:dyDescent="0.25">
      <c r="A6168" s="35">
        <v>40338</v>
      </c>
      <c r="B6168">
        <v>74.38</v>
      </c>
    </row>
    <row r="6169" spans="1:2" x14ac:dyDescent="0.25">
      <c r="A6169" s="35">
        <v>40339</v>
      </c>
      <c r="B6169">
        <v>75.48</v>
      </c>
    </row>
    <row r="6170" spans="1:2" x14ac:dyDescent="0.25">
      <c r="A6170" s="35">
        <v>40340</v>
      </c>
      <c r="B6170">
        <v>73.89</v>
      </c>
    </row>
    <row r="6171" spans="1:2" x14ac:dyDescent="0.25">
      <c r="A6171" s="35">
        <v>40343</v>
      </c>
      <c r="B6171">
        <v>74.989999999999995</v>
      </c>
    </row>
    <row r="6172" spans="1:2" x14ac:dyDescent="0.25">
      <c r="A6172" s="35">
        <v>40344</v>
      </c>
      <c r="B6172">
        <v>76.84</v>
      </c>
    </row>
    <row r="6173" spans="1:2" x14ac:dyDescent="0.25">
      <c r="A6173" s="35">
        <v>40345</v>
      </c>
      <c r="B6173">
        <v>77.67</v>
      </c>
    </row>
    <row r="6174" spans="1:2" x14ac:dyDescent="0.25">
      <c r="A6174" s="35">
        <v>40346</v>
      </c>
      <c r="B6174">
        <v>76.819999999999993</v>
      </c>
    </row>
    <row r="6175" spans="1:2" x14ac:dyDescent="0.25">
      <c r="A6175" s="35">
        <v>40347</v>
      </c>
      <c r="B6175">
        <v>77.180000000000007</v>
      </c>
    </row>
    <row r="6176" spans="1:2" x14ac:dyDescent="0.25">
      <c r="A6176" s="35">
        <v>40350</v>
      </c>
      <c r="B6176">
        <v>77.84</v>
      </c>
    </row>
    <row r="6177" spans="1:2" x14ac:dyDescent="0.25">
      <c r="A6177" s="35">
        <v>40351</v>
      </c>
      <c r="B6177">
        <v>77.150000000000006</v>
      </c>
    </row>
    <row r="6178" spans="1:2" x14ac:dyDescent="0.25">
      <c r="A6178" s="35">
        <v>40352</v>
      </c>
      <c r="B6178">
        <v>75.900000000000006</v>
      </c>
    </row>
    <row r="6179" spans="1:2" x14ac:dyDescent="0.25">
      <c r="A6179" s="35">
        <v>40353</v>
      </c>
      <c r="B6179">
        <v>75.959999999999994</v>
      </c>
    </row>
    <row r="6180" spans="1:2" x14ac:dyDescent="0.25">
      <c r="A6180" s="35">
        <v>40354</v>
      </c>
      <c r="B6180">
        <v>78.45</v>
      </c>
    </row>
    <row r="6181" spans="1:2" x14ac:dyDescent="0.25">
      <c r="A6181" s="35">
        <v>40357</v>
      </c>
      <c r="B6181">
        <v>78.260000000000005</v>
      </c>
    </row>
    <row r="6182" spans="1:2" x14ac:dyDescent="0.25">
      <c r="A6182" s="35">
        <v>40358</v>
      </c>
      <c r="B6182">
        <v>75.930000000000007</v>
      </c>
    </row>
    <row r="6183" spans="1:2" x14ac:dyDescent="0.25">
      <c r="A6183" s="35">
        <v>40359</v>
      </c>
      <c r="B6183">
        <v>75.59</v>
      </c>
    </row>
    <row r="6184" spans="1:2" x14ac:dyDescent="0.25">
      <c r="A6184" s="35">
        <v>40360</v>
      </c>
      <c r="B6184">
        <v>72.95</v>
      </c>
    </row>
    <row r="6185" spans="1:2" x14ac:dyDescent="0.25">
      <c r="A6185" s="35">
        <v>40361</v>
      </c>
      <c r="B6185">
        <v>72.06</v>
      </c>
    </row>
    <row r="6186" spans="1:2" x14ac:dyDescent="0.25">
      <c r="A6186" s="35">
        <v>40365</v>
      </c>
      <c r="B6186">
        <v>71.959999999999994</v>
      </c>
    </row>
    <row r="6187" spans="1:2" x14ac:dyDescent="0.25">
      <c r="A6187" s="35">
        <v>40366</v>
      </c>
      <c r="B6187">
        <v>74.05</v>
      </c>
    </row>
    <row r="6188" spans="1:2" x14ac:dyDescent="0.25">
      <c r="A6188" s="35">
        <v>40367</v>
      </c>
      <c r="B6188">
        <v>75.459999999999994</v>
      </c>
    </row>
    <row r="6189" spans="1:2" x14ac:dyDescent="0.25">
      <c r="A6189" s="35">
        <v>40368</v>
      </c>
      <c r="B6189">
        <v>76.08</v>
      </c>
    </row>
    <row r="6190" spans="1:2" x14ac:dyDescent="0.25">
      <c r="A6190" s="35">
        <v>40371</v>
      </c>
      <c r="B6190">
        <v>74.930000000000007</v>
      </c>
    </row>
    <row r="6191" spans="1:2" x14ac:dyDescent="0.25">
      <c r="A6191" s="35">
        <v>40372</v>
      </c>
      <c r="B6191">
        <v>77.16</v>
      </c>
    </row>
    <row r="6192" spans="1:2" x14ac:dyDescent="0.25">
      <c r="A6192" s="35">
        <v>40373</v>
      </c>
      <c r="B6192">
        <v>77.02</v>
      </c>
    </row>
    <row r="6193" spans="1:2" x14ac:dyDescent="0.25">
      <c r="A6193" s="35">
        <v>40374</v>
      </c>
      <c r="B6193">
        <v>76.67</v>
      </c>
    </row>
    <row r="6194" spans="1:2" x14ac:dyDescent="0.25">
      <c r="A6194" s="35">
        <v>40375</v>
      </c>
      <c r="B6194">
        <v>75.959999999999994</v>
      </c>
    </row>
    <row r="6195" spans="1:2" x14ac:dyDescent="0.25">
      <c r="A6195" s="35">
        <v>40378</v>
      </c>
      <c r="B6195">
        <v>76.53</v>
      </c>
    </row>
    <row r="6196" spans="1:2" x14ac:dyDescent="0.25">
      <c r="A6196" s="35">
        <v>40379</v>
      </c>
      <c r="B6196">
        <v>77.319999999999993</v>
      </c>
    </row>
    <row r="6197" spans="1:2" x14ac:dyDescent="0.25">
      <c r="A6197" s="35">
        <v>40380</v>
      </c>
      <c r="B6197">
        <v>76.27</v>
      </c>
    </row>
    <row r="6198" spans="1:2" x14ac:dyDescent="0.25">
      <c r="A6198" s="35">
        <v>40381</v>
      </c>
      <c r="B6198">
        <v>79.010000000000005</v>
      </c>
    </row>
    <row r="6199" spans="1:2" x14ac:dyDescent="0.25">
      <c r="A6199" s="35">
        <v>40382</v>
      </c>
      <c r="B6199">
        <v>78.680000000000007</v>
      </c>
    </row>
    <row r="6200" spans="1:2" x14ac:dyDescent="0.25">
      <c r="A6200" s="35">
        <v>40385</v>
      </c>
      <c r="B6200">
        <v>78.930000000000007</v>
      </c>
    </row>
    <row r="6201" spans="1:2" x14ac:dyDescent="0.25">
      <c r="A6201" s="35">
        <v>40386</v>
      </c>
      <c r="B6201">
        <v>77.459999999999994</v>
      </c>
    </row>
    <row r="6202" spans="1:2" x14ac:dyDescent="0.25">
      <c r="A6202" s="35">
        <v>40387</v>
      </c>
      <c r="B6202">
        <v>77.06</v>
      </c>
    </row>
    <row r="6203" spans="1:2" x14ac:dyDescent="0.25">
      <c r="A6203" s="35">
        <v>40388</v>
      </c>
      <c r="B6203">
        <v>78.3</v>
      </c>
    </row>
    <row r="6204" spans="1:2" x14ac:dyDescent="0.25">
      <c r="A6204" s="35">
        <v>40389</v>
      </c>
      <c r="B6204">
        <v>78.849999999999994</v>
      </c>
    </row>
    <row r="6205" spans="1:2" x14ac:dyDescent="0.25">
      <c r="A6205" s="35">
        <v>40392</v>
      </c>
      <c r="B6205">
        <v>81.25</v>
      </c>
    </row>
    <row r="6206" spans="1:2" x14ac:dyDescent="0.25">
      <c r="A6206" s="35">
        <v>40393</v>
      </c>
      <c r="B6206">
        <v>82.52</v>
      </c>
    </row>
    <row r="6207" spans="1:2" x14ac:dyDescent="0.25">
      <c r="A6207" s="35">
        <v>40394</v>
      </c>
      <c r="B6207">
        <v>82.49</v>
      </c>
    </row>
    <row r="6208" spans="1:2" x14ac:dyDescent="0.25">
      <c r="A6208" s="35">
        <v>40395</v>
      </c>
      <c r="B6208">
        <v>82</v>
      </c>
    </row>
    <row r="6209" spans="1:2" x14ac:dyDescent="0.25">
      <c r="A6209" s="35">
        <v>40396</v>
      </c>
      <c r="B6209">
        <v>80.67</v>
      </c>
    </row>
    <row r="6210" spans="1:2" x14ac:dyDescent="0.25">
      <c r="A6210" s="35">
        <v>40399</v>
      </c>
      <c r="B6210">
        <v>81.459999999999994</v>
      </c>
    </row>
    <row r="6211" spans="1:2" x14ac:dyDescent="0.25">
      <c r="A6211" s="35">
        <v>40400</v>
      </c>
      <c r="B6211">
        <v>80.239999999999995</v>
      </c>
    </row>
    <row r="6212" spans="1:2" x14ac:dyDescent="0.25">
      <c r="A6212" s="35">
        <v>40401</v>
      </c>
      <c r="B6212">
        <v>78.09</v>
      </c>
    </row>
    <row r="6213" spans="1:2" x14ac:dyDescent="0.25">
      <c r="A6213" s="35">
        <v>40402</v>
      </c>
      <c r="B6213">
        <v>75.680000000000007</v>
      </c>
    </row>
    <row r="6214" spans="1:2" x14ac:dyDescent="0.25">
      <c r="A6214" s="35">
        <v>40403</v>
      </c>
      <c r="B6214">
        <v>75.39</v>
      </c>
    </row>
    <row r="6215" spans="1:2" x14ac:dyDescent="0.25">
      <c r="A6215" s="35">
        <v>40406</v>
      </c>
      <c r="B6215">
        <v>75.17</v>
      </c>
    </row>
    <row r="6216" spans="1:2" x14ac:dyDescent="0.25">
      <c r="A6216" s="35">
        <v>40407</v>
      </c>
      <c r="B6216">
        <v>75.760000000000005</v>
      </c>
    </row>
    <row r="6217" spans="1:2" x14ac:dyDescent="0.25">
      <c r="A6217" s="35">
        <v>40408</v>
      </c>
      <c r="B6217">
        <v>75.39</v>
      </c>
    </row>
    <row r="6218" spans="1:2" x14ac:dyDescent="0.25">
      <c r="A6218" s="35">
        <v>40409</v>
      </c>
      <c r="B6218">
        <v>74.45</v>
      </c>
    </row>
    <row r="6219" spans="1:2" x14ac:dyDescent="0.25">
      <c r="A6219" s="35">
        <v>40410</v>
      </c>
      <c r="B6219">
        <v>73.45</v>
      </c>
    </row>
    <row r="6220" spans="1:2" x14ac:dyDescent="0.25">
      <c r="A6220" s="35">
        <v>40413</v>
      </c>
      <c r="B6220">
        <v>72.709999999999994</v>
      </c>
    </row>
    <row r="6221" spans="1:2" x14ac:dyDescent="0.25">
      <c r="A6221" s="35">
        <v>40414</v>
      </c>
      <c r="B6221">
        <v>71.239999999999995</v>
      </c>
    </row>
    <row r="6222" spans="1:2" x14ac:dyDescent="0.25">
      <c r="A6222" s="35">
        <v>40415</v>
      </c>
      <c r="B6222">
        <v>72.069999999999993</v>
      </c>
    </row>
    <row r="6223" spans="1:2" x14ac:dyDescent="0.25">
      <c r="A6223" s="35">
        <v>40416</v>
      </c>
      <c r="B6223">
        <v>73.36</v>
      </c>
    </row>
    <row r="6224" spans="1:2" x14ac:dyDescent="0.25">
      <c r="A6224" s="35">
        <v>40417</v>
      </c>
      <c r="B6224">
        <v>75.17</v>
      </c>
    </row>
    <row r="6225" spans="1:2" x14ac:dyDescent="0.25">
      <c r="A6225" s="35">
        <v>40420</v>
      </c>
      <c r="B6225">
        <v>74.69</v>
      </c>
    </row>
    <row r="6226" spans="1:2" x14ac:dyDescent="0.25">
      <c r="A6226" s="35">
        <v>40421</v>
      </c>
      <c r="B6226">
        <v>71.930000000000007</v>
      </c>
    </row>
    <row r="6227" spans="1:2" x14ac:dyDescent="0.25">
      <c r="A6227" s="35">
        <v>40422</v>
      </c>
      <c r="B6227">
        <v>73.97</v>
      </c>
    </row>
    <row r="6228" spans="1:2" x14ac:dyDescent="0.25">
      <c r="A6228" s="35">
        <v>40423</v>
      </c>
      <c r="B6228">
        <v>74.989999999999995</v>
      </c>
    </row>
    <row r="6229" spans="1:2" x14ac:dyDescent="0.25">
      <c r="A6229" s="35">
        <v>40424</v>
      </c>
      <c r="B6229">
        <v>74.52</v>
      </c>
    </row>
    <row r="6230" spans="1:2" x14ac:dyDescent="0.25">
      <c r="A6230" s="35">
        <v>40428</v>
      </c>
      <c r="B6230">
        <v>73.98</v>
      </c>
    </row>
    <row r="6231" spans="1:2" x14ac:dyDescent="0.25">
      <c r="A6231" s="35">
        <v>40429</v>
      </c>
      <c r="B6231">
        <v>74.650000000000006</v>
      </c>
    </row>
    <row r="6232" spans="1:2" x14ac:dyDescent="0.25">
      <c r="A6232" s="35">
        <v>40430</v>
      </c>
      <c r="B6232">
        <v>74.25</v>
      </c>
    </row>
    <row r="6233" spans="1:2" x14ac:dyDescent="0.25">
      <c r="A6233" s="35">
        <v>40431</v>
      </c>
      <c r="B6233">
        <v>76.400000000000006</v>
      </c>
    </row>
    <row r="6234" spans="1:2" x14ac:dyDescent="0.25">
      <c r="A6234" s="35">
        <v>40434</v>
      </c>
      <c r="B6234">
        <v>77.17</v>
      </c>
    </row>
    <row r="6235" spans="1:2" x14ac:dyDescent="0.25">
      <c r="A6235" s="35">
        <v>40435</v>
      </c>
      <c r="B6235">
        <v>76.78</v>
      </c>
    </row>
    <row r="6236" spans="1:2" x14ac:dyDescent="0.25">
      <c r="A6236" s="35">
        <v>40436</v>
      </c>
      <c r="B6236">
        <v>75.92</v>
      </c>
    </row>
    <row r="6237" spans="1:2" x14ac:dyDescent="0.25">
      <c r="A6237" s="35">
        <v>40437</v>
      </c>
      <c r="B6237">
        <v>74.58</v>
      </c>
    </row>
    <row r="6238" spans="1:2" x14ac:dyDescent="0.25">
      <c r="A6238" s="35">
        <v>40438</v>
      </c>
      <c r="B6238">
        <v>73.63</v>
      </c>
    </row>
    <row r="6239" spans="1:2" x14ac:dyDescent="0.25">
      <c r="A6239" s="35">
        <v>40441</v>
      </c>
      <c r="B6239">
        <v>74.81</v>
      </c>
    </row>
    <row r="6240" spans="1:2" x14ac:dyDescent="0.25">
      <c r="A6240" s="35">
        <v>40442</v>
      </c>
      <c r="B6240">
        <v>72.959999999999994</v>
      </c>
    </row>
    <row r="6241" spans="1:2" x14ac:dyDescent="0.25">
      <c r="A6241" s="35">
        <v>40443</v>
      </c>
      <c r="B6241">
        <v>72.98</v>
      </c>
    </row>
    <row r="6242" spans="1:2" x14ac:dyDescent="0.25">
      <c r="A6242" s="35">
        <v>40444</v>
      </c>
      <c r="B6242">
        <v>73.400000000000006</v>
      </c>
    </row>
    <row r="6243" spans="1:2" x14ac:dyDescent="0.25">
      <c r="A6243" s="35">
        <v>40445</v>
      </c>
      <c r="B6243">
        <v>74.63</v>
      </c>
    </row>
    <row r="6244" spans="1:2" x14ac:dyDescent="0.25">
      <c r="A6244" s="35">
        <v>40448</v>
      </c>
      <c r="B6244">
        <v>76.510000000000005</v>
      </c>
    </row>
    <row r="6245" spans="1:2" x14ac:dyDescent="0.25">
      <c r="A6245" s="35">
        <v>40449</v>
      </c>
      <c r="B6245">
        <v>76.150000000000006</v>
      </c>
    </row>
    <row r="6246" spans="1:2" x14ac:dyDescent="0.25">
      <c r="A6246" s="35">
        <v>40450</v>
      </c>
      <c r="B6246">
        <v>77.849999999999994</v>
      </c>
    </row>
    <row r="6247" spans="1:2" x14ac:dyDescent="0.25">
      <c r="A6247" s="35">
        <v>40451</v>
      </c>
      <c r="B6247">
        <v>79.95</v>
      </c>
    </row>
    <row r="6248" spans="1:2" x14ac:dyDescent="0.25">
      <c r="A6248" s="35">
        <v>40452</v>
      </c>
      <c r="B6248">
        <v>81.569999999999993</v>
      </c>
    </row>
    <row r="6249" spans="1:2" x14ac:dyDescent="0.25">
      <c r="A6249" s="35">
        <v>40455</v>
      </c>
      <c r="B6249">
        <v>81.430000000000007</v>
      </c>
    </row>
    <row r="6250" spans="1:2" x14ac:dyDescent="0.25">
      <c r="A6250" s="35">
        <v>40456</v>
      </c>
      <c r="B6250">
        <v>82.83</v>
      </c>
    </row>
    <row r="6251" spans="1:2" x14ac:dyDescent="0.25">
      <c r="A6251" s="35">
        <v>40457</v>
      </c>
      <c r="B6251">
        <v>83.21</v>
      </c>
    </row>
    <row r="6252" spans="1:2" x14ac:dyDescent="0.25">
      <c r="A6252" s="35">
        <v>40458</v>
      </c>
      <c r="B6252">
        <v>81.34</v>
      </c>
    </row>
    <row r="6253" spans="1:2" x14ac:dyDescent="0.25">
      <c r="A6253" s="35">
        <v>40459</v>
      </c>
      <c r="B6253">
        <v>82.66</v>
      </c>
    </row>
    <row r="6254" spans="1:2" x14ac:dyDescent="0.25">
      <c r="A6254" s="35">
        <v>40462</v>
      </c>
      <c r="B6254">
        <v>82.18</v>
      </c>
    </row>
    <row r="6255" spans="1:2" x14ac:dyDescent="0.25">
      <c r="A6255" s="35">
        <v>40463</v>
      </c>
      <c r="B6255">
        <v>81.67</v>
      </c>
    </row>
    <row r="6256" spans="1:2" x14ac:dyDescent="0.25">
      <c r="A6256" s="35">
        <v>40464</v>
      </c>
      <c r="B6256">
        <v>83.03</v>
      </c>
    </row>
    <row r="6257" spans="1:2" x14ac:dyDescent="0.25">
      <c r="A6257" s="35">
        <v>40465</v>
      </c>
      <c r="B6257">
        <v>82.71</v>
      </c>
    </row>
    <row r="6258" spans="1:2" x14ac:dyDescent="0.25">
      <c r="A6258" s="35">
        <v>40466</v>
      </c>
      <c r="B6258">
        <v>81.23</v>
      </c>
    </row>
    <row r="6259" spans="1:2" x14ac:dyDescent="0.25">
      <c r="A6259" s="35">
        <v>40469</v>
      </c>
      <c r="B6259">
        <v>83.06</v>
      </c>
    </row>
    <row r="6260" spans="1:2" x14ac:dyDescent="0.25">
      <c r="A6260" s="35">
        <v>40470</v>
      </c>
      <c r="B6260">
        <v>79.569999999999993</v>
      </c>
    </row>
    <row r="6261" spans="1:2" x14ac:dyDescent="0.25">
      <c r="A6261" s="35">
        <v>40471</v>
      </c>
      <c r="B6261">
        <v>81.93</v>
      </c>
    </row>
    <row r="6262" spans="1:2" x14ac:dyDescent="0.25">
      <c r="A6262" s="35">
        <v>40472</v>
      </c>
      <c r="B6262">
        <v>80.03</v>
      </c>
    </row>
    <row r="6263" spans="1:2" x14ac:dyDescent="0.25">
      <c r="A6263" s="35">
        <v>40473</v>
      </c>
      <c r="B6263">
        <v>81.150000000000006</v>
      </c>
    </row>
    <row r="6264" spans="1:2" x14ac:dyDescent="0.25">
      <c r="A6264" s="35">
        <v>40476</v>
      </c>
      <c r="B6264">
        <v>82</v>
      </c>
    </row>
    <row r="6265" spans="1:2" x14ac:dyDescent="0.25">
      <c r="A6265" s="35">
        <v>40477</v>
      </c>
      <c r="B6265">
        <v>82.6</v>
      </c>
    </row>
    <row r="6266" spans="1:2" x14ac:dyDescent="0.25">
      <c r="A6266" s="35">
        <v>40478</v>
      </c>
      <c r="B6266">
        <v>81.900000000000006</v>
      </c>
    </row>
    <row r="6267" spans="1:2" x14ac:dyDescent="0.25">
      <c r="A6267" s="35">
        <v>40479</v>
      </c>
      <c r="B6267">
        <v>82.2</v>
      </c>
    </row>
    <row r="6268" spans="1:2" x14ac:dyDescent="0.25">
      <c r="A6268" s="35">
        <v>40480</v>
      </c>
      <c r="B6268">
        <v>81.45</v>
      </c>
    </row>
    <row r="6269" spans="1:2" x14ac:dyDescent="0.25">
      <c r="A6269" s="35">
        <v>40483</v>
      </c>
      <c r="B6269">
        <v>82.94</v>
      </c>
    </row>
    <row r="6270" spans="1:2" x14ac:dyDescent="0.25">
      <c r="A6270" s="35">
        <v>40484</v>
      </c>
      <c r="B6270">
        <v>83.91</v>
      </c>
    </row>
    <row r="6271" spans="1:2" x14ac:dyDescent="0.25">
      <c r="A6271" s="35">
        <v>40485</v>
      </c>
      <c r="B6271">
        <v>84.45</v>
      </c>
    </row>
    <row r="6272" spans="1:2" x14ac:dyDescent="0.25">
      <c r="A6272" s="35">
        <v>40486</v>
      </c>
      <c r="B6272">
        <v>86.49</v>
      </c>
    </row>
    <row r="6273" spans="1:2" x14ac:dyDescent="0.25">
      <c r="A6273" s="35">
        <v>40487</v>
      </c>
      <c r="B6273">
        <v>86.85</v>
      </c>
    </row>
    <row r="6274" spans="1:2" x14ac:dyDescent="0.25">
      <c r="A6274" s="35">
        <v>40490</v>
      </c>
      <c r="B6274">
        <v>87.07</v>
      </c>
    </row>
    <row r="6275" spans="1:2" x14ac:dyDescent="0.25">
      <c r="A6275" s="35">
        <v>40491</v>
      </c>
      <c r="B6275">
        <v>87.04</v>
      </c>
    </row>
    <row r="6276" spans="1:2" x14ac:dyDescent="0.25">
      <c r="A6276" s="35">
        <v>40492</v>
      </c>
      <c r="B6276">
        <v>87.77</v>
      </c>
    </row>
    <row r="6277" spans="1:2" x14ac:dyDescent="0.25">
      <c r="A6277" s="35">
        <v>40493</v>
      </c>
      <c r="B6277">
        <v>87.77</v>
      </c>
    </row>
    <row r="6278" spans="1:2" x14ac:dyDescent="0.25">
      <c r="A6278" s="35">
        <v>40494</v>
      </c>
      <c r="B6278">
        <v>84.89</v>
      </c>
    </row>
    <row r="6279" spans="1:2" x14ac:dyDescent="0.25">
      <c r="A6279" s="35">
        <v>40497</v>
      </c>
      <c r="B6279">
        <v>84.88</v>
      </c>
    </row>
    <row r="6280" spans="1:2" x14ac:dyDescent="0.25">
      <c r="A6280" s="35">
        <v>40498</v>
      </c>
      <c r="B6280">
        <v>82.33</v>
      </c>
    </row>
    <row r="6281" spans="1:2" x14ac:dyDescent="0.25">
      <c r="A6281" s="35">
        <v>40499</v>
      </c>
      <c r="B6281">
        <v>80.430000000000007</v>
      </c>
    </row>
    <row r="6282" spans="1:2" x14ac:dyDescent="0.25">
      <c r="A6282" s="35">
        <v>40500</v>
      </c>
      <c r="B6282">
        <v>81.88</v>
      </c>
    </row>
    <row r="6283" spans="1:2" x14ac:dyDescent="0.25">
      <c r="A6283" s="35">
        <v>40501</v>
      </c>
      <c r="B6283">
        <v>81.650000000000006</v>
      </c>
    </row>
    <row r="6284" spans="1:2" x14ac:dyDescent="0.25">
      <c r="A6284" s="35">
        <v>40504</v>
      </c>
      <c r="B6284">
        <v>81.239999999999995</v>
      </c>
    </row>
    <row r="6285" spans="1:2" x14ac:dyDescent="0.25">
      <c r="A6285" s="35">
        <v>40505</v>
      </c>
      <c r="B6285">
        <v>80.790000000000006</v>
      </c>
    </row>
    <row r="6286" spans="1:2" x14ac:dyDescent="0.25">
      <c r="A6286" s="35">
        <v>40506</v>
      </c>
      <c r="B6286">
        <v>83.21</v>
      </c>
    </row>
    <row r="6287" spans="1:2" x14ac:dyDescent="0.25">
      <c r="A6287" s="35">
        <v>40508</v>
      </c>
      <c r="B6287">
        <v>83.87</v>
      </c>
    </row>
    <row r="6288" spans="1:2" x14ac:dyDescent="0.25">
      <c r="A6288" s="35">
        <v>40511</v>
      </c>
      <c r="B6288">
        <v>85.73</v>
      </c>
    </row>
    <row r="6289" spans="1:2" x14ac:dyDescent="0.25">
      <c r="A6289" s="35">
        <v>40512</v>
      </c>
      <c r="B6289">
        <v>84.12</v>
      </c>
    </row>
    <row r="6290" spans="1:2" x14ac:dyDescent="0.25">
      <c r="A6290" s="35">
        <v>40513</v>
      </c>
      <c r="B6290">
        <v>86.75</v>
      </c>
    </row>
    <row r="6291" spans="1:2" x14ac:dyDescent="0.25">
      <c r="A6291" s="35">
        <v>40514</v>
      </c>
      <c r="B6291">
        <v>87.98</v>
      </c>
    </row>
    <row r="6292" spans="1:2" x14ac:dyDescent="0.25">
      <c r="A6292" s="35">
        <v>40515</v>
      </c>
      <c r="B6292">
        <v>89.18</v>
      </c>
    </row>
    <row r="6293" spans="1:2" x14ac:dyDescent="0.25">
      <c r="A6293" s="35">
        <v>40518</v>
      </c>
      <c r="B6293">
        <v>89.33</v>
      </c>
    </row>
    <row r="6294" spans="1:2" x14ac:dyDescent="0.25">
      <c r="A6294" s="35">
        <v>40519</v>
      </c>
      <c r="B6294">
        <v>88.69</v>
      </c>
    </row>
    <row r="6295" spans="1:2" x14ac:dyDescent="0.25">
      <c r="A6295" s="35">
        <v>40520</v>
      </c>
      <c r="B6295">
        <v>88.3</v>
      </c>
    </row>
    <row r="6296" spans="1:2" x14ac:dyDescent="0.25">
      <c r="A6296" s="35">
        <v>40521</v>
      </c>
      <c r="B6296">
        <v>88.35</v>
      </c>
    </row>
    <row r="6297" spans="1:2" x14ac:dyDescent="0.25">
      <c r="A6297" s="35">
        <v>40522</v>
      </c>
      <c r="B6297">
        <v>87.81</v>
      </c>
    </row>
    <row r="6298" spans="1:2" x14ac:dyDescent="0.25">
      <c r="A6298" s="35">
        <v>40525</v>
      </c>
      <c r="B6298">
        <v>88.62</v>
      </c>
    </row>
    <row r="6299" spans="1:2" x14ac:dyDescent="0.25">
      <c r="A6299" s="35">
        <v>40526</v>
      </c>
      <c r="B6299">
        <v>88.33</v>
      </c>
    </row>
    <row r="6300" spans="1:2" x14ac:dyDescent="0.25">
      <c r="A6300" s="35">
        <v>40527</v>
      </c>
      <c r="B6300">
        <v>88.66</v>
      </c>
    </row>
    <row r="6301" spans="1:2" x14ac:dyDescent="0.25">
      <c r="A6301" s="35">
        <v>40528</v>
      </c>
      <c r="B6301">
        <v>87.71</v>
      </c>
    </row>
    <row r="6302" spans="1:2" x14ac:dyDescent="0.25">
      <c r="A6302" s="35">
        <v>40529</v>
      </c>
      <c r="B6302">
        <v>88.02</v>
      </c>
    </row>
    <row r="6303" spans="1:2" x14ac:dyDescent="0.25">
      <c r="A6303" s="35">
        <v>40532</v>
      </c>
      <c r="B6303">
        <v>88.68</v>
      </c>
    </row>
    <row r="6304" spans="1:2" x14ac:dyDescent="0.25">
      <c r="A6304" s="35">
        <v>40533</v>
      </c>
      <c r="B6304">
        <v>89.3</v>
      </c>
    </row>
    <row r="6305" spans="1:2" x14ac:dyDescent="0.25">
      <c r="A6305" s="35">
        <v>40534</v>
      </c>
      <c r="B6305">
        <v>89.83</v>
      </c>
    </row>
    <row r="6306" spans="1:2" x14ac:dyDescent="0.25">
      <c r="A6306" s="35">
        <v>40535</v>
      </c>
      <c r="B6306">
        <v>90.84</v>
      </c>
    </row>
    <row r="6307" spans="1:2" x14ac:dyDescent="0.25">
      <c r="A6307" s="35">
        <v>40539</v>
      </c>
      <c r="B6307">
        <v>90.99</v>
      </c>
    </row>
    <row r="6308" spans="1:2" x14ac:dyDescent="0.25">
      <c r="A6308" s="35">
        <v>40540</v>
      </c>
      <c r="B6308">
        <v>91.48</v>
      </c>
    </row>
    <row r="6309" spans="1:2" x14ac:dyDescent="0.25">
      <c r="A6309" s="35">
        <v>40541</v>
      </c>
      <c r="B6309">
        <v>91.13</v>
      </c>
    </row>
    <row r="6310" spans="1:2" x14ac:dyDescent="0.25">
      <c r="A6310" s="35">
        <v>40542</v>
      </c>
      <c r="B6310">
        <v>89.85</v>
      </c>
    </row>
    <row r="6311" spans="1:2" x14ac:dyDescent="0.25">
      <c r="A6311" s="35">
        <v>40543</v>
      </c>
      <c r="B6311">
        <v>91.38</v>
      </c>
    </row>
    <row r="6312" spans="1:2" x14ac:dyDescent="0.25">
      <c r="A6312" s="35">
        <v>40546</v>
      </c>
      <c r="B6312">
        <v>91.59</v>
      </c>
    </row>
    <row r="6313" spans="1:2" x14ac:dyDescent="0.25">
      <c r="A6313" s="35">
        <v>40547</v>
      </c>
      <c r="B6313">
        <v>89.39</v>
      </c>
    </row>
    <row r="6314" spans="1:2" x14ac:dyDescent="0.25">
      <c r="A6314" s="35">
        <v>40548</v>
      </c>
      <c r="B6314">
        <v>90.3</v>
      </c>
    </row>
    <row r="6315" spans="1:2" x14ac:dyDescent="0.25">
      <c r="A6315" s="35">
        <v>40549</v>
      </c>
      <c r="B6315">
        <v>88.37</v>
      </c>
    </row>
    <row r="6316" spans="1:2" x14ac:dyDescent="0.25">
      <c r="A6316" s="35">
        <v>40550</v>
      </c>
      <c r="B6316">
        <v>88.07</v>
      </c>
    </row>
    <row r="6317" spans="1:2" x14ac:dyDescent="0.25">
      <c r="A6317" s="35">
        <v>40553</v>
      </c>
      <c r="B6317">
        <v>89.24</v>
      </c>
    </row>
    <row r="6318" spans="1:2" x14ac:dyDescent="0.25">
      <c r="A6318" s="35">
        <v>40554</v>
      </c>
      <c r="B6318">
        <v>91.11</v>
      </c>
    </row>
    <row r="6319" spans="1:2" x14ac:dyDescent="0.25">
      <c r="A6319" s="35">
        <v>40555</v>
      </c>
      <c r="B6319">
        <v>91.85</v>
      </c>
    </row>
    <row r="6320" spans="1:2" x14ac:dyDescent="0.25">
      <c r="A6320" s="35">
        <v>40556</v>
      </c>
      <c r="B6320">
        <v>91.39</v>
      </c>
    </row>
    <row r="6321" spans="1:2" x14ac:dyDescent="0.25">
      <c r="A6321" s="35">
        <v>40557</v>
      </c>
      <c r="B6321">
        <v>91.53</v>
      </c>
    </row>
    <row r="6322" spans="1:2" x14ac:dyDescent="0.25">
      <c r="A6322" s="35">
        <v>40561</v>
      </c>
      <c r="B6322">
        <v>91.38</v>
      </c>
    </row>
    <row r="6323" spans="1:2" x14ac:dyDescent="0.25">
      <c r="A6323" s="35">
        <v>40562</v>
      </c>
      <c r="B6323">
        <v>90.85</v>
      </c>
    </row>
    <row r="6324" spans="1:2" x14ac:dyDescent="0.25">
      <c r="A6324" s="35">
        <v>40563</v>
      </c>
      <c r="B6324">
        <v>88.56</v>
      </c>
    </row>
    <row r="6325" spans="1:2" x14ac:dyDescent="0.25">
      <c r="A6325" s="35">
        <v>40564</v>
      </c>
      <c r="B6325">
        <v>88.22</v>
      </c>
    </row>
    <row r="6326" spans="1:2" x14ac:dyDescent="0.25">
      <c r="A6326" s="35">
        <v>40567</v>
      </c>
      <c r="B6326">
        <v>86.74</v>
      </c>
    </row>
    <row r="6327" spans="1:2" x14ac:dyDescent="0.25">
      <c r="A6327" s="35">
        <v>40568</v>
      </c>
      <c r="B6327">
        <v>85.08</v>
      </c>
    </row>
    <row r="6328" spans="1:2" x14ac:dyDescent="0.25">
      <c r="A6328" s="35">
        <v>40569</v>
      </c>
      <c r="B6328">
        <v>86.15</v>
      </c>
    </row>
    <row r="6329" spans="1:2" x14ac:dyDescent="0.25">
      <c r="A6329" s="35">
        <v>40570</v>
      </c>
      <c r="B6329">
        <v>84.45</v>
      </c>
    </row>
    <row r="6330" spans="1:2" x14ac:dyDescent="0.25">
      <c r="A6330" s="35">
        <v>40571</v>
      </c>
      <c r="B6330">
        <v>88.15</v>
      </c>
    </row>
    <row r="6331" spans="1:2" x14ac:dyDescent="0.25">
      <c r="A6331" s="35">
        <v>40574</v>
      </c>
      <c r="B6331">
        <v>90.99</v>
      </c>
    </row>
    <row r="6332" spans="1:2" x14ac:dyDescent="0.25">
      <c r="A6332" s="35">
        <v>40575</v>
      </c>
      <c r="B6332">
        <v>89.54</v>
      </c>
    </row>
    <row r="6333" spans="1:2" x14ac:dyDescent="0.25">
      <c r="A6333" s="35">
        <v>40576</v>
      </c>
      <c r="B6333">
        <v>89.78</v>
      </c>
    </row>
    <row r="6334" spans="1:2" x14ac:dyDescent="0.25">
      <c r="A6334" s="35">
        <v>40577</v>
      </c>
      <c r="B6334">
        <v>89.42</v>
      </c>
    </row>
    <row r="6335" spans="1:2" x14ac:dyDescent="0.25">
      <c r="A6335" s="35">
        <v>40578</v>
      </c>
      <c r="B6335">
        <v>87.87</v>
      </c>
    </row>
    <row r="6336" spans="1:2" x14ac:dyDescent="0.25">
      <c r="A6336" s="35">
        <v>40581</v>
      </c>
      <c r="B6336">
        <v>86.3</v>
      </c>
    </row>
    <row r="6337" spans="1:2" x14ac:dyDescent="0.25">
      <c r="A6337" s="35">
        <v>40582</v>
      </c>
      <c r="B6337">
        <v>85.85</v>
      </c>
    </row>
    <row r="6338" spans="1:2" x14ac:dyDescent="0.25">
      <c r="A6338" s="35">
        <v>40583</v>
      </c>
      <c r="B6338">
        <v>85.59</v>
      </c>
    </row>
    <row r="6339" spans="1:2" x14ac:dyDescent="0.25">
      <c r="A6339" s="35">
        <v>40584</v>
      </c>
      <c r="B6339">
        <v>85.44</v>
      </c>
    </row>
    <row r="6340" spans="1:2" x14ac:dyDescent="0.25">
      <c r="A6340" s="35">
        <v>40585</v>
      </c>
      <c r="B6340">
        <v>84.39</v>
      </c>
    </row>
    <row r="6341" spans="1:2" x14ac:dyDescent="0.25">
      <c r="A6341" s="35">
        <v>40588</v>
      </c>
      <c r="B6341">
        <v>83.66</v>
      </c>
    </row>
    <row r="6342" spans="1:2" x14ac:dyDescent="0.25">
      <c r="A6342" s="35">
        <v>40589</v>
      </c>
      <c r="B6342">
        <v>83.13</v>
      </c>
    </row>
    <row r="6343" spans="1:2" x14ac:dyDescent="0.25">
      <c r="A6343" s="35">
        <v>40590</v>
      </c>
      <c r="B6343">
        <v>83.8</v>
      </c>
    </row>
    <row r="6344" spans="1:2" x14ac:dyDescent="0.25">
      <c r="A6344" s="35">
        <v>40591</v>
      </c>
      <c r="B6344">
        <v>85.05</v>
      </c>
    </row>
    <row r="6345" spans="1:2" x14ac:dyDescent="0.25">
      <c r="A6345" s="35">
        <v>40592</v>
      </c>
      <c r="B6345">
        <v>85.03</v>
      </c>
    </row>
    <row r="6346" spans="1:2" x14ac:dyDescent="0.25">
      <c r="A6346" s="35">
        <v>40596</v>
      </c>
      <c r="B6346">
        <v>92.65</v>
      </c>
    </row>
    <row r="6347" spans="1:2" x14ac:dyDescent="0.25">
      <c r="A6347" s="35">
        <v>40597</v>
      </c>
      <c r="B6347">
        <v>96.04</v>
      </c>
    </row>
    <row r="6348" spans="1:2" x14ac:dyDescent="0.25">
      <c r="A6348" s="35">
        <v>40598</v>
      </c>
      <c r="B6348">
        <v>95.83</v>
      </c>
    </row>
    <row r="6349" spans="1:2" x14ac:dyDescent="0.25">
      <c r="A6349" s="35">
        <v>40599</v>
      </c>
      <c r="B6349">
        <v>96.52</v>
      </c>
    </row>
    <row r="6350" spans="1:2" x14ac:dyDescent="0.25">
      <c r="A6350" s="35">
        <v>40602</v>
      </c>
      <c r="B6350">
        <v>97.1</v>
      </c>
    </row>
    <row r="6351" spans="1:2" x14ac:dyDescent="0.25">
      <c r="A6351" s="35">
        <v>40603</v>
      </c>
      <c r="B6351">
        <v>99.63</v>
      </c>
    </row>
    <row r="6352" spans="1:2" x14ac:dyDescent="0.25">
      <c r="A6352" s="35">
        <v>40604</v>
      </c>
      <c r="B6352">
        <v>102.27</v>
      </c>
    </row>
    <row r="6353" spans="1:2" x14ac:dyDescent="0.25">
      <c r="A6353" s="35">
        <v>40605</v>
      </c>
      <c r="B6353">
        <v>101.92</v>
      </c>
    </row>
    <row r="6354" spans="1:2" x14ac:dyDescent="0.25">
      <c r="A6354" s="35">
        <v>40606</v>
      </c>
      <c r="B6354">
        <v>104.34</v>
      </c>
    </row>
    <row r="6355" spans="1:2" x14ac:dyDescent="0.25">
      <c r="A6355" s="35">
        <v>40609</v>
      </c>
      <c r="B6355">
        <v>105.37</v>
      </c>
    </row>
    <row r="6356" spans="1:2" x14ac:dyDescent="0.25">
      <c r="A6356" s="35">
        <v>40610</v>
      </c>
      <c r="B6356">
        <v>105.06</v>
      </c>
    </row>
    <row r="6357" spans="1:2" x14ac:dyDescent="0.25">
      <c r="A6357" s="35">
        <v>40611</v>
      </c>
      <c r="B6357">
        <v>104.39</v>
      </c>
    </row>
    <row r="6358" spans="1:2" x14ac:dyDescent="0.25">
      <c r="A6358" s="35">
        <v>40612</v>
      </c>
      <c r="B6358">
        <v>102.73</v>
      </c>
    </row>
    <row r="6359" spans="1:2" x14ac:dyDescent="0.25">
      <c r="A6359" s="35">
        <v>40613</v>
      </c>
      <c r="B6359">
        <v>101.14</v>
      </c>
    </row>
    <row r="6360" spans="1:2" x14ac:dyDescent="0.25">
      <c r="A6360" s="35">
        <v>40616</v>
      </c>
      <c r="B6360">
        <v>101.2</v>
      </c>
    </row>
    <row r="6361" spans="1:2" x14ac:dyDescent="0.25">
      <c r="A6361" s="35">
        <v>40617</v>
      </c>
      <c r="B6361">
        <v>97.23</v>
      </c>
    </row>
    <row r="6362" spans="1:2" x14ac:dyDescent="0.25">
      <c r="A6362" s="35">
        <v>40618</v>
      </c>
      <c r="B6362">
        <v>97.99</v>
      </c>
    </row>
    <row r="6363" spans="1:2" x14ac:dyDescent="0.25">
      <c r="A6363" s="35">
        <v>40619</v>
      </c>
      <c r="B6363">
        <v>101.47</v>
      </c>
    </row>
    <row r="6364" spans="1:2" x14ac:dyDescent="0.25">
      <c r="A6364" s="35">
        <v>40620</v>
      </c>
      <c r="B6364">
        <v>101.06</v>
      </c>
    </row>
    <row r="6365" spans="1:2" x14ac:dyDescent="0.25">
      <c r="A6365" s="35">
        <v>40623</v>
      </c>
      <c r="B6365">
        <v>102.36</v>
      </c>
    </row>
    <row r="6366" spans="1:2" x14ac:dyDescent="0.25">
      <c r="A6366" s="35">
        <v>40624</v>
      </c>
      <c r="B6366">
        <v>104.53</v>
      </c>
    </row>
    <row r="6367" spans="1:2" x14ac:dyDescent="0.25">
      <c r="A6367" s="35">
        <v>40625</v>
      </c>
      <c r="B6367">
        <v>105.21</v>
      </c>
    </row>
    <row r="6368" spans="1:2" x14ac:dyDescent="0.25">
      <c r="A6368" s="35">
        <v>40626</v>
      </c>
      <c r="B6368">
        <v>105.04</v>
      </c>
    </row>
    <row r="6369" spans="1:2" x14ac:dyDescent="0.25">
      <c r="A6369" s="35">
        <v>40627</v>
      </c>
      <c r="B6369">
        <v>104.89</v>
      </c>
    </row>
    <row r="6370" spans="1:2" x14ac:dyDescent="0.25">
      <c r="A6370" s="35">
        <v>40630</v>
      </c>
      <c r="B6370">
        <v>103.54</v>
      </c>
    </row>
    <row r="6371" spans="1:2" x14ac:dyDescent="0.25">
      <c r="A6371" s="35">
        <v>40631</v>
      </c>
      <c r="B6371">
        <v>104.34</v>
      </c>
    </row>
    <row r="6372" spans="1:2" x14ac:dyDescent="0.25">
      <c r="A6372" s="35">
        <v>40632</v>
      </c>
      <c r="B6372">
        <v>103.8</v>
      </c>
    </row>
    <row r="6373" spans="1:2" x14ac:dyDescent="0.25">
      <c r="A6373" s="35">
        <v>40633</v>
      </c>
      <c r="B6373">
        <v>106.19</v>
      </c>
    </row>
    <row r="6374" spans="1:2" x14ac:dyDescent="0.25">
      <c r="A6374" s="35">
        <v>40634</v>
      </c>
      <c r="B6374">
        <v>107.55</v>
      </c>
    </row>
    <row r="6375" spans="1:2" x14ac:dyDescent="0.25">
      <c r="A6375" s="35">
        <v>40637</v>
      </c>
      <c r="B6375">
        <v>108.14</v>
      </c>
    </row>
    <row r="6376" spans="1:2" x14ac:dyDescent="0.25">
      <c r="A6376" s="35">
        <v>40638</v>
      </c>
      <c r="B6376">
        <v>107.82</v>
      </c>
    </row>
    <row r="6377" spans="1:2" x14ac:dyDescent="0.25">
      <c r="A6377" s="35">
        <v>40639</v>
      </c>
      <c r="B6377">
        <v>108.38</v>
      </c>
    </row>
    <row r="6378" spans="1:2" x14ac:dyDescent="0.25">
      <c r="A6378" s="35">
        <v>40640</v>
      </c>
      <c r="B6378">
        <v>109.82</v>
      </c>
    </row>
    <row r="6379" spans="1:2" x14ac:dyDescent="0.25">
      <c r="A6379" s="35">
        <v>40641</v>
      </c>
      <c r="B6379">
        <v>112.27</v>
      </c>
    </row>
    <row r="6380" spans="1:2" x14ac:dyDescent="0.25">
      <c r="A6380" s="35">
        <v>40644</v>
      </c>
      <c r="B6380">
        <v>109.5</v>
      </c>
    </row>
    <row r="6381" spans="1:2" x14ac:dyDescent="0.25">
      <c r="A6381" s="35">
        <v>40645</v>
      </c>
      <c r="B6381">
        <v>105.75</v>
      </c>
    </row>
    <row r="6382" spans="1:2" x14ac:dyDescent="0.25">
      <c r="A6382" s="35">
        <v>40646</v>
      </c>
      <c r="B6382">
        <v>106.6</v>
      </c>
    </row>
    <row r="6383" spans="1:2" x14ac:dyDescent="0.25">
      <c r="A6383" s="35">
        <v>40647</v>
      </c>
      <c r="B6383">
        <v>107.73</v>
      </c>
    </row>
    <row r="6384" spans="1:2" x14ac:dyDescent="0.25">
      <c r="A6384" s="35">
        <v>40648</v>
      </c>
      <c r="B6384">
        <v>109.17</v>
      </c>
    </row>
    <row r="6385" spans="1:2" x14ac:dyDescent="0.25">
      <c r="A6385" s="35">
        <v>40651</v>
      </c>
      <c r="B6385">
        <v>106.7</v>
      </c>
    </row>
    <row r="6386" spans="1:2" x14ac:dyDescent="0.25">
      <c r="A6386" s="35">
        <v>40652</v>
      </c>
      <c r="B6386">
        <v>107.18</v>
      </c>
    </row>
    <row r="6387" spans="1:2" x14ac:dyDescent="0.25">
      <c r="A6387" s="35">
        <v>40653</v>
      </c>
      <c r="B6387">
        <v>110.84</v>
      </c>
    </row>
    <row r="6388" spans="1:2" x14ac:dyDescent="0.25">
      <c r="A6388" s="35">
        <v>40654</v>
      </c>
      <c r="B6388">
        <v>111.72</v>
      </c>
    </row>
    <row r="6389" spans="1:2" x14ac:dyDescent="0.25">
      <c r="A6389" s="35">
        <v>40658</v>
      </c>
      <c r="B6389">
        <v>111.68</v>
      </c>
    </row>
    <row r="6390" spans="1:2" x14ac:dyDescent="0.25">
      <c r="A6390" s="35">
        <v>40659</v>
      </c>
      <c r="B6390">
        <v>111.72</v>
      </c>
    </row>
    <row r="6391" spans="1:2" x14ac:dyDescent="0.25">
      <c r="A6391" s="35">
        <v>40660</v>
      </c>
      <c r="B6391">
        <v>112.31</v>
      </c>
    </row>
    <row r="6392" spans="1:2" x14ac:dyDescent="0.25">
      <c r="A6392" s="35">
        <v>40661</v>
      </c>
      <c r="B6392">
        <v>112.38</v>
      </c>
    </row>
    <row r="6393" spans="1:2" x14ac:dyDescent="0.25">
      <c r="A6393" s="35">
        <v>40662</v>
      </c>
      <c r="B6393">
        <v>113.39</v>
      </c>
    </row>
    <row r="6394" spans="1:2" x14ac:dyDescent="0.25">
      <c r="A6394" s="35">
        <v>40665</v>
      </c>
      <c r="B6394">
        <v>113.03</v>
      </c>
    </row>
    <row r="6395" spans="1:2" x14ac:dyDescent="0.25">
      <c r="A6395" s="35">
        <v>40666</v>
      </c>
      <c r="B6395">
        <v>110.6</v>
      </c>
    </row>
    <row r="6396" spans="1:2" x14ac:dyDescent="0.25">
      <c r="A6396" s="35">
        <v>40667</v>
      </c>
      <c r="B6396">
        <v>108.79</v>
      </c>
    </row>
    <row r="6397" spans="1:2" x14ac:dyDescent="0.25">
      <c r="A6397" s="35">
        <v>40668</v>
      </c>
      <c r="B6397">
        <v>99.89</v>
      </c>
    </row>
    <row r="6398" spans="1:2" x14ac:dyDescent="0.25">
      <c r="A6398" s="35">
        <v>40669</v>
      </c>
      <c r="B6398">
        <v>96.87</v>
      </c>
    </row>
    <row r="6399" spans="1:2" x14ac:dyDescent="0.25">
      <c r="A6399" s="35">
        <v>40672</v>
      </c>
      <c r="B6399">
        <v>100.32</v>
      </c>
    </row>
    <row r="6400" spans="1:2" x14ac:dyDescent="0.25">
      <c r="A6400" s="35">
        <v>40673</v>
      </c>
      <c r="B6400">
        <v>103.39</v>
      </c>
    </row>
    <row r="6401" spans="1:2" x14ac:dyDescent="0.25">
      <c r="A6401" s="35">
        <v>40674</v>
      </c>
      <c r="B6401">
        <v>97.88</v>
      </c>
    </row>
    <row r="6402" spans="1:2" x14ac:dyDescent="0.25">
      <c r="A6402" s="35">
        <v>40675</v>
      </c>
      <c r="B6402">
        <v>98.53</v>
      </c>
    </row>
    <row r="6403" spans="1:2" x14ac:dyDescent="0.25">
      <c r="A6403" s="35">
        <v>40676</v>
      </c>
      <c r="B6403">
        <v>99.21</v>
      </c>
    </row>
    <row r="6404" spans="1:2" x14ac:dyDescent="0.25">
      <c r="A6404" s="35">
        <v>40679</v>
      </c>
      <c r="B6404">
        <v>96.91</v>
      </c>
    </row>
    <row r="6405" spans="1:2" x14ac:dyDescent="0.25">
      <c r="A6405" s="35">
        <v>40680</v>
      </c>
      <c r="B6405">
        <v>96.4</v>
      </c>
    </row>
    <row r="6406" spans="1:2" x14ac:dyDescent="0.25">
      <c r="A6406" s="35">
        <v>40681</v>
      </c>
      <c r="B6406">
        <v>99.52</v>
      </c>
    </row>
    <row r="6407" spans="1:2" x14ac:dyDescent="0.25">
      <c r="A6407" s="35">
        <v>40682</v>
      </c>
      <c r="B6407">
        <v>97.99</v>
      </c>
    </row>
    <row r="6408" spans="1:2" x14ac:dyDescent="0.25">
      <c r="A6408" s="35">
        <v>40683</v>
      </c>
      <c r="B6408">
        <v>99.15</v>
      </c>
    </row>
    <row r="6409" spans="1:2" x14ac:dyDescent="0.25">
      <c r="A6409" s="35">
        <v>40686</v>
      </c>
      <c r="B6409">
        <v>97.06</v>
      </c>
    </row>
    <row r="6410" spans="1:2" x14ac:dyDescent="0.25">
      <c r="A6410" s="35">
        <v>40687</v>
      </c>
      <c r="B6410">
        <v>99.13</v>
      </c>
    </row>
    <row r="6411" spans="1:2" x14ac:dyDescent="0.25">
      <c r="A6411" s="35">
        <v>40688</v>
      </c>
      <c r="B6411">
        <v>100.78</v>
      </c>
    </row>
    <row r="6412" spans="1:2" x14ac:dyDescent="0.25">
      <c r="A6412" s="35">
        <v>40689</v>
      </c>
      <c r="B6412">
        <v>100.18</v>
      </c>
    </row>
    <row r="6413" spans="1:2" x14ac:dyDescent="0.25">
      <c r="A6413" s="35">
        <v>40690</v>
      </c>
      <c r="B6413">
        <v>100.58</v>
      </c>
    </row>
    <row r="6414" spans="1:2" x14ac:dyDescent="0.25">
      <c r="A6414" s="35">
        <v>40694</v>
      </c>
      <c r="B6414">
        <v>102.7</v>
      </c>
    </row>
    <row r="6415" spans="1:2" x14ac:dyDescent="0.25">
      <c r="A6415" s="35">
        <v>40695</v>
      </c>
      <c r="B6415">
        <v>100.3</v>
      </c>
    </row>
    <row r="6416" spans="1:2" x14ac:dyDescent="0.25">
      <c r="A6416" s="35">
        <v>40696</v>
      </c>
      <c r="B6416">
        <v>100.41</v>
      </c>
    </row>
    <row r="6417" spans="1:2" x14ac:dyDescent="0.25">
      <c r="A6417" s="35">
        <v>40697</v>
      </c>
      <c r="B6417">
        <v>100.28</v>
      </c>
    </row>
    <row r="6418" spans="1:2" x14ac:dyDescent="0.25">
      <c r="A6418" s="35">
        <v>40700</v>
      </c>
      <c r="B6418">
        <v>99.07</v>
      </c>
    </row>
    <row r="6419" spans="1:2" x14ac:dyDescent="0.25">
      <c r="A6419" s="35">
        <v>40701</v>
      </c>
      <c r="B6419">
        <v>99.18</v>
      </c>
    </row>
    <row r="6420" spans="1:2" x14ac:dyDescent="0.25">
      <c r="A6420" s="35">
        <v>40702</v>
      </c>
      <c r="B6420">
        <v>100.77</v>
      </c>
    </row>
    <row r="6421" spans="1:2" x14ac:dyDescent="0.25">
      <c r="A6421" s="35">
        <v>40703</v>
      </c>
      <c r="B6421">
        <v>101.95</v>
      </c>
    </row>
    <row r="6422" spans="1:2" x14ac:dyDescent="0.25">
      <c r="A6422" s="35">
        <v>40704</v>
      </c>
      <c r="B6422">
        <v>99.3</v>
      </c>
    </row>
    <row r="6423" spans="1:2" x14ac:dyDescent="0.25">
      <c r="A6423" s="35">
        <v>40707</v>
      </c>
      <c r="B6423">
        <v>97.2</v>
      </c>
    </row>
    <row r="6424" spans="1:2" x14ac:dyDescent="0.25">
      <c r="A6424" s="35">
        <v>40708</v>
      </c>
      <c r="B6424">
        <v>99.37</v>
      </c>
    </row>
    <row r="6425" spans="1:2" x14ac:dyDescent="0.25">
      <c r="A6425" s="35">
        <v>40709</v>
      </c>
      <c r="B6425">
        <v>94.83</v>
      </c>
    </row>
    <row r="6426" spans="1:2" x14ac:dyDescent="0.25">
      <c r="A6426" s="35">
        <v>40710</v>
      </c>
      <c r="B6426">
        <v>94.95</v>
      </c>
    </row>
    <row r="6427" spans="1:2" x14ac:dyDescent="0.25">
      <c r="A6427" s="35">
        <v>40711</v>
      </c>
      <c r="B6427">
        <v>93.02</v>
      </c>
    </row>
    <row r="6428" spans="1:2" x14ac:dyDescent="0.25">
      <c r="A6428" s="35">
        <v>40714</v>
      </c>
      <c r="B6428">
        <v>93.23</v>
      </c>
    </row>
    <row r="6429" spans="1:2" x14ac:dyDescent="0.25">
      <c r="A6429" s="35">
        <v>40715</v>
      </c>
      <c r="B6429">
        <v>93.7</v>
      </c>
    </row>
    <row r="6430" spans="1:2" x14ac:dyDescent="0.25">
      <c r="A6430" s="35">
        <v>40716</v>
      </c>
      <c r="B6430">
        <v>94.96</v>
      </c>
    </row>
    <row r="6431" spans="1:2" x14ac:dyDescent="0.25">
      <c r="A6431" s="35">
        <v>40717</v>
      </c>
      <c r="B6431">
        <v>90.7</v>
      </c>
    </row>
    <row r="6432" spans="1:2" x14ac:dyDescent="0.25">
      <c r="A6432" s="35">
        <v>40718</v>
      </c>
      <c r="B6432">
        <v>90.89</v>
      </c>
    </row>
    <row r="6433" spans="1:2" x14ac:dyDescent="0.25">
      <c r="A6433" s="35">
        <v>40721</v>
      </c>
      <c r="B6433">
        <v>90.65</v>
      </c>
    </row>
    <row r="6434" spans="1:2" x14ac:dyDescent="0.25">
      <c r="A6434" s="35">
        <v>40722</v>
      </c>
      <c r="B6434">
        <v>92.9</v>
      </c>
    </row>
    <row r="6435" spans="1:2" x14ac:dyDescent="0.25">
      <c r="A6435" s="35">
        <v>40723</v>
      </c>
      <c r="B6435">
        <v>94.85</v>
      </c>
    </row>
    <row r="6436" spans="1:2" x14ac:dyDescent="0.25">
      <c r="A6436" s="35">
        <v>40724</v>
      </c>
      <c r="B6436">
        <v>95.3</v>
      </c>
    </row>
    <row r="6437" spans="1:2" x14ac:dyDescent="0.25">
      <c r="A6437" s="35">
        <v>40725</v>
      </c>
      <c r="B6437">
        <v>94.81</v>
      </c>
    </row>
    <row r="6438" spans="1:2" x14ac:dyDescent="0.25">
      <c r="A6438" s="35">
        <v>40729</v>
      </c>
      <c r="B6438">
        <v>96.92</v>
      </c>
    </row>
    <row r="6439" spans="1:2" x14ac:dyDescent="0.25">
      <c r="A6439" s="35">
        <v>40730</v>
      </c>
      <c r="B6439">
        <v>96.67</v>
      </c>
    </row>
    <row r="6440" spans="1:2" x14ac:dyDescent="0.25">
      <c r="A6440" s="35">
        <v>40731</v>
      </c>
      <c r="B6440">
        <v>98.7</v>
      </c>
    </row>
    <row r="6441" spans="1:2" x14ac:dyDescent="0.25">
      <c r="A6441" s="35">
        <v>40732</v>
      </c>
      <c r="B6441">
        <v>96.2</v>
      </c>
    </row>
    <row r="6442" spans="1:2" x14ac:dyDescent="0.25">
      <c r="A6442" s="35">
        <v>40735</v>
      </c>
      <c r="B6442">
        <v>95.16</v>
      </c>
    </row>
    <row r="6443" spans="1:2" x14ac:dyDescent="0.25">
      <c r="A6443" s="35">
        <v>40736</v>
      </c>
      <c r="B6443">
        <v>97.41</v>
      </c>
    </row>
    <row r="6444" spans="1:2" x14ac:dyDescent="0.25">
      <c r="A6444" s="35">
        <v>40737</v>
      </c>
      <c r="B6444">
        <v>98.04</v>
      </c>
    </row>
    <row r="6445" spans="1:2" x14ac:dyDescent="0.25">
      <c r="A6445" s="35">
        <v>40738</v>
      </c>
      <c r="B6445">
        <v>95.75</v>
      </c>
    </row>
    <row r="6446" spans="1:2" x14ac:dyDescent="0.25">
      <c r="A6446" s="35">
        <v>40739</v>
      </c>
      <c r="B6446">
        <v>97.24</v>
      </c>
    </row>
    <row r="6447" spans="1:2" x14ac:dyDescent="0.25">
      <c r="A6447" s="35">
        <v>40742</v>
      </c>
      <c r="B6447">
        <v>95.94</v>
      </c>
    </row>
    <row r="6448" spans="1:2" x14ac:dyDescent="0.25">
      <c r="A6448" s="35">
        <v>40743</v>
      </c>
      <c r="B6448">
        <v>97.49</v>
      </c>
    </row>
    <row r="6449" spans="1:2" x14ac:dyDescent="0.25">
      <c r="A6449" s="35">
        <v>40744</v>
      </c>
      <c r="B6449">
        <v>98.11</v>
      </c>
    </row>
    <row r="6450" spans="1:2" x14ac:dyDescent="0.25">
      <c r="A6450" s="35">
        <v>40745</v>
      </c>
      <c r="B6450">
        <v>98.96</v>
      </c>
    </row>
    <row r="6451" spans="1:2" x14ac:dyDescent="0.25">
      <c r="A6451" s="35">
        <v>40746</v>
      </c>
      <c r="B6451">
        <v>99.53</v>
      </c>
    </row>
    <row r="6452" spans="1:2" x14ac:dyDescent="0.25">
      <c r="A6452" s="35">
        <v>40749</v>
      </c>
      <c r="B6452">
        <v>98.97</v>
      </c>
    </row>
    <row r="6453" spans="1:2" x14ac:dyDescent="0.25">
      <c r="A6453" s="35">
        <v>40750</v>
      </c>
      <c r="B6453">
        <v>99.61</v>
      </c>
    </row>
    <row r="6454" spans="1:2" x14ac:dyDescent="0.25">
      <c r="A6454" s="35">
        <v>40751</v>
      </c>
      <c r="B6454">
        <v>97.4</v>
      </c>
    </row>
    <row r="6455" spans="1:2" x14ac:dyDescent="0.25">
      <c r="A6455" s="35">
        <v>40752</v>
      </c>
      <c r="B6455">
        <v>97.48</v>
      </c>
    </row>
    <row r="6456" spans="1:2" x14ac:dyDescent="0.25">
      <c r="A6456" s="35">
        <v>40753</v>
      </c>
      <c r="B6456">
        <v>95.68</v>
      </c>
    </row>
    <row r="6457" spans="1:2" x14ac:dyDescent="0.25">
      <c r="A6457" s="35">
        <v>40756</v>
      </c>
      <c r="B6457">
        <v>94.98</v>
      </c>
    </row>
    <row r="6458" spans="1:2" x14ac:dyDescent="0.25">
      <c r="A6458" s="35">
        <v>40757</v>
      </c>
      <c r="B6458">
        <v>93.78</v>
      </c>
    </row>
    <row r="6459" spans="1:2" x14ac:dyDescent="0.25">
      <c r="A6459" s="35">
        <v>40758</v>
      </c>
      <c r="B6459">
        <v>91.87</v>
      </c>
    </row>
    <row r="6460" spans="1:2" x14ac:dyDescent="0.25">
      <c r="A6460" s="35">
        <v>40759</v>
      </c>
      <c r="B6460">
        <v>86.75</v>
      </c>
    </row>
    <row r="6461" spans="1:2" x14ac:dyDescent="0.25">
      <c r="A6461" s="35">
        <v>40760</v>
      </c>
      <c r="B6461">
        <v>86.89</v>
      </c>
    </row>
    <row r="6462" spans="1:2" x14ac:dyDescent="0.25">
      <c r="A6462" s="35">
        <v>40763</v>
      </c>
      <c r="B6462">
        <v>81.27</v>
      </c>
    </row>
    <row r="6463" spans="1:2" x14ac:dyDescent="0.25">
      <c r="A6463" s="35">
        <v>40764</v>
      </c>
      <c r="B6463">
        <v>79.319999999999993</v>
      </c>
    </row>
    <row r="6464" spans="1:2" x14ac:dyDescent="0.25">
      <c r="A6464" s="35">
        <v>40765</v>
      </c>
      <c r="B6464">
        <v>83.05</v>
      </c>
    </row>
    <row r="6465" spans="1:2" x14ac:dyDescent="0.25">
      <c r="A6465" s="35">
        <v>40766</v>
      </c>
      <c r="B6465">
        <v>85.48</v>
      </c>
    </row>
    <row r="6466" spans="1:2" x14ac:dyDescent="0.25">
      <c r="A6466" s="35">
        <v>40767</v>
      </c>
      <c r="B6466">
        <v>85.19</v>
      </c>
    </row>
    <row r="6467" spans="1:2" x14ac:dyDescent="0.25">
      <c r="A6467" s="35">
        <v>40770</v>
      </c>
      <c r="B6467">
        <v>87.88</v>
      </c>
    </row>
    <row r="6468" spans="1:2" x14ac:dyDescent="0.25">
      <c r="A6468" s="35">
        <v>40771</v>
      </c>
      <c r="B6468">
        <v>86.65</v>
      </c>
    </row>
    <row r="6469" spans="1:2" x14ac:dyDescent="0.25">
      <c r="A6469" s="35">
        <v>40772</v>
      </c>
      <c r="B6469">
        <v>87.58</v>
      </c>
    </row>
    <row r="6470" spans="1:2" x14ac:dyDescent="0.25">
      <c r="A6470" s="35">
        <v>40773</v>
      </c>
      <c r="B6470">
        <v>82.38</v>
      </c>
    </row>
    <row r="6471" spans="1:2" x14ac:dyDescent="0.25">
      <c r="A6471" s="35">
        <v>40774</v>
      </c>
      <c r="B6471">
        <v>82.33</v>
      </c>
    </row>
    <row r="6472" spans="1:2" x14ac:dyDescent="0.25">
      <c r="A6472" s="35">
        <v>40777</v>
      </c>
      <c r="B6472">
        <v>84.42</v>
      </c>
    </row>
    <row r="6473" spans="1:2" x14ac:dyDescent="0.25">
      <c r="A6473" s="35">
        <v>40778</v>
      </c>
      <c r="B6473">
        <v>85.35</v>
      </c>
    </row>
    <row r="6474" spans="1:2" x14ac:dyDescent="0.25">
      <c r="A6474" s="35">
        <v>40779</v>
      </c>
      <c r="B6474">
        <v>84.99</v>
      </c>
    </row>
    <row r="6475" spans="1:2" x14ac:dyDescent="0.25">
      <c r="A6475" s="35">
        <v>40780</v>
      </c>
      <c r="B6475">
        <v>85.15</v>
      </c>
    </row>
    <row r="6476" spans="1:2" x14ac:dyDescent="0.25">
      <c r="A6476" s="35">
        <v>40781</v>
      </c>
      <c r="B6476">
        <v>85.37</v>
      </c>
    </row>
    <row r="6477" spans="1:2" x14ac:dyDescent="0.25">
      <c r="A6477" s="35">
        <v>40784</v>
      </c>
      <c r="B6477">
        <v>87.27</v>
      </c>
    </row>
    <row r="6478" spans="1:2" x14ac:dyDescent="0.25">
      <c r="A6478" s="35">
        <v>40785</v>
      </c>
      <c r="B6478">
        <v>88.9</v>
      </c>
    </row>
    <row r="6479" spans="1:2" x14ac:dyDescent="0.25">
      <c r="A6479" s="35">
        <v>40786</v>
      </c>
      <c r="B6479">
        <v>88.81</v>
      </c>
    </row>
    <row r="6480" spans="1:2" x14ac:dyDescent="0.25">
      <c r="A6480" s="35">
        <v>40787</v>
      </c>
      <c r="B6480">
        <v>88.93</v>
      </c>
    </row>
    <row r="6481" spans="1:2" x14ac:dyDescent="0.25">
      <c r="A6481" s="35">
        <v>40788</v>
      </c>
      <c r="B6481">
        <v>86.45</v>
      </c>
    </row>
    <row r="6482" spans="1:2" x14ac:dyDescent="0.25">
      <c r="A6482" s="35">
        <v>40792</v>
      </c>
      <c r="B6482">
        <v>85.99</v>
      </c>
    </row>
    <row r="6483" spans="1:2" x14ac:dyDescent="0.25">
      <c r="A6483" s="35">
        <v>40793</v>
      </c>
      <c r="B6483">
        <v>89.34</v>
      </c>
    </row>
    <row r="6484" spans="1:2" x14ac:dyDescent="0.25">
      <c r="A6484" s="35">
        <v>40794</v>
      </c>
      <c r="B6484">
        <v>89.05</v>
      </c>
    </row>
    <row r="6485" spans="1:2" x14ac:dyDescent="0.25">
      <c r="A6485" s="35">
        <v>40795</v>
      </c>
      <c r="B6485">
        <v>87.24</v>
      </c>
    </row>
    <row r="6486" spans="1:2" x14ac:dyDescent="0.25">
      <c r="A6486" s="35">
        <v>40798</v>
      </c>
      <c r="B6486">
        <v>88.19</v>
      </c>
    </row>
    <row r="6487" spans="1:2" x14ac:dyDescent="0.25">
      <c r="A6487" s="35">
        <v>40799</v>
      </c>
      <c r="B6487">
        <v>90.21</v>
      </c>
    </row>
    <row r="6488" spans="1:2" x14ac:dyDescent="0.25">
      <c r="A6488" s="35">
        <v>40800</v>
      </c>
      <c r="B6488">
        <v>88.91</v>
      </c>
    </row>
    <row r="6489" spans="1:2" x14ac:dyDescent="0.25">
      <c r="A6489" s="35">
        <v>40801</v>
      </c>
      <c r="B6489">
        <v>89.4</v>
      </c>
    </row>
    <row r="6490" spans="1:2" x14ac:dyDescent="0.25">
      <c r="A6490" s="35">
        <v>40802</v>
      </c>
      <c r="B6490">
        <v>87.96</v>
      </c>
    </row>
    <row r="6491" spans="1:2" x14ac:dyDescent="0.25">
      <c r="A6491" s="35">
        <v>40805</v>
      </c>
      <c r="B6491">
        <v>85.7</v>
      </c>
    </row>
    <row r="6492" spans="1:2" x14ac:dyDescent="0.25">
      <c r="A6492" s="35">
        <v>40806</v>
      </c>
      <c r="B6492">
        <v>86.92</v>
      </c>
    </row>
    <row r="6493" spans="1:2" x14ac:dyDescent="0.25">
      <c r="A6493" s="35">
        <v>40807</v>
      </c>
      <c r="B6493">
        <v>85.77</v>
      </c>
    </row>
    <row r="6494" spans="1:2" x14ac:dyDescent="0.25">
      <c r="A6494" s="35">
        <v>40808</v>
      </c>
      <c r="B6494">
        <v>80.290000000000006</v>
      </c>
    </row>
    <row r="6495" spans="1:2" x14ac:dyDescent="0.25">
      <c r="A6495" s="35">
        <v>40809</v>
      </c>
      <c r="B6495">
        <v>79.58</v>
      </c>
    </row>
    <row r="6496" spans="1:2" x14ac:dyDescent="0.25">
      <c r="A6496" s="35">
        <v>40812</v>
      </c>
      <c r="B6496">
        <v>79.97</v>
      </c>
    </row>
    <row r="6497" spans="1:2" x14ac:dyDescent="0.25">
      <c r="A6497" s="35">
        <v>40813</v>
      </c>
      <c r="B6497">
        <v>84.18</v>
      </c>
    </row>
    <row r="6498" spans="1:2" x14ac:dyDescent="0.25">
      <c r="A6498" s="35">
        <v>40814</v>
      </c>
      <c r="B6498">
        <v>80.94</v>
      </c>
    </row>
    <row r="6499" spans="1:2" x14ac:dyDescent="0.25">
      <c r="A6499" s="35">
        <v>40815</v>
      </c>
      <c r="B6499">
        <v>81.87</v>
      </c>
    </row>
    <row r="6500" spans="1:2" x14ac:dyDescent="0.25">
      <c r="A6500" s="35">
        <v>40816</v>
      </c>
      <c r="B6500">
        <v>78.930000000000007</v>
      </c>
    </row>
    <row r="6501" spans="1:2" x14ac:dyDescent="0.25">
      <c r="A6501" s="35">
        <v>40819</v>
      </c>
      <c r="B6501">
        <v>77.34</v>
      </c>
    </row>
    <row r="6502" spans="1:2" x14ac:dyDescent="0.25">
      <c r="A6502" s="35">
        <v>40820</v>
      </c>
      <c r="B6502">
        <v>75.400000000000006</v>
      </c>
    </row>
    <row r="6503" spans="1:2" x14ac:dyDescent="0.25">
      <c r="A6503" s="35">
        <v>40821</v>
      </c>
      <c r="B6503">
        <v>79.41</v>
      </c>
    </row>
    <row r="6504" spans="1:2" x14ac:dyDescent="0.25">
      <c r="A6504" s="35">
        <v>40822</v>
      </c>
      <c r="B6504">
        <v>82.32</v>
      </c>
    </row>
    <row r="6505" spans="1:2" x14ac:dyDescent="0.25">
      <c r="A6505" s="35">
        <v>40823</v>
      </c>
      <c r="B6505">
        <v>82.7</v>
      </c>
    </row>
    <row r="6506" spans="1:2" x14ac:dyDescent="0.25">
      <c r="A6506" s="35">
        <v>40826</v>
      </c>
      <c r="B6506">
        <v>85.14</v>
      </c>
    </row>
    <row r="6507" spans="1:2" x14ac:dyDescent="0.25">
      <c r="A6507" s="35">
        <v>40827</v>
      </c>
      <c r="B6507">
        <v>85.54</v>
      </c>
    </row>
    <row r="6508" spans="1:2" x14ac:dyDescent="0.25">
      <c r="A6508" s="35">
        <v>40828</v>
      </c>
      <c r="B6508">
        <v>85.3</v>
      </c>
    </row>
    <row r="6509" spans="1:2" x14ac:dyDescent="0.25">
      <c r="A6509" s="35">
        <v>40829</v>
      </c>
      <c r="B6509">
        <v>83.96</v>
      </c>
    </row>
    <row r="6510" spans="1:2" x14ac:dyDescent="0.25">
      <c r="A6510" s="35">
        <v>40830</v>
      </c>
      <c r="B6510">
        <v>86.8</v>
      </c>
    </row>
    <row r="6511" spans="1:2" x14ac:dyDescent="0.25">
      <c r="A6511" s="35">
        <v>40833</v>
      </c>
      <c r="B6511">
        <v>86.38</v>
      </c>
    </row>
    <row r="6512" spans="1:2" x14ac:dyDescent="0.25">
      <c r="A6512" s="35">
        <v>40834</v>
      </c>
      <c r="B6512">
        <v>88.34</v>
      </c>
    </row>
    <row r="6513" spans="1:2" x14ac:dyDescent="0.25">
      <c r="A6513" s="35">
        <v>40835</v>
      </c>
      <c r="B6513">
        <v>86.11</v>
      </c>
    </row>
    <row r="6514" spans="1:2" x14ac:dyDescent="0.25">
      <c r="A6514" s="35">
        <v>40836</v>
      </c>
      <c r="B6514">
        <v>86.07</v>
      </c>
    </row>
    <row r="6515" spans="1:2" x14ac:dyDescent="0.25">
      <c r="A6515" s="35">
        <v>40837</v>
      </c>
      <c r="B6515">
        <v>87.19</v>
      </c>
    </row>
    <row r="6516" spans="1:2" x14ac:dyDescent="0.25">
      <c r="A6516" s="35">
        <v>40840</v>
      </c>
      <c r="B6516">
        <v>91.12</v>
      </c>
    </row>
    <row r="6517" spans="1:2" x14ac:dyDescent="0.25">
      <c r="A6517" s="35">
        <v>40841</v>
      </c>
      <c r="B6517">
        <v>92.98</v>
      </c>
    </row>
    <row r="6518" spans="1:2" x14ac:dyDescent="0.25">
      <c r="A6518" s="35">
        <v>40842</v>
      </c>
      <c r="B6518">
        <v>90.2</v>
      </c>
    </row>
    <row r="6519" spans="1:2" x14ac:dyDescent="0.25">
      <c r="A6519" s="35">
        <v>40843</v>
      </c>
      <c r="B6519">
        <v>93.96</v>
      </c>
    </row>
    <row r="6520" spans="1:2" x14ac:dyDescent="0.25">
      <c r="A6520" s="35">
        <v>40844</v>
      </c>
      <c r="B6520">
        <v>93.32</v>
      </c>
    </row>
    <row r="6521" spans="1:2" x14ac:dyDescent="0.25">
      <c r="A6521" s="35">
        <v>40847</v>
      </c>
      <c r="B6521">
        <v>93.19</v>
      </c>
    </row>
    <row r="6522" spans="1:2" x14ac:dyDescent="0.25">
      <c r="A6522" s="35">
        <v>40848</v>
      </c>
      <c r="B6522">
        <v>92.19</v>
      </c>
    </row>
    <row r="6523" spans="1:2" x14ac:dyDescent="0.25">
      <c r="A6523" s="35">
        <v>40849</v>
      </c>
      <c r="B6523">
        <v>92.51</v>
      </c>
    </row>
    <row r="6524" spans="1:2" x14ac:dyDescent="0.25">
      <c r="A6524" s="35">
        <v>40850</v>
      </c>
      <c r="B6524">
        <v>94.07</v>
      </c>
    </row>
    <row r="6525" spans="1:2" x14ac:dyDescent="0.25">
      <c r="A6525" s="35">
        <v>40851</v>
      </c>
      <c r="B6525">
        <v>94.26</v>
      </c>
    </row>
    <row r="6526" spans="1:2" x14ac:dyDescent="0.25">
      <c r="A6526" s="35">
        <v>40854</v>
      </c>
      <c r="B6526">
        <v>95.52</v>
      </c>
    </row>
    <row r="6527" spans="1:2" x14ac:dyDescent="0.25">
      <c r="A6527" s="35">
        <v>40855</v>
      </c>
      <c r="B6527">
        <v>96.8</v>
      </c>
    </row>
    <row r="6528" spans="1:2" x14ac:dyDescent="0.25">
      <c r="A6528" s="35">
        <v>40856</v>
      </c>
      <c r="B6528">
        <v>95.74</v>
      </c>
    </row>
    <row r="6529" spans="1:2" x14ac:dyDescent="0.25">
      <c r="A6529" s="35">
        <v>40857</v>
      </c>
      <c r="B6529">
        <v>97.78</v>
      </c>
    </row>
    <row r="6530" spans="1:2" x14ac:dyDescent="0.25">
      <c r="A6530" s="35">
        <v>40858</v>
      </c>
      <c r="B6530">
        <v>98.99</v>
      </c>
    </row>
    <row r="6531" spans="1:2" x14ac:dyDescent="0.25">
      <c r="A6531" s="35">
        <v>40861</v>
      </c>
      <c r="B6531">
        <v>98.14</v>
      </c>
    </row>
    <row r="6532" spans="1:2" x14ac:dyDescent="0.25">
      <c r="A6532" s="35">
        <v>40862</v>
      </c>
      <c r="B6532">
        <v>99.37</v>
      </c>
    </row>
    <row r="6533" spans="1:2" x14ac:dyDescent="0.25">
      <c r="A6533" s="35">
        <v>40863</v>
      </c>
      <c r="B6533">
        <v>102.59</v>
      </c>
    </row>
    <row r="6534" spans="1:2" x14ac:dyDescent="0.25">
      <c r="A6534" s="35">
        <v>40864</v>
      </c>
      <c r="B6534">
        <v>98.82</v>
      </c>
    </row>
    <row r="6535" spans="1:2" x14ac:dyDescent="0.25">
      <c r="A6535" s="35">
        <v>40865</v>
      </c>
      <c r="B6535">
        <v>97.67</v>
      </c>
    </row>
    <row r="6536" spans="1:2" x14ac:dyDescent="0.25">
      <c r="A6536" s="35">
        <v>40868</v>
      </c>
      <c r="B6536">
        <v>96.73</v>
      </c>
    </row>
    <row r="6537" spans="1:2" x14ac:dyDescent="0.25">
      <c r="A6537" s="35">
        <v>40869</v>
      </c>
      <c r="B6537">
        <v>97.76</v>
      </c>
    </row>
    <row r="6538" spans="1:2" x14ac:dyDescent="0.25">
      <c r="A6538" s="35">
        <v>40870</v>
      </c>
      <c r="B6538">
        <v>96.16</v>
      </c>
    </row>
    <row r="6539" spans="1:2" x14ac:dyDescent="0.25">
      <c r="A6539" s="35">
        <v>40872</v>
      </c>
      <c r="B6539">
        <v>96.91</v>
      </c>
    </row>
    <row r="6540" spans="1:2" x14ac:dyDescent="0.25">
      <c r="A6540" s="35">
        <v>40875</v>
      </c>
      <c r="B6540">
        <v>98.21</v>
      </c>
    </row>
    <row r="6541" spans="1:2" x14ac:dyDescent="0.25">
      <c r="A6541" s="35">
        <v>40876</v>
      </c>
      <c r="B6541">
        <v>99.79</v>
      </c>
    </row>
    <row r="6542" spans="1:2" x14ac:dyDescent="0.25">
      <c r="A6542" s="35">
        <v>40877</v>
      </c>
      <c r="B6542">
        <v>100.36</v>
      </c>
    </row>
    <row r="6543" spans="1:2" x14ac:dyDescent="0.25">
      <c r="A6543" s="35">
        <v>40878</v>
      </c>
      <c r="B6543">
        <v>100.2</v>
      </c>
    </row>
    <row r="6544" spans="1:2" x14ac:dyDescent="0.25">
      <c r="A6544" s="35">
        <v>40879</v>
      </c>
      <c r="B6544">
        <v>100.97</v>
      </c>
    </row>
    <row r="6545" spans="1:2" x14ac:dyDescent="0.25">
      <c r="A6545" s="35">
        <v>40882</v>
      </c>
      <c r="B6545">
        <v>100.94</v>
      </c>
    </row>
    <row r="6546" spans="1:2" x14ac:dyDescent="0.25">
      <c r="A6546" s="35">
        <v>40883</v>
      </c>
      <c r="B6546">
        <v>101.25</v>
      </c>
    </row>
    <row r="6547" spans="1:2" x14ac:dyDescent="0.25">
      <c r="A6547" s="35">
        <v>40884</v>
      </c>
      <c r="B6547">
        <v>100.45</v>
      </c>
    </row>
    <row r="6548" spans="1:2" x14ac:dyDescent="0.25">
      <c r="A6548" s="35">
        <v>40885</v>
      </c>
      <c r="B6548">
        <v>98.35</v>
      </c>
    </row>
    <row r="6549" spans="1:2" x14ac:dyDescent="0.25">
      <c r="A6549" s="35">
        <v>40886</v>
      </c>
      <c r="B6549">
        <v>99.4</v>
      </c>
    </row>
    <row r="6550" spans="1:2" x14ac:dyDescent="0.25">
      <c r="A6550" s="35">
        <v>40889</v>
      </c>
      <c r="B6550">
        <v>97.77</v>
      </c>
    </row>
    <row r="6551" spans="1:2" x14ac:dyDescent="0.25">
      <c r="A6551" s="35">
        <v>40890</v>
      </c>
      <c r="B6551">
        <v>100.24</v>
      </c>
    </row>
    <row r="6552" spans="1:2" x14ac:dyDescent="0.25">
      <c r="A6552" s="35">
        <v>40891</v>
      </c>
      <c r="B6552">
        <v>94.92</v>
      </c>
    </row>
    <row r="6553" spans="1:2" x14ac:dyDescent="0.25">
      <c r="A6553" s="35">
        <v>40892</v>
      </c>
      <c r="B6553">
        <v>93.84</v>
      </c>
    </row>
    <row r="6554" spans="1:2" x14ac:dyDescent="0.25">
      <c r="A6554" s="35">
        <v>40893</v>
      </c>
      <c r="B6554">
        <v>93.55</v>
      </c>
    </row>
    <row r="6555" spans="1:2" x14ac:dyDescent="0.25">
      <c r="A6555" s="35">
        <v>40896</v>
      </c>
      <c r="B6555">
        <v>93.86</v>
      </c>
    </row>
    <row r="6556" spans="1:2" x14ac:dyDescent="0.25">
      <c r="A6556" s="35">
        <v>40897</v>
      </c>
      <c r="B6556">
        <v>97.16</v>
      </c>
    </row>
    <row r="6557" spans="1:2" x14ac:dyDescent="0.25">
      <c r="A6557" s="35">
        <v>40898</v>
      </c>
      <c r="B6557">
        <v>98.54</v>
      </c>
    </row>
    <row r="6558" spans="1:2" x14ac:dyDescent="0.25">
      <c r="A6558" s="35">
        <v>40899</v>
      </c>
      <c r="B6558">
        <v>99.42</v>
      </c>
    </row>
    <row r="6559" spans="1:2" x14ac:dyDescent="0.25">
      <c r="A6559" s="35">
        <v>40900</v>
      </c>
      <c r="B6559">
        <v>99.72</v>
      </c>
    </row>
    <row r="6560" spans="1:2" x14ac:dyDescent="0.25">
      <c r="A6560" s="35">
        <v>40904</v>
      </c>
      <c r="B6560">
        <v>101.29</v>
      </c>
    </row>
    <row r="6561" spans="1:2" x14ac:dyDescent="0.25">
      <c r="A6561" s="35">
        <v>40905</v>
      </c>
      <c r="B6561">
        <v>99.44</v>
      </c>
    </row>
    <row r="6562" spans="1:2" x14ac:dyDescent="0.25">
      <c r="A6562" s="35">
        <v>40906</v>
      </c>
      <c r="B6562">
        <v>99.68</v>
      </c>
    </row>
    <row r="6563" spans="1:2" x14ac:dyDescent="0.25">
      <c r="A6563" s="35">
        <v>40907</v>
      </c>
      <c r="B6563">
        <v>98.83</v>
      </c>
    </row>
    <row r="6564" spans="1:2" x14ac:dyDescent="0.25">
      <c r="A6564" s="35">
        <v>40911</v>
      </c>
      <c r="B6564">
        <v>102.96</v>
      </c>
    </row>
    <row r="6565" spans="1:2" x14ac:dyDescent="0.25">
      <c r="A6565" s="35">
        <v>40912</v>
      </c>
      <c r="B6565">
        <v>103.22</v>
      </c>
    </row>
    <row r="6566" spans="1:2" x14ac:dyDescent="0.25">
      <c r="A6566" s="35">
        <v>40913</v>
      </c>
      <c r="B6566">
        <v>101.81</v>
      </c>
    </row>
    <row r="6567" spans="1:2" x14ac:dyDescent="0.25">
      <c r="A6567" s="35">
        <v>40914</v>
      </c>
      <c r="B6567">
        <v>101.56</v>
      </c>
    </row>
    <row r="6568" spans="1:2" x14ac:dyDescent="0.25">
      <c r="A6568" s="35">
        <v>40917</v>
      </c>
      <c r="B6568">
        <v>101.31</v>
      </c>
    </row>
    <row r="6569" spans="1:2" x14ac:dyDescent="0.25">
      <c r="A6569" s="35">
        <v>40918</v>
      </c>
      <c r="B6569">
        <v>102.24</v>
      </c>
    </row>
    <row r="6570" spans="1:2" x14ac:dyDescent="0.25">
      <c r="A6570" s="35">
        <v>40919</v>
      </c>
      <c r="B6570">
        <v>100.89</v>
      </c>
    </row>
    <row r="6571" spans="1:2" x14ac:dyDescent="0.25">
      <c r="A6571" s="35">
        <v>40920</v>
      </c>
      <c r="B6571">
        <v>99.03</v>
      </c>
    </row>
    <row r="6572" spans="1:2" x14ac:dyDescent="0.25">
      <c r="A6572" s="35">
        <v>40921</v>
      </c>
      <c r="B6572">
        <v>98.69</v>
      </c>
    </row>
    <row r="6573" spans="1:2" x14ac:dyDescent="0.25">
      <c r="A6573" s="35">
        <v>40925</v>
      </c>
      <c r="B6573">
        <v>100.7</v>
      </c>
    </row>
    <row r="6574" spans="1:2" x14ac:dyDescent="0.25">
      <c r="A6574" s="35">
        <v>40926</v>
      </c>
      <c r="B6574">
        <v>100.61</v>
      </c>
    </row>
    <row r="6575" spans="1:2" x14ac:dyDescent="0.25">
      <c r="A6575" s="35">
        <v>40927</v>
      </c>
      <c r="B6575">
        <v>100.32</v>
      </c>
    </row>
    <row r="6576" spans="1:2" x14ac:dyDescent="0.25">
      <c r="A6576" s="35">
        <v>40928</v>
      </c>
      <c r="B6576">
        <v>98.15</v>
      </c>
    </row>
    <row r="6577" spans="1:2" x14ac:dyDescent="0.25">
      <c r="A6577" s="35">
        <v>40931</v>
      </c>
      <c r="B6577">
        <v>99.47</v>
      </c>
    </row>
    <row r="6578" spans="1:2" x14ac:dyDescent="0.25">
      <c r="A6578" s="35">
        <v>40932</v>
      </c>
      <c r="B6578">
        <v>98.84</v>
      </c>
    </row>
    <row r="6579" spans="1:2" x14ac:dyDescent="0.25">
      <c r="A6579" s="35">
        <v>40933</v>
      </c>
      <c r="B6579">
        <v>99.23</v>
      </c>
    </row>
    <row r="6580" spans="1:2" x14ac:dyDescent="0.25">
      <c r="A6580" s="35">
        <v>40934</v>
      </c>
      <c r="B6580">
        <v>99.76</v>
      </c>
    </row>
    <row r="6581" spans="1:2" x14ac:dyDescent="0.25">
      <c r="A6581" s="35">
        <v>40935</v>
      </c>
      <c r="B6581">
        <v>99.47</v>
      </c>
    </row>
    <row r="6582" spans="1:2" x14ac:dyDescent="0.25">
      <c r="A6582" s="35">
        <v>40938</v>
      </c>
      <c r="B6582">
        <v>98.75</v>
      </c>
    </row>
    <row r="6583" spans="1:2" x14ac:dyDescent="0.25">
      <c r="A6583" s="35">
        <v>40939</v>
      </c>
      <c r="B6583">
        <v>98.46</v>
      </c>
    </row>
    <row r="6584" spans="1:2" x14ac:dyDescent="0.25">
      <c r="A6584" s="35">
        <v>40940</v>
      </c>
      <c r="B6584">
        <v>97.63</v>
      </c>
    </row>
    <row r="6585" spans="1:2" x14ac:dyDescent="0.25">
      <c r="A6585" s="35">
        <v>40941</v>
      </c>
      <c r="B6585">
        <v>96.36</v>
      </c>
    </row>
    <row r="6586" spans="1:2" x14ac:dyDescent="0.25">
      <c r="A6586" s="35">
        <v>40942</v>
      </c>
      <c r="B6586">
        <v>97.8</v>
      </c>
    </row>
    <row r="6587" spans="1:2" x14ac:dyDescent="0.25">
      <c r="A6587" s="35">
        <v>40945</v>
      </c>
      <c r="B6587">
        <v>96.89</v>
      </c>
    </row>
    <row r="6588" spans="1:2" x14ac:dyDescent="0.25">
      <c r="A6588" s="35">
        <v>40946</v>
      </c>
      <c r="B6588">
        <v>98.55</v>
      </c>
    </row>
    <row r="6589" spans="1:2" x14ac:dyDescent="0.25">
      <c r="A6589" s="35">
        <v>40947</v>
      </c>
      <c r="B6589">
        <v>98.8</v>
      </c>
    </row>
    <row r="6590" spans="1:2" x14ac:dyDescent="0.25">
      <c r="A6590" s="35">
        <v>40948</v>
      </c>
      <c r="B6590">
        <v>99.88</v>
      </c>
    </row>
    <row r="6591" spans="1:2" x14ac:dyDescent="0.25">
      <c r="A6591" s="35">
        <v>40949</v>
      </c>
      <c r="B6591">
        <v>98.68</v>
      </c>
    </row>
    <row r="6592" spans="1:2" x14ac:dyDescent="0.25">
      <c r="A6592" s="35">
        <v>40952</v>
      </c>
      <c r="B6592">
        <v>100.39</v>
      </c>
    </row>
    <row r="6593" spans="1:2" x14ac:dyDescent="0.25">
      <c r="A6593" s="35">
        <v>40953</v>
      </c>
      <c r="B6593">
        <v>100.82</v>
      </c>
    </row>
    <row r="6594" spans="1:2" x14ac:dyDescent="0.25">
      <c r="A6594" s="35">
        <v>40954</v>
      </c>
      <c r="B6594">
        <v>101.82</v>
      </c>
    </row>
    <row r="6595" spans="1:2" x14ac:dyDescent="0.25">
      <c r="A6595" s="35">
        <v>40955</v>
      </c>
      <c r="B6595">
        <v>102.33</v>
      </c>
    </row>
    <row r="6596" spans="1:2" x14ac:dyDescent="0.25">
      <c r="A6596" s="35">
        <v>40956</v>
      </c>
      <c r="B6596">
        <v>103.27</v>
      </c>
    </row>
    <row r="6597" spans="1:2" x14ac:dyDescent="0.25">
      <c r="A6597" s="35">
        <v>40960</v>
      </c>
      <c r="B6597">
        <v>105.88</v>
      </c>
    </row>
    <row r="6598" spans="1:2" x14ac:dyDescent="0.25">
      <c r="A6598" s="35">
        <v>40961</v>
      </c>
      <c r="B6598">
        <v>105.99</v>
      </c>
    </row>
    <row r="6599" spans="1:2" x14ac:dyDescent="0.25">
      <c r="A6599" s="35">
        <v>40962</v>
      </c>
      <c r="B6599">
        <v>107.44</v>
      </c>
    </row>
    <row r="6600" spans="1:2" x14ac:dyDescent="0.25">
      <c r="A6600" s="35">
        <v>40963</v>
      </c>
      <c r="B6600">
        <v>109.39</v>
      </c>
    </row>
    <row r="6601" spans="1:2" x14ac:dyDescent="0.25">
      <c r="A6601" s="35">
        <v>40966</v>
      </c>
      <c r="B6601">
        <v>108.49</v>
      </c>
    </row>
    <row r="6602" spans="1:2" x14ac:dyDescent="0.25">
      <c r="A6602" s="35">
        <v>40967</v>
      </c>
      <c r="B6602">
        <v>106.59</v>
      </c>
    </row>
    <row r="6603" spans="1:2" x14ac:dyDescent="0.25">
      <c r="A6603" s="35">
        <v>40968</v>
      </c>
      <c r="B6603">
        <v>107.08</v>
      </c>
    </row>
    <row r="6604" spans="1:2" x14ac:dyDescent="0.25">
      <c r="A6604" s="35">
        <v>40969</v>
      </c>
      <c r="B6604">
        <v>108.76</v>
      </c>
    </row>
    <row r="6605" spans="1:2" x14ac:dyDescent="0.25">
      <c r="A6605" s="35">
        <v>40970</v>
      </c>
      <c r="B6605">
        <v>106.68</v>
      </c>
    </row>
    <row r="6606" spans="1:2" x14ac:dyDescent="0.25">
      <c r="A6606" s="35">
        <v>40973</v>
      </c>
      <c r="B6606">
        <v>106.7</v>
      </c>
    </row>
    <row r="6607" spans="1:2" x14ac:dyDescent="0.25">
      <c r="A6607" s="35">
        <v>40974</v>
      </c>
      <c r="B6607">
        <v>104.71</v>
      </c>
    </row>
    <row r="6608" spans="1:2" x14ac:dyDescent="0.25">
      <c r="A6608" s="35">
        <v>40975</v>
      </c>
      <c r="B6608">
        <v>106.16</v>
      </c>
    </row>
    <row r="6609" spans="1:2" x14ac:dyDescent="0.25">
      <c r="A6609" s="35">
        <v>40976</v>
      </c>
      <c r="B6609">
        <v>106.65</v>
      </c>
    </row>
    <row r="6610" spans="1:2" x14ac:dyDescent="0.25">
      <c r="A6610" s="35">
        <v>40977</v>
      </c>
      <c r="B6610">
        <v>107.4</v>
      </c>
    </row>
    <row r="6611" spans="1:2" x14ac:dyDescent="0.25">
      <c r="A6611" s="35">
        <v>40980</v>
      </c>
      <c r="B6611">
        <v>106.34</v>
      </c>
    </row>
    <row r="6612" spans="1:2" x14ac:dyDescent="0.25">
      <c r="A6612" s="35">
        <v>40981</v>
      </c>
      <c r="B6612">
        <v>106.7</v>
      </c>
    </row>
    <row r="6613" spans="1:2" x14ac:dyDescent="0.25">
      <c r="A6613" s="35">
        <v>40982</v>
      </c>
      <c r="B6613">
        <v>105.49</v>
      </c>
    </row>
    <row r="6614" spans="1:2" x14ac:dyDescent="0.25">
      <c r="A6614" s="35">
        <v>40983</v>
      </c>
      <c r="B6614">
        <v>105.19</v>
      </c>
    </row>
    <row r="6615" spans="1:2" x14ac:dyDescent="0.25">
      <c r="A6615" s="35">
        <v>40984</v>
      </c>
      <c r="B6615">
        <v>107.03</v>
      </c>
    </row>
    <row r="6616" spans="1:2" x14ac:dyDescent="0.25">
      <c r="A6616" s="35">
        <v>40987</v>
      </c>
      <c r="B6616">
        <v>108.09</v>
      </c>
    </row>
    <row r="6617" spans="1:2" x14ac:dyDescent="0.25">
      <c r="A6617" s="35">
        <v>40988</v>
      </c>
      <c r="B6617">
        <v>105.68</v>
      </c>
    </row>
    <row r="6618" spans="1:2" x14ac:dyDescent="0.25">
      <c r="A6618" s="35">
        <v>40989</v>
      </c>
      <c r="B6618">
        <v>106.87</v>
      </c>
    </row>
    <row r="6619" spans="1:2" x14ac:dyDescent="0.25">
      <c r="A6619" s="35">
        <v>40990</v>
      </c>
      <c r="B6619">
        <v>104.98</v>
      </c>
    </row>
    <row r="6620" spans="1:2" x14ac:dyDescent="0.25">
      <c r="A6620" s="35">
        <v>40991</v>
      </c>
      <c r="B6620">
        <v>106.43</v>
      </c>
    </row>
    <row r="6621" spans="1:2" x14ac:dyDescent="0.25">
      <c r="A6621" s="35">
        <v>40994</v>
      </c>
      <c r="B6621">
        <v>107.07</v>
      </c>
    </row>
    <row r="6622" spans="1:2" x14ac:dyDescent="0.25">
      <c r="A6622" s="35">
        <v>40995</v>
      </c>
      <c r="B6622">
        <v>107.32</v>
      </c>
    </row>
    <row r="6623" spans="1:2" x14ac:dyDescent="0.25">
      <c r="A6623" s="35">
        <v>40996</v>
      </c>
      <c r="B6623">
        <v>105.4</v>
      </c>
    </row>
    <row r="6624" spans="1:2" x14ac:dyDescent="0.25">
      <c r="A6624" s="35">
        <v>40997</v>
      </c>
      <c r="B6624">
        <v>102.79</v>
      </c>
    </row>
    <row r="6625" spans="1:2" x14ac:dyDescent="0.25">
      <c r="A6625" s="35">
        <v>40998</v>
      </c>
      <c r="B6625">
        <v>103.03</v>
      </c>
    </row>
    <row r="6626" spans="1:2" x14ac:dyDescent="0.25">
      <c r="A6626" s="35">
        <v>41001</v>
      </c>
      <c r="B6626">
        <v>105.25</v>
      </c>
    </row>
    <row r="6627" spans="1:2" x14ac:dyDescent="0.25">
      <c r="A6627" s="35">
        <v>41002</v>
      </c>
      <c r="B6627">
        <v>104.02</v>
      </c>
    </row>
    <row r="6628" spans="1:2" x14ac:dyDescent="0.25">
      <c r="A6628" s="35">
        <v>41003</v>
      </c>
      <c r="B6628">
        <v>101.53</v>
      </c>
    </row>
    <row r="6629" spans="1:2" x14ac:dyDescent="0.25">
      <c r="A6629" s="35">
        <v>41004</v>
      </c>
      <c r="B6629">
        <v>103.29</v>
      </c>
    </row>
    <row r="6630" spans="1:2" x14ac:dyDescent="0.25">
      <c r="A6630" s="35">
        <v>41008</v>
      </c>
      <c r="B6630">
        <v>102.45</v>
      </c>
    </row>
    <row r="6631" spans="1:2" x14ac:dyDescent="0.25">
      <c r="A6631" s="35">
        <v>41009</v>
      </c>
      <c r="B6631">
        <v>101.12</v>
      </c>
    </row>
    <row r="6632" spans="1:2" x14ac:dyDescent="0.25">
      <c r="A6632" s="35">
        <v>41010</v>
      </c>
      <c r="B6632">
        <v>102.66</v>
      </c>
    </row>
    <row r="6633" spans="1:2" x14ac:dyDescent="0.25">
      <c r="A6633" s="35">
        <v>41011</v>
      </c>
      <c r="B6633">
        <v>103.69</v>
      </c>
    </row>
    <row r="6634" spans="1:2" x14ac:dyDescent="0.25">
      <c r="A6634" s="35">
        <v>41012</v>
      </c>
      <c r="B6634">
        <v>102.84</v>
      </c>
    </row>
    <row r="6635" spans="1:2" x14ac:dyDescent="0.25">
      <c r="A6635" s="35">
        <v>41015</v>
      </c>
      <c r="B6635">
        <v>102.92</v>
      </c>
    </row>
    <row r="6636" spans="1:2" x14ac:dyDescent="0.25">
      <c r="A6636" s="35">
        <v>41016</v>
      </c>
      <c r="B6636">
        <v>104.23</v>
      </c>
    </row>
    <row r="6637" spans="1:2" x14ac:dyDescent="0.25">
      <c r="A6637" s="35">
        <v>41017</v>
      </c>
      <c r="B6637">
        <v>102.65</v>
      </c>
    </row>
    <row r="6638" spans="1:2" x14ac:dyDescent="0.25">
      <c r="A6638" s="35">
        <v>41018</v>
      </c>
      <c r="B6638">
        <v>102.38</v>
      </c>
    </row>
    <row r="6639" spans="1:2" x14ac:dyDescent="0.25">
      <c r="A6639" s="35">
        <v>41019</v>
      </c>
      <c r="B6639">
        <v>103.58</v>
      </c>
    </row>
    <row r="6640" spans="1:2" x14ac:dyDescent="0.25">
      <c r="A6640" s="35">
        <v>41022</v>
      </c>
      <c r="B6640">
        <v>102.68</v>
      </c>
    </row>
    <row r="6641" spans="1:2" x14ac:dyDescent="0.25">
      <c r="A6641" s="35">
        <v>41023</v>
      </c>
      <c r="B6641">
        <v>103.1</v>
      </c>
    </row>
    <row r="6642" spans="1:2" x14ac:dyDescent="0.25">
      <c r="A6642" s="35">
        <v>41024</v>
      </c>
      <c r="B6642">
        <v>103.72</v>
      </c>
    </row>
    <row r="6643" spans="1:2" x14ac:dyDescent="0.25">
      <c r="A6643" s="35">
        <v>41025</v>
      </c>
      <c r="B6643">
        <v>104.56</v>
      </c>
    </row>
    <row r="6644" spans="1:2" x14ac:dyDescent="0.25">
      <c r="A6644" s="35">
        <v>41026</v>
      </c>
      <c r="B6644">
        <v>104.86</v>
      </c>
    </row>
    <row r="6645" spans="1:2" x14ac:dyDescent="0.25">
      <c r="A6645" s="35">
        <v>41029</v>
      </c>
      <c r="B6645">
        <v>104.89</v>
      </c>
    </row>
    <row r="6646" spans="1:2" x14ac:dyDescent="0.25">
      <c r="A6646" s="35">
        <v>41030</v>
      </c>
      <c r="B6646">
        <v>106.17</v>
      </c>
    </row>
    <row r="6647" spans="1:2" x14ac:dyDescent="0.25">
      <c r="A6647" s="35">
        <v>41031</v>
      </c>
      <c r="B6647">
        <v>105.25</v>
      </c>
    </row>
    <row r="6648" spans="1:2" x14ac:dyDescent="0.25">
      <c r="A6648" s="35">
        <v>41032</v>
      </c>
      <c r="B6648">
        <v>102.56</v>
      </c>
    </row>
    <row r="6649" spans="1:2" x14ac:dyDescent="0.25">
      <c r="A6649" s="35">
        <v>41033</v>
      </c>
      <c r="B6649">
        <v>98.49</v>
      </c>
    </row>
    <row r="6650" spans="1:2" x14ac:dyDescent="0.25">
      <c r="A6650" s="35">
        <v>41036</v>
      </c>
      <c r="B6650">
        <v>97.86</v>
      </c>
    </row>
    <row r="6651" spans="1:2" x14ac:dyDescent="0.25">
      <c r="A6651" s="35">
        <v>41037</v>
      </c>
      <c r="B6651">
        <v>97.13</v>
      </c>
    </row>
    <row r="6652" spans="1:2" x14ac:dyDescent="0.25">
      <c r="A6652" s="35">
        <v>41038</v>
      </c>
      <c r="B6652">
        <v>96.8</v>
      </c>
    </row>
    <row r="6653" spans="1:2" x14ac:dyDescent="0.25">
      <c r="A6653" s="35">
        <v>41039</v>
      </c>
      <c r="B6653">
        <v>97.1</v>
      </c>
    </row>
    <row r="6654" spans="1:2" x14ac:dyDescent="0.25">
      <c r="A6654" s="35">
        <v>41040</v>
      </c>
      <c r="B6654">
        <v>96.03</v>
      </c>
    </row>
    <row r="6655" spans="1:2" x14ac:dyDescent="0.25">
      <c r="A6655" s="35">
        <v>41043</v>
      </c>
      <c r="B6655">
        <v>94.75</v>
      </c>
    </row>
    <row r="6656" spans="1:2" x14ac:dyDescent="0.25">
      <c r="A6656" s="35">
        <v>41044</v>
      </c>
      <c r="B6656">
        <v>93.97</v>
      </c>
    </row>
    <row r="6657" spans="1:2" x14ac:dyDescent="0.25">
      <c r="A6657" s="35">
        <v>41045</v>
      </c>
      <c r="B6657">
        <v>92.78</v>
      </c>
    </row>
    <row r="6658" spans="1:2" x14ac:dyDescent="0.25">
      <c r="A6658" s="35">
        <v>41046</v>
      </c>
      <c r="B6658">
        <v>92.53</v>
      </c>
    </row>
    <row r="6659" spans="1:2" x14ac:dyDescent="0.25">
      <c r="A6659" s="35">
        <v>41047</v>
      </c>
      <c r="B6659">
        <v>91.51</v>
      </c>
    </row>
    <row r="6660" spans="1:2" x14ac:dyDescent="0.25">
      <c r="A6660" s="35">
        <v>41050</v>
      </c>
      <c r="B6660">
        <v>92.57</v>
      </c>
    </row>
    <row r="6661" spans="1:2" x14ac:dyDescent="0.25">
      <c r="A6661" s="35">
        <v>41051</v>
      </c>
      <c r="B6661">
        <v>91.44</v>
      </c>
    </row>
    <row r="6662" spans="1:2" x14ac:dyDescent="0.25">
      <c r="A6662" s="35">
        <v>41052</v>
      </c>
      <c r="B6662">
        <v>89.4</v>
      </c>
    </row>
    <row r="6663" spans="1:2" x14ac:dyDescent="0.25">
      <c r="A6663" s="35">
        <v>41053</v>
      </c>
      <c r="B6663">
        <v>90.36</v>
      </c>
    </row>
    <row r="6664" spans="1:2" x14ac:dyDescent="0.25">
      <c r="A6664" s="35">
        <v>41054</v>
      </c>
      <c r="B6664">
        <v>90.64</v>
      </c>
    </row>
    <row r="6665" spans="1:2" x14ac:dyDescent="0.25">
      <c r="A6665" s="35">
        <v>41058</v>
      </c>
      <c r="B6665">
        <v>90.75</v>
      </c>
    </row>
    <row r="6666" spans="1:2" x14ac:dyDescent="0.25">
      <c r="A6666" s="35">
        <v>41059</v>
      </c>
      <c r="B6666">
        <v>87.79</v>
      </c>
    </row>
    <row r="6667" spans="1:2" x14ac:dyDescent="0.25">
      <c r="A6667" s="35">
        <v>41060</v>
      </c>
      <c r="B6667">
        <v>86.52</v>
      </c>
    </row>
    <row r="6668" spans="1:2" x14ac:dyDescent="0.25">
      <c r="A6668" s="35">
        <v>41061</v>
      </c>
      <c r="B6668">
        <v>83.17</v>
      </c>
    </row>
    <row r="6669" spans="1:2" x14ac:dyDescent="0.25">
      <c r="A6669" s="35">
        <v>41064</v>
      </c>
      <c r="B6669">
        <v>83.95</v>
      </c>
    </row>
    <row r="6670" spans="1:2" x14ac:dyDescent="0.25">
      <c r="A6670" s="35">
        <v>41065</v>
      </c>
      <c r="B6670">
        <v>84.31</v>
      </c>
    </row>
    <row r="6671" spans="1:2" x14ac:dyDescent="0.25">
      <c r="A6671" s="35">
        <v>41066</v>
      </c>
      <c r="B6671">
        <v>85.05</v>
      </c>
    </row>
    <row r="6672" spans="1:2" x14ac:dyDescent="0.25">
      <c r="A6672" s="35">
        <v>41067</v>
      </c>
      <c r="B6672">
        <v>84.78</v>
      </c>
    </row>
    <row r="6673" spans="1:2" x14ac:dyDescent="0.25">
      <c r="A6673" s="35">
        <v>41068</v>
      </c>
      <c r="B6673">
        <v>84.08</v>
      </c>
    </row>
    <row r="6674" spans="1:2" x14ac:dyDescent="0.25">
      <c r="A6674" s="35">
        <v>41071</v>
      </c>
      <c r="B6674">
        <v>82.58</v>
      </c>
    </row>
    <row r="6675" spans="1:2" x14ac:dyDescent="0.25">
      <c r="A6675" s="35">
        <v>41072</v>
      </c>
      <c r="B6675">
        <v>83.35</v>
      </c>
    </row>
    <row r="6676" spans="1:2" x14ac:dyDescent="0.25">
      <c r="A6676" s="35">
        <v>41073</v>
      </c>
      <c r="B6676">
        <v>82.56</v>
      </c>
    </row>
    <row r="6677" spans="1:2" x14ac:dyDescent="0.25">
      <c r="A6677" s="35">
        <v>41074</v>
      </c>
      <c r="B6677">
        <v>83.83</v>
      </c>
    </row>
    <row r="6678" spans="1:2" x14ac:dyDescent="0.25">
      <c r="A6678" s="35">
        <v>41075</v>
      </c>
      <c r="B6678">
        <v>84.03</v>
      </c>
    </row>
    <row r="6679" spans="1:2" x14ac:dyDescent="0.25">
      <c r="A6679" s="35">
        <v>41078</v>
      </c>
      <c r="B6679">
        <v>83.26</v>
      </c>
    </row>
    <row r="6680" spans="1:2" x14ac:dyDescent="0.25">
      <c r="A6680" s="35">
        <v>41079</v>
      </c>
      <c r="B6680">
        <v>83.99</v>
      </c>
    </row>
    <row r="6681" spans="1:2" x14ac:dyDescent="0.25">
      <c r="A6681" s="35">
        <v>41080</v>
      </c>
      <c r="B6681">
        <v>81.06</v>
      </c>
    </row>
    <row r="6682" spans="1:2" x14ac:dyDescent="0.25">
      <c r="A6682" s="35">
        <v>41081</v>
      </c>
      <c r="B6682">
        <v>77.91</v>
      </c>
    </row>
    <row r="6683" spans="1:2" x14ac:dyDescent="0.25">
      <c r="A6683" s="35">
        <v>41082</v>
      </c>
      <c r="B6683">
        <v>79.33</v>
      </c>
    </row>
    <row r="6684" spans="1:2" x14ac:dyDescent="0.25">
      <c r="A6684" s="35">
        <v>41085</v>
      </c>
      <c r="B6684">
        <v>78.760000000000005</v>
      </c>
    </row>
    <row r="6685" spans="1:2" x14ac:dyDescent="0.25">
      <c r="A6685" s="35">
        <v>41086</v>
      </c>
      <c r="B6685">
        <v>79.34</v>
      </c>
    </row>
    <row r="6686" spans="1:2" x14ac:dyDescent="0.25">
      <c r="A6686" s="35">
        <v>41087</v>
      </c>
      <c r="B6686">
        <v>80.27</v>
      </c>
    </row>
    <row r="6687" spans="1:2" x14ac:dyDescent="0.25">
      <c r="A6687" s="35">
        <v>41088</v>
      </c>
      <c r="B6687">
        <v>77.72</v>
      </c>
    </row>
    <row r="6688" spans="1:2" x14ac:dyDescent="0.25">
      <c r="A6688" s="35">
        <v>41089</v>
      </c>
      <c r="B6688">
        <v>85.04</v>
      </c>
    </row>
    <row r="6689" spans="1:2" x14ac:dyDescent="0.25">
      <c r="A6689" s="35">
        <v>41092</v>
      </c>
      <c r="B6689">
        <v>83.72</v>
      </c>
    </row>
    <row r="6690" spans="1:2" x14ac:dyDescent="0.25">
      <c r="A6690" s="35">
        <v>41093</v>
      </c>
      <c r="B6690">
        <v>87.74</v>
      </c>
    </row>
    <row r="6691" spans="1:2" x14ac:dyDescent="0.25">
      <c r="A6691" s="35">
        <v>41095</v>
      </c>
      <c r="B6691">
        <v>87.11</v>
      </c>
    </row>
    <row r="6692" spans="1:2" x14ac:dyDescent="0.25">
      <c r="A6692" s="35">
        <v>41096</v>
      </c>
      <c r="B6692">
        <v>84.37</v>
      </c>
    </row>
    <row r="6693" spans="1:2" x14ac:dyDescent="0.25">
      <c r="A6693" s="35">
        <v>41099</v>
      </c>
      <c r="B6693">
        <v>85.93</v>
      </c>
    </row>
    <row r="6694" spans="1:2" x14ac:dyDescent="0.25">
      <c r="A6694" s="35">
        <v>41100</v>
      </c>
      <c r="B6694">
        <v>83.92</v>
      </c>
    </row>
    <row r="6695" spans="1:2" x14ac:dyDescent="0.25">
      <c r="A6695" s="35">
        <v>41101</v>
      </c>
      <c r="B6695">
        <v>85.88</v>
      </c>
    </row>
    <row r="6696" spans="1:2" x14ac:dyDescent="0.25">
      <c r="A6696" s="35">
        <v>41102</v>
      </c>
      <c r="B6696">
        <v>86.02</v>
      </c>
    </row>
    <row r="6697" spans="1:2" x14ac:dyDescent="0.25">
      <c r="A6697" s="35">
        <v>41103</v>
      </c>
      <c r="B6697">
        <v>87.15</v>
      </c>
    </row>
    <row r="6698" spans="1:2" x14ac:dyDescent="0.25">
      <c r="A6698" s="35">
        <v>41106</v>
      </c>
      <c r="B6698">
        <v>88.41</v>
      </c>
    </row>
    <row r="6699" spans="1:2" x14ac:dyDescent="0.25">
      <c r="A6699" s="35">
        <v>41107</v>
      </c>
      <c r="B6699">
        <v>89.07</v>
      </c>
    </row>
    <row r="6700" spans="1:2" x14ac:dyDescent="0.25">
      <c r="A6700" s="35">
        <v>41108</v>
      </c>
      <c r="B6700">
        <v>89.88</v>
      </c>
    </row>
    <row r="6701" spans="1:2" x14ac:dyDescent="0.25">
      <c r="A6701" s="35">
        <v>41109</v>
      </c>
      <c r="B6701">
        <v>92.78</v>
      </c>
    </row>
    <row r="6702" spans="1:2" x14ac:dyDescent="0.25">
      <c r="A6702" s="35">
        <v>41110</v>
      </c>
      <c r="B6702">
        <v>91.56</v>
      </c>
    </row>
    <row r="6703" spans="1:2" x14ac:dyDescent="0.25">
      <c r="A6703" s="35">
        <v>41113</v>
      </c>
      <c r="B6703">
        <v>87.77</v>
      </c>
    </row>
    <row r="6704" spans="1:2" x14ac:dyDescent="0.25">
      <c r="A6704" s="35">
        <v>41114</v>
      </c>
      <c r="B6704">
        <v>88.28</v>
      </c>
    </row>
    <row r="6705" spans="1:2" x14ac:dyDescent="0.25">
      <c r="A6705" s="35">
        <v>41115</v>
      </c>
      <c r="B6705">
        <v>88.8</v>
      </c>
    </row>
    <row r="6706" spans="1:2" x14ac:dyDescent="0.25">
      <c r="A6706" s="35">
        <v>41116</v>
      </c>
      <c r="B6706">
        <v>89.4</v>
      </c>
    </row>
    <row r="6707" spans="1:2" x14ac:dyDescent="0.25">
      <c r="A6707" s="35">
        <v>41117</v>
      </c>
      <c r="B6707">
        <v>90.13</v>
      </c>
    </row>
    <row r="6708" spans="1:2" x14ac:dyDescent="0.25">
      <c r="A6708" s="35">
        <v>41120</v>
      </c>
      <c r="B6708">
        <v>89.8</v>
      </c>
    </row>
    <row r="6709" spans="1:2" x14ac:dyDescent="0.25">
      <c r="A6709" s="35">
        <v>41121</v>
      </c>
      <c r="B6709">
        <v>88.08</v>
      </c>
    </row>
    <row r="6710" spans="1:2" x14ac:dyDescent="0.25">
      <c r="A6710" s="35">
        <v>41122</v>
      </c>
      <c r="B6710">
        <v>88.99</v>
      </c>
    </row>
    <row r="6711" spans="1:2" x14ac:dyDescent="0.25">
      <c r="A6711" s="35">
        <v>41123</v>
      </c>
      <c r="B6711">
        <v>87.22</v>
      </c>
    </row>
    <row r="6712" spans="1:2" x14ac:dyDescent="0.25">
      <c r="A6712" s="35">
        <v>41124</v>
      </c>
      <c r="B6712">
        <v>91.4</v>
      </c>
    </row>
    <row r="6713" spans="1:2" x14ac:dyDescent="0.25">
      <c r="A6713" s="35">
        <v>41127</v>
      </c>
      <c r="B6713">
        <v>92.3</v>
      </c>
    </row>
    <row r="6714" spans="1:2" x14ac:dyDescent="0.25">
      <c r="A6714" s="35">
        <v>41128</v>
      </c>
      <c r="B6714">
        <v>93.68</v>
      </c>
    </row>
    <row r="6715" spans="1:2" x14ac:dyDescent="0.25">
      <c r="A6715" s="35">
        <v>41129</v>
      </c>
      <c r="B6715">
        <v>93.39</v>
      </c>
    </row>
    <row r="6716" spans="1:2" x14ac:dyDescent="0.25">
      <c r="A6716" s="35">
        <v>41130</v>
      </c>
      <c r="B6716">
        <v>93.39</v>
      </c>
    </row>
    <row r="6717" spans="1:2" x14ac:dyDescent="0.25">
      <c r="A6717" s="35">
        <v>41131</v>
      </c>
      <c r="B6717">
        <v>92.94</v>
      </c>
    </row>
    <row r="6718" spans="1:2" x14ac:dyDescent="0.25">
      <c r="A6718" s="35">
        <v>41134</v>
      </c>
      <c r="B6718">
        <v>92.76</v>
      </c>
    </row>
    <row r="6719" spans="1:2" x14ac:dyDescent="0.25">
      <c r="A6719" s="35">
        <v>41135</v>
      </c>
      <c r="B6719">
        <v>93.4</v>
      </c>
    </row>
    <row r="6720" spans="1:2" x14ac:dyDescent="0.25">
      <c r="A6720" s="35">
        <v>41136</v>
      </c>
      <c r="B6720">
        <v>94.35</v>
      </c>
    </row>
    <row r="6721" spans="1:2" x14ac:dyDescent="0.25">
      <c r="A6721" s="35">
        <v>41137</v>
      </c>
      <c r="B6721">
        <v>95.66</v>
      </c>
    </row>
    <row r="6722" spans="1:2" x14ac:dyDescent="0.25">
      <c r="A6722" s="35">
        <v>41138</v>
      </c>
      <c r="B6722">
        <v>96</v>
      </c>
    </row>
    <row r="6723" spans="1:2" x14ac:dyDescent="0.25">
      <c r="A6723" s="35">
        <v>41141</v>
      </c>
      <c r="B6723">
        <v>96.03</v>
      </c>
    </row>
    <row r="6724" spans="1:2" x14ac:dyDescent="0.25">
      <c r="A6724" s="35">
        <v>41142</v>
      </c>
      <c r="B6724">
        <v>96.55</v>
      </c>
    </row>
    <row r="6725" spans="1:2" x14ac:dyDescent="0.25">
      <c r="A6725" s="35">
        <v>41143</v>
      </c>
      <c r="B6725">
        <v>96.89</v>
      </c>
    </row>
    <row r="6726" spans="1:2" x14ac:dyDescent="0.25">
      <c r="A6726" s="35">
        <v>41144</v>
      </c>
      <c r="B6726">
        <v>95.87</v>
      </c>
    </row>
    <row r="6727" spans="1:2" x14ac:dyDescent="0.25">
      <c r="A6727" s="35">
        <v>41145</v>
      </c>
      <c r="B6727">
        <v>95.78</v>
      </c>
    </row>
    <row r="6728" spans="1:2" x14ac:dyDescent="0.25">
      <c r="A6728" s="35">
        <v>41148</v>
      </c>
      <c r="B6728">
        <v>95.54</v>
      </c>
    </row>
    <row r="6729" spans="1:2" x14ac:dyDescent="0.25">
      <c r="A6729" s="35">
        <v>41149</v>
      </c>
      <c r="B6729">
        <v>96.3</v>
      </c>
    </row>
    <row r="6730" spans="1:2" x14ac:dyDescent="0.25">
      <c r="A6730" s="35">
        <v>41150</v>
      </c>
      <c r="B6730">
        <v>95.5</v>
      </c>
    </row>
    <row r="6731" spans="1:2" x14ac:dyDescent="0.25">
      <c r="A6731" s="35">
        <v>41151</v>
      </c>
      <c r="B6731">
        <v>94.61</v>
      </c>
    </row>
    <row r="6732" spans="1:2" x14ac:dyDescent="0.25">
      <c r="A6732" s="35">
        <v>41152</v>
      </c>
      <c r="B6732">
        <v>96.47</v>
      </c>
    </row>
    <row r="6733" spans="1:2" x14ac:dyDescent="0.25">
      <c r="A6733" s="35">
        <v>41156</v>
      </c>
      <c r="B6733">
        <v>95.34</v>
      </c>
    </row>
    <row r="6734" spans="1:2" x14ac:dyDescent="0.25">
      <c r="A6734" s="35">
        <v>41157</v>
      </c>
      <c r="B6734">
        <v>95.37</v>
      </c>
    </row>
    <row r="6735" spans="1:2" x14ac:dyDescent="0.25">
      <c r="A6735" s="35">
        <v>41158</v>
      </c>
      <c r="B6735">
        <v>95.58</v>
      </c>
    </row>
    <row r="6736" spans="1:2" x14ac:dyDescent="0.25">
      <c r="A6736" s="35">
        <v>41159</v>
      </c>
      <c r="B6736">
        <v>96.41</v>
      </c>
    </row>
    <row r="6737" spans="1:2" x14ac:dyDescent="0.25">
      <c r="A6737" s="35">
        <v>41162</v>
      </c>
      <c r="B6737">
        <v>96.52</v>
      </c>
    </row>
    <row r="6738" spans="1:2" x14ac:dyDescent="0.25">
      <c r="A6738" s="35">
        <v>41163</v>
      </c>
      <c r="B6738">
        <v>97.03</v>
      </c>
    </row>
    <row r="6739" spans="1:2" x14ac:dyDescent="0.25">
      <c r="A6739" s="35">
        <v>41164</v>
      </c>
      <c r="B6739">
        <v>97.02</v>
      </c>
    </row>
    <row r="6740" spans="1:2" x14ac:dyDescent="0.25">
      <c r="A6740" s="35">
        <v>41165</v>
      </c>
      <c r="B6740">
        <v>98.3</v>
      </c>
    </row>
    <row r="6741" spans="1:2" x14ac:dyDescent="0.25">
      <c r="A6741" s="35">
        <v>41166</v>
      </c>
      <c r="B6741">
        <v>98.94</v>
      </c>
    </row>
    <row r="6742" spans="1:2" x14ac:dyDescent="0.25">
      <c r="A6742" s="35">
        <v>41169</v>
      </c>
      <c r="B6742">
        <v>96.51</v>
      </c>
    </row>
    <row r="6743" spans="1:2" x14ac:dyDescent="0.25">
      <c r="A6743" s="35">
        <v>41170</v>
      </c>
      <c r="B6743">
        <v>95.25</v>
      </c>
    </row>
    <row r="6744" spans="1:2" x14ac:dyDescent="0.25">
      <c r="A6744" s="35">
        <v>41171</v>
      </c>
      <c r="B6744">
        <v>91.97</v>
      </c>
    </row>
    <row r="6745" spans="1:2" x14ac:dyDescent="0.25">
      <c r="A6745" s="35">
        <v>41172</v>
      </c>
      <c r="B6745">
        <v>92.14</v>
      </c>
    </row>
    <row r="6746" spans="1:2" x14ac:dyDescent="0.25">
      <c r="A6746" s="35">
        <v>41173</v>
      </c>
      <c r="B6746">
        <v>92.64</v>
      </c>
    </row>
    <row r="6747" spans="1:2" x14ac:dyDescent="0.25">
      <c r="A6747" s="35">
        <v>41176</v>
      </c>
      <c r="B6747">
        <v>91.68</v>
      </c>
    </row>
    <row r="6748" spans="1:2" x14ac:dyDescent="0.25">
      <c r="A6748" s="35">
        <v>41177</v>
      </c>
      <c r="B6748">
        <v>91.07</v>
      </c>
    </row>
    <row r="6749" spans="1:2" x14ac:dyDescent="0.25">
      <c r="A6749" s="35">
        <v>41178</v>
      </c>
      <c r="B6749">
        <v>89.92</v>
      </c>
    </row>
    <row r="6750" spans="1:2" x14ac:dyDescent="0.25">
      <c r="A6750" s="35">
        <v>41179</v>
      </c>
      <c r="B6750">
        <v>91.89</v>
      </c>
    </row>
    <row r="6751" spans="1:2" x14ac:dyDescent="0.25">
      <c r="A6751" s="35">
        <v>41180</v>
      </c>
      <c r="B6751">
        <v>92.18</v>
      </c>
    </row>
    <row r="6752" spans="1:2" x14ac:dyDescent="0.25">
      <c r="A6752" s="35">
        <v>41183</v>
      </c>
      <c r="B6752">
        <v>92.44</v>
      </c>
    </row>
    <row r="6753" spans="1:2" x14ac:dyDescent="0.25">
      <c r="A6753" s="35">
        <v>41184</v>
      </c>
      <c r="B6753">
        <v>91.88</v>
      </c>
    </row>
    <row r="6754" spans="1:2" x14ac:dyDescent="0.25">
      <c r="A6754" s="35">
        <v>41185</v>
      </c>
      <c r="B6754">
        <v>88.19</v>
      </c>
    </row>
    <row r="6755" spans="1:2" x14ac:dyDescent="0.25">
      <c r="A6755" s="35">
        <v>41186</v>
      </c>
      <c r="B6755">
        <v>91.69</v>
      </c>
    </row>
    <row r="6756" spans="1:2" x14ac:dyDescent="0.25">
      <c r="A6756" s="35">
        <v>41187</v>
      </c>
      <c r="B6756">
        <v>89.87</v>
      </c>
    </row>
    <row r="6757" spans="1:2" x14ac:dyDescent="0.25">
      <c r="A6757" s="35">
        <v>41190</v>
      </c>
      <c r="B6757">
        <v>89.43</v>
      </c>
    </row>
    <row r="6758" spans="1:2" x14ac:dyDescent="0.25">
      <c r="A6758" s="35">
        <v>41191</v>
      </c>
      <c r="B6758">
        <v>92.42</v>
      </c>
    </row>
    <row r="6759" spans="1:2" x14ac:dyDescent="0.25">
      <c r="A6759" s="35">
        <v>41192</v>
      </c>
      <c r="B6759">
        <v>91.24</v>
      </c>
    </row>
    <row r="6760" spans="1:2" x14ac:dyDescent="0.25">
      <c r="A6760" s="35">
        <v>41193</v>
      </c>
      <c r="B6760">
        <v>92.19</v>
      </c>
    </row>
    <row r="6761" spans="1:2" x14ac:dyDescent="0.25">
      <c r="A6761" s="35">
        <v>41194</v>
      </c>
      <c r="B6761">
        <v>91.83</v>
      </c>
    </row>
    <row r="6762" spans="1:2" x14ac:dyDescent="0.25">
      <c r="A6762" s="35">
        <v>41197</v>
      </c>
      <c r="B6762">
        <v>91.84</v>
      </c>
    </row>
    <row r="6763" spans="1:2" x14ac:dyDescent="0.25">
      <c r="A6763" s="35">
        <v>41198</v>
      </c>
      <c r="B6763">
        <v>92.07</v>
      </c>
    </row>
    <row r="6764" spans="1:2" x14ac:dyDescent="0.25">
      <c r="A6764" s="35">
        <v>41199</v>
      </c>
      <c r="B6764">
        <v>92.04</v>
      </c>
    </row>
    <row r="6765" spans="1:2" x14ac:dyDescent="0.25">
      <c r="A6765" s="35">
        <v>41200</v>
      </c>
      <c r="B6765">
        <v>92</v>
      </c>
    </row>
    <row r="6766" spans="1:2" x14ac:dyDescent="0.25">
      <c r="A6766" s="35">
        <v>41201</v>
      </c>
      <c r="B6766">
        <v>90</v>
      </c>
    </row>
    <row r="6767" spans="1:2" x14ac:dyDescent="0.25">
      <c r="A6767" s="35">
        <v>41204</v>
      </c>
      <c r="B6767">
        <v>88.3</v>
      </c>
    </row>
    <row r="6768" spans="1:2" x14ac:dyDescent="0.25">
      <c r="A6768" s="35">
        <v>41205</v>
      </c>
      <c r="B6768">
        <v>86.65</v>
      </c>
    </row>
    <row r="6769" spans="1:2" x14ac:dyDescent="0.25">
      <c r="A6769" s="35">
        <v>41206</v>
      </c>
      <c r="B6769">
        <v>85.39</v>
      </c>
    </row>
    <row r="6770" spans="1:2" x14ac:dyDescent="0.25">
      <c r="A6770" s="35">
        <v>41207</v>
      </c>
      <c r="B6770">
        <v>85.59</v>
      </c>
    </row>
    <row r="6771" spans="1:2" x14ac:dyDescent="0.25">
      <c r="A6771" s="35">
        <v>41208</v>
      </c>
      <c r="B6771">
        <v>85.84</v>
      </c>
    </row>
    <row r="6772" spans="1:2" x14ac:dyDescent="0.25">
      <c r="A6772" s="35">
        <v>41211</v>
      </c>
      <c r="B6772">
        <v>85.52</v>
      </c>
    </row>
    <row r="6773" spans="1:2" x14ac:dyDescent="0.25">
      <c r="A6773" s="35">
        <v>41212</v>
      </c>
      <c r="B6773">
        <v>85.65</v>
      </c>
    </row>
    <row r="6774" spans="1:2" x14ac:dyDescent="0.25">
      <c r="A6774" s="35">
        <v>41213</v>
      </c>
      <c r="B6774">
        <v>86.23</v>
      </c>
    </row>
    <row r="6775" spans="1:2" x14ac:dyDescent="0.25">
      <c r="A6775" s="35">
        <v>41214</v>
      </c>
      <c r="B6775">
        <v>87.05</v>
      </c>
    </row>
    <row r="6776" spans="1:2" x14ac:dyDescent="0.25">
      <c r="A6776" s="35">
        <v>41215</v>
      </c>
      <c r="B6776">
        <v>84.9</v>
      </c>
    </row>
    <row r="6777" spans="1:2" x14ac:dyDescent="0.25">
      <c r="A6777" s="35">
        <v>41218</v>
      </c>
      <c r="B6777">
        <v>85.64</v>
      </c>
    </row>
    <row r="6778" spans="1:2" x14ac:dyDescent="0.25">
      <c r="A6778" s="35">
        <v>41219</v>
      </c>
      <c r="B6778">
        <v>88.62</v>
      </c>
    </row>
    <row r="6779" spans="1:2" x14ac:dyDescent="0.25">
      <c r="A6779" s="35">
        <v>41220</v>
      </c>
      <c r="B6779">
        <v>84.5</v>
      </c>
    </row>
    <row r="6780" spans="1:2" x14ac:dyDescent="0.25">
      <c r="A6780" s="35">
        <v>41221</v>
      </c>
      <c r="B6780">
        <v>85.07</v>
      </c>
    </row>
    <row r="6781" spans="1:2" x14ac:dyDescent="0.25">
      <c r="A6781" s="35">
        <v>41222</v>
      </c>
      <c r="B6781">
        <v>86.08</v>
      </c>
    </row>
    <row r="6782" spans="1:2" x14ac:dyDescent="0.25">
      <c r="A6782" s="35">
        <v>41225</v>
      </c>
      <c r="B6782">
        <v>85.56</v>
      </c>
    </row>
    <row r="6783" spans="1:2" x14ac:dyDescent="0.25">
      <c r="A6783" s="35">
        <v>41226</v>
      </c>
      <c r="B6783">
        <v>85.38</v>
      </c>
    </row>
    <row r="6784" spans="1:2" x14ac:dyDescent="0.25">
      <c r="A6784" s="35">
        <v>41227</v>
      </c>
      <c r="B6784">
        <v>86.32</v>
      </c>
    </row>
    <row r="6785" spans="1:2" x14ac:dyDescent="0.25">
      <c r="A6785" s="35">
        <v>41228</v>
      </c>
      <c r="B6785">
        <v>85.45</v>
      </c>
    </row>
    <row r="6786" spans="1:2" x14ac:dyDescent="0.25">
      <c r="A6786" s="35">
        <v>41229</v>
      </c>
      <c r="B6786">
        <v>86.62</v>
      </c>
    </row>
    <row r="6787" spans="1:2" x14ac:dyDescent="0.25">
      <c r="A6787" s="35">
        <v>41232</v>
      </c>
      <c r="B6787">
        <v>89.05</v>
      </c>
    </row>
    <row r="6788" spans="1:2" x14ac:dyDescent="0.25">
      <c r="A6788" s="35">
        <v>41233</v>
      </c>
      <c r="B6788">
        <v>86.46</v>
      </c>
    </row>
    <row r="6789" spans="1:2" x14ac:dyDescent="0.25">
      <c r="A6789" s="35">
        <v>41234</v>
      </c>
      <c r="B6789">
        <v>87.08</v>
      </c>
    </row>
    <row r="6790" spans="1:2" x14ac:dyDescent="0.25">
      <c r="A6790" s="35">
        <v>41236</v>
      </c>
      <c r="B6790">
        <v>87.01</v>
      </c>
    </row>
    <row r="6791" spans="1:2" x14ac:dyDescent="0.25">
      <c r="A6791" s="35">
        <v>41239</v>
      </c>
      <c r="B6791">
        <v>87.28</v>
      </c>
    </row>
    <row r="6792" spans="1:2" x14ac:dyDescent="0.25">
      <c r="A6792" s="35">
        <v>41240</v>
      </c>
      <c r="B6792">
        <v>86.81</v>
      </c>
    </row>
    <row r="6793" spans="1:2" x14ac:dyDescent="0.25">
      <c r="A6793" s="35">
        <v>41241</v>
      </c>
      <c r="B6793">
        <v>86.1</v>
      </c>
    </row>
    <row r="6794" spans="1:2" x14ac:dyDescent="0.25">
      <c r="A6794" s="35">
        <v>41242</v>
      </c>
      <c r="B6794">
        <v>87.64</v>
      </c>
    </row>
    <row r="6795" spans="1:2" x14ac:dyDescent="0.25">
      <c r="A6795" s="35">
        <v>41243</v>
      </c>
      <c r="B6795">
        <v>88.54</v>
      </c>
    </row>
    <row r="6796" spans="1:2" x14ac:dyDescent="0.25">
      <c r="A6796" s="35">
        <v>41246</v>
      </c>
      <c r="B6796">
        <v>88.69</v>
      </c>
    </row>
    <row r="6797" spans="1:2" x14ac:dyDescent="0.25">
      <c r="A6797" s="35">
        <v>41247</v>
      </c>
      <c r="B6797">
        <v>88.04</v>
      </c>
    </row>
    <row r="6798" spans="1:2" x14ac:dyDescent="0.25">
      <c r="A6798" s="35">
        <v>41248</v>
      </c>
      <c r="B6798">
        <v>87.36</v>
      </c>
    </row>
    <row r="6799" spans="1:2" x14ac:dyDescent="0.25">
      <c r="A6799" s="35">
        <v>41249</v>
      </c>
      <c r="B6799">
        <v>85.47</v>
      </c>
    </row>
    <row r="6800" spans="1:2" x14ac:dyDescent="0.25">
      <c r="A6800" s="35">
        <v>41250</v>
      </c>
      <c r="B6800">
        <v>85.45</v>
      </c>
    </row>
    <row r="6801" spans="1:2" x14ac:dyDescent="0.25">
      <c r="A6801" s="35">
        <v>41253</v>
      </c>
      <c r="B6801">
        <v>85.14</v>
      </c>
    </row>
    <row r="6802" spans="1:2" x14ac:dyDescent="0.25">
      <c r="A6802" s="35">
        <v>41254</v>
      </c>
      <c r="B6802">
        <v>85.36</v>
      </c>
    </row>
    <row r="6803" spans="1:2" x14ac:dyDescent="0.25">
      <c r="A6803" s="35">
        <v>41255</v>
      </c>
      <c r="B6803">
        <v>86.35</v>
      </c>
    </row>
    <row r="6804" spans="1:2" x14ac:dyDescent="0.25">
      <c r="A6804" s="35">
        <v>41256</v>
      </c>
      <c r="B6804">
        <v>85.39</v>
      </c>
    </row>
    <row r="6805" spans="1:2" x14ac:dyDescent="0.25">
      <c r="A6805" s="35">
        <v>41257</v>
      </c>
      <c r="B6805">
        <v>86.32</v>
      </c>
    </row>
    <row r="6806" spans="1:2" x14ac:dyDescent="0.25">
      <c r="A6806" s="35">
        <v>41260</v>
      </c>
      <c r="B6806">
        <v>86.71</v>
      </c>
    </row>
    <row r="6807" spans="1:2" x14ac:dyDescent="0.25">
      <c r="A6807" s="35">
        <v>41261</v>
      </c>
      <c r="B6807">
        <v>87.46</v>
      </c>
    </row>
    <row r="6808" spans="1:2" x14ac:dyDescent="0.25">
      <c r="A6808" s="35">
        <v>41262</v>
      </c>
      <c r="B6808">
        <v>89.09</v>
      </c>
    </row>
    <row r="6809" spans="1:2" x14ac:dyDescent="0.25">
      <c r="A6809" s="35">
        <v>41263</v>
      </c>
      <c r="B6809">
        <v>89.76</v>
      </c>
    </row>
    <row r="6810" spans="1:2" x14ac:dyDescent="0.25">
      <c r="A6810" s="35">
        <v>41264</v>
      </c>
      <c r="B6810">
        <v>88.2</v>
      </c>
    </row>
    <row r="6811" spans="1:2" x14ac:dyDescent="0.25">
      <c r="A6811" s="35">
        <v>41267</v>
      </c>
      <c r="B6811">
        <v>88.29</v>
      </c>
    </row>
    <row r="6812" spans="1:2" x14ac:dyDescent="0.25">
      <c r="A6812" s="35">
        <v>41269</v>
      </c>
      <c r="B6812">
        <v>90.71</v>
      </c>
    </row>
    <row r="6813" spans="1:2" x14ac:dyDescent="0.25">
      <c r="A6813" s="35">
        <v>41270</v>
      </c>
      <c r="B6813">
        <v>90.91</v>
      </c>
    </row>
    <row r="6814" spans="1:2" x14ac:dyDescent="0.25">
      <c r="A6814" s="35">
        <v>41271</v>
      </c>
      <c r="B6814">
        <v>90.66</v>
      </c>
    </row>
    <row r="6815" spans="1:2" x14ac:dyDescent="0.25">
      <c r="A6815" s="35">
        <v>41274</v>
      </c>
      <c r="B6815">
        <v>91.83</v>
      </c>
    </row>
    <row r="6816" spans="1:2" x14ac:dyDescent="0.25">
      <c r="A6816" s="35">
        <v>41276</v>
      </c>
      <c r="B6816">
        <v>93.14</v>
      </c>
    </row>
    <row r="6817" spans="1:2" x14ac:dyDescent="0.25">
      <c r="A6817" s="35">
        <v>41277</v>
      </c>
      <c r="B6817">
        <v>92.97</v>
      </c>
    </row>
    <row r="6818" spans="1:2" x14ac:dyDescent="0.25">
      <c r="A6818" s="35">
        <v>41278</v>
      </c>
      <c r="B6818">
        <v>93.12</v>
      </c>
    </row>
    <row r="6819" spans="1:2" x14ac:dyDescent="0.25">
      <c r="A6819" s="35">
        <v>41281</v>
      </c>
      <c r="B6819">
        <v>93.2</v>
      </c>
    </row>
    <row r="6820" spans="1:2" x14ac:dyDescent="0.25">
      <c r="A6820" s="35">
        <v>41282</v>
      </c>
      <c r="B6820">
        <v>93.21</v>
      </c>
    </row>
    <row r="6821" spans="1:2" x14ac:dyDescent="0.25">
      <c r="A6821" s="35">
        <v>41283</v>
      </c>
      <c r="B6821">
        <v>93.08</v>
      </c>
    </row>
    <row r="6822" spans="1:2" x14ac:dyDescent="0.25">
      <c r="A6822" s="35">
        <v>41284</v>
      </c>
      <c r="B6822">
        <v>93.81</v>
      </c>
    </row>
    <row r="6823" spans="1:2" x14ac:dyDescent="0.25">
      <c r="A6823" s="35">
        <v>41285</v>
      </c>
      <c r="B6823">
        <v>93.6</v>
      </c>
    </row>
    <row r="6824" spans="1:2" x14ac:dyDescent="0.25">
      <c r="A6824" s="35">
        <v>41288</v>
      </c>
      <c r="B6824">
        <v>94.27</v>
      </c>
    </row>
    <row r="6825" spans="1:2" x14ac:dyDescent="0.25">
      <c r="A6825" s="35">
        <v>41289</v>
      </c>
      <c r="B6825">
        <v>93.26</v>
      </c>
    </row>
    <row r="6826" spans="1:2" x14ac:dyDescent="0.25">
      <c r="A6826" s="35">
        <v>41290</v>
      </c>
      <c r="B6826">
        <v>94.28</v>
      </c>
    </row>
    <row r="6827" spans="1:2" x14ac:dyDescent="0.25">
      <c r="A6827" s="35">
        <v>41291</v>
      </c>
      <c r="B6827">
        <v>95.49</v>
      </c>
    </row>
    <row r="6828" spans="1:2" x14ac:dyDescent="0.25">
      <c r="A6828" s="35">
        <v>41292</v>
      </c>
      <c r="B6828">
        <v>95.61</v>
      </c>
    </row>
    <row r="6829" spans="1:2" x14ac:dyDescent="0.25">
      <c r="A6829" s="35">
        <v>41296</v>
      </c>
      <c r="B6829">
        <v>96.09</v>
      </c>
    </row>
    <row r="6830" spans="1:2" x14ac:dyDescent="0.25">
      <c r="A6830" s="35">
        <v>41297</v>
      </c>
      <c r="B6830">
        <v>95.06</v>
      </c>
    </row>
    <row r="6831" spans="1:2" x14ac:dyDescent="0.25">
      <c r="A6831" s="35">
        <v>41298</v>
      </c>
      <c r="B6831">
        <v>95.35</v>
      </c>
    </row>
    <row r="6832" spans="1:2" x14ac:dyDescent="0.25">
      <c r="A6832" s="35">
        <v>41299</v>
      </c>
      <c r="B6832">
        <v>95.15</v>
      </c>
    </row>
    <row r="6833" spans="1:2" x14ac:dyDescent="0.25">
      <c r="A6833" s="35">
        <v>41302</v>
      </c>
      <c r="B6833">
        <v>95.95</v>
      </c>
    </row>
    <row r="6834" spans="1:2" x14ac:dyDescent="0.25">
      <c r="A6834" s="35">
        <v>41303</v>
      </c>
      <c r="B6834">
        <v>97.62</v>
      </c>
    </row>
    <row r="6835" spans="1:2" x14ac:dyDescent="0.25">
      <c r="A6835" s="35">
        <v>41304</v>
      </c>
      <c r="B6835">
        <v>97.98</v>
      </c>
    </row>
    <row r="6836" spans="1:2" x14ac:dyDescent="0.25">
      <c r="A6836" s="35">
        <v>41305</v>
      </c>
      <c r="B6836">
        <v>97.65</v>
      </c>
    </row>
    <row r="6837" spans="1:2" x14ac:dyDescent="0.25">
      <c r="A6837" s="35">
        <v>41306</v>
      </c>
      <c r="B6837">
        <v>97.46</v>
      </c>
    </row>
    <row r="6838" spans="1:2" x14ac:dyDescent="0.25">
      <c r="A6838" s="35">
        <v>41309</v>
      </c>
      <c r="B6838">
        <v>96.21</v>
      </c>
    </row>
    <row r="6839" spans="1:2" x14ac:dyDescent="0.25">
      <c r="A6839" s="35">
        <v>41310</v>
      </c>
      <c r="B6839">
        <v>96.68</v>
      </c>
    </row>
    <row r="6840" spans="1:2" x14ac:dyDescent="0.25">
      <c r="A6840" s="35">
        <v>41311</v>
      </c>
      <c r="B6840">
        <v>96.44</v>
      </c>
    </row>
    <row r="6841" spans="1:2" x14ac:dyDescent="0.25">
      <c r="A6841" s="35">
        <v>41312</v>
      </c>
      <c r="B6841">
        <v>95.84</v>
      </c>
    </row>
    <row r="6842" spans="1:2" x14ac:dyDescent="0.25">
      <c r="A6842" s="35">
        <v>41313</v>
      </c>
      <c r="B6842">
        <v>95.71</v>
      </c>
    </row>
    <row r="6843" spans="1:2" x14ac:dyDescent="0.25">
      <c r="A6843" s="35">
        <v>41316</v>
      </c>
      <c r="B6843">
        <v>97.01</v>
      </c>
    </row>
    <row r="6844" spans="1:2" x14ac:dyDescent="0.25">
      <c r="A6844" s="35">
        <v>41317</v>
      </c>
      <c r="B6844">
        <v>97.48</v>
      </c>
    </row>
    <row r="6845" spans="1:2" x14ac:dyDescent="0.25">
      <c r="A6845" s="35">
        <v>41318</v>
      </c>
      <c r="B6845">
        <v>97.03</v>
      </c>
    </row>
    <row r="6846" spans="1:2" x14ac:dyDescent="0.25">
      <c r="A6846" s="35">
        <v>41319</v>
      </c>
      <c r="B6846">
        <v>97.3</v>
      </c>
    </row>
    <row r="6847" spans="1:2" x14ac:dyDescent="0.25">
      <c r="A6847" s="35">
        <v>41320</v>
      </c>
      <c r="B6847">
        <v>95.95</v>
      </c>
    </row>
    <row r="6848" spans="1:2" x14ac:dyDescent="0.25">
      <c r="A6848" s="35">
        <v>41324</v>
      </c>
      <c r="B6848">
        <v>96.69</v>
      </c>
    </row>
    <row r="6849" spans="1:2" x14ac:dyDescent="0.25">
      <c r="A6849" s="35">
        <v>41325</v>
      </c>
      <c r="B6849">
        <v>94.92</v>
      </c>
    </row>
    <row r="6850" spans="1:2" x14ac:dyDescent="0.25">
      <c r="A6850" s="35">
        <v>41326</v>
      </c>
      <c r="B6850">
        <v>92.79</v>
      </c>
    </row>
    <row r="6851" spans="1:2" x14ac:dyDescent="0.25">
      <c r="A6851" s="35">
        <v>41327</v>
      </c>
      <c r="B6851">
        <v>93.12</v>
      </c>
    </row>
    <row r="6852" spans="1:2" x14ac:dyDescent="0.25">
      <c r="A6852" s="35">
        <v>41330</v>
      </c>
      <c r="B6852">
        <v>92.74</v>
      </c>
    </row>
    <row r="6853" spans="1:2" x14ac:dyDescent="0.25">
      <c r="A6853" s="35">
        <v>41331</v>
      </c>
      <c r="B6853">
        <v>92.63</v>
      </c>
    </row>
    <row r="6854" spans="1:2" x14ac:dyDescent="0.25">
      <c r="A6854" s="35">
        <v>41332</v>
      </c>
      <c r="B6854">
        <v>92.84</v>
      </c>
    </row>
    <row r="6855" spans="1:2" x14ac:dyDescent="0.25">
      <c r="A6855" s="35">
        <v>41333</v>
      </c>
      <c r="B6855">
        <v>92.03</v>
      </c>
    </row>
    <row r="6856" spans="1:2" x14ac:dyDescent="0.25">
      <c r="A6856" s="35">
        <v>41334</v>
      </c>
      <c r="B6856">
        <v>90.71</v>
      </c>
    </row>
    <row r="6857" spans="1:2" x14ac:dyDescent="0.25">
      <c r="A6857" s="35">
        <v>41337</v>
      </c>
      <c r="B6857">
        <v>90.13</v>
      </c>
    </row>
    <row r="6858" spans="1:2" x14ac:dyDescent="0.25">
      <c r="A6858" s="35">
        <v>41338</v>
      </c>
      <c r="B6858">
        <v>90.88</v>
      </c>
    </row>
    <row r="6859" spans="1:2" x14ac:dyDescent="0.25">
      <c r="A6859" s="35">
        <v>41339</v>
      </c>
      <c r="B6859">
        <v>90.47</v>
      </c>
    </row>
    <row r="6860" spans="1:2" x14ac:dyDescent="0.25">
      <c r="A6860" s="35">
        <v>41340</v>
      </c>
      <c r="B6860">
        <v>91.53</v>
      </c>
    </row>
    <row r="6861" spans="1:2" x14ac:dyDescent="0.25">
      <c r="A6861" s="35">
        <v>41341</v>
      </c>
      <c r="B6861">
        <v>92.01</v>
      </c>
    </row>
    <row r="6862" spans="1:2" x14ac:dyDescent="0.25">
      <c r="A6862" s="35">
        <v>41344</v>
      </c>
      <c r="B6862">
        <v>92.07</v>
      </c>
    </row>
    <row r="6863" spans="1:2" x14ac:dyDescent="0.25">
      <c r="A6863" s="35">
        <v>41345</v>
      </c>
      <c r="B6863">
        <v>92.44</v>
      </c>
    </row>
    <row r="6864" spans="1:2" x14ac:dyDescent="0.25">
      <c r="A6864" s="35">
        <v>41346</v>
      </c>
      <c r="B6864">
        <v>92.47</v>
      </c>
    </row>
    <row r="6865" spans="1:2" x14ac:dyDescent="0.25">
      <c r="A6865" s="35">
        <v>41347</v>
      </c>
      <c r="B6865">
        <v>93.03</v>
      </c>
    </row>
    <row r="6866" spans="1:2" x14ac:dyDescent="0.25">
      <c r="A6866" s="35">
        <v>41348</v>
      </c>
      <c r="B6866">
        <v>93.49</v>
      </c>
    </row>
    <row r="6867" spans="1:2" x14ac:dyDescent="0.25">
      <c r="A6867" s="35">
        <v>41351</v>
      </c>
      <c r="B6867">
        <v>93.71</v>
      </c>
    </row>
    <row r="6868" spans="1:2" x14ac:dyDescent="0.25">
      <c r="A6868" s="35">
        <v>41352</v>
      </c>
      <c r="B6868">
        <v>92.44</v>
      </c>
    </row>
    <row r="6869" spans="1:2" x14ac:dyDescent="0.25">
      <c r="A6869" s="35">
        <v>41353</v>
      </c>
      <c r="B6869">
        <v>93.21</v>
      </c>
    </row>
    <row r="6870" spans="1:2" x14ac:dyDescent="0.25">
      <c r="A6870" s="35">
        <v>41354</v>
      </c>
      <c r="B6870">
        <v>92.46</v>
      </c>
    </row>
    <row r="6871" spans="1:2" x14ac:dyDescent="0.25">
      <c r="A6871" s="35">
        <v>41355</v>
      </c>
      <c r="B6871">
        <v>93.41</v>
      </c>
    </row>
    <row r="6872" spans="1:2" x14ac:dyDescent="0.25">
      <c r="A6872" s="35">
        <v>41358</v>
      </c>
      <c r="B6872">
        <v>94.55</v>
      </c>
    </row>
    <row r="6873" spans="1:2" x14ac:dyDescent="0.25">
      <c r="A6873" s="35">
        <v>41359</v>
      </c>
      <c r="B6873">
        <v>95.99</v>
      </c>
    </row>
    <row r="6874" spans="1:2" x14ac:dyDescent="0.25">
      <c r="A6874" s="35">
        <v>41360</v>
      </c>
      <c r="B6874">
        <v>96.53</v>
      </c>
    </row>
    <row r="6875" spans="1:2" x14ac:dyDescent="0.25">
      <c r="A6875" s="35">
        <v>41361</v>
      </c>
      <c r="B6875">
        <v>97.24</v>
      </c>
    </row>
    <row r="6876" spans="1:2" x14ac:dyDescent="0.25">
      <c r="A6876" s="35">
        <v>41365</v>
      </c>
      <c r="B6876">
        <v>97.1</v>
      </c>
    </row>
    <row r="6877" spans="1:2" x14ac:dyDescent="0.25">
      <c r="A6877" s="35">
        <v>41366</v>
      </c>
      <c r="B6877">
        <v>97.23</v>
      </c>
    </row>
    <row r="6878" spans="1:2" x14ac:dyDescent="0.25">
      <c r="A6878" s="35">
        <v>41367</v>
      </c>
      <c r="B6878">
        <v>95.02</v>
      </c>
    </row>
    <row r="6879" spans="1:2" x14ac:dyDescent="0.25">
      <c r="A6879" s="35">
        <v>41368</v>
      </c>
      <c r="B6879">
        <v>93.26</v>
      </c>
    </row>
    <row r="6880" spans="1:2" x14ac:dyDescent="0.25">
      <c r="A6880" s="35">
        <v>41369</v>
      </c>
      <c r="B6880">
        <v>92.76</v>
      </c>
    </row>
    <row r="6881" spans="1:2" x14ac:dyDescent="0.25">
      <c r="A6881" s="35">
        <v>41372</v>
      </c>
      <c r="B6881">
        <v>93.36</v>
      </c>
    </row>
    <row r="6882" spans="1:2" x14ac:dyDescent="0.25">
      <c r="A6882" s="35">
        <v>41373</v>
      </c>
      <c r="B6882">
        <v>94.18</v>
      </c>
    </row>
    <row r="6883" spans="1:2" x14ac:dyDescent="0.25">
      <c r="A6883" s="35">
        <v>41374</v>
      </c>
      <c r="B6883">
        <v>94.59</v>
      </c>
    </row>
    <row r="6884" spans="1:2" x14ac:dyDescent="0.25">
      <c r="A6884" s="35">
        <v>41375</v>
      </c>
      <c r="B6884">
        <v>93.44</v>
      </c>
    </row>
    <row r="6885" spans="1:2" x14ac:dyDescent="0.25">
      <c r="A6885" s="35">
        <v>41376</v>
      </c>
      <c r="B6885">
        <v>91.23</v>
      </c>
    </row>
    <row r="6886" spans="1:2" x14ac:dyDescent="0.25">
      <c r="A6886" s="35">
        <v>41379</v>
      </c>
      <c r="B6886">
        <v>88.75</v>
      </c>
    </row>
    <row r="6887" spans="1:2" x14ac:dyDescent="0.25">
      <c r="A6887" s="35">
        <v>41380</v>
      </c>
      <c r="B6887">
        <v>88.73</v>
      </c>
    </row>
    <row r="6888" spans="1:2" x14ac:dyDescent="0.25">
      <c r="A6888" s="35">
        <v>41381</v>
      </c>
      <c r="B6888">
        <v>86.65</v>
      </c>
    </row>
    <row r="6889" spans="1:2" x14ac:dyDescent="0.25">
      <c r="A6889" s="35">
        <v>41382</v>
      </c>
      <c r="B6889">
        <v>87.83</v>
      </c>
    </row>
    <row r="6890" spans="1:2" x14ac:dyDescent="0.25">
      <c r="A6890" s="35">
        <v>41383</v>
      </c>
      <c r="B6890">
        <v>88.04</v>
      </c>
    </row>
    <row r="6891" spans="1:2" x14ac:dyDescent="0.25">
      <c r="A6891" s="35">
        <v>41386</v>
      </c>
      <c r="B6891">
        <v>88.81</v>
      </c>
    </row>
    <row r="6892" spans="1:2" x14ac:dyDescent="0.25">
      <c r="A6892" s="35">
        <v>41387</v>
      </c>
      <c r="B6892">
        <v>89.21</v>
      </c>
    </row>
    <row r="6893" spans="1:2" x14ac:dyDescent="0.25">
      <c r="A6893" s="35">
        <v>41388</v>
      </c>
      <c r="B6893">
        <v>91.07</v>
      </c>
    </row>
    <row r="6894" spans="1:2" x14ac:dyDescent="0.25">
      <c r="A6894" s="35">
        <v>41389</v>
      </c>
      <c r="B6894">
        <v>93.27</v>
      </c>
    </row>
    <row r="6895" spans="1:2" x14ac:dyDescent="0.25">
      <c r="A6895" s="35">
        <v>41390</v>
      </c>
      <c r="B6895">
        <v>92.63</v>
      </c>
    </row>
    <row r="6896" spans="1:2" x14ac:dyDescent="0.25">
      <c r="A6896" s="35">
        <v>41393</v>
      </c>
      <c r="B6896">
        <v>94.09</v>
      </c>
    </row>
    <row r="6897" spans="1:2" x14ac:dyDescent="0.25">
      <c r="A6897" s="35">
        <v>41394</v>
      </c>
      <c r="B6897">
        <v>93.22</v>
      </c>
    </row>
    <row r="6898" spans="1:2" x14ac:dyDescent="0.25">
      <c r="A6898" s="35">
        <v>41395</v>
      </c>
      <c r="B6898">
        <v>90.74</v>
      </c>
    </row>
    <row r="6899" spans="1:2" x14ac:dyDescent="0.25">
      <c r="A6899" s="35">
        <v>41396</v>
      </c>
      <c r="B6899">
        <v>93.7</v>
      </c>
    </row>
    <row r="6900" spans="1:2" x14ac:dyDescent="0.25">
      <c r="A6900" s="35">
        <v>41397</v>
      </c>
      <c r="B6900">
        <v>95.25</v>
      </c>
    </row>
    <row r="6901" spans="1:2" x14ac:dyDescent="0.25">
      <c r="A6901" s="35">
        <v>41400</v>
      </c>
      <c r="B6901">
        <v>95.8</v>
      </c>
    </row>
    <row r="6902" spans="1:2" x14ac:dyDescent="0.25">
      <c r="A6902" s="35">
        <v>41401</v>
      </c>
      <c r="B6902">
        <v>95.28</v>
      </c>
    </row>
    <row r="6903" spans="1:2" x14ac:dyDescent="0.25">
      <c r="A6903" s="35">
        <v>41402</v>
      </c>
      <c r="B6903">
        <v>96.24</v>
      </c>
    </row>
    <row r="6904" spans="1:2" x14ac:dyDescent="0.25">
      <c r="A6904" s="35">
        <v>41403</v>
      </c>
      <c r="B6904">
        <v>96.09</v>
      </c>
    </row>
    <row r="6905" spans="1:2" x14ac:dyDescent="0.25">
      <c r="A6905" s="35">
        <v>41404</v>
      </c>
      <c r="B6905">
        <v>95.81</v>
      </c>
    </row>
    <row r="6906" spans="1:2" x14ac:dyDescent="0.25">
      <c r="A6906" s="35">
        <v>41407</v>
      </c>
      <c r="B6906">
        <v>94.76</v>
      </c>
    </row>
    <row r="6907" spans="1:2" x14ac:dyDescent="0.25">
      <c r="A6907" s="35">
        <v>41408</v>
      </c>
      <c r="B6907">
        <v>93.96</v>
      </c>
    </row>
    <row r="6908" spans="1:2" x14ac:dyDescent="0.25">
      <c r="A6908" s="35">
        <v>41409</v>
      </c>
      <c r="B6908">
        <v>93.95</v>
      </c>
    </row>
    <row r="6909" spans="1:2" x14ac:dyDescent="0.25">
      <c r="A6909" s="35">
        <v>41410</v>
      </c>
      <c r="B6909">
        <v>94.85</v>
      </c>
    </row>
    <row r="6910" spans="1:2" x14ac:dyDescent="0.25">
      <c r="A6910" s="35">
        <v>41411</v>
      </c>
      <c r="B6910">
        <v>95.72</v>
      </c>
    </row>
    <row r="6911" spans="1:2" x14ac:dyDescent="0.25">
      <c r="A6911" s="35">
        <v>41414</v>
      </c>
      <c r="B6911">
        <v>96.29</v>
      </c>
    </row>
    <row r="6912" spans="1:2" x14ac:dyDescent="0.25">
      <c r="A6912" s="35">
        <v>41415</v>
      </c>
      <c r="B6912">
        <v>95.55</v>
      </c>
    </row>
    <row r="6913" spans="1:2" x14ac:dyDescent="0.25">
      <c r="A6913" s="35">
        <v>41416</v>
      </c>
      <c r="B6913">
        <v>93.98</v>
      </c>
    </row>
    <row r="6914" spans="1:2" x14ac:dyDescent="0.25">
      <c r="A6914" s="35">
        <v>41417</v>
      </c>
      <c r="B6914">
        <v>94.12</v>
      </c>
    </row>
    <row r="6915" spans="1:2" x14ac:dyDescent="0.25">
      <c r="A6915" s="35">
        <v>41418</v>
      </c>
      <c r="B6915">
        <v>93.84</v>
      </c>
    </row>
    <row r="6916" spans="1:2" x14ac:dyDescent="0.25">
      <c r="A6916" s="35">
        <v>41422</v>
      </c>
      <c r="B6916">
        <v>94.65</v>
      </c>
    </row>
    <row r="6917" spans="1:2" x14ac:dyDescent="0.25">
      <c r="A6917" s="35">
        <v>41423</v>
      </c>
      <c r="B6917">
        <v>93.13</v>
      </c>
    </row>
    <row r="6918" spans="1:2" x14ac:dyDescent="0.25">
      <c r="A6918" s="35">
        <v>41424</v>
      </c>
      <c r="B6918">
        <v>93.57</v>
      </c>
    </row>
    <row r="6919" spans="1:2" x14ac:dyDescent="0.25">
      <c r="A6919" s="35">
        <v>41425</v>
      </c>
      <c r="B6919">
        <v>91.93</v>
      </c>
    </row>
    <row r="6920" spans="1:2" x14ac:dyDescent="0.25">
      <c r="A6920" s="35">
        <v>41428</v>
      </c>
      <c r="B6920">
        <v>93.41</v>
      </c>
    </row>
    <row r="6921" spans="1:2" x14ac:dyDescent="0.25">
      <c r="A6921" s="35">
        <v>41429</v>
      </c>
      <c r="B6921">
        <v>93.36</v>
      </c>
    </row>
    <row r="6922" spans="1:2" x14ac:dyDescent="0.25">
      <c r="A6922" s="35">
        <v>41430</v>
      </c>
      <c r="B6922">
        <v>93.66</v>
      </c>
    </row>
    <row r="6923" spans="1:2" x14ac:dyDescent="0.25">
      <c r="A6923" s="35">
        <v>41431</v>
      </c>
      <c r="B6923">
        <v>94.71</v>
      </c>
    </row>
    <row r="6924" spans="1:2" x14ac:dyDescent="0.25">
      <c r="A6924" s="35">
        <v>41432</v>
      </c>
      <c r="B6924">
        <v>96.11</v>
      </c>
    </row>
    <row r="6925" spans="1:2" x14ac:dyDescent="0.25">
      <c r="A6925" s="35">
        <v>41435</v>
      </c>
      <c r="B6925">
        <v>95.82</v>
      </c>
    </row>
    <row r="6926" spans="1:2" x14ac:dyDescent="0.25">
      <c r="A6926" s="35">
        <v>41436</v>
      </c>
      <c r="B6926">
        <v>95.5</v>
      </c>
    </row>
    <row r="6927" spans="1:2" x14ac:dyDescent="0.25">
      <c r="A6927" s="35">
        <v>41437</v>
      </c>
      <c r="B6927">
        <v>95.98</v>
      </c>
    </row>
    <row r="6928" spans="1:2" x14ac:dyDescent="0.25">
      <c r="A6928" s="35">
        <v>41438</v>
      </c>
      <c r="B6928">
        <v>96.66</v>
      </c>
    </row>
    <row r="6929" spans="1:2" x14ac:dyDescent="0.25">
      <c r="A6929" s="35">
        <v>41439</v>
      </c>
      <c r="B6929">
        <v>97.83</v>
      </c>
    </row>
    <row r="6930" spans="1:2" x14ac:dyDescent="0.25">
      <c r="A6930" s="35">
        <v>41442</v>
      </c>
      <c r="B6930">
        <v>97.86</v>
      </c>
    </row>
    <row r="6931" spans="1:2" x14ac:dyDescent="0.25">
      <c r="A6931" s="35">
        <v>41443</v>
      </c>
      <c r="B6931">
        <v>98.46</v>
      </c>
    </row>
    <row r="6932" spans="1:2" x14ac:dyDescent="0.25">
      <c r="A6932" s="35">
        <v>41444</v>
      </c>
      <c r="B6932">
        <v>98.24</v>
      </c>
    </row>
    <row r="6933" spans="1:2" x14ac:dyDescent="0.25">
      <c r="A6933" s="35">
        <v>41445</v>
      </c>
      <c r="B6933">
        <v>94.89</v>
      </c>
    </row>
    <row r="6934" spans="1:2" x14ac:dyDescent="0.25">
      <c r="A6934" s="35">
        <v>41446</v>
      </c>
      <c r="B6934">
        <v>93.81</v>
      </c>
    </row>
    <row r="6935" spans="1:2" x14ac:dyDescent="0.25">
      <c r="A6935" s="35">
        <v>41449</v>
      </c>
      <c r="B6935">
        <v>95.07</v>
      </c>
    </row>
    <row r="6936" spans="1:2" x14ac:dyDescent="0.25">
      <c r="A6936" s="35">
        <v>41450</v>
      </c>
      <c r="B6936">
        <v>95.25</v>
      </c>
    </row>
    <row r="6937" spans="1:2" x14ac:dyDescent="0.25">
      <c r="A6937" s="35">
        <v>41451</v>
      </c>
      <c r="B6937">
        <v>95.47</v>
      </c>
    </row>
    <row r="6938" spans="1:2" x14ac:dyDescent="0.25">
      <c r="A6938" s="35">
        <v>41452</v>
      </c>
      <c r="B6938">
        <v>97</v>
      </c>
    </row>
    <row r="6939" spans="1:2" x14ac:dyDescent="0.25">
      <c r="A6939" s="35">
        <v>41453</v>
      </c>
      <c r="B6939">
        <v>96.36</v>
      </c>
    </row>
    <row r="6940" spans="1:2" x14ac:dyDescent="0.25">
      <c r="A6940" s="35">
        <v>41456</v>
      </c>
      <c r="B6940">
        <v>97.94</v>
      </c>
    </row>
    <row r="6941" spans="1:2" x14ac:dyDescent="0.25">
      <c r="A6941" s="35">
        <v>41457</v>
      </c>
      <c r="B6941">
        <v>99.65</v>
      </c>
    </row>
    <row r="6942" spans="1:2" x14ac:dyDescent="0.25">
      <c r="A6942" s="35">
        <v>41458</v>
      </c>
      <c r="B6942">
        <v>101.92</v>
      </c>
    </row>
    <row r="6943" spans="1:2" x14ac:dyDescent="0.25">
      <c r="A6943" s="35">
        <v>41460</v>
      </c>
      <c r="B6943">
        <v>103.09</v>
      </c>
    </row>
    <row r="6944" spans="1:2" x14ac:dyDescent="0.25">
      <c r="A6944" s="35">
        <v>41463</v>
      </c>
      <c r="B6944">
        <v>103.03</v>
      </c>
    </row>
    <row r="6945" spans="1:2" x14ac:dyDescent="0.25">
      <c r="A6945" s="35">
        <v>41464</v>
      </c>
      <c r="B6945">
        <v>103.46</v>
      </c>
    </row>
    <row r="6946" spans="1:2" x14ac:dyDescent="0.25">
      <c r="A6946" s="35">
        <v>41465</v>
      </c>
      <c r="B6946">
        <v>106.41</v>
      </c>
    </row>
    <row r="6947" spans="1:2" x14ac:dyDescent="0.25">
      <c r="A6947" s="35">
        <v>41466</v>
      </c>
      <c r="B6947">
        <v>104.77</v>
      </c>
    </row>
    <row r="6948" spans="1:2" x14ac:dyDescent="0.25">
      <c r="A6948" s="35">
        <v>41467</v>
      </c>
      <c r="B6948">
        <v>105.85</v>
      </c>
    </row>
    <row r="6949" spans="1:2" x14ac:dyDescent="0.25">
      <c r="A6949" s="35">
        <v>41470</v>
      </c>
      <c r="B6949">
        <v>106.2</v>
      </c>
    </row>
    <row r="6950" spans="1:2" x14ac:dyDescent="0.25">
      <c r="A6950" s="35">
        <v>41471</v>
      </c>
      <c r="B6950">
        <v>105.88</v>
      </c>
    </row>
    <row r="6951" spans="1:2" x14ac:dyDescent="0.25">
      <c r="A6951" s="35">
        <v>41472</v>
      </c>
      <c r="B6951">
        <v>106.39</v>
      </c>
    </row>
    <row r="6952" spans="1:2" x14ac:dyDescent="0.25">
      <c r="A6952" s="35">
        <v>41473</v>
      </c>
      <c r="B6952">
        <v>107.94</v>
      </c>
    </row>
    <row r="6953" spans="1:2" x14ac:dyDescent="0.25">
      <c r="A6953" s="35">
        <v>41474</v>
      </c>
      <c r="B6953">
        <v>108</v>
      </c>
    </row>
    <row r="6954" spans="1:2" x14ac:dyDescent="0.25">
      <c r="A6954" s="35">
        <v>41477</v>
      </c>
      <c r="B6954">
        <v>106.61</v>
      </c>
    </row>
    <row r="6955" spans="1:2" x14ac:dyDescent="0.25">
      <c r="A6955" s="35">
        <v>41478</v>
      </c>
      <c r="B6955">
        <v>107.13</v>
      </c>
    </row>
    <row r="6956" spans="1:2" x14ac:dyDescent="0.25">
      <c r="A6956" s="35">
        <v>41479</v>
      </c>
      <c r="B6956">
        <v>105.41</v>
      </c>
    </row>
    <row r="6957" spans="1:2" x14ac:dyDescent="0.25">
      <c r="A6957" s="35">
        <v>41480</v>
      </c>
      <c r="B6957">
        <v>105.47</v>
      </c>
    </row>
    <row r="6958" spans="1:2" x14ac:dyDescent="0.25">
      <c r="A6958" s="35">
        <v>41481</v>
      </c>
      <c r="B6958">
        <v>104.76</v>
      </c>
    </row>
    <row r="6959" spans="1:2" x14ac:dyDescent="0.25">
      <c r="A6959" s="35">
        <v>41484</v>
      </c>
      <c r="B6959">
        <v>104.61</v>
      </c>
    </row>
    <row r="6960" spans="1:2" x14ac:dyDescent="0.25">
      <c r="A6960" s="35">
        <v>41485</v>
      </c>
      <c r="B6960">
        <v>103.14</v>
      </c>
    </row>
    <row r="6961" spans="1:2" x14ac:dyDescent="0.25">
      <c r="A6961" s="35">
        <v>41486</v>
      </c>
      <c r="B6961">
        <v>105.1</v>
      </c>
    </row>
    <row r="6962" spans="1:2" x14ac:dyDescent="0.25">
      <c r="A6962" s="35">
        <v>41487</v>
      </c>
      <c r="B6962">
        <v>107.93</v>
      </c>
    </row>
    <row r="6963" spans="1:2" x14ac:dyDescent="0.25">
      <c r="A6963" s="35">
        <v>41488</v>
      </c>
      <c r="B6963">
        <v>106.94</v>
      </c>
    </row>
    <row r="6964" spans="1:2" x14ac:dyDescent="0.25">
      <c r="A6964" s="35">
        <v>41491</v>
      </c>
      <c r="B6964">
        <v>106.61</v>
      </c>
    </row>
    <row r="6965" spans="1:2" x14ac:dyDescent="0.25">
      <c r="A6965" s="35">
        <v>41492</v>
      </c>
      <c r="B6965">
        <v>105.32</v>
      </c>
    </row>
    <row r="6966" spans="1:2" x14ac:dyDescent="0.25">
      <c r="A6966" s="35">
        <v>41493</v>
      </c>
      <c r="B6966">
        <v>104.41</v>
      </c>
    </row>
    <row r="6967" spans="1:2" x14ac:dyDescent="0.25">
      <c r="A6967" s="35">
        <v>41494</v>
      </c>
      <c r="B6967">
        <v>103.45</v>
      </c>
    </row>
    <row r="6968" spans="1:2" x14ac:dyDescent="0.25">
      <c r="A6968" s="35">
        <v>41495</v>
      </c>
      <c r="B6968">
        <v>106.04</v>
      </c>
    </row>
    <row r="6969" spans="1:2" x14ac:dyDescent="0.25">
      <c r="A6969" s="35">
        <v>41498</v>
      </c>
      <c r="B6969">
        <v>106.19</v>
      </c>
    </row>
    <row r="6970" spans="1:2" x14ac:dyDescent="0.25">
      <c r="A6970" s="35">
        <v>41499</v>
      </c>
      <c r="B6970">
        <v>106.78</v>
      </c>
    </row>
    <row r="6971" spans="1:2" x14ac:dyDescent="0.25">
      <c r="A6971" s="35">
        <v>41500</v>
      </c>
      <c r="B6971">
        <v>106.89</v>
      </c>
    </row>
    <row r="6972" spans="1:2" x14ac:dyDescent="0.25">
      <c r="A6972" s="35">
        <v>41501</v>
      </c>
      <c r="B6972">
        <v>107.43</v>
      </c>
    </row>
    <row r="6973" spans="1:2" x14ac:dyDescent="0.25">
      <c r="A6973" s="35">
        <v>41502</v>
      </c>
      <c r="B6973">
        <v>107.58</v>
      </c>
    </row>
    <row r="6974" spans="1:2" x14ac:dyDescent="0.25">
      <c r="A6974" s="35">
        <v>41505</v>
      </c>
      <c r="B6974">
        <v>107.14</v>
      </c>
    </row>
    <row r="6975" spans="1:2" x14ac:dyDescent="0.25">
      <c r="A6975" s="35">
        <v>41506</v>
      </c>
      <c r="B6975">
        <v>104.9</v>
      </c>
    </row>
    <row r="6976" spans="1:2" x14ac:dyDescent="0.25">
      <c r="A6976" s="35">
        <v>41507</v>
      </c>
      <c r="B6976">
        <v>103.93</v>
      </c>
    </row>
    <row r="6977" spans="1:2" x14ac:dyDescent="0.25">
      <c r="A6977" s="35">
        <v>41508</v>
      </c>
      <c r="B6977">
        <v>104.93</v>
      </c>
    </row>
    <row r="6978" spans="1:2" x14ac:dyDescent="0.25">
      <c r="A6978" s="35">
        <v>41509</v>
      </c>
      <c r="B6978">
        <v>106.48</v>
      </c>
    </row>
    <row r="6979" spans="1:2" x14ac:dyDescent="0.25">
      <c r="A6979" s="35">
        <v>41512</v>
      </c>
      <c r="B6979">
        <v>105.88</v>
      </c>
    </row>
    <row r="6980" spans="1:2" x14ac:dyDescent="0.25">
      <c r="A6980" s="35">
        <v>41513</v>
      </c>
      <c r="B6980">
        <v>109.11</v>
      </c>
    </row>
    <row r="6981" spans="1:2" x14ac:dyDescent="0.25">
      <c r="A6981" s="35">
        <v>41514</v>
      </c>
      <c r="B6981">
        <v>110.17</v>
      </c>
    </row>
    <row r="6982" spans="1:2" x14ac:dyDescent="0.25">
      <c r="A6982" s="35">
        <v>41515</v>
      </c>
      <c r="B6982">
        <v>108.51</v>
      </c>
    </row>
    <row r="6983" spans="1:2" x14ac:dyDescent="0.25">
      <c r="A6983" s="35">
        <v>41516</v>
      </c>
      <c r="B6983">
        <v>107.98</v>
      </c>
    </row>
    <row r="6984" spans="1:2" x14ac:dyDescent="0.25">
      <c r="A6984" s="35">
        <v>41520</v>
      </c>
      <c r="B6984">
        <v>108.67</v>
      </c>
    </row>
    <row r="6985" spans="1:2" x14ac:dyDescent="0.25">
      <c r="A6985" s="35">
        <v>41521</v>
      </c>
      <c r="B6985">
        <v>107.29</v>
      </c>
    </row>
    <row r="6986" spans="1:2" x14ac:dyDescent="0.25">
      <c r="A6986" s="35">
        <v>41522</v>
      </c>
      <c r="B6986">
        <v>108.5</v>
      </c>
    </row>
    <row r="6987" spans="1:2" x14ac:dyDescent="0.25">
      <c r="A6987" s="35">
        <v>41523</v>
      </c>
      <c r="B6987">
        <v>110.62</v>
      </c>
    </row>
    <row r="6988" spans="1:2" x14ac:dyDescent="0.25">
      <c r="A6988" s="35">
        <v>41526</v>
      </c>
      <c r="B6988">
        <v>109.62</v>
      </c>
    </row>
    <row r="6989" spans="1:2" x14ac:dyDescent="0.25">
      <c r="A6989" s="35">
        <v>41527</v>
      </c>
      <c r="B6989">
        <v>107.48</v>
      </c>
    </row>
    <row r="6990" spans="1:2" x14ac:dyDescent="0.25">
      <c r="A6990" s="35">
        <v>41528</v>
      </c>
      <c r="B6990">
        <v>107.65</v>
      </c>
    </row>
    <row r="6991" spans="1:2" x14ac:dyDescent="0.25">
      <c r="A6991" s="35">
        <v>41529</v>
      </c>
      <c r="B6991">
        <v>108.72</v>
      </c>
    </row>
    <row r="6992" spans="1:2" x14ac:dyDescent="0.25">
      <c r="A6992" s="35">
        <v>41530</v>
      </c>
      <c r="B6992">
        <v>108.31</v>
      </c>
    </row>
    <row r="6993" spans="1:2" x14ac:dyDescent="0.25">
      <c r="A6993" s="35">
        <v>41533</v>
      </c>
      <c r="B6993">
        <v>106.54</v>
      </c>
    </row>
    <row r="6994" spans="1:2" x14ac:dyDescent="0.25">
      <c r="A6994" s="35">
        <v>41534</v>
      </c>
      <c r="B6994">
        <v>105.36</v>
      </c>
    </row>
    <row r="6995" spans="1:2" x14ac:dyDescent="0.25">
      <c r="A6995" s="35">
        <v>41535</v>
      </c>
      <c r="B6995">
        <v>108.23</v>
      </c>
    </row>
    <row r="6996" spans="1:2" x14ac:dyDescent="0.25">
      <c r="A6996" s="35">
        <v>41536</v>
      </c>
      <c r="B6996">
        <v>106.26</v>
      </c>
    </row>
    <row r="6997" spans="1:2" x14ac:dyDescent="0.25">
      <c r="A6997" s="35">
        <v>41537</v>
      </c>
      <c r="B6997">
        <v>104.7</v>
      </c>
    </row>
    <row r="6998" spans="1:2" x14ac:dyDescent="0.25">
      <c r="A6998" s="35">
        <v>41540</v>
      </c>
      <c r="B6998">
        <v>103.62</v>
      </c>
    </row>
    <row r="6999" spans="1:2" x14ac:dyDescent="0.25">
      <c r="A6999" s="35">
        <v>41541</v>
      </c>
      <c r="B6999">
        <v>103.22</v>
      </c>
    </row>
    <row r="7000" spans="1:2" x14ac:dyDescent="0.25">
      <c r="A7000" s="35">
        <v>41542</v>
      </c>
      <c r="B7000">
        <v>102.68</v>
      </c>
    </row>
    <row r="7001" spans="1:2" x14ac:dyDescent="0.25">
      <c r="A7001" s="35">
        <v>41543</v>
      </c>
      <c r="B7001">
        <v>103.1</v>
      </c>
    </row>
    <row r="7002" spans="1:2" x14ac:dyDescent="0.25">
      <c r="A7002" s="35">
        <v>41544</v>
      </c>
      <c r="B7002">
        <v>102.86</v>
      </c>
    </row>
    <row r="7003" spans="1:2" x14ac:dyDescent="0.25">
      <c r="A7003" s="35">
        <v>41547</v>
      </c>
      <c r="B7003">
        <v>102.36</v>
      </c>
    </row>
    <row r="7004" spans="1:2" x14ac:dyDescent="0.25">
      <c r="A7004" s="35">
        <v>41548</v>
      </c>
      <c r="B7004">
        <v>102.09</v>
      </c>
    </row>
    <row r="7005" spans="1:2" x14ac:dyDescent="0.25">
      <c r="A7005" s="35">
        <v>41549</v>
      </c>
      <c r="B7005">
        <v>104.15</v>
      </c>
    </row>
    <row r="7006" spans="1:2" x14ac:dyDescent="0.25">
      <c r="A7006" s="35">
        <v>41550</v>
      </c>
      <c r="B7006">
        <v>103.29</v>
      </c>
    </row>
    <row r="7007" spans="1:2" x14ac:dyDescent="0.25">
      <c r="A7007" s="35">
        <v>41551</v>
      </c>
      <c r="B7007">
        <v>103.83</v>
      </c>
    </row>
    <row r="7008" spans="1:2" x14ac:dyDescent="0.25">
      <c r="A7008" s="35">
        <v>41554</v>
      </c>
      <c r="B7008">
        <v>103.07</v>
      </c>
    </row>
    <row r="7009" spans="1:2" x14ac:dyDescent="0.25">
      <c r="A7009" s="35">
        <v>41555</v>
      </c>
      <c r="B7009">
        <v>103.54</v>
      </c>
    </row>
    <row r="7010" spans="1:2" x14ac:dyDescent="0.25">
      <c r="A7010" s="35">
        <v>41556</v>
      </c>
      <c r="B7010">
        <v>101.63</v>
      </c>
    </row>
    <row r="7011" spans="1:2" x14ac:dyDescent="0.25">
      <c r="A7011" s="35">
        <v>41557</v>
      </c>
      <c r="B7011">
        <v>103.08</v>
      </c>
    </row>
    <row r="7012" spans="1:2" x14ac:dyDescent="0.25">
      <c r="A7012" s="35">
        <v>41558</v>
      </c>
      <c r="B7012">
        <v>102.17</v>
      </c>
    </row>
    <row r="7013" spans="1:2" x14ac:dyDescent="0.25">
      <c r="A7013" s="35">
        <v>41561</v>
      </c>
      <c r="B7013">
        <v>102.46</v>
      </c>
    </row>
    <row r="7014" spans="1:2" x14ac:dyDescent="0.25">
      <c r="A7014" s="35">
        <v>41562</v>
      </c>
      <c r="B7014">
        <v>101.15</v>
      </c>
    </row>
    <row r="7015" spans="1:2" x14ac:dyDescent="0.25">
      <c r="A7015" s="35">
        <v>41563</v>
      </c>
      <c r="B7015">
        <v>102.34</v>
      </c>
    </row>
    <row r="7016" spans="1:2" x14ac:dyDescent="0.25">
      <c r="A7016" s="35">
        <v>41564</v>
      </c>
      <c r="B7016">
        <v>100.72</v>
      </c>
    </row>
    <row r="7017" spans="1:2" x14ac:dyDescent="0.25">
      <c r="A7017" s="35">
        <v>41565</v>
      </c>
      <c r="B7017">
        <v>100.87</v>
      </c>
    </row>
    <row r="7018" spans="1:2" x14ac:dyDescent="0.25">
      <c r="A7018" s="35">
        <v>41568</v>
      </c>
      <c r="B7018">
        <v>99.28</v>
      </c>
    </row>
    <row r="7019" spans="1:2" x14ac:dyDescent="0.25">
      <c r="A7019" s="35">
        <v>41569</v>
      </c>
      <c r="B7019">
        <v>97.63</v>
      </c>
    </row>
    <row r="7020" spans="1:2" x14ac:dyDescent="0.25">
      <c r="A7020" s="35">
        <v>41570</v>
      </c>
      <c r="B7020">
        <v>96.9</v>
      </c>
    </row>
    <row r="7021" spans="1:2" x14ac:dyDescent="0.25">
      <c r="A7021" s="35">
        <v>41571</v>
      </c>
      <c r="B7021">
        <v>96.65</v>
      </c>
    </row>
    <row r="7022" spans="1:2" x14ac:dyDescent="0.25">
      <c r="A7022" s="35">
        <v>41572</v>
      </c>
      <c r="B7022">
        <v>97.4</v>
      </c>
    </row>
    <row r="7023" spans="1:2" x14ac:dyDescent="0.25">
      <c r="A7023" s="35">
        <v>41575</v>
      </c>
      <c r="B7023">
        <v>98.74</v>
      </c>
    </row>
    <row r="7024" spans="1:2" x14ac:dyDescent="0.25">
      <c r="A7024" s="35">
        <v>41576</v>
      </c>
      <c r="B7024">
        <v>98.29</v>
      </c>
    </row>
    <row r="7025" spans="1:2" x14ac:dyDescent="0.25">
      <c r="A7025" s="35">
        <v>41577</v>
      </c>
      <c r="B7025">
        <v>96.81</v>
      </c>
    </row>
    <row r="7026" spans="1:2" x14ac:dyDescent="0.25">
      <c r="A7026" s="35">
        <v>41578</v>
      </c>
      <c r="B7026">
        <v>96.29</v>
      </c>
    </row>
    <row r="7027" spans="1:2" x14ac:dyDescent="0.25">
      <c r="A7027" s="35">
        <v>41579</v>
      </c>
      <c r="B7027">
        <v>94.56</v>
      </c>
    </row>
    <row r="7028" spans="1:2" x14ac:dyDescent="0.25">
      <c r="A7028" s="35">
        <v>41582</v>
      </c>
      <c r="B7028">
        <v>94.58</v>
      </c>
    </row>
    <row r="7029" spans="1:2" x14ac:dyDescent="0.25">
      <c r="A7029" s="35">
        <v>41583</v>
      </c>
      <c r="B7029">
        <v>93.4</v>
      </c>
    </row>
    <row r="7030" spans="1:2" x14ac:dyDescent="0.25">
      <c r="A7030" s="35">
        <v>41584</v>
      </c>
      <c r="B7030">
        <v>94.74</v>
      </c>
    </row>
    <row r="7031" spans="1:2" x14ac:dyDescent="0.25">
      <c r="A7031" s="35">
        <v>41585</v>
      </c>
      <c r="B7031">
        <v>94.25</v>
      </c>
    </row>
    <row r="7032" spans="1:2" x14ac:dyDescent="0.25">
      <c r="A7032" s="35">
        <v>41586</v>
      </c>
      <c r="B7032">
        <v>94.56</v>
      </c>
    </row>
    <row r="7033" spans="1:2" x14ac:dyDescent="0.25">
      <c r="A7033" s="35">
        <v>41589</v>
      </c>
      <c r="B7033">
        <v>95.13</v>
      </c>
    </row>
    <row r="7034" spans="1:2" x14ac:dyDescent="0.25">
      <c r="A7034" s="35">
        <v>41590</v>
      </c>
      <c r="B7034">
        <v>93.12</v>
      </c>
    </row>
    <row r="7035" spans="1:2" x14ac:dyDescent="0.25">
      <c r="A7035" s="35">
        <v>41591</v>
      </c>
      <c r="B7035">
        <v>93.91</v>
      </c>
    </row>
    <row r="7036" spans="1:2" x14ac:dyDescent="0.25">
      <c r="A7036" s="35">
        <v>41592</v>
      </c>
      <c r="B7036">
        <v>93.76</v>
      </c>
    </row>
    <row r="7037" spans="1:2" x14ac:dyDescent="0.25">
      <c r="A7037" s="35">
        <v>41593</v>
      </c>
      <c r="B7037">
        <v>93.8</v>
      </c>
    </row>
    <row r="7038" spans="1:2" x14ac:dyDescent="0.25">
      <c r="A7038" s="35">
        <v>41596</v>
      </c>
      <c r="B7038">
        <v>93.03</v>
      </c>
    </row>
    <row r="7039" spans="1:2" x14ac:dyDescent="0.25">
      <c r="A7039" s="35">
        <v>41597</v>
      </c>
      <c r="B7039">
        <v>93.35</v>
      </c>
    </row>
    <row r="7040" spans="1:2" x14ac:dyDescent="0.25">
      <c r="A7040" s="35">
        <v>41598</v>
      </c>
      <c r="B7040">
        <v>93.34</v>
      </c>
    </row>
    <row r="7041" spans="1:2" x14ac:dyDescent="0.25">
      <c r="A7041" s="35">
        <v>41599</v>
      </c>
      <c r="B7041">
        <v>95.35</v>
      </c>
    </row>
    <row r="7042" spans="1:2" x14ac:dyDescent="0.25">
      <c r="A7042" s="35">
        <v>41600</v>
      </c>
      <c r="B7042">
        <v>94.53</v>
      </c>
    </row>
    <row r="7043" spans="1:2" x14ac:dyDescent="0.25">
      <c r="A7043" s="35">
        <v>41603</v>
      </c>
      <c r="B7043">
        <v>93.86</v>
      </c>
    </row>
    <row r="7044" spans="1:2" x14ac:dyDescent="0.25">
      <c r="A7044" s="35">
        <v>41604</v>
      </c>
      <c r="B7044">
        <v>93.41</v>
      </c>
    </row>
    <row r="7045" spans="1:2" x14ac:dyDescent="0.25">
      <c r="A7045" s="35">
        <v>41605</v>
      </c>
      <c r="B7045">
        <v>92.05</v>
      </c>
    </row>
    <row r="7046" spans="1:2" x14ac:dyDescent="0.25">
      <c r="A7046" s="35">
        <v>41607</v>
      </c>
      <c r="B7046">
        <v>92.55</v>
      </c>
    </row>
    <row r="7047" spans="1:2" x14ac:dyDescent="0.25">
      <c r="A7047" s="35">
        <v>41610</v>
      </c>
      <c r="B7047">
        <v>93.61</v>
      </c>
    </row>
    <row r="7048" spans="1:2" x14ac:dyDescent="0.25">
      <c r="A7048" s="35">
        <v>41611</v>
      </c>
      <c r="B7048">
        <v>95.83</v>
      </c>
    </row>
    <row r="7049" spans="1:2" x14ac:dyDescent="0.25">
      <c r="A7049" s="35">
        <v>41612</v>
      </c>
      <c r="B7049">
        <v>96.97</v>
      </c>
    </row>
    <row r="7050" spans="1:2" x14ac:dyDescent="0.25">
      <c r="A7050" s="35">
        <v>41613</v>
      </c>
      <c r="B7050">
        <v>97.14</v>
      </c>
    </row>
    <row r="7051" spans="1:2" x14ac:dyDescent="0.25">
      <c r="A7051" s="35">
        <v>41614</v>
      </c>
      <c r="B7051">
        <v>97.48</v>
      </c>
    </row>
    <row r="7052" spans="1:2" x14ac:dyDescent="0.25">
      <c r="A7052" s="35">
        <v>41617</v>
      </c>
      <c r="B7052">
        <v>97.1</v>
      </c>
    </row>
    <row r="7053" spans="1:2" x14ac:dyDescent="0.25">
      <c r="A7053" s="35">
        <v>41618</v>
      </c>
      <c r="B7053">
        <v>98.32</v>
      </c>
    </row>
    <row r="7054" spans="1:2" x14ac:dyDescent="0.25">
      <c r="A7054" s="35">
        <v>41619</v>
      </c>
      <c r="B7054">
        <v>97.25</v>
      </c>
    </row>
    <row r="7055" spans="1:2" x14ac:dyDescent="0.25">
      <c r="A7055" s="35">
        <v>41620</v>
      </c>
      <c r="B7055">
        <v>97.21</v>
      </c>
    </row>
    <row r="7056" spans="1:2" x14ac:dyDescent="0.25">
      <c r="A7056" s="35">
        <v>41621</v>
      </c>
      <c r="B7056">
        <v>96.27</v>
      </c>
    </row>
    <row r="7057" spans="1:2" x14ac:dyDescent="0.25">
      <c r="A7057" s="35">
        <v>41624</v>
      </c>
      <c r="B7057">
        <v>97.18</v>
      </c>
    </row>
    <row r="7058" spans="1:2" x14ac:dyDescent="0.25">
      <c r="A7058" s="35">
        <v>41625</v>
      </c>
      <c r="B7058">
        <v>96.99</v>
      </c>
    </row>
    <row r="7059" spans="1:2" x14ac:dyDescent="0.25">
      <c r="A7059" s="35">
        <v>41626</v>
      </c>
      <c r="B7059">
        <v>97.59</v>
      </c>
    </row>
    <row r="7060" spans="1:2" x14ac:dyDescent="0.25">
      <c r="A7060" s="35">
        <v>41627</v>
      </c>
      <c r="B7060">
        <v>98.4</v>
      </c>
    </row>
    <row r="7061" spans="1:2" x14ac:dyDescent="0.25">
      <c r="A7061" s="35">
        <v>41628</v>
      </c>
      <c r="B7061">
        <v>99.11</v>
      </c>
    </row>
    <row r="7062" spans="1:2" x14ac:dyDescent="0.25">
      <c r="A7062" s="35">
        <v>41631</v>
      </c>
      <c r="B7062">
        <v>98.62</v>
      </c>
    </row>
    <row r="7063" spans="1:2" x14ac:dyDescent="0.25">
      <c r="A7063" s="35">
        <v>41632</v>
      </c>
      <c r="B7063">
        <v>98.87</v>
      </c>
    </row>
    <row r="7064" spans="1:2" x14ac:dyDescent="0.25">
      <c r="A7064" s="35">
        <v>41634</v>
      </c>
      <c r="B7064">
        <v>99.18</v>
      </c>
    </row>
    <row r="7065" spans="1:2" x14ac:dyDescent="0.25">
      <c r="A7065" s="35">
        <v>41635</v>
      </c>
      <c r="B7065">
        <v>99.94</v>
      </c>
    </row>
    <row r="7066" spans="1:2" x14ac:dyDescent="0.25">
      <c r="A7066" s="35">
        <v>41638</v>
      </c>
      <c r="B7066">
        <v>98.9</v>
      </c>
    </row>
    <row r="7067" spans="1:2" x14ac:dyDescent="0.25">
      <c r="A7067" s="35">
        <v>41639</v>
      </c>
      <c r="B7067">
        <v>98.17</v>
      </c>
    </row>
    <row r="7068" spans="1:2" x14ac:dyDescent="0.25">
      <c r="A7068" s="35">
        <v>41641</v>
      </c>
      <c r="B7068">
        <v>95.14</v>
      </c>
    </row>
    <row r="7069" spans="1:2" x14ac:dyDescent="0.25">
      <c r="A7069" s="35">
        <v>41642</v>
      </c>
      <c r="B7069">
        <v>93.66</v>
      </c>
    </row>
    <row r="7070" spans="1:2" x14ac:dyDescent="0.25">
      <c r="A7070" s="35">
        <v>41645</v>
      </c>
      <c r="B7070">
        <v>93.12</v>
      </c>
    </row>
    <row r="7071" spans="1:2" x14ac:dyDescent="0.25">
      <c r="A7071" s="35">
        <v>41646</v>
      </c>
      <c r="B7071">
        <v>93.31</v>
      </c>
    </row>
    <row r="7072" spans="1:2" x14ac:dyDescent="0.25">
      <c r="A7072" s="35">
        <v>41647</v>
      </c>
      <c r="B7072">
        <v>91.9</v>
      </c>
    </row>
    <row r="7073" spans="1:2" x14ac:dyDescent="0.25">
      <c r="A7073" s="35">
        <v>41648</v>
      </c>
      <c r="B7073">
        <v>91.36</v>
      </c>
    </row>
    <row r="7074" spans="1:2" x14ac:dyDescent="0.25">
      <c r="A7074" s="35">
        <v>41649</v>
      </c>
      <c r="B7074">
        <v>92.39</v>
      </c>
    </row>
    <row r="7075" spans="1:2" x14ac:dyDescent="0.25">
      <c r="A7075" s="35">
        <v>41652</v>
      </c>
      <c r="B7075">
        <v>91.45</v>
      </c>
    </row>
    <row r="7076" spans="1:2" x14ac:dyDescent="0.25">
      <c r="A7076" s="35">
        <v>41653</v>
      </c>
      <c r="B7076">
        <v>92.15</v>
      </c>
    </row>
    <row r="7077" spans="1:2" x14ac:dyDescent="0.25">
      <c r="A7077" s="35">
        <v>41654</v>
      </c>
      <c r="B7077">
        <v>93.78</v>
      </c>
    </row>
    <row r="7078" spans="1:2" x14ac:dyDescent="0.25">
      <c r="A7078" s="35">
        <v>41655</v>
      </c>
      <c r="B7078">
        <v>93.54</v>
      </c>
    </row>
    <row r="7079" spans="1:2" x14ac:dyDescent="0.25">
      <c r="A7079" s="35">
        <v>41656</v>
      </c>
      <c r="B7079">
        <v>93.96</v>
      </c>
    </row>
    <row r="7080" spans="1:2" x14ac:dyDescent="0.25">
      <c r="A7080" s="35">
        <v>41660</v>
      </c>
      <c r="B7080">
        <v>94.51</v>
      </c>
    </row>
    <row r="7081" spans="1:2" x14ac:dyDescent="0.25">
      <c r="A7081" s="35">
        <v>41661</v>
      </c>
      <c r="B7081">
        <v>96.35</v>
      </c>
    </row>
    <row r="7082" spans="1:2" x14ac:dyDescent="0.25">
      <c r="A7082" s="35">
        <v>41662</v>
      </c>
      <c r="B7082">
        <v>97.23</v>
      </c>
    </row>
    <row r="7083" spans="1:2" x14ac:dyDescent="0.25">
      <c r="A7083" s="35">
        <v>41663</v>
      </c>
      <c r="B7083">
        <v>96.66</v>
      </c>
    </row>
    <row r="7084" spans="1:2" x14ac:dyDescent="0.25">
      <c r="A7084" s="35">
        <v>41666</v>
      </c>
      <c r="B7084">
        <v>95.82</v>
      </c>
    </row>
    <row r="7085" spans="1:2" x14ac:dyDescent="0.25">
      <c r="A7085" s="35">
        <v>41667</v>
      </c>
      <c r="B7085">
        <v>97.49</v>
      </c>
    </row>
    <row r="7086" spans="1:2" x14ac:dyDescent="0.25">
      <c r="A7086" s="35">
        <v>41668</v>
      </c>
      <c r="B7086">
        <v>97.34</v>
      </c>
    </row>
    <row r="7087" spans="1:2" x14ac:dyDescent="0.25">
      <c r="A7087" s="35">
        <v>41669</v>
      </c>
      <c r="B7087">
        <v>98.25</v>
      </c>
    </row>
    <row r="7088" spans="1:2" x14ac:dyDescent="0.25">
      <c r="A7088" s="35">
        <v>41670</v>
      </c>
      <c r="B7088">
        <v>97.55</v>
      </c>
    </row>
    <row r="7089" spans="1:2" x14ac:dyDescent="0.25">
      <c r="A7089" s="35">
        <v>41673</v>
      </c>
      <c r="B7089">
        <v>96.44</v>
      </c>
    </row>
    <row r="7090" spans="1:2" x14ac:dyDescent="0.25">
      <c r="A7090" s="35">
        <v>41674</v>
      </c>
      <c r="B7090">
        <v>97.24</v>
      </c>
    </row>
    <row r="7091" spans="1:2" x14ac:dyDescent="0.25">
      <c r="A7091" s="35">
        <v>41675</v>
      </c>
      <c r="B7091">
        <v>97.4</v>
      </c>
    </row>
    <row r="7092" spans="1:2" x14ac:dyDescent="0.25">
      <c r="A7092" s="35">
        <v>41676</v>
      </c>
      <c r="B7092">
        <v>97.84</v>
      </c>
    </row>
    <row r="7093" spans="1:2" x14ac:dyDescent="0.25">
      <c r="A7093" s="35">
        <v>41677</v>
      </c>
      <c r="B7093">
        <v>99.98</v>
      </c>
    </row>
    <row r="7094" spans="1:2" x14ac:dyDescent="0.25">
      <c r="A7094" s="35">
        <v>41680</v>
      </c>
      <c r="B7094">
        <v>100.12</v>
      </c>
    </row>
    <row r="7095" spans="1:2" x14ac:dyDescent="0.25">
      <c r="A7095" s="35">
        <v>41681</v>
      </c>
      <c r="B7095">
        <v>99.96</v>
      </c>
    </row>
    <row r="7096" spans="1:2" x14ac:dyDescent="0.25">
      <c r="A7096" s="35">
        <v>41682</v>
      </c>
      <c r="B7096">
        <v>100.38</v>
      </c>
    </row>
    <row r="7097" spans="1:2" x14ac:dyDescent="0.25">
      <c r="A7097" s="35">
        <v>41683</v>
      </c>
      <c r="B7097">
        <v>100.27</v>
      </c>
    </row>
    <row r="7098" spans="1:2" x14ac:dyDescent="0.25">
      <c r="A7098" s="35">
        <v>41684</v>
      </c>
      <c r="B7098">
        <v>100.31</v>
      </c>
    </row>
    <row r="7099" spans="1:2" x14ac:dyDescent="0.25">
      <c r="A7099" s="35">
        <v>41688</v>
      </c>
      <c r="B7099">
        <v>102.54</v>
      </c>
    </row>
    <row r="7100" spans="1:2" x14ac:dyDescent="0.25">
      <c r="A7100" s="35">
        <v>41689</v>
      </c>
      <c r="B7100">
        <v>103.46</v>
      </c>
    </row>
    <row r="7101" spans="1:2" x14ac:dyDescent="0.25">
      <c r="A7101" s="35">
        <v>41690</v>
      </c>
      <c r="B7101">
        <v>103.2</v>
      </c>
    </row>
    <row r="7102" spans="1:2" x14ac:dyDescent="0.25">
      <c r="A7102" s="35">
        <v>41691</v>
      </c>
      <c r="B7102">
        <v>102.53</v>
      </c>
    </row>
    <row r="7103" spans="1:2" x14ac:dyDescent="0.25">
      <c r="A7103" s="35">
        <v>41694</v>
      </c>
      <c r="B7103">
        <v>103.17</v>
      </c>
    </row>
    <row r="7104" spans="1:2" x14ac:dyDescent="0.25">
      <c r="A7104" s="35">
        <v>41695</v>
      </c>
      <c r="B7104">
        <v>102.2</v>
      </c>
    </row>
    <row r="7105" spans="1:2" x14ac:dyDescent="0.25">
      <c r="A7105" s="35">
        <v>41696</v>
      </c>
      <c r="B7105">
        <v>102.93</v>
      </c>
    </row>
    <row r="7106" spans="1:2" x14ac:dyDescent="0.25">
      <c r="A7106" s="35">
        <v>41697</v>
      </c>
      <c r="B7106">
        <v>102.68</v>
      </c>
    </row>
    <row r="7107" spans="1:2" x14ac:dyDescent="0.25">
      <c r="A7107" s="35">
        <v>41698</v>
      </c>
      <c r="B7107">
        <v>102.88</v>
      </c>
    </row>
    <row r="7108" spans="1:2" x14ac:dyDescent="0.25">
      <c r="A7108" s="35">
        <v>41701</v>
      </c>
      <c r="B7108">
        <v>105.34</v>
      </c>
    </row>
    <row r="7109" spans="1:2" x14ac:dyDescent="0.25">
      <c r="A7109" s="35">
        <v>41702</v>
      </c>
      <c r="B7109">
        <v>103.64</v>
      </c>
    </row>
    <row r="7110" spans="1:2" x14ac:dyDescent="0.25">
      <c r="A7110" s="35">
        <v>41703</v>
      </c>
      <c r="B7110">
        <v>101.75</v>
      </c>
    </row>
    <row r="7111" spans="1:2" x14ac:dyDescent="0.25">
      <c r="A7111" s="35">
        <v>41704</v>
      </c>
      <c r="B7111">
        <v>101.82</v>
      </c>
    </row>
    <row r="7112" spans="1:2" x14ac:dyDescent="0.25">
      <c r="A7112" s="35">
        <v>41705</v>
      </c>
      <c r="B7112">
        <v>102.82</v>
      </c>
    </row>
    <row r="7113" spans="1:2" x14ac:dyDescent="0.25">
      <c r="A7113" s="35">
        <v>41708</v>
      </c>
      <c r="B7113">
        <v>101.39</v>
      </c>
    </row>
    <row r="7114" spans="1:2" x14ac:dyDescent="0.25">
      <c r="A7114" s="35">
        <v>41709</v>
      </c>
      <c r="B7114">
        <v>100.29</v>
      </c>
    </row>
    <row r="7115" spans="1:2" x14ac:dyDescent="0.25">
      <c r="A7115" s="35">
        <v>41710</v>
      </c>
      <c r="B7115">
        <v>98.29</v>
      </c>
    </row>
    <row r="7116" spans="1:2" x14ac:dyDescent="0.25">
      <c r="A7116" s="35">
        <v>41711</v>
      </c>
      <c r="B7116">
        <v>98.57</v>
      </c>
    </row>
    <row r="7117" spans="1:2" x14ac:dyDescent="0.25">
      <c r="A7117" s="35">
        <v>41712</v>
      </c>
      <c r="B7117">
        <v>99.23</v>
      </c>
    </row>
    <row r="7118" spans="1:2" x14ac:dyDescent="0.25">
      <c r="A7118" s="35">
        <v>41715</v>
      </c>
      <c r="B7118">
        <v>98.43</v>
      </c>
    </row>
    <row r="7119" spans="1:2" x14ac:dyDescent="0.25">
      <c r="A7119" s="35">
        <v>41716</v>
      </c>
      <c r="B7119">
        <v>100.08</v>
      </c>
    </row>
    <row r="7120" spans="1:2" x14ac:dyDescent="0.25">
      <c r="A7120" s="35">
        <v>41717</v>
      </c>
      <c r="B7120">
        <v>100.71</v>
      </c>
    </row>
    <row r="7121" spans="1:2" x14ac:dyDescent="0.25">
      <c r="A7121" s="35">
        <v>41718</v>
      </c>
      <c r="B7121">
        <v>99.68</v>
      </c>
    </row>
    <row r="7122" spans="1:2" x14ac:dyDescent="0.25">
      <c r="A7122" s="35">
        <v>41719</v>
      </c>
      <c r="B7122">
        <v>99.97</v>
      </c>
    </row>
    <row r="7123" spans="1:2" x14ac:dyDescent="0.25">
      <c r="A7123" s="35">
        <v>41722</v>
      </c>
      <c r="B7123">
        <v>100.05</v>
      </c>
    </row>
    <row r="7124" spans="1:2" x14ac:dyDescent="0.25">
      <c r="A7124" s="35">
        <v>41723</v>
      </c>
      <c r="B7124">
        <v>99.66</v>
      </c>
    </row>
    <row r="7125" spans="1:2" x14ac:dyDescent="0.25">
      <c r="A7125" s="35">
        <v>41724</v>
      </c>
      <c r="B7125">
        <v>100.61</v>
      </c>
    </row>
    <row r="7126" spans="1:2" x14ac:dyDescent="0.25">
      <c r="A7126" s="35">
        <v>41725</v>
      </c>
      <c r="B7126">
        <v>101.25</v>
      </c>
    </row>
    <row r="7127" spans="1:2" x14ac:dyDescent="0.25">
      <c r="A7127" s="35">
        <v>41726</v>
      </c>
      <c r="B7127">
        <v>101.73</v>
      </c>
    </row>
    <row r="7128" spans="1:2" x14ac:dyDescent="0.25">
      <c r="A7128" s="35">
        <v>41729</v>
      </c>
      <c r="B7128">
        <v>101.57</v>
      </c>
    </row>
    <row r="7129" spans="1:2" x14ac:dyDescent="0.25">
      <c r="A7129" s="35">
        <v>41730</v>
      </c>
      <c r="B7129">
        <v>99.69</v>
      </c>
    </row>
    <row r="7130" spans="1:2" x14ac:dyDescent="0.25">
      <c r="A7130" s="35">
        <v>41731</v>
      </c>
      <c r="B7130">
        <v>99.6</v>
      </c>
    </row>
    <row r="7131" spans="1:2" x14ac:dyDescent="0.25">
      <c r="A7131" s="35">
        <v>41732</v>
      </c>
      <c r="B7131">
        <v>100.29</v>
      </c>
    </row>
    <row r="7132" spans="1:2" x14ac:dyDescent="0.25">
      <c r="A7132" s="35">
        <v>41733</v>
      </c>
      <c r="B7132">
        <v>101.16</v>
      </c>
    </row>
    <row r="7133" spans="1:2" x14ac:dyDescent="0.25">
      <c r="A7133" s="35">
        <v>41736</v>
      </c>
      <c r="B7133">
        <v>100.43</v>
      </c>
    </row>
    <row r="7134" spans="1:2" x14ac:dyDescent="0.25">
      <c r="A7134" s="35">
        <v>41737</v>
      </c>
      <c r="B7134">
        <v>102.57</v>
      </c>
    </row>
    <row r="7135" spans="1:2" x14ac:dyDescent="0.25">
      <c r="A7135" s="35">
        <v>41738</v>
      </c>
      <c r="B7135">
        <v>103.55</v>
      </c>
    </row>
    <row r="7136" spans="1:2" x14ac:dyDescent="0.25">
      <c r="A7136" s="35">
        <v>41739</v>
      </c>
      <c r="B7136">
        <v>103.37</v>
      </c>
    </row>
    <row r="7137" spans="1:2" x14ac:dyDescent="0.25">
      <c r="A7137" s="35">
        <v>41740</v>
      </c>
      <c r="B7137">
        <v>103.68</v>
      </c>
    </row>
    <row r="7138" spans="1:2" x14ac:dyDescent="0.25">
      <c r="A7138" s="35">
        <v>41743</v>
      </c>
      <c r="B7138">
        <v>104.05</v>
      </c>
    </row>
    <row r="7139" spans="1:2" x14ac:dyDescent="0.25">
      <c r="A7139" s="35">
        <v>41744</v>
      </c>
      <c r="B7139">
        <v>103.7</v>
      </c>
    </row>
    <row r="7140" spans="1:2" x14ac:dyDescent="0.25">
      <c r="A7140" s="35">
        <v>41745</v>
      </c>
      <c r="B7140">
        <v>103.71</v>
      </c>
    </row>
    <row r="7141" spans="1:2" x14ac:dyDescent="0.25">
      <c r="A7141" s="35">
        <v>41746</v>
      </c>
      <c r="B7141">
        <v>104.33</v>
      </c>
    </row>
    <row r="7142" spans="1:2" x14ac:dyDescent="0.25">
      <c r="A7142" s="35">
        <v>41750</v>
      </c>
      <c r="B7142">
        <v>104.35</v>
      </c>
    </row>
    <row r="7143" spans="1:2" x14ac:dyDescent="0.25">
      <c r="A7143" s="35">
        <v>41751</v>
      </c>
      <c r="B7143">
        <v>101.69</v>
      </c>
    </row>
    <row r="7144" spans="1:2" x14ac:dyDescent="0.25">
      <c r="A7144" s="35">
        <v>41752</v>
      </c>
      <c r="B7144">
        <v>101.47</v>
      </c>
    </row>
    <row r="7145" spans="1:2" x14ac:dyDescent="0.25">
      <c r="A7145" s="35">
        <v>41753</v>
      </c>
      <c r="B7145">
        <v>102.2</v>
      </c>
    </row>
    <row r="7146" spans="1:2" x14ac:dyDescent="0.25">
      <c r="A7146" s="35">
        <v>41754</v>
      </c>
      <c r="B7146">
        <v>100.85</v>
      </c>
    </row>
    <row r="7147" spans="1:2" x14ac:dyDescent="0.25">
      <c r="A7147" s="35">
        <v>41757</v>
      </c>
      <c r="B7147">
        <v>101.13</v>
      </c>
    </row>
    <row r="7148" spans="1:2" x14ac:dyDescent="0.25">
      <c r="A7148" s="35">
        <v>41758</v>
      </c>
      <c r="B7148">
        <v>101.56</v>
      </c>
    </row>
    <row r="7149" spans="1:2" x14ac:dyDescent="0.25">
      <c r="A7149" s="35">
        <v>41759</v>
      </c>
      <c r="B7149">
        <v>100.07</v>
      </c>
    </row>
    <row r="7150" spans="1:2" x14ac:dyDescent="0.25">
      <c r="A7150" s="35">
        <v>41760</v>
      </c>
      <c r="B7150">
        <v>99.69</v>
      </c>
    </row>
    <row r="7151" spans="1:2" x14ac:dyDescent="0.25">
      <c r="A7151" s="35">
        <v>41761</v>
      </c>
      <c r="B7151">
        <v>100.09</v>
      </c>
    </row>
    <row r="7152" spans="1:2" x14ac:dyDescent="0.25">
      <c r="A7152" s="35">
        <v>41764</v>
      </c>
      <c r="B7152">
        <v>99.74</v>
      </c>
    </row>
    <row r="7153" spans="1:2" x14ac:dyDescent="0.25">
      <c r="A7153" s="35">
        <v>41765</v>
      </c>
      <c r="B7153">
        <v>99.81</v>
      </c>
    </row>
    <row r="7154" spans="1:2" x14ac:dyDescent="0.25">
      <c r="A7154" s="35">
        <v>41766</v>
      </c>
      <c r="B7154">
        <v>101.06</v>
      </c>
    </row>
    <row r="7155" spans="1:2" x14ac:dyDescent="0.25">
      <c r="A7155" s="35">
        <v>41767</v>
      </c>
      <c r="B7155">
        <v>100.52</v>
      </c>
    </row>
    <row r="7156" spans="1:2" x14ac:dyDescent="0.25">
      <c r="A7156" s="35">
        <v>41768</v>
      </c>
      <c r="B7156">
        <v>100.32</v>
      </c>
    </row>
    <row r="7157" spans="1:2" x14ac:dyDescent="0.25">
      <c r="A7157" s="35">
        <v>41771</v>
      </c>
      <c r="B7157">
        <v>100.89</v>
      </c>
    </row>
    <row r="7158" spans="1:2" x14ac:dyDescent="0.25">
      <c r="A7158" s="35">
        <v>41772</v>
      </c>
      <c r="B7158">
        <v>102.01</v>
      </c>
    </row>
    <row r="7159" spans="1:2" x14ac:dyDescent="0.25">
      <c r="A7159" s="35">
        <v>41773</v>
      </c>
      <c r="B7159">
        <v>102.63</v>
      </c>
    </row>
    <row r="7160" spans="1:2" x14ac:dyDescent="0.25">
      <c r="A7160" s="35">
        <v>41774</v>
      </c>
      <c r="B7160">
        <v>101.74</v>
      </c>
    </row>
    <row r="7161" spans="1:2" x14ac:dyDescent="0.25">
      <c r="A7161" s="35">
        <v>41775</v>
      </c>
      <c r="B7161">
        <v>102.31</v>
      </c>
    </row>
    <row r="7162" spans="1:2" x14ac:dyDescent="0.25">
      <c r="A7162" s="35">
        <v>41778</v>
      </c>
      <c r="B7162">
        <v>102.95</v>
      </c>
    </row>
    <row r="7163" spans="1:2" x14ac:dyDescent="0.25">
      <c r="A7163" s="35">
        <v>41779</v>
      </c>
      <c r="B7163">
        <v>102.8</v>
      </c>
    </row>
    <row r="7164" spans="1:2" x14ac:dyDescent="0.25">
      <c r="A7164" s="35">
        <v>41780</v>
      </c>
      <c r="B7164">
        <v>104.31</v>
      </c>
    </row>
    <row r="7165" spans="1:2" x14ac:dyDescent="0.25">
      <c r="A7165" s="35">
        <v>41781</v>
      </c>
      <c r="B7165">
        <v>104.03</v>
      </c>
    </row>
    <row r="7166" spans="1:2" x14ac:dyDescent="0.25">
      <c r="A7166" s="35">
        <v>41782</v>
      </c>
      <c r="B7166">
        <v>105.01</v>
      </c>
    </row>
    <row r="7167" spans="1:2" x14ac:dyDescent="0.25">
      <c r="A7167" s="35">
        <v>41786</v>
      </c>
      <c r="B7167">
        <v>104.78</v>
      </c>
    </row>
    <row r="7168" spans="1:2" x14ac:dyDescent="0.25">
      <c r="A7168" s="35">
        <v>41787</v>
      </c>
      <c r="B7168">
        <v>103.37</v>
      </c>
    </row>
    <row r="7169" spans="1:2" x14ac:dyDescent="0.25">
      <c r="A7169" s="35">
        <v>41788</v>
      </c>
      <c r="B7169">
        <v>104.26</v>
      </c>
    </row>
    <row r="7170" spans="1:2" x14ac:dyDescent="0.25">
      <c r="A7170" s="35">
        <v>41789</v>
      </c>
      <c r="B7170">
        <v>103.4</v>
      </c>
    </row>
    <row r="7171" spans="1:2" x14ac:dyDescent="0.25">
      <c r="A7171" s="35">
        <v>41792</v>
      </c>
      <c r="B7171">
        <v>103.07</v>
      </c>
    </row>
    <row r="7172" spans="1:2" x14ac:dyDescent="0.25">
      <c r="A7172" s="35">
        <v>41793</v>
      </c>
      <c r="B7172">
        <v>103.34</v>
      </c>
    </row>
    <row r="7173" spans="1:2" x14ac:dyDescent="0.25">
      <c r="A7173" s="35">
        <v>41794</v>
      </c>
      <c r="B7173">
        <v>103.27</v>
      </c>
    </row>
    <row r="7174" spans="1:2" x14ac:dyDescent="0.25">
      <c r="A7174" s="35">
        <v>41795</v>
      </c>
      <c r="B7174">
        <v>103.17</v>
      </c>
    </row>
    <row r="7175" spans="1:2" x14ac:dyDescent="0.25">
      <c r="A7175" s="35">
        <v>41796</v>
      </c>
      <c r="B7175">
        <v>103.32</v>
      </c>
    </row>
    <row r="7176" spans="1:2" x14ac:dyDescent="0.25">
      <c r="A7176" s="35">
        <v>41799</v>
      </c>
      <c r="B7176">
        <v>105.09</v>
      </c>
    </row>
    <row r="7177" spans="1:2" x14ac:dyDescent="0.25">
      <c r="A7177" s="35">
        <v>41800</v>
      </c>
      <c r="B7177">
        <v>105.02</v>
      </c>
    </row>
    <row r="7178" spans="1:2" x14ac:dyDescent="0.25">
      <c r="A7178" s="35">
        <v>41801</v>
      </c>
      <c r="B7178">
        <v>105.04</v>
      </c>
    </row>
    <row r="7179" spans="1:2" x14ac:dyDescent="0.25">
      <c r="A7179" s="35">
        <v>41802</v>
      </c>
      <c r="B7179">
        <v>107.2</v>
      </c>
    </row>
    <row r="7180" spans="1:2" x14ac:dyDescent="0.25">
      <c r="A7180" s="35">
        <v>41803</v>
      </c>
      <c r="B7180">
        <v>107.49</v>
      </c>
    </row>
    <row r="7181" spans="1:2" x14ac:dyDescent="0.25">
      <c r="A7181" s="35">
        <v>41806</v>
      </c>
      <c r="B7181">
        <v>107.52</v>
      </c>
    </row>
    <row r="7182" spans="1:2" x14ac:dyDescent="0.25">
      <c r="A7182" s="35">
        <v>41807</v>
      </c>
      <c r="B7182">
        <v>106.95</v>
      </c>
    </row>
    <row r="7183" spans="1:2" x14ac:dyDescent="0.25">
      <c r="A7183" s="35">
        <v>41808</v>
      </c>
      <c r="B7183">
        <v>106.64</v>
      </c>
    </row>
    <row r="7184" spans="1:2" x14ac:dyDescent="0.25">
      <c r="A7184" s="35">
        <v>41809</v>
      </c>
      <c r="B7184">
        <v>107.08</v>
      </c>
    </row>
    <row r="7185" spans="1:2" x14ac:dyDescent="0.25">
      <c r="A7185" s="35">
        <v>41810</v>
      </c>
      <c r="B7185">
        <v>107.95</v>
      </c>
    </row>
    <row r="7186" spans="1:2" x14ac:dyDescent="0.25">
      <c r="A7186" s="35">
        <v>41813</v>
      </c>
      <c r="B7186">
        <v>106.83</v>
      </c>
    </row>
    <row r="7187" spans="1:2" x14ac:dyDescent="0.25">
      <c r="A7187" s="35">
        <v>41814</v>
      </c>
      <c r="B7187">
        <v>106.64</v>
      </c>
    </row>
    <row r="7188" spans="1:2" x14ac:dyDescent="0.25">
      <c r="A7188" s="35">
        <v>41815</v>
      </c>
      <c r="B7188">
        <v>107.04</v>
      </c>
    </row>
    <row r="7189" spans="1:2" x14ac:dyDescent="0.25">
      <c r="A7189" s="35">
        <v>41816</v>
      </c>
      <c r="B7189">
        <v>106.49</v>
      </c>
    </row>
    <row r="7190" spans="1:2" x14ac:dyDescent="0.25">
      <c r="A7190" s="35">
        <v>41817</v>
      </c>
      <c r="B7190">
        <v>106.46</v>
      </c>
    </row>
    <row r="7191" spans="1:2" x14ac:dyDescent="0.25">
      <c r="A7191" s="35">
        <v>41820</v>
      </c>
      <c r="B7191">
        <v>106.07</v>
      </c>
    </row>
    <row r="7192" spans="1:2" x14ac:dyDescent="0.25">
      <c r="A7192" s="35">
        <v>41821</v>
      </c>
      <c r="B7192">
        <v>106.06</v>
      </c>
    </row>
    <row r="7193" spans="1:2" x14ac:dyDescent="0.25">
      <c r="A7193" s="35">
        <v>41822</v>
      </c>
      <c r="B7193">
        <v>105.18</v>
      </c>
    </row>
    <row r="7194" spans="1:2" x14ac:dyDescent="0.25">
      <c r="A7194" s="35">
        <v>41823</v>
      </c>
      <c r="B7194">
        <v>104.76</v>
      </c>
    </row>
    <row r="7195" spans="1:2" x14ac:dyDescent="0.25">
      <c r="A7195" s="35">
        <v>41827</v>
      </c>
      <c r="B7195">
        <v>104.19</v>
      </c>
    </row>
    <row r="7196" spans="1:2" x14ac:dyDescent="0.25">
      <c r="A7196" s="35">
        <v>41828</v>
      </c>
      <c r="B7196">
        <v>104.06</v>
      </c>
    </row>
    <row r="7197" spans="1:2" x14ac:dyDescent="0.25">
      <c r="A7197" s="35">
        <v>41829</v>
      </c>
      <c r="B7197">
        <v>102.93</v>
      </c>
    </row>
    <row r="7198" spans="1:2" x14ac:dyDescent="0.25">
      <c r="A7198" s="35">
        <v>41830</v>
      </c>
      <c r="B7198">
        <v>103.61</v>
      </c>
    </row>
    <row r="7199" spans="1:2" x14ac:dyDescent="0.25">
      <c r="A7199" s="35">
        <v>41831</v>
      </c>
      <c r="B7199">
        <v>101.48</v>
      </c>
    </row>
    <row r="7200" spans="1:2" x14ac:dyDescent="0.25">
      <c r="A7200" s="35">
        <v>41834</v>
      </c>
      <c r="B7200">
        <v>101.73</v>
      </c>
    </row>
    <row r="7201" spans="1:2" x14ac:dyDescent="0.25">
      <c r="A7201" s="35">
        <v>41835</v>
      </c>
      <c r="B7201">
        <v>100.56</v>
      </c>
    </row>
    <row r="7202" spans="1:2" x14ac:dyDescent="0.25">
      <c r="A7202" s="35">
        <v>41836</v>
      </c>
      <c r="B7202">
        <v>101.88</v>
      </c>
    </row>
    <row r="7203" spans="1:2" x14ac:dyDescent="0.25">
      <c r="A7203" s="35">
        <v>41837</v>
      </c>
      <c r="B7203">
        <v>103.84</v>
      </c>
    </row>
    <row r="7204" spans="1:2" x14ac:dyDescent="0.25">
      <c r="A7204" s="35">
        <v>41838</v>
      </c>
      <c r="B7204">
        <v>103.83</v>
      </c>
    </row>
    <row r="7205" spans="1:2" x14ac:dyDescent="0.25">
      <c r="A7205" s="35">
        <v>41841</v>
      </c>
      <c r="B7205">
        <v>105.34</v>
      </c>
    </row>
    <row r="7206" spans="1:2" x14ac:dyDescent="0.25">
      <c r="A7206" s="35">
        <v>41842</v>
      </c>
      <c r="B7206">
        <v>104.59</v>
      </c>
    </row>
    <row r="7207" spans="1:2" x14ac:dyDescent="0.25">
      <c r="A7207" s="35">
        <v>41843</v>
      </c>
      <c r="B7207">
        <v>103.81</v>
      </c>
    </row>
    <row r="7208" spans="1:2" x14ac:dyDescent="0.25">
      <c r="A7208" s="35">
        <v>41844</v>
      </c>
      <c r="B7208">
        <v>102.76</v>
      </c>
    </row>
    <row r="7209" spans="1:2" x14ac:dyDescent="0.25">
      <c r="A7209" s="35">
        <v>41845</v>
      </c>
      <c r="B7209">
        <v>105.23</v>
      </c>
    </row>
    <row r="7210" spans="1:2" x14ac:dyDescent="0.25">
      <c r="A7210" s="35">
        <v>41848</v>
      </c>
      <c r="B7210">
        <v>105.68</v>
      </c>
    </row>
    <row r="7211" spans="1:2" x14ac:dyDescent="0.25">
      <c r="A7211" s="35">
        <v>41849</v>
      </c>
      <c r="B7211">
        <v>104.91</v>
      </c>
    </row>
    <row r="7212" spans="1:2" x14ac:dyDescent="0.25">
      <c r="A7212" s="35">
        <v>41850</v>
      </c>
      <c r="B7212">
        <v>104.29</v>
      </c>
    </row>
    <row r="7213" spans="1:2" x14ac:dyDescent="0.25">
      <c r="A7213" s="35">
        <v>41851</v>
      </c>
      <c r="B7213">
        <v>98.23</v>
      </c>
    </row>
    <row r="7214" spans="1:2" x14ac:dyDescent="0.25">
      <c r="A7214" s="35">
        <v>41852</v>
      </c>
      <c r="B7214">
        <v>97.86</v>
      </c>
    </row>
    <row r="7215" spans="1:2" x14ac:dyDescent="0.25">
      <c r="A7215" s="35">
        <v>41855</v>
      </c>
      <c r="B7215">
        <v>98.26</v>
      </c>
    </row>
    <row r="7216" spans="1:2" x14ac:dyDescent="0.25">
      <c r="A7216" s="35">
        <v>41856</v>
      </c>
      <c r="B7216">
        <v>97.34</v>
      </c>
    </row>
    <row r="7217" spans="1:2" x14ac:dyDescent="0.25">
      <c r="A7217" s="35">
        <v>41857</v>
      </c>
      <c r="B7217">
        <v>96.93</v>
      </c>
    </row>
    <row r="7218" spans="1:2" x14ac:dyDescent="0.25">
      <c r="A7218" s="35">
        <v>41858</v>
      </c>
      <c r="B7218">
        <v>97.34</v>
      </c>
    </row>
    <row r="7219" spans="1:2" x14ac:dyDescent="0.25">
      <c r="A7219" s="35">
        <v>41859</v>
      </c>
      <c r="B7219">
        <v>97.61</v>
      </c>
    </row>
    <row r="7220" spans="1:2" x14ac:dyDescent="0.25">
      <c r="A7220" s="35">
        <v>41862</v>
      </c>
      <c r="B7220">
        <v>98.09</v>
      </c>
    </row>
    <row r="7221" spans="1:2" x14ac:dyDescent="0.25">
      <c r="A7221" s="35">
        <v>41863</v>
      </c>
      <c r="B7221">
        <v>97.36</v>
      </c>
    </row>
    <row r="7222" spans="1:2" x14ac:dyDescent="0.25">
      <c r="A7222" s="35">
        <v>41864</v>
      </c>
      <c r="B7222">
        <v>97.57</v>
      </c>
    </row>
    <row r="7223" spans="1:2" x14ac:dyDescent="0.25">
      <c r="A7223" s="35">
        <v>41865</v>
      </c>
      <c r="B7223">
        <v>95.54</v>
      </c>
    </row>
    <row r="7224" spans="1:2" x14ac:dyDescent="0.25">
      <c r="A7224" s="35">
        <v>41866</v>
      </c>
      <c r="B7224">
        <v>97.3</v>
      </c>
    </row>
    <row r="7225" spans="1:2" x14ac:dyDescent="0.25">
      <c r="A7225" s="35">
        <v>41869</v>
      </c>
      <c r="B7225">
        <v>96.44</v>
      </c>
    </row>
    <row r="7226" spans="1:2" x14ac:dyDescent="0.25">
      <c r="A7226" s="35">
        <v>41870</v>
      </c>
      <c r="B7226">
        <v>94.35</v>
      </c>
    </row>
    <row r="7227" spans="1:2" x14ac:dyDescent="0.25">
      <c r="A7227" s="35">
        <v>41871</v>
      </c>
      <c r="B7227">
        <v>96.4</v>
      </c>
    </row>
    <row r="7228" spans="1:2" x14ac:dyDescent="0.25">
      <c r="A7228" s="35">
        <v>41872</v>
      </c>
      <c r="B7228">
        <v>93.97</v>
      </c>
    </row>
    <row r="7229" spans="1:2" x14ac:dyDescent="0.25">
      <c r="A7229" s="35">
        <v>41873</v>
      </c>
      <c r="B7229">
        <v>93.61</v>
      </c>
    </row>
    <row r="7230" spans="1:2" x14ac:dyDescent="0.25">
      <c r="A7230" s="35">
        <v>41876</v>
      </c>
      <c r="B7230">
        <v>95.39</v>
      </c>
    </row>
    <row r="7231" spans="1:2" x14ac:dyDescent="0.25">
      <c r="A7231" s="35">
        <v>41877</v>
      </c>
      <c r="B7231">
        <v>95.78</v>
      </c>
    </row>
    <row r="7232" spans="1:2" x14ac:dyDescent="0.25">
      <c r="A7232" s="35">
        <v>41878</v>
      </c>
      <c r="B7232">
        <v>95.82</v>
      </c>
    </row>
    <row r="7233" spans="1:2" x14ac:dyDescent="0.25">
      <c r="A7233" s="35">
        <v>41879</v>
      </c>
      <c r="B7233">
        <v>96.44</v>
      </c>
    </row>
    <row r="7234" spans="1:2" x14ac:dyDescent="0.25">
      <c r="A7234" s="35">
        <v>41880</v>
      </c>
      <c r="B7234">
        <v>97.86</v>
      </c>
    </row>
    <row r="7235" spans="1:2" x14ac:dyDescent="0.25">
      <c r="A7235" s="35">
        <v>41884</v>
      </c>
      <c r="B7235">
        <v>92.92</v>
      </c>
    </row>
    <row r="7236" spans="1:2" x14ac:dyDescent="0.25">
      <c r="A7236" s="35">
        <v>41885</v>
      </c>
      <c r="B7236">
        <v>95.5</v>
      </c>
    </row>
    <row r="7237" spans="1:2" x14ac:dyDescent="0.25">
      <c r="A7237" s="35">
        <v>41886</v>
      </c>
      <c r="B7237">
        <v>94.51</v>
      </c>
    </row>
    <row r="7238" spans="1:2" x14ac:dyDescent="0.25">
      <c r="A7238" s="35">
        <v>41887</v>
      </c>
      <c r="B7238">
        <v>93.32</v>
      </c>
    </row>
    <row r="7239" spans="1:2" x14ac:dyDescent="0.25">
      <c r="A7239" s="35">
        <v>41890</v>
      </c>
      <c r="B7239">
        <v>92.64</v>
      </c>
    </row>
    <row r="7240" spans="1:2" x14ac:dyDescent="0.25">
      <c r="A7240" s="35">
        <v>41891</v>
      </c>
      <c r="B7240">
        <v>92.73</v>
      </c>
    </row>
    <row r="7241" spans="1:2" x14ac:dyDescent="0.25">
      <c r="A7241" s="35">
        <v>41892</v>
      </c>
      <c r="B7241">
        <v>91.71</v>
      </c>
    </row>
    <row r="7242" spans="1:2" x14ac:dyDescent="0.25">
      <c r="A7242" s="35">
        <v>41893</v>
      </c>
      <c r="B7242">
        <v>92.89</v>
      </c>
    </row>
    <row r="7243" spans="1:2" x14ac:dyDescent="0.25">
      <c r="A7243" s="35">
        <v>41894</v>
      </c>
      <c r="B7243">
        <v>92.18</v>
      </c>
    </row>
    <row r="7244" spans="1:2" x14ac:dyDescent="0.25">
      <c r="A7244" s="35">
        <v>41897</v>
      </c>
      <c r="B7244">
        <v>92.86</v>
      </c>
    </row>
    <row r="7245" spans="1:2" x14ac:dyDescent="0.25">
      <c r="A7245" s="35">
        <v>41898</v>
      </c>
      <c r="B7245">
        <v>94.91</v>
      </c>
    </row>
    <row r="7246" spans="1:2" x14ac:dyDescent="0.25">
      <c r="A7246" s="35">
        <v>41899</v>
      </c>
      <c r="B7246">
        <v>94.33</v>
      </c>
    </row>
    <row r="7247" spans="1:2" x14ac:dyDescent="0.25">
      <c r="A7247" s="35">
        <v>41900</v>
      </c>
      <c r="B7247">
        <v>93.07</v>
      </c>
    </row>
    <row r="7248" spans="1:2" x14ac:dyDescent="0.25">
      <c r="A7248" s="35">
        <v>41901</v>
      </c>
      <c r="B7248">
        <v>92.43</v>
      </c>
    </row>
    <row r="7249" spans="1:2" x14ac:dyDescent="0.25">
      <c r="A7249" s="35">
        <v>41904</v>
      </c>
      <c r="B7249">
        <v>91.46</v>
      </c>
    </row>
    <row r="7250" spans="1:2" x14ac:dyDescent="0.25">
      <c r="A7250" s="35">
        <v>41905</v>
      </c>
      <c r="B7250">
        <v>91.55</v>
      </c>
    </row>
    <row r="7251" spans="1:2" x14ac:dyDescent="0.25">
      <c r="A7251" s="35">
        <v>41906</v>
      </c>
      <c r="B7251">
        <v>93.6</v>
      </c>
    </row>
    <row r="7252" spans="1:2" x14ac:dyDescent="0.25">
      <c r="A7252" s="35">
        <v>41907</v>
      </c>
      <c r="B7252">
        <v>93.59</v>
      </c>
    </row>
    <row r="7253" spans="1:2" x14ac:dyDescent="0.25">
      <c r="A7253" s="35">
        <v>41908</v>
      </c>
      <c r="B7253">
        <v>95.55</v>
      </c>
    </row>
    <row r="7254" spans="1:2" x14ac:dyDescent="0.25">
      <c r="A7254" s="35">
        <v>41911</v>
      </c>
      <c r="B7254">
        <v>94.53</v>
      </c>
    </row>
    <row r="7255" spans="1:2" x14ac:dyDescent="0.25">
      <c r="A7255" s="35">
        <v>41912</v>
      </c>
      <c r="B7255">
        <v>91.17</v>
      </c>
    </row>
    <row r="7256" spans="1:2" x14ac:dyDescent="0.25">
      <c r="A7256" s="35">
        <v>41913</v>
      </c>
      <c r="B7256">
        <v>90.74</v>
      </c>
    </row>
    <row r="7257" spans="1:2" x14ac:dyDescent="0.25">
      <c r="A7257" s="35">
        <v>41914</v>
      </c>
      <c r="B7257">
        <v>91.02</v>
      </c>
    </row>
    <row r="7258" spans="1:2" x14ac:dyDescent="0.25">
      <c r="A7258" s="35">
        <v>41915</v>
      </c>
      <c r="B7258">
        <v>89.76</v>
      </c>
    </row>
    <row r="7259" spans="1:2" x14ac:dyDescent="0.25">
      <c r="A7259" s="35">
        <v>41918</v>
      </c>
      <c r="B7259">
        <v>90.33</v>
      </c>
    </row>
    <row r="7260" spans="1:2" x14ac:dyDescent="0.25">
      <c r="A7260" s="35">
        <v>41919</v>
      </c>
      <c r="B7260">
        <v>88.89</v>
      </c>
    </row>
    <row r="7261" spans="1:2" x14ac:dyDescent="0.25">
      <c r="A7261" s="35">
        <v>41920</v>
      </c>
      <c r="B7261">
        <v>87.29</v>
      </c>
    </row>
    <row r="7262" spans="1:2" x14ac:dyDescent="0.25">
      <c r="A7262" s="35">
        <v>41921</v>
      </c>
      <c r="B7262">
        <v>85.76</v>
      </c>
    </row>
    <row r="7263" spans="1:2" x14ac:dyDescent="0.25">
      <c r="A7263" s="35">
        <v>41922</v>
      </c>
      <c r="B7263">
        <v>85.87</v>
      </c>
    </row>
    <row r="7264" spans="1:2" x14ac:dyDescent="0.25">
      <c r="A7264" s="35">
        <v>41925</v>
      </c>
      <c r="B7264">
        <v>85.73</v>
      </c>
    </row>
    <row r="7265" spans="1:2" x14ac:dyDescent="0.25">
      <c r="A7265" s="35">
        <v>41926</v>
      </c>
      <c r="B7265">
        <v>81.72</v>
      </c>
    </row>
    <row r="7266" spans="1:2" x14ac:dyDescent="0.25">
      <c r="A7266" s="35">
        <v>41927</v>
      </c>
      <c r="B7266">
        <v>81.819999999999993</v>
      </c>
    </row>
    <row r="7267" spans="1:2" x14ac:dyDescent="0.25">
      <c r="A7267" s="35">
        <v>41928</v>
      </c>
      <c r="B7267">
        <v>82.33</v>
      </c>
    </row>
    <row r="7268" spans="1:2" x14ac:dyDescent="0.25">
      <c r="A7268" s="35">
        <v>41929</v>
      </c>
      <c r="B7268">
        <v>82.8</v>
      </c>
    </row>
    <row r="7269" spans="1:2" x14ac:dyDescent="0.25">
      <c r="A7269" s="35">
        <v>41932</v>
      </c>
      <c r="B7269">
        <v>82.76</v>
      </c>
    </row>
    <row r="7270" spans="1:2" x14ac:dyDescent="0.25">
      <c r="A7270" s="35">
        <v>41933</v>
      </c>
      <c r="B7270">
        <v>83.25</v>
      </c>
    </row>
    <row r="7271" spans="1:2" x14ac:dyDescent="0.25">
      <c r="A7271" s="35">
        <v>41934</v>
      </c>
      <c r="B7271">
        <v>80.52</v>
      </c>
    </row>
    <row r="7272" spans="1:2" x14ac:dyDescent="0.25">
      <c r="A7272" s="35">
        <v>41935</v>
      </c>
      <c r="B7272">
        <v>82.81</v>
      </c>
    </row>
    <row r="7273" spans="1:2" x14ac:dyDescent="0.25">
      <c r="A7273" s="35">
        <v>41936</v>
      </c>
      <c r="B7273">
        <v>81.27</v>
      </c>
    </row>
    <row r="7274" spans="1:2" x14ac:dyDescent="0.25">
      <c r="A7274" s="35">
        <v>41939</v>
      </c>
      <c r="B7274">
        <v>81.260000000000005</v>
      </c>
    </row>
    <row r="7275" spans="1:2" x14ac:dyDescent="0.25">
      <c r="A7275" s="35">
        <v>41940</v>
      </c>
      <c r="B7275">
        <v>81.36</v>
      </c>
    </row>
    <row r="7276" spans="1:2" x14ac:dyDescent="0.25">
      <c r="A7276" s="35">
        <v>41941</v>
      </c>
      <c r="B7276">
        <v>82.25</v>
      </c>
    </row>
    <row r="7277" spans="1:2" x14ac:dyDescent="0.25">
      <c r="A7277" s="35">
        <v>41942</v>
      </c>
      <c r="B7277">
        <v>81.06</v>
      </c>
    </row>
    <row r="7278" spans="1:2" x14ac:dyDescent="0.25">
      <c r="A7278" s="35">
        <v>41943</v>
      </c>
      <c r="B7278">
        <v>80.53</v>
      </c>
    </row>
    <row r="7279" spans="1:2" x14ac:dyDescent="0.25">
      <c r="A7279" s="35">
        <v>41946</v>
      </c>
      <c r="B7279">
        <v>78.77</v>
      </c>
    </row>
    <row r="7280" spans="1:2" x14ac:dyDescent="0.25">
      <c r="A7280" s="35">
        <v>41947</v>
      </c>
      <c r="B7280">
        <v>77.150000000000006</v>
      </c>
    </row>
    <row r="7281" spans="1:2" x14ac:dyDescent="0.25">
      <c r="A7281" s="35">
        <v>41948</v>
      </c>
      <c r="B7281">
        <v>78.709999999999994</v>
      </c>
    </row>
    <row r="7282" spans="1:2" x14ac:dyDescent="0.25">
      <c r="A7282" s="35">
        <v>41949</v>
      </c>
      <c r="B7282">
        <v>77.87</v>
      </c>
    </row>
    <row r="7283" spans="1:2" x14ac:dyDescent="0.25">
      <c r="A7283" s="35">
        <v>41950</v>
      </c>
      <c r="B7283">
        <v>78.709999999999994</v>
      </c>
    </row>
    <row r="7284" spans="1:2" x14ac:dyDescent="0.25">
      <c r="A7284" s="35">
        <v>41953</v>
      </c>
      <c r="B7284">
        <v>77.430000000000007</v>
      </c>
    </row>
    <row r="7285" spans="1:2" x14ac:dyDescent="0.25">
      <c r="A7285" s="35">
        <v>41954</v>
      </c>
      <c r="B7285">
        <v>77.849999999999994</v>
      </c>
    </row>
    <row r="7286" spans="1:2" x14ac:dyDescent="0.25">
      <c r="A7286" s="35">
        <v>41955</v>
      </c>
      <c r="B7286">
        <v>77.16</v>
      </c>
    </row>
    <row r="7287" spans="1:2" x14ac:dyDescent="0.25">
      <c r="A7287" s="35">
        <v>41956</v>
      </c>
      <c r="B7287">
        <v>74.13</v>
      </c>
    </row>
    <row r="7288" spans="1:2" x14ac:dyDescent="0.25">
      <c r="A7288" s="35">
        <v>41957</v>
      </c>
      <c r="B7288">
        <v>75.91</v>
      </c>
    </row>
    <row r="7289" spans="1:2" x14ac:dyDescent="0.25">
      <c r="A7289" s="35">
        <v>41960</v>
      </c>
      <c r="B7289">
        <v>75.64</v>
      </c>
    </row>
    <row r="7290" spans="1:2" x14ac:dyDescent="0.25">
      <c r="A7290" s="35">
        <v>41961</v>
      </c>
      <c r="B7290">
        <v>74.55</v>
      </c>
    </row>
    <row r="7291" spans="1:2" x14ac:dyDescent="0.25">
      <c r="A7291" s="35">
        <v>41962</v>
      </c>
      <c r="B7291">
        <v>74.55</v>
      </c>
    </row>
    <row r="7292" spans="1:2" x14ac:dyDescent="0.25">
      <c r="A7292" s="35">
        <v>41963</v>
      </c>
      <c r="B7292">
        <v>75.63</v>
      </c>
    </row>
    <row r="7293" spans="1:2" x14ac:dyDescent="0.25">
      <c r="A7293" s="35">
        <v>41964</v>
      </c>
      <c r="B7293">
        <v>76.52</v>
      </c>
    </row>
    <row r="7294" spans="1:2" x14ac:dyDescent="0.25">
      <c r="A7294" s="35">
        <v>41967</v>
      </c>
      <c r="B7294">
        <v>75.739999999999995</v>
      </c>
    </row>
    <row r="7295" spans="1:2" x14ac:dyDescent="0.25">
      <c r="A7295" s="35">
        <v>41968</v>
      </c>
      <c r="B7295">
        <v>74.040000000000006</v>
      </c>
    </row>
    <row r="7296" spans="1:2" x14ac:dyDescent="0.25">
      <c r="A7296" s="35">
        <v>41969</v>
      </c>
      <c r="B7296">
        <v>73.7</v>
      </c>
    </row>
    <row r="7297" spans="1:2" x14ac:dyDescent="0.25">
      <c r="A7297" s="35">
        <v>41971</v>
      </c>
      <c r="B7297">
        <v>65.94</v>
      </c>
    </row>
    <row r="7298" spans="1:2" x14ac:dyDescent="0.25">
      <c r="A7298" s="35">
        <v>41974</v>
      </c>
      <c r="B7298">
        <v>68.98</v>
      </c>
    </row>
    <row r="7299" spans="1:2" x14ac:dyDescent="0.25">
      <c r="A7299" s="35">
        <v>41975</v>
      </c>
      <c r="B7299">
        <v>66.989999999999995</v>
      </c>
    </row>
    <row r="7300" spans="1:2" x14ac:dyDescent="0.25">
      <c r="A7300" s="35">
        <v>41976</v>
      </c>
      <c r="B7300">
        <v>67.3</v>
      </c>
    </row>
    <row r="7301" spans="1:2" x14ac:dyDescent="0.25">
      <c r="A7301" s="35">
        <v>41977</v>
      </c>
      <c r="B7301">
        <v>66.73</v>
      </c>
    </row>
    <row r="7302" spans="1:2" x14ac:dyDescent="0.25">
      <c r="A7302" s="35">
        <v>41978</v>
      </c>
      <c r="B7302">
        <v>65.89</v>
      </c>
    </row>
    <row r="7303" spans="1:2" x14ac:dyDescent="0.25">
      <c r="A7303" s="35">
        <v>41981</v>
      </c>
      <c r="B7303">
        <v>63.13</v>
      </c>
    </row>
    <row r="7304" spans="1:2" x14ac:dyDescent="0.25">
      <c r="A7304" s="35">
        <v>41982</v>
      </c>
      <c r="B7304">
        <v>63.74</v>
      </c>
    </row>
    <row r="7305" spans="1:2" x14ac:dyDescent="0.25">
      <c r="A7305" s="35">
        <v>41983</v>
      </c>
      <c r="B7305">
        <v>60.99</v>
      </c>
    </row>
    <row r="7306" spans="1:2" x14ac:dyDescent="0.25">
      <c r="A7306" s="35">
        <v>41984</v>
      </c>
      <c r="B7306">
        <v>60.01</v>
      </c>
    </row>
    <row r="7307" spans="1:2" x14ac:dyDescent="0.25">
      <c r="A7307" s="35">
        <v>41985</v>
      </c>
      <c r="B7307">
        <v>57.81</v>
      </c>
    </row>
    <row r="7308" spans="1:2" x14ac:dyDescent="0.25">
      <c r="A7308" s="35">
        <v>41988</v>
      </c>
      <c r="B7308">
        <v>55.96</v>
      </c>
    </row>
    <row r="7309" spans="1:2" x14ac:dyDescent="0.25">
      <c r="A7309" s="35">
        <v>41989</v>
      </c>
      <c r="B7309">
        <v>55.97</v>
      </c>
    </row>
    <row r="7310" spans="1:2" x14ac:dyDescent="0.25">
      <c r="A7310" s="35">
        <v>41990</v>
      </c>
      <c r="B7310">
        <v>56.43</v>
      </c>
    </row>
    <row r="7311" spans="1:2" x14ac:dyDescent="0.25">
      <c r="A7311" s="35">
        <v>41991</v>
      </c>
      <c r="B7311">
        <v>54.18</v>
      </c>
    </row>
    <row r="7312" spans="1:2" x14ac:dyDescent="0.25">
      <c r="A7312" s="35">
        <v>41992</v>
      </c>
      <c r="B7312">
        <v>56.91</v>
      </c>
    </row>
    <row r="7313" spans="1:2" x14ac:dyDescent="0.25">
      <c r="A7313" s="35">
        <v>41995</v>
      </c>
      <c r="B7313">
        <v>55.25</v>
      </c>
    </row>
    <row r="7314" spans="1:2" x14ac:dyDescent="0.25">
      <c r="A7314" s="35">
        <v>41996</v>
      </c>
      <c r="B7314">
        <v>56.78</v>
      </c>
    </row>
    <row r="7315" spans="1:2" x14ac:dyDescent="0.25">
      <c r="A7315" s="35">
        <v>41997</v>
      </c>
      <c r="B7315">
        <v>55.7</v>
      </c>
    </row>
    <row r="7316" spans="1:2" x14ac:dyDescent="0.25">
      <c r="A7316" s="35">
        <v>41999</v>
      </c>
      <c r="B7316">
        <v>54.59</v>
      </c>
    </row>
    <row r="7317" spans="1:2" x14ac:dyDescent="0.25">
      <c r="A7317" s="35">
        <v>42002</v>
      </c>
      <c r="B7317">
        <v>53.46</v>
      </c>
    </row>
    <row r="7318" spans="1:2" x14ac:dyDescent="0.25">
      <c r="A7318" s="35">
        <v>42003</v>
      </c>
      <c r="B7318">
        <v>54.14</v>
      </c>
    </row>
    <row r="7319" spans="1:2" x14ac:dyDescent="0.25">
      <c r="A7319" s="35">
        <v>42004</v>
      </c>
      <c r="B7319">
        <v>53.45</v>
      </c>
    </row>
    <row r="7320" spans="1:2" x14ac:dyDescent="0.25">
      <c r="A7320" s="35">
        <v>42006</v>
      </c>
      <c r="B7320">
        <v>52.72</v>
      </c>
    </row>
    <row r="7321" spans="1:2" x14ac:dyDescent="0.25">
      <c r="A7321" s="35">
        <v>42009</v>
      </c>
      <c r="B7321">
        <v>50.05</v>
      </c>
    </row>
    <row r="7322" spans="1:2" x14ac:dyDescent="0.25">
      <c r="A7322" s="35">
        <v>42010</v>
      </c>
      <c r="B7322">
        <v>47.98</v>
      </c>
    </row>
    <row r="7323" spans="1:2" x14ac:dyDescent="0.25">
      <c r="A7323" s="35">
        <v>42011</v>
      </c>
      <c r="B7323">
        <v>48.69</v>
      </c>
    </row>
    <row r="7324" spans="1:2" x14ac:dyDescent="0.25">
      <c r="A7324" s="35">
        <v>42012</v>
      </c>
      <c r="B7324">
        <v>48.8</v>
      </c>
    </row>
    <row r="7325" spans="1:2" x14ac:dyDescent="0.25">
      <c r="A7325" s="35">
        <v>42013</v>
      </c>
      <c r="B7325">
        <v>48.35</v>
      </c>
    </row>
    <row r="7326" spans="1:2" x14ac:dyDescent="0.25">
      <c r="A7326" s="35">
        <v>42016</v>
      </c>
      <c r="B7326">
        <v>46.06</v>
      </c>
    </row>
    <row r="7327" spans="1:2" x14ac:dyDescent="0.25">
      <c r="A7327" s="35">
        <v>42017</v>
      </c>
      <c r="B7327">
        <v>45.92</v>
      </c>
    </row>
    <row r="7328" spans="1:2" x14ac:dyDescent="0.25">
      <c r="A7328" s="35">
        <v>42018</v>
      </c>
      <c r="B7328">
        <v>48.49</v>
      </c>
    </row>
    <row r="7329" spans="1:2" x14ac:dyDescent="0.25">
      <c r="A7329" s="35">
        <v>42019</v>
      </c>
      <c r="B7329">
        <v>46.37</v>
      </c>
    </row>
    <row r="7330" spans="1:2" x14ac:dyDescent="0.25">
      <c r="A7330" s="35">
        <v>42020</v>
      </c>
      <c r="B7330">
        <v>48.49</v>
      </c>
    </row>
    <row r="7331" spans="1:2" x14ac:dyDescent="0.25">
      <c r="A7331" s="35">
        <v>42024</v>
      </c>
      <c r="B7331">
        <v>46.79</v>
      </c>
    </row>
    <row r="7332" spans="1:2" x14ac:dyDescent="0.25">
      <c r="A7332" s="35">
        <v>42025</v>
      </c>
      <c r="B7332">
        <v>47.85</v>
      </c>
    </row>
    <row r="7333" spans="1:2" x14ac:dyDescent="0.25">
      <c r="A7333" s="35">
        <v>42026</v>
      </c>
      <c r="B7333">
        <v>45.93</v>
      </c>
    </row>
    <row r="7334" spans="1:2" x14ac:dyDescent="0.25">
      <c r="A7334" s="35">
        <v>42027</v>
      </c>
      <c r="B7334">
        <v>45.26</v>
      </c>
    </row>
    <row r="7335" spans="1:2" x14ac:dyDescent="0.25">
      <c r="A7335" s="35">
        <v>42030</v>
      </c>
      <c r="B7335">
        <v>44.8</v>
      </c>
    </row>
    <row r="7336" spans="1:2" x14ac:dyDescent="0.25">
      <c r="A7336" s="35">
        <v>42031</v>
      </c>
      <c r="B7336">
        <v>45.84</v>
      </c>
    </row>
    <row r="7337" spans="1:2" x14ac:dyDescent="0.25">
      <c r="A7337" s="35">
        <v>42032</v>
      </c>
      <c r="B7337">
        <v>44.08</v>
      </c>
    </row>
    <row r="7338" spans="1:2" x14ac:dyDescent="0.25">
      <c r="A7338" s="35">
        <v>42033</v>
      </c>
      <c r="B7338">
        <v>44.12</v>
      </c>
    </row>
    <row r="7339" spans="1:2" x14ac:dyDescent="0.25">
      <c r="A7339" s="35">
        <v>42034</v>
      </c>
      <c r="B7339">
        <v>47.79</v>
      </c>
    </row>
    <row r="7340" spans="1:2" x14ac:dyDescent="0.25">
      <c r="A7340" s="35">
        <v>42037</v>
      </c>
      <c r="B7340">
        <v>49.25</v>
      </c>
    </row>
    <row r="7341" spans="1:2" x14ac:dyDescent="0.25">
      <c r="A7341" s="35">
        <v>42038</v>
      </c>
      <c r="B7341">
        <v>53.04</v>
      </c>
    </row>
    <row r="7342" spans="1:2" x14ac:dyDescent="0.25">
      <c r="A7342" s="35">
        <v>42039</v>
      </c>
      <c r="B7342">
        <v>48.45</v>
      </c>
    </row>
    <row r="7343" spans="1:2" x14ac:dyDescent="0.25">
      <c r="A7343" s="35">
        <v>42040</v>
      </c>
      <c r="B7343">
        <v>50.48</v>
      </c>
    </row>
    <row r="7344" spans="1:2" x14ac:dyDescent="0.25">
      <c r="A7344" s="35">
        <v>42041</v>
      </c>
      <c r="B7344">
        <v>51.66</v>
      </c>
    </row>
    <row r="7345" spans="1:2" x14ac:dyDescent="0.25">
      <c r="A7345" s="35">
        <v>42044</v>
      </c>
      <c r="B7345">
        <v>52.99</v>
      </c>
    </row>
    <row r="7346" spans="1:2" x14ac:dyDescent="0.25">
      <c r="A7346" s="35">
        <v>42045</v>
      </c>
      <c r="B7346">
        <v>50.06</v>
      </c>
    </row>
    <row r="7347" spans="1:2" x14ac:dyDescent="0.25">
      <c r="A7347" s="35">
        <v>42046</v>
      </c>
      <c r="B7347">
        <v>48.8</v>
      </c>
    </row>
    <row r="7348" spans="1:2" x14ac:dyDescent="0.25">
      <c r="A7348" s="35">
        <v>42047</v>
      </c>
      <c r="B7348">
        <v>51.17</v>
      </c>
    </row>
    <row r="7349" spans="1:2" x14ac:dyDescent="0.25">
      <c r="A7349" s="35">
        <v>42048</v>
      </c>
      <c r="B7349">
        <v>52.66</v>
      </c>
    </row>
    <row r="7350" spans="1:2" x14ac:dyDescent="0.25">
      <c r="A7350" s="35">
        <v>42052</v>
      </c>
      <c r="B7350">
        <v>53.56</v>
      </c>
    </row>
    <row r="7351" spans="1:2" x14ac:dyDescent="0.25">
      <c r="A7351" s="35">
        <v>42053</v>
      </c>
      <c r="B7351">
        <v>52.13</v>
      </c>
    </row>
    <row r="7352" spans="1:2" x14ac:dyDescent="0.25">
      <c r="A7352" s="35">
        <v>42054</v>
      </c>
      <c r="B7352">
        <v>51.12</v>
      </c>
    </row>
    <row r="7353" spans="1:2" x14ac:dyDescent="0.25">
      <c r="A7353" s="35">
        <v>42055</v>
      </c>
      <c r="B7353">
        <v>49.95</v>
      </c>
    </row>
    <row r="7354" spans="1:2" x14ac:dyDescent="0.25">
      <c r="A7354" s="35">
        <v>42058</v>
      </c>
      <c r="B7354">
        <v>49.56</v>
      </c>
    </row>
    <row r="7355" spans="1:2" x14ac:dyDescent="0.25">
      <c r="A7355" s="35">
        <v>42059</v>
      </c>
      <c r="B7355">
        <v>48.48</v>
      </c>
    </row>
    <row r="7356" spans="1:2" x14ac:dyDescent="0.25">
      <c r="A7356" s="35">
        <v>42060</v>
      </c>
      <c r="B7356">
        <v>50.25</v>
      </c>
    </row>
    <row r="7357" spans="1:2" x14ac:dyDescent="0.25">
      <c r="A7357" s="35">
        <v>42061</v>
      </c>
      <c r="B7357">
        <v>47.65</v>
      </c>
    </row>
    <row r="7358" spans="1:2" x14ac:dyDescent="0.25">
      <c r="A7358" s="35">
        <v>42062</v>
      </c>
      <c r="B7358">
        <v>49.84</v>
      </c>
    </row>
    <row r="7359" spans="1:2" x14ac:dyDescent="0.25">
      <c r="A7359" s="35">
        <v>42065</v>
      </c>
      <c r="B7359">
        <v>49.59</v>
      </c>
    </row>
    <row r="7360" spans="1:2" x14ac:dyDescent="0.25">
      <c r="A7360" s="35">
        <v>42066</v>
      </c>
      <c r="B7360">
        <v>50.43</v>
      </c>
    </row>
    <row r="7361" spans="1:2" x14ac:dyDescent="0.25">
      <c r="A7361" s="35">
        <v>42067</v>
      </c>
      <c r="B7361">
        <v>51.53</v>
      </c>
    </row>
    <row r="7362" spans="1:2" x14ac:dyDescent="0.25">
      <c r="A7362" s="35">
        <v>42068</v>
      </c>
      <c r="B7362">
        <v>50.76</v>
      </c>
    </row>
    <row r="7363" spans="1:2" x14ac:dyDescent="0.25">
      <c r="A7363" s="35">
        <v>42069</v>
      </c>
      <c r="B7363">
        <v>49.61</v>
      </c>
    </row>
    <row r="7364" spans="1:2" x14ac:dyDescent="0.25">
      <c r="A7364" s="35">
        <v>42072</v>
      </c>
      <c r="B7364">
        <v>49.95</v>
      </c>
    </row>
    <row r="7365" spans="1:2" x14ac:dyDescent="0.25">
      <c r="A7365" s="35">
        <v>42073</v>
      </c>
      <c r="B7365">
        <v>48.42</v>
      </c>
    </row>
    <row r="7366" spans="1:2" x14ac:dyDescent="0.25">
      <c r="A7366" s="35">
        <v>42074</v>
      </c>
      <c r="B7366">
        <v>48.06</v>
      </c>
    </row>
    <row r="7367" spans="1:2" x14ac:dyDescent="0.25">
      <c r="A7367" s="35">
        <v>42075</v>
      </c>
      <c r="B7367">
        <v>47.12</v>
      </c>
    </row>
    <row r="7368" spans="1:2" x14ac:dyDescent="0.25">
      <c r="A7368" s="35">
        <v>42076</v>
      </c>
      <c r="B7368">
        <v>44.88</v>
      </c>
    </row>
    <row r="7369" spans="1:2" x14ac:dyDescent="0.25">
      <c r="A7369" s="35">
        <v>42079</v>
      </c>
      <c r="B7369">
        <v>43.93</v>
      </c>
    </row>
    <row r="7370" spans="1:2" x14ac:dyDescent="0.25">
      <c r="A7370" s="35">
        <v>42080</v>
      </c>
      <c r="B7370">
        <v>43.39</v>
      </c>
    </row>
    <row r="7371" spans="1:2" x14ac:dyDescent="0.25">
      <c r="A7371" s="35">
        <v>42081</v>
      </c>
      <c r="B7371">
        <v>44.63</v>
      </c>
    </row>
    <row r="7372" spans="1:2" x14ac:dyDescent="0.25">
      <c r="A7372" s="35">
        <v>42082</v>
      </c>
      <c r="B7372">
        <v>44.02</v>
      </c>
    </row>
    <row r="7373" spans="1:2" x14ac:dyDescent="0.25">
      <c r="A7373" s="35">
        <v>42083</v>
      </c>
      <c r="B7373">
        <v>46</v>
      </c>
    </row>
    <row r="7374" spans="1:2" x14ac:dyDescent="0.25">
      <c r="A7374" s="35">
        <v>42086</v>
      </c>
      <c r="B7374">
        <v>47.4</v>
      </c>
    </row>
    <row r="7375" spans="1:2" x14ac:dyDescent="0.25">
      <c r="A7375" s="35">
        <v>42087</v>
      </c>
      <c r="B7375">
        <v>47.03</v>
      </c>
    </row>
    <row r="7376" spans="1:2" x14ac:dyDescent="0.25">
      <c r="A7376" s="35">
        <v>42088</v>
      </c>
      <c r="B7376">
        <v>48.75</v>
      </c>
    </row>
    <row r="7377" spans="1:2" x14ac:dyDescent="0.25">
      <c r="A7377" s="35">
        <v>42089</v>
      </c>
      <c r="B7377">
        <v>51.41</v>
      </c>
    </row>
    <row r="7378" spans="1:2" x14ac:dyDescent="0.25">
      <c r="A7378" s="35">
        <v>42090</v>
      </c>
      <c r="B7378">
        <v>48.83</v>
      </c>
    </row>
    <row r="7379" spans="1:2" x14ac:dyDescent="0.25">
      <c r="A7379" s="35">
        <v>42093</v>
      </c>
      <c r="B7379">
        <v>48.66</v>
      </c>
    </row>
    <row r="7380" spans="1:2" x14ac:dyDescent="0.25">
      <c r="A7380" s="35">
        <v>42094</v>
      </c>
      <c r="B7380">
        <v>47.72</v>
      </c>
    </row>
    <row r="7381" spans="1:2" x14ac:dyDescent="0.25">
      <c r="A7381" s="35">
        <v>42095</v>
      </c>
      <c r="B7381">
        <v>50.12</v>
      </c>
    </row>
    <row r="7382" spans="1:2" x14ac:dyDescent="0.25">
      <c r="A7382" s="35">
        <v>42096</v>
      </c>
      <c r="B7382">
        <v>49.13</v>
      </c>
    </row>
    <row r="7383" spans="1:2" x14ac:dyDescent="0.25">
      <c r="A7383" s="35">
        <v>42100</v>
      </c>
      <c r="B7383">
        <v>52.08</v>
      </c>
    </row>
    <row r="7384" spans="1:2" x14ac:dyDescent="0.25">
      <c r="A7384" s="35">
        <v>42101</v>
      </c>
      <c r="B7384">
        <v>53.95</v>
      </c>
    </row>
    <row r="7385" spans="1:2" x14ac:dyDescent="0.25">
      <c r="A7385" s="35">
        <v>42102</v>
      </c>
      <c r="B7385">
        <v>50.44</v>
      </c>
    </row>
    <row r="7386" spans="1:2" x14ac:dyDescent="0.25">
      <c r="A7386" s="35">
        <v>42103</v>
      </c>
      <c r="B7386">
        <v>50.79</v>
      </c>
    </row>
    <row r="7387" spans="1:2" x14ac:dyDescent="0.25">
      <c r="A7387" s="35">
        <v>42104</v>
      </c>
      <c r="B7387">
        <v>51.63</v>
      </c>
    </row>
    <row r="7388" spans="1:2" x14ac:dyDescent="0.25">
      <c r="A7388" s="35">
        <v>42107</v>
      </c>
      <c r="B7388">
        <v>51.95</v>
      </c>
    </row>
    <row r="7389" spans="1:2" x14ac:dyDescent="0.25">
      <c r="A7389" s="35">
        <v>42108</v>
      </c>
      <c r="B7389">
        <v>53.3</v>
      </c>
    </row>
    <row r="7390" spans="1:2" x14ac:dyDescent="0.25">
      <c r="A7390" s="35">
        <v>42109</v>
      </c>
      <c r="B7390">
        <v>56.25</v>
      </c>
    </row>
    <row r="7391" spans="1:2" x14ac:dyDescent="0.25">
      <c r="A7391" s="35">
        <v>42110</v>
      </c>
      <c r="B7391">
        <v>56.69</v>
      </c>
    </row>
    <row r="7392" spans="1:2" x14ac:dyDescent="0.25">
      <c r="A7392" s="35">
        <v>42111</v>
      </c>
      <c r="B7392">
        <v>55.71</v>
      </c>
    </row>
    <row r="7393" spans="1:2" x14ac:dyDescent="0.25">
      <c r="A7393" s="35">
        <v>42114</v>
      </c>
      <c r="B7393">
        <v>56.37</v>
      </c>
    </row>
    <row r="7394" spans="1:2" x14ac:dyDescent="0.25">
      <c r="A7394" s="35">
        <v>42115</v>
      </c>
      <c r="B7394">
        <v>55.58</v>
      </c>
    </row>
    <row r="7395" spans="1:2" x14ac:dyDescent="0.25">
      <c r="A7395" s="35">
        <v>42116</v>
      </c>
      <c r="B7395">
        <v>56.17</v>
      </c>
    </row>
    <row r="7396" spans="1:2" x14ac:dyDescent="0.25">
      <c r="A7396" s="35">
        <v>42117</v>
      </c>
      <c r="B7396">
        <v>56.59</v>
      </c>
    </row>
    <row r="7397" spans="1:2" x14ac:dyDescent="0.25">
      <c r="A7397" s="35">
        <v>42118</v>
      </c>
      <c r="B7397">
        <v>55.98</v>
      </c>
    </row>
    <row r="7398" spans="1:2" x14ac:dyDescent="0.25">
      <c r="A7398" s="35">
        <v>42121</v>
      </c>
      <c r="B7398">
        <v>55.56</v>
      </c>
    </row>
    <row r="7399" spans="1:2" x14ac:dyDescent="0.25">
      <c r="A7399" s="35">
        <v>42122</v>
      </c>
      <c r="B7399">
        <v>57.05</v>
      </c>
    </row>
    <row r="7400" spans="1:2" x14ac:dyDescent="0.25">
      <c r="A7400" s="35">
        <v>42123</v>
      </c>
      <c r="B7400">
        <v>58.55</v>
      </c>
    </row>
    <row r="7401" spans="1:2" x14ac:dyDescent="0.25">
      <c r="A7401" s="35">
        <v>42124</v>
      </c>
      <c r="B7401">
        <v>59.62</v>
      </c>
    </row>
    <row r="7402" spans="1:2" x14ac:dyDescent="0.25">
      <c r="A7402" s="35">
        <v>42125</v>
      </c>
      <c r="B7402">
        <v>59.1</v>
      </c>
    </row>
    <row r="7403" spans="1:2" x14ac:dyDescent="0.25">
      <c r="A7403" s="35">
        <v>42128</v>
      </c>
      <c r="B7403">
        <v>58.92</v>
      </c>
    </row>
    <row r="7404" spans="1:2" x14ac:dyDescent="0.25">
      <c r="A7404" s="35">
        <v>42129</v>
      </c>
      <c r="B7404">
        <v>60.38</v>
      </c>
    </row>
    <row r="7405" spans="1:2" x14ac:dyDescent="0.25">
      <c r="A7405" s="35">
        <v>42130</v>
      </c>
      <c r="B7405">
        <v>60.93</v>
      </c>
    </row>
    <row r="7406" spans="1:2" x14ac:dyDescent="0.25">
      <c r="A7406" s="35">
        <v>42131</v>
      </c>
      <c r="B7406">
        <v>58.99</v>
      </c>
    </row>
    <row r="7407" spans="1:2" x14ac:dyDescent="0.25">
      <c r="A7407" s="35">
        <v>42132</v>
      </c>
      <c r="B7407">
        <v>59.41</v>
      </c>
    </row>
    <row r="7408" spans="1:2" x14ac:dyDescent="0.25">
      <c r="A7408" s="35">
        <v>42135</v>
      </c>
      <c r="B7408">
        <v>59.23</v>
      </c>
    </row>
    <row r="7409" spans="1:2" x14ac:dyDescent="0.25">
      <c r="A7409" s="35">
        <v>42136</v>
      </c>
      <c r="B7409">
        <v>60.72</v>
      </c>
    </row>
    <row r="7410" spans="1:2" x14ac:dyDescent="0.25">
      <c r="A7410" s="35">
        <v>42137</v>
      </c>
      <c r="B7410">
        <v>60.5</v>
      </c>
    </row>
    <row r="7411" spans="1:2" x14ac:dyDescent="0.25">
      <c r="A7411" s="35">
        <v>42138</v>
      </c>
      <c r="B7411">
        <v>59.89</v>
      </c>
    </row>
    <row r="7412" spans="1:2" x14ac:dyDescent="0.25">
      <c r="A7412" s="35">
        <v>42139</v>
      </c>
      <c r="B7412">
        <v>59.73</v>
      </c>
    </row>
    <row r="7413" spans="1:2" x14ac:dyDescent="0.25">
      <c r="A7413" s="35">
        <v>42142</v>
      </c>
      <c r="B7413">
        <v>59.44</v>
      </c>
    </row>
    <row r="7414" spans="1:2" x14ac:dyDescent="0.25">
      <c r="A7414" s="35">
        <v>42143</v>
      </c>
      <c r="B7414">
        <v>57.3</v>
      </c>
    </row>
    <row r="7415" spans="1:2" x14ac:dyDescent="0.25">
      <c r="A7415" s="35">
        <v>42144</v>
      </c>
      <c r="B7415">
        <v>58.96</v>
      </c>
    </row>
    <row r="7416" spans="1:2" x14ac:dyDescent="0.25">
      <c r="A7416" s="35">
        <v>42145</v>
      </c>
      <c r="B7416">
        <v>60.18</v>
      </c>
    </row>
    <row r="7417" spans="1:2" x14ac:dyDescent="0.25">
      <c r="A7417" s="35">
        <v>42146</v>
      </c>
      <c r="B7417">
        <v>58.88</v>
      </c>
    </row>
    <row r="7418" spans="1:2" x14ac:dyDescent="0.25">
      <c r="A7418" s="35">
        <v>42150</v>
      </c>
      <c r="B7418">
        <v>57.29</v>
      </c>
    </row>
    <row r="7419" spans="1:2" x14ac:dyDescent="0.25">
      <c r="A7419" s="35">
        <v>42151</v>
      </c>
      <c r="B7419">
        <v>57.51</v>
      </c>
    </row>
    <row r="7420" spans="1:2" x14ac:dyDescent="0.25">
      <c r="A7420" s="35">
        <v>42152</v>
      </c>
      <c r="B7420">
        <v>57.69</v>
      </c>
    </row>
    <row r="7421" spans="1:2" x14ac:dyDescent="0.25">
      <c r="A7421" s="35">
        <v>42153</v>
      </c>
      <c r="B7421">
        <v>60.25</v>
      </c>
    </row>
    <row r="7422" spans="1:2" x14ac:dyDescent="0.25">
      <c r="A7422" s="35">
        <v>42156</v>
      </c>
      <c r="B7422">
        <v>60.24</v>
      </c>
    </row>
    <row r="7423" spans="1:2" x14ac:dyDescent="0.25">
      <c r="A7423" s="35">
        <v>42157</v>
      </c>
      <c r="B7423">
        <v>61.3</v>
      </c>
    </row>
    <row r="7424" spans="1:2" x14ac:dyDescent="0.25">
      <c r="A7424" s="35">
        <v>42158</v>
      </c>
      <c r="B7424">
        <v>59.67</v>
      </c>
    </row>
    <row r="7425" spans="1:2" x14ac:dyDescent="0.25">
      <c r="A7425" s="35">
        <v>42159</v>
      </c>
      <c r="B7425">
        <v>58</v>
      </c>
    </row>
    <row r="7426" spans="1:2" x14ac:dyDescent="0.25">
      <c r="A7426" s="35">
        <v>42160</v>
      </c>
      <c r="B7426">
        <v>59.11</v>
      </c>
    </row>
    <row r="7427" spans="1:2" x14ac:dyDescent="0.25">
      <c r="A7427" s="35">
        <v>42163</v>
      </c>
      <c r="B7427">
        <v>58.15</v>
      </c>
    </row>
    <row r="7428" spans="1:2" x14ac:dyDescent="0.25">
      <c r="A7428" s="35">
        <v>42164</v>
      </c>
      <c r="B7428">
        <v>60.15</v>
      </c>
    </row>
    <row r="7429" spans="1:2" x14ac:dyDescent="0.25">
      <c r="A7429" s="35">
        <v>42165</v>
      </c>
      <c r="B7429">
        <v>61.36</v>
      </c>
    </row>
    <row r="7430" spans="1:2" x14ac:dyDescent="0.25">
      <c r="A7430" s="35">
        <v>42166</v>
      </c>
      <c r="B7430">
        <v>60.74</v>
      </c>
    </row>
    <row r="7431" spans="1:2" x14ac:dyDescent="0.25">
      <c r="A7431" s="35">
        <v>42167</v>
      </c>
      <c r="B7431">
        <v>59.96</v>
      </c>
    </row>
    <row r="7432" spans="1:2" x14ac:dyDescent="0.25">
      <c r="A7432" s="35">
        <v>42170</v>
      </c>
      <c r="B7432">
        <v>59.53</v>
      </c>
    </row>
    <row r="7433" spans="1:2" x14ac:dyDescent="0.25">
      <c r="A7433" s="35">
        <v>42171</v>
      </c>
      <c r="B7433">
        <v>60.01</v>
      </c>
    </row>
    <row r="7434" spans="1:2" x14ac:dyDescent="0.25">
      <c r="A7434" s="35">
        <v>42172</v>
      </c>
      <c r="B7434">
        <v>59.89</v>
      </c>
    </row>
    <row r="7435" spans="1:2" x14ac:dyDescent="0.25">
      <c r="A7435" s="35">
        <v>42173</v>
      </c>
      <c r="B7435">
        <v>60.41</v>
      </c>
    </row>
    <row r="7436" spans="1:2" x14ac:dyDescent="0.25">
      <c r="A7436" s="35">
        <v>42174</v>
      </c>
      <c r="B7436">
        <v>59.62</v>
      </c>
    </row>
    <row r="7437" spans="1:2" x14ac:dyDescent="0.25">
      <c r="A7437" s="35">
        <v>42177</v>
      </c>
      <c r="B7437">
        <v>60.01</v>
      </c>
    </row>
    <row r="7438" spans="1:2" x14ac:dyDescent="0.25">
      <c r="A7438" s="35">
        <v>42178</v>
      </c>
      <c r="B7438">
        <v>61.05</v>
      </c>
    </row>
    <row r="7439" spans="1:2" x14ac:dyDescent="0.25">
      <c r="A7439" s="35">
        <v>42179</v>
      </c>
      <c r="B7439">
        <v>60.01</v>
      </c>
    </row>
    <row r="7440" spans="1:2" x14ac:dyDescent="0.25">
      <c r="A7440" s="35">
        <v>42180</v>
      </c>
      <c r="B7440">
        <v>59.59</v>
      </c>
    </row>
    <row r="7441" spans="1:2" x14ac:dyDescent="0.25">
      <c r="A7441" s="35">
        <v>42181</v>
      </c>
      <c r="B7441">
        <v>59.41</v>
      </c>
    </row>
    <row r="7442" spans="1:2" x14ac:dyDescent="0.25">
      <c r="A7442" s="35">
        <v>42184</v>
      </c>
      <c r="B7442">
        <v>58.34</v>
      </c>
    </row>
    <row r="7443" spans="1:2" x14ac:dyDescent="0.25">
      <c r="A7443" s="35">
        <v>42185</v>
      </c>
      <c r="B7443">
        <v>59.48</v>
      </c>
    </row>
    <row r="7444" spans="1:2" x14ac:dyDescent="0.25">
      <c r="A7444" s="35">
        <v>42186</v>
      </c>
      <c r="B7444">
        <v>56.94</v>
      </c>
    </row>
    <row r="7445" spans="1:2" x14ac:dyDescent="0.25">
      <c r="A7445" s="35">
        <v>42187</v>
      </c>
      <c r="B7445">
        <v>56.93</v>
      </c>
    </row>
    <row r="7446" spans="1:2" x14ac:dyDescent="0.25">
      <c r="A7446" s="35">
        <v>42191</v>
      </c>
      <c r="B7446">
        <v>52.48</v>
      </c>
    </row>
    <row r="7447" spans="1:2" x14ac:dyDescent="0.25">
      <c r="A7447" s="35">
        <v>42192</v>
      </c>
      <c r="B7447">
        <v>52.33</v>
      </c>
    </row>
    <row r="7448" spans="1:2" x14ac:dyDescent="0.25">
      <c r="A7448" s="35">
        <v>42193</v>
      </c>
      <c r="B7448">
        <v>51.61</v>
      </c>
    </row>
    <row r="7449" spans="1:2" x14ac:dyDescent="0.25">
      <c r="A7449" s="35">
        <v>42194</v>
      </c>
      <c r="B7449">
        <v>52.76</v>
      </c>
    </row>
    <row r="7450" spans="1:2" x14ac:dyDescent="0.25">
      <c r="A7450" s="35">
        <v>42195</v>
      </c>
      <c r="B7450">
        <v>52.74</v>
      </c>
    </row>
    <row r="7451" spans="1:2" x14ac:dyDescent="0.25">
      <c r="A7451" s="35">
        <v>42198</v>
      </c>
      <c r="B7451">
        <v>52.19</v>
      </c>
    </row>
    <row r="7452" spans="1:2" x14ac:dyDescent="0.25">
      <c r="A7452" s="35">
        <v>42199</v>
      </c>
      <c r="B7452">
        <v>53.05</v>
      </c>
    </row>
    <row r="7453" spans="1:2" x14ac:dyDescent="0.25">
      <c r="A7453" s="35">
        <v>42200</v>
      </c>
      <c r="B7453">
        <v>51.4</v>
      </c>
    </row>
    <row r="7454" spans="1:2" x14ac:dyDescent="0.25">
      <c r="A7454" s="35">
        <v>42201</v>
      </c>
      <c r="B7454">
        <v>50.9</v>
      </c>
    </row>
    <row r="7455" spans="1:2" x14ac:dyDescent="0.25">
      <c r="A7455" s="35">
        <v>42202</v>
      </c>
      <c r="B7455">
        <v>50.88</v>
      </c>
    </row>
    <row r="7456" spans="1:2" x14ac:dyDescent="0.25">
      <c r="A7456" s="35">
        <v>42205</v>
      </c>
      <c r="B7456">
        <v>50.11</v>
      </c>
    </row>
    <row r="7457" spans="1:2" x14ac:dyDescent="0.25">
      <c r="A7457" s="35">
        <v>42206</v>
      </c>
      <c r="B7457">
        <v>50.59</v>
      </c>
    </row>
    <row r="7458" spans="1:2" x14ac:dyDescent="0.25">
      <c r="A7458" s="35">
        <v>42207</v>
      </c>
      <c r="B7458">
        <v>49.27</v>
      </c>
    </row>
    <row r="7459" spans="1:2" x14ac:dyDescent="0.25">
      <c r="A7459" s="35">
        <v>42208</v>
      </c>
      <c r="B7459">
        <v>48.11</v>
      </c>
    </row>
    <row r="7460" spans="1:2" x14ac:dyDescent="0.25">
      <c r="A7460" s="35">
        <v>42209</v>
      </c>
      <c r="B7460">
        <v>47.98</v>
      </c>
    </row>
    <row r="7461" spans="1:2" x14ac:dyDescent="0.25">
      <c r="A7461" s="35">
        <v>42212</v>
      </c>
      <c r="B7461">
        <v>47.17</v>
      </c>
    </row>
    <row r="7462" spans="1:2" x14ac:dyDescent="0.25">
      <c r="A7462" s="35">
        <v>42213</v>
      </c>
      <c r="B7462">
        <v>47.97</v>
      </c>
    </row>
    <row r="7463" spans="1:2" x14ac:dyDescent="0.25">
      <c r="A7463" s="35">
        <v>42214</v>
      </c>
      <c r="B7463">
        <v>48.77</v>
      </c>
    </row>
    <row r="7464" spans="1:2" x14ac:dyDescent="0.25">
      <c r="A7464" s="35">
        <v>42215</v>
      </c>
      <c r="B7464">
        <v>48.53</v>
      </c>
    </row>
    <row r="7465" spans="1:2" x14ac:dyDescent="0.25">
      <c r="A7465" s="35">
        <v>42216</v>
      </c>
      <c r="B7465">
        <v>47.11</v>
      </c>
    </row>
    <row r="7466" spans="1:2" x14ac:dyDescent="0.25">
      <c r="A7466" s="35">
        <v>42219</v>
      </c>
      <c r="B7466">
        <v>45.25</v>
      </c>
    </row>
    <row r="7467" spans="1:2" x14ac:dyDescent="0.25">
      <c r="A7467" s="35">
        <v>42220</v>
      </c>
      <c r="B7467">
        <v>45.75</v>
      </c>
    </row>
    <row r="7468" spans="1:2" x14ac:dyDescent="0.25">
      <c r="A7468" s="35">
        <v>42221</v>
      </c>
      <c r="B7468">
        <v>45.13</v>
      </c>
    </row>
    <row r="7469" spans="1:2" x14ac:dyDescent="0.25">
      <c r="A7469" s="35">
        <v>42222</v>
      </c>
      <c r="B7469">
        <v>44.69</v>
      </c>
    </row>
    <row r="7470" spans="1:2" x14ac:dyDescent="0.25">
      <c r="A7470" s="35">
        <v>42223</v>
      </c>
      <c r="B7470">
        <v>43.87</v>
      </c>
    </row>
    <row r="7471" spans="1:2" x14ac:dyDescent="0.25">
      <c r="A7471" s="35">
        <v>42226</v>
      </c>
      <c r="B7471">
        <v>44.94</v>
      </c>
    </row>
    <row r="7472" spans="1:2" x14ac:dyDescent="0.25">
      <c r="A7472" s="35">
        <v>42227</v>
      </c>
      <c r="B7472">
        <v>43.11</v>
      </c>
    </row>
    <row r="7473" spans="1:2" x14ac:dyDescent="0.25">
      <c r="A7473" s="35">
        <v>42228</v>
      </c>
      <c r="B7473">
        <v>43.22</v>
      </c>
    </row>
    <row r="7474" spans="1:2" x14ac:dyDescent="0.25">
      <c r="A7474" s="35">
        <v>42229</v>
      </c>
      <c r="B7474">
        <v>42.27</v>
      </c>
    </row>
    <row r="7475" spans="1:2" x14ac:dyDescent="0.25">
      <c r="A7475" s="35">
        <v>42230</v>
      </c>
      <c r="B7475">
        <v>42.45</v>
      </c>
    </row>
    <row r="7476" spans="1:2" x14ac:dyDescent="0.25">
      <c r="A7476" s="35">
        <v>42233</v>
      </c>
      <c r="B7476">
        <v>41.93</v>
      </c>
    </row>
    <row r="7477" spans="1:2" x14ac:dyDescent="0.25">
      <c r="A7477" s="35">
        <v>42234</v>
      </c>
      <c r="B7477">
        <v>42.58</v>
      </c>
    </row>
    <row r="7478" spans="1:2" x14ac:dyDescent="0.25">
      <c r="A7478" s="35">
        <v>42235</v>
      </c>
      <c r="B7478">
        <v>40.75</v>
      </c>
    </row>
    <row r="7479" spans="1:2" x14ac:dyDescent="0.25">
      <c r="A7479" s="35">
        <v>42236</v>
      </c>
      <c r="B7479">
        <v>41</v>
      </c>
    </row>
    <row r="7480" spans="1:2" x14ac:dyDescent="0.25">
      <c r="A7480" s="35">
        <v>42237</v>
      </c>
      <c r="B7480">
        <v>40.450000000000003</v>
      </c>
    </row>
    <row r="7481" spans="1:2" x14ac:dyDescent="0.25">
      <c r="A7481" s="35">
        <v>42240</v>
      </c>
      <c r="B7481">
        <v>38.22</v>
      </c>
    </row>
    <row r="7482" spans="1:2" x14ac:dyDescent="0.25">
      <c r="A7482" s="35">
        <v>42241</v>
      </c>
      <c r="B7482">
        <v>39.15</v>
      </c>
    </row>
    <row r="7483" spans="1:2" x14ac:dyDescent="0.25">
      <c r="A7483" s="35">
        <v>42242</v>
      </c>
      <c r="B7483">
        <v>38.5</v>
      </c>
    </row>
    <row r="7484" spans="1:2" x14ac:dyDescent="0.25">
      <c r="A7484" s="35">
        <v>42243</v>
      </c>
      <c r="B7484">
        <v>42.47</v>
      </c>
    </row>
    <row r="7485" spans="1:2" x14ac:dyDescent="0.25">
      <c r="A7485" s="35">
        <v>42244</v>
      </c>
      <c r="B7485">
        <v>45.29</v>
      </c>
    </row>
    <row r="7486" spans="1:2" x14ac:dyDescent="0.25">
      <c r="A7486" s="35">
        <v>42247</v>
      </c>
      <c r="B7486">
        <v>49.2</v>
      </c>
    </row>
    <row r="7487" spans="1:2" x14ac:dyDescent="0.25">
      <c r="A7487" s="35">
        <v>42248</v>
      </c>
      <c r="B7487">
        <v>45.38</v>
      </c>
    </row>
    <row r="7488" spans="1:2" x14ac:dyDescent="0.25">
      <c r="A7488" s="35">
        <v>42249</v>
      </c>
      <c r="B7488">
        <v>46.3</v>
      </c>
    </row>
    <row r="7489" spans="1:2" x14ac:dyDescent="0.25">
      <c r="A7489" s="35">
        <v>42250</v>
      </c>
      <c r="B7489">
        <v>46.75</v>
      </c>
    </row>
    <row r="7490" spans="1:2" x14ac:dyDescent="0.25">
      <c r="A7490" s="35">
        <v>42251</v>
      </c>
      <c r="B7490">
        <v>46.02</v>
      </c>
    </row>
    <row r="7491" spans="1:2" x14ac:dyDescent="0.25">
      <c r="A7491" s="35">
        <v>42255</v>
      </c>
      <c r="B7491">
        <v>45.92</v>
      </c>
    </row>
    <row r="7492" spans="1:2" x14ac:dyDescent="0.25">
      <c r="A7492" s="35">
        <v>42256</v>
      </c>
      <c r="B7492">
        <v>44.13</v>
      </c>
    </row>
    <row r="7493" spans="1:2" x14ac:dyDescent="0.25">
      <c r="A7493" s="35">
        <v>42257</v>
      </c>
      <c r="B7493">
        <v>45.85</v>
      </c>
    </row>
    <row r="7494" spans="1:2" x14ac:dyDescent="0.25">
      <c r="A7494" s="35">
        <v>42258</v>
      </c>
      <c r="B7494">
        <v>44.75</v>
      </c>
    </row>
    <row r="7495" spans="1:2" x14ac:dyDescent="0.25">
      <c r="A7495" s="35">
        <v>42261</v>
      </c>
      <c r="B7495">
        <v>44.07</v>
      </c>
    </row>
    <row r="7496" spans="1:2" x14ac:dyDescent="0.25">
      <c r="A7496" s="35">
        <v>42262</v>
      </c>
      <c r="B7496">
        <v>44.58</v>
      </c>
    </row>
    <row r="7497" spans="1:2" x14ac:dyDescent="0.25">
      <c r="A7497" s="35">
        <v>42263</v>
      </c>
      <c r="B7497">
        <v>47.12</v>
      </c>
    </row>
    <row r="7498" spans="1:2" x14ac:dyDescent="0.25">
      <c r="A7498" s="35">
        <v>42264</v>
      </c>
      <c r="B7498">
        <v>46.93</v>
      </c>
    </row>
    <row r="7499" spans="1:2" x14ac:dyDescent="0.25">
      <c r="A7499" s="35">
        <v>42265</v>
      </c>
      <c r="B7499">
        <v>44.71</v>
      </c>
    </row>
    <row r="7500" spans="1:2" x14ac:dyDescent="0.25">
      <c r="A7500" s="35">
        <v>42268</v>
      </c>
      <c r="B7500">
        <v>46.67</v>
      </c>
    </row>
    <row r="7501" spans="1:2" x14ac:dyDescent="0.25">
      <c r="A7501" s="35">
        <v>42269</v>
      </c>
      <c r="B7501">
        <v>46.17</v>
      </c>
    </row>
    <row r="7502" spans="1:2" x14ac:dyDescent="0.25">
      <c r="A7502" s="35">
        <v>42270</v>
      </c>
      <c r="B7502">
        <v>44.53</v>
      </c>
    </row>
    <row r="7503" spans="1:2" x14ac:dyDescent="0.25">
      <c r="A7503" s="35">
        <v>42271</v>
      </c>
      <c r="B7503">
        <v>44.94</v>
      </c>
    </row>
    <row r="7504" spans="1:2" x14ac:dyDescent="0.25">
      <c r="A7504" s="35">
        <v>42272</v>
      </c>
      <c r="B7504">
        <v>45.55</v>
      </c>
    </row>
    <row r="7505" spans="1:2" x14ac:dyDescent="0.25">
      <c r="A7505" s="35">
        <v>42275</v>
      </c>
      <c r="B7505">
        <v>44.4</v>
      </c>
    </row>
    <row r="7506" spans="1:2" x14ac:dyDescent="0.25">
      <c r="A7506" s="35">
        <v>42276</v>
      </c>
      <c r="B7506">
        <v>45.24</v>
      </c>
    </row>
    <row r="7507" spans="1:2" x14ac:dyDescent="0.25">
      <c r="A7507" s="35">
        <v>42277</v>
      </c>
      <c r="B7507">
        <v>45.06</v>
      </c>
    </row>
    <row r="7508" spans="1:2" x14ac:dyDescent="0.25">
      <c r="A7508" s="35">
        <v>42278</v>
      </c>
      <c r="B7508">
        <v>44.75</v>
      </c>
    </row>
    <row r="7509" spans="1:2" x14ac:dyDescent="0.25">
      <c r="A7509" s="35">
        <v>42279</v>
      </c>
      <c r="B7509">
        <v>45.54</v>
      </c>
    </row>
    <row r="7510" spans="1:2" x14ac:dyDescent="0.25">
      <c r="A7510" s="35">
        <v>42282</v>
      </c>
      <c r="B7510">
        <v>46.28</v>
      </c>
    </row>
    <row r="7511" spans="1:2" x14ac:dyDescent="0.25">
      <c r="A7511" s="35">
        <v>42283</v>
      </c>
      <c r="B7511">
        <v>48.53</v>
      </c>
    </row>
    <row r="7512" spans="1:2" x14ac:dyDescent="0.25">
      <c r="A7512" s="35">
        <v>42284</v>
      </c>
      <c r="B7512">
        <v>47.86</v>
      </c>
    </row>
    <row r="7513" spans="1:2" x14ac:dyDescent="0.25">
      <c r="A7513" s="35">
        <v>42285</v>
      </c>
      <c r="B7513">
        <v>49.46</v>
      </c>
    </row>
    <row r="7514" spans="1:2" x14ac:dyDescent="0.25">
      <c r="A7514" s="35">
        <v>42286</v>
      </c>
      <c r="B7514">
        <v>49.67</v>
      </c>
    </row>
    <row r="7515" spans="1:2" x14ac:dyDescent="0.25">
      <c r="A7515" s="35">
        <v>42289</v>
      </c>
      <c r="B7515">
        <v>47.09</v>
      </c>
    </row>
    <row r="7516" spans="1:2" x14ac:dyDescent="0.25">
      <c r="A7516" s="35">
        <v>42290</v>
      </c>
      <c r="B7516">
        <v>46.7</v>
      </c>
    </row>
    <row r="7517" spans="1:2" x14ac:dyDescent="0.25">
      <c r="A7517" s="35">
        <v>42291</v>
      </c>
      <c r="B7517">
        <v>46.63</v>
      </c>
    </row>
    <row r="7518" spans="1:2" x14ac:dyDescent="0.25">
      <c r="A7518" s="35">
        <v>42292</v>
      </c>
      <c r="B7518">
        <v>46.38</v>
      </c>
    </row>
    <row r="7519" spans="1:2" x14ac:dyDescent="0.25">
      <c r="A7519" s="35">
        <v>42293</v>
      </c>
      <c r="B7519">
        <v>47.3</v>
      </c>
    </row>
    <row r="7520" spans="1:2" x14ac:dyDescent="0.25">
      <c r="A7520" s="35">
        <v>42296</v>
      </c>
      <c r="B7520">
        <v>45.91</v>
      </c>
    </row>
    <row r="7521" spans="1:2" x14ac:dyDescent="0.25">
      <c r="A7521" s="35">
        <v>42297</v>
      </c>
      <c r="B7521">
        <v>45.84</v>
      </c>
    </row>
    <row r="7522" spans="1:2" x14ac:dyDescent="0.25">
      <c r="A7522" s="35">
        <v>42298</v>
      </c>
      <c r="B7522">
        <v>45.22</v>
      </c>
    </row>
    <row r="7523" spans="1:2" x14ac:dyDescent="0.25">
      <c r="A7523" s="35">
        <v>42299</v>
      </c>
      <c r="B7523">
        <v>44.9</v>
      </c>
    </row>
    <row r="7524" spans="1:2" x14ac:dyDescent="0.25">
      <c r="A7524" s="35">
        <v>42300</v>
      </c>
      <c r="B7524">
        <v>43.91</v>
      </c>
    </row>
    <row r="7525" spans="1:2" x14ac:dyDescent="0.25">
      <c r="A7525" s="35">
        <v>42303</v>
      </c>
      <c r="B7525">
        <v>43.19</v>
      </c>
    </row>
    <row r="7526" spans="1:2" x14ac:dyDescent="0.25">
      <c r="A7526" s="35">
        <v>42304</v>
      </c>
      <c r="B7526">
        <v>43.21</v>
      </c>
    </row>
    <row r="7527" spans="1:2" x14ac:dyDescent="0.25">
      <c r="A7527" s="35">
        <v>42305</v>
      </c>
      <c r="B7527">
        <v>45.93</v>
      </c>
    </row>
    <row r="7528" spans="1:2" x14ac:dyDescent="0.25">
      <c r="A7528" s="35">
        <v>42306</v>
      </c>
      <c r="B7528">
        <v>46.02</v>
      </c>
    </row>
    <row r="7529" spans="1:2" x14ac:dyDescent="0.25">
      <c r="A7529" s="35">
        <v>42307</v>
      </c>
      <c r="B7529">
        <v>46.6</v>
      </c>
    </row>
    <row r="7530" spans="1:2" x14ac:dyDescent="0.25">
      <c r="A7530" s="35">
        <v>42310</v>
      </c>
      <c r="B7530">
        <v>46.12</v>
      </c>
    </row>
    <row r="7531" spans="1:2" x14ac:dyDescent="0.25">
      <c r="A7531" s="35">
        <v>42311</v>
      </c>
      <c r="B7531">
        <v>47.88</v>
      </c>
    </row>
    <row r="7532" spans="1:2" x14ac:dyDescent="0.25">
      <c r="A7532" s="35">
        <v>42312</v>
      </c>
      <c r="B7532">
        <v>46.32</v>
      </c>
    </row>
    <row r="7533" spans="1:2" x14ac:dyDescent="0.25">
      <c r="A7533" s="35">
        <v>42313</v>
      </c>
      <c r="B7533">
        <v>45.27</v>
      </c>
    </row>
    <row r="7534" spans="1:2" x14ac:dyDescent="0.25">
      <c r="A7534" s="35">
        <v>42314</v>
      </c>
      <c r="B7534">
        <v>44.32</v>
      </c>
    </row>
    <row r="7535" spans="1:2" x14ac:dyDescent="0.25">
      <c r="A7535" s="35">
        <v>42317</v>
      </c>
      <c r="B7535">
        <v>43.87</v>
      </c>
    </row>
    <row r="7536" spans="1:2" x14ac:dyDescent="0.25">
      <c r="A7536" s="35">
        <v>42318</v>
      </c>
      <c r="B7536">
        <v>44.23</v>
      </c>
    </row>
    <row r="7537" spans="1:2" x14ac:dyDescent="0.25">
      <c r="A7537" s="35">
        <v>42319</v>
      </c>
      <c r="B7537">
        <v>42.95</v>
      </c>
    </row>
    <row r="7538" spans="1:2" x14ac:dyDescent="0.25">
      <c r="A7538" s="35">
        <v>42320</v>
      </c>
      <c r="B7538">
        <v>41.74</v>
      </c>
    </row>
    <row r="7539" spans="1:2" x14ac:dyDescent="0.25">
      <c r="A7539" s="35">
        <v>42321</v>
      </c>
      <c r="B7539">
        <v>40.69</v>
      </c>
    </row>
    <row r="7540" spans="1:2" x14ac:dyDescent="0.25">
      <c r="A7540" s="35">
        <v>42324</v>
      </c>
      <c r="B7540">
        <v>41.68</v>
      </c>
    </row>
    <row r="7541" spans="1:2" x14ac:dyDescent="0.25">
      <c r="A7541" s="35">
        <v>42325</v>
      </c>
      <c r="B7541">
        <v>40.729999999999997</v>
      </c>
    </row>
    <row r="7542" spans="1:2" x14ac:dyDescent="0.25">
      <c r="A7542" s="35">
        <v>42326</v>
      </c>
      <c r="B7542">
        <v>40.75</v>
      </c>
    </row>
    <row r="7543" spans="1:2" x14ac:dyDescent="0.25">
      <c r="A7543" s="35">
        <v>42327</v>
      </c>
      <c r="B7543">
        <v>40.549999999999997</v>
      </c>
    </row>
    <row r="7544" spans="1:2" x14ac:dyDescent="0.25">
      <c r="A7544" s="35">
        <v>42328</v>
      </c>
      <c r="B7544">
        <v>39.39</v>
      </c>
    </row>
    <row r="7545" spans="1:2" x14ac:dyDescent="0.25">
      <c r="A7545" s="35">
        <v>42331</v>
      </c>
      <c r="B7545">
        <v>39.270000000000003</v>
      </c>
    </row>
    <row r="7546" spans="1:2" x14ac:dyDescent="0.25">
      <c r="A7546" s="35">
        <v>42332</v>
      </c>
      <c r="B7546">
        <v>40.89</v>
      </c>
    </row>
    <row r="7547" spans="1:2" x14ac:dyDescent="0.25">
      <c r="A7547" s="35">
        <v>42333</v>
      </c>
      <c r="B7547">
        <v>41.22</v>
      </c>
    </row>
    <row r="7548" spans="1:2" x14ac:dyDescent="0.25">
      <c r="A7548" s="35">
        <v>42335</v>
      </c>
      <c r="B7548">
        <v>40.57</v>
      </c>
    </row>
    <row r="7549" spans="1:2" x14ac:dyDescent="0.25">
      <c r="A7549" s="35">
        <v>42338</v>
      </c>
      <c r="B7549">
        <v>40.43</v>
      </c>
    </row>
    <row r="7550" spans="1:2" x14ac:dyDescent="0.25">
      <c r="A7550" s="35">
        <v>42339</v>
      </c>
      <c r="B7550">
        <v>40.58</v>
      </c>
    </row>
    <row r="7551" spans="1:2" x14ac:dyDescent="0.25">
      <c r="A7551" s="35">
        <v>42340</v>
      </c>
      <c r="B7551">
        <v>39.93</v>
      </c>
    </row>
    <row r="7552" spans="1:2" x14ac:dyDescent="0.25">
      <c r="A7552" s="35">
        <v>42341</v>
      </c>
      <c r="B7552">
        <v>41.08</v>
      </c>
    </row>
    <row r="7553" spans="1:2" x14ac:dyDescent="0.25">
      <c r="A7553" s="35">
        <v>42342</v>
      </c>
      <c r="B7553">
        <v>40</v>
      </c>
    </row>
    <row r="7554" spans="1:2" x14ac:dyDescent="0.25">
      <c r="A7554" s="35">
        <v>42345</v>
      </c>
      <c r="B7554">
        <v>37.64</v>
      </c>
    </row>
    <row r="7555" spans="1:2" x14ac:dyDescent="0.25">
      <c r="A7555" s="35">
        <v>42346</v>
      </c>
      <c r="B7555">
        <v>37.46</v>
      </c>
    </row>
    <row r="7556" spans="1:2" x14ac:dyDescent="0.25">
      <c r="A7556" s="35">
        <v>42347</v>
      </c>
      <c r="B7556">
        <v>37.159999999999997</v>
      </c>
    </row>
    <row r="7557" spans="1:2" x14ac:dyDescent="0.25">
      <c r="A7557" s="35">
        <v>42348</v>
      </c>
      <c r="B7557">
        <v>36.76</v>
      </c>
    </row>
    <row r="7558" spans="1:2" x14ac:dyDescent="0.25">
      <c r="A7558" s="35">
        <v>42349</v>
      </c>
      <c r="B7558">
        <v>35.65</v>
      </c>
    </row>
    <row r="7559" spans="1:2" x14ac:dyDescent="0.25">
      <c r="A7559" s="35">
        <v>42352</v>
      </c>
      <c r="B7559">
        <v>36.31</v>
      </c>
    </row>
    <row r="7560" spans="1:2" x14ac:dyDescent="0.25">
      <c r="A7560" s="35">
        <v>42353</v>
      </c>
      <c r="B7560">
        <v>37.32</v>
      </c>
    </row>
    <row r="7561" spans="1:2" x14ac:dyDescent="0.25">
      <c r="A7561" s="35">
        <v>42354</v>
      </c>
      <c r="B7561">
        <v>35.549999999999997</v>
      </c>
    </row>
    <row r="7562" spans="1:2" x14ac:dyDescent="0.25">
      <c r="A7562" s="35">
        <v>42355</v>
      </c>
      <c r="B7562">
        <v>34.979999999999997</v>
      </c>
    </row>
    <row r="7563" spans="1:2" x14ac:dyDescent="0.25">
      <c r="A7563" s="35">
        <v>42356</v>
      </c>
      <c r="B7563">
        <v>34.72</v>
      </c>
    </row>
    <row r="7564" spans="1:2" x14ac:dyDescent="0.25">
      <c r="A7564" s="35">
        <v>42359</v>
      </c>
      <c r="B7564">
        <v>34.549999999999997</v>
      </c>
    </row>
    <row r="7565" spans="1:2" x14ac:dyDescent="0.25">
      <c r="A7565" s="35">
        <v>42360</v>
      </c>
      <c r="B7565">
        <v>36.119999999999997</v>
      </c>
    </row>
    <row r="7566" spans="1:2" x14ac:dyDescent="0.25">
      <c r="A7566" s="35">
        <v>42361</v>
      </c>
      <c r="B7566">
        <v>36.76</v>
      </c>
    </row>
    <row r="7567" spans="1:2" x14ac:dyDescent="0.25">
      <c r="A7567" s="35">
        <v>42362</v>
      </c>
      <c r="B7567">
        <v>37.619999999999997</v>
      </c>
    </row>
    <row r="7568" spans="1:2" x14ac:dyDescent="0.25">
      <c r="A7568" s="35">
        <v>42366</v>
      </c>
      <c r="B7568">
        <v>36.36</v>
      </c>
    </row>
    <row r="7569" spans="1:2" x14ac:dyDescent="0.25">
      <c r="A7569" s="35">
        <v>42367</v>
      </c>
      <c r="B7569">
        <v>37.880000000000003</v>
      </c>
    </row>
    <row r="7570" spans="1:2" x14ac:dyDescent="0.25">
      <c r="A7570" s="35">
        <v>42368</v>
      </c>
      <c r="B7570">
        <v>36.590000000000003</v>
      </c>
    </row>
    <row r="7571" spans="1:2" x14ac:dyDescent="0.25">
      <c r="A7571" s="35">
        <v>42369</v>
      </c>
      <c r="B7571">
        <v>37.130000000000003</v>
      </c>
    </row>
    <row r="7572" spans="1:2" x14ac:dyDescent="0.25">
      <c r="A7572" s="35">
        <v>42373</v>
      </c>
      <c r="B7572">
        <v>36.81</v>
      </c>
    </row>
    <row r="7573" spans="1:2" x14ac:dyDescent="0.25">
      <c r="A7573" s="35">
        <v>42374</v>
      </c>
      <c r="B7573">
        <v>35.97</v>
      </c>
    </row>
    <row r="7574" spans="1:2" x14ac:dyDescent="0.25">
      <c r="A7574" s="35">
        <v>42375</v>
      </c>
      <c r="B7574">
        <v>33.97</v>
      </c>
    </row>
    <row r="7575" spans="1:2" x14ac:dyDescent="0.25">
      <c r="A7575" s="35">
        <v>42376</v>
      </c>
      <c r="B7575">
        <v>33.29</v>
      </c>
    </row>
    <row r="7576" spans="1:2" x14ac:dyDescent="0.25">
      <c r="A7576" s="35">
        <v>42377</v>
      </c>
      <c r="B7576">
        <v>33.200000000000003</v>
      </c>
    </row>
    <row r="7577" spans="1:2" x14ac:dyDescent="0.25">
      <c r="A7577" s="35">
        <v>42380</v>
      </c>
      <c r="B7577">
        <v>31.42</v>
      </c>
    </row>
    <row r="7578" spans="1:2" x14ac:dyDescent="0.25">
      <c r="A7578" s="35">
        <v>42381</v>
      </c>
      <c r="B7578">
        <v>30.42</v>
      </c>
    </row>
    <row r="7579" spans="1:2" x14ac:dyDescent="0.25">
      <c r="A7579" s="35">
        <v>42382</v>
      </c>
      <c r="B7579">
        <v>30.42</v>
      </c>
    </row>
    <row r="7580" spans="1:2" x14ac:dyDescent="0.25">
      <c r="A7580" s="35">
        <v>42383</v>
      </c>
      <c r="B7580">
        <v>31.22</v>
      </c>
    </row>
    <row r="7581" spans="1:2" x14ac:dyDescent="0.25">
      <c r="A7581" s="35">
        <v>42384</v>
      </c>
      <c r="B7581">
        <v>29.45</v>
      </c>
    </row>
    <row r="7582" spans="1:2" x14ac:dyDescent="0.25">
      <c r="A7582" s="35">
        <v>42388</v>
      </c>
      <c r="B7582">
        <v>28.47</v>
      </c>
    </row>
    <row r="7583" spans="1:2" x14ac:dyDescent="0.25">
      <c r="A7583" s="35">
        <v>42389</v>
      </c>
      <c r="B7583">
        <v>26.68</v>
      </c>
    </row>
    <row r="7584" spans="1:2" x14ac:dyDescent="0.25">
      <c r="A7584" s="35">
        <v>42390</v>
      </c>
      <c r="B7584">
        <v>29.55</v>
      </c>
    </row>
    <row r="7585" spans="1:2" x14ac:dyDescent="0.25">
      <c r="A7585" s="35">
        <v>42391</v>
      </c>
      <c r="B7585">
        <v>32.07</v>
      </c>
    </row>
    <row r="7586" spans="1:2" x14ac:dyDescent="0.25">
      <c r="A7586" s="35">
        <v>42394</v>
      </c>
      <c r="B7586">
        <v>30.31</v>
      </c>
    </row>
    <row r="7587" spans="1:2" x14ac:dyDescent="0.25">
      <c r="A7587" s="35">
        <v>42395</v>
      </c>
      <c r="B7587">
        <v>29.54</v>
      </c>
    </row>
    <row r="7588" spans="1:2" x14ac:dyDescent="0.25">
      <c r="A7588" s="35">
        <v>42396</v>
      </c>
      <c r="B7588">
        <v>32.32</v>
      </c>
    </row>
    <row r="7589" spans="1:2" x14ac:dyDescent="0.25">
      <c r="A7589" s="35">
        <v>42397</v>
      </c>
      <c r="B7589">
        <v>33.21</v>
      </c>
    </row>
    <row r="7590" spans="1:2" x14ac:dyDescent="0.25">
      <c r="A7590" s="35">
        <v>42398</v>
      </c>
      <c r="B7590">
        <v>33.659999999999997</v>
      </c>
    </row>
    <row r="7591" spans="1:2" x14ac:dyDescent="0.25">
      <c r="A7591" s="35">
        <v>42401</v>
      </c>
      <c r="B7591">
        <v>31.62</v>
      </c>
    </row>
    <row r="7592" spans="1:2" x14ac:dyDescent="0.25">
      <c r="A7592" s="35">
        <v>42402</v>
      </c>
      <c r="B7592">
        <v>29.9</v>
      </c>
    </row>
    <row r="7593" spans="1:2" x14ac:dyDescent="0.25">
      <c r="A7593" s="35">
        <v>42403</v>
      </c>
      <c r="B7593">
        <v>32.29</v>
      </c>
    </row>
    <row r="7594" spans="1:2" x14ac:dyDescent="0.25">
      <c r="A7594" s="35">
        <v>42404</v>
      </c>
      <c r="B7594">
        <v>31.63</v>
      </c>
    </row>
    <row r="7595" spans="1:2" x14ac:dyDescent="0.25">
      <c r="A7595" s="35">
        <v>42405</v>
      </c>
      <c r="B7595">
        <v>30.86</v>
      </c>
    </row>
    <row r="7596" spans="1:2" x14ac:dyDescent="0.25">
      <c r="A7596" s="35">
        <v>42408</v>
      </c>
      <c r="B7596">
        <v>29.71</v>
      </c>
    </row>
    <row r="7597" spans="1:2" x14ac:dyDescent="0.25">
      <c r="A7597" s="35">
        <v>42409</v>
      </c>
      <c r="B7597">
        <v>27.96</v>
      </c>
    </row>
    <row r="7598" spans="1:2" x14ac:dyDescent="0.25">
      <c r="A7598" s="35">
        <v>42410</v>
      </c>
      <c r="B7598">
        <v>27.54</v>
      </c>
    </row>
    <row r="7599" spans="1:2" x14ac:dyDescent="0.25">
      <c r="A7599" s="35">
        <v>42411</v>
      </c>
      <c r="B7599">
        <v>26.19</v>
      </c>
    </row>
    <row r="7600" spans="1:2" x14ac:dyDescent="0.25">
      <c r="A7600" s="35">
        <v>42412</v>
      </c>
      <c r="B7600">
        <v>29.32</v>
      </c>
    </row>
    <row r="7601" spans="1:2" x14ac:dyDescent="0.25">
      <c r="A7601" s="35">
        <v>42416</v>
      </c>
      <c r="B7601">
        <v>29.05</v>
      </c>
    </row>
    <row r="7602" spans="1:2" x14ac:dyDescent="0.25">
      <c r="A7602" s="35">
        <v>42417</v>
      </c>
      <c r="B7602">
        <v>30.68</v>
      </c>
    </row>
    <row r="7603" spans="1:2" x14ac:dyDescent="0.25">
      <c r="A7603" s="35">
        <v>42418</v>
      </c>
      <c r="B7603">
        <v>30.77</v>
      </c>
    </row>
    <row r="7604" spans="1:2" x14ac:dyDescent="0.25">
      <c r="A7604" s="35">
        <v>42419</v>
      </c>
      <c r="B7604">
        <v>29.59</v>
      </c>
    </row>
    <row r="7605" spans="1:2" x14ac:dyDescent="0.25">
      <c r="A7605" s="35">
        <v>42422</v>
      </c>
      <c r="B7605">
        <v>31.37</v>
      </c>
    </row>
    <row r="7606" spans="1:2" x14ac:dyDescent="0.25">
      <c r="A7606" s="35">
        <v>42423</v>
      </c>
      <c r="B7606">
        <v>31.84</v>
      </c>
    </row>
    <row r="7607" spans="1:2" x14ac:dyDescent="0.25">
      <c r="A7607" s="35">
        <v>42424</v>
      </c>
      <c r="B7607">
        <v>30.35</v>
      </c>
    </row>
    <row r="7608" spans="1:2" x14ac:dyDescent="0.25">
      <c r="A7608" s="35">
        <v>42425</v>
      </c>
      <c r="B7608">
        <v>31.4</v>
      </c>
    </row>
    <row r="7609" spans="1:2" x14ac:dyDescent="0.25">
      <c r="A7609" s="35">
        <v>42426</v>
      </c>
      <c r="B7609">
        <v>31.65</v>
      </c>
    </row>
    <row r="7610" spans="1:2" x14ac:dyDescent="0.25">
      <c r="A7610" s="35">
        <v>42429</v>
      </c>
      <c r="B7610">
        <v>32.74</v>
      </c>
    </row>
    <row r="7611" spans="1:2" x14ac:dyDescent="0.25">
      <c r="A7611" s="35">
        <v>42430</v>
      </c>
      <c r="B7611">
        <v>34.39</v>
      </c>
    </row>
    <row r="7612" spans="1:2" x14ac:dyDescent="0.25">
      <c r="A7612" s="35">
        <v>42431</v>
      </c>
      <c r="B7612">
        <v>34.57</v>
      </c>
    </row>
    <row r="7613" spans="1:2" x14ac:dyDescent="0.25">
      <c r="A7613" s="35">
        <v>42432</v>
      </c>
      <c r="B7613">
        <v>34.56</v>
      </c>
    </row>
    <row r="7614" spans="1:2" x14ac:dyDescent="0.25">
      <c r="A7614" s="35">
        <v>42433</v>
      </c>
      <c r="B7614">
        <v>35.909999999999997</v>
      </c>
    </row>
    <row r="7615" spans="1:2" x14ac:dyDescent="0.25">
      <c r="A7615" s="35">
        <v>42436</v>
      </c>
      <c r="B7615">
        <v>37.9</v>
      </c>
    </row>
    <row r="7616" spans="1:2" x14ac:dyDescent="0.25">
      <c r="A7616" s="35">
        <v>42437</v>
      </c>
      <c r="B7616">
        <v>36.67</v>
      </c>
    </row>
    <row r="7617" spans="1:2" x14ac:dyDescent="0.25">
      <c r="A7617" s="35">
        <v>42438</v>
      </c>
      <c r="B7617">
        <v>37.619999999999997</v>
      </c>
    </row>
    <row r="7618" spans="1:2" x14ac:dyDescent="0.25">
      <c r="A7618" s="35">
        <v>42439</v>
      </c>
      <c r="B7618">
        <v>37.770000000000003</v>
      </c>
    </row>
    <row r="7619" spans="1:2" x14ac:dyDescent="0.25">
      <c r="A7619" s="35">
        <v>42440</v>
      </c>
      <c r="B7619">
        <v>38.51</v>
      </c>
    </row>
    <row r="7620" spans="1:2" x14ac:dyDescent="0.25">
      <c r="A7620" s="35">
        <v>42443</v>
      </c>
      <c r="B7620">
        <v>37.200000000000003</v>
      </c>
    </row>
    <row r="7621" spans="1:2" x14ac:dyDescent="0.25">
      <c r="A7621" s="35">
        <v>42444</v>
      </c>
      <c r="B7621">
        <v>36.32</v>
      </c>
    </row>
    <row r="7622" spans="1:2" x14ac:dyDescent="0.25">
      <c r="A7622" s="35">
        <v>42445</v>
      </c>
      <c r="B7622">
        <v>38.43</v>
      </c>
    </row>
    <row r="7623" spans="1:2" x14ac:dyDescent="0.25">
      <c r="A7623" s="35">
        <v>42446</v>
      </c>
      <c r="B7623">
        <v>40.17</v>
      </c>
    </row>
    <row r="7624" spans="1:2" x14ac:dyDescent="0.25">
      <c r="A7624" s="35">
        <v>42447</v>
      </c>
      <c r="B7624">
        <v>39.47</v>
      </c>
    </row>
    <row r="7625" spans="1:2" x14ac:dyDescent="0.25">
      <c r="A7625" s="35">
        <v>42450</v>
      </c>
      <c r="B7625">
        <v>39.909999999999997</v>
      </c>
    </row>
    <row r="7626" spans="1:2" x14ac:dyDescent="0.25">
      <c r="A7626" s="35">
        <v>42451</v>
      </c>
      <c r="B7626">
        <v>41.45</v>
      </c>
    </row>
    <row r="7627" spans="1:2" x14ac:dyDescent="0.25">
      <c r="A7627" s="35">
        <v>42452</v>
      </c>
      <c r="B7627">
        <v>38.28</v>
      </c>
    </row>
    <row r="7628" spans="1:2" x14ac:dyDescent="0.25">
      <c r="A7628" s="35">
        <v>42453</v>
      </c>
      <c r="B7628">
        <v>38.14</v>
      </c>
    </row>
    <row r="7629" spans="1:2" x14ac:dyDescent="0.25">
      <c r="A7629" s="35">
        <v>42457</v>
      </c>
      <c r="B7629">
        <v>37.99</v>
      </c>
    </row>
    <row r="7630" spans="1:2" x14ac:dyDescent="0.25">
      <c r="A7630" s="35">
        <v>42458</v>
      </c>
      <c r="B7630">
        <v>36.909999999999997</v>
      </c>
    </row>
    <row r="7631" spans="1:2" x14ac:dyDescent="0.25">
      <c r="A7631" s="35">
        <v>42459</v>
      </c>
      <c r="B7631">
        <v>36.909999999999997</v>
      </c>
    </row>
    <row r="7632" spans="1:2" x14ac:dyDescent="0.25">
      <c r="A7632" s="35">
        <v>42460</v>
      </c>
      <c r="B7632">
        <v>36.94</v>
      </c>
    </row>
    <row r="7633" spans="1:2" x14ac:dyDescent="0.25">
      <c r="A7633" s="35">
        <v>42461</v>
      </c>
      <c r="B7633">
        <v>35.36</v>
      </c>
    </row>
    <row r="7634" spans="1:2" x14ac:dyDescent="0.25">
      <c r="A7634" s="35">
        <v>42464</v>
      </c>
      <c r="B7634">
        <v>34.299999999999997</v>
      </c>
    </row>
    <row r="7635" spans="1:2" x14ac:dyDescent="0.25">
      <c r="A7635" s="35">
        <v>42465</v>
      </c>
      <c r="B7635">
        <v>34.520000000000003</v>
      </c>
    </row>
    <row r="7636" spans="1:2" x14ac:dyDescent="0.25">
      <c r="A7636" s="35">
        <v>42466</v>
      </c>
      <c r="B7636">
        <v>37.74</v>
      </c>
    </row>
    <row r="7637" spans="1:2" x14ac:dyDescent="0.25">
      <c r="A7637" s="35">
        <v>42467</v>
      </c>
      <c r="B7637">
        <v>37.299999999999997</v>
      </c>
    </row>
    <row r="7638" spans="1:2" x14ac:dyDescent="0.25">
      <c r="A7638" s="35">
        <v>42468</v>
      </c>
      <c r="B7638">
        <v>39.74</v>
      </c>
    </row>
    <row r="7639" spans="1:2" x14ac:dyDescent="0.25">
      <c r="A7639" s="35">
        <v>42471</v>
      </c>
      <c r="B7639">
        <v>40.46</v>
      </c>
    </row>
    <row r="7640" spans="1:2" x14ac:dyDescent="0.25">
      <c r="A7640" s="35">
        <v>42472</v>
      </c>
      <c r="B7640">
        <v>42.12</v>
      </c>
    </row>
    <row r="7641" spans="1:2" x14ac:dyDescent="0.25">
      <c r="A7641" s="35">
        <v>42473</v>
      </c>
      <c r="B7641">
        <v>41.7</v>
      </c>
    </row>
    <row r="7642" spans="1:2" x14ac:dyDescent="0.25">
      <c r="A7642" s="35">
        <v>42474</v>
      </c>
      <c r="B7642">
        <v>41.45</v>
      </c>
    </row>
    <row r="7643" spans="1:2" x14ac:dyDescent="0.25">
      <c r="A7643" s="35">
        <v>42475</v>
      </c>
      <c r="B7643">
        <v>40.4</v>
      </c>
    </row>
    <row r="7644" spans="1:2" x14ac:dyDescent="0.25">
      <c r="A7644" s="35">
        <v>42478</v>
      </c>
      <c r="B7644">
        <v>39.74</v>
      </c>
    </row>
    <row r="7645" spans="1:2" x14ac:dyDescent="0.25">
      <c r="A7645" s="35">
        <v>42479</v>
      </c>
      <c r="B7645">
        <v>40.880000000000003</v>
      </c>
    </row>
    <row r="7646" spans="1:2" x14ac:dyDescent="0.25">
      <c r="A7646" s="35">
        <v>42480</v>
      </c>
      <c r="B7646">
        <v>42.72</v>
      </c>
    </row>
    <row r="7647" spans="1:2" x14ac:dyDescent="0.25">
      <c r="A7647" s="35">
        <v>42481</v>
      </c>
      <c r="B7647">
        <v>43.18</v>
      </c>
    </row>
    <row r="7648" spans="1:2" x14ac:dyDescent="0.25">
      <c r="A7648" s="35">
        <v>42482</v>
      </c>
      <c r="B7648">
        <v>42.76</v>
      </c>
    </row>
    <row r="7649" spans="1:2" x14ac:dyDescent="0.25">
      <c r="A7649" s="35">
        <v>42485</v>
      </c>
      <c r="B7649">
        <v>41.67</v>
      </c>
    </row>
    <row r="7650" spans="1:2" x14ac:dyDescent="0.25">
      <c r="A7650" s="35">
        <v>42486</v>
      </c>
      <c r="B7650">
        <v>42.52</v>
      </c>
    </row>
    <row r="7651" spans="1:2" x14ac:dyDescent="0.25">
      <c r="A7651" s="35">
        <v>42487</v>
      </c>
      <c r="B7651">
        <v>45.29</v>
      </c>
    </row>
    <row r="7652" spans="1:2" x14ac:dyDescent="0.25">
      <c r="A7652" s="35">
        <v>42488</v>
      </c>
      <c r="B7652">
        <v>46.03</v>
      </c>
    </row>
    <row r="7653" spans="1:2" x14ac:dyDescent="0.25">
      <c r="A7653" s="35">
        <v>42489</v>
      </c>
      <c r="B7653">
        <v>45.98</v>
      </c>
    </row>
    <row r="7654" spans="1:2" x14ac:dyDescent="0.25">
      <c r="A7654" s="35">
        <v>42492</v>
      </c>
      <c r="B7654">
        <v>44.75</v>
      </c>
    </row>
    <row r="7655" spans="1:2" x14ac:dyDescent="0.25">
      <c r="A7655" s="35">
        <v>42493</v>
      </c>
      <c r="B7655">
        <v>43.65</v>
      </c>
    </row>
    <row r="7656" spans="1:2" x14ac:dyDescent="0.25">
      <c r="A7656" s="35">
        <v>42494</v>
      </c>
      <c r="B7656">
        <v>43.77</v>
      </c>
    </row>
    <row r="7657" spans="1:2" x14ac:dyDescent="0.25">
      <c r="A7657" s="35">
        <v>42495</v>
      </c>
      <c r="B7657">
        <v>44.33</v>
      </c>
    </row>
    <row r="7658" spans="1:2" x14ac:dyDescent="0.25">
      <c r="A7658" s="35">
        <v>42496</v>
      </c>
      <c r="B7658">
        <v>44.58</v>
      </c>
    </row>
    <row r="7659" spans="1:2" x14ac:dyDescent="0.25">
      <c r="A7659" s="35">
        <v>42499</v>
      </c>
      <c r="B7659">
        <v>43.45</v>
      </c>
    </row>
    <row r="7660" spans="1:2" x14ac:dyDescent="0.25">
      <c r="A7660" s="35">
        <v>42500</v>
      </c>
      <c r="B7660">
        <v>44.68</v>
      </c>
    </row>
    <row r="7661" spans="1:2" x14ac:dyDescent="0.25">
      <c r="A7661" s="35">
        <v>42501</v>
      </c>
      <c r="B7661">
        <v>46.21</v>
      </c>
    </row>
    <row r="7662" spans="1:2" x14ac:dyDescent="0.25">
      <c r="A7662" s="35">
        <v>42502</v>
      </c>
      <c r="B7662">
        <v>46.64</v>
      </c>
    </row>
    <row r="7663" spans="1:2" x14ac:dyDescent="0.25">
      <c r="A7663" s="35">
        <v>42503</v>
      </c>
      <c r="B7663">
        <v>46.22</v>
      </c>
    </row>
    <row r="7664" spans="1:2" x14ac:dyDescent="0.25">
      <c r="A7664" s="35">
        <v>42506</v>
      </c>
      <c r="B7664">
        <v>47.72</v>
      </c>
    </row>
    <row r="7665" spans="1:2" x14ac:dyDescent="0.25">
      <c r="A7665" s="35">
        <v>42507</v>
      </c>
      <c r="B7665">
        <v>48.29</v>
      </c>
    </row>
    <row r="7666" spans="1:2" x14ac:dyDescent="0.25">
      <c r="A7666" s="35">
        <v>42508</v>
      </c>
      <c r="B7666">
        <v>48.12</v>
      </c>
    </row>
    <row r="7667" spans="1:2" x14ac:dyDescent="0.25">
      <c r="A7667" s="35">
        <v>42509</v>
      </c>
      <c r="B7667">
        <v>48.16</v>
      </c>
    </row>
    <row r="7668" spans="1:2" x14ac:dyDescent="0.25">
      <c r="A7668" s="35">
        <v>42510</v>
      </c>
      <c r="B7668">
        <v>47.67</v>
      </c>
    </row>
    <row r="7669" spans="1:2" x14ac:dyDescent="0.25">
      <c r="A7669" s="35">
        <v>42513</v>
      </c>
      <c r="B7669">
        <v>48.12</v>
      </c>
    </row>
    <row r="7670" spans="1:2" x14ac:dyDescent="0.25">
      <c r="A7670" s="35">
        <v>42514</v>
      </c>
      <c r="B7670">
        <v>48.04</v>
      </c>
    </row>
    <row r="7671" spans="1:2" x14ac:dyDescent="0.25">
      <c r="A7671" s="35">
        <v>42515</v>
      </c>
      <c r="B7671">
        <v>49.1</v>
      </c>
    </row>
    <row r="7672" spans="1:2" x14ac:dyDescent="0.25">
      <c r="A7672" s="35">
        <v>42516</v>
      </c>
      <c r="B7672">
        <v>49</v>
      </c>
    </row>
    <row r="7673" spans="1:2" x14ac:dyDescent="0.25">
      <c r="A7673" s="35">
        <v>42517</v>
      </c>
      <c r="B7673">
        <v>49.36</v>
      </c>
    </row>
    <row r="7674" spans="1:2" x14ac:dyDescent="0.25">
      <c r="A7674" s="35">
        <v>42521</v>
      </c>
      <c r="B7674">
        <v>49.1</v>
      </c>
    </row>
    <row r="7675" spans="1:2" x14ac:dyDescent="0.25">
      <c r="A7675" s="35">
        <v>42522</v>
      </c>
      <c r="B7675">
        <v>49.07</v>
      </c>
    </row>
    <row r="7676" spans="1:2" x14ac:dyDescent="0.25">
      <c r="A7676" s="35">
        <v>42523</v>
      </c>
      <c r="B7676">
        <v>49.14</v>
      </c>
    </row>
    <row r="7677" spans="1:2" x14ac:dyDescent="0.25">
      <c r="A7677" s="35">
        <v>42524</v>
      </c>
      <c r="B7677">
        <v>48.69</v>
      </c>
    </row>
    <row r="7678" spans="1:2" x14ac:dyDescent="0.25">
      <c r="A7678" s="35">
        <v>42527</v>
      </c>
      <c r="B7678">
        <v>49.71</v>
      </c>
    </row>
    <row r="7679" spans="1:2" x14ac:dyDescent="0.25">
      <c r="A7679" s="35">
        <v>42528</v>
      </c>
      <c r="B7679">
        <v>50.37</v>
      </c>
    </row>
    <row r="7680" spans="1:2" x14ac:dyDescent="0.25">
      <c r="A7680" s="35">
        <v>42529</v>
      </c>
      <c r="B7680">
        <v>51.23</v>
      </c>
    </row>
    <row r="7681" spans="1:2" x14ac:dyDescent="0.25">
      <c r="A7681" s="35">
        <v>42530</v>
      </c>
      <c r="B7681">
        <v>50.52</v>
      </c>
    </row>
    <row r="7682" spans="1:2" x14ac:dyDescent="0.25">
      <c r="A7682" s="35">
        <v>42531</v>
      </c>
      <c r="B7682">
        <v>49.09</v>
      </c>
    </row>
    <row r="7683" spans="1:2" x14ac:dyDescent="0.25">
      <c r="A7683" s="35">
        <v>42534</v>
      </c>
      <c r="B7683">
        <v>48.89</v>
      </c>
    </row>
    <row r="7684" spans="1:2" x14ac:dyDescent="0.25">
      <c r="A7684" s="35">
        <v>42535</v>
      </c>
      <c r="B7684">
        <v>48.49</v>
      </c>
    </row>
    <row r="7685" spans="1:2" x14ac:dyDescent="0.25">
      <c r="A7685" s="35">
        <v>42536</v>
      </c>
      <c r="B7685">
        <v>47.92</v>
      </c>
    </row>
    <row r="7686" spans="1:2" x14ac:dyDescent="0.25">
      <c r="A7686" s="35">
        <v>42537</v>
      </c>
      <c r="B7686">
        <v>46.14</v>
      </c>
    </row>
    <row r="7687" spans="1:2" x14ac:dyDescent="0.25">
      <c r="A7687" s="35">
        <v>42538</v>
      </c>
      <c r="B7687">
        <v>48</v>
      </c>
    </row>
    <row r="7688" spans="1:2" x14ac:dyDescent="0.25">
      <c r="A7688" s="35">
        <v>42541</v>
      </c>
      <c r="B7688">
        <v>49.4</v>
      </c>
    </row>
    <row r="7689" spans="1:2" x14ac:dyDescent="0.25">
      <c r="A7689" s="35">
        <v>42542</v>
      </c>
      <c r="B7689">
        <v>48.95</v>
      </c>
    </row>
    <row r="7690" spans="1:2" x14ac:dyDescent="0.25">
      <c r="A7690" s="35">
        <v>42543</v>
      </c>
      <c r="B7690">
        <v>49.16</v>
      </c>
    </row>
    <row r="7691" spans="1:2" x14ac:dyDescent="0.25">
      <c r="A7691" s="35">
        <v>42544</v>
      </c>
      <c r="B7691">
        <v>49.34</v>
      </c>
    </row>
    <row r="7692" spans="1:2" x14ac:dyDescent="0.25">
      <c r="A7692" s="35">
        <v>42545</v>
      </c>
      <c r="B7692">
        <v>46.7</v>
      </c>
    </row>
    <row r="7693" spans="1:2" x14ac:dyDescent="0.25">
      <c r="A7693" s="35">
        <v>42548</v>
      </c>
      <c r="B7693">
        <v>45.8</v>
      </c>
    </row>
    <row r="7694" spans="1:2" x14ac:dyDescent="0.25">
      <c r="A7694" s="35">
        <v>42549</v>
      </c>
      <c r="B7694">
        <v>47.93</v>
      </c>
    </row>
    <row r="7695" spans="1:2" x14ac:dyDescent="0.25">
      <c r="A7695" s="35">
        <v>42550</v>
      </c>
      <c r="B7695">
        <v>49.85</v>
      </c>
    </row>
    <row r="7696" spans="1:2" x14ac:dyDescent="0.25">
      <c r="A7696" s="35">
        <v>42551</v>
      </c>
      <c r="B7696">
        <v>48.27</v>
      </c>
    </row>
    <row r="7697" spans="1:2" x14ac:dyDescent="0.25">
      <c r="A7697" s="35">
        <v>42552</v>
      </c>
      <c r="B7697">
        <v>49.02</v>
      </c>
    </row>
    <row r="7698" spans="1:2" x14ac:dyDescent="0.25">
      <c r="A7698" s="35">
        <v>42556</v>
      </c>
      <c r="B7698">
        <v>46.73</v>
      </c>
    </row>
    <row r="7699" spans="1:2" x14ac:dyDescent="0.25">
      <c r="A7699" s="35">
        <v>42557</v>
      </c>
      <c r="B7699">
        <v>47.37</v>
      </c>
    </row>
    <row r="7700" spans="1:2" x14ac:dyDescent="0.25">
      <c r="A7700" s="35">
        <v>42558</v>
      </c>
      <c r="B7700">
        <v>45.22</v>
      </c>
    </row>
    <row r="7701" spans="1:2" x14ac:dyDescent="0.25">
      <c r="A7701" s="35">
        <v>42559</v>
      </c>
      <c r="B7701">
        <v>45.37</v>
      </c>
    </row>
    <row r="7702" spans="1:2" x14ac:dyDescent="0.25">
      <c r="A7702" s="35">
        <v>42562</v>
      </c>
      <c r="B7702">
        <v>44.73</v>
      </c>
    </row>
    <row r="7703" spans="1:2" x14ac:dyDescent="0.25">
      <c r="A7703" s="35">
        <v>42563</v>
      </c>
      <c r="B7703">
        <v>46.82</v>
      </c>
    </row>
    <row r="7704" spans="1:2" x14ac:dyDescent="0.25">
      <c r="A7704" s="35">
        <v>42564</v>
      </c>
      <c r="B7704">
        <v>44.87</v>
      </c>
    </row>
    <row r="7705" spans="1:2" x14ac:dyDescent="0.25">
      <c r="A7705" s="35">
        <v>42565</v>
      </c>
      <c r="B7705">
        <v>45.64</v>
      </c>
    </row>
    <row r="7706" spans="1:2" x14ac:dyDescent="0.25">
      <c r="A7706" s="35">
        <v>42566</v>
      </c>
      <c r="B7706">
        <v>45.93</v>
      </c>
    </row>
    <row r="7707" spans="1:2" x14ac:dyDescent="0.25">
      <c r="A7707" s="35">
        <v>42569</v>
      </c>
      <c r="B7707">
        <v>45.23</v>
      </c>
    </row>
    <row r="7708" spans="1:2" x14ac:dyDescent="0.25">
      <c r="A7708" s="35">
        <v>42570</v>
      </c>
      <c r="B7708">
        <v>44.64</v>
      </c>
    </row>
    <row r="7709" spans="1:2" x14ac:dyDescent="0.25">
      <c r="A7709" s="35">
        <v>42571</v>
      </c>
      <c r="B7709">
        <v>44.96</v>
      </c>
    </row>
    <row r="7710" spans="1:2" x14ac:dyDescent="0.25">
      <c r="A7710" s="35">
        <v>42572</v>
      </c>
      <c r="B7710">
        <v>43.96</v>
      </c>
    </row>
    <row r="7711" spans="1:2" x14ac:dyDescent="0.25">
      <c r="A7711" s="35">
        <v>42573</v>
      </c>
      <c r="B7711">
        <v>43.41</v>
      </c>
    </row>
    <row r="7712" spans="1:2" x14ac:dyDescent="0.25">
      <c r="A7712" s="35">
        <v>42576</v>
      </c>
      <c r="B7712">
        <v>42.4</v>
      </c>
    </row>
    <row r="7713" spans="1:2" x14ac:dyDescent="0.25">
      <c r="A7713" s="35">
        <v>42577</v>
      </c>
      <c r="B7713">
        <v>42.16</v>
      </c>
    </row>
    <row r="7714" spans="1:2" x14ac:dyDescent="0.25">
      <c r="A7714" s="35">
        <v>42578</v>
      </c>
      <c r="B7714">
        <v>41.9</v>
      </c>
    </row>
    <row r="7715" spans="1:2" x14ac:dyDescent="0.25">
      <c r="A7715" s="35">
        <v>42579</v>
      </c>
      <c r="B7715">
        <v>41.13</v>
      </c>
    </row>
    <row r="7716" spans="1:2" x14ac:dyDescent="0.25">
      <c r="A7716" s="35">
        <v>42580</v>
      </c>
      <c r="B7716">
        <v>41.54</v>
      </c>
    </row>
    <row r="7717" spans="1:2" x14ac:dyDescent="0.25">
      <c r="A7717" s="35">
        <v>42583</v>
      </c>
      <c r="B7717">
        <v>40.049999999999997</v>
      </c>
    </row>
    <row r="7718" spans="1:2" x14ac:dyDescent="0.25">
      <c r="A7718" s="35">
        <v>42584</v>
      </c>
      <c r="B7718">
        <v>39.5</v>
      </c>
    </row>
    <row r="7719" spans="1:2" x14ac:dyDescent="0.25">
      <c r="A7719" s="35">
        <v>42585</v>
      </c>
      <c r="B7719">
        <v>40.799999999999997</v>
      </c>
    </row>
    <row r="7720" spans="1:2" x14ac:dyDescent="0.25">
      <c r="A7720" s="35">
        <v>42586</v>
      </c>
      <c r="B7720">
        <v>41.92</v>
      </c>
    </row>
    <row r="7721" spans="1:2" x14ac:dyDescent="0.25">
      <c r="A7721" s="35">
        <v>42587</v>
      </c>
      <c r="B7721">
        <v>41.83</v>
      </c>
    </row>
    <row r="7722" spans="1:2" x14ac:dyDescent="0.25">
      <c r="A7722" s="35">
        <v>42590</v>
      </c>
      <c r="B7722">
        <v>43.06</v>
      </c>
    </row>
    <row r="7723" spans="1:2" x14ac:dyDescent="0.25">
      <c r="A7723" s="35">
        <v>42591</v>
      </c>
      <c r="B7723">
        <v>42.78</v>
      </c>
    </row>
    <row r="7724" spans="1:2" x14ac:dyDescent="0.25">
      <c r="A7724" s="35">
        <v>42592</v>
      </c>
      <c r="B7724">
        <v>41.75</v>
      </c>
    </row>
    <row r="7725" spans="1:2" x14ac:dyDescent="0.25">
      <c r="A7725" s="35">
        <v>42593</v>
      </c>
      <c r="B7725">
        <v>43.51</v>
      </c>
    </row>
    <row r="7726" spans="1:2" x14ac:dyDescent="0.25">
      <c r="A7726" s="35">
        <v>42594</v>
      </c>
      <c r="B7726">
        <v>44.47</v>
      </c>
    </row>
    <row r="7727" spans="1:2" x14ac:dyDescent="0.25">
      <c r="A7727" s="35">
        <v>42597</v>
      </c>
      <c r="B7727">
        <v>45.72</v>
      </c>
    </row>
    <row r="7728" spans="1:2" x14ac:dyDescent="0.25">
      <c r="A7728" s="35">
        <v>42598</v>
      </c>
      <c r="B7728">
        <v>46.57</v>
      </c>
    </row>
    <row r="7729" spans="1:2" x14ac:dyDescent="0.25">
      <c r="A7729" s="35">
        <v>42599</v>
      </c>
      <c r="B7729">
        <v>46.81</v>
      </c>
    </row>
    <row r="7730" spans="1:2" x14ac:dyDescent="0.25">
      <c r="A7730" s="35">
        <v>42600</v>
      </c>
      <c r="B7730">
        <v>48.2</v>
      </c>
    </row>
    <row r="7731" spans="1:2" x14ac:dyDescent="0.25">
      <c r="A7731" s="35">
        <v>42601</v>
      </c>
      <c r="B7731">
        <v>48.48</v>
      </c>
    </row>
    <row r="7732" spans="1:2" x14ac:dyDescent="0.25">
      <c r="A7732" s="35">
        <v>42604</v>
      </c>
      <c r="B7732">
        <v>46.8</v>
      </c>
    </row>
    <row r="7733" spans="1:2" x14ac:dyDescent="0.25">
      <c r="A7733" s="35">
        <v>42605</v>
      </c>
      <c r="B7733">
        <v>47.54</v>
      </c>
    </row>
    <row r="7734" spans="1:2" x14ac:dyDescent="0.25">
      <c r="A7734" s="35">
        <v>42606</v>
      </c>
      <c r="B7734">
        <v>46.29</v>
      </c>
    </row>
    <row r="7735" spans="1:2" x14ac:dyDescent="0.25">
      <c r="A7735" s="35">
        <v>42607</v>
      </c>
      <c r="B7735">
        <v>46.97</v>
      </c>
    </row>
    <row r="7736" spans="1:2" x14ac:dyDescent="0.25">
      <c r="A7736" s="35">
        <v>42608</v>
      </c>
      <c r="B7736">
        <v>47.64</v>
      </c>
    </row>
    <row r="7737" spans="1:2" x14ac:dyDescent="0.25">
      <c r="A7737" s="35">
        <v>42611</v>
      </c>
      <c r="B7737">
        <v>46.97</v>
      </c>
    </row>
    <row r="7738" spans="1:2" x14ac:dyDescent="0.25">
      <c r="A7738" s="35">
        <v>42612</v>
      </c>
      <c r="B7738">
        <v>46.32</v>
      </c>
    </row>
    <row r="7739" spans="1:2" x14ac:dyDescent="0.25">
      <c r="A7739" s="35">
        <v>42613</v>
      </c>
      <c r="B7739">
        <v>44.68</v>
      </c>
    </row>
    <row r="7740" spans="1:2" x14ac:dyDescent="0.25">
      <c r="A7740" s="35">
        <v>42614</v>
      </c>
      <c r="B7740">
        <v>43.17</v>
      </c>
    </row>
    <row r="7741" spans="1:2" x14ac:dyDescent="0.25">
      <c r="A7741" s="35">
        <v>42615</v>
      </c>
      <c r="B7741">
        <v>44.39</v>
      </c>
    </row>
    <row r="7742" spans="1:2" x14ac:dyDescent="0.25">
      <c r="A7742" s="35">
        <v>42619</v>
      </c>
      <c r="B7742">
        <v>44.85</v>
      </c>
    </row>
    <row r="7743" spans="1:2" x14ac:dyDescent="0.25">
      <c r="A7743" s="35">
        <v>42620</v>
      </c>
      <c r="B7743">
        <v>45.47</v>
      </c>
    </row>
    <row r="7744" spans="1:2" x14ac:dyDescent="0.25">
      <c r="A7744" s="35">
        <v>42621</v>
      </c>
      <c r="B7744">
        <v>47.63</v>
      </c>
    </row>
    <row r="7745" spans="1:2" x14ac:dyDescent="0.25">
      <c r="A7745" s="35">
        <v>42622</v>
      </c>
      <c r="B7745">
        <v>45.88</v>
      </c>
    </row>
    <row r="7746" spans="1:2" x14ac:dyDescent="0.25">
      <c r="A7746" s="35">
        <v>42625</v>
      </c>
      <c r="B7746">
        <v>46.28</v>
      </c>
    </row>
    <row r="7747" spans="1:2" x14ac:dyDescent="0.25">
      <c r="A7747" s="35">
        <v>42626</v>
      </c>
      <c r="B7747">
        <v>44.91</v>
      </c>
    </row>
    <row r="7748" spans="1:2" x14ac:dyDescent="0.25">
      <c r="A7748" s="35">
        <v>42627</v>
      </c>
      <c r="B7748">
        <v>43.62</v>
      </c>
    </row>
    <row r="7749" spans="1:2" x14ac:dyDescent="0.25">
      <c r="A7749" s="35">
        <v>42628</v>
      </c>
      <c r="B7749">
        <v>43.85</v>
      </c>
    </row>
    <row r="7750" spans="1:2" x14ac:dyDescent="0.25">
      <c r="A7750" s="35">
        <v>42629</v>
      </c>
      <c r="B7750">
        <v>43.04</v>
      </c>
    </row>
    <row r="7751" spans="1:2" x14ac:dyDescent="0.25">
      <c r="A7751" s="35">
        <v>42632</v>
      </c>
      <c r="B7751">
        <v>43.34</v>
      </c>
    </row>
    <row r="7752" spans="1:2" x14ac:dyDescent="0.25">
      <c r="A7752" s="35">
        <v>42633</v>
      </c>
      <c r="B7752">
        <v>43.85</v>
      </c>
    </row>
    <row r="7753" spans="1:2" x14ac:dyDescent="0.25">
      <c r="A7753" s="35">
        <v>42634</v>
      </c>
      <c r="B7753">
        <v>45.33</v>
      </c>
    </row>
    <row r="7754" spans="1:2" x14ac:dyDescent="0.25">
      <c r="A7754" s="35">
        <v>42635</v>
      </c>
      <c r="B7754">
        <v>46.1</v>
      </c>
    </row>
    <row r="7755" spans="1:2" x14ac:dyDescent="0.25">
      <c r="A7755" s="35">
        <v>42636</v>
      </c>
      <c r="B7755">
        <v>44.36</v>
      </c>
    </row>
    <row r="7756" spans="1:2" x14ac:dyDescent="0.25">
      <c r="A7756" s="35">
        <v>42639</v>
      </c>
      <c r="B7756">
        <v>45.6</v>
      </c>
    </row>
    <row r="7757" spans="1:2" x14ac:dyDescent="0.25">
      <c r="A7757" s="35">
        <v>42640</v>
      </c>
      <c r="B7757">
        <v>44.65</v>
      </c>
    </row>
    <row r="7758" spans="1:2" x14ac:dyDescent="0.25">
      <c r="A7758" s="35">
        <v>42641</v>
      </c>
      <c r="B7758">
        <v>47.07</v>
      </c>
    </row>
    <row r="7759" spans="1:2" x14ac:dyDescent="0.25">
      <c r="A7759" s="35">
        <v>42642</v>
      </c>
      <c r="B7759">
        <v>47.72</v>
      </c>
    </row>
    <row r="7760" spans="1:2" x14ac:dyDescent="0.25">
      <c r="A7760" s="35">
        <v>42643</v>
      </c>
      <c r="B7760">
        <v>47.72</v>
      </c>
    </row>
    <row r="7761" spans="1:2" x14ac:dyDescent="0.25">
      <c r="A7761" s="35">
        <v>42646</v>
      </c>
      <c r="B7761">
        <v>48.8</v>
      </c>
    </row>
    <row r="7762" spans="1:2" x14ac:dyDescent="0.25">
      <c r="A7762" s="35">
        <v>42647</v>
      </c>
      <c r="B7762">
        <v>48.67</v>
      </c>
    </row>
    <row r="7763" spans="1:2" x14ac:dyDescent="0.25">
      <c r="A7763" s="35">
        <v>42648</v>
      </c>
      <c r="B7763">
        <v>49.75</v>
      </c>
    </row>
    <row r="7764" spans="1:2" x14ac:dyDescent="0.25">
      <c r="A7764" s="35">
        <v>42649</v>
      </c>
      <c r="B7764">
        <v>50.44</v>
      </c>
    </row>
    <row r="7765" spans="1:2" x14ac:dyDescent="0.25">
      <c r="A7765" s="35">
        <v>42650</v>
      </c>
      <c r="B7765">
        <v>49.76</v>
      </c>
    </row>
    <row r="7766" spans="1:2" x14ac:dyDescent="0.25">
      <c r="A7766" s="35">
        <v>42653</v>
      </c>
      <c r="B7766">
        <v>49.76</v>
      </c>
    </row>
    <row r="7767" spans="1:2" x14ac:dyDescent="0.25">
      <c r="A7767" s="35">
        <v>42654</v>
      </c>
      <c r="B7767">
        <v>50.72</v>
      </c>
    </row>
    <row r="7768" spans="1:2" x14ac:dyDescent="0.25">
      <c r="A7768" s="35">
        <v>42655</v>
      </c>
      <c r="B7768">
        <v>50.14</v>
      </c>
    </row>
    <row r="7769" spans="1:2" x14ac:dyDescent="0.25">
      <c r="A7769" s="35">
        <v>42656</v>
      </c>
      <c r="B7769">
        <v>50.47</v>
      </c>
    </row>
    <row r="7770" spans="1:2" x14ac:dyDescent="0.25">
      <c r="A7770" s="35">
        <v>42657</v>
      </c>
      <c r="B7770">
        <v>50.35</v>
      </c>
    </row>
    <row r="7771" spans="1:2" x14ac:dyDescent="0.25">
      <c r="A7771" s="35">
        <v>42660</v>
      </c>
      <c r="B7771">
        <v>49.97</v>
      </c>
    </row>
    <row r="7772" spans="1:2" x14ac:dyDescent="0.25">
      <c r="A7772" s="35">
        <v>42661</v>
      </c>
      <c r="B7772">
        <v>50.3</v>
      </c>
    </row>
    <row r="7773" spans="1:2" x14ac:dyDescent="0.25">
      <c r="A7773" s="35">
        <v>42662</v>
      </c>
      <c r="B7773">
        <v>51.59</v>
      </c>
    </row>
    <row r="7774" spans="1:2" x14ac:dyDescent="0.25">
      <c r="A7774" s="35">
        <v>42663</v>
      </c>
      <c r="B7774">
        <v>50.31</v>
      </c>
    </row>
    <row r="7775" spans="1:2" x14ac:dyDescent="0.25">
      <c r="A7775" s="35">
        <v>42664</v>
      </c>
      <c r="B7775">
        <v>50.61</v>
      </c>
    </row>
    <row r="7776" spans="1:2" x14ac:dyDescent="0.25">
      <c r="A7776" s="35">
        <v>42667</v>
      </c>
      <c r="B7776">
        <v>50.18</v>
      </c>
    </row>
    <row r="7777" spans="1:2" x14ac:dyDescent="0.25">
      <c r="A7777" s="35">
        <v>42668</v>
      </c>
      <c r="B7777">
        <v>49.45</v>
      </c>
    </row>
    <row r="7778" spans="1:2" x14ac:dyDescent="0.25">
      <c r="A7778" s="35">
        <v>42669</v>
      </c>
      <c r="B7778">
        <v>48.75</v>
      </c>
    </row>
    <row r="7779" spans="1:2" x14ac:dyDescent="0.25">
      <c r="A7779" s="35">
        <v>42670</v>
      </c>
      <c r="B7779">
        <v>49.71</v>
      </c>
    </row>
    <row r="7780" spans="1:2" x14ac:dyDescent="0.25">
      <c r="A7780" s="35">
        <v>42671</v>
      </c>
      <c r="B7780">
        <v>48.72</v>
      </c>
    </row>
    <row r="7781" spans="1:2" x14ac:dyDescent="0.25">
      <c r="A7781" s="35">
        <v>42674</v>
      </c>
      <c r="B7781">
        <v>46.83</v>
      </c>
    </row>
    <row r="7782" spans="1:2" x14ac:dyDescent="0.25">
      <c r="A7782" s="35">
        <v>42675</v>
      </c>
      <c r="B7782">
        <v>46.66</v>
      </c>
    </row>
    <row r="7783" spans="1:2" x14ac:dyDescent="0.25">
      <c r="A7783" s="35">
        <v>42676</v>
      </c>
      <c r="B7783">
        <v>45.32</v>
      </c>
    </row>
    <row r="7784" spans="1:2" x14ac:dyDescent="0.25">
      <c r="A7784" s="35">
        <v>42677</v>
      </c>
      <c r="B7784">
        <v>44.66</v>
      </c>
    </row>
    <row r="7785" spans="1:2" x14ac:dyDescent="0.25">
      <c r="A7785" s="35">
        <v>42678</v>
      </c>
      <c r="B7785">
        <v>44.07</v>
      </c>
    </row>
    <row r="7786" spans="1:2" x14ac:dyDescent="0.25">
      <c r="A7786" s="35">
        <v>42681</v>
      </c>
      <c r="B7786">
        <v>44.88</v>
      </c>
    </row>
    <row r="7787" spans="1:2" x14ac:dyDescent="0.25">
      <c r="A7787" s="35">
        <v>42682</v>
      </c>
      <c r="B7787">
        <v>44.96</v>
      </c>
    </row>
    <row r="7788" spans="1:2" x14ac:dyDescent="0.25">
      <c r="A7788" s="35">
        <v>42683</v>
      </c>
      <c r="B7788">
        <v>45.2</v>
      </c>
    </row>
    <row r="7789" spans="1:2" x14ac:dyDescent="0.25">
      <c r="A7789" s="35">
        <v>42684</v>
      </c>
      <c r="B7789">
        <v>44.62</v>
      </c>
    </row>
    <row r="7790" spans="1:2" x14ac:dyDescent="0.25">
      <c r="A7790" s="35">
        <v>42685</v>
      </c>
      <c r="B7790">
        <v>43.39</v>
      </c>
    </row>
    <row r="7791" spans="1:2" x14ac:dyDescent="0.25">
      <c r="A7791" s="35">
        <v>42688</v>
      </c>
      <c r="B7791">
        <v>43.29</v>
      </c>
    </row>
    <row r="7792" spans="1:2" x14ac:dyDescent="0.25">
      <c r="A7792" s="35">
        <v>42689</v>
      </c>
      <c r="B7792">
        <v>45.86</v>
      </c>
    </row>
    <row r="7793" spans="1:2" x14ac:dyDescent="0.25">
      <c r="A7793" s="35">
        <v>42690</v>
      </c>
      <c r="B7793">
        <v>45.56</v>
      </c>
    </row>
    <row r="7794" spans="1:2" x14ac:dyDescent="0.25">
      <c r="A7794" s="35">
        <v>42691</v>
      </c>
      <c r="B7794">
        <v>45.37</v>
      </c>
    </row>
    <row r="7795" spans="1:2" x14ac:dyDescent="0.25">
      <c r="A7795" s="35">
        <v>42692</v>
      </c>
      <c r="B7795">
        <v>45.69</v>
      </c>
    </row>
    <row r="7796" spans="1:2" x14ac:dyDescent="0.25">
      <c r="A7796" s="35">
        <v>42695</v>
      </c>
      <c r="B7796">
        <v>47.48</v>
      </c>
    </row>
    <row r="7797" spans="1:2" x14ac:dyDescent="0.25">
      <c r="A7797" s="35">
        <v>42696</v>
      </c>
      <c r="B7797">
        <v>48.07</v>
      </c>
    </row>
    <row r="7798" spans="1:2" x14ac:dyDescent="0.25">
      <c r="A7798" s="35">
        <v>42697</v>
      </c>
      <c r="B7798">
        <v>46.72</v>
      </c>
    </row>
    <row r="7799" spans="1:2" x14ac:dyDescent="0.25">
      <c r="A7799" s="35">
        <v>42699</v>
      </c>
      <c r="B7799">
        <v>46.72</v>
      </c>
    </row>
    <row r="7800" spans="1:2" x14ac:dyDescent="0.25">
      <c r="A7800" s="35">
        <v>42702</v>
      </c>
      <c r="B7800">
        <v>45.66</v>
      </c>
    </row>
    <row r="7801" spans="1:2" x14ac:dyDescent="0.25">
      <c r="A7801" s="35">
        <v>42703</v>
      </c>
      <c r="B7801">
        <v>45.29</v>
      </c>
    </row>
    <row r="7802" spans="1:2" x14ac:dyDescent="0.25">
      <c r="A7802" s="35">
        <v>42704</v>
      </c>
      <c r="B7802">
        <v>49.41</v>
      </c>
    </row>
    <row r="7803" spans="1:2" x14ac:dyDescent="0.25">
      <c r="A7803" s="35">
        <v>42705</v>
      </c>
      <c r="B7803">
        <v>51.08</v>
      </c>
    </row>
    <row r="7804" spans="1:2" x14ac:dyDescent="0.25">
      <c r="A7804" s="35">
        <v>42706</v>
      </c>
      <c r="B7804">
        <v>51.7</v>
      </c>
    </row>
    <row r="7805" spans="1:2" x14ac:dyDescent="0.25">
      <c r="A7805" s="35">
        <v>42709</v>
      </c>
      <c r="B7805">
        <v>51.72</v>
      </c>
    </row>
    <row r="7806" spans="1:2" x14ac:dyDescent="0.25">
      <c r="A7806" s="35">
        <v>42710</v>
      </c>
      <c r="B7806">
        <v>50.95</v>
      </c>
    </row>
    <row r="7807" spans="1:2" x14ac:dyDescent="0.25">
      <c r="A7807" s="35">
        <v>42711</v>
      </c>
      <c r="B7807">
        <v>49.85</v>
      </c>
    </row>
    <row r="7808" spans="1:2" x14ac:dyDescent="0.25">
      <c r="A7808" s="35">
        <v>42712</v>
      </c>
      <c r="B7808">
        <v>50.84</v>
      </c>
    </row>
    <row r="7809" spans="1:2" x14ac:dyDescent="0.25">
      <c r="A7809" s="35">
        <v>42713</v>
      </c>
      <c r="B7809">
        <v>51.51</v>
      </c>
    </row>
    <row r="7810" spans="1:2" x14ac:dyDescent="0.25">
      <c r="A7810" s="35">
        <v>42716</v>
      </c>
      <c r="B7810">
        <v>52.74</v>
      </c>
    </row>
    <row r="7811" spans="1:2" x14ac:dyDescent="0.25">
      <c r="A7811" s="35">
        <v>42717</v>
      </c>
      <c r="B7811">
        <v>52.99</v>
      </c>
    </row>
    <row r="7812" spans="1:2" x14ac:dyDescent="0.25">
      <c r="A7812" s="35">
        <v>42718</v>
      </c>
      <c r="B7812">
        <v>51.01</v>
      </c>
    </row>
    <row r="7813" spans="1:2" x14ac:dyDescent="0.25">
      <c r="A7813" s="35">
        <v>42719</v>
      </c>
      <c r="B7813">
        <v>50.9</v>
      </c>
    </row>
    <row r="7814" spans="1:2" x14ac:dyDescent="0.25">
      <c r="A7814" s="35">
        <v>42720</v>
      </c>
      <c r="B7814">
        <v>51.93</v>
      </c>
    </row>
    <row r="7815" spans="1:2" x14ac:dyDescent="0.25">
      <c r="A7815" s="35">
        <v>42723</v>
      </c>
      <c r="B7815">
        <v>52.13</v>
      </c>
    </row>
    <row r="7816" spans="1:2" x14ac:dyDescent="0.25">
      <c r="A7816" s="35">
        <v>42724</v>
      </c>
      <c r="B7816">
        <v>52.22</v>
      </c>
    </row>
    <row r="7817" spans="1:2" x14ac:dyDescent="0.25">
      <c r="A7817" s="35">
        <v>42725</v>
      </c>
      <c r="B7817">
        <v>51.44</v>
      </c>
    </row>
    <row r="7818" spans="1:2" x14ac:dyDescent="0.25">
      <c r="A7818" s="35">
        <v>42726</v>
      </c>
      <c r="B7818">
        <v>51.98</v>
      </c>
    </row>
    <row r="7819" spans="1:2" x14ac:dyDescent="0.25">
      <c r="A7819" s="35">
        <v>42727</v>
      </c>
      <c r="B7819">
        <v>52.01</v>
      </c>
    </row>
    <row r="7820" spans="1:2" x14ac:dyDescent="0.25">
      <c r="A7820" s="35">
        <v>42731</v>
      </c>
      <c r="B7820">
        <v>52.82</v>
      </c>
    </row>
    <row r="7821" spans="1:2" x14ac:dyDescent="0.25">
      <c r="A7821" s="35">
        <v>42732</v>
      </c>
      <c r="B7821">
        <v>54.01</v>
      </c>
    </row>
    <row r="7822" spans="1:2" x14ac:dyDescent="0.25">
      <c r="A7822" s="35">
        <v>42733</v>
      </c>
      <c r="B7822">
        <v>53.8</v>
      </c>
    </row>
    <row r="7823" spans="1:2" x14ac:dyDescent="0.25">
      <c r="A7823" s="35">
        <v>42734</v>
      </c>
      <c r="B7823">
        <v>53.75</v>
      </c>
    </row>
    <row r="7824" spans="1:2" x14ac:dyDescent="0.25">
      <c r="A7824" s="35">
        <v>42738</v>
      </c>
      <c r="B7824">
        <v>52.36</v>
      </c>
    </row>
    <row r="7825" spans="1:2" x14ac:dyDescent="0.25">
      <c r="A7825" s="35">
        <v>42739</v>
      </c>
      <c r="B7825">
        <v>53.26</v>
      </c>
    </row>
    <row r="7826" spans="1:2" x14ac:dyDescent="0.25">
      <c r="A7826" s="35">
        <v>42740</v>
      </c>
      <c r="B7826">
        <v>53.77</v>
      </c>
    </row>
    <row r="7827" spans="1:2" x14ac:dyDescent="0.25">
      <c r="A7827" s="35">
        <v>42741</v>
      </c>
      <c r="B7827">
        <v>53.98</v>
      </c>
    </row>
    <row r="7828" spans="1:2" x14ac:dyDescent="0.25">
      <c r="A7828" s="35">
        <v>42744</v>
      </c>
      <c r="B7828">
        <v>51.95</v>
      </c>
    </row>
    <row r="7829" spans="1:2" x14ac:dyDescent="0.25">
      <c r="A7829" s="35">
        <v>42745</v>
      </c>
      <c r="B7829">
        <v>50.82</v>
      </c>
    </row>
    <row r="7830" spans="1:2" x14ac:dyDescent="0.25">
      <c r="A7830" s="35">
        <v>42746</v>
      </c>
      <c r="B7830">
        <v>52.19</v>
      </c>
    </row>
    <row r="7831" spans="1:2" x14ac:dyDescent="0.25">
      <c r="A7831" s="35">
        <v>42747</v>
      </c>
      <c r="B7831">
        <v>53.01</v>
      </c>
    </row>
    <row r="7832" spans="1:2" x14ac:dyDescent="0.25">
      <c r="A7832" s="35">
        <v>42748</v>
      </c>
      <c r="B7832">
        <v>52.36</v>
      </c>
    </row>
    <row r="7833" spans="1:2" x14ac:dyDescent="0.25">
      <c r="A7833" s="35">
        <v>42752</v>
      </c>
      <c r="B7833">
        <v>52.45</v>
      </c>
    </row>
    <row r="7834" spans="1:2" x14ac:dyDescent="0.25">
      <c r="A7834" s="35">
        <v>42753</v>
      </c>
      <c r="B7834">
        <v>51.12</v>
      </c>
    </row>
    <row r="7835" spans="1:2" x14ac:dyDescent="0.25">
      <c r="A7835" s="35">
        <v>42754</v>
      </c>
      <c r="B7835">
        <v>51.39</v>
      </c>
    </row>
    <row r="7836" spans="1:2" x14ac:dyDescent="0.25">
      <c r="A7836" s="35">
        <v>42755</v>
      </c>
      <c r="B7836">
        <v>52.33</v>
      </c>
    </row>
    <row r="7837" spans="1:2" x14ac:dyDescent="0.25">
      <c r="A7837" s="35">
        <v>42758</v>
      </c>
      <c r="B7837">
        <v>52.77</v>
      </c>
    </row>
    <row r="7838" spans="1:2" x14ac:dyDescent="0.25">
      <c r="A7838" s="35">
        <v>42759</v>
      </c>
      <c r="B7838">
        <v>52.38</v>
      </c>
    </row>
    <row r="7839" spans="1:2" x14ac:dyDescent="0.25">
      <c r="A7839" s="35">
        <v>42760</v>
      </c>
      <c r="B7839">
        <v>52.14</v>
      </c>
    </row>
    <row r="7840" spans="1:2" x14ac:dyDescent="0.25">
      <c r="A7840" s="35">
        <v>42761</v>
      </c>
      <c r="B7840">
        <v>53.24</v>
      </c>
    </row>
    <row r="7841" spans="1:2" x14ac:dyDescent="0.25">
      <c r="A7841" s="35">
        <v>42762</v>
      </c>
      <c r="B7841">
        <v>53.18</v>
      </c>
    </row>
    <row r="7842" spans="1:2" x14ac:dyDescent="0.25">
      <c r="A7842" s="35">
        <v>42765</v>
      </c>
      <c r="B7842">
        <v>52.63</v>
      </c>
    </row>
    <row r="7843" spans="1:2" x14ac:dyDescent="0.25">
      <c r="A7843" s="35">
        <v>42766</v>
      </c>
      <c r="B7843">
        <v>52.75</v>
      </c>
    </row>
    <row r="7844" spans="1:2" x14ac:dyDescent="0.25">
      <c r="A7844" s="35">
        <v>42767</v>
      </c>
      <c r="B7844">
        <v>53.9</v>
      </c>
    </row>
    <row r="7845" spans="1:2" x14ac:dyDescent="0.25">
      <c r="A7845" s="35">
        <v>42768</v>
      </c>
      <c r="B7845">
        <v>53.55</v>
      </c>
    </row>
    <row r="7846" spans="1:2" x14ac:dyDescent="0.25">
      <c r="A7846" s="35">
        <v>42769</v>
      </c>
      <c r="B7846">
        <v>53.81</v>
      </c>
    </row>
    <row r="7847" spans="1:2" x14ac:dyDescent="0.25">
      <c r="A7847" s="35">
        <v>42772</v>
      </c>
      <c r="B7847">
        <v>53.01</v>
      </c>
    </row>
    <row r="7848" spans="1:2" x14ac:dyDescent="0.25">
      <c r="A7848" s="35">
        <v>42773</v>
      </c>
      <c r="B7848">
        <v>52.19</v>
      </c>
    </row>
    <row r="7849" spans="1:2" x14ac:dyDescent="0.25">
      <c r="A7849" s="35">
        <v>42774</v>
      </c>
      <c r="B7849">
        <v>52.37</v>
      </c>
    </row>
    <row r="7850" spans="1:2" x14ac:dyDescent="0.25">
      <c r="A7850" s="35">
        <v>42775</v>
      </c>
      <c r="B7850">
        <v>52.99</v>
      </c>
    </row>
    <row r="7851" spans="1:2" x14ac:dyDescent="0.25">
      <c r="A7851" s="35">
        <v>42776</v>
      </c>
      <c r="B7851">
        <v>53.84</v>
      </c>
    </row>
    <row r="7852" spans="1:2" x14ac:dyDescent="0.25">
      <c r="A7852" s="35">
        <v>42779</v>
      </c>
      <c r="B7852">
        <v>52.96</v>
      </c>
    </row>
    <row r="7853" spans="1:2" x14ac:dyDescent="0.25">
      <c r="A7853" s="35">
        <v>42780</v>
      </c>
      <c r="B7853">
        <v>53.21</v>
      </c>
    </row>
    <row r="7854" spans="1:2" x14ac:dyDescent="0.25">
      <c r="A7854" s="35">
        <v>42781</v>
      </c>
      <c r="B7854">
        <v>53.11</v>
      </c>
    </row>
    <row r="7855" spans="1:2" x14ac:dyDescent="0.25">
      <c r="A7855" s="35">
        <v>42782</v>
      </c>
      <c r="B7855">
        <v>53.41</v>
      </c>
    </row>
    <row r="7856" spans="1:2" x14ac:dyDescent="0.25">
      <c r="A7856" s="35">
        <v>42783</v>
      </c>
      <c r="B7856">
        <v>53.41</v>
      </c>
    </row>
    <row r="7857" spans="1:2" x14ac:dyDescent="0.25">
      <c r="A7857" s="35">
        <v>42787</v>
      </c>
      <c r="B7857">
        <v>54.02</v>
      </c>
    </row>
    <row r="7858" spans="1:2" x14ac:dyDescent="0.25">
      <c r="A7858" s="35">
        <v>42788</v>
      </c>
      <c r="B7858">
        <v>53.61</v>
      </c>
    </row>
    <row r="7859" spans="1:2" x14ac:dyDescent="0.25">
      <c r="A7859" s="35">
        <v>42789</v>
      </c>
      <c r="B7859">
        <v>54.48</v>
      </c>
    </row>
    <row r="7860" spans="1:2" x14ac:dyDescent="0.25">
      <c r="A7860" s="35">
        <v>42790</v>
      </c>
      <c r="B7860">
        <v>53.99</v>
      </c>
    </row>
    <row r="7861" spans="1:2" x14ac:dyDescent="0.25">
      <c r="A7861" s="35">
        <v>42793</v>
      </c>
      <c r="B7861">
        <v>54.04</v>
      </c>
    </row>
    <row r="7862" spans="1:2" x14ac:dyDescent="0.25">
      <c r="A7862" s="35">
        <v>42794</v>
      </c>
      <c r="B7862">
        <v>54</v>
      </c>
    </row>
    <row r="7863" spans="1:2" x14ac:dyDescent="0.25">
      <c r="A7863" s="35">
        <v>42795</v>
      </c>
      <c r="B7863">
        <v>53.82</v>
      </c>
    </row>
    <row r="7864" spans="1:2" x14ac:dyDescent="0.25">
      <c r="A7864" s="35">
        <v>42796</v>
      </c>
      <c r="B7864">
        <v>52.63</v>
      </c>
    </row>
    <row r="7865" spans="1:2" x14ac:dyDescent="0.25">
      <c r="A7865" s="35">
        <v>42797</v>
      </c>
      <c r="B7865">
        <v>53.33</v>
      </c>
    </row>
    <row r="7866" spans="1:2" x14ac:dyDescent="0.25">
      <c r="A7866" s="35">
        <v>42800</v>
      </c>
      <c r="B7866">
        <v>53.19</v>
      </c>
    </row>
    <row r="7867" spans="1:2" x14ac:dyDescent="0.25">
      <c r="A7867" s="35">
        <v>42801</v>
      </c>
      <c r="B7867">
        <v>52.68</v>
      </c>
    </row>
    <row r="7868" spans="1:2" x14ac:dyDescent="0.25">
      <c r="A7868" s="35">
        <v>42802</v>
      </c>
      <c r="B7868">
        <v>49.83</v>
      </c>
    </row>
    <row r="7869" spans="1:2" x14ac:dyDescent="0.25">
      <c r="A7869" s="35">
        <v>42803</v>
      </c>
      <c r="B7869">
        <v>48.75</v>
      </c>
    </row>
    <row r="7870" spans="1:2" x14ac:dyDescent="0.25">
      <c r="A7870" s="35">
        <v>42804</v>
      </c>
      <c r="B7870">
        <v>48.05</v>
      </c>
    </row>
    <row r="7871" spans="1:2" x14ac:dyDescent="0.25">
      <c r="A7871" s="35">
        <v>42807</v>
      </c>
      <c r="B7871">
        <v>47.95</v>
      </c>
    </row>
    <row r="7872" spans="1:2" x14ac:dyDescent="0.25">
      <c r="A7872" s="35">
        <v>42808</v>
      </c>
      <c r="B7872">
        <v>47.24</v>
      </c>
    </row>
    <row r="7873" spans="1:2" x14ac:dyDescent="0.25">
      <c r="A7873" s="35">
        <v>42809</v>
      </c>
      <c r="B7873">
        <v>48.34</v>
      </c>
    </row>
    <row r="7874" spans="1:2" x14ac:dyDescent="0.25">
      <c r="A7874" s="35">
        <v>42810</v>
      </c>
      <c r="B7874">
        <v>48.3</v>
      </c>
    </row>
    <row r="7875" spans="1:2" x14ac:dyDescent="0.25">
      <c r="A7875" s="35">
        <v>42811</v>
      </c>
      <c r="B7875">
        <v>48.34</v>
      </c>
    </row>
    <row r="7876" spans="1:2" x14ac:dyDescent="0.25">
      <c r="A7876" s="35">
        <v>42814</v>
      </c>
      <c r="B7876">
        <v>47.79</v>
      </c>
    </row>
    <row r="7877" spans="1:2" x14ac:dyDescent="0.25">
      <c r="A7877" s="35">
        <v>42815</v>
      </c>
      <c r="B7877">
        <v>47.02</v>
      </c>
    </row>
    <row r="7878" spans="1:2" x14ac:dyDescent="0.25">
      <c r="A7878" s="35">
        <v>42816</v>
      </c>
      <c r="B7878">
        <v>47.29</v>
      </c>
    </row>
    <row r="7879" spans="1:2" x14ac:dyDescent="0.25">
      <c r="A7879" s="35">
        <v>42817</v>
      </c>
      <c r="B7879">
        <v>47</v>
      </c>
    </row>
    <row r="7880" spans="1:2" x14ac:dyDescent="0.25">
      <c r="A7880" s="35">
        <v>42818</v>
      </c>
      <c r="B7880">
        <v>47.3</v>
      </c>
    </row>
    <row r="7881" spans="1:2" x14ac:dyDescent="0.25">
      <c r="A7881" s="35">
        <v>42821</v>
      </c>
      <c r="B7881">
        <v>47.02</v>
      </c>
    </row>
    <row r="7882" spans="1:2" x14ac:dyDescent="0.25">
      <c r="A7882" s="35">
        <v>42822</v>
      </c>
      <c r="B7882">
        <v>48.36</v>
      </c>
    </row>
    <row r="7883" spans="1:2" x14ac:dyDescent="0.25">
      <c r="A7883" s="35">
        <v>42823</v>
      </c>
      <c r="B7883">
        <v>49.47</v>
      </c>
    </row>
    <row r="7884" spans="1:2" x14ac:dyDescent="0.25">
      <c r="A7884" s="35">
        <v>42824</v>
      </c>
      <c r="B7884">
        <v>50.3</v>
      </c>
    </row>
    <row r="7885" spans="1:2" x14ac:dyDescent="0.25">
      <c r="A7885" s="35">
        <v>42825</v>
      </c>
      <c r="B7885">
        <v>50.54</v>
      </c>
    </row>
    <row r="7886" spans="1:2" x14ac:dyDescent="0.25">
      <c r="A7886" s="35">
        <v>42828</v>
      </c>
      <c r="B7886">
        <v>50.25</v>
      </c>
    </row>
    <row r="7887" spans="1:2" x14ac:dyDescent="0.25">
      <c r="A7887" s="35">
        <v>42829</v>
      </c>
      <c r="B7887">
        <v>50.99</v>
      </c>
    </row>
    <row r="7888" spans="1:2" x14ac:dyDescent="0.25">
      <c r="A7888" s="35">
        <v>42830</v>
      </c>
      <c r="B7888">
        <v>51.14</v>
      </c>
    </row>
    <row r="7889" spans="1:2" x14ac:dyDescent="0.25">
      <c r="A7889" s="35">
        <v>42831</v>
      </c>
      <c r="B7889">
        <v>51.69</v>
      </c>
    </row>
    <row r="7890" spans="1:2" x14ac:dyDescent="0.25">
      <c r="A7890" s="35">
        <v>42832</v>
      </c>
      <c r="B7890">
        <v>52.25</v>
      </c>
    </row>
    <row r="7891" spans="1:2" x14ac:dyDescent="0.25">
      <c r="A7891" s="35">
        <v>42835</v>
      </c>
      <c r="B7891">
        <v>53.06</v>
      </c>
    </row>
    <row r="7892" spans="1:2" x14ac:dyDescent="0.25">
      <c r="A7892" s="35">
        <v>42836</v>
      </c>
      <c r="B7892">
        <v>53.38</v>
      </c>
    </row>
    <row r="7893" spans="1:2" x14ac:dyDescent="0.25">
      <c r="A7893" s="35">
        <v>42837</v>
      </c>
      <c r="B7893">
        <v>53.12</v>
      </c>
    </row>
    <row r="7894" spans="1:2" x14ac:dyDescent="0.25">
      <c r="A7894" s="35">
        <v>42838</v>
      </c>
      <c r="B7894">
        <v>53.19</v>
      </c>
    </row>
    <row r="7895" spans="1:2" x14ac:dyDescent="0.25">
      <c r="A7895" s="35">
        <v>42842</v>
      </c>
      <c r="B7895">
        <v>52.62</v>
      </c>
    </row>
    <row r="7896" spans="1:2" x14ac:dyDescent="0.25">
      <c r="A7896" s="35">
        <v>42843</v>
      </c>
      <c r="B7896">
        <v>52.46</v>
      </c>
    </row>
    <row r="7897" spans="1:2" x14ac:dyDescent="0.25">
      <c r="A7897" s="35">
        <v>42844</v>
      </c>
      <c r="B7897">
        <v>50.49</v>
      </c>
    </row>
    <row r="7898" spans="1:2" x14ac:dyDescent="0.25">
      <c r="A7898" s="35">
        <v>42845</v>
      </c>
      <c r="B7898">
        <v>50.26</v>
      </c>
    </row>
    <row r="7899" spans="1:2" x14ac:dyDescent="0.25">
      <c r="A7899" s="35">
        <v>42846</v>
      </c>
      <c r="B7899">
        <v>49.64</v>
      </c>
    </row>
    <row r="7900" spans="1:2" x14ac:dyDescent="0.25">
      <c r="A7900" s="35">
        <v>42849</v>
      </c>
      <c r="B7900">
        <v>48.9</v>
      </c>
    </row>
    <row r="7901" spans="1:2" x14ac:dyDescent="0.25">
      <c r="A7901" s="35">
        <v>42850</v>
      </c>
      <c r="B7901">
        <v>49.22</v>
      </c>
    </row>
    <row r="7902" spans="1:2" x14ac:dyDescent="0.25">
      <c r="A7902" s="35">
        <v>42851</v>
      </c>
      <c r="B7902">
        <v>49.22</v>
      </c>
    </row>
    <row r="7903" spans="1:2" x14ac:dyDescent="0.25">
      <c r="A7903" s="35">
        <v>42852</v>
      </c>
      <c r="B7903">
        <v>48.96</v>
      </c>
    </row>
    <row r="7904" spans="1:2" x14ac:dyDescent="0.25">
      <c r="A7904" s="35">
        <v>42853</v>
      </c>
      <c r="B7904">
        <v>49.31</v>
      </c>
    </row>
    <row r="7905" spans="1:2" x14ac:dyDescent="0.25">
      <c r="A7905" s="35">
        <v>42856</v>
      </c>
      <c r="B7905">
        <v>48.83</v>
      </c>
    </row>
    <row r="7906" spans="1:2" x14ac:dyDescent="0.25">
      <c r="A7906" s="35">
        <v>42857</v>
      </c>
      <c r="B7906">
        <v>47.65</v>
      </c>
    </row>
    <row r="7907" spans="1:2" x14ac:dyDescent="0.25">
      <c r="A7907" s="35">
        <v>42858</v>
      </c>
      <c r="B7907">
        <v>47.79</v>
      </c>
    </row>
    <row r="7908" spans="1:2" x14ac:dyDescent="0.25">
      <c r="A7908" s="35">
        <v>42859</v>
      </c>
      <c r="B7908">
        <v>45.55</v>
      </c>
    </row>
    <row r="7909" spans="1:2" x14ac:dyDescent="0.25">
      <c r="A7909" s="35">
        <v>42860</v>
      </c>
      <c r="B7909">
        <v>46.23</v>
      </c>
    </row>
    <row r="7910" spans="1:2" x14ac:dyDescent="0.25">
      <c r="A7910" s="35">
        <v>42863</v>
      </c>
      <c r="B7910">
        <v>46.46</v>
      </c>
    </row>
    <row r="7911" spans="1:2" x14ac:dyDescent="0.25">
      <c r="A7911" s="35">
        <v>42864</v>
      </c>
      <c r="B7911">
        <v>45.84</v>
      </c>
    </row>
    <row r="7912" spans="1:2" x14ac:dyDescent="0.25">
      <c r="A7912" s="35">
        <v>42865</v>
      </c>
      <c r="B7912">
        <v>47.28</v>
      </c>
    </row>
    <row r="7913" spans="1:2" x14ac:dyDescent="0.25">
      <c r="A7913" s="35">
        <v>42866</v>
      </c>
      <c r="B7913">
        <v>47.81</v>
      </c>
    </row>
    <row r="7914" spans="1:2" x14ac:dyDescent="0.25">
      <c r="A7914" s="35">
        <v>42867</v>
      </c>
      <c r="B7914">
        <v>47.83</v>
      </c>
    </row>
    <row r="7915" spans="1:2" x14ac:dyDescent="0.25">
      <c r="A7915" s="35">
        <v>42870</v>
      </c>
      <c r="B7915">
        <v>48.86</v>
      </c>
    </row>
    <row r="7916" spans="1:2" x14ac:dyDescent="0.25">
      <c r="A7916" s="35">
        <v>42871</v>
      </c>
      <c r="B7916">
        <v>48.64</v>
      </c>
    </row>
    <row r="7917" spans="1:2" x14ac:dyDescent="0.25">
      <c r="A7917" s="35">
        <v>42872</v>
      </c>
      <c r="B7917">
        <v>49.04</v>
      </c>
    </row>
    <row r="7918" spans="1:2" x14ac:dyDescent="0.25">
      <c r="A7918" s="35">
        <v>42873</v>
      </c>
      <c r="B7918">
        <v>49.36</v>
      </c>
    </row>
    <row r="7919" spans="1:2" x14ac:dyDescent="0.25">
      <c r="A7919" s="35">
        <v>42874</v>
      </c>
      <c r="B7919">
        <v>50.32</v>
      </c>
    </row>
    <row r="7920" spans="1:2" x14ac:dyDescent="0.25">
      <c r="A7920" s="35">
        <v>42877</v>
      </c>
      <c r="B7920">
        <v>50.81</v>
      </c>
    </row>
    <row r="7921" spans="1:2" x14ac:dyDescent="0.25">
      <c r="A7921" s="35">
        <v>42878</v>
      </c>
      <c r="B7921">
        <v>51.12</v>
      </c>
    </row>
    <row r="7922" spans="1:2" x14ac:dyDescent="0.25">
      <c r="A7922" s="35">
        <v>42879</v>
      </c>
      <c r="B7922">
        <v>50.99</v>
      </c>
    </row>
    <row r="7923" spans="1:2" x14ac:dyDescent="0.25">
      <c r="A7923" s="35">
        <v>42880</v>
      </c>
      <c r="B7923">
        <v>48.57</v>
      </c>
    </row>
    <row r="7924" spans="1:2" x14ac:dyDescent="0.25">
      <c r="A7924" s="35">
        <v>42881</v>
      </c>
      <c r="B7924">
        <v>49.58</v>
      </c>
    </row>
    <row r="7925" spans="1:2" x14ac:dyDescent="0.25">
      <c r="A7925" s="35">
        <v>42885</v>
      </c>
      <c r="B7925">
        <v>49.63</v>
      </c>
    </row>
    <row r="7926" spans="1:2" x14ac:dyDescent="0.25">
      <c r="A7926" s="35">
        <v>42886</v>
      </c>
      <c r="B7926">
        <v>48.29</v>
      </c>
    </row>
    <row r="7927" spans="1:2" x14ac:dyDescent="0.25">
      <c r="A7927" s="35">
        <v>42887</v>
      </c>
      <c r="B7927">
        <v>48.32</v>
      </c>
    </row>
    <row r="7928" spans="1:2" x14ac:dyDescent="0.25">
      <c r="A7928" s="35">
        <v>42888</v>
      </c>
      <c r="B7928">
        <v>47.68</v>
      </c>
    </row>
    <row r="7929" spans="1:2" x14ac:dyDescent="0.25">
      <c r="A7929" s="35">
        <v>42891</v>
      </c>
      <c r="B7929">
        <v>47.4</v>
      </c>
    </row>
    <row r="7930" spans="1:2" x14ac:dyDescent="0.25">
      <c r="A7930" s="35">
        <v>42892</v>
      </c>
      <c r="B7930">
        <v>48.13</v>
      </c>
    </row>
    <row r="7931" spans="1:2" x14ac:dyDescent="0.25">
      <c r="A7931" s="35">
        <v>42893</v>
      </c>
      <c r="B7931">
        <v>45.8</v>
      </c>
    </row>
    <row r="7932" spans="1:2" x14ac:dyDescent="0.25">
      <c r="A7932" s="35">
        <v>42894</v>
      </c>
      <c r="B7932">
        <v>45.68</v>
      </c>
    </row>
    <row r="7933" spans="1:2" x14ac:dyDescent="0.25">
      <c r="A7933" s="35">
        <v>42895</v>
      </c>
      <c r="B7933">
        <v>45.82</v>
      </c>
    </row>
    <row r="7934" spans="1:2" x14ac:dyDescent="0.25">
      <c r="A7934" s="35">
        <v>42898</v>
      </c>
      <c r="B7934">
        <v>46.1</v>
      </c>
    </row>
    <row r="7935" spans="1:2" x14ac:dyDescent="0.25">
      <c r="A7935" s="35">
        <v>42899</v>
      </c>
      <c r="B7935">
        <v>46.41</v>
      </c>
    </row>
    <row r="7936" spans="1:2" x14ac:dyDescent="0.25">
      <c r="A7936" s="35">
        <v>42900</v>
      </c>
      <c r="B7936">
        <v>44.79</v>
      </c>
    </row>
    <row r="7937" spans="1:2" x14ac:dyDescent="0.25">
      <c r="A7937" s="35">
        <v>42901</v>
      </c>
      <c r="B7937">
        <v>44.47</v>
      </c>
    </row>
    <row r="7938" spans="1:2" x14ac:dyDescent="0.25">
      <c r="A7938" s="35">
        <v>42902</v>
      </c>
      <c r="B7938">
        <v>44.73</v>
      </c>
    </row>
    <row r="7939" spans="1:2" x14ac:dyDescent="0.25">
      <c r="A7939" s="35">
        <v>42905</v>
      </c>
      <c r="B7939">
        <v>44.24</v>
      </c>
    </row>
    <row r="7940" spans="1:2" x14ac:dyDescent="0.25">
      <c r="A7940" s="35">
        <v>42906</v>
      </c>
      <c r="B7940">
        <v>43.34</v>
      </c>
    </row>
    <row r="7941" spans="1:2" x14ac:dyDescent="0.25">
      <c r="A7941" s="35">
        <v>42907</v>
      </c>
      <c r="B7941">
        <v>42.48</v>
      </c>
    </row>
    <row r="7942" spans="1:2" x14ac:dyDescent="0.25">
      <c r="A7942" s="35">
        <v>42908</v>
      </c>
      <c r="B7942">
        <v>42.53</v>
      </c>
    </row>
    <row r="7943" spans="1:2" x14ac:dyDescent="0.25">
      <c r="A7943" s="35">
        <v>42909</v>
      </c>
      <c r="B7943">
        <v>42.86</v>
      </c>
    </row>
    <row r="7944" spans="1:2" x14ac:dyDescent="0.25">
      <c r="A7944" s="35">
        <v>42912</v>
      </c>
      <c r="B7944">
        <v>43.24</v>
      </c>
    </row>
    <row r="7945" spans="1:2" x14ac:dyDescent="0.25">
      <c r="A7945" s="35">
        <v>42913</v>
      </c>
      <c r="B7945">
        <v>44.25</v>
      </c>
    </row>
    <row r="7946" spans="1:2" x14ac:dyDescent="0.25">
      <c r="A7946" s="35">
        <v>42914</v>
      </c>
      <c r="B7946">
        <v>44.74</v>
      </c>
    </row>
    <row r="7947" spans="1:2" x14ac:dyDescent="0.25">
      <c r="A7947" s="35">
        <v>42915</v>
      </c>
      <c r="B7947">
        <v>44.88</v>
      </c>
    </row>
    <row r="7948" spans="1:2" x14ac:dyDescent="0.25">
      <c r="A7948" s="35">
        <v>42916</v>
      </c>
      <c r="B7948">
        <v>46.02</v>
      </c>
    </row>
    <row r="7949" spans="1:2" x14ac:dyDescent="0.25">
      <c r="A7949" s="35">
        <v>42921</v>
      </c>
      <c r="B7949">
        <v>45.11</v>
      </c>
    </row>
    <row r="7950" spans="1:2" x14ac:dyDescent="0.25">
      <c r="A7950" s="35">
        <v>42922</v>
      </c>
      <c r="B7950">
        <v>45.52</v>
      </c>
    </row>
    <row r="7951" spans="1:2" x14ac:dyDescent="0.25">
      <c r="A7951" s="35">
        <v>42923</v>
      </c>
      <c r="B7951">
        <v>44.25</v>
      </c>
    </row>
    <row r="7952" spans="1:2" x14ac:dyDescent="0.25">
      <c r="A7952" s="35">
        <v>42926</v>
      </c>
      <c r="B7952">
        <v>44.4</v>
      </c>
    </row>
    <row r="7953" spans="1:2" x14ac:dyDescent="0.25">
      <c r="A7953" s="35">
        <v>42927</v>
      </c>
      <c r="B7953">
        <v>45.06</v>
      </c>
    </row>
    <row r="7954" spans="1:2" x14ac:dyDescent="0.25">
      <c r="A7954" s="35">
        <v>42928</v>
      </c>
      <c r="B7954">
        <v>45.48</v>
      </c>
    </row>
    <row r="7955" spans="1:2" x14ac:dyDescent="0.25">
      <c r="A7955" s="35">
        <v>42929</v>
      </c>
      <c r="B7955">
        <v>46.06</v>
      </c>
    </row>
    <row r="7956" spans="1:2" x14ac:dyDescent="0.25">
      <c r="A7956" s="35">
        <v>42930</v>
      </c>
      <c r="B7956">
        <v>46.53</v>
      </c>
    </row>
    <row r="7957" spans="1:2" x14ac:dyDescent="0.25">
      <c r="A7957" s="35">
        <v>42933</v>
      </c>
      <c r="B7957">
        <v>46.02</v>
      </c>
    </row>
    <row r="7958" spans="1:2" x14ac:dyDescent="0.25">
      <c r="A7958" s="35">
        <v>42934</v>
      </c>
      <c r="B7958">
        <v>46.4</v>
      </c>
    </row>
    <row r="7959" spans="1:2" x14ac:dyDescent="0.25">
      <c r="A7959" s="35">
        <v>42935</v>
      </c>
      <c r="B7959">
        <v>47.1</v>
      </c>
    </row>
    <row r="7960" spans="1:2" x14ac:dyDescent="0.25">
      <c r="A7960" s="35">
        <v>42936</v>
      </c>
      <c r="B7960">
        <v>46.73</v>
      </c>
    </row>
    <row r="7961" spans="1:2" x14ac:dyDescent="0.25">
      <c r="A7961" s="35">
        <v>42937</v>
      </c>
      <c r="B7961">
        <v>45.78</v>
      </c>
    </row>
    <row r="7962" spans="1:2" x14ac:dyDescent="0.25">
      <c r="A7962" s="35">
        <v>42940</v>
      </c>
      <c r="B7962">
        <v>46.21</v>
      </c>
    </row>
    <row r="7963" spans="1:2" x14ac:dyDescent="0.25">
      <c r="A7963" s="35">
        <v>42941</v>
      </c>
      <c r="B7963">
        <v>47.77</v>
      </c>
    </row>
    <row r="7964" spans="1:2" x14ac:dyDescent="0.25">
      <c r="A7964" s="35">
        <v>42942</v>
      </c>
      <c r="B7964">
        <v>48.58</v>
      </c>
    </row>
    <row r="7965" spans="1:2" x14ac:dyDescent="0.25">
      <c r="A7965" s="35">
        <v>42943</v>
      </c>
      <c r="B7965">
        <v>49.05</v>
      </c>
    </row>
    <row r="7966" spans="1:2" x14ac:dyDescent="0.25">
      <c r="A7966" s="35">
        <v>42944</v>
      </c>
      <c r="B7966">
        <v>49.72</v>
      </c>
    </row>
    <row r="7967" spans="1:2" x14ac:dyDescent="0.25">
      <c r="A7967" s="35">
        <v>42947</v>
      </c>
      <c r="B7967">
        <v>50.21</v>
      </c>
    </row>
    <row r="7968" spans="1:2" x14ac:dyDescent="0.25">
      <c r="A7968" s="35">
        <v>42948</v>
      </c>
      <c r="B7968">
        <v>49.19</v>
      </c>
    </row>
    <row r="7969" spans="1:2" x14ac:dyDescent="0.25">
      <c r="A7969" s="35">
        <v>42949</v>
      </c>
      <c r="B7969">
        <v>49.6</v>
      </c>
    </row>
    <row r="7970" spans="1:2" x14ac:dyDescent="0.25">
      <c r="A7970" s="35">
        <v>42950</v>
      </c>
      <c r="B7970">
        <v>49.03</v>
      </c>
    </row>
    <row r="7971" spans="1:2" x14ac:dyDescent="0.25">
      <c r="A7971" s="35">
        <v>42951</v>
      </c>
      <c r="B7971">
        <v>49.57</v>
      </c>
    </row>
    <row r="7972" spans="1:2" x14ac:dyDescent="0.25">
      <c r="A7972" s="35">
        <v>42954</v>
      </c>
      <c r="B7972">
        <v>49.37</v>
      </c>
    </row>
    <row r="7973" spans="1:2" x14ac:dyDescent="0.25">
      <c r="A7973" s="35">
        <v>42955</v>
      </c>
      <c r="B7973">
        <v>49.07</v>
      </c>
    </row>
    <row r="7974" spans="1:2" x14ac:dyDescent="0.25">
      <c r="A7974" s="35">
        <v>42956</v>
      </c>
      <c r="B7974">
        <v>49.59</v>
      </c>
    </row>
    <row r="7975" spans="1:2" x14ac:dyDescent="0.25">
      <c r="A7975" s="35">
        <v>42957</v>
      </c>
      <c r="B7975">
        <v>48.54</v>
      </c>
    </row>
    <row r="7976" spans="1:2" x14ac:dyDescent="0.25">
      <c r="A7976" s="35">
        <v>42958</v>
      </c>
      <c r="B7976">
        <v>48.81</v>
      </c>
    </row>
    <row r="7977" spans="1:2" x14ac:dyDescent="0.25">
      <c r="A7977" s="35">
        <v>42961</v>
      </c>
      <c r="B7977">
        <v>47.59</v>
      </c>
    </row>
    <row r="7978" spans="1:2" x14ac:dyDescent="0.25">
      <c r="A7978" s="35">
        <v>42962</v>
      </c>
      <c r="B7978">
        <v>47.57</v>
      </c>
    </row>
    <row r="7979" spans="1:2" x14ac:dyDescent="0.25">
      <c r="A7979" s="35">
        <v>42963</v>
      </c>
      <c r="B7979">
        <v>46.8</v>
      </c>
    </row>
    <row r="7980" spans="1:2" x14ac:dyDescent="0.25">
      <c r="A7980" s="35">
        <v>42964</v>
      </c>
      <c r="B7980">
        <v>47.07</v>
      </c>
    </row>
    <row r="7981" spans="1:2" x14ac:dyDescent="0.25">
      <c r="A7981" s="35">
        <v>42965</v>
      </c>
      <c r="B7981">
        <v>48.59</v>
      </c>
    </row>
    <row r="7982" spans="1:2" x14ac:dyDescent="0.25">
      <c r="A7982" s="35">
        <v>42968</v>
      </c>
      <c r="B7982">
        <v>47.39</v>
      </c>
    </row>
    <row r="7983" spans="1:2" x14ac:dyDescent="0.25">
      <c r="A7983" s="35">
        <v>42969</v>
      </c>
      <c r="B7983">
        <v>47.65</v>
      </c>
    </row>
    <row r="7984" spans="1:2" x14ac:dyDescent="0.25">
      <c r="A7984" s="35">
        <v>42970</v>
      </c>
      <c r="B7984">
        <v>48.45</v>
      </c>
    </row>
    <row r="7985" spans="1:2" x14ac:dyDescent="0.25">
      <c r="A7985" s="35">
        <v>42971</v>
      </c>
      <c r="B7985">
        <v>47.24</v>
      </c>
    </row>
    <row r="7986" spans="1:2" x14ac:dyDescent="0.25">
      <c r="A7986" s="35">
        <v>42972</v>
      </c>
      <c r="B7986">
        <v>47.65</v>
      </c>
    </row>
    <row r="7987" spans="1:2" x14ac:dyDescent="0.25">
      <c r="A7987" s="35">
        <v>42975</v>
      </c>
      <c r="B7987">
        <v>46.4</v>
      </c>
    </row>
    <row r="7988" spans="1:2" x14ac:dyDescent="0.25">
      <c r="A7988" s="35">
        <v>42976</v>
      </c>
      <c r="B7988">
        <v>46.46</v>
      </c>
    </row>
    <row r="7989" spans="1:2" x14ac:dyDescent="0.25">
      <c r="A7989" s="35">
        <v>42977</v>
      </c>
      <c r="B7989">
        <v>45.96</v>
      </c>
    </row>
    <row r="7990" spans="1:2" x14ac:dyDescent="0.25">
      <c r="A7990" s="35">
        <v>42978</v>
      </c>
      <c r="B7990">
        <v>47.26</v>
      </c>
    </row>
    <row r="7991" spans="1:2" x14ac:dyDescent="0.25">
      <c r="A7991" s="35">
        <v>42979</v>
      </c>
      <c r="B7991">
        <v>47.32</v>
      </c>
    </row>
    <row r="7992" spans="1:2" x14ac:dyDescent="0.25">
      <c r="A7992" s="35">
        <v>42983</v>
      </c>
      <c r="B7992">
        <v>48.63</v>
      </c>
    </row>
    <row r="7993" spans="1:2" x14ac:dyDescent="0.25">
      <c r="A7993" s="35">
        <v>42984</v>
      </c>
      <c r="B7993">
        <v>49.13</v>
      </c>
    </row>
    <row r="7994" spans="1:2" x14ac:dyDescent="0.25">
      <c r="A7994" s="35">
        <v>42985</v>
      </c>
      <c r="B7994">
        <v>49.1</v>
      </c>
    </row>
    <row r="7995" spans="1:2" x14ac:dyDescent="0.25">
      <c r="A7995" s="35">
        <v>42986</v>
      </c>
      <c r="B7995">
        <v>47.44</v>
      </c>
    </row>
    <row r="7996" spans="1:2" x14ac:dyDescent="0.25">
      <c r="A7996" s="35">
        <v>42989</v>
      </c>
      <c r="B7996">
        <v>48.06</v>
      </c>
    </row>
    <row r="7997" spans="1:2" x14ac:dyDescent="0.25">
      <c r="A7997" s="35">
        <v>42990</v>
      </c>
      <c r="B7997">
        <v>48.21</v>
      </c>
    </row>
    <row r="7998" spans="1:2" x14ac:dyDescent="0.25">
      <c r="A7998" s="35">
        <v>42991</v>
      </c>
      <c r="B7998">
        <v>49.3</v>
      </c>
    </row>
    <row r="7999" spans="1:2" x14ac:dyDescent="0.25">
      <c r="A7999" s="35">
        <v>42992</v>
      </c>
      <c r="B7999">
        <v>49.86</v>
      </c>
    </row>
    <row r="8000" spans="1:2" x14ac:dyDescent="0.25">
      <c r="A8000" s="35">
        <v>42993</v>
      </c>
      <c r="B8000">
        <v>49.9</v>
      </c>
    </row>
    <row r="8001" spans="1:2" x14ac:dyDescent="0.25">
      <c r="A8001" s="35">
        <v>42996</v>
      </c>
      <c r="B8001">
        <v>49.88</v>
      </c>
    </row>
    <row r="8002" spans="1:2" x14ac:dyDescent="0.25">
      <c r="A8002" s="35">
        <v>42997</v>
      </c>
      <c r="B8002">
        <v>49.54</v>
      </c>
    </row>
    <row r="8003" spans="1:2" x14ac:dyDescent="0.25">
      <c r="A8003" s="35">
        <v>42998</v>
      </c>
      <c r="B8003">
        <v>50.29</v>
      </c>
    </row>
    <row r="8004" spans="1:2" x14ac:dyDescent="0.25">
      <c r="A8004" s="35">
        <v>42999</v>
      </c>
      <c r="B8004">
        <v>50.58</v>
      </c>
    </row>
    <row r="8005" spans="1:2" x14ac:dyDescent="0.25">
      <c r="A8005" s="35">
        <v>43000</v>
      </c>
      <c r="B8005">
        <v>50.33</v>
      </c>
    </row>
    <row r="8006" spans="1:2" x14ac:dyDescent="0.25">
      <c r="A8006" s="35">
        <v>43003</v>
      </c>
      <c r="B8006">
        <v>51.85</v>
      </c>
    </row>
    <row r="8007" spans="1:2" x14ac:dyDescent="0.25">
      <c r="A8007" s="35">
        <v>43004</v>
      </c>
      <c r="B8007">
        <v>51.59</v>
      </c>
    </row>
    <row r="8008" spans="1:2" x14ac:dyDescent="0.25">
      <c r="A8008" s="35">
        <v>43005</v>
      </c>
      <c r="B8008">
        <v>52.14</v>
      </c>
    </row>
    <row r="8009" spans="1:2" x14ac:dyDescent="0.25">
      <c r="A8009" s="35">
        <v>43006</v>
      </c>
      <c r="B8009">
        <v>51.62</v>
      </c>
    </row>
    <row r="8010" spans="1:2" x14ac:dyDescent="0.25">
      <c r="A8010" s="35">
        <v>43007</v>
      </c>
      <c r="B8010">
        <v>51.67</v>
      </c>
    </row>
    <row r="8011" spans="1:2" x14ac:dyDescent="0.25">
      <c r="A8011" s="35">
        <v>43010</v>
      </c>
      <c r="B8011">
        <v>50.59</v>
      </c>
    </row>
    <row r="8012" spans="1:2" x14ac:dyDescent="0.25">
      <c r="A8012" s="35">
        <v>43011</v>
      </c>
      <c r="B8012">
        <v>50.44</v>
      </c>
    </row>
    <row r="8013" spans="1:2" x14ac:dyDescent="0.25">
      <c r="A8013" s="35">
        <v>43012</v>
      </c>
      <c r="B8013">
        <v>50</v>
      </c>
    </row>
    <row r="8014" spans="1:2" x14ac:dyDescent="0.25">
      <c r="A8014" s="35">
        <v>43013</v>
      </c>
      <c r="B8014">
        <v>50.79</v>
      </c>
    </row>
    <row r="8015" spans="1:2" x14ac:dyDescent="0.25">
      <c r="A8015" s="35">
        <v>43014</v>
      </c>
      <c r="B8015">
        <v>49.34</v>
      </c>
    </row>
    <row r="8016" spans="1:2" x14ac:dyDescent="0.25">
      <c r="A8016" s="35">
        <v>43017</v>
      </c>
      <c r="B8016">
        <v>49.58</v>
      </c>
    </row>
    <row r="8017" spans="1:2" x14ac:dyDescent="0.25">
      <c r="A8017" s="35">
        <v>43018</v>
      </c>
      <c r="B8017">
        <v>50.93</v>
      </c>
    </row>
    <row r="8018" spans="1:2" x14ac:dyDescent="0.25">
      <c r="A8018" s="35">
        <v>43019</v>
      </c>
      <c r="B8018">
        <v>51.3</v>
      </c>
    </row>
    <row r="8019" spans="1:2" x14ac:dyDescent="0.25">
      <c r="A8019" s="35">
        <v>43020</v>
      </c>
      <c r="B8019">
        <v>50.61</v>
      </c>
    </row>
    <row r="8020" spans="1:2" x14ac:dyDescent="0.25">
      <c r="A8020" s="35">
        <v>43021</v>
      </c>
      <c r="B8020">
        <v>51.43</v>
      </c>
    </row>
    <row r="8021" spans="1:2" x14ac:dyDescent="0.25">
      <c r="A8021" s="35">
        <v>43024</v>
      </c>
      <c r="B8021">
        <v>51.86</v>
      </c>
    </row>
    <row r="8022" spans="1:2" x14ac:dyDescent="0.25">
      <c r="A8022" s="35">
        <v>43025</v>
      </c>
      <c r="B8022">
        <v>51.87</v>
      </c>
    </row>
    <row r="8023" spans="1:2" x14ac:dyDescent="0.25">
      <c r="A8023" s="35">
        <v>43026</v>
      </c>
      <c r="B8023">
        <v>52.05</v>
      </c>
    </row>
    <row r="8024" spans="1:2" x14ac:dyDescent="0.25">
      <c r="A8024" s="35">
        <v>43027</v>
      </c>
      <c r="B8024">
        <v>51.29</v>
      </c>
    </row>
    <row r="8025" spans="1:2" x14ac:dyDescent="0.25">
      <c r="A8025" s="35">
        <v>43028</v>
      </c>
      <c r="B8025">
        <v>51.63</v>
      </c>
    </row>
    <row r="8026" spans="1:2" x14ac:dyDescent="0.25">
      <c r="A8026" s="35">
        <v>43031</v>
      </c>
      <c r="B8026">
        <v>51.91</v>
      </c>
    </row>
    <row r="8027" spans="1:2" x14ac:dyDescent="0.25">
      <c r="A8027" s="35">
        <v>43032</v>
      </c>
      <c r="B8027">
        <v>52.32</v>
      </c>
    </row>
    <row r="8028" spans="1:2" x14ac:dyDescent="0.25">
      <c r="A8028" s="35">
        <v>43033</v>
      </c>
      <c r="B8028">
        <v>51.97</v>
      </c>
    </row>
    <row r="8029" spans="1:2" x14ac:dyDescent="0.25">
      <c r="A8029" s="35">
        <v>43034</v>
      </c>
      <c r="B8029">
        <v>52.41</v>
      </c>
    </row>
    <row r="8030" spans="1:2" x14ac:dyDescent="0.25">
      <c r="A8030" s="35">
        <v>43035</v>
      </c>
      <c r="B8030">
        <v>53.92</v>
      </c>
    </row>
    <row r="8031" spans="1:2" x14ac:dyDescent="0.25">
      <c r="A8031" s="35">
        <v>43038</v>
      </c>
      <c r="B8031">
        <v>54.11</v>
      </c>
    </row>
    <row r="8032" spans="1:2" x14ac:dyDescent="0.25">
      <c r="A8032" s="35">
        <v>43039</v>
      </c>
      <c r="B8032">
        <v>54.36</v>
      </c>
    </row>
    <row r="8033" spans="1:2" x14ac:dyDescent="0.25">
      <c r="A8033" s="35">
        <v>43040</v>
      </c>
      <c r="B8033">
        <v>54.32</v>
      </c>
    </row>
    <row r="8034" spans="1:2" x14ac:dyDescent="0.25">
      <c r="A8034" s="35">
        <v>43041</v>
      </c>
      <c r="B8034">
        <v>54.55</v>
      </c>
    </row>
    <row r="8035" spans="1:2" x14ac:dyDescent="0.25">
      <c r="A8035" s="35">
        <v>43042</v>
      </c>
      <c r="B8035">
        <v>55.63</v>
      </c>
    </row>
    <row r="8036" spans="1:2" x14ac:dyDescent="0.25">
      <c r="A8036" s="35">
        <v>43045</v>
      </c>
      <c r="B8036">
        <v>57.34</v>
      </c>
    </row>
    <row r="8037" spans="1:2" x14ac:dyDescent="0.25">
      <c r="A8037" s="35">
        <v>43046</v>
      </c>
      <c r="B8037">
        <v>57.19</v>
      </c>
    </row>
    <row r="8038" spans="1:2" x14ac:dyDescent="0.25">
      <c r="A8038" s="35">
        <v>43047</v>
      </c>
      <c r="B8038">
        <v>56.82</v>
      </c>
    </row>
    <row r="8039" spans="1:2" x14ac:dyDescent="0.25">
      <c r="A8039" s="35">
        <v>43048</v>
      </c>
      <c r="B8039">
        <v>57.16</v>
      </c>
    </row>
    <row r="8040" spans="1:2" x14ac:dyDescent="0.25">
      <c r="A8040" s="35">
        <v>43049</v>
      </c>
      <c r="B8040">
        <v>56.75</v>
      </c>
    </row>
    <row r="8041" spans="1:2" x14ac:dyDescent="0.25">
      <c r="A8041" s="35">
        <v>43052</v>
      </c>
      <c r="B8041">
        <v>56.77</v>
      </c>
    </row>
    <row r="8042" spans="1:2" x14ac:dyDescent="0.25">
      <c r="A8042" s="35">
        <v>43053</v>
      </c>
      <c r="B8042">
        <v>55.67</v>
      </c>
    </row>
    <row r="8043" spans="1:2" x14ac:dyDescent="0.25">
      <c r="A8043" s="35">
        <v>43054</v>
      </c>
      <c r="B8043">
        <v>55.28</v>
      </c>
    </row>
    <row r="8044" spans="1:2" x14ac:dyDescent="0.25">
      <c r="A8044" s="35">
        <v>43055</v>
      </c>
      <c r="B8044">
        <v>55.14</v>
      </c>
    </row>
    <row r="8045" spans="1:2" x14ac:dyDescent="0.25">
      <c r="A8045" s="35">
        <v>43056</v>
      </c>
      <c r="B8045">
        <v>56.21</v>
      </c>
    </row>
    <row r="8046" spans="1:2" x14ac:dyDescent="0.25">
      <c r="A8046" s="35">
        <v>43059</v>
      </c>
      <c r="B8046">
        <v>56.21</v>
      </c>
    </row>
    <row r="8047" spans="1:2" x14ac:dyDescent="0.25">
      <c r="A8047" s="35">
        <v>43060</v>
      </c>
      <c r="B8047">
        <v>56.84</v>
      </c>
    </row>
    <row r="8048" spans="1:2" x14ac:dyDescent="0.25">
      <c r="A8048" s="35">
        <v>43061</v>
      </c>
      <c r="B8048">
        <v>57.88</v>
      </c>
    </row>
    <row r="8049" spans="1:2" x14ac:dyDescent="0.25">
      <c r="A8049" s="35">
        <v>43063</v>
      </c>
      <c r="B8049">
        <v>58.94</v>
      </c>
    </row>
    <row r="8050" spans="1:2" x14ac:dyDescent="0.25">
      <c r="A8050" s="35">
        <v>43066</v>
      </c>
      <c r="B8050">
        <v>58.1</v>
      </c>
    </row>
    <row r="8051" spans="1:2" x14ac:dyDescent="0.25">
      <c r="A8051" s="35">
        <v>43067</v>
      </c>
      <c r="B8051">
        <v>57.96</v>
      </c>
    </row>
    <row r="8052" spans="1:2" x14ac:dyDescent="0.25">
      <c r="A8052" s="35">
        <v>43068</v>
      </c>
      <c r="B8052">
        <v>57.25</v>
      </c>
    </row>
    <row r="8053" spans="1:2" x14ac:dyDescent="0.25">
      <c r="A8053" s="35">
        <v>43069</v>
      </c>
      <c r="B8053">
        <v>57.4</v>
      </c>
    </row>
    <row r="8054" spans="1:2" x14ac:dyDescent="0.25">
      <c r="A8054" s="35">
        <v>43070</v>
      </c>
      <c r="B8054">
        <v>58.35</v>
      </c>
    </row>
    <row r="8055" spans="1:2" x14ac:dyDescent="0.25">
      <c r="A8055" s="35">
        <v>43073</v>
      </c>
      <c r="B8055">
        <v>57.48</v>
      </c>
    </row>
    <row r="8056" spans="1:2" x14ac:dyDescent="0.25">
      <c r="A8056" s="35">
        <v>43074</v>
      </c>
      <c r="B8056">
        <v>57.66</v>
      </c>
    </row>
    <row r="8057" spans="1:2" x14ac:dyDescent="0.25">
      <c r="A8057" s="35">
        <v>43075</v>
      </c>
      <c r="B8057">
        <v>55.79</v>
      </c>
    </row>
    <row r="8058" spans="1:2" x14ac:dyDescent="0.25">
      <c r="A8058" s="35">
        <v>43076</v>
      </c>
      <c r="B8058">
        <v>56.5</v>
      </c>
    </row>
    <row r="8059" spans="1:2" x14ac:dyDescent="0.25">
      <c r="A8059" s="35">
        <v>43077</v>
      </c>
      <c r="B8059">
        <v>57.15</v>
      </c>
    </row>
    <row r="8060" spans="1:2" x14ac:dyDescent="0.25">
      <c r="A8060" s="35">
        <v>43080</v>
      </c>
      <c r="B8060">
        <v>57.84</v>
      </c>
    </row>
    <row r="8061" spans="1:2" x14ac:dyDescent="0.25">
      <c r="A8061" s="35">
        <v>43081</v>
      </c>
      <c r="B8061">
        <v>57.12</v>
      </c>
    </row>
    <row r="8062" spans="1:2" x14ac:dyDescent="0.25">
      <c r="A8062" s="35">
        <v>43082</v>
      </c>
      <c r="B8062">
        <v>56.59</v>
      </c>
    </row>
    <row r="8063" spans="1:2" x14ac:dyDescent="0.25">
      <c r="A8063" s="35">
        <v>43083</v>
      </c>
      <c r="B8063">
        <v>57</v>
      </c>
    </row>
    <row r="8064" spans="1:2" x14ac:dyDescent="0.25">
      <c r="A8064" s="35">
        <v>43084</v>
      </c>
      <c r="B8064">
        <v>57.29</v>
      </c>
    </row>
    <row r="8065" spans="1:2" x14ac:dyDescent="0.25">
      <c r="A8065" s="35">
        <v>43087</v>
      </c>
      <c r="B8065">
        <v>57.17</v>
      </c>
    </row>
    <row r="8066" spans="1:2" x14ac:dyDescent="0.25">
      <c r="A8066" s="35">
        <v>43088</v>
      </c>
      <c r="B8066">
        <v>57.49</v>
      </c>
    </row>
    <row r="8067" spans="1:2" x14ac:dyDescent="0.25">
      <c r="A8067" s="35">
        <v>43089</v>
      </c>
      <c r="B8067">
        <v>58.09</v>
      </c>
    </row>
    <row r="8068" spans="1:2" x14ac:dyDescent="0.25">
      <c r="A8068" s="35">
        <v>43090</v>
      </c>
      <c r="B8068">
        <v>58.34</v>
      </c>
    </row>
    <row r="8069" spans="1:2" x14ac:dyDescent="0.25">
      <c r="A8069" s="35">
        <v>43091</v>
      </c>
      <c r="B8069">
        <v>58.25</v>
      </c>
    </row>
    <row r="8070" spans="1:2" x14ac:dyDescent="0.25">
      <c r="A8070" s="35">
        <v>43095</v>
      </c>
      <c r="B8070">
        <v>59.55</v>
      </c>
    </row>
    <row r="8071" spans="1:2" x14ac:dyDescent="0.25">
      <c r="A8071" s="35">
        <v>43096</v>
      </c>
      <c r="B8071">
        <v>59.67</v>
      </c>
    </row>
    <row r="8072" spans="1:2" x14ac:dyDescent="0.25">
      <c r="A8072" s="35">
        <v>43097</v>
      </c>
      <c r="B8072">
        <v>59.84</v>
      </c>
    </row>
    <row r="8073" spans="1:2" x14ac:dyDescent="0.25">
      <c r="A8073" s="35">
        <v>43098</v>
      </c>
      <c r="B8073">
        <v>60.46</v>
      </c>
    </row>
    <row r="8074" spans="1:2" x14ac:dyDescent="0.25">
      <c r="A8074" s="35">
        <v>43102</v>
      </c>
      <c r="B8074">
        <v>60.37</v>
      </c>
    </row>
    <row r="8075" spans="1:2" x14ac:dyDescent="0.25">
      <c r="A8075" s="35">
        <v>43103</v>
      </c>
      <c r="B8075">
        <v>61.61</v>
      </c>
    </row>
    <row r="8076" spans="1:2" x14ac:dyDescent="0.25">
      <c r="A8076" s="35">
        <v>43104</v>
      </c>
      <c r="B8076">
        <v>61.98</v>
      </c>
    </row>
    <row r="8077" spans="1:2" x14ac:dyDescent="0.25">
      <c r="A8077" s="35">
        <v>43105</v>
      </c>
      <c r="B8077">
        <v>61.49</v>
      </c>
    </row>
    <row r="8078" spans="1:2" x14ac:dyDescent="0.25">
      <c r="A8078" s="35">
        <v>43108</v>
      </c>
      <c r="B8078">
        <v>61.73</v>
      </c>
    </row>
    <row r="8079" spans="1:2" x14ac:dyDescent="0.25">
      <c r="A8079" s="35">
        <v>43109</v>
      </c>
      <c r="B8079">
        <v>62.92</v>
      </c>
    </row>
    <row r="8080" spans="1:2" x14ac:dyDescent="0.25">
      <c r="A8080" s="35">
        <v>43110</v>
      </c>
      <c r="B8080">
        <v>63.6</v>
      </c>
    </row>
    <row r="8081" spans="1:2" x14ac:dyDescent="0.25">
      <c r="A8081" s="35">
        <v>43111</v>
      </c>
      <c r="B8081">
        <v>63.81</v>
      </c>
    </row>
    <row r="8082" spans="1:2" x14ac:dyDescent="0.25">
      <c r="A8082" s="35">
        <v>43112</v>
      </c>
      <c r="B8082">
        <v>64.22</v>
      </c>
    </row>
    <row r="8083" spans="1:2" x14ac:dyDescent="0.25">
      <c r="A8083" s="35">
        <v>43116</v>
      </c>
      <c r="B8083">
        <v>63.82</v>
      </c>
    </row>
    <row r="8084" spans="1:2" x14ac:dyDescent="0.25">
      <c r="A8084" s="35">
        <v>43117</v>
      </c>
      <c r="B8084">
        <v>63.92</v>
      </c>
    </row>
    <row r="8085" spans="1:2" x14ac:dyDescent="0.25">
      <c r="A8085" s="35">
        <v>43118</v>
      </c>
      <c r="B8085">
        <v>63.96</v>
      </c>
    </row>
    <row r="8086" spans="1:2" x14ac:dyDescent="0.25">
      <c r="A8086" s="35">
        <v>43119</v>
      </c>
      <c r="B8086">
        <v>63.38</v>
      </c>
    </row>
    <row r="8087" spans="1:2" x14ac:dyDescent="0.25">
      <c r="A8087" s="35">
        <v>43122</v>
      </c>
      <c r="B8087">
        <v>63.66</v>
      </c>
    </row>
    <row r="8088" spans="1:2" x14ac:dyDescent="0.25">
      <c r="A8088" s="35">
        <v>43123</v>
      </c>
      <c r="B8088">
        <v>64.45</v>
      </c>
    </row>
    <row r="8089" spans="1:2" x14ac:dyDescent="0.25">
      <c r="A8089" s="35">
        <v>43124</v>
      </c>
      <c r="B8089">
        <v>65.69</v>
      </c>
    </row>
    <row r="8090" spans="1:2" x14ac:dyDescent="0.25">
      <c r="A8090" s="35">
        <v>43125</v>
      </c>
      <c r="B8090">
        <v>65.62</v>
      </c>
    </row>
    <row r="8091" spans="1:2" x14ac:dyDescent="0.25">
      <c r="A8091" s="35">
        <v>43126</v>
      </c>
      <c r="B8091">
        <v>66.27</v>
      </c>
    </row>
    <row r="8092" spans="1:2" x14ac:dyDescent="0.25">
      <c r="A8092" s="35">
        <v>43129</v>
      </c>
      <c r="B8092">
        <v>65.709999999999994</v>
      </c>
    </row>
    <row r="8093" spans="1:2" x14ac:dyDescent="0.25">
      <c r="A8093" s="35">
        <v>43130</v>
      </c>
      <c r="B8093">
        <v>64.64</v>
      </c>
    </row>
    <row r="8094" spans="1:2" x14ac:dyDescent="0.25">
      <c r="A8094" s="35">
        <v>43131</v>
      </c>
      <c r="B8094">
        <v>64.819999999999993</v>
      </c>
    </row>
    <row r="8095" spans="1:2" x14ac:dyDescent="0.25">
      <c r="A8095" s="35">
        <v>43132</v>
      </c>
      <c r="B8095">
        <v>65.92</v>
      </c>
    </row>
    <row r="8096" spans="1:2" x14ac:dyDescent="0.25">
      <c r="A8096" s="35">
        <v>43133</v>
      </c>
      <c r="B8096">
        <v>65.5</v>
      </c>
    </row>
    <row r="8097" spans="1:2" x14ac:dyDescent="0.25">
      <c r="A8097" s="35">
        <v>43136</v>
      </c>
      <c r="B8097">
        <v>64.180000000000007</v>
      </c>
    </row>
    <row r="8098" spans="1:2" x14ac:dyDescent="0.25">
      <c r="A8098" s="35">
        <v>43137</v>
      </c>
      <c r="B8098">
        <v>63.48</v>
      </c>
    </row>
    <row r="8099" spans="1:2" x14ac:dyDescent="0.25">
      <c r="A8099" s="35">
        <v>43138</v>
      </c>
      <c r="B8099">
        <v>61.91</v>
      </c>
    </row>
    <row r="8100" spans="1:2" x14ac:dyDescent="0.25">
      <c r="A8100" s="35">
        <v>43139</v>
      </c>
      <c r="B8100">
        <v>61.3</v>
      </c>
    </row>
    <row r="8101" spans="1:2" x14ac:dyDescent="0.25">
      <c r="A8101" s="35">
        <v>43140</v>
      </c>
      <c r="B8101">
        <v>59.2</v>
      </c>
    </row>
    <row r="8102" spans="1:2" x14ac:dyDescent="0.25">
      <c r="A8102" s="35">
        <v>43143</v>
      </c>
      <c r="B8102">
        <v>59.41</v>
      </c>
    </row>
    <row r="8103" spans="1:2" x14ac:dyDescent="0.25">
      <c r="A8103" s="35">
        <v>43144</v>
      </c>
      <c r="B8103">
        <v>59.33</v>
      </c>
    </row>
    <row r="8104" spans="1:2" x14ac:dyDescent="0.25">
      <c r="A8104" s="35">
        <v>43145</v>
      </c>
      <c r="B8104">
        <v>60.7</v>
      </c>
    </row>
    <row r="8105" spans="1:2" x14ac:dyDescent="0.25">
      <c r="A8105" s="35">
        <v>43146</v>
      </c>
      <c r="B8105">
        <v>61.48</v>
      </c>
    </row>
    <row r="8106" spans="1:2" x14ac:dyDescent="0.25">
      <c r="A8106" s="35">
        <v>43147</v>
      </c>
      <c r="B8106">
        <v>61.89</v>
      </c>
    </row>
    <row r="8107" spans="1:2" x14ac:dyDescent="0.25">
      <c r="A8107" s="35">
        <v>43151</v>
      </c>
      <c r="B8107">
        <v>61.91</v>
      </c>
    </row>
    <row r="8108" spans="1:2" x14ac:dyDescent="0.25">
      <c r="A8108" s="35">
        <v>43152</v>
      </c>
      <c r="B8108">
        <v>61.73</v>
      </c>
    </row>
    <row r="8109" spans="1:2" x14ac:dyDescent="0.25">
      <c r="A8109" s="35">
        <v>43153</v>
      </c>
      <c r="B8109">
        <v>62.72</v>
      </c>
    </row>
    <row r="8110" spans="1:2" x14ac:dyDescent="0.25">
      <c r="A8110" s="35">
        <v>43154</v>
      </c>
      <c r="B8110">
        <v>63.52</v>
      </c>
    </row>
    <row r="8111" spans="1:2" x14ac:dyDescent="0.25">
      <c r="A8111" s="35">
        <v>43157</v>
      </c>
      <c r="B8111">
        <v>63.81</v>
      </c>
    </row>
    <row r="8112" spans="1:2" x14ac:dyDescent="0.25">
      <c r="A8112" s="35">
        <v>43158</v>
      </c>
      <c r="B8112">
        <v>62.94</v>
      </c>
    </row>
    <row r="8113" spans="1:2" x14ac:dyDescent="0.25">
      <c r="A8113" s="35">
        <v>43159</v>
      </c>
      <c r="B8113">
        <v>61.43</v>
      </c>
    </row>
    <row r="8114" spans="1:2" x14ac:dyDescent="0.25">
      <c r="A8114" s="35">
        <v>43160</v>
      </c>
      <c r="B8114">
        <v>60.98</v>
      </c>
    </row>
    <row r="8115" spans="1:2" x14ac:dyDescent="0.25">
      <c r="A8115" s="35">
        <v>43161</v>
      </c>
      <c r="B8115">
        <v>61.19</v>
      </c>
    </row>
    <row r="8116" spans="1:2" x14ac:dyDescent="0.25">
      <c r="A8116" s="35">
        <v>43164</v>
      </c>
      <c r="B8116">
        <v>62.49</v>
      </c>
    </row>
    <row r="8117" spans="1:2" x14ac:dyDescent="0.25">
      <c r="A8117" s="35">
        <v>43165</v>
      </c>
      <c r="B8117">
        <v>62.54</v>
      </c>
    </row>
    <row r="8118" spans="1:2" x14ac:dyDescent="0.25">
      <c r="A8118" s="35">
        <v>43166</v>
      </c>
      <c r="B8118">
        <v>61.09</v>
      </c>
    </row>
    <row r="8119" spans="1:2" x14ac:dyDescent="0.25">
      <c r="A8119" s="35">
        <v>43167</v>
      </c>
      <c r="B8119">
        <v>60.13</v>
      </c>
    </row>
    <row r="8120" spans="1:2" x14ac:dyDescent="0.25">
      <c r="A8120" s="35">
        <v>43168</v>
      </c>
      <c r="B8120">
        <v>62.02</v>
      </c>
    </row>
    <row r="8121" spans="1:2" x14ac:dyDescent="0.25">
      <c r="A8121" s="35">
        <v>43171</v>
      </c>
      <c r="B8121">
        <v>61.35</v>
      </c>
    </row>
    <row r="8122" spans="1:2" x14ac:dyDescent="0.25">
      <c r="A8122" s="35">
        <v>43172</v>
      </c>
      <c r="B8122">
        <v>60.69</v>
      </c>
    </row>
    <row r="8123" spans="1:2" x14ac:dyDescent="0.25">
      <c r="A8123" s="35">
        <v>43173</v>
      </c>
      <c r="B8123">
        <v>60.89</v>
      </c>
    </row>
    <row r="8124" spans="1:2" x14ac:dyDescent="0.25">
      <c r="A8124" s="35">
        <v>43174</v>
      </c>
      <c r="B8124">
        <v>61.16</v>
      </c>
    </row>
    <row r="8125" spans="1:2" x14ac:dyDescent="0.25">
      <c r="A8125" s="35">
        <v>43175</v>
      </c>
      <c r="B8125">
        <v>62.29</v>
      </c>
    </row>
    <row r="8126" spans="1:2" x14ac:dyDescent="0.25">
      <c r="A8126" s="35">
        <v>43178</v>
      </c>
      <c r="B8126">
        <v>62.01</v>
      </c>
    </row>
    <row r="8127" spans="1:2" x14ac:dyDescent="0.25">
      <c r="A8127" s="35">
        <v>43179</v>
      </c>
      <c r="B8127">
        <v>63.37</v>
      </c>
    </row>
    <row r="8128" spans="1:2" x14ac:dyDescent="0.25">
      <c r="A8128" s="35">
        <v>43180</v>
      </c>
      <c r="B8128">
        <v>65.099999999999994</v>
      </c>
    </row>
    <row r="8129" spans="1:2" x14ac:dyDescent="0.25">
      <c r="A8129" s="35">
        <v>43181</v>
      </c>
      <c r="B8129">
        <v>64.25</v>
      </c>
    </row>
    <row r="8130" spans="1:2" x14ac:dyDescent="0.25">
      <c r="A8130" s="35">
        <v>43182</v>
      </c>
      <c r="B8130">
        <v>65.8</v>
      </c>
    </row>
    <row r="8131" spans="1:2" x14ac:dyDescent="0.25">
      <c r="A8131" s="35">
        <v>43185</v>
      </c>
      <c r="B8131">
        <v>65.489999999999995</v>
      </c>
    </row>
    <row r="8132" spans="1:2" x14ac:dyDescent="0.25">
      <c r="A8132" s="35">
        <v>43186</v>
      </c>
      <c r="B8132">
        <v>65.209999999999994</v>
      </c>
    </row>
    <row r="8133" spans="1:2" x14ac:dyDescent="0.25">
      <c r="A8133" s="35">
        <v>43187</v>
      </c>
      <c r="B8133">
        <v>64.3</v>
      </c>
    </row>
    <row r="8134" spans="1:2" x14ac:dyDescent="0.25">
      <c r="A8134" s="35">
        <v>43188</v>
      </c>
      <c r="B8134">
        <v>64.87</v>
      </c>
    </row>
    <row r="8135" spans="1:2" x14ac:dyDescent="0.25">
      <c r="A8135" s="35">
        <v>43192</v>
      </c>
      <c r="B8135">
        <v>63.05</v>
      </c>
    </row>
    <row r="8136" spans="1:2" x14ac:dyDescent="0.25">
      <c r="A8136" s="35">
        <v>43193</v>
      </c>
      <c r="B8136">
        <v>63.41</v>
      </c>
    </row>
    <row r="8137" spans="1:2" x14ac:dyDescent="0.25">
      <c r="A8137" s="35">
        <v>43194</v>
      </c>
      <c r="B8137">
        <v>63.35</v>
      </c>
    </row>
    <row r="8138" spans="1:2" x14ac:dyDescent="0.25">
      <c r="A8138" s="35">
        <v>43195</v>
      </c>
      <c r="B8138">
        <v>63.53</v>
      </c>
    </row>
    <row r="8139" spans="1:2" x14ac:dyDescent="0.25">
      <c r="A8139" s="35">
        <v>43196</v>
      </c>
      <c r="B8139">
        <v>62.03</v>
      </c>
    </row>
    <row r="8140" spans="1:2" x14ac:dyDescent="0.25">
      <c r="A8140" s="35">
        <v>43199</v>
      </c>
      <c r="B8140">
        <v>63.4</v>
      </c>
    </row>
    <row r="8141" spans="1:2" x14ac:dyDescent="0.25">
      <c r="A8141" s="35">
        <v>43200</v>
      </c>
      <c r="B8141">
        <v>65.48</v>
      </c>
    </row>
    <row r="8142" spans="1:2" x14ac:dyDescent="0.25">
      <c r="A8142" s="35">
        <v>43201</v>
      </c>
      <c r="B8142">
        <v>66.81</v>
      </c>
    </row>
    <row r="8143" spans="1:2" x14ac:dyDescent="0.25">
      <c r="A8143" s="35">
        <v>43202</v>
      </c>
      <c r="B8143">
        <v>67.069999999999993</v>
      </c>
    </row>
    <row r="8144" spans="1:2" x14ac:dyDescent="0.25">
      <c r="A8144" s="35">
        <v>43203</v>
      </c>
      <c r="B8144">
        <v>67.349999999999994</v>
      </c>
    </row>
    <row r="8145" spans="1:2" x14ac:dyDescent="0.25">
      <c r="A8145" s="35">
        <v>43206</v>
      </c>
      <c r="B8145">
        <v>66.23</v>
      </c>
    </row>
    <row r="8146" spans="1:2" x14ac:dyDescent="0.25">
      <c r="A8146" s="35">
        <v>43207</v>
      </c>
      <c r="B8146">
        <v>66.5</v>
      </c>
    </row>
    <row r="8147" spans="1:2" x14ac:dyDescent="0.25">
      <c r="A8147" s="35">
        <v>43208</v>
      </c>
      <c r="B8147">
        <v>68.44</v>
      </c>
    </row>
    <row r="8148" spans="1:2" x14ac:dyDescent="0.25">
      <c r="A8148" s="35">
        <v>43209</v>
      </c>
      <c r="B8148">
        <v>68.3</v>
      </c>
    </row>
    <row r="8149" spans="1:2" x14ac:dyDescent="0.25">
      <c r="A8149" s="35">
        <v>43210</v>
      </c>
      <c r="B8149">
        <v>68.260000000000005</v>
      </c>
    </row>
    <row r="8150" spans="1:2" x14ac:dyDescent="0.25">
      <c r="A8150" s="35">
        <v>43213</v>
      </c>
      <c r="B8150">
        <v>67.61</v>
      </c>
    </row>
    <row r="8151" spans="1:2" x14ac:dyDescent="0.25">
      <c r="A8151" s="35">
        <v>43214</v>
      </c>
      <c r="B8151">
        <v>67.66</v>
      </c>
    </row>
    <row r="8152" spans="1:2" x14ac:dyDescent="0.25">
      <c r="A8152" s="35">
        <v>43215</v>
      </c>
      <c r="B8152">
        <v>68</v>
      </c>
    </row>
    <row r="8153" spans="1:2" x14ac:dyDescent="0.25">
      <c r="A8153" s="35">
        <v>43216</v>
      </c>
      <c r="B8153">
        <v>68.180000000000007</v>
      </c>
    </row>
    <row r="8154" spans="1:2" x14ac:dyDescent="0.25">
      <c r="A8154" s="35">
        <v>43217</v>
      </c>
      <c r="B8154">
        <v>68.11</v>
      </c>
    </row>
    <row r="8155" spans="1:2" x14ac:dyDescent="0.25">
      <c r="A8155" s="35">
        <v>43220</v>
      </c>
      <c r="B8155">
        <v>68.56</v>
      </c>
    </row>
    <row r="8156" spans="1:2" x14ac:dyDescent="0.25">
      <c r="A8156" s="35">
        <v>43221</v>
      </c>
      <c r="B8156">
        <v>67.28</v>
      </c>
    </row>
    <row r="8157" spans="1:2" x14ac:dyDescent="0.25">
      <c r="A8157" s="35">
        <v>43222</v>
      </c>
      <c r="B8157">
        <v>67.91</v>
      </c>
    </row>
    <row r="8158" spans="1:2" x14ac:dyDescent="0.25">
      <c r="A8158" s="35">
        <v>43223</v>
      </c>
      <c r="B8158">
        <v>68.45</v>
      </c>
    </row>
    <row r="8159" spans="1:2" x14ac:dyDescent="0.25">
      <c r="A8159" s="35">
        <v>43224</v>
      </c>
      <c r="B8159">
        <v>69.709999999999994</v>
      </c>
    </row>
    <row r="8160" spans="1:2" x14ac:dyDescent="0.25">
      <c r="A8160" s="35">
        <v>43227</v>
      </c>
      <c r="B8160">
        <v>70.739999999999995</v>
      </c>
    </row>
    <row r="8161" spans="1:2" x14ac:dyDescent="0.25">
      <c r="A8161" s="35">
        <v>43228</v>
      </c>
      <c r="B8161">
        <v>68.83</v>
      </c>
    </row>
    <row r="8162" spans="1:2" x14ac:dyDescent="0.25">
      <c r="A8162" s="35">
        <v>43229</v>
      </c>
      <c r="B8162">
        <v>71.16</v>
      </c>
    </row>
    <row r="8163" spans="1:2" x14ac:dyDescent="0.25">
      <c r="A8163" s="35">
        <v>43230</v>
      </c>
      <c r="B8163">
        <v>71.36</v>
      </c>
    </row>
    <row r="8164" spans="1:2" x14ac:dyDescent="0.25">
      <c r="A8164" s="35">
        <v>43231</v>
      </c>
      <c r="B8164">
        <v>70.69</v>
      </c>
    </row>
    <row r="8165" spans="1:2" x14ac:dyDescent="0.25">
      <c r="A8165" s="35">
        <v>43234</v>
      </c>
      <c r="B8165">
        <v>71.010000000000005</v>
      </c>
    </row>
    <row r="8166" spans="1:2" x14ac:dyDescent="0.25">
      <c r="A8166" s="35">
        <v>43235</v>
      </c>
      <c r="B8166">
        <v>71.34</v>
      </c>
    </row>
    <row r="8167" spans="1:2" x14ac:dyDescent="0.25">
      <c r="A8167" s="35">
        <v>43236</v>
      </c>
      <c r="B8167">
        <v>71.430000000000007</v>
      </c>
    </row>
    <row r="8168" spans="1:2" x14ac:dyDescent="0.25">
      <c r="A8168" s="35">
        <v>43237</v>
      </c>
      <c r="B8168">
        <v>71.47</v>
      </c>
    </row>
    <row r="8169" spans="1:2" x14ac:dyDescent="0.25">
      <c r="A8169" s="35">
        <v>43238</v>
      </c>
      <c r="B8169">
        <v>71.23</v>
      </c>
    </row>
    <row r="8170" spans="1:2" x14ac:dyDescent="0.25">
      <c r="A8170" s="35">
        <v>43241</v>
      </c>
      <c r="B8170">
        <v>72.260000000000005</v>
      </c>
    </row>
    <row r="8171" spans="1:2" x14ac:dyDescent="0.25">
      <c r="A8171" s="35">
        <v>43242</v>
      </c>
      <c r="B8171">
        <v>72.09</v>
      </c>
    </row>
    <row r="8172" spans="1:2" x14ac:dyDescent="0.25">
      <c r="A8172" s="35">
        <v>43243</v>
      </c>
      <c r="B8172">
        <v>71.849999999999994</v>
      </c>
    </row>
    <row r="8173" spans="1:2" x14ac:dyDescent="0.25">
      <c r="A8173" s="35">
        <v>43244</v>
      </c>
      <c r="B8173">
        <v>70.77</v>
      </c>
    </row>
    <row r="8174" spans="1:2" x14ac:dyDescent="0.25">
      <c r="A8174" s="35">
        <v>43245</v>
      </c>
      <c r="B8174">
        <v>67.92</v>
      </c>
    </row>
    <row r="8175" spans="1:2" x14ac:dyDescent="0.25">
      <c r="A8175" s="35">
        <v>43249</v>
      </c>
      <c r="B8175">
        <v>66.8</v>
      </c>
    </row>
    <row r="8176" spans="1:2" x14ac:dyDescent="0.25">
      <c r="A8176" s="35">
        <v>43250</v>
      </c>
      <c r="B8176">
        <v>68.239999999999995</v>
      </c>
    </row>
    <row r="8177" spans="1:2" x14ac:dyDescent="0.25">
      <c r="A8177" s="35">
        <v>43251</v>
      </c>
      <c r="B8177">
        <v>66.98</v>
      </c>
    </row>
    <row r="8178" spans="1:2" x14ac:dyDescent="0.25">
      <c r="A8178" s="35">
        <v>43252</v>
      </c>
      <c r="B8178">
        <v>65.81</v>
      </c>
    </row>
    <row r="8179" spans="1:2" x14ac:dyDescent="0.25">
      <c r="A8179" s="35">
        <v>43255</v>
      </c>
      <c r="B8179">
        <v>64.760000000000005</v>
      </c>
    </row>
    <row r="8180" spans="1:2" x14ac:dyDescent="0.25">
      <c r="A8180" s="35">
        <v>43256</v>
      </c>
      <c r="B8180">
        <v>65.510000000000005</v>
      </c>
    </row>
    <row r="8181" spans="1:2" x14ac:dyDescent="0.25">
      <c r="A8181" s="35">
        <v>43257</v>
      </c>
      <c r="B8181">
        <v>64.75</v>
      </c>
    </row>
    <row r="8182" spans="1:2" x14ac:dyDescent="0.25">
      <c r="A8182" s="35">
        <v>43258</v>
      </c>
      <c r="B8182">
        <v>65.959999999999994</v>
      </c>
    </row>
    <row r="8183" spans="1:2" x14ac:dyDescent="0.25">
      <c r="A8183" s="35">
        <v>43259</v>
      </c>
      <c r="B8183">
        <v>65.77</v>
      </c>
    </row>
    <row r="8184" spans="1:2" x14ac:dyDescent="0.25">
      <c r="A8184" s="35">
        <v>43262</v>
      </c>
      <c r="B8184">
        <v>66.099999999999994</v>
      </c>
    </row>
    <row r="8185" spans="1:2" x14ac:dyDescent="0.25">
      <c r="A8185" s="35">
        <v>43263</v>
      </c>
      <c r="B8185">
        <v>66.38</v>
      </c>
    </row>
    <row r="8186" spans="1:2" x14ac:dyDescent="0.25">
      <c r="A8186" s="35">
        <v>43264</v>
      </c>
      <c r="B8186">
        <v>66.63</v>
      </c>
    </row>
    <row r="8187" spans="1:2" x14ac:dyDescent="0.25">
      <c r="A8187" s="35">
        <v>43265</v>
      </c>
      <c r="B8187">
        <v>66.91</v>
      </c>
    </row>
    <row r="8188" spans="1:2" x14ac:dyDescent="0.25">
      <c r="A8188" s="35">
        <v>43266</v>
      </c>
      <c r="B8188">
        <v>65.010000000000005</v>
      </c>
    </row>
    <row r="8189" spans="1:2" x14ac:dyDescent="0.25">
      <c r="A8189" s="35">
        <v>43269</v>
      </c>
      <c r="B8189">
        <v>65.91</v>
      </c>
    </row>
  </sheetData>
  <autoFilter ref="A3:B8189">
    <filterColumn colId="0">
      <filters>
        <dateGroupItem year="2018" dateTimeGrouping="year"/>
        <dateGroupItem year="2017" dateTimeGrouping="year"/>
        <dateGroupItem year="2016" dateTimeGrouping="year"/>
        <dateGroupItem year="2015" dateTimeGrouping="year"/>
        <dateGroupItem year="2014" dateTimeGrouping="year"/>
        <dateGroupItem year="2013" dateTimeGrouping="year"/>
        <dateGroupItem year="2012" dateTimeGrouping="year"/>
        <dateGroupItem year="2011" dateTimeGrouping="year"/>
        <dateGroupItem year="2010" dateTimeGrouping="year"/>
      </filters>
    </filterColumn>
  </autoFilter>
  <hyperlinks>
    <hyperlink ref="A1" location="Contents!A1" display="Back to Contents"/>
    <hyperlink ref="J6" location="'Data 1'!A1" display="Data 1"/>
    <hyperlink ref="K11" r:id="rId1"/>
    <hyperlink ref="K13" r:id="rId2" display="mailto:infoctr@eia.gov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3102"/>
  <sheetViews>
    <sheetView showGridLines="0" workbookViewId="0"/>
  </sheetViews>
  <sheetFormatPr baseColWidth="10" defaultColWidth="28.140625" defaultRowHeight="15" x14ac:dyDescent="0.25"/>
  <cols>
    <col min="1" max="1" width="46.42578125" customWidth="1"/>
    <col min="2" max="2" width="47.140625" customWidth="1"/>
  </cols>
  <sheetData>
    <row r="1" spans="1:2" x14ac:dyDescent="0.25">
      <c r="A1" s="1" t="s">
        <v>0</v>
      </c>
    </row>
    <row r="2" spans="1:2" ht="15.75" thickBot="1" x14ac:dyDescent="0.3">
      <c r="A2" s="2" t="s">
        <v>1</v>
      </c>
    </row>
    <row r="3" spans="1:2" ht="15.75" thickTop="1" x14ac:dyDescent="0.25">
      <c r="A3" s="3" t="s">
        <v>2</v>
      </c>
    </row>
    <row r="4" spans="1:2" ht="24" x14ac:dyDescent="0.25">
      <c r="A4" s="4" t="s">
        <v>3</v>
      </c>
    </row>
    <row r="5" spans="1:2" x14ac:dyDescent="0.25">
      <c r="A5" s="4" t="s">
        <v>2</v>
      </c>
    </row>
    <row r="6" spans="1:2" ht="36" x14ac:dyDescent="0.25">
      <c r="A6" s="4" t="s">
        <v>4</v>
      </c>
    </row>
    <row r="7" spans="1:2" x14ac:dyDescent="0.25">
      <c r="A7" s="3" t="s">
        <v>2</v>
      </c>
    </row>
    <row r="8" spans="1:2" x14ac:dyDescent="0.25">
      <c r="A8" s="5" t="s">
        <v>5</v>
      </c>
      <c r="B8" s="6" t="s">
        <v>0</v>
      </c>
    </row>
    <row r="9" spans="1:2" hidden="1" x14ac:dyDescent="0.25">
      <c r="A9" s="7">
        <v>40179</v>
      </c>
      <c r="B9" s="8">
        <v>2044.23</v>
      </c>
    </row>
    <row r="10" spans="1:2" hidden="1" x14ac:dyDescent="0.25">
      <c r="A10" s="7">
        <v>40180</v>
      </c>
      <c r="B10" s="9">
        <v>2044.23</v>
      </c>
    </row>
    <row r="11" spans="1:2" hidden="1" x14ac:dyDescent="0.25">
      <c r="A11" s="7">
        <v>40181</v>
      </c>
      <c r="B11" s="8">
        <v>2044.23</v>
      </c>
    </row>
    <row r="12" spans="1:2" hidden="1" x14ac:dyDescent="0.25">
      <c r="A12" s="7">
        <v>40182</v>
      </c>
      <c r="B12" s="9">
        <v>2044.23</v>
      </c>
    </row>
    <row r="13" spans="1:2" hidden="1" x14ac:dyDescent="0.25">
      <c r="A13" s="7">
        <v>40183</v>
      </c>
      <c r="B13" s="8">
        <v>2021.21</v>
      </c>
    </row>
    <row r="14" spans="1:2" hidden="1" x14ac:dyDescent="0.25">
      <c r="A14" s="7">
        <v>40184</v>
      </c>
      <c r="B14" s="9">
        <v>1992.78</v>
      </c>
    </row>
    <row r="15" spans="1:2" hidden="1" x14ac:dyDescent="0.25">
      <c r="A15" s="7">
        <v>40185</v>
      </c>
      <c r="B15" s="8">
        <v>1971.32</v>
      </c>
    </row>
    <row r="16" spans="1:2" hidden="1" x14ac:dyDescent="0.25">
      <c r="A16" s="7">
        <v>40186</v>
      </c>
      <c r="B16" s="9">
        <v>1969.08</v>
      </c>
    </row>
    <row r="17" spans="1:2" hidden="1" x14ac:dyDescent="0.25">
      <c r="A17" s="7">
        <v>40187</v>
      </c>
      <c r="B17" s="8">
        <v>1968.24</v>
      </c>
    </row>
    <row r="18" spans="1:2" hidden="1" x14ac:dyDescent="0.25">
      <c r="A18" s="7">
        <v>40188</v>
      </c>
      <c r="B18" s="9">
        <v>1968.24</v>
      </c>
    </row>
    <row r="19" spans="1:2" hidden="1" x14ac:dyDescent="0.25">
      <c r="A19" s="7">
        <v>40189</v>
      </c>
      <c r="B19" s="8">
        <v>1968.24</v>
      </c>
    </row>
    <row r="20" spans="1:2" hidden="1" x14ac:dyDescent="0.25">
      <c r="A20" s="7">
        <v>40190</v>
      </c>
      <c r="B20" s="9">
        <v>1968.24</v>
      </c>
    </row>
    <row r="21" spans="1:2" hidden="1" x14ac:dyDescent="0.25">
      <c r="A21" s="7">
        <v>40191</v>
      </c>
      <c r="B21" s="8">
        <v>1959.43</v>
      </c>
    </row>
    <row r="22" spans="1:2" hidden="1" x14ac:dyDescent="0.25">
      <c r="A22" s="7">
        <v>40192</v>
      </c>
      <c r="B22" s="9">
        <v>1965.81</v>
      </c>
    </row>
    <row r="23" spans="1:2" hidden="1" x14ac:dyDescent="0.25">
      <c r="A23" s="7">
        <v>40193</v>
      </c>
      <c r="B23" s="8">
        <v>1974.13</v>
      </c>
    </row>
    <row r="24" spans="1:2" hidden="1" x14ac:dyDescent="0.25">
      <c r="A24" s="7">
        <v>40194</v>
      </c>
      <c r="B24" s="9">
        <v>1967.4</v>
      </c>
    </row>
    <row r="25" spans="1:2" hidden="1" x14ac:dyDescent="0.25">
      <c r="A25" s="7">
        <v>40195</v>
      </c>
      <c r="B25" s="8">
        <v>1967.4</v>
      </c>
    </row>
    <row r="26" spans="1:2" hidden="1" x14ac:dyDescent="0.25">
      <c r="A26" s="7">
        <v>40196</v>
      </c>
      <c r="B26" s="9">
        <v>1967.4</v>
      </c>
    </row>
    <row r="27" spans="1:2" hidden="1" x14ac:dyDescent="0.25">
      <c r="A27" s="7">
        <v>40197</v>
      </c>
      <c r="B27" s="8">
        <v>1967.4</v>
      </c>
    </row>
    <row r="28" spans="1:2" hidden="1" x14ac:dyDescent="0.25">
      <c r="A28" s="7">
        <v>40198</v>
      </c>
      <c r="B28" s="9">
        <v>1957.82</v>
      </c>
    </row>
    <row r="29" spans="1:2" hidden="1" x14ac:dyDescent="0.25">
      <c r="A29" s="7">
        <v>40199</v>
      </c>
      <c r="B29" s="8">
        <v>1964.18</v>
      </c>
    </row>
    <row r="30" spans="1:2" hidden="1" x14ac:dyDescent="0.25">
      <c r="A30" s="7">
        <v>40200</v>
      </c>
      <c r="B30" s="9">
        <v>1967.08</v>
      </c>
    </row>
    <row r="31" spans="1:2" hidden="1" x14ac:dyDescent="0.25">
      <c r="A31" s="7">
        <v>40201</v>
      </c>
      <c r="B31" s="8">
        <v>1981.96</v>
      </c>
    </row>
    <row r="32" spans="1:2" hidden="1" x14ac:dyDescent="0.25">
      <c r="A32" s="7">
        <v>40202</v>
      </c>
      <c r="B32" s="9">
        <v>1981.96</v>
      </c>
    </row>
    <row r="33" spans="1:2" hidden="1" x14ac:dyDescent="0.25">
      <c r="A33" s="7">
        <v>40203</v>
      </c>
      <c r="B33" s="8">
        <v>1981.96</v>
      </c>
    </row>
    <row r="34" spans="1:2" hidden="1" x14ac:dyDescent="0.25">
      <c r="A34" s="7">
        <v>40204</v>
      </c>
      <c r="B34" s="9">
        <v>1961.97</v>
      </c>
    </row>
    <row r="35" spans="1:2" hidden="1" x14ac:dyDescent="0.25">
      <c r="A35" s="7">
        <v>40205</v>
      </c>
      <c r="B35" s="8">
        <v>1972.22</v>
      </c>
    </row>
    <row r="36" spans="1:2" hidden="1" x14ac:dyDescent="0.25">
      <c r="A36" s="7">
        <v>40206</v>
      </c>
      <c r="B36" s="9">
        <v>1988.05</v>
      </c>
    </row>
    <row r="37" spans="1:2" hidden="1" x14ac:dyDescent="0.25">
      <c r="A37" s="7">
        <v>40207</v>
      </c>
      <c r="B37" s="8">
        <v>1991.21</v>
      </c>
    </row>
    <row r="38" spans="1:2" hidden="1" x14ac:dyDescent="0.25">
      <c r="A38" s="7">
        <v>40208</v>
      </c>
      <c r="B38" s="9">
        <v>1982.29</v>
      </c>
    </row>
    <row r="39" spans="1:2" hidden="1" x14ac:dyDescent="0.25">
      <c r="A39" s="7">
        <v>40209</v>
      </c>
      <c r="B39" s="8">
        <v>1982.29</v>
      </c>
    </row>
    <row r="40" spans="1:2" hidden="1" x14ac:dyDescent="0.25">
      <c r="A40" s="7">
        <v>40210</v>
      </c>
      <c r="B40" s="9">
        <v>1982.29</v>
      </c>
    </row>
    <row r="41" spans="1:2" hidden="1" x14ac:dyDescent="0.25">
      <c r="A41" s="7">
        <v>40211</v>
      </c>
      <c r="B41" s="8">
        <v>1972.6</v>
      </c>
    </row>
    <row r="42" spans="1:2" hidden="1" x14ac:dyDescent="0.25">
      <c r="A42" s="7">
        <v>40212</v>
      </c>
      <c r="B42" s="9">
        <v>1959.93</v>
      </c>
    </row>
    <row r="43" spans="1:2" hidden="1" x14ac:dyDescent="0.25">
      <c r="A43" s="7">
        <v>40213</v>
      </c>
      <c r="B43" s="8">
        <v>1966.02</v>
      </c>
    </row>
    <row r="44" spans="1:2" hidden="1" x14ac:dyDescent="0.25">
      <c r="A44" s="7">
        <v>40214</v>
      </c>
      <c r="B44" s="9">
        <v>1984.16</v>
      </c>
    </row>
    <row r="45" spans="1:2" hidden="1" x14ac:dyDescent="0.25">
      <c r="A45" s="7">
        <v>40215</v>
      </c>
      <c r="B45" s="8">
        <v>1997.13</v>
      </c>
    </row>
    <row r="46" spans="1:2" hidden="1" x14ac:dyDescent="0.25">
      <c r="A46" s="7">
        <v>40216</v>
      </c>
      <c r="B46" s="9">
        <v>1997.13</v>
      </c>
    </row>
    <row r="47" spans="1:2" hidden="1" x14ac:dyDescent="0.25">
      <c r="A47" s="7">
        <v>40217</v>
      </c>
      <c r="B47" s="8">
        <v>1997.13</v>
      </c>
    </row>
    <row r="48" spans="1:2" hidden="1" x14ac:dyDescent="0.25">
      <c r="A48" s="7">
        <v>40218</v>
      </c>
      <c r="B48" s="9">
        <v>2003.76</v>
      </c>
    </row>
    <row r="49" spans="1:2" hidden="1" x14ac:dyDescent="0.25">
      <c r="A49" s="7">
        <v>40219</v>
      </c>
      <c r="B49" s="8">
        <v>1981.4</v>
      </c>
    </row>
    <row r="50" spans="1:2" hidden="1" x14ac:dyDescent="0.25">
      <c r="A50" s="7">
        <v>40220</v>
      </c>
      <c r="B50" s="9">
        <v>1965.03</v>
      </c>
    </row>
    <row r="51" spans="1:2" hidden="1" x14ac:dyDescent="0.25">
      <c r="A51" s="7">
        <v>40221</v>
      </c>
      <c r="B51" s="8">
        <v>1943.6</v>
      </c>
    </row>
    <row r="52" spans="1:2" hidden="1" x14ac:dyDescent="0.25">
      <c r="A52" s="7">
        <v>40222</v>
      </c>
      <c r="B52" s="9">
        <v>1936.9</v>
      </c>
    </row>
    <row r="53" spans="1:2" hidden="1" x14ac:dyDescent="0.25">
      <c r="A53" s="7">
        <v>40223</v>
      </c>
      <c r="B53" s="8">
        <v>1936.9</v>
      </c>
    </row>
    <row r="54" spans="1:2" hidden="1" x14ac:dyDescent="0.25">
      <c r="A54" s="7">
        <v>40224</v>
      </c>
      <c r="B54" s="9">
        <v>1936.9</v>
      </c>
    </row>
    <row r="55" spans="1:2" hidden="1" x14ac:dyDescent="0.25">
      <c r="A55" s="7">
        <v>40225</v>
      </c>
      <c r="B55" s="8">
        <v>1936.9</v>
      </c>
    </row>
    <row r="56" spans="1:2" hidden="1" x14ac:dyDescent="0.25">
      <c r="A56" s="7">
        <v>40226</v>
      </c>
      <c r="B56" s="9">
        <v>1925.79</v>
      </c>
    </row>
    <row r="57" spans="1:2" hidden="1" x14ac:dyDescent="0.25">
      <c r="A57" s="7">
        <v>40227</v>
      </c>
      <c r="B57" s="8">
        <v>1928.79</v>
      </c>
    </row>
    <row r="58" spans="1:2" hidden="1" x14ac:dyDescent="0.25">
      <c r="A58" s="7">
        <v>40228</v>
      </c>
      <c r="B58" s="9">
        <v>1930.94</v>
      </c>
    </row>
    <row r="59" spans="1:2" hidden="1" x14ac:dyDescent="0.25">
      <c r="A59" s="7">
        <v>40229</v>
      </c>
      <c r="B59" s="8">
        <v>1928.86</v>
      </c>
    </row>
    <row r="60" spans="1:2" hidden="1" x14ac:dyDescent="0.25">
      <c r="A60" s="7">
        <v>40230</v>
      </c>
      <c r="B60" s="9">
        <v>1928.86</v>
      </c>
    </row>
    <row r="61" spans="1:2" hidden="1" x14ac:dyDescent="0.25">
      <c r="A61" s="7">
        <v>40231</v>
      </c>
      <c r="B61" s="8">
        <v>1928.86</v>
      </c>
    </row>
    <row r="62" spans="1:2" hidden="1" x14ac:dyDescent="0.25">
      <c r="A62" s="7">
        <v>40232</v>
      </c>
      <c r="B62" s="9">
        <v>1914.87</v>
      </c>
    </row>
    <row r="63" spans="1:2" hidden="1" x14ac:dyDescent="0.25">
      <c r="A63" s="7">
        <v>40233</v>
      </c>
      <c r="B63" s="8">
        <v>1924.75</v>
      </c>
    </row>
    <row r="64" spans="1:2" hidden="1" x14ac:dyDescent="0.25">
      <c r="A64" s="7">
        <v>40234</v>
      </c>
      <c r="B64" s="9">
        <v>1932.15</v>
      </c>
    </row>
    <row r="65" spans="1:2" hidden="1" x14ac:dyDescent="0.25">
      <c r="A65" s="7">
        <v>40235</v>
      </c>
      <c r="B65" s="8">
        <v>1941.98</v>
      </c>
    </row>
    <row r="66" spans="1:2" hidden="1" x14ac:dyDescent="0.25">
      <c r="A66" s="7">
        <v>40236</v>
      </c>
      <c r="B66" s="9">
        <v>1932.32</v>
      </c>
    </row>
    <row r="67" spans="1:2" hidden="1" x14ac:dyDescent="0.25">
      <c r="A67" s="7">
        <v>40237</v>
      </c>
      <c r="B67" s="8">
        <v>1932.32</v>
      </c>
    </row>
    <row r="68" spans="1:2" hidden="1" x14ac:dyDescent="0.25">
      <c r="A68" s="7">
        <v>40238</v>
      </c>
      <c r="B68" s="9">
        <v>1932.32</v>
      </c>
    </row>
    <row r="69" spans="1:2" hidden="1" x14ac:dyDescent="0.25">
      <c r="A69" s="7">
        <v>40239</v>
      </c>
      <c r="B69" s="8">
        <v>1913.86</v>
      </c>
    </row>
    <row r="70" spans="1:2" hidden="1" x14ac:dyDescent="0.25">
      <c r="A70" s="7">
        <v>40240</v>
      </c>
      <c r="B70" s="9">
        <v>1895.86</v>
      </c>
    </row>
    <row r="71" spans="1:2" hidden="1" x14ac:dyDescent="0.25">
      <c r="A71" s="7">
        <v>40241</v>
      </c>
      <c r="B71" s="8">
        <v>1916.41</v>
      </c>
    </row>
    <row r="72" spans="1:2" hidden="1" x14ac:dyDescent="0.25">
      <c r="A72" s="7">
        <v>40242</v>
      </c>
      <c r="B72" s="9">
        <v>1928.33</v>
      </c>
    </row>
    <row r="73" spans="1:2" hidden="1" x14ac:dyDescent="0.25">
      <c r="A73" s="7">
        <v>40243</v>
      </c>
      <c r="B73" s="8">
        <v>1902.31</v>
      </c>
    </row>
    <row r="74" spans="1:2" hidden="1" x14ac:dyDescent="0.25">
      <c r="A74" s="7">
        <v>40244</v>
      </c>
      <c r="B74" s="9">
        <v>1902.31</v>
      </c>
    </row>
    <row r="75" spans="1:2" hidden="1" x14ac:dyDescent="0.25">
      <c r="A75" s="7">
        <v>40245</v>
      </c>
      <c r="B75" s="8">
        <v>1902.31</v>
      </c>
    </row>
    <row r="76" spans="1:2" hidden="1" x14ac:dyDescent="0.25">
      <c r="A76" s="7">
        <v>40246</v>
      </c>
      <c r="B76" s="9">
        <v>1894.44</v>
      </c>
    </row>
    <row r="77" spans="1:2" hidden="1" x14ac:dyDescent="0.25">
      <c r="A77" s="7">
        <v>40247</v>
      </c>
      <c r="B77" s="8">
        <v>1894.3</v>
      </c>
    </row>
    <row r="78" spans="1:2" hidden="1" x14ac:dyDescent="0.25">
      <c r="A78" s="7">
        <v>40248</v>
      </c>
      <c r="B78" s="9">
        <v>1888.05</v>
      </c>
    </row>
    <row r="79" spans="1:2" hidden="1" x14ac:dyDescent="0.25">
      <c r="A79" s="7">
        <v>40249</v>
      </c>
      <c r="B79" s="8">
        <v>1894.79</v>
      </c>
    </row>
    <row r="80" spans="1:2" hidden="1" x14ac:dyDescent="0.25">
      <c r="A80" s="7">
        <v>40250</v>
      </c>
      <c r="B80" s="9">
        <v>1892.99</v>
      </c>
    </row>
    <row r="81" spans="1:2" hidden="1" x14ac:dyDescent="0.25">
      <c r="A81" s="7">
        <v>40251</v>
      </c>
      <c r="B81" s="8">
        <v>1892.99</v>
      </c>
    </row>
    <row r="82" spans="1:2" hidden="1" x14ac:dyDescent="0.25">
      <c r="A82" s="7">
        <v>40252</v>
      </c>
      <c r="B82" s="9">
        <v>1892.99</v>
      </c>
    </row>
    <row r="83" spans="1:2" hidden="1" x14ac:dyDescent="0.25">
      <c r="A83" s="7">
        <v>40253</v>
      </c>
      <c r="B83" s="8">
        <v>1899.75</v>
      </c>
    </row>
    <row r="84" spans="1:2" hidden="1" x14ac:dyDescent="0.25">
      <c r="A84" s="7">
        <v>40254</v>
      </c>
      <c r="B84" s="9">
        <v>1896.15</v>
      </c>
    </row>
    <row r="85" spans="1:2" hidden="1" x14ac:dyDescent="0.25">
      <c r="A85" s="7">
        <v>40255</v>
      </c>
      <c r="B85" s="8">
        <v>1893.42</v>
      </c>
    </row>
    <row r="86" spans="1:2" hidden="1" x14ac:dyDescent="0.25">
      <c r="A86" s="7">
        <v>40256</v>
      </c>
      <c r="B86" s="9">
        <v>1900.55</v>
      </c>
    </row>
    <row r="87" spans="1:2" hidden="1" x14ac:dyDescent="0.25">
      <c r="A87" s="7">
        <v>40257</v>
      </c>
      <c r="B87" s="8">
        <v>1907.06</v>
      </c>
    </row>
    <row r="88" spans="1:2" hidden="1" x14ac:dyDescent="0.25">
      <c r="A88" s="7">
        <v>40258</v>
      </c>
      <c r="B88" s="9">
        <v>1907.06</v>
      </c>
    </row>
    <row r="89" spans="1:2" hidden="1" x14ac:dyDescent="0.25">
      <c r="A89" s="7">
        <v>40259</v>
      </c>
      <c r="B89" s="8">
        <v>1907.06</v>
      </c>
    </row>
    <row r="90" spans="1:2" hidden="1" x14ac:dyDescent="0.25">
      <c r="A90" s="7">
        <v>40260</v>
      </c>
      <c r="B90" s="9">
        <v>1907.06</v>
      </c>
    </row>
    <row r="91" spans="1:2" hidden="1" x14ac:dyDescent="0.25">
      <c r="A91" s="7">
        <v>40261</v>
      </c>
      <c r="B91" s="8">
        <v>1907.06</v>
      </c>
    </row>
    <row r="92" spans="1:2" hidden="1" x14ac:dyDescent="0.25">
      <c r="A92" s="7">
        <v>40262</v>
      </c>
      <c r="B92" s="9">
        <v>1923.41</v>
      </c>
    </row>
    <row r="93" spans="1:2" hidden="1" x14ac:dyDescent="0.25">
      <c r="A93" s="7">
        <v>40263</v>
      </c>
      <c r="B93" s="8">
        <v>1922.91</v>
      </c>
    </row>
    <row r="94" spans="1:2" hidden="1" x14ac:dyDescent="0.25">
      <c r="A94" s="7">
        <v>40264</v>
      </c>
      <c r="B94" s="9">
        <v>1933.4</v>
      </c>
    </row>
    <row r="95" spans="1:2" hidden="1" x14ac:dyDescent="0.25">
      <c r="A95" s="7">
        <v>40265</v>
      </c>
      <c r="B95" s="8">
        <v>1933.4</v>
      </c>
    </row>
    <row r="96" spans="1:2" hidden="1" x14ac:dyDescent="0.25">
      <c r="A96" s="7">
        <v>40266</v>
      </c>
      <c r="B96" s="9">
        <v>1933.4</v>
      </c>
    </row>
    <row r="97" spans="1:2" hidden="1" x14ac:dyDescent="0.25">
      <c r="A97" s="7">
        <v>40267</v>
      </c>
      <c r="B97" s="8">
        <v>1934.21</v>
      </c>
    </row>
    <row r="98" spans="1:2" hidden="1" x14ac:dyDescent="0.25">
      <c r="A98" s="7">
        <v>40268</v>
      </c>
      <c r="B98" s="9">
        <v>1928.59</v>
      </c>
    </row>
    <row r="99" spans="1:2" hidden="1" x14ac:dyDescent="0.25">
      <c r="A99" s="7">
        <v>40269</v>
      </c>
      <c r="B99" s="8">
        <v>1921.88</v>
      </c>
    </row>
    <row r="100" spans="1:2" hidden="1" x14ac:dyDescent="0.25">
      <c r="A100" s="7">
        <v>40270</v>
      </c>
      <c r="B100" s="9">
        <v>1921.88</v>
      </c>
    </row>
    <row r="101" spans="1:2" hidden="1" x14ac:dyDescent="0.25">
      <c r="A101" s="7">
        <v>40271</v>
      </c>
      <c r="B101" s="8">
        <v>1921.88</v>
      </c>
    </row>
    <row r="102" spans="1:2" hidden="1" x14ac:dyDescent="0.25">
      <c r="A102" s="7">
        <v>40272</v>
      </c>
      <c r="B102" s="9">
        <v>1921.88</v>
      </c>
    </row>
    <row r="103" spans="1:2" hidden="1" x14ac:dyDescent="0.25">
      <c r="A103" s="7">
        <v>40273</v>
      </c>
      <c r="B103" s="8">
        <v>1921.88</v>
      </c>
    </row>
    <row r="104" spans="1:2" hidden="1" x14ac:dyDescent="0.25">
      <c r="A104" s="7">
        <v>40274</v>
      </c>
      <c r="B104" s="9">
        <v>1911.78</v>
      </c>
    </row>
    <row r="105" spans="1:2" hidden="1" x14ac:dyDescent="0.25">
      <c r="A105" s="7">
        <v>40275</v>
      </c>
      <c r="B105" s="8">
        <v>1911.07</v>
      </c>
    </row>
    <row r="106" spans="1:2" hidden="1" x14ac:dyDescent="0.25">
      <c r="A106" s="7">
        <v>40276</v>
      </c>
      <c r="B106" s="9">
        <v>1920.53</v>
      </c>
    </row>
    <row r="107" spans="1:2" hidden="1" x14ac:dyDescent="0.25">
      <c r="A107" s="7">
        <v>40277</v>
      </c>
      <c r="B107" s="8">
        <v>1931.91</v>
      </c>
    </row>
    <row r="108" spans="1:2" hidden="1" x14ac:dyDescent="0.25">
      <c r="A108" s="7">
        <v>40278</v>
      </c>
      <c r="B108" s="9">
        <v>1921.32</v>
      </c>
    </row>
    <row r="109" spans="1:2" hidden="1" x14ac:dyDescent="0.25">
      <c r="A109" s="7">
        <v>40279</v>
      </c>
      <c r="B109" s="8">
        <v>1921.32</v>
      </c>
    </row>
    <row r="110" spans="1:2" hidden="1" x14ac:dyDescent="0.25">
      <c r="A110" s="7">
        <v>40280</v>
      </c>
      <c r="B110" s="9">
        <v>1921.32</v>
      </c>
    </row>
    <row r="111" spans="1:2" hidden="1" x14ac:dyDescent="0.25">
      <c r="A111" s="7">
        <v>40281</v>
      </c>
      <c r="B111" s="8">
        <v>1926.16</v>
      </c>
    </row>
    <row r="112" spans="1:2" hidden="1" x14ac:dyDescent="0.25">
      <c r="A112" s="7">
        <v>40282</v>
      </c>
      <c r="B112" s="9">
        <v>1936.22</v>
      </c>
    </row>
    <row r="113" spans="1:2" hidden="1" x14ac:dyDescent="0.25">
      <c r="A113" s="7">
        <v>40283</v>
      </c>
      <c r="B113" s="8">
        <v>1938.24</v>
      </c>
    </row>
    <row r="114" spans="1:2" hidden="1" x14ac:dyDescent="0.25">
      <c r="A114" s="7">
        <v>40284</v>
      </c>
      <c r="B114" s="9">
        <v>1943.83</v>
      </c>
    </row>
    <row r="115" spans="1:2" hidden="1" x14ac:dyDescent="0.25">
      <c r="A115" s="7">
        <v>40285</v>
      </c>
      <c r="B115" s="8">
        <v>1942.21</v>
      </c>
    </row>
    <row r="116" spans="1:2" hidden="1" x14ac:dyDescent="0.25">
      <c r="A116" s="7">
        <v>40286</v>
      </c>
      <c r="B116" s="9">
        <v>1942.21</v>
      </c>
    </row>
    <row r="117" spans="1:2" hidden="1" x14ac:dyDescent="0.25">
      <c r="A117" s="7">
        <v>40287</v>
      </c>
      <c r="B117" s="8">
        <v>1942.21</v>
      </c>
    </row>
    <row r="118" spans="1:2" hidden="1" x14ac:dyDescent="0.25">
      <c r="A118" s="7">
        <v>40288</v>
      </c>
      <c r="B118" s="9">
        <v>1951.04</v>
      </c>
    </row>
    <row r="119" spans="1:2" hidden="1" x14ac:dyDescent="0.25">
      <c r="A119" s="7">
        <v>40289</v>
      </c>
      <c r="B119" s="8">
        <v>1947.69</v>
      </c>
    </row>
    <row r="120" spans="1:2" hidden="1" x14ac:dyDescent="0.25">
      <c r="A120" s="7">
        <v>40290</v>
      </c>
      <c r="B120" s="9">
        <v>1948.47</v>
      </c>
    </row>
    <row r="121" spans="1:2" hidden="1" x14ac:dyDescent="0.25">
      <c r="A121" s="7">
        <v>40291</v>
      </c>
      <c r="B121" s="8">
        <v>1955.84</v>
      </c>
    </row>
    <row r="122" spans="1:2" hidden="1" x14ac:dyDescent="0.25">
      <c r="A122" s="7">
        <v>40292</v>
      </c>
      <c r="B122" s="9">
        <v>1950.89</v>
      </c>
    </row>
    <row r="123" spans="1:2" hidden="1" x14ac:dyDescent="0.25">
      <c r="A123" s="7">
        <v>40293</v>
      </c>
      <c r="B123" s="8">
        <v>1950.89</v>
      </c>
    </row>
    <row r="124" spans="1:2" hidden="1" x14ac:dyDescent="0.25">
      <c r="A124" s="7">
        <v>40294</v>
      </c>
      <c r="B124" s="9">
        <v>1950.89</v>
      </c>
    </row>
    <row r="125" spans="1:2" hidden="1" x14ac:dyDescent="0.25">
      <c r="A125" s="7">
        <v>40295</v>
      </c>
      <c r="B125" s="8">
        <v>1943.41</v>
      </c>
    </row>
    <row r="126" spans="1:2" hidden="1" x14ac:dyDescent="0.25">
      <c r="A126" s="7">
        <v>40296</v>
      </c>
      <c r="B126" s="9">
        <v>1961.82</v>
      </c>
    </row>
    <row r="127" spans="1:2" hidden="1" x14ac:dyDescent="0.25">
      <c r="A127" s="7">
        <v>40297</v>
      </c>
      <c r="B127" s="8">
        <v>1973.05</v>
      </c>
    </row>
    <row r="128" spans="1:2" hidden="1" x14ac:dyDescent="0.25">
      <c r="A128" s="7">
        <v>40298</v>
      </c>
      <c r="B128" s="9">
        <v>1969.75</v>
      </c>
    </row>
    <row r="129" spans="1:2" hidden="1" x14ac:dyDescent="0.25">
      <c r="A129" s="7">
        <v>40299</v>
      </c>
      <c r="B129" s="8">
        <v>1950.44</v>
      </c>
    </row>
    <row r="130" spans="1:2" hidden="1" x14ac:dyDescent="0.25">
      <c r="A130" s="7">
        <v>40300</v>
      </c>
      <c r="B130" s="9">
        <v>1950.44</v>
      </c>
    </row>
    <row r="131" spans="1:2" hidden="1" x14ac:dyDescent="0.25">
      <c r="A131" s="7">
        <v>40301</v>
      </c>
      <c r="B131" s="8">
        <v>1950.44</v>
      </c>
    </row>
    <row r="132" spans="1:2" hidden="1" x14ac:dyDescent="0.25">
      <c r="A132" s="7">
        <v>40302</v>
      </c>
      <c r="B132" s="9">
        <v>1973.42</v>
      </c>
    </row>
    <row r="133" spans="1:2" hidden="1" x14ac:dyDescent="0.25">
      <c r="A133" s="7">
        <v>40303</v>
      </c>
      <c r="B133" s="8">
        <v>1988.47</v>
      </c>
    </row>
    <row r="134" spans="1:2" hidden="1" x14ac:dyDescent="0.25">
      <c r="A134" s="7">
        <v>40304</v>
      </c>
      <c r="B134" s="9">
        <v>2003.37</v>
      </c>
    </row>
    <row r="135" spans="1:2" hidden="1" x14ac:dyDescent="0.25">
      <c r="A135" s="7">
        <v>40305</v>
      </c>
      <c r="B135" s="8">
        <v>2010.13</v>
      </c>
    </row>
    <row r="136" spans="1:2" hidden="1" x14ac:dyDescent="0.25">
      <c r="A136" s="7">
        <v>40306</v>
      </c>
      <c r="B136" s="9">
        <v>2029.54</v>
      </c>
    </row>
    <row r="137" spans="1:2" hidden="1" x14ac:dyDescent="0.25">
      <c r="A137" s="7">
        <v>40307</v>
      </c>
      <c r="B137" s="8">
        <v>2029.54</v>
      </c>
    </row>
    <row r="138" spans="1:2" hidden="1" x14ac:dyDescent="0.25">
      <c r="A138" s="7">
        <v>40308</v>
      </c>
      <c r="B138" s="9">
        <v>2029.54</v>
      </c>
    </row>
    <row r="139" spans="1:2" hidden="1" x14ac:dyDescent="0.25">
      <c r="A139" s="7">
        <v>40309</v>
      </c>
      <c r="B139" s="8">
        <v>1988.32</v>
      </c>
    </row>
    <row r="140" spans="1:2" hidden="1" x14ac:dyDescent="0.25">
      <c r="A140" s="7">
        <v>40310</v>
      </c>
      <c r="B140" s="9">
        <v>1980.5</v>
      </c>
    </row>
    <row r="141" spans="1:2" hidden="1" x14ac:dyDescent="0.25">
      <c r="A141" s="7">
        <v>40311</v>
      </c>
      <c r="B141" s="8">
        <v>1966.36</v>
      </c>
    </row>
    <row r="142" spans="1:2" hidden="1" x14ac:dyDescent="0.25">
      <c r="A142" s="7">
        <v>40312</v>
      </c>
      <c r="B142" s="9">
        <v>1959.62</v>
      </c>
    </row>
    <row r="143" spans="1:2" hidden="1" x14ac:dyDescent="0.25">
      <c r="A143" s="7">
        <v>40313</v>
      </c>
      <c r="B143" s="8">
        <v>1968.1</v>
      </c>
    </row>
    <row r="144" spans="1:2" hidden="1" x14ac:dyDescent="0.25">
      <c r="A144" s="7">
        <v>40314</v>
      </c>
      <c r="B144" s="9">
        <v>1968.1</v>
      </c>
    </row>
    <row r="145" spans="1:2" hidden="1" x14ac:dyDescent="0.25">
      <c r="A145" s="7">
        <v>40315</v>
      </c>
      <c r="B145" s="8">
        <v>1968.1</v>
      </c>
    </row>
    <row r="146" spans="1:2" hidden="1" x14ac:dyDescent="0.25">
      <c r="A146" s="7">
        <v>40316</v>
      </c>
      <c r="B146" s="9">
        <v>1968.1</v>
      </c>
    </row>
    <row r="147" spans="1:2" hidden="1" x14ac:dyDescent="0.25">
      <c r="A147" s="7">
        <v>40317</v>
      </c>
      <c r="B147" s="8">
        <v>1976.46</v>
      </c>
    </row>
    <row r="148" spans="1:2" hidden="1" x14ac:dyDescent="0.25">
      <c r="A148" s="7">
        <v>40318</v>
      </c>
      <c r="B148" s="9">
        <v>1997.09</v>
      </c>
    </row>
    <row r="149" spans="1:2" hidden="1" x14ac:dyDescent="0.25">
      <c r="A149" s="7">
        <v>40319</v>
      </c>
      <c r="B149" s="8">
        <v>2017.68</v>
      </c>
    </row>
    <row r="150" spans="1:2" hidden="1" x14ac:dyDescent="0.25">
      <c r="A150" s="7">
        <v>40320</v>
      </c>
      <c r="B150" s="9">
        <v>1998.42</v>
      </c>
    </row>
    <row r="151" spans="1:2" hidden="1" x14ac:dyDescent="0.25">
      <c r="A151" s="7">
        <v>40321</v>
      </c>
      <c r="B151" s="8">
        <v>1998.42</v>
      </c>
    </row>
    <row r="152" spans="1:2" hidden="1" x14ac:dyDescent="0.25">
      <c r="A152" s="7">
        <v>40322</v>
      </c>
      <c r="B152" s="9">
        <v>1998.42</v>
      </c>
    </row>
    <row r="153" spans="1:2" hidden="1" x14ac:dyDescent="0.25">
      <c r="A153" s="7">
        <v>40323</v>
      </c>
      <c r="B153" s="8">
        <v>1975.01</v>
      </c>
    </row>
    <row r="154" spans="1:2" hidden="1" x14ac:dyDescent="0.25">
      <c r="A154" s="7">
        <v>40324</v>
      </c>
      <c r="B154" s="9">
        <v>1989.51</v>
      </c>
    </row>
    <row r="155" spans="1:2" hidden="1" x14ac:dyDescent="0.25">
      <c r="A155" s="7">
        <v>40325</v>
      </c>
      <c r="B155" s="8">
        <v>1976.4</v>
      </c>
    </row>
    <row r="156" spans="1:2" hidden="1" x14ac:dyDescent="0.25">
      <c r="A156" s="7">
        <v>40326</v>
      </c>
      <c r="B156" s="9">
        <v>1966.8</v>
      </c>
    </row>
    <row r="157" spans="1:2" hidden="1" x14ac:dyDescent="0.25">
      <c r="A157" s="7">
        <v>40327</v>
      </c>
      <c r="B157" s="8">
        <v>1971.55</v>
      </c>
    </row>
    <row r="158" spans="1:2" hidden="1" x14ac:dyDescent="0.25">
      <c r="A158" s="7">
        <v>40328</v>
      </c>
      <c r="B158" s="9">
        <v>1971.55</v>
      </c>
    </row>
    <row r="159" spans="1:2" hidden="1" x14ac:dyDescent="0.25">
      <c r="A159" s="7">
        <v>40329</v>
      </c>
      <c r="B159" s="8">
        <v>1971.55</v>
      </c>
    </row>
    <row r="160" spans="1:2" hidden="1" x14ac:dyDescent="0.25">
      <c r="A160" s="7">
        <v>40330</v>
      </c>
      <c r="B160" s="9">
        <v>1971.55</v>
      </c>
    </row>
    <row r="161" spans="1:2" hidden="1" x14ac:dyDescent="0.25">
      <c r="A161" s="7">
        <v>40331</v>
      </c>
      <c r="B161" s="8">
        <v>1971.45</v>
      </c>
    </row>
    <row r="162" spans="1:2" hidden="1" x14ac:dyDescent="0.25">
      <c r="A162" s="7">
        <v>40332</v>
      </c>
      <c r="B162" s="9">
        <v>1963.36</v>
      </c>
    </row>
    <row r="163" spans="1:2" hidden="1" x14ac:dyDescent="0.25">
      <c r="A163" s="7">
        <v>40333</v>
      </c>
      <c r="B163" s="8">
        <v>1961.47</v>
      </c>
    </row>
    <row r="164" spans="1:2" hidden="1" x14ac:dyDescent="0.25">
      <c r="A164" s="7">
        <v>40334</v>
      </c>
      <c r="B164" s="9">
        <v>1965.83</v>
      </c>
    </row>
    <row r="165" spans="1:2" hidden="1" x14ac:dyDescent="0.25">
      <c r="A165" s="7">
        <v>40335</v>
      </c>
      <c r="B165" s="8">
        <v>1965.83</v>
      </c>
    </row>
    <row r="166" spans="1:2" hidden="1" x14ac:dyDescent="0.25">
      <c r="A166" s="7">
        <v>40336</v>
      </c>
      <c r="B166" s="9">
        <v>1965.83</v>
      </c>
    </row>
    <row r="167" spans="1:2" hidden="1" x14ac:dyDescent="0.25">
      <c r="A167" s="7">
        <v>40337</v>
      </c>
      <c r="B167" s="8">
        <v>1965.83</v>
      </c>
    </row>
    <row r="168" spans="1:2" hidden="1" x14ac:dyDescent="0.25">
      <c r="A168" s="7">
        <v>40338</v>
      </c>
      <c r="B168" s="9">
        <v>1960.5</v>
      </c>
    </row>
    <row r="169" spans="1:2" hidden="1" x14ac:dyDescent="0.25">
      <c r="A169" s="7">
        <v>40339</v>
      </c>
      <c r="B169" s="8">
        <v>1943.41</v>
      </c>
    </row>
    <row r="170" spans="1:2" hidden="1" x14ac:dyDescent="0.25">
      <c r="A170" s="7">
        <v>40340</v>
      </c>
      <c r="B170" s="9">
        <v>1928.83</v>
      </c>
    </row>
    <row r="171" spans="1:2" hidden="1" x14ac:dyDescent="0.25">
      <c r="A171" s="7">
        <v>40341</v>
      </c>
      <c r="B171" s="8">
        <v>1925.35</v>
      </c>
    </row>
    <row r="172" spans="1:2" hidden="1" x14ac:dyDescent="0.25">
      <c r="A172" s="7">
        <v>40342</v>
      </c>
      <c r="B172" s="9">
        <v>1925.35</v>
      </c>
    </row>
    <row r="173" spans="1:2" hidden="1" x14ac:dyDescent="0.25">
      <c r="A173" s="7">
        <v>40343</v>
      </c>
      <c r="B173" s="8">
        <v>1925.35</v>
      </c>
    </row>
    <row r="174" spans="1:2" hidden="1" x14ac:dyDescent="0.25">
      <c r="A174" s="7">
        <v>40344</v>
      </c>
      <c r="B174" s="9">
        <v>1925.35</v>
      </c>
    </row>
    <row r="175" spans="1:2" hidden="1" x14ac:dyDescent="0.25">
      <c r="A175" s="7">
        <v>40345</v>
      </c>
      <c r="B175" s="8">
        <v>1917.82</v>
      </c>
    </row>
    <row r="176" spans="1:2" hidden="1" x14ac:dyDescent="0.25">
      <c r="A176" s="7">
        <v>40346</v>
      </c>
      <c r="B176" s="9">
        <v>1912.29</v>
      </c>
    </row>
    <row r="177" spans="1:2" hidden="1" x14ac:dyDescent="0.25">
      <c r="A177" s="7">
        <v>40347</v>
      </c>
      <c r="B177" s="8">
        <v>1902.78</v>
      </c>
    </row>
    <row r="178" spans="1:2" hidden="1" x14ac:dyDescent="0.25">
      <c r="A178" s="7">
        <v>40348</v>
      </c>
      <c r="B178" s="9">
        <v>1906.61</v>
      </c>
    </row>
    <row r="179" spans="1:2" hidden="1" x14ac:dyDescent="0.25">
      <c r="A179" s="7">
        <v>40349</v>
      </c>
      <c r="B179" s="8">
        <v>1906.61</v>
      </c>
    </row>
    <row r="180" spans="1:2" hidden="1" x14ac:dyDescent="0.25">
      <c r="A180" s="7">
        <v>40350</v>
      </c>
      <c r="B180" s="9">
        <v>1906.61</v>
      </c>
    </row>
    <row r="181" spans="1:2" hidden="1" x14ac:dyDescent="0.25">
      <c r="A181" s="7">
        <v>40351</v>
      </c>
      <c r="B181" s="8">
        <v>1889.51</v>
      </c>
    </row>
    <row r="182" spans="1:2" hidden="1" x14ac:dyDescent="0.25">
      <c r="A182" s="7">
        <v>40352</v>
      </c>
      <c r="B182" s="9">
        <v>1886.05</v>
      </c>
    </row>
    <row r="183" spans="1:2" hidden="1" x14ac:dyDescent="0.25">
      <c r="A183" s="7">
        <v>40353</v>
      </c>
      <c r="B183" s="8">
        <v>1895.75</v>
      </c>
    </row>
    <row r="184" spans="1:2" hidden="1" x14ac:dyDescent="0.25">
      <c r="A184" s="7">
        <v>40354</v>
      </c>
      <c r="B184" s="9">
        <v>1896.87</v>
      </c>
    </row>
    <row r="185" spans="1:2" hidden="1" x14ac:dyDescent="0.25">
      <c r="A185" s="7">
        <v>40355</v>
      </c>
      <c r="B185" s="8">
        <v>1900.36</v>
      </c>
    </row>
    <row r="186" spans="1:2" hidden="1" x14ac:dyDescent="0.25">
      <c r="A186" s="7">
        <v>40356</v>
      </c>
      <c r="B186" s="9">
        <v>1900.36</v>
      </c>
    </row>
    <row r="187" spans="1:2" hidden="1" x14ac:dyDescent="0.25">
      <c r="A187" s="7">
        <v>40357</v>
      </c>
      <c r="B187" s="8">
        <v>1900.36</v>
      </c>
    </row>
    <row r="188" spans="1:2" hidden="1" x14ac:dyDescent="0.25">
      <c r="A188" s="7">
        <v>40358</v>
      </c>
      <c r="B188" s="9">
        <v>1901.65</v>
      </c>
    </row>
    <row r="189" spans="1:2" hidden="1" x14ac:dyDescent="0.25">
      <c r="A189" s="7">
        <v>40359</v>
      </c>
      <c r="B189" s="8">
        <v>1916.46</v>
      </c>
    </row>
    <row r="190" spans="1:2" hidden="1" x14ac:dyDescent="0.25">
      <c r="A190" s="7">
        <v>40360</v>
      </c>
      <c r="B190" s="9">
        <v>1913.15</v>
      </c>
    </row>
    <row r="191" spans="1:2" hidden="1" x14ac:dyDescent="0.25">
      <c r="A191" s="7">
        <v>40361</v>
      </c>
      <c r="B191" s="8">
        <v>1897.33</v>
      </c>
    </row>
    <row r="192" spans="1:2" hidden="1" x14ac:dyDescent="0.25">
      <c r="A192" s="7">
        <v>40362</v>
      </c>
      <c r="B192" s="9">
        <v>1884.31</v>
      </c>
    </row>
    <row r="193" spans="1:2" hidden="1" x14ac:dyDescent="0.25">
      <c r="A193" s="7">
        <v>40363</v>
      </c>
      <c r="B193" s="8">
        <v>1884.31</v>
      </c>
    </row>
    <row r="194" spans="1:2" hidden="1" x14ac:dyDescent="0.25">
      <c r="A194" s="7">
        <v>40364</v>
      </c>
      <c r="B194" s="9">
        <v>1884.31</v>
      </c>
    </row>
    <row r="195" spans="1:2" hidden="1" x14ac:dyDescent="0.25">
      <c r="A195" s="7">
        <v>40365</v>
      </c>
      <c r="B195" s="8">
        <v>1884.31</v>
      </c>
    </row>
    <row r="196" spans="1:2" hidden="1" x14ac:dyDescent="0.25">
      <c r="A196" s="7">
        <v>40366</v>
      </c>
      <c r="B196" s="9">
        <v>1882.47</v>
      </c>
    </row>
    <row r="197" spans="1:2" hidden="1" x14ac:dyDescent="0.25">
      <c r="A197" s="7">
        <v>40367</v>
      </c>
      <c r="B197" s="8">
        <v>1901.38</v>
      </c>
    </row>
    <row r="198" spans="1:2" hidden="1" x14ac:dyDescent="0.25">
      <c r="A198" s="7">
        <v>40368</v>
      </c>
      <c r="B198" s="9">
        <v>1889.61</v>
      </c>
    </row>
    <row r="199" spans="1:2" hidden="1" x14ac:dyDescent="0.25">
      <c r="A199" s="7">
        <v>40369</v>
      </c>
      <c r="B199" s="8">
        <v>1877.66</v>
      </c>
    </row>
    <row r="200" spans="1:2" hidden="1" x14ac:dyDescent="0.25">
      <c r="A200" s="7">
        <v>40370</v>
      </c>
      <c r="B200" s="9">
        <v>1877.66</v>
      </c>
    </row>
    <row r="201" spans="1:2" hidden="1" x14ac:dyDescent="0.25">
      <c r="A201" s="7">
        <v>40371</v>
      </c>
      <c r="B201" s="8">
        <v>1877.66</v>
      </c>
    </row>
    <row r="202" spans="1:2" hidden="1" x14ac:dyDescent="0.25">
      <c r="A202" s="7">
        <v>40372</v>
      </c>
      <c r="B202" s="9">
        <v>1877.2</v>
      </c>
    </row>
    <row r="203" spans="1:2" hidden="1" x14ac:dyDescent="0.25">
      <c r="A203" s="7">
        <v>40373</v>
      </c>
      <c r="B203" s="8">
        <v>1871.19</v>
      </c>
    </row>
    <row r="204" spans="1:2" hidden="1" x14ac:dyDescent="0.25">
      <c r="A204" s="7">
        <v>40374</v>
      </c>
      <c r="B204" s="9">
        <v>1873.87</v>
      </c>
    </row>
    <row r="205" spans="1:2" hidden="1" x14ac:dyDescent="0.25">
      <c r="A205" s="7">
        <v>40375</v>
      </c>
      <c r="B205" s="8">
        <v>1871.96</v>
      </c>
    </row>
    <row r="206" spans="1:2" hidden="1" x14ac:dyDescent="0.25">
      <c r="A206" s="7">
        <v>40376</v>
      </c>
      <c r="B206" s="9">
        <v>1878.77</v>
      </c>
    </row>
    <row r="207" spans="1:2" hidden="1" x14ac:dyDescent="0.25">
      <c r="A207" s="7">
        <v>40377</v>
      </c>
      <c r="B207" s="8">
        <v>1878.77</v>
      </c>
    </row>
    <row r="208" spans="1:2" hidden="1" x14ac:dyDescent="0.25">
      <c r="A208" s="7">
        <v>40378</v>
      </c>
      <c r="B208" s="9">
        <v>1878.77</v>
      </c>
    </row>
    <row r="209" spans="1:2" hidden="1" x14ac:dyDescent="0.25">
      <c r="A209" s="7">
        <v>40379</v>
      </c>
      <c r="B209" s="8">
        <v>1872.92</v>
      </c>
    </row>
    <row r="210" spans="1:2" hidden="1" x14ac:dyDescent="0.25">
      <c r="A210" s="7">
        <v>40380</v>
      </c>
      <c r="B210" s="9">
        <v>1872.92</v>
      </c>
    </row>
    <row r="211" spans="1:2" hidden="1" x14ac:dyDescent="0.25">
      <c r="A211" s="7">
        <v>40381</v>
      </c>
      <c r="B211" s="8">
        <v>1867.07</v>
      </c>
    </row>
    <row r="212" spans="1:2" hidden="1" x14ac:dyDescent="0.25">
      <c r="A212" s="7">
        <v>40382</v>
      </c>
      <c r="B212" s="9">
        <v>1864.04</v>
      </c>
    </row>
    <row r="213" spans="1:2" hidden="1" x14ac:dyDescent="0.25">
      <c r="A213" s="7">
        <v>40383</v>
      </c>
      <c r="B213" s="8">
        <v>1867.47</v>
      </c>
    </row>
    <row r="214" spans="1:2" hidden="1" x14ac:dyDescent="0.25">
      <c r="A214" s="7">
        <v>40384</v>
      </c>
      <c r="B214" s="9">
        <v>1867.47</v>
      </c>
    </row>
    <row r="215" spans="1:2" hidden="1" x14ac:dyDescent="0.25">
      <c r="A215" s="7">
        <v>40385</v>
      </c>
      <c r="B215" s="8">
        <v>1867.47</v>
      </c>
    </row>
    <row r="216" spans="1:2" hidden="1" x14ac:dyDescent="0.25">
      <c r="A216" s="7">
        <v>40386</v>
      </c>
      <c r="B216" s="9">
        <v>1859.5</v>
      </c>
    </row>
    <row r="217" spans="1:2" hidden="1" x14ac:dyDescent="0.25">
      <c r="A217" s="7">
        <v>40387</v>
      </c>
      <c r="B217" s="8">
        <v>1852.83</v>
      </c>
    </row>
    <row r="218" spans="1:2" hidden="1" x14ac:dyDescent="0.25">
      <c r="A218" s="7">
        <v>40388</v>
      </c>
      <c r="B218" s="9">
        <v>1846.23</v>
      </c>
    </row>
    <row r="219" spans="1:2" hidden="1" x14ac:dyDescent="0.25">
      <c r="A219" s="7">
        <v>40389</v>
      </c>
      <c r="B219" s="8">
        <v>1841.35</v>
      </c>
    </row>
    <row r="220" spans="1:2" hidden="1" x14ac:dyDescent="0.25">
      <c r="A220" s="7">
        <v>40390</v>
      </c>
      <c r="B220" s="9">
        <v>1842.79</v>
      </c>
    </row>
    <row r="221" spans="1:2" hidden="1" x14ac:dyDescent="0.25">
      <c r="A221" s="7">
        <v>40391</v>
      </c>
      <c r="B221" s="8">
        <v>1842.79</v>
      </c>
    </row>
    <row r="222" spans="1:2" hidden="1" x14ac:dyDescent="0.25">
      <c r="A222" s="7">
        <v>40392</v>
      </c>
      <c r="B222" s="9">
        <v>1842.79</v>
      </c>
    </row>
    <row r="223" spans="1:2" hidden="1" x14ac:dyDescent="0.25">
      <c r="A223" s="7">
        <v>40393</v>
      </c>
      <c r="B223" s="8">
        <v>1832.45</v>
      </c>
    </row>
    <row r="224" spans="1:2" hidden="1" x14ac:dyDescent="0.25">
      <c r="A224" s="7">
        <v>40394</v>
      </c>
      <c r="B224" s="9">
        <v>1834.58</v>
      </c>
    </row>
    <row r="225" spans="1:2" hidden="1" x14ac:dyDescent="0.25">
      <c r="A225" s="7">
        <v>40395</v>
      </c>
      <c r="B225" s="8">
        <v>1824.52</v>
      </c>
    </row>
    <row r="226" spans="1:2" hidden="1" x14ac:dyDescent="0.25">
      <c r="A226" s="7">
        <v>40396</v>
      </c>
      <c r="B226" s="9">
        <v>1818.5</v>
      </c>
    </row>
    <row r="227" spans="1:2" hidden="1" x14ac:dyDescent="0.25">
      <c r="A227" s="7">
        <v>40397</v>
      </c>
      <c r="B227" s="8">
        <v>1815.46</v>
      </c>
    </row>
    <row r="228" spans="1:2" hidden="1" x14ac:dyDescent="0.25">
      <c r="A228" s="7">
        <v>40398</v>
      </c>
      <c r="B228" s="9">
        <v>1815.46</v>
      </c>
    </row>
    <row r="229" spans="1:2" hidden="1" x14ac:dyDescent="0.25">
      <c r="A229" s="7">
        <v>40399</v>
      </c>
      <c r="B229" s="8">
        <v>1815.46</v>
      </c>
    </row>
    <row r="230" spans="1:2" hidden="1" x14ac:dyDescent="0.25">
      <c r="A230" s="7">
        <v>40400</v>
      </c>
      <c r="B230" s="9">
        <v>1808.93</v>
      </c>
    </row>
    <row r="231" spans="1:2" hidden="1" x14ac:dyDescent="0.25">
      <c r="A231" s="7">
        <v>40401</v>
      </c>
      <c r="B231" s="8">
        <v>1810.12</v>
      </c>
    </row>
    <row r="232" spans="1:2" hidden="1" x14ac:dyDescent="0.25">
      <c r="A232" s="7">
        <v>40402</v>
      </c>
      <c r="B232" s="9">
        <v>1807.55</v>
      </c>
    </row>
    <row r="233" spans="1:2" hidden="1" x14ac:dyDescent="0.25">
      <c r="A233" s="7">
        <v>40403</v>
      </c>
      <c r="B233" s="8">
        <v>1812.2</v>
      </c>
    </row>
    <row r="234" spans="1:2" hidden="1" x14ac:dyDescent="0.25">
      <c r="A234" s="7">
        <v>40404</v>
      </c>
      <c r="B234" s="9">
        <v>1835.32</v>
      </c>
    </row>
    <row r="235" spans="1:2" hidden="1" x14ac:dyDescent="0.25">
      <c r="A235" s="7">
        <v>40405</v>
      </c>
      <c r="B235" s="8">
        <v>1835.32</v>
      </c>
    </row>
    <row r="236" spans="1:2" hidden="1" x14ac:dyDescent="0.25">
      <c r="A236" s="7">
        <v>40406</v>
      </c>
      <c r="B236" s="9">
        <v>1835.32</v>
      </c>
    </row>
    <row r="237" spans="1:2" hidden="1" x14ac:dyDescent="0.25">
      <c r="A237" s="7">
        <v>40407</v>
      </c>
      <c r="B237" s="8">
        <v>1835.32</v>
      </c>
    </row>
    <row r="238" spans="1:2" hidden="1" x14ac:dyDescent="0.25">
      <c r="A238" s="7">
        <v>40408</v>
      </c>
      <c r="B238" s="9">
        <v>1810.75</v>
      </c>
    </row>
    <row r="239" spans="1:2" hidden="1" x14ac:dyDescent="0.25">
      <c r="A239" s="7">
        <v>40409</v>
      </c>
      <c r="B239" s="8">
        <v>1808.14</v>
      </c>
    </row>
    <row r="240" spans="1:2" hidden="1" x14ac:dyDescent="0.25">
      <c r="A240" s="7">
        <v>40410</v>
      </c>
      <c r="B240" s="9">
        <v>1819.13</v>
      </c>
    </row>
    <row r="241" spans="1:2" hidden="1" x14ac:dyDescent="0.25">
      <c r="A241" s="7">
        <v>40411</v>
      </c>
      <c r="B241" s="8">
        <v>1820.93</v>
      </c>
    </row>
    <row r="242" spans="1:2" hidden="1" x14ac:dyDescent="0.25">
      <c r="A242" s="7">
        <v>40412</v>
      </c>
      <c r="B242" s="9">
        <v>1820.93</v>
      </c>
    </row>
    <row r="243" spans="1:2" hidden="1" x14ac:dyDescent="0.25">
      <c r="A243" s="7">
        <v>40413</v>
      </c>
      <c r="B243" s="8">
        <v>1820.93</v>
      </c>
    </row>
    <row r="244" spans="1:2" hidden="1" x14ac:dyDescent="0.25">
      <c r="A244" s="7">
        <v>40414</v>
      </c>
      <c r="B244" s="9">
        <v>1806.93</v>
      </c>
    </row>
    <row r="245" spans="1:2" hidden="1" x14ac:dyDescent="0.25">
      <c r="A245" s="7">
        <v>40415</v>
      </c>
      <c r="B245" s="8">
        <v>1818.86</v>
      </c>
    </row>
    <row r="246" spans="1:2" hidden="1" x14ac:dyDescent="0.25">
      <c r="A246" s="7">
        <v>40416</v>
      </c>
      <c r="B246" s="9">
        <v>1820.29</v>
      </c>
    </row>
    <row r="247" spans="1:2" hidden="1" x14ac:dyDescent="0.25">
      <c r="A247" s="7">
        <v>40417</v>
      </c>
      <c r="B247" s="8">
        <v>1811.46</v>
      </c>
    </row>
    <row r="248" spans="1:2" hidden="1" x14ac:dyDescent="0.25">
      <c r="A248" s="7">
        <v>40418</v>
      </c>
      <c r="B248" s="9">
        <v>1817.68</v>
      </c>
    </row>
    <row r="249" spans="1:2" hidden="1" x14ac:dyDescent="0.25">
      <c r="A249" s="7">
        <v>40419</v>
      </c>
      <c r="B249" s="8">
        <v>1817.68</v>
      </c>
    </row>
    <row r="250" spans="1:2" hidden="1" x14ac:dyDescent="0.25">
      <c r="A250" s="7">
        <v>40420</v>
      </c>
      <c r="B250" s="9">
        <v>1817.68</v>
      </c>
    </row>
    <row r="251" spans="1:2" hidden="1" x14ac:dyDescent="0.25">
      <c r="A251" s="7">
        <v>40421</v>
      </c>
      <c r="B251" s="8">
        <v>1823.74</v>
      </c>
    </row>
    <row r="252" spans="1:2" hidden="1" x14ac:dyDescent="0.25">
      <c r="A252" s="7">
        <v>40422</v>
      </c>
      <c r="B252" s="9">
        <v>1826.31</v>
      </c>
    </row>
    <row r="253" spans="1:2" hidden="1" x14ac:dyDescent="0.25">
      <c r="A253" s="7">
        <v>40423</v>
      </c>
      <c r="B253" s="8">
        <v>1815.09</v>
      </c>
    </row>
    <row r="254" spans="1:2" hidden="1" x14ac:dyDescent="0.25">
      <c r="A254" s="7">
        <v>40424</v>
      </c>
      <c r="B254" s="9">
        <v>1810.65</v>
      </c>
    </row>
    <row r="255" spans="1:2" hidden="1" x14ac:dyDescent="0.25">
      <c r="A255" s="7">
        <v>40425</v>
      </c>
      <c r="B255" s="8">
        <v>1807.73</v>
      </c>
    </row>
    <row r="256" spans="1:2" hidden="1" x14ac:dyDescent="0.25">
      <c r="A256" s="7">
        <v>40426</v>
      </c>
      <c r="B256" s="9">
        <v>1807.73</v>
      </c>
    </row>
    <row r="257" spans="1:2" hidden="1" x14ac:dyDescent="0.25">
      <c r="A257" s="7">
        <v>40427</v>
      </c>
      <c r="B257" s="8">
        <v>1807.73</v>
      </c>
    </row>
    <row r="258" spans="1:2" hidden="1" x14ac:dyDescent="0.25">
      <c r="A258" s="7">
        <v>40428</v>
      </c>
      <c r="B258" s="9">
        <v>1807.73</v>
      </c>
    </row>
    <row r="259" spans="1:2" hidden="1" x14ac:dyDescent="0.25">
      <c r="A259" s="7">
        <v>40429</v>
      </c>
      <c r="B259" s="8">
        <v>1808.65</v>
      </c>
    </row>
    <row r="260" spans="1:2" hidden="1" x14ac:dyDescent="0.25">
      <c r="A260" s="7">
        <v>40430</v>
      </c>
      <c r="B260" s="9">
        <v>1803</v>
      </c>
    </row>
    <row r="261" spans="1:2" hidden="1" x14ac:dyDescent="0.25">
      <c r="A261" s="7">
        <v>40431</v>
      </c>
      <c r="B261" s="8">
        <v>1802.54</v>
      </c>
    </row>
    <row r="262" spans="1:2" hidden="1" x14ac:dyDescent="0.25">
      <c r="A262" s="7">
        <v>40432</v>
      </c>
      <c r="B262" s="9">
        <v>1801.04</v>
      </c>
    </row>
    <row r="263" spans="1:2" hidden="1" x14ac:dyDescent="0.25">
      <c r="A263" s="7">
        <v>40433</v>
      </c>
      <c r="B263" s="8">
        <v>1801.04</v>
      </c>
    </row>
    <row r="264" spans="1:2" hidden="1" x14ac:dyDescent="0.25">
      <c r="A264" s="7">
        <v>40434</v>
      </c>
      <c r="B264" s="9">
        <v>1801.04</v>
      </c>
    </row>
    <row r="265" spans="1:2" hidden="1" x14ac:dyDescent="0.25">
      <c r="A265" s="7">
        <v>40435</v>
      </c>
      <c r="B265" s="8">
        <v>1793.28</v>
      </c>
    </row>
    <row r="266" spans="1:2" hidden="1" x14ac:dyDescent="0.25">
      <c r="A266" s="7">
        <v>40436</v>
      </c>
      <c r="B266" s="9">
        <v>1788.05</v>
      </c>
    </row>
    <row r="267" spans="1:2" hidden="1" x14ac:dyDescent="0.25">
      <c r="A267" s="7">
        <v>40437</v>
      </c>
      <c r="B267" s="8">
        <v>1806.78</v>
      </c>
    </row>
    <row r="268" spans="1:2" hidden="1" x14ac:dyDescent="0.25">
      <c r="A268" s="7">
        <v>40438</v>
      </c>
      <c r="B268" s="9">
        <v>1811.55</v>
      </c>
    </row>
    <row r="269" spans="1:2" hidden="1" x14ac:dyDescent="0.25">
      <c r="A269" s="7">
        <v>40439</v>
      </c>
      <c r="B269" s="8">
        <v>1806.76</v>
      </c>
    </row>
    <row r="270" spans="1:2" hidden="1" x14ac:dyDescent="0.25">
      <c r="A270" s="7">
        <v>40440</v>
      </c>
      <c r="B270" s="9">
        <v>1806.76</v>
      </c>
    </row>
    <row r="271" spans="1:2" hidden="1" x14ac:dyDescent="0.25">
      <c r="A271" s="7">
        <v>40441</v>
      </c>
      <c r="B271" s="8">
        <v>1806.76</v>
      </c>
    </row>
    <row r="272" spans="1:2" hidden="1" x14ac:dyDescent="0.25">
      <c r="A272" s="7">
        <v>40442</v>
      </c>
      <c r="B272" s="9">
        <v>1798.73</v>
      </c>
    </row>
    <row r="273" spans="1:2" hidden="1" x14ac:dyDescent="0.25">
      <c r="A273" s="7">
        <v>40443</v>
      </c>
      <c r="B273" s="8">
        <v>1805.31</v>
      </c>
    </row>
    <row r="274" spans="1:2" hidden="1" x14ac:dyDescent="0.25">
      <c r="A274" s="7">
        <v>40444</v>
      </c>
      <c r="B274" s="9">
        <v>1803.71</v>
      </c>
    </row>
    <row r="275" spans="1:2" hidden="1" x14ac:dyDescent="0.25">
      <c r="A275" s="7">
        <v>40445</v>
      </c>
      <c r="B275" s="8">
        <v>1810.72</v>
      </c>
    </row>
    <row r="276" spans="1:2" hidden="1" x14ac:dyDescent="0.25">
      <c r="A276" s="7">
        <v>40446</v>
      </c>
      <c r="B276" s="9">
        <v>1809.46</v>
      </c>
    </row>
    <row r="277" spans="1:2" hidden="1" x14ac:dyDescent="0.25">
      <c r="A277" s="7">
        <v>40447</v>
      </c>
      <c r="B277" s="8">
        <v>1809.46</v>
      </c>
    </row>
    <row r="278" spans="1:2" hidden="1" x14ac:dyDescent="0.25">
      <c r="A278" s="7">
        <v>40448</v>
      </c>
      <c r="B278" s="9">
        <v>1809.46</v>
      </c>
    </row>
    <row r="279" spans="1:2" hidden="1" x14ac:dyDescent="0.25">
      <c r="A279" s="7">
        <v>40449</v>
      </c>
      <c r="B279" s="8">
        <v>1802.15</v>
      </c>
    </row>
    <row r="280" spans="1:2" hidden="1" x14ac:dyDescent="0.25">
      <c r="A280" s="7">
        <v>40450</v>
      </c>
      <c r="B280" s="9">
        <v>1804.06</v>
      </c>
    </row>
    <row r="281" spans="1:2" hidden="1" x14ac:dyDescent="0.25">
      <c r="A281" s="7">
        <v>40451</v>
      </c>
      <c r="B281" s="8">
        <v>1799.89</v>
      </c>
    </row>
    <row r="282" spans="1:2" hidden="1" x14ac:dyDescent="0.25">
      <c r="A282" s="7">
        <v>40452</v>
      </c>
      <c r="B282" s="9">
        <v>1801.01</v>
      </c>
    </row>
    <row r="283" spans="1:2" hidden="1" x14ac:dyDescent="0.25">
      <c r="A283" s="7">
        <v>40453</v>
      </c>
      <c r="B283" s="8">
        <v>1795.93</v>
      </c>
    </row>
    <row r="284" spans="1:2" hidden="1" x14ac:dyDescent="0.25">
      <c r="A284" s="7">
        <v>40454</v>
      </c>
      <c r="B284" s="9">
        <v>1795.93</v>
      </c>
    </row>
    <row r="285" spans="1:2" hidden="1" x14ac:dyDescent="0.25">
      <c r="A285" s="7">
        <v>40455</v>
      </c>
      <c r="B285" s="8">
        <v>1795.93</v>
      </c>
    </row>
    <row r="286" spans="1:2" hidden="1" x14ac:dyDescent="0.25">
      <c r="A286" s="7">
        <v>40456</v>
      </c>
      <c r="B286" s="9">
        <v>1802.09</v>
      </c>
    </row>
    <row r="287" spans="1:2" hidden="1" x14ac:dyDescent="0.25">
      <c r="A287" s="7">
        <v>40457</v>
      </c>
      <c r="B287" s="8">
        <v>1802.43</v>
      </c>
    </row>
    <row r="288" spans="1:2" hidden="1" x14ac:dyDescent="0.25">
      <c r="A288" s="7">
        <v>40458</v>
      </c>
      <c r="B288" s="9">
        <v>1796.29</v>
      </c>
    </row>
    <row r="289" spans="1:2" hidden="1" x14ac:dyDescent="0.25">
      <c r="A289" s="7">
        <v>40459</v>
      </c>
      <c r="B289" s="8">
        <v>1786.2</v>
      </c>
    </row>
    <row r="290" spans="1:2" hidden="1" x14ac:dyDescent="0.25">
      <c r="A290" s="7">
        <v>40460</v>
      </c>
      <c r="B290" s="9">
        <v>1786.37</v>
      </c>
    </row>
    <row r="291" spans="1:2" hidden="1" x14ac:dyDescent="0.25">
      <c r="A291" s="7">
        <v>40461</v>
      </c>
      <c r="B291" s="8">
        <v>1786.37</v>
      </c>
    </row>
    <row r="292" spans="1:2" hidden="1" x14ac:dyDescent="0.25">
      <c r="A292" s="7">
        <v>40462</v>
      </c>
      <c r="B292" s="9">
        <v>1786.37</v>
      </c>
    </row>
    <row r="293" spans="1:2" hidden="1" x14ac:dyDescent="0.25">
      <c r="A293" s="7">
        <v>40463</v>
      </c>
      <c r="B293" s="8">
        <v>1786.37</v>
      </c>
    </row>
    <row r="294" spans="1:2" hidden="1" x14ac:dyDescent="0.25">
      <c r="A294" s="7">
        <v>40464</v>
      </c>
      <c r="B294" s="9">
        <v>1786.77</v>
      </c>
    </row>
    <row r="295" spans="1:2" hidden="1" x14ac:dyDescent="0.25">
      <c r="A295" s="7">
        <v>40465</v>
      </c>
      <c r="B295" s="8">
        <v>1791.56</v>
      </c>
    </row>
    <row r="296" spans="1:2" hidden="1" x14ac:dyDescent="0.25">
      <c r="A296" s="7">
        <v>40466</v>
      </c>
      <c r="B296" s="9">
        <v>1801.2</v>
      </c>
    </row>
    <row r="297" spans="1:2" hidden="1" x14ac:dyDescent="0.25">
      <c r="A297" s="7">
        <v>40467</v>
      </c>
      <c r="B297" s="8">
        <v>1807.88</v>
      </c>
    </row>
    <row r="298" spans="1:2" hidden="1" x14ac:dyDescent="0.25">
      <c r="A298" s="7">
        <v>40468</v>
      </c>
      <c r="B298" s="9">
        <v>1807.88</v>
      </c>
    </row>
    <row r="299" spans="1:2" hidden="1" x14ac:dyDescent="0.25">
      <c r="A299" s="7">
        <v>40469</v>
      </c>
      <c r="B299" s="8">
        <v>1807.88</v>
      </c>
    </row>
    <row r="300" spans="1:2" hidden="1" x14ac:dyDescent="0.25">
      <c r="A300" s="7">
        <v>40470</v>
      </c>
      <c r="B300" s="9">
        <v>1807.88</v>
      </c>
    </row>
    <row r="301" spans="1:2" hidden="1" x14ac:dyDescent="0.25">
      <c r="A301" s="7">
        <v>40471</v>
      </c>
      <c r="B301" s="8">
        <v>1817.45</v>
      </c>
    </row>
    <row r="302" spans="1:2" hidden="1" x14ac:dyDescent="0.25">
      <c r="A302" s="7">
        <v>40472</v>
      </c>
      <c r="B302" s="9">
        <v>1812.6</v>
      </c>
    </row>
    <row r="303" spans="1:2" hidden="1" x14ac:dyDescent="0.25">
      <c r="A303" s="7">
        <v>40473</v>
      </c>
      <c r="B303" s="8">
        <v>1816.28</v>
      </c>
    </row>
    <row r="304" spans="1:2" hidden="1" x14ac:dyDescent="0.25">
      <c r="A304" s="7">
        <v>40474</v>
      </c>
      <c r="B304" s="9">
        <v>1823.05</v>
      </c>
    </row>
    <row r="305" spans="1:2" hidden="1" x14ac:dyDescent="0.25">
      <c r="A305" s="7">
        <v>40475</v>
      </c>
      <c r="B305" s="8">
        <v>1823.05</v>
      </c>
    </row>
    <row r="306" spans="1:2" hidden="1" x14ac:dyDescent="0.25">
      <c r="A306" s="7">
        <v>40476</v>
      </c>
      <c r="B306" s="9">
        <v>1823.05</v>
      </c>
    </row>
    <row r="307" spans="1:2" hidden="1" x14ac:dyDescent="0.25">
      <c r="A307" s="7">
        <v>40477</v>
      </c>
      <c r="B307" s="8">
        <v>1830.96</v>
      </c>
    </row>
    <row r="308" spans="1:2" hidden="1" x14ac:dyDescent="0.25">
      <c r="A308" s="7">
        <v>40478</v>
      </c>
      <c r="B308" s="9">
        <v>1838.45</v>
      </c>
    </row>
    <row r="309" spans="1:2" hidden="1" x14ac:dyDescent="0.25">
      <c r="A309" s="7">
        <v>40479</v>
      </c>
      <c r="B309" s="8">
        <v>1846.41</v>
      </c>
    </row>
    <row r="310" spans="1:2" hidden="1" x14ac:dyDescent="0.25">
      <c r="A310" s="7">
        <v>40480</v>
      </c>
      <c r="B310" s="9">
        <v>1839.9</v>
      </c>
    </row>
    <row r="311" spans="1:2" hidden="1" x14ac:dyDescent="0.25">
      <c r="A311" s="7">
        <v>40481</v>
      </c>
      <c r="B311" s="8">
        <v>1831.64</v>
      </c>
    </row>
    <row r="312" spans="1:2" hidden="1" x14ac:dyDescent="0.25">
      <c r="A312" s="7">
        <v>40482</v>
      </c>
      <c r="B312" s="9">
        <v>1831.64</v>
      </c>
    </row>
    <row r="313" spans="1:2" hidden="1" x14ac:dyDescent="0.25">
      <c r="A313" s="7">
        <v>40483</v>
      </c>
      <c r="B313" s="8">
        <v>1831.64</v>
      </c>
    </row>
    <row r="314" spans="1:2" hidden="1" x14ac:dyDescent="0.25">
      <c r="A314" s="7">
        <v>40484</v>
      </c>
      <c r="B314" s="9">
        <v>1831.64</v>
      </c>
    </row>
    <row r="315" spans="1:2" hidden="1" x14ac:dyDescent="0.25">
      <c r="A315" s="7">
        <v>40485</v>
      </c>
      <c r="B315" s="8">
        <v>1845.51</v>
      </c>
    </row>
    <row r="316" spans="1:2" hidden="1" x14ac:dyDescent="0.25">
      <c r="A316" s="7">
        <v>40486</v>
      </c>
      <c r="B316" s="9">
        <v>1840.51</v>
      </c>
    </row>
    <row r="317" spans="1:2" hidden="1" x14ac:dyDescent="0.25">
      <c r="A317" s="7">
        <v>40487</v>
      </c>
      <c r="B317" s="8">
        <v>1821.05</v>
      </c>
    </row>
    <row r="318" spans="1:2" hidden="1" x14ac:dyDescent="0.25">
      <c r="A318" s="7">
        <v>40488</v>
      </c>
      <c r="B318" s="9">
        <v>1817.7</v>
      </c>
    </row>
    <row r="319" spans="1:2" hidden="1" x14ac:dyDescent="0.25">
      <c r="A319" s="7">
        <v>40489</v>
      </c>
      <c r="B319" s="8">
        <v>1817.7</v>
      </c>
    </row>
    <row r="320" spans="1:2" hidden="1" x14ac:dyDescent="0.25">
      <c r="A320" s="7">
        <v>40490</v>
      </c>
      <c r="B320" s="9">
        <v>1817.7</v>
      </c>
    </row>
    <row r="321" spans="1:2" hidden="1" x14ac:dyDescent="0.25">
      <c r="A321" s="7">
        <v>40491</v>
      </c>
      <c r="B321" s="8">
        <v>1828.28</v>
      </c>
    </row>
    <row r="322" spans="1:2" hidden="1" x14ac:dyDescent="0.25">
      <c r="A322" s="7">
        <v>40492</v>
      </c>
      <c r="B322" s="9">
        <v>1836.27</v>
      </c>
    </row>
    <row r="323" spans="1:2" hidden="1" x14ac:dyDescent="0.25">
      <c r="A323" s="7">
        <v>40493</v>
      </c>
      <c r="B323" s="8">
        <v>1858.01</v>
      </c>
    </row>
    <row r="324" spans="1:2" hidden="1" x14ac:dyDescent="0.25">
      <c r="A324" s="7">
        <v>40494</v>
      </c>
      <c r="B324" s="9">
        <v>1858.01</v>
      </c>
    </row>
    <row r="325" spans="1:2" hidden="1" x14ac:dyDescent="0.25">
      <c r="A325" s="7">
        <v>40495</v>
      </c>
      <c r="B325" s="8">
        <v>1861.74</v>
      </c>
    </row>
    <row r="326" spans="1:2" hidden="1" x14ac:dyDescent="0.25">
      <c r="A326" s="7">
        <v>40496</v>
      </c>
      <c r="B326" s="9">
        <v>1861.74</v>
      </c>
    </row>
    <row r="327" spans="1:2" hidden="1" x14ac:dyDescent="0.25">
      <c r="A327" s="7">
        <v>40497</v>
      </c>
      <c r="B327" s="8">
        <v>1861.74</v>
      </c>
    </row>
    <row r="328" spans="1:2" hidden="1" x14ac:dyDescent="0.25">
      <c r="A328" s="7">
        <v>40498</v>
      </c>
      <c r="B328" s="9">
        <v>1861.74</v>
      </c>
    </row>
    <row r="329" spans="1:2" hidden="1" x14ac:dyDescent="0.25">
      <c r="A329" s="7">
        <v>40499</v>
      </c>
      <c r="B329" s="8">
        <v>1880.98</v>
      </c>
    </row>
    <row r="330" spans="1:2" hidden="1" x14ac:dyDescent="0.25">
      <c r="A330" s="7">
        <v>40500</v>
      </c>
      <c r="B330" s="9">
        <v>1875.78</v>
      </c>
    </row>
    <row r="331" spans="1:2" hidden="1" x14ac:dyDescent="0.25">
      <c r="A331" s="7">
        <v>40501</v>
      </c>
      <c r="B331" s="8">
        <v>1865.82</v>
      </c>
    </row>
    <row r="332" spans="1:2" hidden="1" x14ac:dyDescent="0.25">
      <c r="A332" s="7">
        <v>40502</v>
      </c>
      <c r="B332" s="9">
        <v>1875.39</v>
      </c>
    </row>
    <row r="333" spans="1:2" hidden="1" x14ac:dyDescent="0.25">
      <c r="A333" s="7">
        <v>40503</v>
      </c>
      <c r="B333" s="8">
        <v>1875.39</v>
      </c>
    </row>
    <row r="334" spans="1:2" hidden="1" x14ac:dyDescent="0.25">
      <c r="A334" s="7">
        <v>40504</v>
      </c>
      <c r="B334" s="9">
        <v>1875.39</v>
      </c>
    </row>
    <row r="335" spans="1:2" hidden="1" x14ac:dyDescent="0.25">
      <c r="A335" s="7">
        <v>40505</v>
      </c>
      <c r="B335" s="8">
        <v>1882</v>
      </c>
    </row>
    <row r="336" spans="1:2" hidden="1" x14ac:dyDescent="0.25">
      <c r="A336" s="7">
        <v>40506</v>
      </c>
      <c r="B336" s="9">
        <v>1892.84</v>
      </c>
    </row>
    <row r="337" spans="1:2" hidden="1" x14ac:dyDescent="0.25">
      <c r="A337" s="7">
        <v>40507</v>
      </c>
      <c r="B337" s="8">
        <v>1889.11</v>
      </c>
    </row>
    <row r="338" spans="1:2" hidden="1" x14ac:dyDescent="0.25">
      <c r="A338" s="7">
        <v>40508</v>
      </c>
      <c r="B338" s="9">
        <v>1889.11</v>
      </c>
    </row>
    <row r="339" spans="1:2" hidden="1" x14ac:dyDescent="0.25">
      <c r="A339" s="7">
        <v>40509</v>
      </c>
      <c r="B339" s="8">
        <v>1906.69</v>
      </c>
    </row>
    <row r="340" spans="1:2" hidden="1" x14ac:dyDescent="0.25">
      <c r="A340" s="7">
        <v>40510</v>
      </c>
      <c r="B340" s="9">
        <v>1906.69</v>
      </c>
    </row>
    <row r="341" spans="1:2" hidden="1" x14ac:dyDescent="0.25">
      <c r="A341" s="7">
        <v>40511</v>
      </c>
      <c r="B341" s="8">
        <v>1906.69</v>
      </c>
    </row>
    <row r="342" spans="1:2" hidden="1" x14ac:dyDescent="0.25">
      <c r="A342" s="7">
        <v>40512</v>
      </c>
      <c r="B342" s="9">
        <v>1916.96</v>
      </c>
    </row>
    <row r="343" spans="1:2" hidden="1" x14ac:dyDescent="0.25">
      <c r="A343" s="7">
        <v>40513</v>
      </c>
      <c r="B343" s="8">
        <v>1932.63</v>
      </c>
    </row>
    <row r="344" spans="1:2" hidden="1" x14ac:dyDescent="0.25">
      <c r="A344" s="7">
        <v>40514</v>
      </c>
      <c r="B344" s="9">
        <v>1933.58</v>
      </c>
    </row>
    <row r="345" spans="1:2" hidden="1" x14ac:dyDescent="0.25">
      <c r="A345" s="7">
        <v>40515</v>
      </c>
      <c r="B345" s="8">
        <v>1920</v>
      </c>
    </row>
    <row r="346" spans="1:2" hidden="1" x14ac:dyDescent="0.25">
      <c r="A346" s="7">
        <v>40516</v>
      </c>
      <c r="B346" s="9">
        <v>1896.73</v>
      </c>
    </row>
    <row r="347" spans="1:2" hidden="1" x14ac:dyDescent="0.25">
      <c r="A347" s="7">
        <v>40517</v>
      </c>
      <c r="B347" s="8">
        <v>1896.73</v>
      </c>
    </row>
    <row r="348" spans="1:2" hidden="1" x14ac:dyDescent="0.25">
      <c r="A348" s="7">
        <v>40518</v>
      </c>
      <c r="B348" s="9">
        <v>1896.73</v>
      </c>
    </row>
    <row r="349" spans="1:2" hidden="1" x14ac:dyDescent="0.25">
      <c r="A349" s="7">
        <v>40519</v>
      </c>
      <c r="B349" s="8">
        <v>1889.75</v>
      </c>
    </row>
    <row r="350" spans="1:2" hidden="1" x14ac:dyDescent="0.25">
      <c r="A350" s="7">
        <v>40520</v>
      </c>
      <c r="B350" s="9">
        <v>1880.82</v>
      </c>
    </row>
    <row r="351" spans="1:2" hidden="1" x14ac:dyDescent="0.25">
      <c r="A351" s="7">
        <v>40521</v>
      </c>
      <c r="B351" s="8">
        <v>1880.82</v>
      </c>
    </row>
    <row r="352" spans="1:2" hidden="1" x14ac:dyDescent="0.25">
      <c r="A352" s="7">
        <v>40522</v>
      </c>
      <c r="B352" s="9">
        <v>1902.72</v>
      </c>
    </row>
    <row r="353" spans="1:2" hidden="1" x14ac:dyDescent="0.25">
      <c r="A353" s="7">
        <v>40523</v>
      </c>
      <c r="B353" s="8">
        <v>1911.87</v>
      </c>
    </row>
    <row r="354" spans="1:2" hidden="1" x14ac:dyDescent="0.25">
      <c r="A354" s="7">
        <v>40524</v>
      </c>
      <c r="B354" s="9">
        <v>1911.87</v>
      </c>
    </row>
    <row r="355" spans="1:2" hidden="1" x14ac:dyDescent="0.25">
      <c r="A355" s="7">
        <v>40525</v>
      </c>
      <c r="B355" s="8">
        <v>1911.87</v>
      </c>
    </row>
    <row r="356" spans="1:2" hidden="1" x14ac:dyDescent="0.25">
      <c r="A356" s="7">
        <v>40526</v>
      </c>
      <c r="B356" s="9">
        <v>1894.12</v>
      </c>
    </row>
    <row r="357" spans="1:2" hidden="1" x14ac:dyDescent="0.25">
      <c r="A357" s="7">
        <v>40527</v>
      </c>
      <c r="B357" s="8">
        <v>1899.89</v>
      </c>
    </row>
    <row r="358" spans="1:2" hidden="1" x14ac:dyDescent="0.25">
      <c r="A358" s="7">
        <v>40528</v>
      </c>
      <c r="B358" s="9">
        <v>1905.84</v>
      </c>
    </row>
    <row r="359" spans="1:2" hidden="1" x14ac:dyDescent="0.25">
      <c r="A359" s="7">
        <v>40529</v>
      </c>
      <c r="B359" s="8">
        <v>1916.09</v>
      </c>
    </row>
    <row r="360" spans="1:2" hidden="1" x14ac:dyDescent="0.25">
      <c r="A360" s="7">
        <v>40530</v>
      </c>
      <c r="B360" s="9">
        <v>1923.13</v>
      </c>
    </row>
    <row r="361" spans="1:2" hidden="1" x14ac:dyDescent="0.25">
      <c r="A361" s="7">
        <v>40531</v>
      </c>
      <c r="B361" s="8">
        <v>1923.13</v>
      </c>
    </row>
    <row r="362" spans="1:2" hidden="1" x14ac:dyDescent="0.25">
      <c r="A362" s="7">
        <v>40532</v>
      </c>
      <c r="B362" s="9">
        <v>1923.13</v>
      </c>
    </row>
    <row r="363" spans="1:2" hidden="1" x14ac:dyDescent="0.25">
      <c r="A363" s="7">
        <v>40533</v>
      </c>
      <c r="B363" s="8">
        <v>1928.71</v>
      </c>
    </row>
    <row r="364" spans="1:2" hidden="1" x14ac:dyDescent="0.25">
      <c r="A364" s="7">
        <v>40534</v>
      </c>
      <c r="B364" s="9">
        <v>1934.96</v>
      </c>
    </row>
    <row r="365" spans="1:2" hidden="1" x14ac:dyDescent="0.25">
      <c r="A365" s="7">
        <v>40535</v>
      </c>
      <c r="B365" s="8">
        <v>1934.44</v>
      </c>
    </row>
    <row r="366" spans="1:2" hidden="1" x14ac:dyDescent="0.25">
      <c r="A366" s="7">
        <v>40536</v>
      </c>
      <c r="B366" s="9">
        <v>1928.33</v>
      </c>
    </row>
    <row r="367" spans="1:2" hidden="1" x14ac:dyDescent="0.25">
      <c r="A367" s="7">
        <v>40537</v>
      </c>
      <c r="B367" s="8">
        <v>1939.54</v>
      </c>
    </row>
    <row r="368" spans="1:2" hidden="1" x14ac:dyDescent="0.25">
      <c r="A368" s="7">
        <v>40538</v>
      </c>
      <c r="B368" s="9">
        <v>1939.54</v>
      </c>
    </row>
    <row r="369" spans="1:2" hidden="1" x14ac:dyDescent="0.25">
      <c r="A369" s="7">
        <v>40539</v>
      </c>
      <c r="B369" s="8">
        <v>1939.54</v>
      </c>
    </row>
    <row r="370" spans="1:2" hidden="1" x14ac:dyDescent="0.25">
      <c r="A370" s="7">
        <v>40540</v>
      </c>
      <c r="B370" s="9">
        <v>1964.57</v>
      </c>
    </row>
    <row r="371" spans="1:2" hidden="1" x14ac:dyDescent="0.25">
      <c r="A371" s="7">
        <v>40541</v>
      </c>
      <c r="B371" s="8">
        <v>2027.33</v>
      </c>
    </row>
    <row r="372" spans="1:2" hidden="1" x14ac:dyDescent="0.25">
      <c r="A372" s="7">
        <v>40542</v>
      </c>
      <c r="B372" s="9">
        <v>1989.88</v>
      </c>
    </row>
    <row r="373" spans="1:2" hidden="1" x14ac:dyDescent="0.25">
      <c r="A373" s="7">
        <v>40543</v>
      </c>
      <c r="B373" s="8">
        <v>1913.98</v>
      </c>
    </row>
    <row r="374" spans="1:2" hidden="1" x14ac:dyDescent="0.25">
      <c r="A374" s="7">
        <v>40544</v>
      </c>
      <c r="B374" s="9">
        <v>1913.98</v>
      </c>
    </row>
    <row r="375" spans="1:2" hidden="1" x14ac:dyDescent="0.25">
      <c r="A375" s="7">
        <v>40545</v>
      </c>
      <c r="B375" s="8">
        <v>1913.98</v>
      </c>
    </row>
    <row r="376" spans="1:2" hidden="1" x14ac:dyDescent="0.25">
      <c r="A376" s="7">
        <v>40546</v>
      </c>
      <c r="B376" s="9">
        <v>1913.98</v>
      </c>
    </row>
    <row r="377" spans="1:2" hidden="1" x14ac:dyDescent="0.25">
      <c r="A377" s="7">
        <v>40547</v>
      </c>
      <c r="B377" s="8">
        <v>1902.71</v>
      </c>
    </row>
    <row r="378" spans="1:2" hidden="1" x14ac:dyDescent="0.25">
      <c r="A378" s="7">
        <v>40548</v>
      </c>
      <c r="B378" s="9">
        <v>1899.86</v>
      </c>
    </row>
    <row r="379" spans="1:2" hidden="1" x14ac:dyDescent="0.25">
      <c r="A379" s="7">
        <v>40549</v>
      </c>
      <c r="B379" s="8">
        <v>1894.82</v>
      </c>
    </row>
    <row r="380" spans="1:2" hidden="1" x14ac:dyDescent="0.25">
      <c r="A380" s="7">
        <v>40550</v>
      </c>
      <c r="B380" s="9">
        <v>1869.94</v>
      </c>
    </row>
    <row r="381" spans="1:2" hidden="1" x14ac:dyDescent="0.25">
      <c r="A381" s="7">
        <v>40551</v>
      </c>
      <c r="B381" s="8">
        <v>1859.97</v>
      </c>
    </row>
    <row r="382" spans="1:2" hidden="1" x14ac:dyDescent="0.25">
      <c r="A382" s="7">
        <v>40552</v>
      </c>
      <c r="B382" s="9">
        <v>1859.97</v>
      </c>
    </row>
    <row r="383" spans="1:2" hidden="1" x14ac:dyDescent="0.25">
      <c r="A383" s="7">
        <v>40553</v>
      </c>
      <c r="B383" s="8">
        <v>1859.97</v>
      </c>
    </row>
    <row r="384" spans="1:2" hidden="1" x14ac:dyDescent="0.25">
      <c r="A384" s="7">
        <v>40554</v>
      </c>
      <c r="B384" s="9">
        <v>1859.97</v>
      </c>
    </row>
    <row r="385" spans="1:2" hidden="1" x14ac:dyDescent="0.25">
      <c r="A385" s="7">
        <v>40555</v>
      </c>
      <c r="B385" s="8">
        <v>1856.79</v>
      </c>
    </row>
    <row r="386" spans="1:2" hidden="1" x14ac:dyDescent="0.25">
      <c r="A386" s="7">
        <v>40556</v>
      </c>
      <c r="B386" s="9">
        <v>1855.46</v>
      </c>
    </row>
    <row r="387" spans="1:2" hidden="1" x14ac:dyDescent="0.25">
      <c r="A387" s="7">
        <v>40557</v>
      </c>
      <c r="B387" s="8">
        <v>1864.36</v>
      </c>
    </row>
    <row r="388" spans="1:2" hidden="1" x14ac:dyDescent="0.25">
      <c r="A388" s="7">
        <v>40558</v>
      </c>
      <c r="B388" s="9">
        <v>1872.46</v>
      </c>
    </row>
    <row r="389" spans="1:2" hidden="1" x14ac:dyDescent="0.25">
      <c r="A389" s="7">
        <v>40559</v>
      </c>
      <c r="B389" s="8">
        <v>1872.46</v>
      </c>
    </row>
    <row r="390" spans="1:2" hidden="1" x14ac:dyDescent="0.25">
      <c r="A390" s="7">
        <v>40560</v>
      </c>
      <c r="B390" s="9">
        <v>1872.46</v>
      </c>
    </row>
    <row r="391" spans="1:2" hidden="1" x14ac:dyDescent="0.25">
      <c r="A391" s="7">
        <v>40561</v>
      </c>
      <c r="B391" s="8">
        <v>1872.46</v>
      </c>
    </row>
    <row r="392" spans="1:2" hidden="1" x14ac:dyDescent="0.25">
      <c r="A392" s="7">
        <v>40562</v>
      </c>
      <c r="B392" s="9">
        <v>1864.64</v>
      </c>
    </row>
    <row r="393" spans="1:2" hidden="1" x14ac:dyDescent="0.25">
      <c r="A393" s="7">
        <v>40563</v>
      </c>
      <c r="B393" s="8">
        <v>1841.9</v>
      </c>
    </row>
    <row r="394" spans="1:2" hidden="1" x14ac:dyDescent="0.25">
      <c r="A394" s="7">
        <v>40564</v>
      </c>
      <c r="B394" s="9">
        <v>1849.59</v>
      </c>
    </row>
    <row r="395" spans="1:2" hidden="1" x14ac:dyDescent="0.25">
      <c r="A395" s="7">
        <v>40565</v>
      </c>
      <c r="B395" s="8">
        <v>1838.94</v>
      </c>
    </row>
    <row r="396" spans="1:2" hidden="1" x14ac:dyDescent="0.25">
      <c r="A396" s="7">
        <v>40566</v>
      </c>
      <c r="B396" s="9">
        <v>1838.94</v>
      </c>
    </row>
    <row r="397" spans="1:2" hidden="1" x14ac:dyDescent="0.25">
      <c r="A397" s="7">
        <v>40567</v>
      </c>
      <c r="B397" s="8">
        <v>1838.94</v>
      </c>
    </row>
    <row r="398" spans="1:2" hidden="1" x14ac:dyDescent="0.25">
      <c r="A398" s="7">
        <v>40568</v>
      </c>
      <c r="B398" s="9">
        <v>1842.43</v>
      </c>
    </row>
    <row r="399" spans="1:2" hidden="1" x14ac:dyDescent="0.25">
      <c r="A399" s="7">
        <v>40569</v>
      </c>
      <c r="B399" s="8">
        <v>1853.71</v>
      </c>
    </row>
    <row r="400" spans="1:2" hidden="1" x14ac:dyDescent="0.25">
      <c r="A400" s="7">
        <v>40570</v>
      </c>
      <c r="B400" s="9">
        <v>1862.05</v>
      </c>
    </row>
    <row r="401" spans="1:2" hidden="1" x14ac:dyDescent="0.25">
      <c r="A401" s="7">
        <v>40571</v>
      </c>
      <c r="B401" s="8">
        <v>1858.7</v>
      </c>
    </row>
    <row r="402" spans="1:2" hidden="1" x14ac:dyDescent="0.25">
      <c r="A402" s="7">
        <v>40572</v>
      </c>
      <c r="B402" s="9">
        <v>1857.98</v>
      </c>
    </row>
    <row r="403" spans="1:2" hidden="1" x14ac:dyDescent="0.25">
      <c r="A403" s="7">
        <v>40573</v>
      </c>
      <c r="B403" s="8">
        <v>1857.98</v>
      </c>
    </row>
    <row r="404" spans="1:2" hidden="1" x14ac:dyDescent="0.25">
      <c r="A404" s="7">
        <v>40574</v>
      </c>
      <c r="B404" s="9">
        <v>1857.98</v>
      </c>
    </row>
    <row r="405" spans="1:2" hidden="1" x14ac:dyDescent="0.25">
      <c r="A405" s="7">
        <v>40575</v>
      </c>
      <c r="B405" s="8">
        <v>1867.82</v>
      </c>
    </row>
    <row r="406" spans="1:2" hidden="1" x14ac:dyDescent="0.25">
      <c r="A406" s="7">
        <v>40576</v>
      </c>
      <c r="B406" s="9">
        <v>1853.33</v>
      </c>
    </row>
    <row r="407" spans="1:2" hidden="1" x14ac:dyDescent="0.25">
      <c r="A407" s="7">
        <v>40577</v>
      </c>
      <c r="B407" s="8">
        <v>1852.67</v>
      </c>
    </row>
    <row r="408" spans="1:2" hidden="1" x14ac:dyDescent="0.25">
      <c r="A408" s="7">
        <v>40578</v>
      </c>
      <c r="B408" s="9">
        <v>1863.03</v>
      </c>
    </row>
    <row r="409" spans="1:2" hidden="1" x14ac:dyDescent="0.25">
      <c r="A409" s="7">
        <v>40579</v>
      </c>
      <c r="B409" s="8">
        <v>1872.01</v>
      </c>
    </row>
    <row r="410" spans="1:2" hidden="1" x14ac:dyDescent="0.25">
      <c r="A410" s="7">
        <v>40580</v>
      </c>
      <c r="B410" s="9">
        <v>1872.01</v>
      </c>
    </row>
    <row r="411" spans="1:2" hidden="1" x14ac:dyDescent="0.25">
      <c r="A411" s="7">
        <v>40581</v>
      </c>
      <c r="B411" s="8">
        <v>1872.01</v>
      </c>
    </row>
    <row r="412" spans="1:2" hidden="1" x14ac:dyDescent="0.25">
      <c r="A412" s="7">
        <v>40582</v>
      </c>
      <c r="B412" s="9">
        <v>1871.81</v>
      </c>
    </row>
    <row r="413" spans="1:2" hidden="1" x14ac:dyDescent="0.25">
      <c r="A413" s="7">
        <v>40583</v>
      </c>
      <c r="B413" s="8">
        <v>1875.32</v>
      </c>
    </row>
    <row r="414" spans="1:2" hidden="1" x14ac:dyDescent="0.25">
      <c r="A414" s="7">
        <v>40584</v>
      </c>
      <c r="B414" s="9">
        <v>1891.54</v>
      </c>
    </row>
    <row r="415" spans="1:2" hidden="1" x14ac:dyDescent="0.25">
      <c r="A415" s="7">
        <v>40585</v>
      </c>
      <c r="B415" s="8">
        <v>1889.1</v>
      </c>
    </row>
    <row r="416" spans="1:2" hidden="1" x14ac:dyDescent="0.25">
      <c r="A416" s="7">
        <v>40586</v>
      </c>
      <c r="B416" s="9">
        <v>1880.37</v>
      </c>
    </row>
    <row r="417" spans="1:2" hidden="1" x14ac:dyDescent="0.25">
      <c r="A417" s="7">
        <v>40587</v>
      </c>
      <c r="B417" s="8">
        <v>1880.37</v>
      </c>
    </row>
    <row r="418" spans="1:2" hidden="1" x14ac:dyDescent="0.25">
      <c r="A418" s="7">
        <v>40588</v>
      </c>
      <c r="B418" s="9">
        <v>1880.37</v>
      </c>
    </row>
    <row r="419" spans="1:2" hidden="1" x14ac:dyDescent="0.25">
      <c r="A419" s="7">
        <v>40589</v>
      </c>
      <c r="B419" s="8">
        <v>1891.84</v>
      </c>
    </row>
    <row r="420" spans="1:2" hidden="1" x14ac:dyDescent="0.25">
      <c r="A420" s="7">
        <v>40590</v>
      </c>
      <c r="B420" s="9">
        <v>1902.01</v>
      </c>
    </row>
    <row r="421" spans="1:2" hidden="1" x14ac:dyDescent="0.25">
      <c r="A421" s="7">
        <v>40591</v>
      </c>
      <c r="B421" s="8">
        <v>1907.69</v>
      </c>
    </row>
    <row r="422" spans="1:2" hidden="1" x14ac:dyDescent="0.25">
      <c r="A422" s="7">
        <v>40592</v>
      </c>
      <c r="B422" s="9">
        <v>1893.46</v>
      </c>
    </row>
    <row r="423" spans="1:2" hidden="1" x14ac:dyDescent="0.25">
      <c r="A423" s="7">
        <v>40593</v>
      </c>
      <c r="B423" s="8">
        <v>1879.15</v>
      </c>
    </row>
    <row r="424" spans="1:2" hidden="1" x14ac:dyDescent="0.25">
      <c r="A424" s="7">
        <v>40594</v>
      </c>
      <c r="B424" s="9">
        <v>1879.15</v>
      </c>
    </row>
    <row r="425" spans="1:2" hidden="1" x14ac:dyDescent="0.25">
      <c r="A425" s="7">
        <v>40595</v>
      </c>
      <c r="B425" s="8">
        <v>1879.15</v>
      </c>
    </row>
    <row r="426" spans="1:2" hidden="1" x14ac:dyDescent="0.25">
      <c r="A426" s="7">
        <v>40596</v>
      </c>
      <c r="B426" s="9">
        <v>1879.15</v>
      </c>
    </row>
    <row r="427" spans="1:2" hidden="1" x14ac:dyDescent="0.25">
      <c r="A427" s="7">
        <v>40597</v>
      </c>
      <c r="B427" s="8">
        <v>1889.69</v>
      </c>
    </row>
    <row r="428" spans="1:2" hidden="1" x14ac:dyDescent="0.25">
      <c r="A428" s="7">
        <v>40598</v>
      </c>
      <c r="B428" s="9">
        <v>1898.28</v>
      </c>
    </row>
    <row r="429" spans="1:2" hidden="1" x14ac:dyDescent="0.25">
      <c r="A429" s="7">
        <v>40599</v>
      </c>
      <c r="B429" s="8">
        <v>1898.39</v>
      </c>
    </row>
    <row r="430" spans="1:2" hidden="1" x14ac:dyDescent="0.25">
      <c r="A430" s="7">
        <v>40600</v>
      </c>
      <c r="B430" s="9">
        <v>1895.56</v>
      </c>
    </row>
    <row r="431" spans="1:2" hidden="1" x14ac:dyDescent="0.25">
      <c r="A431" s="7">
        <v>40601</v>
      </c>
      <c r="B431" s="8">
        <v>1895.56</v>
      </c>
    </row>
    <row r="432" spans="1:2" hidden="1" x14ac:dyDescent="0.25">
      <c r="A432" s="7">
        <v>40602</v>
      </c>
      <c r="B432" s="9">
        <v>1895.56</v>
      </c>
    </row>
    <row r="433" spans="1:2" hidden="1" x14ac:dyDescent="0.25">
      <c r="A433" s="7">
        <v>40603</v>
      </c>
      <c r="B433" s="8">
        <v>1907.37</v>
      </c>
    </row>
    <row r="434" spans="1:2" hidden="1" x14ac:dyDescent="0.25">
      <c r="A434" s="7">
        <v>40604</v>
      </c>
      <c r="B434" s="9">
        <v>1913.21</v>
      </c>
    </row>
    <row r="435" spans="1:2" hidden="1" x14ac:dyDescent="0.25">
      <c r="A435" s="7">
        <v>40605</v>
      </c>
      <c r="B435" s="8">
        <v>1916.05</v>
      </c>
    </row>
    <row r="436" spans="1:2" hidden="1" x14ac:dyDescent="0.25">
      <c r="A436" s="7">
        <v>40606</v>
      </c>
      <c r="B436" s="9">
        <v>1904.73</v>
      </c>
    </row>
    <row r="437" spans="1:2" hidden="1" x14ac:dyDescent="0.25">
      <c r="A437" s="7">
        <v>40607</v>
      </c>
      <c r="B437" s="8">
        <v>1890.23</v>
      </c>
    </row>
    <row r="438" spans="1:2" hidden="1" x14ac:dyDescent="0.25">
      <c r="A438" s="7">
        <v>40608</v>
      </c>
      <c r="B438" s="9">
        <v>1890.23</v>
      </c>
    </row>
    <row r="439" spans="1:2" hidden="1" x14ac:dyDescent="0.25">
      <c r="A439" s="7">
        <v>40609</v>
      </c>
      <c r="B439" s="8">
        <v>1890.23</v>
      </c>
    </row>
    <row r="440" spans="1:2" hidden="1" x14ac:dyDescent="0.25">
      <c r="A440" s="7">
        <v>40610</v>
      </c>
      <c r="B440" s="9">
        <v>1893.17</v>
      </c>
    </row>
    <row r="441" spans="1:2" hidden="1" x14ac:dyDescent="0.25">
      <c r="A441" s="7">
        <v>40611</v>
      </c>
      <c r="B441" s="8">
        <v>1889.85</v>
      </c>
    </row>
    <row r="442" spans="1:2" hidden="1" x14ac:dyDescent="0.25">
      <c r="A442" s="7">
        <v>40612</v>
      </c>
      <c r="B442" s="9">
        <v>1879.49</v>
      </c>
    </row>
    <row r="443" spans="1:2" hidden="1" x14ac:dyDescent="0.25">
      <c r="A443" s="7">
        <v>40613</v>
      </c>
      <c r="B443" s="8">
        <v>1871.97</v>
      </c>
    </row>
    <row r="444" spans="1:2" hidden="1" x14ac:dyDescent="0.25">
      <c r="A444" s="7">
        <v>40614</v>
      </c>
      <c r="B444" s="9">
        <v>1866.2</v>
      </c>
    </row>
    <row r="445" spans="1:2" hidden="1" x14ac:dyDescent="0.25">
      <c r="A445" s="7">
        <v>40615</v>
      </c>
      <c r="B445" s="8">
        <v>1866.2</v>
      </c>
    </row>
    <row r="446" spans="1:2" hidden="1" x14ac:dyDescent="0.25">
      <c r="A446" s="7">
        <v>40616</v>
      </c>
      <c r="B446" s="9">
        <v>1866.2</v>
      </c>
    </row>
    <row r="447" spans="1:2" hidden="1" x14ac:dyDescent="0.25">
      <c r="A447" s="7">
        <v>40617</v>
      </c>
      <c r="B447" s="8">
        <v>1876.29</v>
      </c>
    </row>
    <row r="448" spans="1:2" hidden="1" x14ac:dyDescent="0.25">
      <c r="A448" s="7">
        <v>40618</v>
      </c>
      <c r="B448" s="9">
        <v>1887.67</v>
      </c>
    </row>
    <row r="449" spans="1:2" hidden="1" x14ac:dyDescent="0.25">
      <c r="A449" s="7">
        <v>40619</v>
      </c>
      <c r="B449" s="8">
        <v>1892.62</v>
      </c>
    </row>
    <row r="450" spans="1:2" hidden="1" x14ac:dyDescent="0.25">
      <c r="A450" s="7">
        <v>40620</v>
      </c>
      <c r="B450" s="9">
        <v>1876.78</v>
      </c>
    </row>
    <row r="451" spans="1:2" hidden="1" x14ac:dyDescent="0.25">
      <c r="A451" s="7">
        <v>40621</v>
      </c>
      <c r="B451" s="8">
        <v>1874.79</v>
      </c>
    </row>
    <row r="452" spans="1:2" hidden="1" x14ac:dyDescent="0.25">
      <c r="A452" s="7">
        <v>40622</v>
      </c>
      <c r="B452" s="9">
        <v>1874.79</v>
      </c>
    </row>
    <row r="453" spans="1:2" hidden="1" x14ac:dyDescent="0.25">
      <c r="A453" s="7">
        <v>40623</v>
      </c>
      <c r="B453" s="8">
        <v>1874.79</v>
      </c>
    </row>
    <row r="454" spans="1:2" hidden="1" x14ac:dyDescent="0.25">
      <c r="A454" s="7">
        <v>40624</v>
      </c>
      <c r="B454" s="9">
        <v>1874.79</v>
      </c>
    </row>
    <row r="455" spans="1:2" hidden="1" x14ac:dyDescent="0.25">
      <c r="A455" s="7">
        <v>40625</v>
      </c>
      <c r="B455" s="8">
        <v>1866.34</v>
      </c>
    </row>
    <row r="456" spans="1:2" hidden="1" x14ac:dyDescent="0.25">
      <c r="A456" s="7">
        <v>40626</v>
      </c>
      <c r="B456" s="9">
        <v>1867.74</v>
      </c>
    </row>
    <row r="457" spans="1:2" hidden="1" x14ac:dyDescent="0.25">
      <c r="A457" s="7">
        <v>40627</v>
      </c>
      <c r="B457" s="8">
        <v>1865.11</v>
      </c>
    </row>
    <row r="458" spans="1:2" hidden="1" x14ac:dyDescent="0.25">
      <c r="A458" s="7">
        <v>40628</v>
      </c>
      <c r="B458" s="9">
        <v>1871.37</v>
      </c>
    </row>
    <row r="459" spans="1:2" hidden="1" x14ac:dyDescent="0.25">
      <c r="A459" s="7">
        <v>40629</v>
      </c>
      <c r="B459" s="8">
        <v>1871.37</v>
      </c>
    </row>
    <row r="460" spans="1:2" hidden="1" x14ac:dyDescent="0.25">
      <c r="A460" s="7">
        <v>40630</v>
      </c>
      <c r="B460" s="9">
        <v>1871.37</v>
      </c>
    </row>
    <row r="461" spans="1:2" hidden="1" x14ac:dyDescent="0.25">
      <c r="A461" s="7">
        <v>40631</v>
      </c>
      <c r="B461" s="8">
        <v>1877.84</v>
      </c>
    </row>
    <row r="462" spans="1:2" hidden="1" x14ac:dyDescent="0.25">
      <c r="A462" s="7">
        <v>40632</v>
      </c>
      <c r="B462" s="9">
        <v>1888</v>
      </c>
    </row>
    <row r="463" spans="1:2" hidden="1" x14ac:dyDescent="0.25">
      <c r="A463" s="7">
        <v>40633</v>
      </c>
      <c r="B463" s="8">
        <v>1879.47</v>
      </c>
    </row>
    <row r="464" spans="1:2" hidden="1" x14ac:dyDescent="0.25">
      <c r="A464" s="7">
        <v>40634</v>
      </c>
      <c r="B464" s="9">
        <v>1870.6</v>
      </c>
    </row>
    <row r="465" spans="1:2" hidden="1" x14ac:dyDescent="0.25">
      <c r="A465" s="7">
        <v>40635</v>
      </c>
      <c r="B465" s="8">
        <v>1858.95</v>
      </c>
    </row>
    <row r="466" spans="1:2" hidden="1" x14ac:dyDescent="0.25">
      <c r="A466" s="7">
        <v>40636</v>
      </c>
      <c r="B466" s="9">
        <v>1858.95</v>
      </c>
    </row>
    <row r="467" spans="1:2" hidden="1" x14ac:dyDescent="0.25">
      <c r="A467" s="7">
        <v>40637</v>
      </c>
      <c r="B467" s="8">
        <v>1858.95</v>
      </c>
    </row>
    <row r="468" spans="1:2" hidden="1" x14ac:dyDescent="0.25">
      <c r="A468" s="7">
        <v>40638</v>
      </c>
      <c r="B468" s="9">
        <v>1846.78</v>
      </c>
    </row>
    <row r="469" spans="1:2" hidden="1" x14ac:dyDescent="0.25">
      <c r="A469" s="7">
        <v>40639</v>
      </c>
      <c r="B469" s="8">
        <v>1838.29</v>
      </c>
    </row>
    <row r="470" spans="1:2" hidden="1" x14ac:dyDescent="0.25">
      <c r="A470" s="7">
        <v>40640</v>
      </c>
      <c r="B470" s="9">
        <v>1826.97</v>
      </c>
    </row>
    <row r="471" spans="1:2" hidden="1" x14ac:dyDescent="0.25">
      <c r="A471" s="7">
        <v>40641</v>
      </c>
      <c r="B471" s="8">
        <v>1825.09</v>
      </c>
    </row>
    <row r="472" spans="1:2" hidden="1" x14ac:dyDescent="0.25">
      <c r="A472" s="7">
        <v>40642</v>
      </c>
      <c r="B472" s="9">
        <v>1817.35</v>
      </c>
    </row>
    <row r="473" spans="1:2" hidden="1" x14ac:dyDescent="0.25">
      <c r="A473" s="7">
        <v>40643</v>
      </c>
      <c r="B473" s="8">
        <v>1817.35</v>
      </c>
    </row>
    <row r="474" spans="1:2" hidden="1" x14ac:dyDescent="0.25">
      <c r="A474" s="7">
        <v>40644</v>
      </c>
      <c r="B474" s="9">
        <v>1817.35</v>
      </c>
    </row>
    <row r="475" spans="1:2" hidden="1" x14ac:dyDescent="0.25">
      <c r="A475" s="7">
        <v>40645</v>
      </c>
      <c r="B475" s="8">
        <v>1815.79</v>
      </c>
    </row>
    <row r="476" spans="1:2" hidden="1" x14ac:dyDescent="0.25">
      <c r="A476" s="7">
        <v>40646</v>
      </c>
      <c r="B476" s="9">
        <v>1818.14</v>
      </c>
    </row>
    <row r="477" spans="1:2" hidden="1" x14ac:dyDescent="0.25">
      <c r="A477" s="7">
        <v>40647</v>
      </c>
      <c r="B477" s="8">
        <v>1818.91</v>
      </c>
    </row>
    <row r="478" spans="1:2" hidden="1" x14ac:dyDescent="0.25">
      <c r="A478" s="7">
        <v>40648</v>
      </c>
      <c r="B478" s="9">
        <v>1811.1</v>
      </c>
    </row>
    <row r="479" spans="1:2" hidden="1" x14ac:dyDescent="0.25">
      <c r="A479" s="7">
        <v>40649</v>
      </c>
      <c r="B479" s="8">
        <v>1800.63</v>
      </c>
    </row>
    <row r="480" spans="1:2" hidden="1" x14ac:dyDescent="0.25">
      <c r="A480" s="7">
        <v>40650</v>
      </c>
      <c r="B480" s="9">
        <v>1800.63</v>
      </c>
    </row>
    <row r="481" spans="1:2" hidden="1" x14ac:dyDescent="0.25">
      <c r="A481" s="7">
        <v>40651</v>
      </c>
      <c r="B481" s="8">
        <v>1800.63</v>
      </c>
    </row>
    <row r="482" spans="1:2" hidden="1" x14ac:dyDescent="0.25">
      <c r="A482" s="7">
        <v>40652</v>
      </c>
      <c r="B482" s="9">
        <v>1799.79</v>
      </c>
    </row>
    <row r="483" spans="1:2" hidden="1" x14ac:dyDescent="0.25">
      <c r="A483" s="7">
        <v>40653</v>
      </c>
      <c r="B483" s="8">
        <v>1790.54</v>
      </c>
    </row>
    <row r="484" spans="1:2" hidden="1" x14ac:dyDescent="0.25">
      <c r="A484" s="7">
        <v>40654</v>
      </c>
      <c r="B484" s="9">
        <v>1782.59</v>
      </c>
    </row>
    <row r="485" spans="1:2" hidden="1" x14ac:dyDescent="0.25">
      <c r="A485" s="7">
        <v>40655</v>
      </c>
      <c r="B485" s="8">
        <v>1782.59</v>
      </c>
    </row>
    <row r="486" spans="1:2" hidden="1" x14ac:dyDescent="0.25">
      <c r="A486" s="7">
        <v>40656</v>
      </c>
      <c r="B486" s="9">
        <v>1782.59</v>
      </c>
    </row>
    <row r="487" spans="1:2" hidden="1" x14ac:dyDescent="0.25">
      <c r="A487" s="7">
        <v>40657</v>
      </c>
      <c r="B487" s="8">
        <v>1782.59</v>
      </c>
    </row>
    <row r="488" spans="1:2" hidden="1" x14ac:dyDescent="0.25">
      <c r="A488" s="7">
        <v>40658</v>
      </c>
      <c r="B488" s="9">
        <v>1782.59</v>
      </c>
    </row>
    <row r="489" spans="1:2" hidden="1" x14ac:dyDescent="0.25">
      <c r="A489" s="7">
        <v>40659</v>
      </c>
      <c r="B489" s="8">
        <v>1781.56</v>
      </c>
    </row>
    <row r="490" spans="1:2" hidden="1" x14ac:dyDescent="0.25">
      <c r="A490" s="7">
        <v>40660</v>
      </c>
      <c r="B490" s="9">
        <v>1787.88</v>
      </c>
    </row>
    <row r="491" spans="1:2" hidden="1" x14ac:dyDescent="0.25">
      <c r="A491" s="7">
        <v>40661</v>
      </c>
      <c r="B491" s="8">
        <v>1784.11</v>
      </c>
    </row>
    <row r="492" spans="1:2" hidden="1" x14ac:dyDescent="0.25">
      <c r="A492" s="7">
        <v>40662</v>
      </c>
      <c r="B492" s="9">
        <v>1767.54</v>
      </c>
    </row>
    <row r="493" spans="1:2" hidden="1" x14ac:dyDescent="0.25">
      <c r="A493" s="7">
        <v>40663</v>
      </c>
      <c r="B493" s="8">
        <v>1768.19</v>
      </c>
    </row>
    <row r="494" spans="1:2" hidden="1" x14ac:dyDescent="0.25">
      <c r="A494" s="7">
        <v>40664</v>
      </c>
      <c r="B494" s="9">
        <v>1768.19</v>
      </c>
    </row>
    <row r="495" spans="1:2" hidden="1" x14ac:dyDescent="0.25">
      <c r="A495" s="7">
        <v>40665</v>
      </c>
      <c r="B495" s="8">
        <v>1768.19</v>
      </c>
    </row>
    <row r="496" spans="1:2" hidden="1" x14ac:dyDescent="0.25">
      <c r="A496" s="7">
        <v>40666</v>
      </c>
      <c r="B496" s="9">
        <v>1768.37</v>
      </c>
    </row>
    <row r="497" spans="1:2" hidden="1" x14ac:dyDescent="0.25">
      <c r="A497" s="7">
        <v>40667</v>
      </c>
      <c r="B497" s="8">
        <v>1767.05</v>
      </c>
    </row>
    <row r="498" spans="1:2" hidden="1" x14ac:dyDescent="0.25">
      <c r="A498" s="7">
        <v>40668</v>
      </c>
      <c r="B498" s="9">
        <v>1763.45</v>
      </c>
    </row>
    <row r="499" spans="1:2" hidden="1" x14ac:dyDescent="0.25">
      <c r="A499" s="7">
        <v>40669</v>
      </c>
      <c r="B499" s="8">
        <v>1769.46</v>
      </c>
    </row>
    <row r="500" spans="1:2" hidden="1" x14ac:dyDescent="0.25">
      <c r="A500" s="7">
        <v>40670</v>
      </c>
      <c r="B500" s="9">
        <v>1763.12</v>
      </c>
    </row>
    <row r="501" spans="1:2" hidden="1" x14ac:dyDescent="0.25">
      <c r="A501" s="7">
        <v>40671</v>
      </c>
      <c r="B501" s="8">
        <v>1763.12</v>
      </c>
    </row>
    <row r="502" spans="1:2" hidden="1" x14ac:dyDescent="0.25">
      <c r="A502" s="7">
        <v>40672</v>
      </c>
      <c r="B502" s="9">
        <v>1763.12</v>
      </c>
    </row>
    <row r="503" spans="1:2" hidden="1" x14ac:dyDescent="0.25">
      <c r="A503" s="7">
        <v>40673</v>
      </c>
      <c r="B503" s="8">
        <v>1779.7</v>
      </c>
    </row>
    <row r="504" spans="1:2" hidden="1" x14ac:dyDescent="0.25">
      <c r="A504" s="7">
        <v>40674</v>
      </c>
      <c r="B504" s="9">
        <v>1791.72</v>
      </c>
    </row>
    <row r="505" spans="1:2" hidden="1" x14ac:dyDescent="0.25">
      <c r="A505" s="7">
        <v>40675</v>
      </c>
      <c r="B505" s="8">
        <v>1798.66</v>
      </c>
    </row>
    <row r="506" spans="1:2" hidden="1" x14ac:dyDescent="0.25">
      <c r="A506" s="7">
        <v>40676</v>
      </c>
      <c r="B506" s="9">
        <v>1807.86</v>
      </c>
    </row>
    <row r="507" spans="1:2" hidden="1" x14ac:dyDescent="0.25">
      <c r="A507" s="7">
        <v>40677</v>
      </c>
      <c r="B507" s="8">
        <v>1805.37</v>
      </c>
    </row>
    <row r="508" spans="1:2" hidden="1" x14ac:dyDescent="0.25">
      <c r="A508" s="7">
        <v>40678</v>
      </c>
      <c r="B508" s="9">
        <v>1805.37</v>
      </c>
    </row>
    <row r="509" spans="1:2" hidden="1" x14ac:dyDescent="0.25">
      <c r="A509" s="7">
        <v>40679</v>
      </c>
      <c r="B509" s="8">
        <v>1805.37</v>
      </c>
    </row>
    <row r="510" spans="1:2" hidden="1" x14ac:dyDescent="0.25">
      <c r="A510" s="7">
        <v>40680</v>
      </c>
      <c r="B510" s="9">
        <v>1814.98</v>
      </c>
    </row>
    <row r="511" spans="1:2" hidden="1" x14ac:dyDescent="0.25">
      <c r="A511" s="7">
        <v>40681</v>
      </c>
      <c r="B511" s="8">
        <v>1826.03</v>
      </c>
    </row>
    <row r="512" spans="1:2" hidden="1" x14ac:dyDescent="0.25">
      <c r="A512" s="7">
        <v>40682</v>
      </c>
      <c r="B512" s="9">
        <v>1824.62</v>
      </c>
    </row>
    <row r="513" spans="1:2" hidden="1" x14ac:dyDescent="0.25">
      <c r="A513" s="7">
        <v>40683</v>
      </c>
      <c r="B513" s="8">
        <v>1814.99</v>
      </c>
    </row>
    <row r="514" spans="1:2" hidden="1" x14ac:dyDescent="0.25">
      <c r="A514" s="7">
        <v>40684</v>
      </c>
      <c r="B514" s="9">
        <v>1819.86</v>
      </c>
    </row>
    <row r="515" spans="1:2" hidden="1" x14ac:dyDescent="0.25">
      <c r="A515" s="7">
        <v>40685</v>
      </c>
      <c r="B515" s="8">
        <v>1819.86</v>
      </c>
    </row>
    <row r="516" spans="1:2" hidden="1" x14ac:dyDescent="0.25">
      <c r="A516" s="7">
        <v>40686</v>
      </c>
      <c r="B516" s="9">
        <v>1819.86</v>
      </c>
    </row>
    <row r="517" spans="1:2" hidden="1" x14ac:dyDescent="0.25">
      <c r="A517" s="7">
        <v>40687</v>
      </c>
      <c r="B517" s="8">
        <v>1828.12</v>
      </c>
    </row>
    <row r="518" spans="1:2" hidden="1" x14ac:dyDescent="0.25">
      <c r="A518" s="7">
        <v>40688</v>
      </c>
      <c r="B518" s="9">
        <v>1828.64</v>
      </c>
    </row>
    <row r="519" spans="1:2" hidden="1" x14ac:dyDescent="0.25">
      <c r="A519" s="7">
        <v>40689</v>
      </c>
      <c r="B519" s="8">
        <v>1831.58</v>
      </c>
    </row>
    <row r="520" spans="1:2" hidden="1" x14ac:dyDescent="0.25">
      <c r="A520" s="7">
        <v>40690</v>
      </c>
      <c r="B520" s="9">
        <v>1829.75</v>
      </c>
    </row>
    <row r="521" spans="1:2" hidden="1" x14ac:dyDescent="0.25">
      <c r="A521" s="7">
        <v>40691</v>
      </c>
      <c r="B521" s="8">
        <v>1817.34</v>
      </c>
    </row>
    <row r="522" spans="1:2" hidden="1" x14ac:dyDescent="0.25">
      <c r="A522" s="7">
        <v>40692</v>
      </c>
      <c r="B522" s="9">
        <v>1817.34</v>
      </c>
    </row>
    <row r="523" spans="1:2" hidden="1" x14ac:dyDescent="0.25">
      <c r="A523" s="7">
        <v>40693</v>
      </c>
      <c r="B523" s="8">
        <v>1817.34</v>
      </c>
    </row>
    <row r="524" spans="1:2" hidden="1" x14ac:dyDescent="0.25">
      <c r="A524" s="7">
        <v>40694</v>
      </c>
      <c r="B524" s="9">
        <v>1817.34</v>
      </c>
    </row>
    <row r="525" spans="1:2" hidden="1" x14ac:dyDescent="0.25">
      <c r="A525" s="7">
        <v>40695</v>
      </c>
      <c r="B525" s="8">
        <v>1797.83</v>
      </c>
    </row>
    <row r="526" spans="1:2" hidden="1" x14ac:dyDescent="0.25">
      <c r="A526" s="7">
        <v>40696</v>
      </c>
      <c r="B526" s="9">
        <v>1789.41</v>
      </c>
    </row>
    <row r="527" spans="1:2" hidden="1" x14ac:dyDescent="0.25">
      <c r="A527" s="7">
        <v>40697</v>
      </c>
      <c r="B527" s="8">
        <v>1784.12</v>
      </c>
    </row>
    <row r="528" spans="1:2" hidden="1" x14ac:dyDescent="0.25">
      <c r="A528" s="7">
        <v>40698</v>
      </c>
      <c r="B528" s="9">
        <v>1785.05</v>
      </c>
    </row>
    <row r="529" spans="1:2" hidden="1" x14ac:dyDescent="0.25">
      <c r="A529" s="7">
        <v>40699</v>
      </c>
      <c r="B529" s="8">
        <v>1785.05</v>
      </c>
    </row>
    <row r="530" spans="1:2" hidden="1" x14ac:dyDescent="0.25">
      <c r="A530" s="7">
        <v>40700</v>
      </c>
      <c r="B530" s="9">
        <v>1785.05</v>
      </c>
    </row>
    <row r="531" spans="1:2" hidden="1" x14ac:dyDescent="0.25">
      <c r="A531" s="7">
        <v>40701</v>
      </c>
      <c r="B531" s="8">
        <v>1785.05</v>
      </c>
    </row>
    <row r="532" spans="1:2" hidden="1" x14ac:dyDescent="0.25">
      <c r="A532" s="7">
        <v>40702</v>
      </c>
      <c r="B532" s="9">
        <v>1770.13</v>
      </c>
    </row>
    <row r="533" spans="1:2" hidden="1" x14ac:dyDescent="0.25">
      <c r="A533" s="7">
        <v>40703</v>
      </c>
      <c r="B533" s="8">
        <v>1769.83</v>
      </c>
    </row>
    <row r="534" spans="1:2" hidden="1" x14ac:dyDescent="0.25">
      <c r="A534" s="7">
        <v>40704</v>
      </c>
      <c r="B534" s="9">
        <v>1772.59</v>
      </c>
    </row>
    <row r="535" spans="1:2" hidden="1" x14ac:dyDescent="0.25">
      <c r="A535" s="7">
        <v>40705</v>
      </c>
      <c r="B535" s="8">
        <v>1774.94</v>
      </c>
    </row>
    <row r="536" spans="1:2" hidden="1" x14ac:dyDescent="0.25">
      <c r="A536" s="7">
        <v>40706</v>
      </c>
      <c r="B536" s="9">
        <v>1774.94</v>
      </c>
    </row>
    <row r="537" spans="1:2" hidden="1" x14ac:dyDescent="0.25">
      <c r="A537" s="7">
        <v>40707</v>
      </c>
      <c r="B537" s="8">
        <v>1774.94</v>
      </c>
    </row>
    <row r="538" spans="1:2" hidden="1" x14ac:dyDescent="0.25">
      <c r="A538" s="7">
        <v>40708</v>
      </c>
      <c r="B538" s="9">
        <v>1777.64</v>
      </c>
    </row>
    <row r="539" spans="1:2" hidden="1" x14ac:dyDescent="0.25">
      <c r="A539" s="7">
        <v>40709</v>
      </c>
      <c r="B539" s="8">
        <v>1774.24</v>
      </c>
    </row>
    <row r="540" spans="1:2" hidden="1" x14ac:dyDescent="0.25">
      <c r="A540" s="7">
        <v>40710</v>
      </c>
      <c r="B540" s="9">
        <v>1781.4</v>
      </c>
    </row>
    <row r="541" spans="1:2" hidden="1" x14ac:dyDescent="0.25">
      <c r="A541" s="7">
        <v>40711</v>
      </c>
      <c r="B541" s="8">
        <v>1793.92</v>
      </c>
    </row>
    <row r="542" spans="1:2" hidden="1" x14ac:dyDescent="0.25">
      <c r="A542" s="7">
        <v>40712</v>
      </c>
      <c r="B542" s="9">
        <v>1787.8</v>
      </c>
    </row>
    <row r="543" spans="1:2" hidden="1" x14ac:dyDescent="0.25">
      <c r="A543" s="7">
        <v>40713</v>
      </c>
      <c r="B543" s="8">
        <v>1787.8</v>
      </c>
    </row>
    <row r="544" spans="1:2" hidden="1" x14ac:dyDescent="0.25">
      <c r="A544" s="7">
        <v>40714</v>
      </c>
      <c r="B544" s="9">
        <v>1787.8</v>
      </c>
    </row>
    <row r="545" spans="1:2" hidden="1" x14ac:dyDescent="0.25">
      <c r="A545" s="7">
        <v>40715</v>
      </c>
      <c r="B545" s="8">
        <v>1789.47</v>
      </c>
    </row>
    <row r="546" spans="1:2" hidden="1" x14ac:dyDescent="0.25">
      <c r="A546" s="7">
        <v>40716</v>
      </c>
      <c r="B546" s="9">
        <v>1780.48</v>
      </c>
    </row>
    <row r="547" spans="1:2" hidden="1" x14ac:dyDescent="0.25">
      <c r="A547" s="7">
        <v>40717</v>
      </c>
      <c r="B547" s="8">
        <v>1779.1</v>
      </c>
    </row>
    <row r="548" spans="1:2" hidden="1" x14ac:dyDescent="0.25">
      <c r="A548" s="7">
        <v>40718</v>
      </c>
      <c r="B548" s="9">
        <v>1788.11</v>
      </c>
    </row>
    <row r="549" spans="1:2" hidden="1" x14ac:dyDescent="0.25">
      <c r="A549" s="7">
        <v>40719</v>
      </c>
      <c r="B549" s="8">
        <v>1787.8</v>
      </c>
    </row>
    <row r="550" spans="1:2" hidden="1" x14ac:dyDescent="0.25">
      <c r="A550" s="7">
        <v>40720</v>
      </c>
      <c r="B550" s="9">
        <v>1787.8</v>
      </c>
    </row>
    <row r="551" spans="1:2" hidden="1" x14ac:dyDescent="0.25">
      <c r="A551" s="7">
        <v>40721</v>
      </c>
      <c r="B551" s="8">
        <v>1787.8</v>
      </c>
    </row>
    <row r="552" spans="1:2" hidden="1" x14ac:dyDescent="0.25">
      <c r="A552" s="7">
        <v>40722</v>
      </c>
      <c r="B552" s="9">
        <v>1787.8</v>
      </c>
    </row>
    <row r="553" spans="1:2" hidden="1" x14ac:dyDescent="0.25">
      <c r="A553" s="7">
        <v>40723</v>
      </c>
      <c r="B553" s="8">
        <v>1786.73</v>
      </c>
    </row>
    <row r="554" spans="1:2" hidden="1" x14ac:dyDescent="0.25">
      <c r="A554" s="7">
        <v>40724</v>
      </c>
      <c r="B554" s="9">
        <v>1780.16</v>
      </c>
    </row>
    <row r="555" spans="1:2" hidden="1" x14ac:dyDescent="0.25">
      <c r="A555" s="7">
        <v>40725</v>
      </c>
      <c r="B555" s="8">
        <v>1772.32</v>
      </c>
    </row>
    <row r="556" spans="1:2" hidden="1" x14ac:dyDescent="0.25">
      <c r="A556" s="7">
        <v>40726</v>
      </c>
      <c r="B556" s="9">
        <v>1762.59</v>
      </c>
    </row>
    <row r="557" spans="1:2" hidden="1" x14ac:dyDescent="0.25">
      <c r="A557" s="7">
        <v>40727</v>
      </c>
      <c r="B557" s="8">
        <v>1762.59</v>
      </c>
    </row>
    <row r="558" spans="1:2" hidden="1" x14ac:dyDescent="0.25">
      <c r="A558" s="7">
        <v>40728</v>
      </c>
      <c r="B558" s="9">
        <v>1762.59</v>
      </c>
    </row>
    <row r="559" spans="1:2" hidden="1" x14ac:dyDescent="0.25">
      <c r="A559" s="7">
        <v>40729</v>
      </c>
      <c r="B559" s="8">
        <v>1762.59</v>
      </c>
    </row>
    <row r="560" spans="1:2" hidden="1" x14ac:dyDescent="0.25">
      <c r="A560" s="7">
        <v>40730</v>
      </c>
      <c r="B560" s="9">
        <v>1766.57</v>
      </c>
    </row>
    <row r="561" spans="1:2" hidden="1" x14ac:dyDescent="0.25">
      <c r="A561" s="7">
        <v>40731</v>
      </c>
      <c r="B561" s="8">
        <v>1767.47</v>
      </c>
    </row>
    <row r="562" spans="1:2" hidden="1" x14ac:dyDescent="0.25">
      <c r="A562" s="7">
        <v>40732</v>
      </c>
      <c r="B562" s="9">
        <v>1759.38</v>
      </c>
    </row>
    <row r="563" spans="1:2" hidden="1" x14ac:dyDescent="0.25">
      <c r="A563" s="7">
        <v>40733</v>
      </c>
      <c r="B563" s="8">
        <v>1759.41</v>
      </c>
    </row>
    <row r="564" spans="1:2" hidden="1" x14ac:dyDescent="0.25">
      <c r="A564" s="7">
        <v>40734</v>
      </c>
      <c r="B564" s="9">
        <v>1759.41</v>
      </c>
    </row>
    <row r="565" spans="1:2" hidden="1" x14ac:dyDescent="0.25">
      <c r="A565" s="7">
        <v>40735</v>
      </c>
      <c r="B565" s="8">
        <v>1759.41</v>
      </c>
    </row>
    <row r="566" spans="1:2" hidden="1" x14ac:dyDescent="0.25">
      <c r="A566" s="7">
        <v>40736</v>
      </c>
      <c r="B566" s="9">
        <v>1768.42</v>
      </c>
    </row>
    <row r="567" spans="1:2" hidden="1" x14ac:dyDescent="0.25">
      <c r="A567" s="7">
        <v>40737</v>
      </c>
      <c r="B567" s="8">
        <v>1765.32</v>
      </c>
    </row>
    <row r="568" spans="1:2" hidden="1" x14ac:dyDescent="0.25">
      <c r="A568" s="7">
        <v>40738</v>
      </c>
      <c r="B568" s="9">
        <v>1758.25</v>
      </c>
    </row>
    <row r="569" spans="1:2" hidden="1" x14ac:dyDescent="0.25">
      <c r="A569" s="7">
        <v>40739</v>
      </c>
      <c r="B569" s="8">
        <v>1748.41</v>
      </c>
    </row>
    <row r="570" spans="1:2" hidden="1" x14ac:dyDescent="0.25">
      <c r="A570" s="7">
        <v>40740</v>
      </c>
      <c r="B570" s="9">
        <v>1750.9</v>
      </c>
    </row>
    <row r="571" spans="1:2" hidden="1" x14ac:dyDescent="0.25">
      <c r="A571" s="7">
        <v>40741</v>
      </c>
      <c r="B571" s="8">
        <v>1750.9</v>
      </c>
    </row>
    <row r="572" spans="1:2" hidden="1" x14ac:dyDescent="0.25">
      <c r="A572" s="7">
        <v>40742</v>
      </c>
      <c r="B572" s="9">
        <v>1750.9</v>
      </c>
    </row>
    <row r="573" spans="1:2" hidden="1" x14ac:dyDescent="0.25">
      <c r="A573" s="7">
        <v>40743</v>
      </c>
      <c r="B573" s="8">
        <v>1758.99</v>
      </c>
    </row>
    <row r="574" spans="1:2" hidden="1" x14ac:dyDescent="0.25">
      <c r="A574" s="7">
        <v>40744</v>
      </c>
      <c r="B574" s="9">
        <v>1757.49</v>
      </c>
    </row>
    <row r="575" spans="1:2" hidden="1" x14ac:dyDescent="0.25">
      <c r="A575" s="7">
        <v>40745</v>
      </c>
      <c r="B575" s="8">
        <v>1757.49</v>
      </c>
    </row>
    <row r="576" spans="1:2" hidden="1" x14ac:dyDescent="0.25">
      <c r="A576" s="7">
        <v>40746</v>
      </c>
      <c r="B576" s="9">
        <v>1756.38</v>
      </c>
    </row>
    <row r="577" spans="1:2" hidden="1" x14ac:dyDescent="0.25">
      <c r="A577" s="7">
        <v>40747</v>
      </c>
      <c r="B577" s="8">
        <v>1757.35</v>
      </c>
    </row>
    <row r="578" spans="1:2" hidden="1" x14ac:dyDescent="0.25">
      <c r="A578" s="7">
        <v>40748</v>
      </c>
      <c r="B578" s="9">
        <v>1757.35</v>
      </c>
    </row>
    <row r="579" spans="1:2" hidden="1" x14ac:dyDescent="0.25">
      <c r="A579" s="7">
        <v>40749</v>
      </c>
      <c r="B579" s="8">
        <v>1757.35</v>
      </c>
    </row>
    <row r="580" spans="1:2" hidden="1" x14ac:dyDescent="0.25">
      <c r="A580" s="7">
        <v>40750</v>
      </c>
      <c r="B580" s="9">
        <v>1768.02</v>
      </c>
    </row>
    <row r="581" spans="1:2" hidden="1" x14ac:dyDescent="0.25">
      <c r="A581" s="7">
        <v>40751</v>
      </c>
      <c r="B581" s="8">
        <v>1759.88</v>
      </c>
    </row>
    <row r="582" spans="1:2" hidden="1" x14ac:dyDescent="0.25">
      <c r="A582" s="7">
        <v>40752</v>
      </c>
      <c r="B582" s="9">
        <v>1764.89</v>
      </c>
    </row>
    <row r="583" spans="1:2" hidden="1" x14ac:dyDescent="0.25">
      <c r="A583" s="7">
        <v>40753</v>
      </c>
      <c r="B583" s="8">
        <v>1771.15</v>
      </c>
    </row>
    <row r="584" spans="1:2" hidden="1" x14ac:dyDescent="0.25">
      <c r="A584" s="7">
        <v>40754</v>
      </c>
      <c r="B584" s="9">
        <v>1777.82</v>
      </c>
    </row>
    <row r="585" spans="1:2" hidden="1" x14ac:dyDescent="0.25">
      <c r="A585" s="7">
        <v>40755</v>
      </c>
      <c r="B585" s="8">
        <v>1777.82</v>
      </c>
    </row>
    <row r="586" spans="1:2" hidden="1" x14ac:dyDescent="0.25">
      <c r="A586" s="7">
        <v>40756</v>
      </c>
      <c r="B586" s="9">
        <v>1777.82</v>
      </c>
    </row>
    <row r="587" spans="1:2" hidden="1" x14ac:dyDescent="0.25">
      <c r="A587" s="7">
        <v>40757</v>
      </c>
      <c r="B587" s="8">
        <v>1771.81</v>
      </c>
    </row>
    <row r="588" spans="1:2" hidden="1" x14ac:dyDescent="0.25">
      <c r="A588" s="7">
        <v>40758</v>
      </c>
      <c r="B588" s="9">
        <v>1765.53</v>
      </c>
    </row>
    <row r="589" spans="1:2" hidden="1" x14ac:dyDescent="0.25">
      <c r="A589" s="7">
        <v>40759</v>
      </c>
      <c r="B589" s="8">
        <v>1772.52</v>
      </c>
    </row>
    <row r="590" spans="1:2" hidden="1" x14ac:dyDescent="0.25">
      <c r="A590" s="7">
        <v>40760</v>
      </c>
      <c r="B590" s="9">
        <v>1781.33</v>
      </c>
    </row>
    <row r="591" spans="1:2" hidden="1" x14ac:dyDescent="0.25">
      <c r="A591" s="7">
        <v>40761</v>
      </c>
      <c r="B591" s="8">
        <v>1792.68</v>
      </c>
    </row>
    <row r="592" spans="1:2" hidden="1" x14ac:dyDescent="0.25">
      <c r="A592" s="7">
        <v>40762</v>
      </c>
      <c r="B592" s="9">
        <v>1792.68</v>
      </c>
    </row>
    <row r="593" spans="1:2" hidden="1" x14ac:dyDescent="0.25">
      <c r="A593" s="7">
        <v>40763</v>
      </c>
      <c r="B593" s="8">
        <v>1792.68</v>
      </c>
    </row>
    <row r="594" spans="1:2" hidden="1" x14ac:dyDescent="0.25">
      <c r="A594" s="7">
        <v>40764</v>
      </c>
      <c r="B594" s="9">
        <v>1811.18</v>
      </c>
    </row>
    <row r="595" spans="1:2" hidden="1" x14ac:dyDescent="0.25">
      <c r="A595" s="7">
        <v>40765</v>
      </c>
      <c r="B595" s="8">
        <v>1811.68</v>
      </c>
    </row>
    <row r="596" spans="1:2" hidden="1" x14ac:dyDescent="0.25">
      <c r="A596" s="7">
        <v>40766</v>
      </c>
      <c r="B596" s="9">
        <v>1800.97</v>
      </c>
    </row>
    <row r="597" spans="1:2" hidden="1" x14ac:dyDescent="0.25">
      <c r="A597" s="7">
        <v>40767</v>
      </c>
      <c r="B597" s="8">
        <v>1793.47</v>
      </c>
    </row>
    <row r="598" spans="1:2" hidden="1" x14ac:dyDescent="0.25">
      <c r="A598" s="7">
        <v>40768</v>
      </c>
      <c r="B598" s="9">
        <v>1783.35</v>
      </c>
    </row>
    <row r="599" spans="1:2" hidden="1" x14ac:dyDescent="0.25">
      <c r="A599" s="7">
        <v>40769</v>
      </c>
      <c r="B599" s="8">
        <v>1783.35</v>
      </c>
    </row>
    <row r="600" spans="1:2" hidden="1" x14ac:dyDescent="0.25">
      <c r="A600" s="7">
        <v>40770</v>
      </c>
      <c r="B600" s="9">
        <v>1783.35</v>
      </c>
    </row>
    <row r="601" spans="1:2" hidden="1" x14ac:dyDescent="0.25">
      <c r="A601" s="7">
        <v>40771</v>
      </c>
      <c r="B601" s="8">
        <v>1783.35</v>
      </c>
    </row>
    <row r="602" spans="1:2" hidden="1" x14ac:dyDescent="0.25">
      <c r="A602" s="7">
        <v>40772</v>
      </c>
      <c r="B602" s="9">
        <v>1776.66</v>
      </c>
    </row>
    <row r="603" spans="1:2" hidden="1" x14ac:dyDescent="0.25">
      <c r="A603" s="7">
        <v>40773</v>
      </c>
      <c r="B603" s="8">
        <v>1767.29</v>
      </c>
    </row>
    <row r="604" spans="1:2" hidden="1" x14ac:dyDescent="0.25">
      <c r="A604" s="7">
        <v>40774</v>
      </c>
      <c r="B604" s="9">
        <v>1775.84</v>
      </c>
    </row>
    <row r="605" spans="1:2" hidden="1" x14ac:dyDescent="0.25">
      <c r="A605" s="7">
        <v>40775</v>
      </c>
      <c r="B605" s="8">
        <v>1779.05</v>
      </c>
    </row>
    <row r="606" spans="1:2" hidden="1" x14ac:dyDescent="0.25">
      <c r="A606" s="7">
        <v>40776</v>
      </c>
      <c r="B606" s="9">
        <v>1779.05</v>
      </c>
    </row>
    <row r="607" spans="1:2" hidden="1" x14ac:dyDescent="0.25">
      <c r="A607" s="7">
        <v>40777</v>
      </c>
      <c r="B607" s="8">
        <v>1779.05</v>
      </c>
    </row>
    <row r="608" spans="1:2" hidden="1" x14ac:dyDescent="0.25">
      <c r="A608" s="7">
        <v>40778</v>
      </c>
      <c r="B608" s="9">
        <v>1779.86</v>
      </c>
    </row>
    <row r="609" spans="1:2" hidden="1" x14ac:dyDescent="0.25">
      <c r="A609" s="7">
        <v>40779</v>
      </c>
      <c r="B609" s="8">
        <v>1781.91</v>
      </c>
    </row>
    <row r="610" spans="1:2" hidden="1" x14ac:dyDescent="0.25">
      <c r="A610" s="7">
        <v>40780</v>
      </c>
      <c r="B610" s="9">
        <v>1791.61</v>
      </c>
    </row>
    <row r="611" spans="1:2" hidden="1" x14ac:dyDescent="0.25">
      <c r="A611" s="7">
        <v>40781</v>
      </c>
      <c r="B611" s="8">
        <v>1791.05</v>
      </c>
    </row>
    <row r="612" spans="1:2" hidden="1" x14ac:dyDescent="0.25">
      <c r="A612" s="7">
        <v>40782</v>
      </c>
      <c r="B612" s="9">
        <v>1794.02</v>
      </c>
    </row>
    <row r="613" spans="1:2" hidden="1" x14ac:dyDescent="0.25">
      <c r="A613" s="7">
        <v>40783</v>
      </c>
      <c r="B613" s="8">
        <v>1794.02</v>
      </c>
    </row>
    <row r="614" spans="1:2" hidden="1" x14ac:dyDescent="0.25">
      <c r="A614" s="7">
        <v>40784</v>
      </c>
      <c r="B614" s="9">
        <v>1794.02</v>
      </c>
    </row>
    <row r="615" spans="1:2" hidden="1" x14ac:dyDescent="0.25">
      <c r="A615" s="7">
        <v>40785</v>
      </c>
      <c r="B615" s="8">
        <v>1787.52</v>
      </c>
    </row>
    <row r="616" spans="1:2" hidden="1" x14ac:dyDescent="0.25">
      <c r="A616" s="7">
        <v>40786</v>
      </c>
      <c r="B616" s="9">
        <v>1783.66</v>
      </c>
    </row>
    <row r="617" spans="1:2" hidden="1" x14ac:dyDescent="0.25">
      <c r="A617" s="7">
        <v>40787</v>
      </c>
      <c r="B617" s="8">
        <v>1780.26</v>
      </c>
    </row>
    <row r="618" spans="1:2" hidden="1" x14ac:dyDescent="0.25">
      <c r="A618" s="7">
        <v>40788</v>
      </c>
      <c r="B618" s="9">
        <v>1778.51</v>
      </c>
    </row>
    <row r="619" spans="1:2" hidden="1" x14ac:dyDescent="0.25">
      <c r="A619" s="7">
        <v>40789</v>
      </c>
      <c r="B619" s="8">
        <v>1782.8</v>
      </c>
    </row>
    <row r="620" spans="1:2" hidden="1" x14ac:dyDescent="0.25">
      <c r="A620" s="7">
        <v>40790</v>
      </c>
      <c r="B620" s="9">
        <v>1782.8</v>
      </c>
    </row>
    <row r="621" spans="1:2" hidden="1" x14ac:dyDescent="0.25">
      <c r="A621" s="7">
        <v>40791</v>
      </c>
      <c r="B621" s="8">
        <v>1782.8</v>
      </c>
    </row>
    <row r="622" spans="1:2" hidden="1" x14ac:dyDescent="0.25">
      <c r="A622" s="7">
        <v>40792</v>
      </c>
      <c r="B622" s="9">
        <v>1782.8</v>
      </c>
    </row>
    <row r="623" spans="1:2" hidden="1" x14ac:dyDescent="0.25">
      <c r="A623" s="7">
        <v>40793</v>
      </c>
      <c r="B623" s="8">
        <v>1791.89</v>
      </c>
    </row>
    <row r="624" spans="1:2" hidden="1" x14ac:dyDescent="0.25">
      <c r="A624" s="7">
        <v>40794</v>
      </c>
      <c r="B624" s="9">
        <v>1789.3</v>
      </c>
    </row>
    <row r="625" spans="1:2" hidden="1" x14ac:dyDescent="0.25">
      <c r="A625" s="7">
        <v>40795</v>
      </c>
      <c r="B625" s="8">
        <v>1789.9</v>
      </c>
    </row>
    <row r="626" spans="1:2" hidden="1" x14ac:dyDescent="0.25">
      <c r="A626" s="7">
        <v>40796</v>
      </c>
      <c r="B626" s="9">
        <v>1796.58</v>
      </c>
    </row>
    <row r="627" spans="1:2" hidden="1" x14ac:dyDescent="0.25">
      <c r="A627" s="7">
        <v>40797</v>
      </c>
      <c r="B627" s="8">
        <v>1796.58</v>
      </c>
    </row>
    <row r="628" spans="1:2" hidden="1" x14ac:dyDescent="0.25">
      <c r="A628" s="7">
        <v>40798</v>
      </c>
      <c r="B628" s="9">
        <v>1796.58</v>
      </c>
    </row>
    <row r="629" spans="1:2" hidden="1" x14ac:dyDescent="0.25">
      <c r="A629" s="7">
        <v>40799</v>
      </c>
      <c r="B629" s="8">
        <v>1811.34</v>
      </c>
    </row>
    <row r="630" spans="1:2" hidden="1" x14ac:dyDescent="0.25">
      <c r="A630" s="7">
        <v>40800</v>
      </c>
      <c r="B630" s="9">
        <v>1813.42</v>
      </c>
    </row>
    <row r="631" spans="1:2" hidden="1" x14ac:dyDescent="0.25">
      <c r="A631" s="7">
        <v>40801</v>
      </c>
      <c r="B631" s="8">
        <v>1824.15</v>
      </c>
    </row>
    <row r="632" spans="1:2" hidden="1" x14ac:dyDescent="0.25">
      <c r="A632" s="7">
        <v>40802</v>
      </c>
      <c r="B632" s="9">
        <v>1822.04</v>
      </c>
    </row>
    <row r="633" spans="1:2" hidden="1" x14ac:dyDescent="0.25">
      <c r="A633" s="7">
        <v>40803</v>
      </c>
      <c r="B633" s="8">
        <v>1820.29</v>
      </c>
    </row>
    <row r="634" spans="1:2" hidden="1" x14ac:dyDescent="0.25">
      <c r="A634" s="7">
        <v>40804</v>
      </c>
      <c r="B634" s="9">
        <v>1820.29</v>
      </c>
    </row>
    <row r="635" spans="1:2" hidden="1" x14ac:dyDescent="0.25">
      <c r="A635" s="7">
        <v>40805</v>
      </c>
      <c r="B635" s="8">
        <v>1820.29</v>
      </c>
    </row>
    <row r="636" spans="1:2" hidden="1" x14ac:dyDescent="0.25">
      <c r="A636" s="7">
        <v>40806</v>
      </c>
      <c r="B636" s="9">
        <v>1843.26</v>
      </c>
    </row>
    <row r="637" spans="1:2" hidden="1" x14ac:dyDescent="0.25">
      <c r="A637" s="7">
        <v>40807</v>
      </c>
      <c r="B637" s="8">
        <v>1854.96</v>
      </c>
    </row>
    <row r="638" spans="1:2" hidden="1" x14ac:dyDescent="0.25">
      <c r="A638" s="7">
        <v>40808</v>
      </c>
      <c r="B638" s="9">
        <v>1882.23</v>
      </c>
    </row>
    <row r="639" spans="1:2" hidden="1" x14ac:dyDescent="0.25">
      <c r="A639" s="7">
        <v>40809</v>
      </c>
      <c r="B639" s="8">
        <v>1915.63</v>
      </c>
    </row>
    <row r="640" spans="1:2" hidden="1" x14ac:dyDescent="0.25">
      <c r="A640" s="7">
        <v>40810</v>
      </c>
      <c r="B640" s="9">
        <v>1902.45</v>
      </c>
    </row>
    <row r="641" spans="1:2" hidden="1" x14ac:dyDescent="0.25">
      <c r="A641" s="7">
        <v>40811</v>
      </c>
      <c r="B641" s="8">
        <v>1902.45</v>
      </c>
    </row>
    <row r="642" spans="1:2" hidden="1" x14ac:dyDescent="0.25">
      <c r="A642" s="7">
        <v>40812</v>
      </c>
      <c r="B642" s="9">
        <v>1902.45</v>
      </c>
    </row>
    <row r="643" spans="1:2" hidden="1" x14ac:dyDescent="0.25">
      <c r="A643" s="7">
        <v>40813</v>
      </c>
      <c r="B643" s="8">
        <v>1903.31</v>
      </c>
    </row>
    <row r="644" spans="1:2" hidden="1" x14ac:dyDescent="0.25">
      <c r="A644" s="7">
        <v>40814</v>
      </c>
      <c r="B644" s="9">
        <v>1887.38</v>
      </c>
    </row>
    <row r="645" spans="1:2" hidden="1" x14ac:dyDescent="0.25">
      <c r="A645" s="7">
        <v>40815</v>
      </c>
      <c r="B645" s="8">
        <v>1907.75</v>
      </c>
    </row>
    <row r="646" spans="1:2" hidden="1" x14ac:dyDescent="0.25">
      <c r="A646" s="7">
        <v>40816</v>
      </c>
      <c r="B646" s="9">
        <v>1915.1</v>
      </c>
    </row>
    <row r="647" spans="1:2" hidden="1" x14ac:dyDescent="0.25">
      <c r="A647" s="7">
        <v>40817</v>
      </c>
      <c r="B647" s="8">
        <v>1929.01</v>
      </c>
    </row>
    <row r="648" spans="1:2" hidden="1" x14ac:dyDescent="0.25">
      <c r="A648" s="7">
        <v>40818</v>
      </c>
      <c r="B648" s="9">
        <v>1929.01</v>
      </c>
    </row>
    <row r="649" spans="1:2" hidden="1" x14ac:dyDescent="0.25">
      <c r="A649" s="7">
        <v>40819</v>
      </c>
      <c r="B649" s="8">
        <v>1929.01</v>
      </c>
    </row>
    <row r="650" spans="1:2" hidden="1" x14ac:dyDescent="0.25">
      <c r="A650" s="7">
        <v>40820</v>
      </c>
      <c r="B650" s="9">
        <v>1943.8</v>
      </c>
    </row>
    <row r="651" spans="1:2" hidden="1" x14ac:dyDescent="0.25">
      <c r="A651" s="7">
        <v>40821</v>
      </c>
      <c r="B651" s="8">
        <v>1972.76</v>
      </c>
    </row>
    <row r="652" spans="1:2" hidden="1" x14ac:dyDescent="0.25">
      <c r="A652" s="7">
        <v>40822</v>
      </c>
      <c r="B652" s="9">
        <v>1967.56</v>
      </c>
    </row>
    <row r="653" spans="1:2" hidden="1" x14ac:dyDescent="0.25">
      <c r="A653" s="7">
        <v>40823</v>
      </c>
      <c r="B653" s="8">
        <v>1952.09</v>
      </c>
    </row>
    <row r="654" spans="1:2" hidden="1" x14ac:dyDescent="0.25">
      <c r="A654" s="7">
        <v>40824</v>
      </c>
      <c r="B654" s="9">
        <v>1931.64</v>
      </c>
    </row>
    <row r="655" spans="1:2" hidden="1" x14ac:dyDescent="0.25">
      <c r="A655" s="7">
        <v>40825</v>
      </c>
      <c r="B655" s="8">
        <v>1931.64</v>
      </c>
    </row>
    <row r="656" spans="1:2" hidden="1" x14ac:dyDescent="0.25">
      <c r="A656" s="7">
        <v>40826</v>
      </c>
      <c r="B656" s="9">
        <v>1931.64</v>
      </c>
    </row>
    <row r="657" spans="1:2" hidden="1" x14ac:dyDescent="0.25">
      <c r="A657" s="7">
        <v>40827</v>
      </c>
      <c r="B657" s="8">
        <v>1931.64</v>
      </c>
    </row>
    <row r="658" spans="1:2" hidden="1" x14ac:dyDescent="0.25">
      <c r="A658" s="7">
        <v>40828</v>
      </c>
      <c r="B658" s="9">
        <v>1913.6</v>
      </c>
    </row>
    <row r="659" spans="1:2" hidden="1" x14ac:dyDescent="0.25">
      <c r="A659" s="7">
        <v>40829</v>
      </c>
      <c r="B659" s="8">
        <v>1896.72</v>
      </c>
    </row>
    <row r="660" spans="1:2" hidden="1" x14ac:dyDescent="0.25">
      <c r="A660" s="7">
        <v>40830</v>
      </c>
      <c r="B660" s="9">
        <v>1909.12</v>
      </c>
    </row>
    <row r="661" spans="1:2" hidden="1" x14ac:dyDescent="0.25">
      <c r="A661" s="7">
        <v>40831</v>
      </c>
      <c r="B661" s="8">
        <v>1895.33</v>
      </c>
    </row>
    <row r="662" spans="1:2" hidden="1" x14ac:dyDescent="0.25">
      <c r="A662" s="7">
        <v>40832</v>
      </c>
      <c r="B662" s="9">
        <v>1895.33</v>
      </c>
    </row>
    <row r="663" spans="1:2" hidden="1" x14ac:dyDescent="0.25">
      <c r="A663" s="7">
        <v>40833</v>
      </c>
      <c r="B663" s="8">
        <v>1895.33</v>
      </c>
    </row>
    <row r="664" spans="1:2" hidden="1" x14ac:dyDescent="0.25">
      <c r="A664" s="7">
        <v>40834</v>
      </c>
      <c r="B664" s="9">
        <v>1895.33</v>
      </c>
    </row>
    <row r="665" spans="1:2" hidden="1" x14ac:dyDescent="0.25">
      <c r="A665" s="7">
        <v>40835</v>
      </c>
      <c r="B665" s="8">
        <v>1902.47</v>
      </c>
    </row>
    <row r="666" spans="1:2" hidden="1" x14ac:dyDescent="0.25">
      <c r="A666" s="7">
        <v>40836</v>
      </c>
      <c r="B666" s="9">
        <v>1900.1</v>
      </c>
    </row>
    <row r="667" spans="1:2" hidden="1" x14ac:dyDescent="0.25">
      <c r="A667" s="7">
        <v>40837</v>
      </c>
      <c r="B667" s="8">
        <v>1905.95</v>
      </c>
    </row>
    <row r="668" spans="1:2" hidden="1" x14ac:dyDescent="0.25">
      <c r="A668" s="7">
        <v>40838</v>
      </c>
      <c r="B668" s="9">
        <v>1897.45</v>
      </c>
    </row>
    <row r="669" spans="1:2" hidden="1" x14ac:dyDescent="0.25">
      <c r="A669" s="7">
        <v>40839</v>
      </c>
      <c r="B669" s="8">
        <v>1897.45</v>
      </c>
    </row>
    <row r="670" spans="1:2" hidden="1" x14ac:dyDescent="0.25">
      <c r="A670" s="7">
        <v>40840</v>
      </c>
      <c r="B670" s="9">
        <v>1897.45</v>
      </c>
    </row>
    <row r="671" spans="1:2" hidden="1" x14ac:dyDescent="0.25">
      <c r="A671" s="7">
        <v>40841</v>
      </c>
      <c r="B671" s="8">
        <v>1878.78</v>
      </c>
    </row>
    <row r="672" spans="1:2" hidden="1" x14ac:dyDescent="0.25">
      <c r="A672" s="7">
        <v>40842</v>
      </c>
      <c r="B672" s="9">
        <v>1875.55</v>
      </c>
    </row>
    <row r="673" spans="1:2" hidden="1" x14ac:dyDescent="0.25">
      <c r="A673" s="7">
        <v>40843</v>
      </c>
      <c r="B673" s="8">
        <v>1878.1</v>
      </c>
    </row>
    <row r="674" spans="1:2" hidden="1" x14ac:dyDescent="0.25">
      <c r="A674" s="7">
        <v>40844</v>
      </c>
      <c r="B674" s="9">
        <v>1862.84</v>
      </c>
    </row>
    <row r="675" spans="1:2" hidden="1" x14ac:dyDescent="0.25">
      <c r="A675" s="7">
        <v>40845</v>
      </c>
      <c r="B675" s="8">
        <v>1863.06</v>
      </c>
    </row>
    <row r="676" spans="1:2" hidden="1" x14ac:dyDescent="0.25">
      <c r="A676" s="7">
        <v>40846</v>
      </c>
      <c r="B676" s="9">
        <v>1863.06</v>
      </c>
    </row>
    <row r="677" spans="1:2" hidden="1" x14ac:dyDescent="0.25">
      <c r="A677" s="7">
        <v>40847</v>
      </c>
      <c r="B677" s="8">
        <v>1863.06</v>
      </c>
    </row>
    <row r="678" spans="1:2" hidden="1" x14ac:dyDescent="0.25">
      <c r="A678" s="7">
        <v>40848</v>
      </c>
      <c r="B678" s="9">
        <v>1871.49</v>
      </c>
    </row>
    <row r="679" spans="1:2" hidden="1" x14ac:dyDescent="0.25">
      <c r="A679" s="7">
        <v>40849</v>
      </c>
      <c r="B679" s="8">
        <v>1891.38</v>
      </c>
    </row>
    <row r="680" spans="1:2" hidden="1" x14ac:dyDescent="0.25">
      <c r="A680" s="7">
        <v>40850</v>
      </c>
      <c r="B680" s="9">
        <v>1889.66</v>
      </c>
    </row>
    <row r="681" spans="1:2" hidden="1" x14ac:dyDescent="0.25">
      <c r="A681" s="7">
        <v>40851</v>
      </c>
      <c r="B681" s="8">
        <v>1905.38</v>
      </c>
    </row>
    <row r="682" spans="1:2" hidden="1" x14ac:dyDescent="0.25">
      <c r="A682" s="7">
        <v>40852</v>
      </c>
      <c r="B682" s="9">
        <v>1915.72</v>
      </c>
    </row>
    <row r="683" spans="1:2" hidden="1" x14ac:dyDescent="0.25">
      <c r="A683" s="7">
        <v>40853</v>
      </c>
      <c r="B683" s="8">
        <v>1915.72</v>
      </c>
    </row>
    <row r="684" spans="1:2" hidden="1" x14ac:dyDescent="0.25">
      <c r="A684" s="7">
        <v>40854</v>
      </c>
      <c r="B684" s="9">
        <v>1915.72</v>
      </c>
    </row>
    <row r="685" spans="1:2" hidden="1" x14ac:dyDescent="0.25">
      <c r="A685" s="7">
        <v>40855</v>
      </c>
      <c r="B685" s="8">
        <v>1915.72</v>
      </c>
    </row>
    <row r="686" spans="1:2" hidden="1" x14ac:dyDescent="0.25">
      <c r="A686" s="7">
        <v>40856</v>
      </c>
      <c r="B686" s="9">
        <v>1908.71</v>
      </c>
    </row>
    <row r="687" spans="1:2" hidden="1" x14ac:dyDescent="0.25">
      <c r="A687" s="7">
        <v>40857</v>
      </c>
      <c r="B687" s="8">
        <v>1917.69</v>
      </c>
    </row>
    <row r="688" spans="1:2" hidden="1" x14ac:dyDescent="0.25">
      <c r="A688" s="7">
        <v>40858</v>
      </c>
      <c r="B688" s="9">
        <v>1913.65</v>
      </c>
    </row>
    <row r="689" spans="1:2" hidden="1" x14ac:dyDescent="0.25">
      <c r="A689" s="7">
        <v>40859</v>
      </c>
      <c r="B689" s="8">
        <v>1913.65</v>
      </c>
    </row>
    <row r="690" spans="1:2" hidden="1" x14ac:dyDescent="0.25">
      <c r="A690" s="7">
        <v>40860</v>
      </c>
      <c r="B690" s="9">
        <v>1913.65</v>
      </c>
    </row>
    <row r="691" spans="1:2" hidden="1" x14ac:dyDescent="0.25">
      <c r="A691" s="7">
        <v>40861</v>
      </c>
      <c r="B691" s="8">
        <v>1913.65</v>
      </c>
    </row>
    <row r="692" spans="1:2" hidden="1" x14ac:dyDescent="0.25">
      <c r="A692" s="7">
        <v>40862</v>
      </c>
      <c r="B692" s="9">
        <v>1913.65</v>
      </c>
    </row>
    <row r="693" spans="1:2" hidden="1" x14ac:dyDescent="0.25">
      <c r="A693" s="7">
        <v>40863</v>
      </c>
      <c r="B693" s="8">
        <v>1915.41</v>
      </c>
    </row>
    <row r="694" spans="1:2" hidden="1" x14ac:dyDescent="0.25">
      <c r="A694" s="7">
        <v>40864</v>
      </c>
      <c r="B694" s="9">
        <v>1912.2</v>
      </c>
    </row>
    <row r="695" spans="1:2" hidden="1" x14ac:dyDescent="0.25">
      <c r="A695" s="7">
        <v>40865</v>
      </c>
      <c r="B695" s="8">
        <v>1910.83</v>
      </c>
    </row>
    <row r="696" spans="1:2" hidden="1" x14ac:dyDescent="0.25">
      <c r="A696" s="7">
        <v>40866</v>
      </c>
      <c r="B696" s="9">
        <v>1917.45</v>
      </c>
    </row>
    <row r="697" spans="1:2" hidden="1" x14ac:dyDescent="0.25">
      <c r="A697" s="7">
        <v>40867</v>
      </c>
      <c r="B697" s="8">
        <v>1917.45</v>
      </c>
    </row>
    <row r="698" spans="1:2" hidden="1" x14ac:dyDescent="0.25">
      <c r="A698" s="7">
        <v>40868</v>
      </c>
      <c r="B698" s="9">
        <v>1917.45</v>
      </c>
    </row>
    <row r="699" spans="1:2" hidden="1" x14ac:dyDescent="0.25">
      <c r="A699" s="7">
        <v>40869</v>
      </c>
      <c r="B699" s="8">
        <v>1928.47</v>
      </c>
    </row>
    <row r="700" spans="1:2" hidden="1" x14ac:dyDescent="0.25">
      <c r="A700" s="7">
        <v>40870</v>
      </c>
      <c r="B700" s="9">
        <v>1925.39</v>
      </c>
    </row>
    <row r="701" spans="1:2" hidden="1" x14ac:dyDescent="0.25">
      <c r="A701" s="7">
        <v>40871</v>
      </c>
      <c r="B701" s="8">
        <v>1932.63</v>
      </c>
    </row>
    <row r="702" spans="1:2" hidden="1" x14ac:dyDescent="0.25">
      <c r="A702" s="7">
        <v>40872</v>
      </c>
      <c r="B702" s="9">
        <v>1932.63</v>
      </c>
    </row>
    <row r="703" spans="1:2" hidden="1" x14ac:dyDescent="0.25">
      <c r="A703" s="7">
        <v>40873</v>
      </c>
      <c r="B703" s="8">
        <v>1948.48</v>
      </c>
    </row>
    <row r="704" spans="1:2" hidden="1" x14ac:dyDescent="0.25">
      <c r="A704" s="7">
        <v>40874</v>
      </c>
      <c r="B704" s="9">
        <v>1948.48</v>
      </c>
    </row>
    <row r="705" spans="1:2" hidden="1" x14ac:dyDescent="0.25">
      <c r="A705" s="7">
        <v>40875</v>
      </c>
      <c r="B705" s="8">
        <v>1948.48</v>
      </c>
    </row>
    <row r="706" spans="1:2" hidden="1" x14ac:dyDescent="0.25">
      <c r="A706" s="7">
        <v>40876</v>
      </c>
      <c r="B706" s="9">
        <v>1946.28</v>
      </c>
    </row>
    <row r="707" spans="1:2" hidden="1" x14ac:dyDescent="0.25">
      <c r="A707" s="7">
        <v>40877</v>
      </c>
      <c r="B707" s="8">
        <v>1967.18</v>
      </c>
    </row>
    <row r="708" spans="1:2" hidden="1" x14ac:dyDescent="0.25">
      <c r="A708" s="7">
        <v>40878</v>
      </c>
      <c r="B708" s="9">
        <v>1948.51</v>
      </c>
    </row>
    <row r="709" spans="1:2" hidden="1" x14ac:dyDescent="0.25">
      <c r="A709" s="7">
        <v>40879</v>
      </c>
      <c r="B709" s="8">
        <v>1949.56</v>
      </c>
    </row>
    <row r="710" spans="1:2" hidden="1" x14ac:dyDescent="0.25">
      <c r="A710" s="7">
        <v>40880</v>
      </c>
      <c r="B710" s="9">
        <v>1938.83</v>
      </c>
    </row>
    <row r="711" spans="1:2" hidden="1" x14ac:dyDescent="0.25">
      <c r="A711" s="7">
        <v>40881</v>
      </c>
      <c r="B711" s="8">
        <v>1938.83</v>
      </c>
    </row>
    <row r="712" spans="1:2" hidden="1" x14ac:dyDescent="0.25">
      <c r="A712" s="7">
        <v>40882</v>
      </c>
      <c r="B712" s="9">
        <v>1938.83</v>
      </c>
    </row>
    <row r="713" spans="1:2" hidden="1" x14ac:dyDescent="0.25">
      <c r="A713" s="7">
        <v>40883</v>
      </c>
      <c r="B713" s="8">
        <v>1936.29</v>
      </c>
    </row>
    <row r="714" spans="1:2" hidden="1" x14ac:dyDescent="0.25">
      <c r="A714" s="7">
        <v>40884</v>
      </c>
      <c r="B714" s="9">
        <v>1936.11</v>
      </c>
    </row>
    <row r="715" spans="1:2" hidden="1" x14ac:dyDescent="0.25">
      <c r="A715" s="7">
        <v>40885</v>
      </c>
      <c r="B715" s="8">
        <v>1930.57</v>
      </c>
    </row>
    <row r="716" spans="1:2" hidden="1" x14ac:dyDescent="0.25">
      <c r="A716" s="7">
        <v>40886</v>
      </c>
      <c r="B716" s="9">
        <v>1930.57</v>
      </c>
    </row>
    <row r="717" spans="1:2" hidden="1" x14ac:dyDescent="0.25">
      <c r="A717" s="7">
        <v>40887</v>
      </c>
      <c r="B717" s="8">
        <v>1927.1</v>
      </c>
    </row>
    <row r="718" spans="1:2" hidden="1" x14ac:dyDescent="0.25">
      <c r="A718" s="7">
        <v>40888</v>
      </c>
      <c r="B718" s="9">
        <v>1927.1</v>
      </c>
    </row>
    <row r="719" spans="1:2" hidden="1" x14ac:dyDescent="0.25">
      <c r="A719" s="7">
        <v>40889</v>
      </c>
      <c r="B719" s="8">
        <v>1927.1</v>
      </c>
    </row>
    <row r="720" spans="1:2" hidden="1" x14ac:dyDescent="0.25">
      <c r="A720" s="7">
        <v>40890</v>
      </c>
      <c r="B720" s="9">
        <v>1932.3</v>
      </c>
    </row>
    <row r="721" spans="1:2" hidden="1" x14ac:dyDescent="0.25">
      <c r="A721" s="7">
        <v>40891</v>
      </c>
      <c r="B721" s="8">
        <v>1929.01</v>
      </c>
    </row>
    <row r="722" spans="1:2" hidden="1" x14ac:dyDescent="0.25">
      <c r="A722" s="7">
        <v>40892</v>
      </c>
      <c r="B722" s="9">
        <v>1937.6</v>
      </c>
    </row>
    <row r="723" spans="1:2" hidden="1" x14ac:dyDescent="0.25">
      <c r="A723" s="7">
        <v>40893</v>
      </c>
      <c r="B723" s="8">
        <v>1935.96</v>
      </c>
    </row>
    <row r="724" spans="1:2" hidden="1" x14ac:dyDescent="0.25">
      <c r="A724" s="7">
        <v>40894</v>
      </c>
      <c r="B724" s="9">
        <v>1935.64</v>
      </c>
    </row>
    <row r="725" spans="1:2" hidden="1" x14ac:dyDescent="0.25">
      <c r="A725" s="7">
        <v>40895</v>
      </c>
      <c r="B725" s="8">
        <v>1935.64</v>
      </c>
    </row>
    <row r="726" spans="1:2" hidden="1" x14ac:dyDescent="0.25">
      <c r="A726" s="7">
        <v>40896</v>
      </c>
      <c r="B726" s="9">
        <v>1935.64</v>
      </c>
    </row>
    <row r="727" spans="1:2" hidden="1" x14ac:dyDescent="0.25">
      <c r="A727" s="7">
        <v>40897</v>
      </c>
      <c r="B727" s="8">
        <v>1939.39</v>
      </c>
    </row>
    <row r="728" spans="1:2" hidden="1" x14ac:dyDescent="0.25">
      <c r="A728" s="7">
        <v>40898</v>
      </c>
      <c r="B728" s="9">
        <v>1932.08</v>
      </c>
    </row>
    <row r="729" spans="1:2" hidden="1" x14ac:dyDescent="0.25">
      <c r="A729" s="7">
        <v>40899</v>
      </c>
      <c r="B729" s="8">
        <v>1935.72</v>
      </c>
    </row>
    <row r="730" spans="1:2" hidden="1" x14ac:dyDescent="0.25">
      <c r="A730" s="7">
        <v>40900</v>
      </c>
      <c r="B730" s="9">
        <v>1927.71</v>
      </c>
    </row>
    <row r="731" spans="1:2" hidden="1" x14ac:dyDescent="0.25">
      <c r="A731" s="7">
        <v>40901</v>
      </c>
      <c r="B731" s="8">
        <v>1920.93</v>
      </c>
    </row>
    <row r="732" spans="1:2" hidden="1" x14ac:dyDescent="0.25">
      <c r="A732" s="7">
        <v>40902</v>
      </c>
      <c r="B732" s="9">
        <v>1920.93</v>
      </c>
    </row>
    <row r="733" spans="1:2" hidden="1" x14ac:dyDescent="0.25">
      <c r="A733" s="7">
        <v>40903</v>
      </c>
      <c r="B733" s="8">
        <v>1920.93</v>
      </c>
    </row>
    <row r="734" spans="1:2" hidden="1" x14ac:dyDescent="0.25">
      <c r="A734" s="7">
        <v>40904</v>
      </c>
      <c r="B734" s="9">
        <v>1920.93</v>
      </c>
    </row>
    <row r="735" spans="1:2" hidden="1" x14ac:dyDescent="0.25">
      <c r="A735" s="7">
        <v>40905</v>
      </c>
      <c r="B735" s="8">
        <v>1920.16</v>
      </c>
    </row>
    <row r="736" spans="1:2" hidden="1" x14ac:dyDescent="0.25">
      <c r="A736" s="7">
        <v>40906</v>
      </c>
      <c r="B736" s="9">
        <v>1938.52</v>
      </c>
    </row>
    <row r="737" spans="1:2" hidden="1" x14ac:dyDescent="0.25">
      <c r="A737" s="7">
        <v>40907</v>
      </c>
      <c r="B737" s="8">
        <v>1942.7</v>
      </c>
    </row>
    <row r="738" spans="1:2" hidden="1" x14ac:dyDescent="0.25">
      <c r="A738" s="7">
        <v>40908</v>
      </c>
      <c r="B738" s="9">
        <v>1942.7</v>
      </c>
    </row>
    <row r="739" spans="1:2" hidden="1" x14ac:dyDescent="0.25">
      <c r="A739" s="7">
        <v>40909</v>
      </c>
      <c r="B739" s="8">
        <v>1942.7</v>
      </c>
    </row>
    <row r="740" spans="1:2" hidden="1" x14ac:dyDescent="0.25">
      <c r="A740" s="7">
        <v>40910</v>
      </c>
      <c r="B740" s="9">
        <v>1942.7</v>
      </c>
    </row>
    <row r="741" spans="1:2" hidden="1" x14ac:dyDescent="0.25">
      <c r="A741" s="7">
        <v>40911</v>
      </c>
      <c r="B741" s="8">
        <v>1942.7</v>
      </c>
    </row>
    <row r="742" spans="1:2" hidden="1" x14ac:dyDescent="0.25">
      <c r="A742" s="7">
        <v>40912</v>
      </c>
      <c r="B742" s="9">
        <v>1915.02</v>
      </c>
    </row>
    <row r="743" spans="1:2" hidden="1" x14ac:dyDescent="0.25">
      <c r="A743" s="7">
        <v>40913</v>
      </c>
      <c r="B743" s="8">
        <v>1898.24</v>
      </c>
    </row>
    <row r="744" spans="1:2" hidden="1" x14ac:dyDescent="0.25">
      <c r="A744" s="7">
        <v>40914</v>
      </c>
      <c r="B744" s="9">
        <v>1884.44</v>
      </c>
    </row>
    <row r="745" spans="1:2" hidden="1" x14ac:dyDescent="0.25">
      <c r="A745" s="7">
        <v>40915</v>
      </c>
      <c r="B745" s="8">
        <v>1884.47</v>
      </c>
    </row>
    <row r="746" spans="1:2" hidden="1" x14ac:dyDescent="0.25">
      <c r="A746" s="7">
        <v>40916</v>
      </c>
      <c r="B746" s="9">
        <v>1884.47</v>
      </c>
    </row>
    <row r="747" spans="1:2" hidden="1" x14ac:dyDescent="0.25">
      <c r="A747" s="7">
        <v>40917</v>
      </c>
      <c r="B747" s="8">
        <v>1884.47</v>
      </c>
    </row>
    <row r="748" spans="1:2" hidden="1" x14ac:dyDescent="0.25">
      <c r="A748" s="7">
        <v>40918</v>
      </c>
      <c r="B748" s="9">
        <v>1884.47</v>
      </c>
    </row>
    <row r="749" spans="1:2" hidden="1" x14ac:dyDescent="0.25">
      <c r="A749" s="7">
        <v>40919</v>
      </c>
      <c r="B749" s="8">
        <v>1865.07</v>
      </c>
    </row>
    <row r="750" spans="1:2" hidden="1" x14ac:dyDescent="0.25">
      <c r="A750" s="7">
        <v>40920</v>
      </c>
      <c r="B750" s="9">
        <v>1854.17</v>
      </c>
    </row>
    <row r="751" spans="1:2" hidden="1" x14ac:dyDescent="0.25">
      <c r="A751" s="7">
        <v>40921</v>
      </c>
      <c r="B751" s="8">
        <v>1842.47</v>
      </c>
    </row>
    <row r="752" spans="1:2" hidden="1" x14ac:dyDescent="0.25">
      <c r="A752" s="7">
        <v>40922</v>
      </c>
      <c r="B752" s="9">
        <v>1841.31</v>
      </c>
    </row>
    <row r="753" spans="1:2" hidden="1" x14ac:dyDescent="0.25">
      <c r="A753" s="7">
        <v>40923</v>
      </c>
      <c r="B753" s="8">
        <v>1841.31</v>
      </c>
    </row>
    <row r="754" spans="1:2" hidden="1" x14ac:dyDescent="0.25">
      <c r="A754" s="7">
        <v>40924</v>
      </c>
      <c r="B754" s="9">
        <v>1841.31</v>
      </c>
    </row>
    <row r="755" spans="1:2" hidden="1" x14ac:dyDescent="0.25">
      <c r="A755" s="7">
        <v>40925</v>
      </c>
      <c r="B755" s="8">
        <v>1841.31</v>
      </c>
    </row>
    <row r="756" spans="1:2" hidden="1" x14ac:dyDescent="0.25">
      <c r="A756" s="7">
        <v>40926</v>
      </c>
      <c r="B756" s="9">
        <v>1836.34</v>
      </c>
    </row>
    <row r="757" spans="1:2" hidden="1" x14ac:dyDescent="0.25">
      <c r="A757" s="7">
        <v>40927</v>
      </c>
      <c r="B757" s="8">
        <v>1827.24</v>
      </c>
    </row>
    <row r="758" spans="1:2" hidden="1" x14ac:dyDescent="0.25">
      <c r="A758" s="7">
        <v>40928</v>
      </c>
      <c r="B758" s="9">
        <v>1821.86</v>
      </c>
    </row>
    <row r="759" spans="1:2" hidden="1" x14ac:dyDescent="0.25">
      <c r="A759" s="7">
        <v>40929</v>
      </c>
      <c r="B759" s="8">
        <v>1828.75</v>
      </c>
    </row>
    <row r="760" spans="1:2" hidden="1" x14ac:dyDescent="0.25">
      <c r="A760" s="7">
        <v>40930</v>
      </c>
      <c r="B760" s="9">
        <v>1828.75</v>
      </c>
    </row>
    <row r="761" spans="1:2" hidden="1" x14ac:dyDescent="0.25">
      <c r="A761" s="7">
        <v>40931</v>
      </c>
      <c r="B761" s="8">
        <v>1828.75</v>
      </c>
    </row>
    <row r="762" spans="1:2" hidden="1" x14ac:dyDescent="0.25">
      <c r="A762" s="7">
        <v>40932</v>
      </c>
      <c r="B762" s="9">
        <v>1811.55</v>
      </c>
    </row>
    <row r="763" spans="1:2" hidden="1" x14ac:dyDescent="0.25">
      <c r="A763" s="7">
        <v>40933</v>
      </c>
      <c r="B763" s="8">
        <v>1814.58</v>
      </c>
    </row>
    <row r="764" spans="1:2" hidden="1" x14ac:dyDescent="0.25">
      <c r="A764" s="7">
        <v>40934</v>
      </c>
      <c r="B764" s="9">
        <v>1814.69</v>
      </c>
    </row>
    <row r="765" spans="1:2" hidden="1" x14ac:dyDescent="0.25">
      <c r="A765" s="7">
        <v>40935</v>
      </c>
      <c r="B765" s="8">
        <v>1801.88</v>
      </c>
    </row>
    <row r="766" spans="1:2" hidden="1" x14ac:dyDescent="0.25">
      <c r="A766" s="7">
        <v>40936</v>
      </c>
      <c r="B766" s="9">
        <v>1810.55</v>
      </c>
    </row>
    <row r="767" spans="1:2" hidden="1" x14ac:dyDescent="0.25">
      <c r="A767" s="7">
        <v>40937</v>
      </c>
      <c r="B767" s="8">
        <v>1810.55</v>
      </c>
    </row>
    <row r="768" spans="1:2" hidden="1" x14ac:dyDescent="0.25">
      <c r="A768" s="7">
        <v>40938</v>
      </c>
      <c r="B768" s="9">
        <v>1810.55</v>
      </c>
    </row>
    <row r="769" spans="1:2" hidden="1" x14ac:dyDescent="0.25">
      <c r="A769" s="7">
        <v>40939</v>
      </c>
      <c r="B769" s="8">
        <v>1815.08</v>
      </c>
    </row>
    <row r="770" spans="1:2" hidden="1" x14ac:dyDescent="0.25">
      <c r="A770" s="7">
        <v>40940</v>
      </c>
      <c r="B770" s="9">
        <v>1805.98</v>
      </c>
    </row>
    <row r="771" spans="1:2" hidden="1" x14ac:dyDescent="0.25">
      <c r="A771" s="7">
        <v>40941</v>
      </c>
      <c r="B771" s="8">
        <v>1797.68</v>
      </c>
    </row>
    <row r="772" spans="1:2" hidden="1" x14ac:dyDescent="0.25">
      <c r="A772" s="7">
        <v>40942</v>
      </c>
      <c r="B772" s="9">
        <v>1795.55</v>
      </c>
    </row>
    <row r="773" spans="1:2" hidden="1" x14ac:dyDescent="0.25">
      <c r="A773" s="7">
        <v>40943</v>
      </c>
      <c r="B773" s="8">
        <v>1784.77</v>
      </c>
    </row>
    <row r="774" spans="1:2" hidden="1" x14ac:dyDescent="0.25">
      <c r="A774" s="7">
        <v>40944</v>
      </c>
      <c r="B774" s="9">
        <v>1784.77</v>
      </c>
    </row>
    <row r="775" spans="1:2" hidden="1" x14ac:dyDescent="0.25">
      <c r="A775" s="7">
        <v>40945</v>
      </c>
      <c r="B775" s="8">
        <v>1784.77</v>
      </c>
    </row>
    <row r="776" spans="1:2" hidden="1" x14ac:dyDescent="0.25">
      <c r="A776" s="7">
        <v>40946</v>
      </c>
      <c r="B776" s="9">
        <v>1787.96</v>
      </c>
    </row>
    <row r="777" spans="1:2" hidden="1" x14ac:dyDescent="0.25">
      <c r="A777" s="7">
        <v>40947</v>
      </c>
      <c r="B777" s="8">
        <v>1783.34</v>
      </c>
    </row>
    <row r="778" spans="1:2" hidden="1" x14ac:dyDescent="0.25">
      <c r="A778" s="7">
        <v>40948</v>
      </c>
      <c r="B778" s="9">
        <v>1778.9</v>
      </c>
    </row>
    <row r="779" spans="1:2" hidden="1" x14ac:dyDescent="0.25">
      <c r="A779" s="7">
        <v>40949</v>
      </c>
      <c r="B779" s="8">
        <v>1774.96</v>
      </c>
    </row>
    <row r="780" spans="1:2" hidden="1" x14ac:dyDescent="0.25">
      <c r="A780" s="7">
        <v>40950</v>
      </c>
      <c r="B780" s="9">
        <v>1785.59</v>
      </c>
    </row>
    <row r="781" spans="1:2" hidden="1" x14ac:dyDescent="0.25">
      <c r="A781" s="7">
        <v>40951</v>
      </c>
      <c r="B781" s="8">
        <v>1785.59</v>
      </c>
    </row>
    <row r="782" spans="1:2" hidden="1" x14ac:dyDescent="0.25">
      <c r="A782" s="7">
        <v>40952</v>
      </c>
      <c r="B782" s="9">
        <v>1785.59</v>
      </c>
    </row>
    <row r="783" spans="1:2" hidden="1" x14ac:dyDescent="0.25">
      <c r="A783" s="7">
        <v>40953</v>
      </c>
      <c r="B783" s="8">
        <v>1778.12</v>
      </c>
    </row>
    <row r="784" spans="1:2" hidden="1" x14ac:dyDescent="0.25">
      <c r="A784" s="7">
        <v>40954</v>
      </c>
      <c r="B784" s="9">
        <v>1785.24</v>
      </c>
    </row>
    <row r="785" spans="1:2" hidden="1" x14ac:dyDescent="0.25">
      <c r="A785" s="7">
        <v>40955</v>
      </c>
      <c r="B785" s="8">
        <v>1791.29</v>
      </c>
    </row>
    <row r="786" spans="1:2" hidden="1" x14ac:dyDescent="0.25">
      <c r="A786" s="7">
        <v>40956</v>
      </c>
      <c r="B786" s="9">
        <v>1792.92</v>
      </c>
    </row>
    <row r="787" spans="1:2" hidden="1" x14ac:dyDescent="0.25">
      <c r="A787" s="7">
        <v>40957</v>
      </c>
      <c r="B787" s="8">
        <v>1779.81</v>
      </c>
    </row>
    <row r="788" spans="1:2" hidden="1" x14ac:dyDescent="0.25">
      <c r="A788" s="7">
        <v>40958</v>
      </c>
      <c r="B788" s="9">
        <v>1779.81</v>
      </c>
    </row>
    <row r="789" spans="1:2" hidden="1" x14ac:dyDescent="0.25">
      <c r="A789" s="7">
        <v>40959</v>
      </c>
      <c r="B789" s="8">
        <v>1779.81</v>
      </c>
    </row>
    <row r="790" spans="1:2" hidden="1" x14ac:dyDescent="0.25">
      <c r="A790" s="7">
        <v>40960</v>
      </c>
      <c r="B790" s="9">
        <v>1779.81</v>
      </c>
    </row>
    <row r="791" spans="1:2" hidden="1" x14ac:dyDescent="0.25">
      <c r="A791" s="7">
        <v>40961</v>
      </c>
      <c r="B791" s="8">
        <v>1777.59</v>
      </c>
    </row>
    <row r="792" spans="1:2" hidden="1" x14ac:dyDescent="0.25">
      <c r="A792" s="7">
        <v>40962</v>
      </c>
      <c r="B792" s="9">
        <v>1781.57</v>
      </c>
    </row>
    <row r="793" spans="1:2" hidden="1" x14ac:dyDescent="0.25">
      <c r="A793" s="7">
        <v>40963</v>
      </c>
      <c r="B793" s="8">
        <v>1776.11</v>
      </c>
    </row>
    <row r="794" spans="1:2" hidden="1" x14ac:dyDescent="0.25">
      <c r="A794" s="7">
        <v>40964</v>
      </c>
      <c r="B794" s="9">
        <v>1772.42</v>
      </c>
    </row>
    <row r="795" spans="1:2" hidden="1" x14ac:dyDescent="0.25">
      <c r="A795" s="7">
        <v>40965</v>
      </c>
      <c r="B795" s="8">
        <v>1772.42</v>
      </c>
    </row>
    <row r="796" spans="1:2" hidden="1" x14ac:dyDescent="0.25">
      <c r="A796" s="7">
        <v>40966</v>
      </c>
      <c r="B796" s="9">
        <v>1772.42</v>
      </c>
    </row>
    <row r="797" spans="1:2" hidden="1" x14ac:dyDescent="0.25">
      <c r="A797" s="7">
        <v>40967</v>
      </c>
      <c r="B797" s="8">
        <v>1777.27</v>
      </c>
    </row>
    <row r="798" spans="1:2" hidden="1" x14ac:dyDescent="0.25">
      <c r="A798" s="7">
        <v>40968</v>
      </c>
      <c r="B798" s="9">
        <v>1767.83</v>
      </c>
    </row>
    <row r="799" spans="1:2" hidden="1" x14ac:dyDescent="0.25">
      <c r="A799" s="7">
        <v>40969</v>
      </c>
      <c r="B799" s="8">
        <v>1766.85</v>
      </c>
    </row>
    <row r="800" spans="1:2" hidden="1" x14ac:dyDescent="0.25">
      <c r="A800" s="7">
        <v>40970</v>
      </c>
      <c r="B800" s="9">
        <v>1770.7</v>
      </c>
    </row>
    <row r="801" spans="1:2" hidden="1" x14ac:dyDescent="0.25">
      <c r="A801" s="7">
        <v>40971</v>
      </c>
      <c r="B801" s="8">
        <v>1775.69</v>
      </c>
    </row>
    <row r="802" spans="1:2" hidden="1" x14ac:dyDescent="0.25">
      <c r="A802" s="7">
        <v>40972</v>
      </c>
      <c r="B802" s="9">
        <v>1775.69</v>
      </c>
    </row>
    <row r="803" spans="1:2" hidden="1" x14ac:dyDescent="0.25">
      <c r="A803" s="7">
        <v>40973</v>
      </c>
      <c r="B803" s="8">
        <v>1775.69</v>
      </c>
    </row>
    <row r="804" spans="1:2" hidden="1" x14ac:dyDescent="0.25">
      <c r="A804" s="7">
        <v>40974</v>
      </c>
      <c r="B804" s="9">
        <v>1774.03</v>
      </c>
    </row>
    <row r="805" spans="1:2" hidden="1" x14ac:dyDescent="0.25">
      <c r="A805" s="7">
        <v>40975</v>
      </c>
      <c r="B805" s="8">
        <v>1779.32</v>
      </c>
    </row>
    <row r="806" spans="1:2" hidden="1" x14ac:dyDescent="0.25">
      <c r="A806" s="7">
        <v>40976</v>
      </c>
      <c r="B806" s="9">
        <v>1773.88</v>
      </c>
    </row>
    <row r="807" spans="1:2" hidden="1" x14ac:dyDescent="0.25">
      <c r="A807" s="7">
        <v>40977</v>
      </c>
      <c r="B807" s="8">
        <v>1765.06</v>
      </c>
    </row>
    <row r="808" spans="1:2" hidden="1" x14ac:dyDescent="0.25">
      <c r="A808" s="7">
        <v>40978</v>
      </c>
      <c r="B808" s="9">
        <v>1762.08</v>
      </c>
    </row>
    <row r="809" spans="1:2" hidden="1" x14ac:dyDescent="0.25">
      <c r="A809" s="7">
        <v>40979</v>
      </c>
      <c r="B809" s="8">
        <v>1762.08</v>
      </c>
    </row>
    <row r="810" spans="1:2" hidden="1" x14ac:dyDescent="0.25">
      <c r="A810" s="7">
        <v>40980</v>
      </c>
      <c r="B810" s="9">
        <v>1762.08</v>
      </c>
    </row>
    <row r="811" spans="1:2" hidden="1" x14ac:dyDescent="0.25">
      <c r="A811" s="7">
        <v>40981</v>
      </c>
      <c r="B811" s="8">
        <v>1766.1</v>
      </c>
    </row>
    <row r="812" spans="1:2" hidden="1" x14ac:dyDescent="0.25">
      <c r="A812" s="7">
        <v>40982</v>
      </c>
      <c r="B812" s="9">
        <v>1760.77</v>
      </c>
    </row>
    <row r="813" spans="1:2" hidden="1" x14ac:dyDescent="0.25">
      <c r="A813" s="7">
        <v>40983</v>
      </c>
      <c r="B813" s="8">
        <v>1761.04</v>
      </c>
    </row>
    <row r="814" spans="1:2" hidden="1" x14ac:dyDescent="0.25">
      <c r="A814" s="7">
        <v>40984</v>
      </c>
      <c r="B814" s="9">
        <v>1761.02</v>
      </c>
    </row>
    <row r="815" spans="1:2" hidden="1" x14ac:dyDescent="0.25">
      <c r="A815" s="7">
        <v>40985</v>
      </c>
      <c r="B815" s="8">
        <v>1758.38</v>
      </c>
    </row>
    <row r="816" spans="1:2" hidden="1" x14ac:dyDescent="0.25">
      <c r="A816" s="7">
        <v>40986</v>
      </c>
      <c r="B816" s="9">
        <v>1758.38</v>
      </c>
    </row>
    <row r="817" spans="1:2" hidden="1" x14ac:dyDescent="0.25">
      <c r="A817" s="7">
        <v>40987</v>
      </c>
      <c r="B817" s="8">
        <v>1758.38</v>
      </c>
    </row>
    <row r="818" spans="1:2" hidden="1" x14ac:dyDescent="0.25">
      <c r="A818" s="7">
        <v>40988</v>
      </c>
      <c r="B818" s="9">
        <v>1758.38</v>
      </c>
    </row>
    <row r="819" spans="1:2" hidden="1" x14ac:dyDescent="0.25">
      <c r="A819" s="7">
        <v>40989</v>
      </c>
      <c r="B819" s="8">
        <v>1759.78</v>
      </c>
    </row>
    <row r="820" spans="1:2" hidden="1" x14ac:dyDescent="0.25">
      <c r="A820" s="7">
        <v>40990</v>
      </c>
      <c r="B820" s="9">
        <v>1758.03</v>
      </c>
    </row>
    <row r="821" spans="1:2" hidden="1" x14ac:dyDescent="0.25">
      <c r="A821" s="7">
        <v>40991</v>
      </c>
      <c r="B821" s="8">
        <v>1761.87</v>
      </c>
    </row>
    <row r="822" spans="1:2" hidden="1" x14ac:dyDescent="0.25">
      <c r="A822" s="7">
        <v>40992</v>
      </c>
      <c r="B822" s="9">
        <v>1760.17</v>
      </c>
    </row>
    <row r="823" spans="1:2" hidden="1" x14ac:dyDescent="0.25">
      <c r="A823" s="7">
        <v>40993</v>
      </c>
      <c r="B823" s="8">
        <v>1760.17</v>
      </c>
    </row>
    <row r="824" spans="1:2" hidden="1" x14ac:dyDescent="0.25">
      <c r="A824" s="7">
        <v>40994</v>
      </c>
      <c r="B824" s="9">
        <v>1760.17</v>
      </c>
    </row>
    <row r="825" spans="1:2" hidden="1" x14ac:dyDescent="0.25">
      <c r="A825" s="7">
        <v>40995</v>
      </c>
      <c r="B825" s="8">
        <v>1759.58</v>
      </c>
    </row>
    <row r="826" spans="1:2" hidden="1" x14ac:dyDescent="0.25">
      <c r="A826" s="7">
        <v>40996</v>
      </c>
      <c r="B826" s="9">
        <v>1762.93</v>
      </c>
    </row>
    <row r="827" spans="1:2" hidden="1" x14ac:dyDescent="0.25">
      <c r="A827" s="7">
        <v>40997</v>
      </c>
      <c r="B827" s="8">
        <v>1771.25</v>
      </c>
    </row>
    <row r="828" spans="1:2" hidden="1" x14ac:dyDescent="0.25">
      <c r="A828" s="7">
        <v>40998</v>
      </c>
      <c r="B828" s="9">
        <v>1784.66</v>
      </c>
    </row>
    <row r="829" spans="1:2" hidden="1" x14ac:dyDescent="0.25">
      <c r="A829" s="7">
        <v>40999</v>
      </c>
      <c r="B829" s="8">
        <v>1792.07</v>
      </c>
    </row>
    <row r="830" spans="1:2" hidden="1" x14ac:dyDescent="0.25">
      <c r="A830" s="7">
        <v>41000</v>
      </c>
      <c r="B830" s="9">
        <v>1792.07</v>
      </c>
    </row>
    <row r="831" spans="1:2" hidden="1" x14ac:dyDescent="0.25">
      <c r="A831" s="7">
        <v>41001</v>
      </c>
      <c r="B831" s="8">
        <v>1792.07</v>
      </c>
    </row>
    <row r="832" spans="1:2" hidden="1" x14ac:dyDescent="0.25">
      <c r="A832" s="7">
        <v>41002</v>
      </c>
      <c r="B832" s="9">
        <v>1779.13</v>
      </c>
    </row>
    <row r="833" spans="1:2" hidden="1" x14ac:dyDescent="0.25">
      <c r="A833" s="7">
        <v>41003</v>
      </c>
      <c r="B833" s="8">
        <v>1767.84</v>
      </c>
    </row>
    <row r="834" spans="1:2" hidden="1" x14ac:dyDescent="0.25">
      <c r="A834" s="7">
        <v>41004</v>
      </c>
      <c r="B834" s="9">
        <v>1772.58</v>
      </c>
    </row>
    <row r="835" spans="1:2" hidden="1" x14ac:dyDescent="0.25">
      <c r="A835" s="7">
        <v>41005</v>
      </c>
      <c r="B835" s="8">
        <v>1772.58</v>
      </c>
    </row>
    <row r="836" spans="1:2" hidden="1" x14ac:dyDescent="0.25">
      <c r="A836" s="7">
        <v>41006</v>
      </c>
      <c r="B836" s="9">
        <v>1772.58</v>
      </c>
    </row>
    <row r="837" spans="1:2" hidden="1" x14ac:dyDescent="0.25">
      <c r="A837" s="7">
        <v>41007</v>
      </c>
      <c r="B837" s="8">
        <v>1772.58</v>
      </c>
    </row>
    <row r="838" spans="1:2" hidden="1" x14ac:dyDescent="0.25">
      <c r="A838" s="7">
        <v>41008</v>
      </c>
      <c r="B838" s="9">
        <v>1772.58</v>
      </c>
    </row>
    <row r="839" spans="1:2" hidden="1" x14ac:dyDescent="0.25">
      <c r="A839" s="7">
        <v>41009</v>
      </c>
      <c r="B839" s="8">
        <v>1779.53</v>
      </c>
    </row>
    <row r="840" spans="1:2" hidden="1" x14ac:dyDescent="0.25">
      <c r="A840" s="7">
        <v>41010</v>
      </c>
      <c r="B840" s="9">
        <v>1793.3</v>
      </c>
    </row>
    <row r="841" spans="1:2" hidden="1" x14ac:dyDescent="0.25">
      <c r="A841" s="7">
        <v>41011</v>
      </c>
      <c r="B841" s="8">
        <v>1787.66</v>
      </c>
    </row>
    <row r="842" spans="1:2" hidden="1" x14ac:dyDescent="0.25">
      <c r="A842" s="7">
        <v>41012</v>
      </c>
      <c r="B842" s="9">
        <v>1778.78</v>
      </c>
    </row>
    <row r="843" spans="1:2" hidden="1" x14ac:dyDescent="0.25">
      <c r="A843" s="7">
        <v>41013</v>
      </c>
      <c r="B843" s="8">
        <v>1777.12</v>
      </c>
    </row>
    <row r="844" spans="1:2" hidden="1" x14ac:dyDescent="0.25">
      <c r="A844" s="7">
        <v>41014</v>
      </c>
      <c r="B844" s="9">
        <v>1777.12</v>
      </c>
    </row>
    <row r="845" spans="1:2" hidden="1" x14ac:dyDescent="0.25">
      <c r="A845" s="7">
        <v>41015</v>
      </c>
      <c r="B845" s="8">
        <v>1777.12</v>
      </c>
    </row>
    <row r="846" spans="1:2" hidden="1" x14ac:dyDescent="0.25">
      <c r="A846" s="7">
        <v>41016</v>
      </c>
      <c r="B846" s="9">
        <v>1775.67</v>
      </c>
    </row>
    <row r="847" spans="1:2" hidden="1" x14ac:dyDescent="0.25">
      <c r="A847" s="7">
        <v>41017</v>
      </c>
      <c r="B847" s="8">
        <v>1769.07</v>
      </c>
    </row>
    <row r="848" spans="1:2" hidden="1" x14ac:dyDescent="0.25">
      <c r="A848" s="7">
        <v>41018</v>
      </c>
      <c r="B848" s="9">
        <v>1774.21</v>
      </c>
    </row>
    <row r="849" spans="1:2" hidden="1" x14ac:dyDescent="0.25">
      <c r="A849" s="7">
        <v>41019</v>
      </c>
      <c r="B849" s="8">
        <v>1776.06</v>
      </c>
    </row>
    <row r="850" spans="1:2" hidden="1" x14ac:dyDescent="0.25">
      <c r="A850" s="7">
        <v>41020</v>
      </c>
      <c r="B850" s="9">
        <v>1771.13</v>
      </c>
    </row>
    <row r="851" spans="1:2" hidden="1" x14ac:dyDescent="0.25">
      <c r="A851" s="7">
        <v>41021</v>
      </c>
      <c r="B851" s="8">
        <v>1771.13</v>
      </c>
    </row>
    <row r="852" spans="1:2" hidden="1" x14ac:dyDescent="0.25">
      <c r="A852" s="7">
        <v>41022</v>
      </c>
      <c r="B852" s="9">
        <v>1771.13</v>
      </c>
    </row>
    <row r="853" spans="1:2" hidden="1" x14ac:dyDescent="0.25">
      <c r="A853" s="7">
        <v>41023</v>
      </c>
      <c r="B853" s="8">
        <v>1774.44</v>
      </c>
    </row>
    <row r="854" spans="1:2" hidden="1" x14ac:dyDescent="0.25">
      <c r="A854" s="7">
        <v>41024</v>
      </c>
      <c r="B854" s="9">
        <v>1767.91</v>
      </c>
    </row>
    <row r="855" spans="1:2" hidden="1" x14ac:dyDescent="0.25">
      <c r="A855" s="7">
        <v>41025</v>
      </c>
      <c r="B855" s="8">
        <v>1763.85</v>
      </c>
    </row>
    <row r="856" spans="1:2" hidden="1" x14ac:dyDescent="0.25">
      <c r="A856" s="7">
        <v>41026</v>
      </c>
      <c r="B856" s="9">
        <v>1764.63</v>
      </c>
    </row>
    <row r="857" spans="1:2" hidden="1" x14ac:dyDescent="0.25">
      <c r="A857" s="7">
        <v>41027</v>
      </c>
      <c r="B857" s="8">
        <v>1761.2</v>
      </c>
    </row>
    <row r="858" spans="1:2" hidden="1" x14ac:dyDescent="0.25">
      <c r="A858" s="7">
        <v>41028</v>
      </c>
      <c r="B858" s="9">
        <v>1761.2</v>
      </c>
    </row>
    <row r="859" spans="1:2" hidden="1" x14ac:dyDescent="0.25">
      <c r="A859" s="7">
        <v>41029</v>
      </c>
      <c r="B859" s="8">
        <v>1761.2</v>
      </c>
    </row>
    <row r="860" spans="1:2" hidden="1" x14ac:dyDescent="0.25">
      <c r="A860" s="7">
        <v>41030</v>
      </c>
      <c r="B860" s="9">
        <v>1764</v>
      </c>
    </row>
    <row r="861" spans="1:2" hidden="1" x14ac:dyDescent="0.25">
      <c r="A861" s="7">
        <v>41031</v>
      </c>
      <c r="B861" s="8">
        <v>1764</v>
      </c>
    </row>
    <row r="862" spans="1:2" hidden="1" x14ac:dyDescent="0.25">
      <c r="A862" s="7">
        <v>41032</v>
      </c>
      <c r="B862" s="9">
        <v>1760.12</v>
      </c>
    </row>
    <row r="863" spans="1:2" hidden="1" x14ac:dyDescent="0.25">
      <c r="A863" s="7">
        <v>41033</v>
      </c>
      <c r="B863" s="8">
        <v>1754.89</v>
      </c>
    </row>
    <row r="864" spans="1:2" hidden="1" x14ac:dyDescent="0.25">
      <c r="A864" s="7">
        <v>41034</v>
      </c>
      <c r="B864" s="9">
        <v>1757.24</v>
      </c>
    </row>
    <row r="865" spans="1:2" hidden="1" x14ac:dyDescent="0.25">
      <c r="A865" s="7">
        <v>41035</v>
      </c>
      <c r="B865" s="8">
        <v>1757.24</v>
      </c>
    </row>
    <row r="866" spans="1:2" hidden="1" x14ac:dyDescent="0.25">
      <c r="A866" s="7">
        <v>41036</v>
      </c>
      <c r="B866" s="9">
        <v>1757.24</v>
      </c>
    </row>
    <row r="867" spans="1:2" hidden="1" x14ac:dyDescent="0.25">
      <c r="A867" s="7">
        <v>41037</v>
      </c>
      <c r="B867" s="8">
        <v>1759.12</v>
      </c>
    </row>
    <row r="868" spans="1:2" hidden="1" x14ac:dyDescent="0.25">
      <c r="A868" s="7">
        <v>41038</v>
      </c>
      <c r="B868" s="9">
        <v>1760.6</v>
      </c>
    </row>
    <row r="869" spans="1:2" hidden="1" x14ac:dyDescent="0.25">
      <c r="A869" s="7">
        <v>41039</v>
      </c>
      <c r="B869" s="8">
        <v>1775.96</v>
      </c>
    </row>
    <row r="870" spans="1:2" hidden="1" x14ac:dyDescent="0.25">
      <c r="A870" s="7">
        <v>41040</v>
      </c>
      <c r="B870" s="9">
        <v>1765</v>
      </c>
    </row>
    <row r="871" spans="1:2" hidden="1" x14ac:dyDescent="0.25">
      <c r="A871" s="7">
        <v>41041</v>
      </c>
      <c r="B871" s="8">
        <v>1764.69</v>
      </c>
    </row>
    <row r="872" spans="1:2" hidden="1" x14ac:dyDescent="0.25">
      <c r="A872" s="7">
        <v>41042</v>
      </c>
      <c r="B872" s="9">
        <v>1764.69</v>
      </c>
    </row>
    <row r="873" spans="1:2" hidden="1" x14ac:dyDescent="0.25">
      <c r="A873" s="7">
        <v>41043</v>
      </c>
      <c r="B873" s="8">
        <v>1764.69</v>
      </c>
    </row>
    <row r="874" spans="1:2" hidden="1" x14ac:dyDescent="0.25">
      <c r="A874" s="7">
        <v>41044</v>
      </c>
      <c r="B874" s="9">
        <v>1771.6</v>
      </c>
    </row>
    <row r="875" spans="1:2" hidden="1" x14ac:dyDescent="0.25">
      <c r="A875" s="7">
        <v>41045</v>
      </c>
      <c r="B875" s="8">
        <v>1778.37</v>
      </c>
    </row>
    <row r="876" spans="1:2" hidden="1" x14ac:dyDescent="0.25">
      <c r="A876" s="7">
        <v>41046</v>
      </c>
      <c r="B876" s="9">
        <v>1793.61</v>
      </c>
    </row>
    <row r="877" spans="1:2" hidden="1" x14ac:dyDescent="0.25">
      <c r="A877" s="7">
        <v>41047</v>
      </c>
      <c r="B877" s="8">
        <v>1804.92</v>
      </c>
    </row>
    <row r="878" spans="1:2" hidden="1" x14ac:dyDescent="0.25">
      <c r="A878" s="7">
        <v>41048</v>
      </c>
      <c r="B878" s="9">
        <v>1814.46</v>
      </c>
    </row>
    <row r="879" spans="1:2" hidden="1" x14ac:dyDescent="0.25">
      <c r="A879" s="7">
        <v>41049</v>
      </c>
      <c r="B879" s="8">
        <v>1814.46</v>
      </c>
    </row>
    <row r="880" spans="1:2" hidden="1" x14ac:dyDescent="0.25">
      <c r="A880" s="7">
        <v>41050</v>
      </c>
      <c r="B880" s="9">
        <v>1814.46</v>
      </c>
    </row>
    <row r="881" spans="1:2" hidden="1" x14ac:dyDescent="0.25">
      <c r="A881" s="7">
        <v>41051</v>
      </c>
      <c r="B881" s="8">
        <v>1814.46</v>
      </c>
    </row>
    <row r="882" spans="1:2" hidden="1" x14ac:dyDescent="0.25">
      <c r="A882" s="7">
        <v>41052</v>
      </c>
      <c r="B882" s="9">
        <v>1824.73</v>
      </c>
    </row>
    <row r="883" spans="1:2" hidden="1" x14ac:dyDescent="0.25">
      <c r="A883" s="7">
        <v>41053</v>
      </c>
      <c r="B883" s="8">
        <v>1845.17</v>
      </c>
    </row>
    <row r="884" spans="1:2" hidden="1" x14ac:dyDescent="0.25">
      <c r="A884" s="7">
        <v>41054</v>
      </c>
      <c r="B884" s="9">
        <v>1836.45</v>
      </c>
    </row>
    <row r="885" spans="1:2" hidden="1" x14ac:dyDescent="0.25">
      <c r="A885" s="7">
        <v>41055</v>
      </c>
      <c r="B885" s="8">
        <v>1840.69</v>
      </c>
    </row>
    <row r="886" spans="1:2" hidden="1" x14ac:dyDescent="0.25">
      <c r="A886" s="7">
        <v>41056</v>
      </c>
      <c r="B886" s="9">
        <v>1840.69</v>
      </c>
    </row>
    <row r="887" spans="1:2" hidden="1" x14ac:dyDescent="0.25">
      <c r="A887" s="7">
        <v>41057</v>
      </c>
      <c r="B887" s="8">
        <v>1840.69</v>
      </c>
    </row>
    <row r="888" spans="1:2" hidden="1" x14ac:dyDescent="0.25">
      <c r="A888" s="7">
        <v>41058</v>
      </c>
      <c r="B888" s="9">
        <v>1840.69</v>
      </c>
    </row>
    <row r="889" spans="1:2" hidden="1" x14ac:dyDescent="0.25">
      <c r="A889" s="7">
        <v>41059</v>
      </c>
      <c r="B889" s="8">
        <v>1818.82</v>
      </c>
    </row>
    <row r="890" spans="1:2" hidden="1" x14ac:dyDescent="0.25">
      <c r="A890" s="7">
        <v>41060</v>
      </c>
      <c r="B890" s="9">
        <v>1827.83</v>
      </c>
    </row>
    <row r="891" spans="1:2" hidden="1" x14ac:dyDescent="0.25">
      <c r="A891" s="7">
        <v>41061</v>
      </c>
      <c r="B891" s="8">
        <v>1833.8</v>
      </c>
    </row>
    <row r="892" spans="1:2" hidden="1" x14ac:dyDescent="0.25">
      <c r="A892" s="7">
        <v>41062</v>
      </c>
      <c r="B892" s="9">
        <v>1834.71</v>
      </c>
    </row>
    <row r="893" spans="1:2" hidden="1" x14ac:dyDescent="0.25">
      <c r="A893" s="7">
        <v>41063</v>
      </c>
      <c r="B893" s="8">
        <v>1834.71</v>
      </c>
    </row>
    <row r="894" spans="1:2" hidden="1" x14ac:dyDescent="0.25">
      <c r="A894" s="7">
        <v>41064</v>
      </c>
      <c r="B894" s="9">
        <v>1834.71</v>
      </c>
    </row>
    <row r="895" spans="1:2" hidden="1" x14ac:dyDescent="0.25">
      <c r="A895" s="7">
        <v>41065</v>
      </c>
      <c r="B895" s="8">
        <v>1815.54</v>
      </c>
    </row>
    <row r="896" spans="1:2" hidden="1" x14ac:dyDescent="0.25">
      <c r="A896" s="7">
        <v>41066</v>
      </c>
      <c r="B896" s="9">
        <v>1798.85</v>
      </c>
    </row>
    <row r="897" spans="1:2" hidden="1" x14ac:dyDescent="0.25">
      <c r="A897" s="7">
        <v>41067</v>
      </c>
      <c r="B897" s="8">
        <v>1782.89</v>
      </c>
    </row>
    <row r="898" spans="1:2" hidden="1" x14ac:dyDescent="0.25">
      <c r="A898" s="7">
        <v>41068</v>
      </c>
      <c r="B898" s="9">
        <v>1766.91</v>
      </c>
    </row>
    <row r="899" spans="1:2" hidden="1" x14ac:dyDescent="0.25">
      <c r="A899" s="7">
        <v>41069</v>
      </c>
      <c r="B899" s="8">
        <v>1776.26</v>
      </c>
    </row>
    <row r="900" spans="1:2" hidden="1" x14ac:dyDescent="0.25">
      <c r="A900" s="7">
        <v>41070</v>
      </c>
      <c r="B900" s="9">
        <v>1776.26</v>
      </c>
    </row>
    <row r="901" spans="1:2" hidden="1" x14ac:dyDescent="0.25">
      <c r="A901" s="7">
        <v>41071</v>
      </c>
      <c r="B901" s="8">
        <v>1776.26</v>
      </c>
    </row>
    <row r="902" spans="1:2" hidden="1" x14ac:dyDescent="0.25">
      <c r="A902" s="7">
        <v>41072</v>
      </c>
      <c r="B902" s="9">
        <v>1776.26</v>
      </c>
    </row>
    <row r="903" spans="1:2" hidden="1" x14ac:dyDescent="0.25">
      <c r="A903" s="7">
        <v>41073</v>
      </c>
      <c r="B903" s="8">
        <v>1776.47</v>
      </c>
    </row>
    <row r="904" spans="1:2" hidden="1" x14ac:dyDescent="0.25">
      <c r="A904" s="7">
        <v>41074</v>
      </c>
      <c r="B904" s="9">
        <v>1783.45</v>
      </c>
    </row>
    <row r="905" spans="1:2" hidden="1" x14ac:dyDescent="0.25">
      <c r="A905" s="7">
        <v>41075</v>
      </c>
      <c r="B905" s="8">
        <v>1787.63</v>
      </c>
    </row>
    <row r="906" spans="1:2" hidden="1" x14ac:dyDescent="0.25">
      <c r="A906" s="7">
        <v>41076</v>
      </c>
      <c r="B906" s="9">
        <v>1786.21</v>
      </c>
    </row>
    <row r="907" spans="1:2" hidden="1" x14ac:dyDescent="0.25">
      <c r="A907" s="7">
        <v>41077</v>
      </c>
      <c r="B907" s="8">
        <v>1786.21</v>
      </c>
    </row>
    <row r="908" spans="1:2" hidden="1" x14ac:dyDescent="0.25">
      <c r="A908" s="7">
        <v>41078</v>
      </c>
      <c r="B908" s="9">
        <v>1786.21</v>
      </c>
    </row>
    <row r="909" spans="1:2" hidden="1" x14ac:dyDescent="0.25">
      <c r="A909" s="7">
        <v>41079</v>
      </c>
      <c r="B909" s="8">
        <v>1786.21</v>
      </c>
    </row>
    <row r="910" spans="1:2" hidden="1" x14ac:dyDescent="0.25">
      <c r="A910" s="7">
        <v>41080</v>
      </c>
      <c r="B910" s="9">
        <v>1773.18</v>
      </c>
    </row>
    <row r="911" spans="1:2" hidden="1" x14ac:dyDescent="0.25">
      <c r="A911" s="7">
        <v>41081</v>
      </c>
      <c r="B911" s="8">
        <v>1770.38</v>
      </c>
    </row>
    <row r="912" spans="1:2" hidden="1" x14ac:dyDescent="0.25">
      <c r="A912" s="7">
        <v>41082</v>
      </c>
      <c r="B912" s="9">
        <v>1775.99</v>
      </c>
    </row>
    <row r="913" spans="1:2" hidden="1" x14ac:dyDescent="0.25">
      <c r="A913" s="7">
        <v>41083</v>
      </c>
      <c r="B913" s="8">
        <v>1787.47</v>
      </c>
    </row>
    <row r="914" spans="1:2" hidden="1" x14ac:dyDescent="0.25">
      <c r="A914" s="7">
        <v>41084</v>
      </c>
      <c r="B914" s="9">
        <v>1787.47</v>
      </c>
    </row>
    <row r="915" spans="1:2" hidden="1" x14ac:dyDescent="0.25">
      <c r="A915" s="7">
        <v>41085</v>
      </c>
      <c r="B915" s="8">
        <v>1787.47</v>
      </c>
    </row>
    <row r="916" spans="1:2" hidden="1" x14ac:dyDescent="0.25">
      <c r="A916" s="7">
        <v>41086</v>
      </c>
      <c r="B916" s="9">
        <v>1803.37</v>
      </c>
    </row>
    <row r="917" spans="1:2" hidden="1" x14ac:dyDescent="0.25">
      <c r="A917" s="7">
        <v>41087</v>
      </c>
      <c r="B917" s="8">
        <v>1805.14</v>
      </c>
    </row>
    <row r="918" spans="1:2" hidden="1" x14ac:dyDescent="0.25">
      <c r="A918" s="7">
        <v>41088</v>
      </c>
      <c r="B918" s="9">
        <v>1796.18</v>
      </c>
    </row>
    <row r="919" spans="1:2" hidden="1" x14ac:dyDescent="0.25">
      <c r="A919" s="7">
        <v>41089</v>
      </c>
      <c r="B919" s="8">
        <v>1805.6</v>
      </c>
    </row>
    <row r="920" spans="1:2" hidden="1" x14ac:dyDescent="0.25">
      <c r="A920" s="7">
        <v>41090</v>
      </c>
      <c r="B920" s="9">
        <v>1784.6</v>
      </c>
    </row>
    <row r="921" spans="1:2" hidden="1" x14ac:dyDescent="0.25">
      <c r="A921" s="7">
        <v>41091</v>
      </c>
      <c r="B921" s="8">
        <v>1784.6</v>
      </c>
    </row>
    <row r="922" spans="1:2" hidden="1" x14ac:dyDescent="0.25">
      <c r="A922" s="7">
        <v>41092</v>
      </c>
      <c r="B922" s="9">
        <v>1784.6</v>
      </c>
    </row>
    <row r="923" spans="1:2" hidden="1" x14ac:dyDescent="0.25">
      <c r="A923" s="7">
        <v>41093</v>
      </c>
      <c r="B923" s="8">
        <v>1784.6</v>
      </c>
    </row>
    <row r="924" spans="1:2" hidden="1" x14ac:dyDescent="0.25">
      <c r="A924" s="7">
        <v>41094</v>
      </c>
      <c r="B924" s="9">
        <v>1771.53</v>
      </c>
    </row>
    <row r="925" spans="1:2" hidden="1" x14ac:dyDescent="0.25">
      <c r="A925" s="7">
        <v>41095</v>
      </c>
      <c r="B925" s="8">
        <v>1771.53</v>
      </c>
    </row>
    <row r="926" spans="1:2" hidden="1" x14ac:dyDescent="0.25">
      <c r="A926" s="7">
        <v>41096</v>
      </c>
      <c r="B926" s="9">
        <v>1774.37</v>
      </c>
    </row>
    <row r="927" spans="1:2" hidden="1" x14ac:dyDescent="0.25">
      <c r="A927" s="7">
        <v>41097</v>
      </c>
      <c r="B927" s="8">
        <v>1785.25</v>
      </c>
    </row>
    <row r="928" spans="1:2" hidden="1" x14ac:dyDescent="0.25">
      <c r="A928" s="7">
        <v>41098</v>
      </c>
      <c r="B928" s="9">
        <v>1785.25</v>
      </c>
    </row>
    <row r="929" spans="1:2" hidden="1" x14ac:dyDescent="0.25">
      <c r="A929" s="7">
        <v>41099</v>
      </c>
      <c r="B929" s="8">
        <v>1785.25</v>
      </c>
    </row>
    <row r="930" spans="1:2" hidden="1" x14ac:dyDescent="0.25">
      <c r="A930" s="7">
        <v>41100</v>
      </c>
      <c r="B930" s="9">
        <v>1790.25</v>
      </c>
    </row>
    <row r="931" spans="1:2" hidden="1" x14ac:dyDescent="0.25">
      <c r="A931" s="7">
        <v>41101</v>
      </c>
      <c r="B931" s="8">
        <v>1785.06</v>
      </c>
    </row>
    <row r="932" spans="1:2" hidden="1" x14ac:dyDescent="0.25">
      <c r="A932" s="7">
        <v>41102</v>
      </c>
      <c r="B932" s="9">
        <v>1787.72</v>
      </c>
    </row>
    <row r="933" spans="1:2" hidden="1" x14ac:dyDescent="0.25">
      <c r="A933" s="7">
        <v>41103</v>
      </c>
      <c r="B933" s="8">
        <v>1790.12</v>
      </c>
    </row>
    <row r="934" spans="1:2" hidden="1" x14ac:dyDescent="0.25">
      <c r="A934" s="7">
        <v>41104</v>
      </c>
      <c r="B934" s="9">
        <v>1780.21</v>
      </c>
    </row>
    <row r="935" spans="1:2" hidden="1" x14ac:dyDescent="0.25">
      <c r="A935" s="7">
        <v>41105</v>
      </c>
      <c r="B935" s="8">
        <v>1780.21</v>
      </c>
    </row>
    <row r="936" spans="1:2" hidden="1" x14ac:dyDescent="0.25">
      <c r="A936" s="7">
        <v>41106</v>
      </c>
      <c r="B936" s="9">
        <v>1780.21</v>
      </c>
    </row>
    <row r="937" spans="1:2" hidden="1" x14ac:dyDescent="0.25">
      <c r="A937" s="7">
        <v>41107</v>
      </c>
      <c r="B937" s="8">
        <v>1778.42</v>
      </c>
    </row>
    <row r="938" spans="1:2" hidden="1" x14ac:dyDescent="0.25">
      <c r="A938" s="7">
        <v>41108</v>
      </c>
      <c r="B938" s="9">
        <v>1778.97</v>
      </c>
    </row>
    <row r="939" spans="1:2" hidden="1" x14ac:dyDescent="0.25">
      <c r="A939" s="7">
        <v>41109</v>
      </c>
      <c r="B939" s="8">
        <v>1778.28</v>
      </c>
    </row>
    <row r="940" spans="1:2" hidden="1" x14ac:dyDescent="0.25">
      <c r="A940" s="7">
        <v>41110</v>
      </c>
      <c r="B940" s="9">
        <v>1775.8</v>
      </c>
    </row>
    <row r="941" spans="1:2" hidden="1" x14ac:dyDescent="0.25">
      <c r="A941" s="7">
        <v>41111</v>
      </c>
      <c r="B941" s="8">
        <v>1775.8</v>
      </c>
    </row>
    <row r="942" spans="1:2" hidden="1" x14ac:dyDescent="0.25">
      <c r="A942" s="7">
        <v>41112</v>
      </c>
      <c r="B942" s="9">
        <v>1775.8</v>
      </c>
    </row>
    <row r="943" spans="1:2" hidden="1" x14ac:dyDescent="0.25">
      <c r="A943" s="7">
        <v>41113</v>
      </c>
      <c r="B943" s="8">
        <v>1775.8</v>
      </c>
    </row>
    <row r="944" spans="1:2" hidden="1" x14ac:dyDescent="0.25">
      <c r="A944" s="7">
        <v>41114</v>
      </c>
      <c r="B944" s="9">
        <v>1790.39</v>
      </c>
    </row>
    <row r="945" spans="1:2" hidden="1" x14ac:dyDescent="0.25">
      <c r="A945" s="7">
        <v>41115</v>
      </c>
      <c r="B945" s="8">
        <v>1797.33</v>
      </c>
    </row>
    <row r="946" spans="1:2" hidden="1" x14ac:dyDescent="0.25">
      <c r="A946" s="7">
        <v>41116</v>
      </c>
      <c r="B946" s="9">
        <v>1799.48</v>
      </c>
    </row>
    <row r="947" spans="1:2" hidden="1" x14ac:dyDescent="0.25">
      <c r="A947" s="7">
        <v>41117</v>
      </c>
      <c r="B947" s="8">
        <v>1789.22</v>
      </c>
    </row>
    <row r="948" spans="1:2" hidden="1" x14ac:dyDescent="0.25">
      <c r="A948" s="7">
        <v>41118</v>
      </c>
      <c r="B948" s="9">
        <v>1791.12</v>
      </c>
    </row>
    <row r="949" spans="1:2" hidden="1" x14ac:dyDescent="0.25">
      <c r="A949" s="7">
        <v>41119</v>
      </c>
      <c r="B949" s="8">
        <v>1791.12</v>
      </c>
    </row>
    <row r="950" spans="1:2" hidden="1" x14ac:dyDescent="0.25">
      <c r="A950" s="7">
        <v>41120</v>
      </c>
      <c r="B950" s="9">
        <v>1791.12</v>
      </c>
    </row>
    <row r="951" spans="1:2" hidden="1" x14ac:dyDescent="0.25">
      <c r="A951" s="7">
        <v>41121</v>
      </c>
      <c r="B951" s="8">
        <v>1789.02</v>
      </c>
    </row>
    <row r="952" spans="1:2" hidden="1" x14ac:dyDescent="0.25">
      <c r="A952" s="7">
        <v>41122</v>
      </c>
      <c r="B952" s="9">
        <v>1790.74</v>
      </c>
    </row>
    <row r="953" spans="1:2" hidden="1" x14ac:dyDescent="0.25">
      <c r="A953" s="7">
        <v>41123</v>
      </c>
      <c r="B953" s="8">
        <v>1787.51</v>
      </c>
    </row>
    <row r="954" spans="1:2" hidden="1" x14ac:dyDescent="0.25">
      <c r="A954" s="7">
        <v>41124</v>
      </c>
      <c r="B954" s="9">
        <v>1790.97</v>
      </c>
    </row>
    <row r="955" spans="1:2" hidden="1" x14ac:dyDescent="0.25">
      <c r="A955" s="7">
        <v>41125</v>
      </c>
      <c r="B955" s="8">
        <v>1786.06</v>
      </c>
    </row>
    <row r="956" spans="1:2" hidden="1" x14ac:dyDescent="0.25">
      <c r="A956" s="7">
        <v>41126</v>
      </c>
      <c r="B956" s="9">
        <v>1786.06</v>
      </c>
    </row>
    <row r="957" spans="1:2" hidden="1" x14ac:dyDescent="0.25">
      <c r="A957" s="7">
        <v>41127</v>
      </c>
      <c r="B957" s="8">
        <v>1786.06</v>
      </c>
    </row>
    <row r="958" spans="1:2" hidden="1" x14ac:dyDescent="0.25">
      <c r="A958" s="7">
        <v>41128</v>
      </c>
      <c r="B958" s="9">
        <v>1785.29</v>
      </c>
    </row>
    <row r="959" spans="1:2" hidden="1" x14ac:dyDescent="0.25">
      <c r="A959" s="7">
        <v>41129</v>
      </c>
      <c r="B959" s="8">
        <v>1785.29</v>
      </c>
    </row>
    <row r="960" spans="1:2" hidden="1" x14ac:dyDescent="0.25">
      <c r="A960" s="7">
        <v>41130</v>
      </c>
      <c r="B960" s="9">
        <v>1788.03</v>
      </c>
    </row>
    <row r="961" spans="1:2" hidden="1" x14ac:dyDescent="0.25">
      <c r="A961" s="7">
        <v>41131</v>
      </c>
      <c r="B961" s="8">
        <v>1788.08</v>
      </c>
    </row>
    <row r="962" spans="1:2" hidden="1" x14ac:dyDescent="0.25">
      <c r="A962" s="7">
        <v>41132</v>
      </c>
      <c r="B962" s="9">
        <v>1791.61</v>
      </c>
    </row>
    <row r="963" spans="1:2" hidden="1" x14ac:dyDescent="0.25">
      <c r="A963" s="7">
        <v>41133</v>
      </c>
      <c r="B963" s="8">
        <v>1791.61</v>
      </c>
    </row>
    <row r="964" spans="1:2" hidden="1" x14ac:dyDescent="0.25">
      <c r="A964" s="7">
        <v>41134</v>
      </c>
      <c r="B964" s="9">
        <v>1791.61</v>
      </c>
    </row>
    <row r="965" spans="1:2" hidden="1" x14ac:dyDescent="0.25">
      <c r="A965" s="7">
        <v>41135</v>
      </c>
      <c r="B965" s="8">
        <v>1792.86</v>
      </c>
    </row>
    <row r="966" spans="1:2" hidden="1" x14ac:dyDescent="0.25">
      <c r="A966" s="7">
        <v>41136</v>
      </c>
      <c r="B966" s="9">
        <v>1800.81</v>
      </c>
    </row>
    <row r="967" spans="1:2" hidden="1" x14ac:dyDescent="0.25">
      <c r="A967" s="7">
        <v>41137</v>
      </c>
      <c r="B967" s="8">
        <v>1817.18</v>
      </c>
    </row>
    <row r="968" spans="1:2" hidden="1" x14ac:dyDescent="0.25">
      <c r="A968" s="7">
        <v>41138</v>
      </c>
      <c r="B968" s="9">
        <v>1825.52</v>
      </c>
    </row>
    <row r="969" spans="1:2" hidden="1" x14ac:dyDescent="0.25">
      <c r="A969" s="7">
        <v>41139</v>
      </c>
      <c r="B969" s="8">
        <v>1822.59</v>
      </c>
    </row>
    <row r="970" spans="1:2" hidden="1" x14ac:dyDescent="0.25">
      <c r="A970" s="7">
        <v>41140</v>
      </c>
      <c r="B970" s="9">
        <v>1822.59</v>
      </c>
    </row>
    <row r="971" spans="1:2" hidden="1" x14ac:dyDescent="0.25">
      <c r="A971" s="7">
        <v>41141</v>
      </c>
      <c r="B971" s="8">
        <v>1822.59</v>
      </c>
    </row>
    <row r="972" spans="1:2" hidden="1" x14ac:dyDescent="0.25">
      <c r="A972" s="7">
        <v>41142</v>
      </c>
      <c r="B972" s="9">
        <v>1822.59</v>
      </c>
    </row>
    <row r="973" spans="1:2" hidden="1" x14ac:dyDescent="0.25">
      <c r="A973" s="7">
        <v>41143</v>
      </c>
      <c r="B973" s="8">
        <v>1815.8</v>
      </c>
    </row>
    <row r="974" spans="1:2" hidden="1" x14ac:dyDescent="0.25">
      <c r="A974" s="7">
        <v>41144</v>
      </c>
      <c r="B974" s="9">
        <v>1812.88</v>
      </c>
    </row>
    <row r="975" spans="1:2" hidden="1" x14ac:dyDescent="0.25">
      <c r="A975" s="7">
        <v>41145</v>
      </c>
      <c r="B975" s="8">
        <v>1808.33</v>
      </c>
    </row>
    <row r="976" spans="1:2" hidden="1" x14ac:dyDescent="0.25">
      <c r="A976" s="7">
        <v>41146</v>
      </c>
      <c r="B976" s="9">
        <v>1814.83</v>
      </c>
    </row>
    <row r="977" spans="1:2" hidden="1" x14ac:dyDescent="0.25">
      <c r="A977" s="7">
        <v>41147</v>
      </c>
      <c r="B977" s="8">
        <v>1814.83</v>
      </c>
    </row>
    <row r="978" spans="1:2" hidden="1" x14ac:dyDescent="0.25">
      <c r="A978" s="7">
        <v>41148</v>
      </c>
      <c r="B978" s="9">
        <v>1814.83</v>
      </c>
    </row>
    <row r="979" spans="1:2" hidden="1" x14ac:dyDescent="0.25">
      <c r="A979" s="7">
        <v>41149</v>
      </c>
      <c r="B979" s="8">
        <v>1821.44</v>
      </c>
    </row>
    <row r="980" spans="1:2" hidden="1" x14ac:dyDescent="0.25">
      <c r="A980" s="7">
        <v>41150</v>
      </c>
      <c r="B980" s="9">
        <v>1828.99</v>
      </c>
    </row>
    <row r="981" spans="1:2" hidden="1" x14ac:dyDescent="0.25">
      <c r="A981" s="7">
        <v>41151</v>
      </c>
      <c r="B981" s="8">
        <v>1833.14</v>
      </c>
    </row>
    <row r="982" spans="1:2" hidden="1" x14ac:dyDescent="0.25">
      <c r="A982" s="7">
        <v>41152</v>
      </c>
      <c r="B982" s="9">
        <v>1830.5</v>
      </c>
    </row>
    <row r="983" spans="1:2" hidden="1" x14ac:dyDescent="0.25">
      <c r="A983" s="7">
        <v>41153</v>
      </c>
      <c r="B983" s="8">
        <v>1825.21</v>
      </c>
    </row>
    <row r="984" spans="1:2" hidden="1" x14ac:dyDescent="0.25">
      <c r="A984" s="7">
        <v>41154</v>
      </c>
      <c r="B984" s="9">
        <v>1825.21</v>
      </c>
    </row>
    <row r="985" spans="1:2" hidden="1" x14ac:dyDescent="0.25">
      <c r="A985" s="7">
        <v>41155</v>
      </c>
      <c r="B985" s="8">
        <v>1825.21</v>
      </c>
    </row>
    <row r="986" spans="1:2" hidden="1" x14ac:dyDescent="0.25">
      <c r="A986" s="7">
        <v>41156</v>
      </c>
      <c r="B986" s="9">
        <v>1825.21</v>
      </c>
    </row>
    <row r="987" spans="1:2" hidden="1" x14ac:dyDescent="0.25">
      <c r="A987" s="7">
        <v>41157</v>
      </c>
      <c r="B987" s="8">
        <v>1824.81</v>
      </c>
    </row>
    <row r="988" spans="1:2" hidden="1" x14ac:dyDescent="0.25">
      <c r="A988" s="7">
        <v>41158</v>
      </c>
      <c r="B988" s="9">
        <v>1814.06</v>
      </c>
    </row>
    <row r="989" spans="1:2" hidden="1" x14ac:dyDescent="0.25">
      <c r="A989" s="7">
        <v>41159</v>
      </c>
      <c r="B989" s="8">
        <v>1804.09</v>
      </c>
    </row>
    <row r="990" spans="1:2" hidden="1" x14ac:dyDescent="0.25">
      <c r="A990" s="7">
        <v>41160</v>
      </c>
      <c r="B990" s="9">
        <v>1797.35</v>
      </c>
    </row>
    <row r="991" spans="1:2" hidden="1" x14ac:dyDescent="0.25">
      <c r="A991" s="7">
        <v>41161</v>
      </c>
      <c r="B991" s="8">
        <v>1797.35</v>
      </c>
    </row>
    <row r="992" spans="1:2" hidden="1" x14ac:dyDescent="0.25">
      <c r="A992" s="7">
        <v>41162</v>
      </c>
      <c r="B992" s="9">
        <v>1797.35</v>
      </c>
    </row>
    <row r="993" spans="1:2" hidden="1" x14ac:dyDescent="0.25">
      <c r="A993" s="7">
        <v>41163</v>
      </c>
      <c r="B993" s="8">
        <v>1802.23</v>
      </c>
    </row>
    <row r="994" spans="1:2" hidden="1" x14ac:dyDescent="0.25">
      <c r="A994" s="7">
        <v>41164</v>
      </c>
      <c r="B994" s="9">
        <v>1795.4</v>
      </c>
    </row>
    <row r="995" spans="1:2" hidden="1" x14ac:dyDescent="0.25">
      <c r="A995" s="7">
        <v>41165</v>
      </c>
      <c r="B995" s="8">
        <v>1802.22</v>
      </c>
    </row>
    <row r="996" spans="1:2" hidden="1" x14ac:dyDescent="0.25">
      <c r="A996" s="7">
        <v>41166</v>
      </c>
      <c r="B996" s="9">
        <v>1799.57</v>
      </c>
    </row>
    <row r="997" spans="1:2" hidden="1" x14ac:dyDescent="0.25">
      <c r="A997" s="7">
        <v>41167</v>
      </c>
      <c r="B997" s="8">
        <v>1789.54</v>
      </c>
    </row>
    <row r="998" spans="1:2" hidden="1" x14ac:dyDescent="0.25">
      <c r="A998" s="7">
        <v>41168</v>
      </c>
      <c r="B998" s="9">
        <v>1789.54</v>
      </c>
    </row>
    <row r="999" spans="1:2" hidden="1" x14ac:dyDescent="0.25">
      <c r="A999" s="7">
        <v>41169</v>
      </c>
      <c r="B999" s="8">
        <v>1789.54</v>
      </c>
    </row>
    <row r="1000" spans="1:2" hidden="1" x14ac:dyDescent="0.25">
      <c r="A1000" s="7">
        <v>41170</v>
      </c>
      <c r="B1000" s="9">
        <v>1799.77</v>
      </c>
    </row>
    <row r="1001" spans="1:2" hidden="1" x14ac:dyDescent="0.25">
      <c r="A1001" s="7">
        <v>41171</v>
      </c>
      <c r="B1001" s="8">
        <v>1800.19</v>
      </c>
    </row>
    <row r="1002" spans="1:2" hidden="1" x14ac:dyDescent="0.25">
      <c r="A1002" s="7">
        <v>41172</v>
      </c>
      <c r="B1002" s="9">
        <v>1795.66</v>
      </c>
    </row>
    <row r="1003" spans="1:2" hidden="1" x14ac:dyDescent="0.25">
      <c r="A1003" s="7">
        <v>41173</v>
      </c>
      <c r="B1003" s="8">
        <v>1798.98</v>
      </c>
    </row>
    <row r="1004" spans="1:2" hidden="1" x14ac:dyDescent="0.25">
      <c r="A1004" s="7">
        <v>41174</v>
      </c>
      <c r="B1004" s="9">
        <v>1796.75</v>
      </c>
    </row>
    <row r="1005" spans="1:2" hidden="1" x14ac:dyDescent="0.25">
      <c r="A1005" s="7">
        <v>41175</v>
      </c>
      <c r="B1005" s="8">
        <v>1796.75</v>
      </c>
    </row>
    <row r="1006" spans="1:2" hidden="1" x14ac:dyDescent="0.25">
      <c r="A1006" s="7">
        <v>41176</v>
      </c>
      <c r="B1006" s="9">
        <v>1796.75</v>
      </c>
    </row>
    <row r="1007" spans="1:2" hidden="1" x14ac:dyDescent="0.25">
      <c r="A1007" s="7">
        <v>41177</v>
      </c>
      <c r="B1007" s="8">
        <v>1799.29</v>
      </c>
    </row>
    <row r="1008" spans="1:2" hidden="1" x14ac:dyDescent="0.25">
      <c r="A1008" s="7">
        <v>41178</v>
      </c>
      <c r="B1008" s="9">
        <v>1795.69</v>
      </c>
    </row>
    <row r="1009" spans="1:2" hidden="1" x14ac:dyDescent="0.25">
      <c r="A1009" s="7">
        <v>41179</v>
      </c>
      <c r="B1009" s="8">
        <v>1799.55</v>
      </c>
    </row>
    <row r="1010" spans="1:2" hidden="1" x14ac:dyDescent="0.25">
      <c r="A1010" s="7">
        <v>41180</v>
      </c>
      <c r="B1010" s="9">
        <v>1798.08</v>
      </c>
    </row>
    <row r="1011" spans="1:2" hidden="1" x14ac:dyDescent="0.25">
      <c r="A1011" s="7">
        <v>41181</v>
      </c>
      <c r="B1011" s="8">
        <v>1800.52</v>
      </c>
    </row>
    <row r="1012" spans="1:2" hidden="1" x14ac:dyDescent="0.25">
      <c r="A1012" s="7">
        <v>41182</v>
      </c>
      <c r="B1012" s="9">
        <v>1800.52</v>
      </c>
    </row>
    <row r="1013" spans="1:2" hidden="1" x14ac:dyDescent="0.25">
      <c r="A1013" s="7">
        <v>41183</v>
      </c>
      <c r="B1013" s="8">
        <v>1800.52</v>
      </c>
    </row>
    <row r="1014" spans="1:2" hidden="1" x14ac:dyDescent="0.25">
      <c r="A1014" s="7">
        <v>41184</v>
      </c>
      <c r="B1014" s="9">
        <v>1797.97</v>
      </c>
    </row>
    <row r="1015" spans="1:2" hidden="1" x14ac:dyDescent="0.25">
      <c r="A1015" s="7">
        <v>41185</v>
      </c>
      <c r="B1015" s="8">
        <v>1798.86</v>
      </c>
    </row>
    <row r="1016" spans="1:2" hidden="1" x14ac:dyDescent="0.25">
      <c r="A1016" s="7">
        <v>41186</v>
      </c>
      <c r="B1016" s="9">
        <v>1800.43</v>
      </c>
    </row>
    <row r="1017" spans="1:2" hidden="1" x14ac:dyDescent="0.25">
      <c r="A1017" s="7">
        <v>41187</v>
      </c>
      <c r="B1017" s="8">
        <v>1797.68</v>
      </c>
    </row>
    <row r="1018" spans="1:2" hidden="1" x14ac:dyDescent="0.25">
      <c r="A1018" s="7">
        <v>41188</v>
      </c>
      <c r="B1018" s="9">
        <v>1795.4</v>
      </c>
    </row>
    <row r="1019" spans="1:2" hidden="1" x14ac:dyDescent="0.25">
      <c r="A1019" s="7">
        <v>41189</v>
      </c>
      <c r="B1019" s="8">
        <v>1795.4</v>
      </c>
    </row>
    <row r="1020" spans="1:2" hidden="1" x14ac:dyDescent="0.25">
      <c r="A1020" s="7">
        <v>41190</v>
      </c>
      <c r="B1020" s="9">
        <v>1795.4</v>
      </c>
    </row>
    <row r="1021" spans="1:2" hidden="1" x14ac:dyDescent="0.25">
      <c r="A1021" s="7">
        <v>41191</v>
      </c>
      <c r="B1021" s="8">
        <v>1795.4</v>
      </c>
    </row>
    <row r="1022" spans="1:2" hidden="1" x14ac:dyDescent="0.25">
      <c r="A1022" s="7">
        <v>41192</v>
      </c>
      <c r="B1022" s="9">
        <v>1798.32</v>
      </c>
    </row>
    <row r="1023" spans="1:2" hidden="1" x14ac:dyDescent="0.25">
      <c r="A1023" s="7">
        <v>41193</v>
      </c>
      <c r="B1023" s="8">
        <v>1799.78</v>
      </c>
    </row>
    <row r="1024" spans="1:2" hidden="1" x14ac:dyDescent="0.25">
      <c r="A1024" s="7">
        <v>41194</v>
      </c>
      <c r="B1024" s="9">
        <v>1797.68</v>
      </c>
    </row>
    <row r="1025" spans="1:2" hidden="1" x14ac:dyDescent="0.25">
      <c r="A1025" s="7">
        <v>41195</v>
      </c>
      <c r="B1025" s="8">
        <v>1797.68</v>
      </c>
    </row>
    <row r="1026" spans="1:2" hidden="1" x14ac:dyDescent="0.25">
      <c r="A1026" s="7">
        <v>41196</v>
      </c>
      <c r="B1026" s="9">
        <v>1797.68</v>
      </c>
    </row>
    <row r="1027" spans="1:2" hidden="1" x14ac:dyDescent="0.25">
      <c r="A1027" s="7">
        <v>41197</v>
      </c>
      <c r="B1027" s="8">
        <v>1797.68</v>
      </c>
    </row>
    <row r="1028" spans="1:2" hidden="1" x14ac:dyDescent="0.25">
      <c r="A1028" s="7">
        <v>41198</v>
      </c>
      <c r="B1028" s="9">
        <v>1797.68</v>
      </c>
    </row>
    <row r="1029" spans="1:2" hidden="1" x14ac:dyDescent="0.25">
      <c r="A1029" s="7">
        <v>41199</v>
      </c>
      <c r="B1029" s="8">
        <v>1797.81</v>
      </c>
    </row>
    <row r="1030" spans="1:2" hidden="1" x14ac:dyDescent="0.25">
      <c r="A1030" s="7">
        <v>41200</v>
      </c>
      <c r="B1030" s="9">
        <v>1798.53</v>
      </c>
    </row>
    <row r="1031" spans="1:2" hidden="1" x14ac:dyDescent="0.25">
      <c r="A1031" s="7">
        <v>41201</v>
      </c>
      <c r="B1031" s="8">
        <v>1797.66</v>
      </c>
    </row>
    <row r="1032" spans="1:2" hidden="1" x14ac:dyDescent="0.25">
      <c r="A1032" s="7">
        <v>41202</v>
      </c>
      <c r="B1032" s="9">
        <v>1798.42</v>
      </c>
    </row>
    <row r="1033" spans="1:2" hidden="1" x14ac:dyDescent="0.25">
      <c r="A1033" s="7">
        <v>41203</v>
      </c>
      <c r="B1033" s="8">
        <v>1798.42</v>
      </c>
    </row>
    <row r="1034" spans="1:2" hidden="1" x14ac:dyDescent="0.25">
      <c r="A1034" s="7">
        <v>41204</v>
      </c>
      <c r="B1034" s="9">
        <v>1798.42</v>
      </c>
    </row>
    <row r="1035" spans="1:2" hidden="1" x14ac:dyDescent="0.25">
      <c r="A1035" s="7">
        <v>41205</v>
      </c>
      <c r="B1035" s="8">
        <v>1802.91</v>
      </c>
    </row>
    <row r="1036" spans="1:2" hidden="1" x14ac:dyDescent="0.25">
      <c r="A1036" s="7">
        <v>41206</v>
      </c>
      <c r="B1036" s="9">
        <v>1816.6</v>
      </c>
    </row>
    <row r="1037" spans="1:2" hidden="1" x14ac:dyDescent="0.25">
      <c r="A1037" s="7">
        <v>41207</v>
      </c>
      <c r="B1037" s="8">
        <v>1817.25</v>
      </c>
    </row>
    <row r="1038" spans="1:2" hidden="1" x14ac:dyDescent="0.25">
      <c r="A1038" s="7">
        <v>41208</v>
      </c>
      <c r="B1038" s="9">
        <v>1816.97</v>
      </c>
    </row>
    <row r="1039" spans="1:2" hidden="1" x14ac:dyDescent="0.25">
      <c r="A1039" s="7">
        <v>41209</v>
      </c>
      <c r="B1039" s="8">
        <v>1823.18</v>
      </c>
    </row>
    <row r="1040" spans="1:2" hidden="1" x14ac:dyDescent="0.25">
      <c r="A1040" s="7">
        <v>41210</v>
      </c>
      <c r="B1040" s="9">
        <v>1823.18</v>
      </c>
    </row>
    <row r="1041" spans="1:2" hidden="1" x14ac:dyDescent="0.25">
      <c r="A1041" s="7">
        <v>41211</v>
      </c>
      <c r="B1041" s="8">
        <v>1823.18</v>
      </c>
    </row>
    <row r="1042" spans="1:2" hidden="1" x14ac:dyDescent="0.25">
      <c r="A1042" s="7">
        <v>41212</v>
      </c>
      <c r="B1042" s="9">
        <v>1830.45</v>
      </c>
    </row>
    <row r="1043" spans="1:2" hidden="1" x14ac:dyDescent="0.25">
      <c r="A1043" s="7">
        <v>41213</v>
      </c>
      <c r="B1043" s="8">
        <v>1829.89</v>
      </c>
    </row>
    <row r="1044" spans="1:2" hidden="1" x14ac:dyDescent="0.25">
      <c r="A1044" s="7">
        <v>41214</v>
      </c>
      <c r="B1044" s="9">
        <v>1831.25</v>
      </c>
    </row>
    <row r="1045" spans="1:2" hidden="1" x14ac:dyDescent="0.25">
      <c r="A1045" s="7">
        <v>41215</v>
      </c>
      <c r="B1045" s="8">
        <v>1825.5</v>
      </c>
    </row>
    <row r="1046" spans="1:2" hidden="1" x14ac:dyDescent="0.25">
      <c r="A1046" s="7">
        <v>41216</v>
      </c>
      <c r="B1046" s="9">
        <v>1828.8</v>
      </c>
    </row>
    <row r="1047" spans="1:2" hidden="1" x14ac:dyDescent="0.25">
      <c r="A1047" s="7">
        <v>41217</v>
      </c>
      <c r="B1047" s="8">
        <v>1828.8</v>
      </c>
    </row>
    <row r="1048" spans="1:2" hidden="1" x14ac:dyDescent="0.25">
      <c r="A1048" s="7">
        <v>41218</v>
      </c>
      <c r="B1048" s="9">
        <v>1828.8</v>
      </c>
    </row>
    <row r="1049" spans="1:2" hidden="1" x14ac:dyDescent="0.25">
      <c r="A1049" s="7">
        <v>41219</v>
      </c>
      <c r="B1049" s="8">
        <v>1828.8</v>
      </c>
    </row>
    <row r="1050" spans="1:2" hidden="1" x14ac:dyDescent="0.25">
      <c r="A1050" s="7">
        <v>41220</v>
      </c>
      <c r="B1050" s="9">
        <v>1814.99</v>
      </c>
    </row>
    <row r="1051" spans="1:2" hidden="1" x14ac:dyDescent="0.25">
      <c r="A1051" s="7">
        <v>41221</v>
      </c>
      <c r="B1051" s="8">
        <v>1814.83</v>
      </c>
    </row>
    <row r="1052" spans="1:2" hidden="1" x14ac:dyDescent="0.25">
      <c r="A1052" s="7">
        <v>41222</v>
      </c>
      <c r="B1052" s="9">
        <v>1814.21</v>
      </c>
    </row>
    <row r="1053" spans="1:2" hidden="1" x14ac:dyDescent="0.25">
      <c r="A1053" s="7">
        <v>41223</v>
      </c>
      <c r="B1053" s="8">
        <v>1816.99</v>
      </c>
    </row>
    <row r="1054" spans="1:2" hidden="1" x14ac:dyDescent="0.25">
      <c r="A1054" s="7">
        <v>41224</v>
      </c>
      <c r="B1054" s="9">
        <v>1816.99</v>
      </c>
    </row>
    <row r="1055" spans="1:2" hidden="1" x14ac:dyDescent="0.25">
      <c r="A1055" s="7">
        <v>41225</v>
      </c>
      <c r="B1055" s="8">
        <v>1816.99</v>
      </c>
    </row>
    <row r="1056" spans="1:2" hidden="1" x14ac:dyDescent="0.25">
      <c r="A1056" s="7">
        <v>41226</v>
      </c>
      <c r="B1056" s="9">
        <v>1816.99</v>
      </c>
    </row>
    <row r="1057" spans="1:2" hidden="1" x14ac:dyDescent="0.25">
      <c r="A1057" s="7">
        <v>41227</v>
      </c>
      <c r="B1057" s="8">
        <v>1819.3</v>
      </c>
    </row>
    <row r="1058" spans="1:2" hidden="1" x14ac:dyDescent="0.25">
      <c r="A1058" s="7">
        <v>41228</v>
      </c>
      <c r="B1058" s="9">
        <v>1818.2</v>
      </c>
    </row>
    <row r="1059" spans="1:2" hidden="1" x14ac:dyDescent="0.25">
      <c r="A1059" s="7">
        <v>41229</v>
      </c>
      <c r="B1059" s="8">
        <v>1822.61</v>
      </c>
    </row>
    <row r="1060" spans="1:2" hidden="1" x14ac:dyDescent="0.25">
      <c r="A1060" s="7">
        <v>41230</v>
      </c>
      <c r="B1060" s="9">
        <v>1823.46</v>
      </c>
    </row>
    <row r="1061" spans="1:2" hidden="1" x14ac:dyDescent="0.25">
      <c r="A1061" s="7">
        <v>41231</v>
      </c>
      <c r="B1061" s="8">
        <v>1823.46</v>
      </c>
    </row>
    <row r="1062" spans="1:2" hidden="1" x14ac:dyDescent="0.25">
      <c r="A1062" s="7">
        <v>41232</v>
      </c>
      <c r="B1062" s="9">
        <v>1823.46</v>
      </c>
    </row>
    <row r="1063" spans="1:2" hidden="1" x14ac:dyDescent="0.25">
      <c r="A1063" s="7">
        <v>41233</v>
      </c>
      <c r="B1063" s="8">
        <v>1817.67</v>
      </c>
    </row>
    <row r="1064" spans="1:2" hidden="1" x14ac:dyDescent="0.25">
      <c r="A1064" s="7">
        <v>41234</v>
      </c>
      <c r="B1064" s="9">
        <v>1815.58</v>
      </c>
    </row>
    <row r="1065" spans="1:2" hidden="1" x14ac:dyDescent="0.25">
      <c r="A1065" s="7">
        <v>41235</v>
      </c>
      <c r="B1065" s="8">
        <v>1815.76</v>
      </c>
    </row>
    <row r="1066" spans="1:2" hidden="1" x14ac:dyDescent="0.25">
      <c r="A1066" s="7">
        <v>41236</v>
      </c>
      <c r="B1066" s="9">
        <v>1815.76</v>
      </c>
    </row>
    <row r="1067" spans="1:2" hidden="1" x14ac:dyDescent="0.25">
      <c r="A1067" s="7">
        <v>41237</v>
      </c>
      <c r="B1067" s="8">
        <v>1820.18</v>
      </c>
    </row>
    <row r="1068" spans="1:2" hidden="1" x14ac:dyDescent="0.25">
      <c r="A1068" s="7">
        <v>41238</v>
      </c>
      <c r="B1068" s="9">
        <v>1820.18</v>
      </c>
    </row>
    <row r="1069" spans="1:2" hidden="1" x14ac:dyDescent="0.25">
      <c r="A1069" s="7">
        <v>41239</v>
      </c>
      <c r="B1069" s="8">
        <v>1820.18</v>
      </c>
    </row>
    <row r="1070" spans="1:2" hidden="1" x14ac:dyDescent="0.25">
      <c r="A1070" s="7">
        <v>41240</v>
      </c>
      <c r="B1070" s="9">
        <v>1824.12</v>
      </c>
    </row>
    <row r="1071" spans="1:2" hidden="1" x14ac:dyDescent="0.25">
      <c r="A1071" s="7">
        <v>41241</v>
      </c>
      <c r="B1071" s="8">
        <v>1823.54</v>
      </c>
    </row>
    <row r="1072" spans="1:2" hidden="1" x14ac:dyDescent="0.25">
      <c r="A1072" s="7">
        <v>41242</v>
      </c>
      <c r="B1072" s="9">
        <v>1825.08</v>
      </c>
    </row>
    <row r="1073" spans="1:2" hidden="1" x14ac:dyDescent="0.25">
      <c r="A1073" s="7">
        <v>41243</v>
      </c>
      <c r="B1073" s="8">
        <v>1817.93</v>
      </c>
    </row>
    <row r="1074" spans="1:2" hidden="1" x14ac:dyDescent="0.25">
      <c r="A1074" s="7">
        <v>41244</v>
      </c>
      <c r="B1074" s="9">
        <v>1813.72</v>
      </c>
    </row>
    <row r="1075" spans="1:2" hidden="1" x14ac:dyDescent="0.25">
      <c r="A1075" s="7">
        <v>41245</v>
      </c>
      <c r="B1075" s="8">
        <v>1813.72</v>
      </c>
    </row>
    <row r="1076" spans="1:2" hidden="1" x14ac:dyDescent="0.25">
      <c r="A1076" s="7">
        <v>41246</v>
      </c>
      <c r="B1076" s="9">
        <v>1813.72</v>
      </c>
    </row>
    <row r="1077" spans="1:2" hidden="1" x14ac:dyDescent="0.25">
      <c r="A1077" s="7">
        <v>41247</v>
      </c>
      <c r="B1077" s="8">
        <v>1813.73</v>
      </c>
    </row>
    <row r="1078" spans="1:2" hidden="1" x14ac:dyDescent="0.25">
      <c r="A1078" s="7">
        <v>41248</v>
      </c>
      <c r="B1078" s="9">
        <v>1813.57</v>
      </c>
    </row>
    <row r="1079" spans="1:2" hidden="1" x14ac:dyDescent="0.25">
      <c r="A1079" s="7">
        <v>41249</v>
      </c>
      <c r="B1079" s="8">
        <v>1811.05</v>
      </c>
    </row>
    <row r="1080" spans="1:2" hidden="1" x14ac:dyDescent="0.25">
      <c r="A1080" s="7">
        <v>41250</v>
      </c>
      <c r="B1080" s="9">
        <v>1803.69</v>
      </c>
    </row>
    <row r="1081" spans="1:2" hidden="1" x14ac:dyDescent="0.25">
      <c r="A1081" s="7">
        <v>41251</v>
      </c>
      <c r="B1081" s="8">
        <v>1797.45</v>
      </c>
    </row>
    <row r="1082" spans="1:2" hidden="1" x14ac:dyDescent="0.25">
      <c r="A1082" s="7">
        <v>41252</v>
      </c>
      <c r="B1082" s="9">
        <v>1797.45</v>
      </c>
    </row>
    <row r="1083" spans="1:2" hidden="1" x14ac:dyDescent="0.25">
      <c r="A1083" s="7">
        <v>41253</v>
      </c>
      <c r="B1083" s="8">
        <v>1797.45</v>
      </c>
    </row>
    <row r="1084" spans="1:2" hidden="1" x14ac:dyDescent="0.25">
      <c r="A1084" s="7">
        <v>41254</v>
      </c>
      <c r="B1084" s="9">
        <v>1799.4</v>
      </c>
    </row>
    <row r="1085" spans="1:2" hidden="1" x14ac:dyDescent="0.25">
      <c r="A1085" s="7">
        <v>41255</v>
      </c>
      <c r="B1085" s="8">
        <v>1801.5</v>
      </c>
    </row>
    <row r="1086" spans="1:2" hidden="1" x14ac:dyDescent="0.25">
      <c r="A1086" s="7">
        <v>41256</v>
      </c>
      <c r="B1086" s="9">
        <v>1796.31</v>
      </c>
    </row>
    <row r="1087" spans="1:2" hidden="1" x14ac:dyDescent="0.25">
      <c r="A1087" s="7">
        <v>41257</v>
      </c>
      <c r="B1087" s="8">
        <v>1795.05</v>
      </c>
    </row>
    <row r="1088" spans="1:2" hidden="1" x14ac:dyDescent="0.25">
      <c r="A1088" s="7">
        <v>41258</v>
      </c>
      <c r="B1088" s="9">
        <v>1798.37</v>
      </c>
    </row>
    <row r="1089" spans="1:2" hidden="1" x14ac:dyDescent="0.25">
      <c r="A1089" s="7">
        <v>41259</v>
      </c>
      <c r="B1089" s="8">
        <v>1798.37</v>
      </c>
    </row>
    <row r="1090" spans="1:2" hidden="1" x14ac:dyDescent="0.25">
      <c r="A1090" s="7">
        <v>41260</v>
      </c>
      <c r="B1090" s="9">
        <v>1798.37</v>
      </c>
    </row>
    <row r="1091" spans="1:2" hidden="1" x14ac:dyDescent="0.25">
      <c r="A1091" s="7">
        <v>41261</v>
      </c>
      <c r="B1091" s="8">
        <v>1796.98</v>
      </c>
    </row>
    <row r="1092" spans="1:2" hidden="1" x14ac:dyDescent="0.25">
      <c r="A1092" s="7">
        <v>41262</v>
      </c>
      <c r="B1092" s="9">
        <v>1794.14</v>
      </c>
    </row>
    <row r="1093" spans="1:2" hidden="1" x14ac:dyDescent="0.25">
      <c r="A1093" s="7">
        <v>41263</v>
      </c>
      <c r="B1093" s="8">
        <v>1790.46</v>
      </c>
    </row>
    <row r="1094" spans="1:2" hidden="1" x14ac:dyDescent="0.25">
      <c r="A1094" s="7">
        <v>41264</v>
      </c>
      <c r="B1094" s="9">
        <v>1788.87</v>
      </c>
    </row>
    <row r="1095" spans="1:2" hidden="1" x14ac:dyDescent="0.25">
      <c r="A1095" s="7">
        <v>41265</v>
      </c>
      <c r="B1095" s="8">
        <v>1779.79</v>
      </c>
    </row>
    <row r="1096" spans="1:2" hidden="1" x14ac:dyDescent="0.25">
      <c r="A1096" s="7">
        <v>41266</v>
      </c>
      <c r="B1096" s="9">
        <v>1779.79</v>
      </c>
    </row>
    <row r="1097" spans="1:2" hidden="1" x14ac:dyDescent="0.25">
      <c r="A1097" s="7">
        <v>41267</v>
      </c>
      <c r="B1097" s="8">
        <v>1779.79</v>
      </c>
    </row>
    <row r="1098" spans="1:2" hidden="1" x14ac:dyDescent="0.25">
      <c r="A1098" s="7">
        <v>41268</v>
      </c>
      <c r="B1098" s="9">
        <v>1773.44</v>
      </c>
    </row>
    <row r="1099" spans="1:2" hidden="1" x14ac:dyDescent="0.25">
      <c r="A1099" s="7">
        <v>41269</v>
      </c>
      <c r="B1099" s="8">
        <v>1773.44</v>
      </c>
    </row>
    <row r="1100" spans="1:2" hidden="1" x14ac:dyDescent="0.25">
      <c r="A1100" s="7">
        <v>41270</v>
      </c>
      <c r="B1100" s="9">
        <v>1771.49</v>
      </c>
    </row>
    <row r="1101" spans="1:2" hidden="1" x14ac:dyDescent="0.25">
      <c r="A1101" s="7">
        <v>41271</v>
      </c>
      <c r="B1101" s="8">
        <v>1771.54</v>
      </c>
    </row>
    <row r="1102" spans="1:2" hidden="1" x14ac:dyDescent="0.25">
      <c r="A1102" s="7">
        <v>41272</v>
      </c>
      <c r="B1102" s="9">
        <v>1768.23</v>
      </c>
    </row>
    <row r="1103" spans="1:2" hidden="1" x14ac:dyDescent="0.25">
      <c r="A1103" s="7">
        <v>41273</v>
      </c>
      <c r="B1103" s="8">
        <v>1768.23</v>
      </c>
    </row>
    <row r="1104" spans="1:2" hidden="1" x14ac:dyDescent="0.25">
      <c r="A1104" s="7">
        <v>41274</v>
      </c>
      <c r="B1104" s="9">
        <v>1768.23</v>
      </c>
    </row>
    <row r="1105" spans="1:2" hidden="1" x14ac:dyDescent="0.25">
      <c r="A1105" s="7">
        <v>41275</v>
      </c>
      <c r="B1105" s="8">
        <v>1768.23</v>
      </c>
    </row>
    <row r="1106" spans="1:2" hidden="1" x14ac:dyDescent="0.25">
      <c r="A1106" s="7">
        <v>41276</v>
      </c>
      <c r="B1106" s="9">
        <v>1768.23</v>
      </c>
    </row>
    <row r="1107" spans="1:2" hidden="1" x14ac:dyDescent="0.25">
      <c r="A1107" s="7">
        <v>41277</v>
      </c>
      <c r="B1107" s="8">
        <v>1759.97</v>
      </c>
    </row>
    <row r="1108" spans="1:2" hidden="1" x14ac:dyDescent="0.25">
      <c r="A1108" s="7">
        <v>41278</v>
      </c>
      <c r="B1108" s="9">
        <v>1760.83</v>
      </c>
    </row>
    <row r="1109" spans="1:2" hidden="1" x14ac:dyDescent="0.25">
      <c r="A1109" s="7">
        <v>41279</v>
      </c>
      <c r="B1109" s="8">
        <v>1767.54</v>
      </c>
    </row>
    <row r="1110" spans="1:2" hidden="1" x14ac:dyDescent="0.25">
      <c r="A1110" s="7">
        <v>41280</v>
      </c>
      <c r="B1110" s="9">
        <v>1767.54</v>
      </c>
    </row>
    <row r="1111" spans="1:2" hidden="1" x14ac:dyDescent="0.25">
      <c r="A1111" s="7">
        <v>41281</v>
      </c>
      <c r="B1111" s="8">
        <v>1767.54</v>
      </c>
    </row>
    <row r="1112" spans="1:2" hidden="1" x14ac:dyDescent="0.25">
      <c r="A1112" s="7">
        <v>41282</v>
      </c>
      <c r="B1112" s="9">
        <v>1767.54</v>
      </c>
    </row>
    <row r="1113" spans="1:2" hidden="1" x14ac:dyDescent="0.25">
      <c r="A1113" s="7">
        <v>41283</v>
      </c>
      <c r="B1113" s="8">
        <v>1771.31</v>
      </c>
    </row>
    <row r="1114" spans="1:2" hidden="1" x14ac:dyDescent="0.25">
      <c r="A1114" s="7">
        <v>41284</v>
      </c>
      <c r="B1114" s="9">
        <v>1767.96</v>
      </c>
    </row>
    <row r="1115" spans="1:2" hidden="1" x14ac:dyDescent="0.25">
      <c r="A1115" s="7">
        <v>41285</v>
      </c>
      <c r="B1115" s="8">
        <v>1761.5</v>
      </c>
    </row>
    <row r="1116" spans="1:2" hidden="1" x14ac:dyDescent="0.25">
      <c r="A1116" s="7">
        <v>41286</v>
      </c>
      <c r="B1116" s="9">
        <v>1762.38</v>
      </c>
    </row>
    <row r="1117" spans="1:2" hidden="1" x14ac:dyDescent="0.25">
      <c r="A1117" s="7">
        <v>41287</v>
      </c>
      <c r="B1117" s="8">
        <v>1762.38</v>
      </c>
    </row>
    <row r="1118" spans="1:2" hidden="1" x14ac:dyDescent="0.25">
      <c r="A1118" s="7">
        <v>41288</v>
      </c>
      <c r="B1118" s="9">
        <v>1762.38</v>
      </c>
    </row>
    <row r="1119" spans="1:2" hidden="1" x14ac:dyDescent="0.25">
      <c r="A1119" s="7">
        <v>41289</v>
      </c>
      <c r="B1119" s="8">
        <v>1758.45</v>
      </c>
    </row>
    <row r="1120" spans="1:2" hidden="1" x14ac:dyDescent="0.25">
      <c r="A1120" s="7">
        <v>41290</v>
      </c>
      <c r="B1120" s="9">
        <v>1769.88</v>
      </c>
    </row>
    <row r="1121" spans="1:2" hidden="1" x14ac:dyDescent="0.25">
      <c r="A1121" s="7">
        <v>41291</v>
      </c>
      <c r="B1121" s="8">
        <v>1775.15</v>
      </c>
    </row>
    <row r="1122" spans="1:2" hidden="1" x14ac:dyDescent="0.25">
      <c r="A1122" s="7">
        <v>41292</v>
      </c>
      <c r="B1122" s="9">
        <v>1767.78</v>
      </c>
    </row>
    <row r="1123" spans="1:2" hidden="1" x14ac:dyDescent="0.25">
      <c r="A1123" s="7">
        <v>41293</v>
      </c>
      <c r="B1123" s="8">
        <v>1767.74</v>
      </c>
    </row>
    <row r="1124" spans="1:2" hidden="1" x14ac:dyDescent="0.25">
      <c r="A1124" s="7">
        <v>41294</v>
      </c>
      <c r="B1124" s="9">
        <v>1767.74</v>
      </c>
    </row>
    <row r="1125" spans="1:2" hidden="1" x14ac:dyDescent="0.25">
      <c r="A1125" s="7">
        <v>41295</v>
      </c>
      <c r="B1125" s="8">
        <v>1767.74</v>
      </c>
    </row>
    <row r="1126" spans="1:2" hidden="1" x14ac:dyDescent="0.25">
      <c r="A1126" s="7">
        <v>41296</v>
      </c>
      <c r="B1126" s="9">
        <v>1767.74</v>
      </c>
    </row>
    <row r="1127" spans="1:2" hidden="1" x14ac:dyDescent="0.25">
      <c r="A1127" s="7">
        <v>41297</v>
      </c>
      <c r="B1127" s="8">
        <v>1776.96</v>
      </c>
    </row>
    <row r="1128" spans="1:2" hidden="1" x14ac:dyDescent="0.25">
      <c r="A1128" s="7">
        <v>41298</v>
      </c>
      <c r="B1128" s="9">
        <v>1778.69</v>
      </c>
    </row>
    <row r="1129" spans="1:2" hidden="1" x14ac:dyDescent="0.25">
      <c r="A1129" s="7">
        <v>41299</v>
      </c>
      <c r="B1129" s="8">
        <v>1779.73</v>
      </c>
    </row>
    <row r="1130" spans="1:2" hidden="1" x14ac:dyDescent="0.25">
      <c r="A1130" s="7">
        <v>41300</v>
      </c>
      <c r="B1130" s="9">
        <v>1779.25</v>
      </c>
    </row>
    <row r="1131" spans="1:2" hidden="1" x14ac:dyDescent="0.25">
      <c r="A1131" s="7">
        <v>41301</v>
      </c>
      <c r="B1131" s="8">
        <v>1779.25</v>
      </c>
    </row>
    <row r="1132" spans="1:2" hidden="1" x14ac:dyDescent="0.25">
      <c r="A1132" s="7">
        <v>41302</v>
      </c>
      <c r="B1132" s="9">
        <v>1779.25</v>
      </c>
    </row>
    <row r="1133" spans="1:2" hidden="1" x14ac:dyDescent="0.25">
      <c r="A1133" s="7">
        <v>41303</v>
      </c>
      <c r="B1133" s="8">
        <v>1779.84</v>
      </c>
    </row>
    <row r="1134" spans="1:2" hidden="1" x14ac:dyDescent="0.25">
      <c r="A1134" s="7">
        <v>41304</v>
      </c>
      <c r="B1134" s="9">
        <v>1776.09</v>
      </c>
    </row>
    <row r="1135" spans="1:2" hidden="1" x14ac:dyDescent="0.25">
      <c r="A1135" s="7">
        <v>41305</v>
      </c>
      <c r="B1135" s="8">
        <v>1773.24</v>
      </c>
    </row>
    <row r="1136" spans="1:2" hidden="1" x14ac:dyDescent="0.25">
      <c r="A1136" s="7">
        <v>41306</v>
      </c>
      <c r="B1136" s="9">
        <v>1775.65</v>
      </c>
    </row>
    <row r="1137" spans="1:2" hidden="1" x14ac:dyDescent="0.25">
      <c r="A1137" s="7">
        <v>41307</v>
      </c>
      <c r="B1137" s="8">
        <v>1776.2</v>
      </c>
    </row>
    <row r="1138" spans="1:2" hidden="1" x14ac:dyDescent="0.25">
      <c r="A1138" s="7">
        <v>41308</v>
      </c>
      <c r="B1138" s="9">
        <v>1776.2</v>
      </c>
    </row>
    <row r="1139" spans="1:2" hidden="1" x14ac:dyDescent="0.25">
      <c r="A1139" s="7">
        <v>41309</v>
      </c>
      <c r="B1139" s="8">
        <v>1776.2</v>
      </c>
    </row>
    <row r="1140" spans="1:2" hidden="1" x14ac:dyDescent="0.25">
      <c r="A1140" s="7">
        <v>41310</v>
      </c>
      <c r="B1140" s="9">
        <v>1785.92</v>
      </c>
    </row>
    <row r="1141" spans="1:2" hidden="1" x14ac:dyDescent="0.25">
      <c r="A1141" s="7">
        <v>41311</v>
      </c>
      <c r="B1141" s="8">
        <v>1789.09</v>
      </c>
    </row>
    <row r="1142" spans="1:2" hidden="1" x14ac:dyDescent="0.25">
      <c r="A1142" s="7">
        <v>41312</v>
      </c>
      <c r="B1142" s="9">
        <v>1791.24</v>
      </c>
    </row>
    <row r="1143" spans="1:2" hidden="1" x14ac:dyDescent="0.25">
      <c r="A1143" s="7">
        <v>41313</v>
      </c>
      <c r="B1143" s="8">
        <v>1795.21</v>
      </c>
    </row>
    <row r="1144" spans="1:2" hidden="1" x14ac:dyDescent="0.25">
      <c r="A1144" s="7">
        <v>41314</v>
      </c>
      <c r="B1144" s="9">
        <v>1790.61</v>
      </c>
    </row>
    <row r="1145" spans="1:2" hidden="1" x14ac:dyDescent="0.25">
      <c r="A1145" s="7">
        <v>41315</v>
      </c>
      <c r="B1145" s="8">
        <v>1790.61</v>
      </c>
    </row>
    <row r="1146" spans="1:2" hidden="1" x14ac:dyDescent="0.25">
      <c r="A1146" s="7">
        <v>41316</v>
      </c>
      <c r="B1146" s="9">
        <v>1790.61</v>
      </c>
    </row>
    <row r="1147" spans="1:2" hidden="1" x14ac:dyDescent="0.25">
      <c r="A1147" s="7">
        <v>41317</v>
      </c>
      <c r="B1147" s="8">
        <v>1784.71</v>
      </c>
    </row>
    <row r="1148" spans="1:2" hidden="1" x14ac:dyDescent="0.25">
      <c r="A1148" s="7">
        <v>41318</v>
      </c>
      <c r="B1148" s="9">
        <v>1783.2</v>
      </c>
    </row>
    <row r="1149" spans="1:2" hidden="1" x14ac:dyDescent="0.25">
      <c r="A1149" s="7">
        <v>41319</v>
      </c>
      <c r="B1149" s="8">
        <v>1777.72</v>
      </c>
    </row>
    <row r="1150" spans="1:2" hidden="1" x14ac:dyDescent="0.25">
      <c r="A1150" s="7">
        <v>41320</v>
      </c>
      <c r="B1150" s="9">
        <v>1783.19</v>
      </c>
    </row>
    <row r="1151" spans="1:2" hidden="1" x14ac:dyDescent="0.25">
      <c r="A1151" s="7">
        <v>41321</v>
      </c>
      <c r="B1151" s="8">
        <v>1785.41</v>
      </c>
    </row>
    <row r="1152" spans="1:2" hidden="1" x14ac:dyDescent="0.25">
      <c r="A1152" s="7">
        <v>41322</v>
      </c>
      <c r="B1152" s="9">
        <v>1785.41</v>
      </c>
    </row>
    <row r="1153" spans="1:2" hidden="1" x14ac:dyDescent="0.25">
      <c r="A1153" s="7">
        <v>41323</v>
      </c>
      <c r="B1153" s="8">
        <v>1785.41</v>
      </c>
    </row>
    <row r="1154" spans="1:2" hidden="1" x14ac:dyDescent="0.25">
      <c r="A1154" s="7">
        <v>41324</v>
      </c>
      <c r="B1154" s="9">
        <v>1785.41</v>
      </c>
    </row>
    <row r="1155" spans="1:2" hidden="1" x14ac:dyDescent="0.25">
      <c r="A1155" s="7">
        <v>41325</v>
      </c>
      <c r="B1155" s="8">
        <v>1794.63</v>
      </c>
    </row>
    <row r="1156" spans="1:2" hidden="1" x14ac:dyDescent="0.25">
      <c r="A1156" s="7">
        <v>41326</v>
      </c>
      <c r="B1156" s="9">
        <v>1791.33</v>
      </c>
    </row>
    <row r="1157" spans="1:2" hidden="1" x14ac:dyDescent="0.25">
      <c r="A1157" s="7">
        <v>41327</v>
      </c>
      <c r="B1157" s="8">
        <v>1798.21</v>
      </c>
    </row>
    <row r="1158" spans="1:2" hidden="1" x14ac:dyDescent="0.25">
      <c r="A1158" s="7">
        <v>41328</v>
      </c>
      <c r="B1158" s="9">
        <v>1800.7</v>
      </c>
    </row>
    <row r="1159" spans="1:2" hidden="1" x14ac:dyDescent="0.25">
      <c r="A1159" s="7">
        <v>41329</v>
      </c>
      <c r="B1159" s="8">
        <v>1800.7</v>
      </c>
    </row>
    <row r="1160" spans="1:2" hidden="1" x14ac:dyDescent="0.25">
      <c r="A1160" s="7">
        <v>41330</v>
      </c>
      <c r="B1160" s="9">
        <v>1800.7</v>
      </c>
    </row>
    <row r="1161" spans="1:2" hidden="1" x14ac:dyDescent="0.25">
      <c r="A1161" s="7">
        <v>41331</v>
      </c>
      <c r="B1161" s="8">
        <v>1806.11</v>
      </c>
    </row>
    <row r="1162" spans="1:2" hidden="1" x14ac:dyDescent="0.25">
      <c r="A1162" s="7">
        <v>41332</v>
      </c>
      <c r="B1162" s="9">
        <v>1818.54</v>
      </c>
    </row>
    <row r="1163" spans="1:2" hidden="1" x14ac:dyDescent="0.25">
      <c r="A1163" s="7">
        <v>41333</v>
      </c>
      <c r="B1163" s="8">
        <v>1816.42</v>
      </c>
    </row>
    <row r="1164" spans="1:2" hidden="1" x14ac:dyDescent="0.25">
      <c r="A1164" s="7">
        <v>41334</v>
      </c>
      <c r="B1164" s="9">
        <v>1814.28</v>
      </c>
    </row>
    <row r="1165" spans="1:2" hidden="1" x14ac:dyDescent="0.25">
      <c r="A1165" s="7">
        <v>41335</v>
      </c>
      <c r="B1165" s="8">
        <v>1816.48</v>
      </c>
    </row>
    <row r="1166" spans="1:2" hidden="1" x14ac:dyDescent="0.25">
      <c r="A1166" s="7">
        <v>41336</v>
      </c>
      <c r="B1166" s="9">
        <v>1816.48</v>
      </c>
    </row>
    <row r="1167" spans="1:2" hidden="1" x14ac:dyDescent="0.25">
      <c r="A1167" s="7">
        <v>41337</v>
      </c>
      <c r="B1167" s="8">
        <v>1816.48</v>
      </c>
    </row>
    <row r="1168" spans="1:2" hidden="1" x14ac:dyDescent="0.25">
      <c r="A1168" s="7">
        <v>41338</v>
      </c>
      <c r="B1168" s="9">
        <v>1813.53</v>
      </c>
    </row>
    <row r="1169" spans="1:2" hidden="1" x14ac:dyDescent="0.25">
      <c r="A1169" s="7">
        <v>41339</v>
      </c>
      <c r="B1169" s="8">
        <v>1809.65</v>
      </c>
    </row>
    <row r="1170" spans="1:2" hidden="1" x14ac:dyDescent="0.25">
      <c r="A1170" s="7">
        <v>41340</v>
      </c>
      <c r="B1170" s="9">
        <v>1808</v>
      </c>
    </row>
    <row r="1171" spans="1:2" hidden="1" x14ac:dyDescent="0.25">
      <c r="A1171" s="7">
        <v>41341</v>
      </c>
      <c r="B1171" s="8">
        <v>1803.65</v>
      </c>
    </row>
    <row r="1172" spans="1:2" hidden="1" x14ac:dyDescent="0.25">
      <c r="A1172" s="7">
        <v>41342</v>
      </c>
      <c r="B1172" s="9">
        <v>1800.45</v>
      </c>
    </row>
    <row r="1173" spans="1:2" hidden="1" x14ac:dyDescent="0.25">
      <c r="A1173" s="7">
        <v>41343</v>
      </c>
      <c r="B1173" s="8">
        <v>1800.45</v>
      </c>
    </row>
    <row r="1174" spans="1:2" hidden="1" x14ac:dyDescent="0.25">
      <c r="A1174" s="7">
        <v>41344</v>
      </c>
      <c r="B1174" s="9">
        <v>1800.45</v>
      </c>
    </row>
    <row r="1175" spans="1:2" hidden="1" x14ac:dyDescent="0.25">
      <c r="A1175" s="7">
        <v>41345</v>
      </c>
      <c r="B1175" s="8">
        <v>1801.2</v>
      </c>
    </row>
    <row r="1176" spans="1:2" hidden="1" x14ac:dyDescent="0.25">
      <c r="A1176" s="7">
        <v>41346</v>
      </c>
      <c r="B1176" s="9">
        <v>1801.64</v>
      </c>
    </row>
    <row r="1177" spans="1:2" hidden="1" x14ac:dyDescent="0.25">
      <c r="A1177" s="7">
        <v>41347</v>
      </c>
      <c r="B1177" s="8">
        <v>1798.56</v>
      </c>
    </row>
    <row r="1178" spans="1:2" hidden="1" x14ac:dyDescent="0.25">
      <c r="A1178" s="7">
        <v>41348</v>
      </c>
      <c r="B1178" s="9">
        <v>1797.28</v>
      </c>
    </row>
    <row r="1179" spans="1:2" hidden="1" x14ac:dyDescent="0.25">
      <c r="A1179" s="7">
        <v>41349</v>
      </c>
      <c r="B1179" s="8">
        <v>1804.06</v>
      </c>
    </row>
    <row r="1180" spans="1:2" hidden="1" x14ac:dyDescent="0.25">
      <c r="A1180" s="7">
        <v>41350</v>
      </c>
      <c r="B1180" s="9">
        <v>1804.06</v>
      </c>
    </row>
    <row r="1181" spans="1:2" hidden="1" x14ac:dyDescent="0.25">
      <c r="A1181" s="7">
        <v>41351</v>
      </c>
      <c r="B1181" s="8">
        <v>1804.06</v>
      </c>
    </row>
    <row r="1182" spans="1:2" hidden="1" x14ac:dyDescent="0.25">
      <c r="A1182" s="7">
        <v>41352</v>
      </c>
      <c r="B1182" s="9">
        <v>1809.58</v>
      </c>
    </row>
    <row r="1183" spans="1:2" hidden="1" x14ac:dyDescent="0.25">
      <c r="A1183" s="7">
        <v>41353</v>
      </c>
      <c r="B1183" s="8">
        <v>1809.83</v>
      </c>
    </row>
    <row r="1184" spans="1:2" hidden="1" x14ac:dyDescent="0.25">
      <c r="A1184" s="7">
        <v>41354</v>
      </c>
      <c r="B1184" s="9">
        <v>1812.35</v>
      </c>
    </row>
    <row r="1185" spans="1:2" hidden="1" x14ac:dyDescent="0.25">
      <c r="A1185" s="7">
        <v>41355</v>
      </c>
      <c r="B1185" s="8">
        <v>1822.78</v>
      </c>
    </row>
    <row r="1186" spans="1:2" hidden="1" x14ac:dyDescent="0.25">
      <c r="A1186" s="7">
        <v>41356</v>
      </c>
      <c r="B1186" s="9">
        <v>1825.79</v>
      </c>
    </row>
    <row r="1187" spans="1:2" hidden="1" x14ac:dyDescent="0.25">
      <c r="A1187" s="7">
        <v>41357</v>
      </c>
      <c r="B1187" s="8">
        <v>1825.79</v>
      </c>
    </row>
    <row r="1188" spans="1:2" hidden="1" x14ac:dyDescent="0.25">
      <c r="A1188" s="7">
        <v>41358</v>
      </c>
      <c r="B1188" s="9">
        <v>1825.79</v>
      </c>
    </row>
    <row r="1189" spans="1:2" hidden="1" x14ac:dyDescent="0.25">
      <c r="A1189" s="7">
        <v>41359</v>
      </c>
      <c r="B1189" s="8">
        <v>1825.79</v>
      </c>
    </row>
    <row r="1190" spans="1:2" hidden="1" x14ac:dyDescent="0.25">
      <c r="A1190" s="7">
        <v>41360</v>
      </c>
      <c r="B1190" s="9">
        <v>1828.95</v>
      </c>
    </row>
    <row r="1191" spans="1:2" hidden="1" x14ac:dyDescent="0.25">
      <c r="A1191" s="7">
        <v>41361</v>
      </c>
      <c r="B1191" s="8">
        <v>1832.2</v>
      </c>
    </row>
    <row r="1192" spans="1:2" hidden="1" x14ac:dyDescent="0.25">
      <c r="A1192" s="7">
        <v>41362</v>
      </c>
      <c r="B1192" s="9">
        <v>1832.2</v>
      </c>
    </row>
    <row r="1193" spans="1:2" hidden="1" x14ac:dyDescent="0.25">
      <c r="A1193" s="7">
        <v>41363</v>
      </c>
      <c r="B1193" s="8">
        <v>1832.2</v>
      </c>
    </row>
    <row r="1194" spans="1:2" hidden="1" x14ac:dyDescent="0.25">
      <c r="A1194" s="7">
        <v>41364</v>
      </c>
      <c r="B1194" s="9">
        <v>1832.2</v>
      </c>
    </row>
    <row r="1195" spans="1:2" hidden="1" x14ac:dyDescent="0.25">
      <c r="A1195" s="7">
        <v>41365</v>
      </c>
      <c r="B1195" s="8">
        <v>1832.2</v>
      </c>
    </row>
    <row r="1196" spans="1:2" hidden="1" x14ac:dyDescent="0.25">
      <c r="A1196" s="7">
        <v>41366</v>
      </c>
      <c r="B1196" s="9">
        <v>1823.12</v>
      </c>
    </row>
    <row r="1197" spans="1:2" hidden="1" x14ac:dyDescent="0.25">
      <c r="A1197" s="7">
        <v>41367</v>
      </c>
      <c r="B1197" s="8">
        <v>1817.14</v>
      </c>
    </row>
    <row r="1198" spans="1:2" hidden="1" x14ac:dyDescent="0.25">
      <c r="A1198" s="7">
        <v>41368</v>
      </c>
      <c r="B1198" s="9">
        <v>1819.93</v>
      </c>
    </row>
    <row r="1199" spans="1:2" hidden="1" x14ac:dyDescent="0.25">
      <c r="A1199" s="7">
        <v>41369</v>
      </c>
      <c r="B1199" s="8">
        <v>1829.01</v>
      </c>
    </row>
    <row r="1200" spans="1:2" hidden="1" x14ac:dyDescent="0.25">
      <c r="A1200" s="7">
        <v>41370</v>
      </c>
      <c r="B1200" s="9">
        <v>1826.88</v>
      </c>
    </row>
    <row r="1201" spans="1:2" hidden="1" x14ac:dyDescent="0.25">
      <c r="A1201" s="7">
        <v>41371</v>
      </c>
      <c r="B1201" s="8">
        <v>1826.88</v>
      </c>
    </row>
    <row r="1202" spans="1:2" hidden="1" x14ac:dyDescent="0.25">
      <c r="A1202" s="7">
        <v>41372</v>
      </c>
      <c r="B1202" s="9">
        <v>1826.88</v>
      </c>
    </row>
    <row r="1203" spans="1:2" hidden="1" x14ac:dyDescent="0.25">
      <c r="A1203" s="7">
        <v>41373</v>
      </c>
      <c r="B1203" s="8">
        <v>1817.66</v>
      </c>
    </row>
    <row r="1204" spans="1:2" hidden="1" x14ac:dyDescent="0.25">
      <c r="A1204" s="7">
        <v>41374</v>
      </c>
      <c r="B1204" s="9">
        <v>1813.11</v>
      </c>
    </row>
    <row r="1205" spans="1:2" hidden="1" x14ac:dyDescent="0.25">
      <c r="A1205" s="7">
        <v>41375</v>
      </c>
      <c r="B1205" s="8">
        <v>1821.2</v>
      </c>
    </row>
    <row r="1206" spans="1:2" hidden="1" x14ac:dyDescent="0.25">
      <c r="A1206" s="7">
        <v>41376</v>
      </c>
      <c r="B1206" s="9">
        <v>1823.84</v>
      </c>
    </row>
    <row r="1207" spans="1:2" hidden="1" x14ac:dyDescent="0.25">
      <c r="A1207" s="7">
        <v>41377</v>
      </c>
      <c r="B1207" s="8">
        <v>1827.79</v>
      </c>
    </row>
    <row r="1208" spans="1:2" hidden="1" x14ac:dyDescent="0.25">
      <c r="A1208" s="7">
        <v>41378</v>
      </c>
      <c r="B1208" s="9">
        <v>1827.79</v>
      </c>
    </row>
    <row r="1209" spans="1:2" hidden="1" x14ac:dyDescent="0.25">
      <c r="A1209" s="7">
        <v>41379</v>
      </c>
      <c r="B1209" s="8">
        <v>1827.79</v>
      </c>
    </row>
    <row r="1210" spans="1:2" hidden="1" x14ac:dyDescent="0.25">
      <c r="A1210" s="7">
        <v>41380</v>
      </c>
      <c r="B1210" s="9">
        <v>1834.86</v>
      </c>
    </row>
    <row r="1211" spans="1:2" hidden="1" x14ac:dyDescent="0.25">
      <c r="A1211" s="7">
        <v>41381</v>
      </c>
      <c r="B1211" s="8">
        <v>1833.98</v>
      </c>
    </row>
    <row r="1212" spans="1:2" hidden="1" x14ac:dyDescent="0.25">
      <c r="A1212" s="7">
        <v>41382</v>
      </c>
      <c r="B1212" s="9">
        <v>1846.46</v>
      </c>
    </row>
    <row r="1213" spans="1:2" hidden="1" x14ac:dyDescent="0.25">
      <c r="A1213" s="7">
        <v>41383</v>
      </c>
      <c r="B1213" s="8">
        <v>1847.02</v>
      </c>
    </row>
    <row r="1214" spans="1:2" hidden="1" x14ac:dyDescent="0.25">
      <c r="A1214" s="7">
        <v>41384</v>
      </c>
      <c r="B1214" s="9">
        <v>1835.57</v>
      </c>
    </row>
    <row r="1215" spans="1:2" hidden="1" x14ac:dyDescent="0.25">
      <c r="A1215" s="7">
        <v>41385</v>
      </c>
      <c r="B1215" s="8">
        <v>1835.57</v>
      </c>
    </row>
    <row r="1216" spans="1:2" hidden="1" x14ac:dyDescent="0.25">
      <c r="A1216" s="7">
        <v>41386</v>
      </c>
      <c r="B1216" s="9">
        <v>1835.57</v>
      </c>
    </row>
    <row r="1217" spans="1:2" hidden="1" x14ac:dyDescent="0.25">
      <c r="A1217" s="7">
        <v>41387</v>
      </c>
      <c r="B1217" s="8">
        <v>1841.14</v>
      </c>
    </row>
    <row r="1218" spans="1:2" hidden="1" x14ac:dyDescent="0.25">
      <c r="A1218" s="7">
        <v>41388</v>
      </c>
      <c r="B1218" s="9">
        <v>1838.03</v>
      </c>
    </row>
    <row r="1219" spans="1:2" hidden="1" x14ac:dyDescent="0.25">
      <c r="A1219" s="7">
        <v>41389</v>
      </c>
      <c r="B1219" s="8">
        <v>1836.79</v>
      </c>
    </row>
    <row r="1220" spans="1:2" hidden="1" x14ac:dyDescent="0.25">
      <c r="A1220" s="7">
        <v>41390</v>
      </c>
      <c r="B1220" s="9">
        <v>1830.84</v>
      </c>
    </row>
    <row r="1221" spans="1:2" hidden="1" x14ac:dyDescent="0.25">
      <c r="A1221" s="7">
        <v>41391</v>
      </c>
      <c r="B1221" s="8">
        <v>1833.7</v>
      </c>
    </row>
    <row r="1222" spans="1:2" hidden="1" x14ac:dyDescent="0.25">
      <c r="A1222" s="7">
        <v>41392</v>
      </c>
      <c r="B1222" s="9">
        <v>1833.7</v>
      </c>
    </row>
    <row r="1223" spans="1:2" hidden="1" x14ac:dyDescent="0.25">
      <c r="A1223" s="7">
        <v>41393</v>
      </c>
      <c r="B1223" s="8">
        <v>1833.7</v>
      </c>
    </row>
    <row r="1224" spans="1:2" hidden="1" x14ac:dyDescent="0.25">
      <c r="A1224" s="7">
        <v>41394</v>
      </c>
      <c r="B1224" s="9">
        <v>1828.79</v>
      </c>
    </row>
    <row r="1225" spans="1:2" hidden="1" x14ac:dyDescent="0.25">
      <c r="A1225" s="7">
        <v>41395</v>
      </c>
      <c r="B1225" s="8">
        <v>1825.83</v>
      </c>
    </row>
    <row r="1226" spans="1:2" hidden="1" x14ac:dyDescent="0.25">
      <c r="A1226" s="7">
        <v>41396</v>
      </c>
      <c r="B1226" s="9">
        <v>1825.83</v>
      </c>
    </row>
    <row r="1227" spans="1:2" hidden="1" x14ac:dyDescent="0.25">
      <c r="A1227" s="7">
        <v>41397</v>
      </c>
      <c r="B1227" s="8">
        <v>1836.34</v>
      </c>
    </row>
    <row r="1228" spans="1:2" hidden="1" x14ac:dyDescent="0.25">
      <c r="A1228" s="7">
        <v>41398</v>
      </c>
      <c r="B1228" s="9">
        <v>1835.88</v>
      </c>
    </row>
    <row r="1229" spans="1:2" hidden="1" x14ac:dyDescent="0.25">
      <c r="A1229" s="7">
        <v>41399</v>
      </c>
      <c r="B1229" s="8">
        <v>1835.88</v>
      </c>
    </row>
    <row r="1230" spans="1:2" hidden="1" x14ac:dyDescent="0.25">
      <c r="A1230" s="7">
        <v>41400</v>
      </c>
      <c r="B1230" s="9">
        <v>1835.88</v>
      </c>
    </row>
    <row r="1231" spans="1:2" hidden="1" x14ac:dyDescent="0.25">
      <c r="A1231" s="7">
        <v>41401</v>
      </c>
      <c r="B1231" s="8">
        <v>1831.42</v>
      </c>
    </row>
    <row r="1232" spans="1:2" hidden="1" x14ac:dyDescent="0.25">
      <c r="A1232" s="7">
        <v>41402</v>
      </c>
      <c r="B1232" s="9">
        <v>1827.13</v>
      </c>
    </row>
    <row r="1233" spans="1:2" hidden="1" x14ac:dyDescent="0.25">
      <c r="A1233" s="7">
        <v>41403</v>
      </c>
      <c r="B1233" s="8">
        <v>1830.7</v>
      </c>
    </row>
    <row r="1234" spans="1:2" hidden="1" x14ac:dyDescent="0.25">
      <c r="A1234" s="7">
        <v>41404</v>
      </c>
      <c r="B1234" s="9">
        <v>1833.07</v>
      </c>
    </row>
    <row r="1235" spans="1:2" hidden="1" x14ac:dyDescent="0.25">
      <c r="A1235" s="7">
        <v>41405</v>
      </c>
      <c r="B1235" s="8">
        <v>1834.83</v>
      </c>
    </row>
    <row r="1236" spans="1:2" hidden="1" x14ac:dyDescent="0.25">
      <c r="A1236" s="7">
        <v>41406</v>
      </c>
      <c r="B1236" s="9">
        <v>1834.83</v>
      </c>
    </row>
    <row r="1237" spans="1:2" hidden="1" x14ac:dyDescent="0.25">
      <c r="A1237" s="7">
        <v>41407</v>
      </c>
      <c r="B1237" s="8">
        <v>1834.83</v>
      </c>
    </row>
    <row r="1238" spans="1:2" hidden="1" x14ac:dyDescent="0.25">
      <c r="A1238" s="7">
        <v>41408</v>
      </c>
      <c r="B1238" s="9">
        <v>1834.83</v>
      </c>
    </row>
    <row r="1239" spans="1:2" hidden="1" x14ac:dyDescent="0.25">
      <c r="A1239" s="7">
        <v>41409</v>
      </c>
      <c r="B1239" s="8">
        <v>1838.63</v>
      </c>
    </row>
    <row r="1240" spans="1:2" hidden="1" x14ac:dyDescent="0.25">
      <c r="A1240" s="7">
        <v>41410</v>
      </c>
      <c r="B1240" s="9">
        <v>1843.75</v>
      </c>
    </row>
    <row r="1241" spans="1:2" hidden="1" x14ac:dyDescent="0.25">
      <c r="A1241" s="7">
        <v>41411</v>
      </c>
      <c r="B1241" s="8">
        <v>1838.82</v>
      </c>
    </row>
    <row r="1242" spans="1:2" hidden="1" x14ac:dyDescent="0.25">
      <c r="A1242" s="7">
        <v>41412</v>
      </c>
      <c r="B1242" s="9">
        <v>1841.35</v>
      </c>
    </row>
    <row r="1243" spans="1:2" hidden="1" x14ac:dyDescent="0.25">
      <c r="A1243" s="7">
        <v>41413</v>
      </c>
      <c r="B1243" s="8">
        <v>1841.35</v>
      </c>
    </row>
    <row r="1244" spans="1:2" hidden="1" x14ac:dyDescent="0.25">
      <c r="A1244" s="7">
        <v>41414</v>
      </c>
      <c r="B1244" s="9">
        <v>1841.35</v>
      </c>
    </row>
    <row r="1245" spans="1:2" hidden="1" x14ac:dyDescent="0.25">
      <c r="A1245" s="7">
        <v>41415</v>
      </c>
      <c r="B1245" s="8">
        <v>1842.59</v>
      </c>
    </row>
    <row r="1246" spans="1:2" hidden="1" x14ac:dyDescent="0.25">
      <c r="A1246" s="7">
        <v>41416</v>
      </c>
      <c r="B1246" s="9">
        <v>1846.76</v>
      </c>
    </row>
    <row r="1247" spans="1:2" hidden="1" x14ac:dyDescent="0.25">
      <c r="A1247" s="7">
        <v>41417</v>
      </c>
      <c r="B1247" s="8">
        <v>1850.55</v>
      </c>
    </row>
    <row r="1248" spans="1:2" hidden="1" x14ac:dyDescent="0.25">
      <c r="A1248" s="7">
        <v>41418</v>
      </c>
      <c r="B1248" s="9">
        <v>1864.02</v>
      </c>
    </row>
    <row r="1249" spans="1:2" hidden="1" x14ac:dyDescent="0.25">
      <c r="A1249" s="7">
        <v>41419</v>
      </c>
      <c r="B1249" s="8">
        <v>1874.1</v>
      </c>
    </row>
    <row r="1250" spans="1:2" hidden="1" x14ac:dyDescent="0.25">
      <c r="A1250" s="7">
        <v>41420</v>
      </c>
      <c r="B1250" s="9">
        <v>1874.1</v>
      </c>
    </row>
    <row r="1251" spans="1:2" hidden="1" x14ac:dyDescent="0.25">
      <c r="A1251" s="7">
        <v>41421</v>
      </c>
      <c r="B1251" s="8">
        <v>1874.1</v>
      </c>
    </row>
    <row r="1252" spans="1:2" hidden="1" x14ac:dyDescent="0.25">
      <c r="A1252" s="7">
        <v>41422</v>
      </c>
      <c r="B1252" s="9">
        <v>1874.1</v>
      </c>
    </row>
    <row r="1253" spans="1:2" hidden="1" x14ac:dyDescent="0.25">
      <c r="A1253" s="7">
        <v>41423</v>
      </c>
      <c r="B1253" s="8">
        <v>1897.1</v>
      </c>
    </row>
    <row r="1254" spans="1:2" hidden="1" x14ac:dyDescent="0.25">
      <c r="A1254" s="7">
        <v>41424</v>
      </c>
      <c r="B1254" s="9">
        <v>1894.13</v>
      </c>
    </row>
    <row r="1255" spans="1:2" hidden="1" x14ac:dyDescent="0.25">
      <c r="A1255" s="7">
        <v>41425</v>
      </c>
      <c r="B1255" s="8">
        <v>1891.48</v>
      </c>
    </row>
    <row r="1256" spans="1:2" hidden="1" x14ac:dyDescent="0.25">
      <c r="A1256" s="7">
        <v>41426</v>
      </c>
      <c r="B1256" s="9">
        <v>1907.76</v>
      </c>
    </row>
    <row r="1257" spans="1:2" hidden="1" x14ac:dyDescent="0.25">
      <c r="A1257" s="7">
        <v>41427</v>
      </c>
      <c r="B1257" s="8">
        <v>1907.76</v>
      </c>
    </row>
    <row r="1258" spans="1:2" hidden="1" x14ac:dyDescent="0.25">
      <c r="A1258" s="7">
        <v>41428</v>
      </c>
      <c r="B1258" s="9">
        <v>1907.76</v>
      </c>
    </row>
    <row r="1259" spans="1:2" hidden="1" x14ac:dyDescent="0.25">
      <c r="A1259" s="7">
        <v>41429</v>
      </c>
      <c r="B1259" s="8">
        <v>1907.76</v>
      </c>
    </row>
    <row r="1260" spans="1:2" hidden="1" x14ac:dyDescent="0.25">
      <c r="A1260" s="7">
        <v>41430</v>
      </c>
      <c r="B1260" s="9">
        <v>1894.4</v>
      </c>
    </row>
    <row r="1261" spans="1:2" hidden="1" x14ac:dyDescent="0.25">
      <c r="A1261" s="7">
        <v>41431</v>
      </c>
      <c r="B1261" s="8">
        <v>1899.08</v>
      </c>
    </row>
    <row r="1262" spans="1:2" hidden="1" x14ac:dyDescent="0.25">
      <c r="A1262" s="7">
        <v>41432</v>
      </c>
      <c r="B1262" s="9">
        <v>1907.88</v>
      </c>
    </row>
    <row r="1263" spans="1:2" hidden="1" x14ac:dyDescent="0.25">
      <c r="A1263" s="7">
        <v>41433</v>
      </c>
      <c r="B1263" s="8">
        <v>1898.8</v>
      </c>
    </row>
    <row r="1264" spans="1:2" hidden="1" x14ac:dyDescent="0.25">
      <c r="A1264" s="7">
        <v>41434</v>
      </c>
      <c r="B1264" s="9">
        <v>1898.8</v>
      </c>
    </row>
    <row r="1265" spans="1:2" hidden="1" x14ac:dyDescent="0.25">
      <c r="A1265" s="7">
        <v>41435</v>
      </c>
      <c r="B1265" s="8">
        <v>1898.8</v>
      </c>
    </row>
    <row r="1266" spans="1:2" hidden="1" x14ac:dyDescent="0.25">
      <c r="A1266" s="7">
        <v>41436</v>
      </c>
      <c r="B1266" s="9">
        <v>1898.8</v>
      </c>
    </row>
    <row r="1267" spans="1:2" hidden="1" x14ac:dyDescent="0.25">
      <c r="A1267" s="7">
        <v>41437</v>
      </c>
      <c r="B1267" s="8">
        <v>1907.12</v>
      </c>
    </row>
    <row r="1268" spans="1:2" hidden="1" x14ac:dyDescent="0.25">
      <c r="A1268" s="7">
        <v>41438</v>
      </c>
      <c r="B1268" s="9">
        <v>1897.53</v>
      </c>
    </row>
    <row r="1269" spans="1:2" hidden="1" x14ac:dyDescent="0.25">
      <c r="A1269" s="7">
        <v>41439</v>
      </c>
      <c r="B1269" s="8">
        <v>1895.01</v>
      </c>
    </row>
    <row r="1270" spans="1:2" hidden="1" x14ac:dyDescent="0.25">
      <c r="A1270" s="7">
        <v>41440</v>
      </c>
      <c r="B1270" s="9">
        <v>1882.38</v>
      </c>
    </row>
    <row r="1271" spans="1:2" hidden="1" x14ac:dyDescent="0.25">
      <c r="A1271" s="7">
        <v>41441</v>
      </c>
      <c r="B1271" s="8">
        <v>1882.38</v>
      </c>
    </row>
    <row r="1272" spans="1:2" hidden="1" x14ac:dyDescent="0.25">
      <c r="A1272" s="7">
        <v>41442</v>
      </c>
      <c r="B1272" s="9">
        <v>1882.38</v>
      </c>
    </row>
    <row r="1273" spans="1:2" hidden="1" x14ac:dyDescent="0.25">
      <c r="A1273" s="7">
        <v>41443</v>
      </c>
      <c r="B1273" s="8">
        <v>1883.57</v>
      </c>
    </row>
    <row r="1274" spans="1:2" hidden="1" x14ac:dyDescent="0.25">
      <c r="A1274" s="7">
        <v>41444</v>
      </c>
      <c r="B1274" s="9">
        <v>1902.47</v>
      </c>
    </row>
    <row r="1275" spans="1:2" hidden="1" x14ac:dyDescent="0.25">
      <c r="A1275" s="7">
        <v>41445</v>
      </c>
      <c r="B1275" s="8">
        <v>1900.87</v>
      </c>
    </row>
    <row r="1276" spans="1:2" hidden="1" x14ac:dyDescent="0.25">
      <c r="A1276" s="7">
        <v>41446</v>
      </c>
      <c r="B1276" s="9">
        <v>1937.26</v>
      </c>
    </row>
    <row r="1277" spans="1:2" hidden="1" x14ac:dyDescent="0.25">
      <c r="A1277" s="7">
        <v>41447</v>
      </c>
      <c r="B1277" s="8">
        <v>1941.06</v>
      </c>
    </row>
    <row r="1278" spans="1:2" hidden="1" x14ac:dyDescent="0.25">
      <c r="A1278" s="7">
        <v>41448</v>
      </c>
      <c r="B1278" s="9">
        <v>1941.06</v>
      </c>
    </row>
    <row r="1279" spans="1:2" hidden="1" x14ac:dyDescent="0.25">
      <c r="A1279" s="7">
        <v>41449</v>
      </c>
      <c r="B1279" s="8">
        <v>1941.06</v>
      </c>
    </row>
    <row r="1280" spans="1:2" hidden="1" x14ac:dyDescent="0.25">
      <c r="A1280" s="7">
        <v>41450</v>
      </c>
      <c r="B1280" s="9">
        <v>1942.97</v>
      </c>
    </row>
    <row r="1281" spans="1:2" hidden="1" x14ac:dyDescent="0.25">
      <c r="A1281" s="7">
        <v>41451</v>
      </c>
      <c r="B1281" s="8">
        <v>1928.27</v>
      </c>
    </row>
    <row r="1282" spans="1:2" hidden="1" x14ac:dyDescent="0.25">
      <c r="A1282" s="7">
        <v>41452</v>
      </c>
      <c r="B1282" s="9">
        <v>1921.86</v>
      </c>
    </row>
    <row r="1283" spans="1:2" hidden="1" x14ac:dyDescent="0.25">
      <c r="A1283" s="7">
        <v>41453</v>
      </c>
      <c r="B1283" s="8">
        <v>1922.63</v>
      </c>
    </row>
    <row r="1284" spans="1:2" hidden="1" x14ac:dyDescent="0.25">
      <c r="A1284" s="7">
        <v>41454</v>
      </c>
      <c r="B1284" s="9">
        <v>1929</v>
      </c>
    </row>
    <row r="1285" spans="1:2" hidden="1" x14ac:dyDescent="0.25">
      <c r="A1285" s="7">
        <v>41455</v>
      </c>
      <c r="B1285" s="8">
        <v>1929</v>
      </c>
    </row>
    <row r="1286" spans="1:2" hidden="1" x14ac:dyDescent="0.25">
      <c r="A1286" s="7">
        <v>41456</v>
      </c>
      <c r="B1286" s="9">
        <v>1929</v>
      </c>
    </row>
    <row r="1287" spans="1:2" hidden="1" x14ac:dyDescent="0.25">
      <c r="A1287" s="7">
        <v>41457</v>
      </c>
      <c r="B1287" s="8">
        <v>1929</v>
      </c>
    </row>
    <row r="1288" spans="1:2" hidden="1" x14ac:dyDescent="0.25">
      <c r="A1288" s="7">
        <v>41458</v>
      </c>
      <c r="B1288" s="9">
        <v>1919.42</v>
      </c>
    </row>
    <row r="1289" spans="1:2" hidden="1" x14ac:dyDescent="0.25">
      <c r="A1289" s="7">
        <v>41459</v>
      </c>
      <c r="B1289" s="8">
        <v>1915.45</v>
      </c>
    </row>
    <row r="1290" spans="1:2" hidden="1" x14ac:dyDescent="0.25">
      <c r="A1290" s="7">
        <v>41460</v>
      </c>
      <c r="B1290" s="9">
        <v>1915.45</v>
      </c>
    </row>
    <row r="1291" spans="1:2" hidden="1" x14ac:dyDescent="0.25">
      <c r="A1291" s="7">
        <v>41461</v>
      </c>
      <c r="B1291" s="8">
        <v>1927.4</v>
      </c>
    </row>
    <row r="1292" spans="1:2" hidden="1" x14ac:dyDescent="0.25">
      <c r="A1292" s="7">
        <v>41462</v>
      </c>
      <c r="B1292" s="9">
        <v>1927.4</v>
      </c>
    </row>
    <row r="1293" spans="1:2" hidden="1" x14ac:dyDescent="0.25">
      <c r="A1293" s="7">
        <v>41463</v>
      </c>
      <c r="B1293" s="8">
        <v>1927.4</v>
      </c>
    </row>
    <row r="1294" spans="1:2" hidden="1" x14ac:dyDescent="0.25">
      <c r="A1294" s="7">
        <v>41464</v>
      </c>
      <c r="B1294" s="9">
        <v>1926.84</v>
      </c>
    </row>
    <row r="1295" spans="1:2" hidden="1" x14ac:dyDescent="0.25">
      <c r="A1295" s="7">
        <v>41465</v>
      </c>
      <c r="B1295" s="8">
        <v>1920.12</v>
      </c>
    </row>
    <row r="1296" spans="1:2" hidden="1" x14ac:dyDescent="0.25">
      <c r="A1296" s="7">
        <v>41466</v>
      </c>
      <c r="B1296" s="9">
        <v>1920.24</v>
      </c>
    </row>
    <row r="1297" spans="1:2" hidden="1" x14ac:dyDescent="0.25">
      <c r="A1297" s="7">
        <v>41467</v>
      </c>
      <c r="B1297" s="8">
        <v>1910.79</v>
      </c>
    </row>
    <row r="1298" spans="1:2" hidden="1" x14ac:dyDescent="0.25">
      <c r="A1298" s="7">
        <v>41468</v>
      </c>
      <c r="B1298" s="9">
        <v>1905.25</v>
      </c>
    </row>
    <row r="1299" spans="1:2" hidden="1" x14ac:dyDescent="0.25">
      <c r="A1299" s="7">
        <v>41469</v>
      </c>
      <c r="B1299" s="8">
        <v>1905.25</v>
      </c>
    </row>
    <row r="1300" spans="1:2" hidden="1" x14ac:dyDescent="0.25">
      <c r="A1300" s="7">
        <v>41470</v>
      </c>
      <c r="B1300" s="9">
        <v>1905.25</v>
      </c>
    </row>
    <row r="1301" spans="1:2" hidden="1" x14ac:dyDescent="0.25">
      <c r="A1301" s="7">
        <v>41471</v>
      </c>
      <c r="B1301" s="8">
        <v>1893.16</v>
      </c>
    </row>
    <row r="1302" spans="1:2" hidden="1" x14ac:dyDescent="0.25">
      <c r="A1302" s="7">
        <v>41472</v>
      </c>
      <c r="B1302" s="9">
        <v>1878.42</v>
      </c>
    </row>
    <row r="1303" spans="1:2" hidden="1" x14ac:dyDescent="0.25">
      <c r="A1303" s="7">
        <v>41473</v>
      </c>
      <c r="B1303" s="8">
        <v>1873.25</v>
      </c>
    </row>
    <row r="1304" spans="1:2" hidden="1" x14ac:dyDescent="0.25">
      <c r="A1304" s="7">
        <v>41474</v>
      </c>
      <c r="B1304" s="9">
        <v>1883.29</v>
      </c>
    </row>
    <row r="1305" spans="1:2" hidden="1" x14ac:dyDescent="0.25">
      <c r="A1305" s="7">
        <v>41475</v>
      </c>
      <c r="B1305" s="8">
        <v>1884.01</v>
      </c>
    </row>
    <row r="1306" spans="1:2" hidden="1" x14ac:dyDescent="0.25">
      <c r="A1306" s="7">
        <v>41476</v>
      </c>
      <c r="B1306" s="9">
        <v>1884.01</v>
      </c>
    </row>
    <row r="1307" spans="1:2" hidden="1" x14ac:dyDescent="0.25">
      <c r="A1307" s="7">
        <v>41477</v>
      </c>
      <c r="B1307" s="8">
        <v>1884.01</v>
      </c>
    </row>
    <row r="1308" spans="1:2" hidden="1" x14ac:dyDescent="0.25">
      <c r="A1308" s="7">
        <v>41478</v>
      </c>
      <c r="B1308" s="9">
        <v>1880.87</v>
      </c>
    </row>
    <row r="1309" spans="1:2" hidden="1" x14ac:dyDescent="0.25">
      <c r="A1309" s="7">
        <v>41479</v>
      </c>
      <c r="B1309" s="8">
        <v>1886.06</v>
      </c>
    </row>
    <row r="1310" spans="1:2" hidden="1" x14ac:dyDescent="0.25">
      <c r="A1310" s="7">
        <v>41480</v>
      </c>
      <c r="B1310" s="9">
        <v>1891.02</v>
      </c>
    </row>
    <row r="1311" spans="1:2" hidden="1" x14ac:dyDescent="0.25">
      <c r="A1311" s="7">
        <v>41481</v>
      </c>
      <c r="B1311" s="8">
        <v>1887.4</v>
      </c>
    </row>
    <row r="1312" spans="1:2" hidden="1" x14ac:dyDescent="0.25">
      <c r="A1312" s="7">
        <v>41482</v>
      </c>
      <c r="B1312" s="9">
        <v>1886.26</v>
      </c>
    </row>
    <row r="1313" spans="1:2" hidden="1" x14ac:dyDescent="0.25">
      <c r="A1313" s="7">
        <v>41483</v>
      </c>
      <c r="B1313" s="8">
        <v>1886.26</v>
      </c>
    </row>
    <row r="1314" spans="1:2" hidden="1" x14ac:dyDescent="0.25">
      <c r="A1314" s="7">
        <v>41484</v>
      </c>
      <c r="B1314" s="9">
        <v>1886.26</v>
      </c>
    </row>
    <row r="1315" spans="1:2" hidden="1" x14ac:dyDescent="0.25">
      <c r="A1315" s="7">
        <v>41485</v>
      </c>
      <c r="B1315" s="8">
        <v>1888.95</v>
      </c>
    </row>
    <row r="1316" spans="1:2" hidden="1" x14ac:dyDescent="0.25">
      <c r="A1316" s="7">
        <v>41486</v>
      </c>
      <c r="B1316" s="9">
        <v>1890.33</v>
      </c>
    </row>
    <row r="1317" spans="1:2" hidden="1" x14ac:dyDescent="0.25">
      <c r="A1317" s="7">
        <v>41487</v>
      </c>
      <c r="B1317" s="8">
        <v>1896.15</v>
      </c>
    </row>
    <row r="1318" spans="1:2" hidden="1" x14ac:dyDescent="0.25">
      <c r="A1318" s="7">
        <v>41488</v>
      </c>
      <c r="B1318" s="9">
        <v>1896.65</v>
      </c>
    </row>
    <row r="1319" spans="1:2" hidden="1" x14ac:dyDescent="0.25">
      <c r="A1319" s="7">
        <v>41489</v>
      </c>
      <c r="B1319" s="8">
        <v>1891.67</v>
      </c>
    </row>
    <row r="1320" spans="1:2" hidden="1" x14ac:dyDescent="0.25">
      <c r="A1320" s="7">
        <v>41490</v>
      </c>
      <c r="B1320" s="9">
        <v>1891.67</v>
      </c>
    </row>
    <row r="1321" spans="1:2" hidden="1" x14ac:dyDescent="0.25">
      <c r="A1321" s="7">
        <v>41491</v>
      </c>
      <c r="B1321" s="8">
        <v>1891.67</v>
      </c>
    </row>
    <row r="1322" spans="1:2" hidden="1" x14ac:dyDescent="0.25">
      <c r="A1322" s="7">
        <v>41492</v>
      </c>
      <c r="B1322" s="9">
        <v>1883.24</v>
      </c>
    </row>
    <row r="1323" spans="1:2" hidden="1" x14ac:dyDescent="0.25">
      <c r="A1323" s="7">
        <v>41493</v>
      </c>
      <c r="B1323" s="8">
        <v>1882.01</v>
      </c>
    </row>
    <row r="1324" spans="1:2" hidden="1" x14ac:dyDescent="0.25">
      <c r="A1324" s="7">
        <v>41494</v>
      </c>
      <c r="B1324" s="9">
        <v>1882.01</v>
      </c>
    </row>
    <row r="1325" spans="1:2" hidden="1" x14ac:dyDescent="0.25">
      <c r="A1325" s="7">
        <v>41495</v>
      </c>
      <c r="B1325" s="8">
        <v>1877.23</v>
      </c>
    </row>
    <row r="1326" spans="1:2" hidden="1" x14ac:dyDescent="0.25">
      <c r="A1326" s="7">
        <v>41496</v>
      </c>
      <c r="B1326" s="9">
        <v>1873.92</v>
      </c>
    </row>
    <row r="1327" spans="1:2" hidden="1" x14ac:dyDescent="0.25">
      <c r="A1327" s="7">
        <v>41497</v>
      </c>
      <c r="B1327" s="8">
        <v>1873.92</v>
      </c>
    </row>
    <row r="1328" spans="1:2" hidden="1" x14ac:dyDescent="0.25">
      <c r="A1328" s="7">
        <v>41498</v>
      </c>
      <c r="B1328" s="9">
        <v>1873.92</v>
      </c>
    </row>
    <row r="1329" spans="1:2" hidden="1" x14ac:dyDescent="0.25">
      <c r="A1329" s="7">
        <v>41499</v>
      </c>
      <c r="B1329" s="8">
        <v>1868.9</v>
      </c>
    </row>
    <row r="1330" spans="1:2" hidden="1" x14ac:dyDescent="0.25">
      <c r="A1330" s="7">
        <v>41500</v>
      </c>
      <c r="B1330" s="9">
        <v>1882.36</v>
      </c>
    </row>
    <row r="1331" spans="1:2" hidden="1" x14ac:dyDescent="0.25">
      <c r="A1331" s="7">
        <v>41501</v>
      </c>
      <c r="B1331" s="8">
        <v>1883.15</v>
      </c>
    </row>
    <row r="1332" spans="1:2" hidden="1" x14ac:dyDescent="0.25">
      <c r="A1332" s="7">
        <v>41502</v>
      </c>
      <c r="B1332" s="9">
        <v>1901.03</v>
      </c>
    </row>
    <row r="1333" spans="1:2" hidden="1" x14ac:dyDescent="0.25">
      <c r="A1333" s="7">
        <v>41503</v>
      </c>
      <c r="B1333" s="8">
        <v>1907.06</v>
      </c>
    </row>
    <row r="1334" spans="1:2" hidden="1" x14ac:dyDescent="0.25">
      <c r="A1334" s="7">
        <v>41504</v>
      </c>
      <c r="B1334" s="9">
        <v>1907.06</v>
      </c>
    </row>
    <row r="1335" spans="1:2" hidden="1" x14ac:dyDescent="0.25">
      <c r="A1335" s="7">
        <v>41505</v>
      </c>
      <c r="B1335" s="8">
        <v>1907.06</v>
      </c>
    </row>
    <row r="1336" spans="1:2" hidden="1" x14ac:dyDescent="0.25">
      <c r="A1336" s="7">
        <v>41506</v>
      </c>
      <c r="B1336" s="9">
        <v>1907.06</v>
      </c>
    </row>
    <row r="1337" spans="1:2" hidden="1" x14ac:dyDescent="0.25">
      <c r="A1337" s="7">
        <v>41507</v>
      </c>
      <c r="B1337" s="8">
        <v>1922.73</v>
      </c>
    </row>
    <row r="1338" spans="1:2" hidden="1" x14ac:dyDescent="0.25">
      <c r="A1338" s="7">
        <v>41508</v>
      </c>
      <c r="B1338" s="9">
        <v>1929.75</v>
      </c>
    </row>
    <row r="1339" spans="1:2" hidden="1" x14ac:dyDescent="0.25">
      <c r="A1339" s="7">
        <v>41509</v>
      </c>
      <c r="B1339" s="8">
        <v>1921.99</v>
      </c>
    </row>
    <row r="1340" spans="1:2" hidden="1" x14ac:dyDescent="0.25">
      <c r="A1340" s="7">
        <v>41510</v>
      </c>
      <c r="B1340" s="9">
        <v>1911.16</v>
      </c>
    </row>
    <row r="1341" spans="1:2" hidden="1" x14ac:dyDescent="0.25">
      <c r="A1341" s="7">
        <v>41511</v>
      </c>
      <c r="B1341" s="8">
        <v>1911.16</v>
      </c>
    </row>
    <row r="1342" spans="1:2" hidden="1" x14ac:dyDescent="0.25">
      <c r="A1342" s="7">
        <v>41512</v>
      </c>
      <c r="B1342" s="9">
        <v>1911.16</v>
      </c>
    </row>
    <row r="1343" spans="1:2" hidden="1" x14ac:dyDescent="0.25">
      <c r="A1343" s="7">
        <v>41513</v>
      </c>
      <c r="B1343" s="8">
        <v>1922.96</v>
      </c>
    </row>
    <row r="1344" spans="1:2" hidden="1" x14ac:dyDescent="0.25">
      <c r="A1344" s="7">
        <v>41514</v>
      </c>
      <c r="B1344" s="9">
        <v>1938.26</v>
      </c>
    </row>
    <row r="1345" spans="1:2" hidden="1" x14ac:dyDescent="0.25">
      <c r="A1345" s="7">
        <v>41515</v>
      </c>
      <c r="B1345" s="8">
        <v>1939.85</v>
      </c>
    </row>
    <row r="1346" spans="1:2" hidden="1" x14ac:dyDescent="0.25">
      <c r="A1346" s="7">
        <v>41516</v>
      </c>
      <c r="B1346" s="9">
        <v>1943.04</v>
      </c>
    </row>
    <row r="1347" spans="1:2" hidden="1" x14ac:dyDescent="0.25">
      <c r="A1347" s="7">
        <v>41517</v>
      </c>
      <c r="B1347" s="8">
        <v>1935.43</v>
      </c>
    </row>
    <row r="1348" spans="1:2" hidden="1" x14ac:dyDescent="0.25">
      <c r="A1348" s="7">
        <v>41518</v>
      </c>
      <c r="B1348" s="9">
        <v>1935.43</v>
      </c>
    </row>
    <row r="1349" spans="1:2" hidden="1" x14ac:dyDescent="0.25">
      <c r="A1349" s="7">
        <v>41519</v>
      </c>
      <c r="B1349" s="8">
        <v>1935.43</v>
      </c>
    </row>
    <row r="1350" spans="1:2" hidden="1" x14ac:dyDescent="0.25">
      <c r="A1350" s="7">
        <v>41520</v>
      </c>
      <c r="B1350" s="9">
        <v>1935.43</v>
      </c>
    </row>
    <row r="1351" spans="1:2" hidden="1" x14ac:dyDescent="0.25">
      <c r="A1351" s="7">
        <v>41521</v>
      </c>
      <c r="B1351" s="8">
        <v>1946.28</v>
      </c>
    </row>
    <row r="1352" spans="1:2" hidden="1" x14ac:dyDescent="0.25">
      <c r="A1352" s="7">
        <v>41522</v>
      </c>
      <c r="B1352" s="9">
        <v>1938.99</v>
      </c>
    </row>
    <row r="1353" spans="1:2" hidden="1" x14ac:dyDescent="0.25">
      <c r="A1353" s="7">
        <v>41523</v>
      </c>
      <c r="B1353" s="8">
        <v>1952.11</v>
      </c>
    </row>
    <row r="1354" spans="1:2" hidden="1" x14ac:dyDescent="0.25">
      <c r="A1354" s="7">
        <v>41524</v>
      </c>
      <c r="B1354" s="9">
        <v>1947.99</v>
      </c>
    </row>
    <row r="1355" spans="1:2" hidden="1" x14ac:dyDescent="0.25">
      <c r="A1355" s="7">
        <v>41525</v>
      </c>
      <c r="B1355" s="8">
        <v>1947.99</v>
      </c>
    </row>
    <row r="1356" spans="1:2" hidden="1" x14ac:dyDescent="0.25">
      <c r="A1356" s="7">
        <v>41526</v>
      </c>
      <c r="B1356" s="9">
        <v>1947.99</v>
      </c>
    </row>
    <row r="1357" spans="1:2" hidden="1" x14ac:dyDescent="0.25">
      <c r="A1357" s="7">
        <v>41527</v>
      </c>
      <c r="B1357" s="8">
        <v>1946.06</v>
      </c>
    </row>
    <row r="1358" spans="1:2" hidden="1" x14ac:dyDescent="0.25">
      <c r="A1358" s="7">
        <v>41528</v>
      </c>
      <c r="B1358" s="9">
        <v>1935.55</v>
      </c>
    </row>
    <row r="1359" spans="1:2" hidden="1" x14ac:dyDescent="0.25">
      <c r="A1359" s="7">
        <v>41529</v>
      </c>
      <c r="B1359" s="8">
        <v>1923.64</v>
      </c>
    </row>
    <row r="1360" spans="1:2" hidden="1" x14ac:dyDescent="0.25">
      <c r="A1360" s="7">
        <v>41530</v>
      </c>
      <c r="B1360" s="9">
        <v>1919.25</v>
      </c>
    </row>
    <row r="1361" spans="1:2" hidden="1" x14ac:dyDescent="0.25">
      <c r="A1361" s="7">
        <v>41531</v>
      </c>
      <c r="B1361" s="8">
        <v>1919.54</v>
      </c>
    </row>
    <row r="1362" spans="1:2" hidden="1" x14ac:dyDescent="0.25">
      <c r="A1362" s="7">
        <v>41532</v>
      </c>
      <c r="B1362" s="9">
        <v>1919.54</v>
      </c>
    </row>
    <row r="1363" spans="1:2" hidden="1" x14ac:dyDescent="0.25">
      <c r="A1363" s="7">
        <v>41533</v>
      </c>
      <c r="B1363" s="8">
        <v>1919.54</v>
      </c>
    </row>
    <row r="1364" spans="1:2" hidden="1" x14ac:dyDescent="0.25">
      <c r="A1364" s="7">
        <v>41534</v>
      </c>
      <c r="B1364" s="9">
        <v>1917.03</v>
      </c>
    </row>
    <row r="1365" spans="1:2" hidden="1" x14ac:dyDescent="0.25">
      <c r="A1365" s="7">
        <v>41535</v>
      </c>
      <c r="B1365" s="8">
        <v>1914.12</v>
      </c>
    </row>
    <row r="1366" spans="1:2" hidden="1" x14ac:dyDescent="0.25">
      <c r="A1366" s="7">
        <v>41536</v>
      </c>
      <c r="B1366" s="9">
        <v>1911.3</v>
      </c>
    </row>
    <row r="1367" spans="1:2" hidden="1" x14ac:dyDescent="0.25">
      <c r="A1367" s="7">
        <v>41537</v>
      </c>
      <c r="B1367" s="8">
        <v>1887.3</v>
      </c>
    </row>
    <row r="1368" spans="1:2" hidden="1" x14ac:dyDescent="0.25">
      <c r="A1368" s="7">
        <v>41538</v>
      </c>
      <c r="B1368" s="9">
        <v>1889.12</v>
      </c>
    </row>
    <row r="1369" spans="1:2" hidden="1" x14ac:dyDescent="0.25">
      <c r="A1369" s="7">
        <v>41539</v>
      </c>
      <c r="B1369" s="8">
        <v>1889.12</v>
      </c>
    </row>
    <row r="1370" spans="1:2" hidden="1" x14ac:dyDescent="0.25">
      <c r="A1370" s="7">
        <v>41540</v>
      </c>
      <c r="B1370" s="9">
        <v>1889.12</v>
      </c>
    </row>
    <row r="1371" spans="1:2" hidden="1" x14ac:dyDescent="0.25">
      <c r="A1371" s="7">
        <v>41541</v>
      </c>
      <c r="B1371" s="8">
        <v>1892.89</v>
      </c>
    </row>
    <row r="1372" spans="1:2" hidden="1" x14ac:dyDescent="0.25">
      <c r="A1372" s="7">
        <v>41542</v>
      </c>
      <c r="B1372" s="9">
        <v>1888.14</v>
      </c>
    </row>
    <row r="1373" spans="1:2" hidden="1" x14ac:dyDescent="0.25">
      <c r="A1373" s="7">
        <v>41543</v>
      </c>
      <c r="B1373" s="8">
        <v>1893.42</v>
      </c>
    </row>
    <row r="1374" spans="1:2" hidden="1" x14ac:dyDescent="0.25">
      <c r="A1374" s="7">
        <v>41544</v>
      </c>
      <c r="B1374" s="9">
        <v>1899.1</v>
      </c>
    </row>
    <row r="1375" spans="1:2" hidden="1" x14ac:dyDescent="0.25">
      <c r="A1375" s="7">
        <v>41545</v>
      </c>
      <c r="B1375" s="8">
        <v>1914.65</v>
      </c>
    </row>
    <row r="1376" spans="1:2" hidden="1" x14ac:dyDescent="0.25">
      <c r="A1376" s="7">
        <v>41546</v>
      </c>
      <c r="B1376" s="9">
        <v>1914.65</v>
      </c>
    </row>
    <row r="1377" spans="1:2" hidden="1" x14ac:dyDescent="0.25">
      <c r="A1377" s="7">
        <v>41547</v>
      </c>
      <c r="B1377" s="8">
        <v>1914.65</v>
      </c>
    </row>
    <row r="1378" spans="1:2" hidden="1" x14ac:dyDescent="0.25">
      <c r="A1378" s="7">
        <v>41548</v>
      </c>
      <c r="B1378" s="9">
        <v>1908.29</v>
      </c>
    </row>
    <row r="1379" spans="1:2" hidden="1" x14ac:dyDescent="0.25">
      <c r="A1379" s="7">
        <v>41549</v>
      </c>
      <c r="B1379" s="8">
        <v>1893.77</v>
      </c>
    </row>
    <row r="1380" spans="1:2" hidden="1" x14ac:dyDescent="0.25">
      <c r="A1380" s="7">
        <v>41550</v>
      </c>
      <c r="B1380" s="9">
        <v>1884.97</v>
      </c>
    </row>
    <row r="1381" spans="1:2" hidden="1" x14ac:dyDescent="0.25">
      <c r="A1381" s="7">
        <v>41551</v>
      </c>
      <c r="B1381" s="8">
        <v>1889.95</v>
      </c>
    </row>
    <row r="1382" spans="1:2" hidden="1" x14ac:dyDescent="0.25">
      <c r="A1382" s="7">
        <v>41552</v>
      </c>
      <c r="B1382" s="9">
        <v>1886.78</v>
      </c>
    </row>
    <row r="1383" spans="1:2" hidden="1" x14ac:dyDescent="0.25">
      <c r="A1383" s="7">
        <v>41553</v>
      </c>
      <c r="B1383" s="8">
        <v>1886.78</v>
      </c>
    </row>
    <row r="1384" spans="1:2" hidden="1" x14ac:dyDescent="0.25">
      <c r="A1384" s="7">
        <v>41554</v>
      </c>
      <c r="B1384" s="9">
        <v>1886.78</v>
      </c>
    </row>
    <row r="1385" spans="1:2" hidden="1" x14ac:dyDescent="0.25">
      <c r="A1385" s="7">
        <v>41555</v>
      </c>
      <c r="B1385" s="8">
        <v>1885.19</v>
      </c>
    </row>
    <row r="1386" spans="1:2" hidden="1" x14ac:dyDescent="0.25">
      <c r="A1386" s="7">
        <v>41556</v>
      </c>
      <c r="B1386" s="9">
        <v>1889.17</v>
      </c>
    </row>
    <row r="1387" spans="1:2" hidden="1" x14ac:dyDescent="0.25">
      <c r="A1387" s="7">
        <v>41557</v>
      </c>
      <c r="B1387" s="8">
        <v>1894.06</v>
      </c>
    </row>
    <row r="1388" spans="1:2" hidden="1" x14ac:dyDescent="0.25">
      <c r="A1388" s="7">
        <v>41558</v>
      </c>
      <c r="B1388" s="9">
        <v>1885.84</v>
      </c>
    </row>
    <row r="1389" spans="1:2" hidden="1" x14ac:dyDescent="0.25">
      <c r="A1389" s="7">
        <v>41559</v>
      </c>
      <c r="B1389" s="8">
        <v>1883.65</v>
      </c>
    </row>
    <row r="1390" spans="1:2" hidden="1" x14ac:dyDescent="0.25">
      <c r="A1390" s="7">
        <v>41560</v>
      </c>
      <c r="B1390" s="9">
        <v>1883.65</v>
      </c>
    </row>
    <row r="1391" spans="1:2" hidden="1" x14ac:dyDescent="0.25">
      <c r="A1391" s="7">
        <v>41561</v>
      </c>
      <c r="B1391" s="8">
        <v>1883.65</v>
      </c>
    </row>
    <row r="1392" spans="1:2" hidden="1" x14ac:dyDescent="0.25">
      <c r="A1392" s="7">
        <v>41562</v>
      </c>
      <c r="B1392" s="9">
        <v>1883.65</v>
      </c>
    </row>
    <row r="1393" spans="1:2" hidden="1" x14ac:dyDescent="0.25">
      <c r="A1393" s="7">
        <v>41563</v>
      </c>
      <c r="B1393" s="8">
        <v>1883.7</v>
      </c>
    </row>
    <row r="1394" spans="1:2" hidden="1" x14ac:dyDescent="0.25">
      <c r="A1394" s="7">
        <v>41564</v>
      </c>
      <c r="B1394" s="9">
        <v>1880.91</v>
      </c>
    </row>
    <row r="1395" spans="1:2" hidden="1" x14ac:dyDescent="0.25">
      <c r="A1395" s="7">
        <v>41565</v>
      </c>
      <c r="B1395" s="8">
        <v>1879.48</v>
      </c>
    </row>
    <row r="1396" spans="1:2" hidden="1" x14ac:dyDescent="0.25">
      <c r="A1396" s="7">
        <v>41566</v>
      </c>
      <c r="B1396" s="9">
        <v>1879.88</v>
      </c>
    </row>
    <row r="1397" spans="1:2" hidden="1" x14ac:dyDescent="0.25">
      <c r="A1397" s="7">
        <v>41567</v>
      </c>
      <c r="B1397" s="8">
        <v>1879.88</v>
      </c>
    </row>
    <row r="1398" spans="1:2" hidden="1" x14ac:dyDescent="0.25">
      <c r="A1398" s="7">
        <v>41568</v>
      </c>
      <c r="B1398" s="9">
        <v>1879.88</v>
      </c>
    </row>
    <row r="1399" spans="1:2" hidden="1" x14ac:dyDescent="0.25">
      <c r="A1399" s="7">
        <v>41569</v>
      </c>
      <c r="B1399" s="8">
        <v>1885.52</v>
      </c>
    </row>
    <row r="1400" spans="1:2" hidden="1" x14ac:dyDescent="0.25">
      <c r="A1400" s="7">
        <v>41570</v>
      </c>
      <c r="B1400" s="9">
        <v>1879.46</v>
      </c>
    </row>
    <row r="1401" spans="1:2" hidden="1" x14ac:dyDescent="0.25">
      <c r="A1401" s="7">
        <v>41571</v>
      </c>
      <c r="B1401" s="8">
        <v>1883.14</v>
      </c>
    </row>
    <row r="1402" spans="1:2" hidden="1" x14ac:dyDescent="0.25">
      <c r="A1402" s="7">
        <v>41572</v>
      </c>
      <c r="B1402" s="9">
        <v>1882.11</v>
      </c>
    </row>
    <row r="1403" spans="1:2" hidden="1" x14ac:dyDescent="0.25">
      <c r="A1403" s="7">
        <v>41573</v>
      </c>
      <c r="B1403" s="8">
        <v>1882.34</v>
      </c>
    </row>
    <row r="1404" spans="1:2" hidden="1" x14ac:dyDescent="0.25">
      <c r="A1404" s="7">
        <v>41574</v>
      </c>
      <c r="B1404" s="9">
        <v>1882.34</v>
      </c>
    </row>
    <row r="1405" spans="1:2" hidden="1" x14ac:dyDescent="0.25">
      <c r="A1405" s="7">
        <v>41575</v>
      </c>
      <c r="B1405" s="8">
        <v>1882.34</v>
      </c>
    </row>
    <row r="1406" spans="1:2" hidden="1" x14ac:dyDescent="0.25">
      <c r="A1406" s="7">
        <v>41576</v>
      </c>
      <c r="B1406" s="9">
        <v>1884.43</v>
      </c>
    </row>
    <row r="1407" spans="1:2" hidden="1" x14ac:dyDescent="0.25">
      <c r="A1407" s="7">
        <v>41577</v>
      </c>
      <c r="B1407" s="8">
        <v>1883.42</v>
      </c>
    </row>
    <row r="1408" spans="1:2" hidden="1" x14ac:dyDescent="0.25">
      <c r="A1408" s="7">
        <v>41578</v>
      </c>
      <c r="B1408" s="9">
        <v>1884.06</v>
      </c>
    </row>
    <row r="1409" spans="1:2" hidden="1" x14ac:dyDescent="0.25">
      <c r="A1409" s="7">
        <v>41579</v>
      </c>
      <c r="B1409" s="8">
        <v>1889.16</v>
      </c>
    </row>
    <row r="1410" spans="1:2" hidden="1" x14ac:dyDescent="0.25">
      <c r="A1410" s="7">
        <v>41580</v>
      </c>
      <c r="B1410" s="9">
        <v>1901.22</v>
      </c>
    </row>
    <row r="1411" spans="1:2" hidden="1" x14ac:dyDescent="0.25">
      <c r="A1411" s="7">
        <v>41581</v>
      </c>
      <c r="B1411" s="8">
        <v>1901.22</v>
      </c>
    </row>
    <row r="1412" spans="1:2" hidden="1" x14ac:dyDescent="0.25">
      <c r="A1412" s="7">
        <v>41582</v>
      </c>
      <c r="B1412" s="9">
        <v>1901.22</v>
      </c>
    </row>
    <row r="1413" spans="1:2" hidden="1" x14ac:dyDescent="0.25">
      <c r="A1413" s="7">
        <v>41583</v>
      </c>
      <c r="B1413" s="8">
        <v>1901.22</v>
      </c>
    </row>
    <row r="1414" spans="1:2" hidden="1" x14ac:dyDescent="0.25">
      <c r="A1414" s="7">
        <v>41584</v>
      </c>
      <c r="B1414" s="9">
        <v>1916.22</v>
      </c>
    </row>
    <row r="1415" spans="1:2" hidden="1" x14ac:dyDescent="0.25">
      <c r="A1415" s="7">
        <v>41585</v>
      </c>
      <c r="B1415" s="8">
        <v>1916.8</v>
      </c>
    </row>
    <row r="1416" spans="1:2" hidden="1" x14ac:dyDescent="0.25">
      <c r="A1416" s="7">
        <v>41586</v>
      </c>
      <c r="B1416" s="9">
        <v>1924.87</v>
      </c>
    </row>
    <row r="1417" spans="1:2" hidden="1" x14ac:dyDescent="0.25">
      <c r="A1417" s="7">
        <v>41587</v>
      </c>
      <c r="B1417" s="8">
        <v>1932.77</v>
      </c>
    </row>
    <row r="1418" spans="1:2" hidden="1" x14ac:dyDescent="0.25">
      <c r="A1418" s="7">
        <v>41588</v>
      </c>
      <c r="B1418" s="9">
        <v>1932.77</v>
      </c>
    </row>
    <row r="1419" spans="1:2" hidden="1" x14ac:dyDescent="0.25">
      <c r="A1419" s="7">
        <v>41589</v>
      </c>
      <c r="B1419" s="8">
        <v>1932.77</v>
      </c>
    </row>
    <row r="1420" spans="1:2" hidden="1" x14ac:dyDescent="0.25">
      <c r="A1420" s="7">
        <v>41590</v>
      </c>
      <c r="B1420" s="9">
        <v>1932.77</v>
      </c>
    </row>
    <row r="1421" spans="1:2" hidden="1" x14ac:dyDescent="0.25">
      <c r="A1421" s="7">
        <v>41591</v>
      </c>
      <c r="B1421" s="8">
        <v>1928.96</v>
      </c>
    </row>
    <row r="1422" spans="1:2" hidden="1" x14ac:dyDescent="0.25">
      <c r="A1422" s="7">
        <v>41592</v>
      </c>
      <c r="B1422" s="9">
        <v>1932.03</v>
      </c>
    </row>
    <row r="1423" spans="1:2" hidden="1" x14ac:dyDescent="0.25">
      <c r="A1423" s="7">
        <v>41593</v>
      </c>
      <c r="B1423" s="8">
        <v>1929.24</v>
      </c>
    </row>
    <row r="1424" spans="1:2" hidden="1" x14ac:dyDescent="0.25">
      <c r="A1424" s="7">
        <v>41594</v>
      </c>
      <c r="B1424" s="9">
        <v>1919.89</v>
      </c>
    </row>
    <row r="1425" spans="1:2" hidden="1" x14ac:dyDescent="0.25">
      <c r="A1425" s="7">
        <v>41595</v>
      </c>
      <c r="B1425" s="8">
        <v>1919.89</v>
      </c>
    </row>
    <row r="1426" spans="1:2" hidden="1" x14ac:dyDescent="0.25">
      <c r="A1426" s="7">
        <v>41596</v>
      </c>
      <c r="B1426" s="9">
        <v>1919.89</v>
      </c>
    </row>
    <row r="1427" spans="1:2" hidden="1" x14ac:dyDescent="0.25">
      <c r="A1427" s="7">
        <v>41597</v>
      </c>
      <c r="B1427" s="8">
        <v>1915.37</v>
      </c>
    </row>
    <row r="1428" spans="1:2" hidden="1" x14ac:dyDescent="0.25">
      <c r="A1428" s="7">
        <v>41598</v>
      </c>
      <c r="B1428" s="9">
        <v>1919.2</v>
      </c>
    </row>
    <row r="1429" spans="1:2" hidden="1" x14ac:dyDescent="0.25">
      <c r="A1429" s="7">
        <v>41599</v>
      </c>
      <c r="B1429" s="8">
        <v>1923.19</v>
      </c>
    </row>
    <row r="1430" spans="1:2" hidden="1" x14ac:dyDescent="0.25">
      <c r="A1430" s="7">
        <v>41600</v>
      </c>
      <c r="B1430" s="9">
        <v>1932.42</v>
      </c>
    </row>
    <row r="1431" spans="1:2" hidden="1" x14ac:dyDescent="0.25">
      <c r="A1431" s="7">
        <v>41601</v>
      </c>
      <c r="B1431" s="8">
        <v>1929.13</v>
      </c>
    </row>
    <row r="1432" spans="1:2" hidden="1" x14ac:dyDescent="0.25">
      <c r="A1432" s="7">
        <v>41602</v>
      </c>
      <c r="B1432" s="9">
        <v>1929.13</v>
      </c>
    </row>
    <row r="1433" spans="1:2" hidden="1" x14ac:dyDescent="0.25">
      <c r="A1433" s="7">
        <v>41603</v>
      </c>
      <c r="B1433" s="8">
        <v>1929.13</v>
      </c>
    </row>
    <row r="1434" spans="1:2" hidden="1" x14ac:dyDescent="0.25">
      <c r="A1434" s="7">
        <v>41604</v>
      </c>
      <c r="B1434" s="9">
        <v>1926.99</v>
      </c>
    </row>
    <row r="1435" spans="1:2" hidden="1" x14ac:dyDescent="0.25">
      <c r="A1435" s="7">
        <v>41605</v>
      </c>
      <c r="B1435" s="8">
        <v>1926.74</v>
      </c>
    </row>
    <row r="1436" spans="1:2" hidden="1" x14ac:dyDescent="0.25">
      <c r="A1436" s="7">
        <v>41606</v>
      </c>
      <c r="B1436" s="9">
        <v>1928.25</v>
      </c>
    </row>
    <row r="1437" spans="1:2" hidden="1" x14ac:dyDescent="0.25">
      <c r="A1437" s="7">
        <v>41607</v>
      </c>
      <c r="B1437" s="8">
        <v>1928.25</v>
      </c>
    </row>
    <row r="1438" spans="1:2" hidden="1" x14ac:dyDescent="0.25">
      <c r="A1438" s="7">
        <v>41608</v>
      </c>
      <c r="B1438" s="9">
        <v>1931.88</v>
      </c>
    </row>
    <row r="1439" spans="1:2" hidden="1" x14ac:dyDescent="0.25">
      <c r="A1439" s="7">
        <v>41609</v>
      </c>
      <c r="B1439" s="8">
        <v>1931.88</v>
      </c>
    </row>
    <row r="1440" spans="1:2" hidden="1" x14ac:dyDescent="0.25">
      <c r="A1440" s="7">
        <v>41610</v>
      </c>
      <c r="B1440" s="9">
        <v>1931.88</v>
      </c>
    </row>
    <row r="1441" spans="1:2" hidden="1" x14ac:dyDescent="0.25">
      <c r="A1441" s="7">
        <v>41611</v>
      </c>
      <c r="B1441" s="8">
        <v>1934.16</v>
      </c>
    </row>
    <row r="1442" spans="1:2" hidden="1" x14ac:dyDescent="0.25">
      <c r="A1442" s="7">
        <v>41612</v>
      </c>
      <c r="B1442" s="9">
        <v>1941.01</v>
      </c>
    </row>
    <row r="1443" spans="1:2" hidden="1" x14ac:dyDescent="0.25">
      <c r="A1443" s="7">
        <v>41613</v>
      </c>
      <c r="B1443" s="8">
        <v>1948.48</v>
      </c>
    </row>
    <row r="1444" spans="1:2" hidden="1" x14ac:dyDescent="0.25">
      <c r="A1444" s="7">
        <v>41614</v>
      </c>
      <c r="B1444" s="9">
        <v>1940.26</v>
      </c>
    </row>
    <row r="1445" spans="1:2" hidden="1" x14ac:dyDescent="0.25">
      <c r="A1445" s="7">
        <v>41615</v>
      </c>
      <c r="B1445" s="8">
        <v>1936.33</v>
      </c>
    </row>
    <row r="1446" spans="1:2" hidden="1" x14ac:dyDescent="0.25">
      <c r="A1446" s="7">
        <v>41616</v>
      </c>
      <c r="B1446" s="9">
        <v>1936.33</v>
      </c>
    </row>
    <row r="1447" spans="1:2" hidden="1" x14ac:dyDescent="0.25">
      <c r="A1447" s="7">
        <v>41617</v>
      </c>
      <c r="B1447" s="8">
        <v>1936.33</v>
      </c>
    </row>
    <row r="1448" spans="1:2" hidden="1" x14ac:dyDescent="0.25">
      <c r="A1448" s="7">
        <v>41618</v>
      </c>
      <c r="B1448" s="9">
        <v>1932.71</v>
      </c>
    </row>
    <row r="1449" spans="1:2" hidden="1" x14ac:dyDescent="0.25">
      <c r="A1449" s="7">
        <v>41619</v>
      </c>
      <c r="B1449" s="8">
        <v>1933.52</v>
      </c>
    </row>
    <row r="1450" spans="1:2" hidden="1" x14ac:dyDescent="0.25">
      <c r="A1450" s="7">
        <v>41620</v>
      </c>
      <c r="B1450" s="9">
        <v>1935.61</v>
      </c>
    </row>
    <row r="1451" spans="1:2" hidden="1" x14ac:dyDescent="0.25">
      <c r="A1451" s="7">
        <v>41621</v>
      </c>
      <c r="B1451" s="8">
        <v>1935.89</v>
      </c>
    </row>
    <row r="1452" spans="1:2" hidden="1" x14ac:dyDescent="0.25">
      <c r="A1452" s="7">
        <v>41622</v>
      </c>
      <c r="B1452" s="9">
        <v>1930.87</v>
      </c>
    </row>
    <row r="1453" spans="1:2" hidden="1" x14ac:dyDescent="0.25">
      <c r="A1453" s="7">
        <v>41623</v>
      </c>
      <c r="B1453" s="8">
        <v>1930.87</v>
      </c>
    </row>
    <row r="1454" spans="1:2" hidden="1" x14ac:dyDescent="0.25">
      <c r="A1454" s="7">
        <v>41624</v>
      </c>
      <c r="B1454" s="9">
        <v>1930.87</v>
      </c>
    </row>
    <row r="1455" spans="1:2" hidden="1" x14ac:dyDescent="0.25">
      <c r="A1455" s="7">
        <v>41625</v>
      </c>
      <c r="B1455" s="8">
        <v>1934.95</v>
      </c>
    </row>
    <row r="1456" spans="1:2" hidden="1" x14ac:dyDescent="0.25">
      <c r="A1456" s="7">
        <v>41626</v>
      </c>
      <c r="B1456" s="9">
        <v>1936.14</v>
      </c>
    </row>
    <row r="1457" spans="1:2" hidden="1" x14ac:dyDescent="0.25">
      <c r="A1457" s="7">
        <v>41627</v>
      </c>
      <c r="B1457" s="8">
        <v>1945.6</v>
      </c>
    </row>
    <row r="1458" spans="1:2" hidden="1" x14ac:dyDescent="0.25">
      <c r="A1458" s="7">
        <v>41628</v>
      </c>
      <c r="B1458" s="9">
        <v>1943.46</v>
      </c>
    </row>
    <row r="1459" spans="1:2" hidden="1" x14ac:dyDescent="0.25">
      <c r="A1459" s="7">
        <v>41629</v>
      </c>
      <c r="B1459" s="8">
        <v>1935.93</v>
      </c>
    </row>
    <row r="1460" spans="1:2" hidden="1" x14ac:dyDescent="0.25">
      <c r="A1460" s="7">
        <v>41630</v>
      </c>
      <c r="B1460" s="9">
        <v>1935.93</v>
      </c>
    </row>
    <row r="1461" spans="1:2" hidden="1" x14ac:dyDescent="0.25">
      <c r="A1461" s="7">
        <v>41631</v>
      </c>
      <c r="B1461" s="8">
        <v>1935.93</v>
      </c>
    </row>
    <row r="1462" spans="1:2" hidden="1" x14ac:dyDescent="0.25">
      <c r="A1462" s="7">
        <v>41632</v>
      </c>
      <c r="B1462" s="9">
        <v>1925.45</v>
      </c>
    </row>
    <row r="1463" spans="1:2" hidden="1" x14ac:dyDescent="0.25">
      <c r="A1463" s="7">
        <v>41633</v>
      </c>
      <c r="B1463" s="8">
        <v>1922.76</v>
      </c>
    </row>
    <row r="1464" spans="1:2" hidden="1" x14ac:dyDescent="0.25">
      <c r="A1464" s="7">
        <v>41634</v>
      </c>
      <c r="B1464" s="9">
        <v>1922.76</v>
      </c>
    </row>
    <row r="1465" spans="1:2" hidden="1" x14ac:dyDescent="0.25">
      <c r="A1465" s="7">
        <v>41635</v>
      </c>
      <c r="B1465" s="8">
        <v>1921.22</v>
      </c>
    </row>
    <row r="1466" spans="1:2" hidden="1" x14ac:dyDescent="0.25">
      <c r="A1466" s="7">
        <v>41636</v>
      </c>
      <c r="B1466" s="9">
        <v>1922.56</v>
      </c>
    </row>
    <row r="1467" spans="1:2" hidden="1" x14ac:dyDescent="0.25">
      <c r="A1467" s="7">
        <v>41637</v>
      </c>
      <c r="B1467" s="8">
        <v>1922.56</v>
      </c>
    </row>
    <row r="1468" spans="1:2" hidden="1" x14ac:dyDescent="0.25">
      <c r="A1468" s="7">
        <v>41638</v>
      </c>
      <c r="B1468" s="9">
        <v>1922.56</v>
      </c>
    </row>
    <row r="1469" spans="1:2" hidden="1" x14ac:dyDescent="0.25">
      <c r="A1469" s="7">
        <v>41639</v>
      </c>
      <c r="B1469" s="8">
        <v>1926.83</v>
      </c>
    </row>
    <row r="1470" spans="1:2" x14ac:dyDescent="0.25">
      <c r="A1470" s="7">
        <v>41640</v>
      </c>
      <c r="B1470" s="9">
        <v>1926.83</v>
      </c>
    </row>
    <row r="1471" spans="1:2" x14ac:dyDescent="0.25">
      <c r="A1471" s="7">
        <v>41641</v>
      </c>
      <c r="B1471" s="8">
        <v>1926.83</v>
      </c>
    </row>
    <row r="1472" spans="1:2" x14ac:dyDescent="0.25">
      <c r="A1472" s="7">
        <v>41642</v>
      </c>
      <c r="B1472" s="9">
        <v>1938.89</v>
      </c>
    </row>
    <row r="1473" spans="1:2" x14ac:dyDescent="0.25">
      <c r="A1473" s="7">
        <v>41643</v>
      </c>
      <c r="B1473" s="8">
        <v>1936.92</v>
      </c>
    </row>
    <row r="1474" spans="1:2" x14ac:dyDescent="0.25">
      <c r="A1474" s="7">
        <v>41644</v>
      </c>
      <c r="B1474" s="9">
        <v>1936.92</v>
      </c>
    </row>
    <row r="1475" spans="1:2" x14ac:dyDescent="0.25">
      <c r="A1475" s="7">
        <v>41645</v>
      </c>
      <c r="B1475" s="8">
        <v>1936.92</v>
      </c>
    </row>
    <row r="1476" spans="1:2" x14ac:dyDescent="0.25">
      <c r="A1476" s="7">
        <v>41646</v>
      </c>
      <c r="B1476" s="9">
        <v>1936.92</v>
      </c>
    </row>
    <row r="1477" spans="1:2" x14ac:dyDescent="0.25">
      <c r="A1477" s="7">
        <v>41647</v>
      </c>
      <c r="B1477" s="8">
        <v>1930.45</v>
      </c>
    </row>
    <row r="1478" spans="1:2" x14ac:dyDescent="0.25">
      <c r="A1478" s="7">
        <v>41648</v>
      </c>
      <c r="B1478" s="9">
        <v>1933.24</v>
      </c>
    </row>
    <row r="1479" spans="1:2" x14ac:dyDescent="0.25">
      <c r="A1479" s="7">
        <v>41649</v>
      </c>
      <c r="B1479" s="8">
        <v>1934.88</v>
      </c>
    </row>
    <row r="1480" spans="1:2" x14ac:dyDescent="0.25">
      <c r="A1480" s="7">
        <v>41650</v>
      </c>
      <c r="B1480" s="9">
        <v>1926.55</v>
      </c>
    </row>
    <row r="1481" spans="1:2" x14ac:dyDescent="0.25">
      <c r="A1481" s="7">
        <v>41651</v>
      </c>
      <c r="B1481" s="8">
        <v>1926.55</v>
      </c>
    </row>
    <row r="1482" spans="1:2" x14ac:dyDescent="0.25">
      <c r="A1482" s="7">
        <v>41652</v>
      </c>
      <c r="B1482" s="9">
        <v>1926.55</v>
      </c>
    </row>
    <row r="1483" spans="1:2" x14ac:dyDescent="0.25">
      <c r="A1483" s="7">
        <v>41653</v>
      </c>
      <c r="B1483" s="8">
        <v>1924.79</v>
      </c>
    </row>
    <row r="1484" spans="1:2" x14ac:dyDescent="0.25">
      <c r="A1484" s="7">
        <v>41654</v>
      </c>
      <c r="B1484" s="9">
        <v>1932.59</v>
      </c>
    </row>
    <row r="1485" spans="1:2" x14ac:dyDescent="0.25">
      <c r="A1485" s="7">
        <v>41655</v>
      </c>
      <c r="B1485" s="8">
        <v>1941.45</v>
      </c>
    </row>
    <row r="1486" spans="1:2" x14ac:dyDescent="0.25">
      <c r="A1486" s="7">
        <v>41656</v>
      </c>
      <c r="B1486" s="9">
        <v>1947.15</v>
      </c>
    </row>
    <row r="1487" spans="1:2" x14ac:dyDescent="0.25">
      <c r="A1487" s="7">
        <v>41657</v>
      </c>
      <c r="B1487" s="8">
        <v>1957.86</v>
      </c>
    </row>
    <row r="1488" spans="1:2" x14ac:dyDescent="0.25">
      <c r="A1488" s="7">
        <v>41658</v>
      </c>
      <c r="B1488" s="9">
        <v>1957.86</v>
      </c>
    </row>
    <row r="1489" spans="1:2" x14ac:dyDescent="0.25">
      <c r="A1489" s="7">
        <v>41659</v>
      </c>
      <c r="B1489" s="8">
        <v>1957.86</v>
      </c>
    </row>
    <row r="1490" spans="1:2" x14ac:dyDescent="0.25">
      <c r="A1490" s="7">
        <v>41660</v>
      </c>
      <c r="B1490" s="9">
        <v>1957.86</v>
      </c>
    </row>
    <row r="1491" spans="1:2" x14ac:dyDescent="0.25">
      <c r="A1491" s="7">
        <v>41661</v>
      </c>
      <c r="B1491" s="8">
        <v>1981.98</v>
      </c>
    </row>
    <row r="1492" spans="1:2" x14ac:dyDescent="0.25">
      <c r="A1492" s="7">
        <v>41662</v>
      </c>
      <c r="B1492" s="9">
        <v>1983.48</v>
      </c>
    </row>
    <row r="1493" spans="1:2" x14ac:dyDescent="0.25">
      <c r="A1493" s="7">
        <v>41663</v>
      </c>
      <c r="B1493" s="8">
        <v>1993.23</v>
      </c>
    </row>
    <row r="1494" spans="1:2" x14ac:dyDescent="0.25">
      <c r="A1494" s="7">
        <v>41664</v>
      </c>
      <c r="B1494" s="9">
        <v>2000.48</v>
      </c>
    </row>
    <row r="1495" spans="1:2" x14ac:dyDescent="0.25">
      <c r="A1495" s="7">
        <v>41665</v>
      </c>
      <c r="B1495" s="8">
        <v>2000.48</v>
      </c>
    </row>
    <row r="1496" spans="1:2" x14ac:dyDescent="0.25">
      <c r="A1496" s="7">
        <v>41666</v>
      </c>
      <c r="B1496" s="9">
        <v>2000.48</v>
      </c>
    </row>
    <row r="1497" spans="1:2" x14ac:dyDescent="0.25">
      <c r="A1497" s="7">
        <v>41667</v>
      </c>
      <c r="B1497" s="8">
        <v>1997.91</v>
      </c>
    </row>
    <row r="1498" spans="1:2" x14ac:dyDescent="0.25">
      <c r="A1498" s="7">
        <v>41668</v>
      </c>
      <c r="B1498" s="9">
        <v>2000.56</v>
      </c>
    </row>
    <row r="1499" spans="1:2" x14ac:dyDescent="0.25">
      <c r="A1499" s="7">
        <v>41669</v>
      </c>
      <c r="B1499" s="8">
        <v>2013.17</v>
      </c>
    </row>
    <row r="1500" spans="1:2" x14ac:dyDescent="0.25">
      <c r="A1500" s="7">
        <v>41670</v>
      </c>
      <c r="B1500" s="9">
        <v>2008.26</v>
      </c>
    </row>
    <row r="1501" spans="1:2" x14ac:dyDescent="0.25">
      <c r="A1501" s="7">
        <v>41671</v>
      </c>
      <c r="B1501" s="8">
        <v>2021.1</v>
      </c>
    </row>
    <row r="1502" spans="1:2" x14ac:dyDescent="0.25">
      <c r="A1502" s="7">
        <v>41672</v>
      </c>
      <c r="B1502" s="9">
        <v>2021.1</v>
      </c>
    </row>
    <row r="1503" spans="1:2" x14ac:dyDescent="0.25">
      <c r="A1503" s="7">
        <v>41673</v>
      </c>
      <c r="B1503" s="8">
        <v>2021.1</v>
      </c>
    </row>
    <row r="1504" spans="1:2" x14ac:dyDescent="0.25">
      <c r="A1504" s="7">
        <v>41674</v>
      </c>
      <c r="B1504" s="9">
        <v>2039.85</v>
      </c>
    </row>
    <row r="1505" spans="1:2" x14ac:dyDescent="0.25">
      <c r="A1505" s="7">
        <v>41675</v>
      </c>
      <c r="B1505" s="8">
        <v>2041.34</v>
      </c>
    </row>
    <row r="1506" spans="1:2" x14ac:dyDescent="0.25">
      <c r="A1506" s="7">
        <v>41676</v>
      </c>
      <c r="B1506" s="9">
        <v>2048.75</v>
      </c>
    </row>
    <row r="1507" spans="1:2" x14ac:dyDescent="0.25">
      <c r="A1507" s="7">
        <v>41677</v>
      </c>
      <c r="B1507" s="8">
        <v>2049.52</v>
      </c>
    </row>
    <row r="1508" spans="1:2" x14ac:dyDescent="0.25">
      <c r="A1508" s="7">
        <v>41678</v>
      </c>
      <c r="B1508" s="9">
        <v>2046.06</v>
      </c>
    </row>
    <row r="1509" spans="1:2" x14ac:dyDescent="0.25">
      <c r="A1509" s="7">
        <v>41679</v>
      </c>
      <c r="B1509" s="8">
        <v>2046.06</v>
      </c>
    </row>
    <row r="1510" spans="1:2" x14ac:dyDescent="0.25">
      <c r="A1510" s="7">
        <v>41680</v>
      </c>
      <c r="B1510" s="9">
        <v>2046.06</v>
      </c>
    </row>
    <row r="1511" spans="1:2" x14ac:dyDescent="0.25">
      <c r="A1511" s="7">
        <v>41681</v>
      </c>
      <c r="B1511" s="8">
        <v>2048.5500000000002</v>
      </c>
    </row>
    <row r="1512" spans="1:2" x14ac:dyDescent="0.25">
      <c r="A1512" s="7">
        <v>41682</v>
      </c>
      <c r="B1512" s="9">
        <v>2041.61</v>
      </c>
    </row>
    <row r="1513" spans="1:2" x14ac:dyDescent="0.25">
      <c r="A1513" s="7">
        <v>41683</v>
      </c>
      <c r="B1513" s="8">
        <v>2031.75</v>
      </c>
    </row>
    <row r="1514" spans="1:2" x14ac:dyDescent="0.25">
      <c r="A1514" s="7">
        <v>41684</v>
      </c>
      <c r="B1514" s="9">
        <v>2032.99</v>
      </c>
    </row>
    <row r="1515" spans="1:2" x14ac:dyDescent="0.25">
      <c r="A1515" s="7">
        <v>41685</v>
      </c>
      <c r="B1515" s="8">
        <v>2022.68</v>
      </c>
    </row>
    <row r="1516" spans="1:2" x14ac:dyDescent="0.25">
      <c r="A1516" s="7">
        <v>41686</v>
      </c>
      <c r="B1516" s="9">
        <v>2022.68</v>
      </c>
    </row>
    <row r="1517" spans="1:2" x14ac:dyDescent="0.25">
      <c r="A1517" s="7">
        <v>41687</v>
      </c>
      <c r="B1517" s="8">
        <v>2022.68</v>
      </c>
    </row>
    <row r="1518" spans="1:2" x14ac:dyDescent="0.25">
      <c r="A1518" s="7">
        <v>41688</v>
      </c>
      <c r="B1518" s="9">
        <v>2022.68</v>
      </c>
    </row>
    <row r="1519" spans="1:2" x14ac:dyDescent="0.25">
      <c r="A1519" s="7">
        <v>41689</v>
      </c>
      <c r="B1519" s="8">
        <v>2028.54</v>
      </c>
    </row>
    <row r="1520" spans="1:2" x14ac:dyDescent="0.25">
      <c r="A1520" s="7">
        <v>41690</v>
      </c>
      <c r="B1520" s="9">
        <v>2042.22</v>
      </c>
    </row>
    <row r="1521" spans="1:2" x14ac:dyDescent="0.25">
      <c r="A1521" s="7">
        <v>41691</v>
      </c>
      <c r="B1521" s="8">
        <v>2052.46</v>
      </c>
    </row>
    <row r="1522" spans="1:2" x14ac:dyDescent="0.25">
      <c r="A1522" s="7">
        <v>41692</v>
      </c>
      <c r="B1522" s="9">
        <v>2043.96</v>
      </c>
    </row>
    <row r="1523" spans="1:2" x14ac:dyDescent="0.25">
      <c r="A1523" s="7">
        <v>41693</v>
      </c>
      <c r="B1523" s="8">
        <v>2043.96</v>
      </c>
    </row>
    <row r="1524" spans="1:2" x14ac:dyDescent="0.25">
      <c r="A1524" s="7">
        <v>41694</v>
      </c>
      <c r="B1524" s="9">
        <v>2043.96</v>
      </c>
    </row>
    <row r="1525" spans="1:2" x14ac:dyDescent="0.25">
      <c r="A1525" s="7">
        <v>41695</v>
      </c>
      <c r="B1525" s="8">
        <v>2042.67</v>
      </c>
    </row>
    <row r="1526" spans="1:2" x14ac:dyDescent="0.25">
      <c r="A1526" s="7">
        <v>41696</v>
      </c>
      <c r="B1526" s="9">
        <v>2045.45</v>
      </c>
    </row>
    <row r="1527" spans="1:2" x14ac:dyDescent="0.25">
      <c r="A1527" s="7">
        <v>41697</v>
      </c>
      <c r="B1527" s="8">
        <v>2053.11</v>
      </c>
    </row>
    <row r="1528" spans="1:2" x14ac:dyDescent="0.25">
      <c r="A1528" s="7">
        <v>41698</v>
      </c>
      <c r="B1528" s="9">
        <v>2054.9</v>
      </c>
    </row>
    <row r="1529" spans="1:2" x14ac:dyDescent="0.25">
      <c r="A1529" s="7">
        <v>41699</v>
      </c>
      <c r="B1529" s="8">
        <v>2046.75</v>
      </c>
    </row>
    <row r="1530" spans="1:2" x14ac:dyDescent="0.25">
      <c r="A1530" s="7">
        <v>41700</v>
      </c>
      <c r="B1530" s="9">
        <v>2046.75</v>
      </c>
    </row>
    <row r="1531" spans="1:2" x14ac:dyDescent="0.25">
      <c r="A1531" s="7">
        <v>41701</v>
      </c>
      <c r="B1531" s="8">
        <v>2046.75</v>
      </c>
    </row>
    <row r="1532" spans="1:2" x14ac:dyDescent="0.25">
      <c r="A1532" s="7">
        <v>41702</v>
      </c>
      <c r="B1532" s="9">
        <v>2052.5100000000002</v>
      </c>
    </row>
    <row r="1533" spans="1:2" x14ac:dyDescent="0.25">
      <c r="A1533" s="7">
        <v>41703</v>
      </c>
      <c r="B1533" s="8">
        <v>2047.75</v>
      </c>
    </row>
    <row r="1534" spans="1:2" x14ac:dyDescent="0.25">
      <c r="A1534" s="7">
        <v>41704</v>
      </c>
      <c r="B1534" s="9">
        <v>2045.14</v>
      </c>
    </row>
    <row r="1535" spans="1:2" x14ac:dyDescent="0.25">
      <c r="A1535" s="7">
        <v>41705</v>
      </c>
      <c r="B1535" s="8">
        <v>2030.02</v>
      </c>
    </row>
    <row r="1536" spans="1:2" x14ac:dyDescent="0.25">
      <c r="A1536" s="7">
        <v>41706</v>
      </c>
      <c r="B1536" s="9">
        <v>2036.2</v>
      </c>
    </row>
    <row r="1537" spans="1:2" x14ac:dyDescent="0.25">
      <c r="A1537" s="7">
        <v>41707</v>
      </c>
      <c r="B1537" s="8">
        <v>2036.2</v>
      </c>
    </row>
    <row r="1538" spans="1:2" x14ac:dyDescent="0.25">
      <c r="A1538" s="7">
        <v>41708</v>
      </c>
      <c r="B1538" s="9">
        <v>2036.2</v>
      </c>
    </row>
    <row r="1539" spans="1:2" x14ac:dyDescent="0.25">
      <c r="A1539" s="7">
        <v>41709</v>
      </c>
      <c r="B1539" s="8">
        <v>2042.78</v>
      </c>
    </row>
    <row r="1540" spans="1:2" x14ac:dyDescent="0.25">
      <c r="A1540" s="7">
        <v>41710</v>
      </c>
      <c r="B1540" s="9">
        <v>2043.59</v>
      </c>
    </row>
    <row r="1541" spans="1:2" x14ac:dyDescent="0.25">
      <c r="A1541" s="7">
        <v>41711</v>
      </c>
      <c r="B1541" s="8">
        <v>2047.59</v>
      </c>
    </row>
    <row r="1542" spans="1:2" x14ac:dyDescent="0.25">
      <c r="A1542" s="7">
        <v>41712</v>
      </c>
      <c r="B1542" s="9">
        <v>2044.48</v>
      </c>
    </row>
    <row r="1543" spans="1:2" x14ac:dyDescent="0.25">
      <c r="A1543" s="7">
        <v>41713</v>
      </c>
      <c r="B1543" s="8">
        <v>2044.58</v>
      </c>
    </row>
    <row r="1544" spans="1:2" x14ac:dyDescent="0.25">
      <c r="A1544" s="7">
        <v>41714</v>
      </c>
      <c r="B1544" s="9">
        <v>2044.58</v>
      </c>
    </row>
    <row r="1545" spans="1:2" x14ac:dyDescent="0.25">
      <c r="A1545" s="7">
        <v>41715</v>
      </c>
      <c r="B1545" s="8">
        <v>2044.58</v>
      </c>
    </row>
    <row r="1546" spans="1:2" x14ac:dyDescent="0.25">
      <c r="A1546" s="7">
        <v>41716</v>
      </c>
      <c r="B1546" s="9">
        <v>2035.16</v>
      </c>
    </row>
    <row r="1547" spans="1:2" x14ac:dyDescent="0.25">
      <c r="A1547" s="7">
        <v>41717</v>
      </c>
      <c r="B1547" s="8">
        <v>2034.86</v>
      </c>
    </row>
    <row r="1548" spans="1:2" x14ac:dyDescent="0.25">
      <c r="A1548" s="7">
        <v>41718</v>
      </c>
      <c r="B1548" s="9">
        <v>2017.38</v>
      </c>
    </row>
    <row r="1549" spans="1:2" x14ac:dyDescent="0.25">
      <c r="A1549" s="7">
        <v>41719</v>
      </c>
      <c r="B1549" s="8">
        <v>1998.6</v>
      </c>
    </row>
    <row r="1550" spans="1:2" x14ac:dyDescent="0.25">
      <c r="A1550" s="7">
        <v>41720</v>
      </c>
      <c r="B1550" s="9">
        <v>1993.85</v>
      </c>
    </row>
    <row r="1551" spans="1:2" x14ac:dyDescent="0.25">
      <c r="A1551" s="7">
        <v>41721</v>
      </c>
      <c r="B1551" s="8">
        <v>1993.85</v>
      </c>
    </row>
    <row r="1552" spans="1:2" x14ac:dyDescent="0.25">
      <c r="A1552" s="7">
        <v>41722</v>
      </c>
      <c r="B1552" s="9">
        <v>1993.85</v>
      </c>
    </row>
    <row r="1553" spans="1:2" x14ac:dyDescent="0.25">
      <c r="A1553" s="7">
        <v>41723</v>
      </c>
      <c r="B1553" s="8">
        <v>1993.85</v>
      </c>
    </row>
    <row r="1554" spans="1:2" x14ac:dyDescent="0.25">
      <c r="A1554" s="7">
        <v>41724</v>
      </c>
      <c r="B1554" s="9">
        <v>1978.63</v>
      </c>
    </row>
    <row r="1555" spans="1:2" x14ac:dyDescent="0.25">
      <c r="A1555" s="7">
        <v>41725</v>
      </c>
      <c r="B1555" s="8">
        <v>1973.03</v>
      </c>
    </row>
    <row r="1556" spans="1:2" x14ac:dyDescent="0.25">
      <c r="A1556" s="7">
        <v>41726</v>
      </c>
      <c r="B1556" s="9">
        <v>1965.64</v>
      </c>
    </row>
    <row r="1557" spans="1:2" x14ac:dyDescent="0.25">
      <c r="A1557" s="7">
        <v>41727</v>
      </c>
      <c r="B1557" s="8">
        <v>1965.32</v>
      </c>
    </row>
    <row r="1558" spans="1:2" x14ac:dyDescent="0.25">
      <c r="A1558" s="7">
        <v>41728</v>
      </c>
      <c r="B1558" s="9">
        <v>1965.32</v>
      </c>
    </row>
    <row r="1559" spans="1:2" x14ac:dyDescent="0.25">
      <c r="A1559" s="7">
        <v>41729</v>
      </c>
      <c r="B1559" s="8">
        <v>1965.32</v>
      </c>
    </row>
    <row r="1560" spans="1:2" x14ac:dyDescent="0.25">
      <c r="A1560" s="7">
        <v>41730</v>
      </c>
      <c r="B1560" s="9">
        <v>1969.45</v>
      </c>
    </row>
    <row r="1561" spans="1:2" x14ac:dyDescent="0.25">
      <c r="A1561" s="7">
        <v>41731</v>
      </c>
      <c r="B1561" s="8">
        <v>1966.02</v>
      </c>
    </row>
    <row r="1562" spans="1:2" x14ac:dyDescent="0.25">
      <c r="A1562" s="7">
        <v>41732</v>
      </c>
      <c r="B1562" s="9">
        <v>1963.51</v>
      </c>
    </row>
    <row r="1563" spans="1:2" x14ac:dyDescent="0.25">
      <c r="A1563" s="7">
        <v>41733</v>
      </c>
      <c r="B1563" s="8">
        <v>1966.4</v>
      </c>
    </row>
    <row r="1564" spans="1:2" x14ac:dyDescent="0.25">
      <c r="A1564" s="7">
        <v>41734</v>
      </c>
      <c r="B1564" s="9">
        <v>1951.85</v>
      </c>
    </row>
    <row r="1565" spans="1:2" x14ac:dyDescent="0.25">
      <c r="A1565" s="7">
        <v>41735</v>
      </c>
      <c r="B1565" s="8">
        <v>1951.85</v>
      </c>
    </row>
    <row r="1566" spans="1:2" x14ac:dyDescent="0.25">
      <c r="A1566" s="7">
        <v>41736</v>
      </c>
      <c r="B1566" s="9">
        <v>1951.85</v>
      </c>
    </row>
    <row r="1567" spans="1:2" x14ac:dyDescent="0.25">
      <c r="A1567" s="7">
        <v>41737</v>
      </c>
      <c r="B1567" s="8">
        <v>1937.59</v>
      </c>
    </row>
    <row r="1568" spans="1:2" x14ac:dyDescent="0.25">
      <c r="A1568" s="7">
        <v>41738</v>
      </c>
      <c r="B1568" s="9">
        <v>1923.95</v>
      </c>
    </row>
    <row r="1569" spans="1:2" x14ac:dyDescent="0.25">
      <c r="A1569" s="7">
        <v>41739</v>
      </c>
      <c r="B1569" s="8">
        <v>1931.09</v>
      </c>
    </row>
    <row r="1570" spans="1:2" x14ac:dyDescent="0.25">
      <c r="A1570" s="7">
        <v>41740</v>
      </c>
      <c r="B1570" s="9">
        <v>1920.93</v>
      </c>
    </row>
    <row r="1571" spans="1:2" x14ac:dyDescent="0.25">
      <c r="A1571" s="7">
        <v>41741</v>
      </c>
      <c r="B1571" s="8">
        <v>1927.28</v>
      </c>
    </row>
    <row r="1572" spans="1:2" x14ac:dyDescent="0.25">
      <c r="A1572" s="7">
        <v>41742</v>
      </c>
      <c r="B1572" s="9">
        <v>1927.28</v>
      </c>
    </row>
    <row r="1573" spans="1:2" x14ac:dyDescent="0.25">
      <c r="A1573" s="7">
        <v>41743</v>
      </c>
      <c r="B1573" s="8">
        <v>1927.28</v>
      </c>
    </row>
    <row r="1574" spans="1:2" x14ac:dyDescent="0.25">
      <c r="A1574" s="7">
        <v>41744</v>
      </c>
      <c r="B1574" s="9">
        <v>1926.47</v>
      </c>
    </row>
    <row r="1575" spans="1:2" x14ac:dyDescent="0.25">
      <c r="A1575" s="7">
        <v>41745</v>
      </c>
      <c r="B1575" s="8">
        <v>1932.42</v>
      </c>
    </row>
    <row r="1576" spans="1:2" x14ac:dyDescent="0.25">
      <c r="A1576" s="7">
        <v>41746</v>
      </c>
      <c r="B1576" s="9">
        <v>1930.62</v>
      </c>
    </row>
    <row r="1577" spans="1:2" x14ac:dyDescent="0.25">
      <c r="A1577" s="7">
        <v>41747</v>
      </c>
      <c r="B1577" s="8">
        <v>1930.62</v>
      </c>
    </row>
    <row r="1578" spans="1:2" x14ac:dyDescent="0.25">
      <c r="A1578" s="7">
        <v>41748</v>
      </c>
      <c r="B1578" s="9">
        <v>1930.62</v>
      </c>
    </row>
    <row r="1579" spans="1:2" x14ac:dyDescent="0.25">
      <c r="A1579" s="7">
        <v>41749</v>
      </c>
      <c r="B1579" s="8">
        <v>1930.62</v>
      </c>
    </row>
    <row r="1580" spans="1:2" x14ac:dyDescent="0.25">
      <c r="A1580" s="7">
        <v>41750</v>
      </c>
      <c r="B1580" s="9">
        <v>1930.62</v>
      </c>
    </row>
    <row r="1581" spans="1:2" x14ac:dyDescent="0.25">
      <c r="A1581" s="7">
        <v>41751</v>
      </c>
      <c r="B1581" s="8">
        <v>1921.75</v>
      </c>
    </row>
    <row r="1582" spans="1:2" x14ac:dyDescent="0.25">
      <c r="A1582" s="7">
        <v>41752</v>
      </c>
      <c r="B1582" s="9">
        <v>1929.66</v>
      </c>
    </row>
    <row r="1583" spans="1:2" x14ac:dyDescent="0.25">
      <c r="A1583" s="7">
        <v>41753</v>
      </c>
      <c r="B1583" s="8">
        <v>1936.63</v>
      </c>
    </row>
    <row r="1584" spans="1:2" x14ac:dyDescent="0.25">
      <c r="A1584" s="7">
        <v>41754</v>
      </c>
      <c r="B1584" s="9">
        <v>1936.07</v>
      </c>
    </row>
    <row r="1585" spans="1:2" x14ac:dyDescent="0.25">
      <c r="A1585" s="7">
        <v>41755</v>
      </c>
      <c r="B1585" s="8">
        <v>1942.37</v>
      </c>
    </row>
    <row r="1586" spans="1:2" x14ac:dyDescent="0.25">
      <c r="A1586" s="7">
        <v>41756</v>
      </c>
      <c r="B1586" s="9">
        <v>1942.37</v>
      </c>
    </row>
    <row r="1587" spans="1:2" x14ac:dyDescent="0.25">
      <c r="A1587" s="7">
        <v>41757</v>
      </c>
      <c r="B1587" s="8">
        <v>1942.37</v>
      </c>
    </row>
    <row r="1588" spans="1:2" x14ac:dyDescent="0.25">
      <c r="A1588" s="7">
        <v>41758</v>
      </c>
      <c r="B1588" s="9">
        <v>1936.13</v>
      </c>
    </row>
    <row r="1589" spans="1:2" x14ac:dyDescent="0.25">
      <c r="A1589" s="7">
        <v>41759</v>
      </c>
      <c r="B1589" s="8">
        <v>1935.14</v>
      </c>
    </row>
    <row r="1590" spans="1:2" x14ac:dyDescent="0.25">
      <c r="A1590" s="7">
        <v>41760</v>
      </c>
      <c r="B1590" s="9">
        <v>1933.46</v>
      </c>
    </row>
    <row r="1591" spans="1:2" x14ac:dyDescent="0.25">
      <c r="A1591" s="7">
        <v>41761</v>
      </c>
      <c r="B1591" s="8">
        <v>1933.46</v>
      </c>
    </row>
    <row r="1592" spans="1:2" x14ac:dyDescent="0.25">
      <c r="A1592" s="7">
        <v>41762</v>
      </c>
      <c r="B1592" s="9">
        <v>1926.3</v>
      </c>
    </row>
    <row r="1593" spans="1:2" x14ac:dyDescent="0.25">
      <c r="A1593" s="7">
        <v>41763</v>
      </c>
      <c r="B1593" s="8">
        <v>1926.3</v>
      </c>
    </row>
    <row r="1594" spans="1:2" x14ac:dyDescent="0.25">
      <c r="A1594" s="7">
        <v>41764</v>
      </c>
      <c r="B1594" s="9">
        <v>1926.3</v>
      </c>
    </row>
    <row r="1595" spans="1:2" x14ac:dyDescent="0.25">
      <c r="A1595" s="7">
        <v>41765</v>
      </c>
      <c r="B1595" s="8">
        <v>1923.07</v>
      </c>
    </row>
    <row r="1596" spans="1:2" x14ac:dyDescent="0.25">
      <c r="A1596" s="7">
        <v>41766</v>
      </c>
      <c r="B1596" s="9">
        <v>1918.2</v>
      </c>
    </row>
    <row r="1597" spans="1:2" x14ac:dyDescent="0.25">
      <c r="A1597" s="7">
        <v>41767</v>
      </c>
      <c r="B1597" s="8">
        <v>1912.97</v>
      </c>
    </row>
    <row r="1598" spans="1:2" x14ac:dyDescent="0.25">
      <c r="A1598" s="7">
        <v>41768</v>
      </c>
      <c r="B1598" s="9">
        <v>1902.15</v>
      </c>
    </row>
    <row r="1599" spans="1:2" x14ac:dyDescent="0.25">
      <c r="A1599" s="7">
        <v>41769</v>
      </c>
      <c r="B1599" s="8">
        <v>1901.51</v>
      </c>
    </row>
    <row r="1600" spans="1:2" x14ac:dyDescent="0.25">
      <c r="A1600" s="7">
        <v>41770</v>
      </c>
      <c r="B1600" s="9">
        <v>1901.51</v>
      </c>
    </row>
    <row r="1601" spans="1:2" x14ac:dyDescent="0.25">
      <c r="A1601" s="7">
        <v>41771</v>
      </c>
      <c r="B1601" s="8">
        <v>1901.51</v>
      </c>
    </row>
    <row r="1602" spans="1:2" x14ac:dyDescent="0.25">
      <c r="A1602" s="7">
        <v>41772</v>
      </c>
      <c r="B1602" s="9">
        <v>1904.85</v>
      </c>
    </row>
    <row r="1603" spans="1:2" x14ac:dyDescent="0.25">
      <c r="A1603" s="7">
        <v>41773</v>
      </c>
      <c r="B1603" s="8">
        <v>1919.7</v>
      </c>
    </row>
    <row r="1604" spans="1:2" x14ac:dyDescent="0.25">
      <c r="A1604" s="7">
        <v>41774</v>
      </c>
      <c r="B1604" s="9">
        <v>1925.31</v>
      </c>
    </row>
    <row r="1605" spans="1:2" x14ac:dyDescent="0.25">
      <c r="A1605" s="7">
        <v>41775</v>
      </c>
      <c r="B1605" s="8">
        <v>1927.8</v>
      </c>
    </row>
    <row r="1606" spans="1:2" x14ac:dyDescent="0.25">
      <c r="A1606" s="7">
        <v>41776</v>
      </c>
      <c r="B1606" s="9">
        <v>1925.41</v>
      </c>
    </row>
    <row r="1607" spans="1:2" x14ac:dyDescent="0.25">
      <c r="A1607" s="7">
        <v>41777</v>
      </c>
      <c r="B1607" s="8">
        <v>1925.41</v>
      </c>
    </row>
    <row r="1608" spans="1:2" x14ac:dyDescent="0.25">
      <c r="A1608" s="7">
        <v>41778</v>
      </c>
      <c r="B1608" s="9">
        <v>1925.41</v>
      </c>
    </row>
    <row r="1609" spans="1:2" x14ac:dyDescent="0.25">
      <c r="A1609" s="7">
        <v>41779</v>
      </c>
      <c r="B1609" s="8">
        <v>1921.16</v>
      </c>
    </row>
    <row r="1610" spans="1:2" x14ac:dyDescent="0.25">
      <c r="A1610" s="7">
        <v>41780</v>
      </c>
      <c r="B1610" s="9">
        <v>1920.41</v>
      </c>
    </row>
    <row r="1611" spans="1:2" x14ac:dyDescent="0.25">
      <c r="A1611" s="7">
        <v>41781</v>
      </c>
      <c r="B1611" s="8">
        <v>1911.33</v>
      </c>
    </row>
    <row r="1612" spans="1:2" x14ac:dyDescent="0.25">
      <c r="A1612" s="7">
        <v>41782</v>
      </c>
      <c r="B1612" s="9">
        <v>1905.8</v>
      </c>
    </row>
    <row r="1613" spans="1:2" x14ac:dyDescent="0.25">
      <c r="A1613" s="7">
        <v>41783</v>
      </c>
      <c r="B1613" s="8">
        <v>1905.53</v>
      </c>
    </row>
    <row r="1614" spans="1:2" x14ac:dyDescent="0.25">
      <c r="A1614" s="7">
        <v>41784</v>
      </c>
      <c r="B1614" s="9">
        <v>1905.53</v>
      </c>
    </row>
    <row r="1615" spans="1:2" x14ac:dyDescent="0.25">
      <c r="A1615" s="7">
        <v>41785</v>
      </c>
      <c r="B1615" s="8">
        <v>1905.53</v>
      </c>
    </row>
    <row r="1616" spans="1:2" x14ac:dyDescent="0.25">
      <c r="A1616" s="7">
        <v>41786</v>
      </c>
      <c r="B1616" s="9">
        <v>1905.53</v>
      </c>
    </row>
    <row r="1617" spans="1:2" x14ac:dyDescent="0.25">
      <c r="A1617" s="7">
        <v>41787</v>
      </c>
      <c r="B1617" s="8">
        <v>1917.34</v>
      </c>
    </row>
    <row r="1618" spans="1:2" x14ac:dyDescent="0.25">
      <c r="A1618" s="7">
        <v>41788</v>
      </c>
      <c r="B1618" s="9">
        <v>1910.8</v>
      </c>
    </row>
    <row r="1619" spans="1:2" x14ac:dyDescent="0.25">
      <c r="A1619" s="7">
        <v>41789</v>
      </c>
      <c r="B1619" s="8">
        <v>1905.96</v>
      </c>
    </row>
    <row r="1620" spans="1:2" x14ac:dyDescent="0.25">
      <c r="A1620" s="7">
        <v>41790</v>
      </c>
      <c r="B1620" s="9">
        <v>1900.64</v>
      </c>
    </row>
    <row r="1621" spans="1:2" x14ac:dyDescent="0.25">
      <c r="A1621" s="7">
        <v>41791</v>
      </c>
      <c r="B1621" s="8">
        <v>1900.64</v>
      </c>
    </row>
    <row r="1622" spans="1:2" x14ac:dyDescent="0.25">
      <c r="A1622" s="7">
        <v>41792</v>
      </c>
      <c r="B1622" s="9">
        <v>1900.64</v>
      </c>
    </row>
    <row r="1623" spans="1:2" x14ac:dyDescent="0.25">
      <c r="A1623" s="7">
        <v>41793</v>
      </c>
      <c r="B1623" s="8">
        <v>1900.64</v>
      </c>
    </row>
    <row r="1624" spans="1:2" x14ac:dyDescent="0.25">
      <c r="A1624" s="7">
        <v>41794</v>
      </c>
      <c r="B1624" s="9">
        <v>1899.74</v>
      </c>
    </row>
    <row r="1625" spans="1:2" x14ac:dyDescent="0.25">
      <c r="A1625" s="7">
        <v>41795</v>
      </c>
      <c r="B1625" s="8">
        <v>1897.7</v>
      </c>
    </row>
    <row r="1626" spans="1:2" x14ac:dyDescent="0.25">
      <c r="A1626" s="7">
        <v>41796</v>
      </c>
      <c r="B1626" s="9">
        <v>1892.08</v>
      </c>
    </row>
    <row r="1627" spans="1:2" x14ac:dyDescent="0.25">
      <c r="A1627" s="7">
        <v>41797</v>
      </c>
      <c r="B1627" s="8">
        <v>1886.09</v>
      </c>
    </row>
    <row r="1628" spans="1:2" x14ac:dyDescent="0.25">
      <c r="A1628" s="7">
        <v>41798</v>
      </c>
      <c r="B1628" s="9">
        <v>1886.09</v>
      </c>
    </row>
    <row r="1629" spans="1:2" x14ac:dyDescent="0.25">
      <c r="A1629" s="7">
        <v>41799</v>
      </c>
      <c r="B1629" s="8">
        <v>1886.09</v>
      </c>
    </row>
    <row r="1630" spans="1:2" x14ac:dyDescent="0.25">
      <c r="A1630" s="7">
        <v>41800</v>
      </c>
      <c r="B1630" s="9">
        <v>1883.76</v>
      </c>
    </row>
    <row r="1631" spans="1:2" x14ac:dyDescent="0.25">
      <c r="A1631" s="7">
        <v>41801</v>
      </c>
      <c r="B1631" s="8">
        <v>1884.97</v>
      </c>
    </row>
    <row r="1632" spans="1:2" x14ac:dyDescent="0.25">
      <c r="A1632" s="7">
        <v>41802</v>
      </c>
      <c r="B1632" s="9">
        <v>1884.63</v>
      </c>
    </row>
    <row r="1633" spans="1:2" x14ac:dyDescent="0.25">
      <c r="A1633" s="7">
        <v>41803</v>
      </c>
      <c r="B1633" s="8">
        <v>1877.18</v>
      </c>
    </row>
    <row r="1634" spans="1:2" x14ac:dyDescent="0.25">
      <c r="A1634" s="7">
        <v>41804</v>
      </c>
      <c r="B1634" s="9">
        <v>1877.37</v>
      </c>
    </row>
    <row r="1635" spans="1:2" x14ac:dyDescent="0.25">
      <c r="A1635" s="7">
        <v>41805</v>
      </c>
      <c r="B1635" s="8">
        <v>1877.37</v>
      </c>
    </row>
    <row r="1636" spans="1:2" x14ac:dyDescent="0.25">
      <c r="A1636" s="7">
        <v>41806</v>
      </c>
      <c r="B1636" s="9">
        <v>1877.37</v>
      </c>
    </row>
    <row r="1637" spans="1:2" x14ac:dyDescent="0.25">
      <c r="A1637" s="7">
        <v>41807</v>
      </c>
      <c r="B1637" s="8">
        <v>1886.62</v>
      </c>
    </row>
    <row r="1638" spans="1:2" x14ac:dyDescent="0.25">
      <c r="A1638" s="7">
        <v>41808</v>
      </c>
      <c r="B1638" s="9">
        <v>1899.9</v>
      </c>
    </row>
    <row r="1639" spans="1:2" x14ac:dyDescent="0.25">
      <c r="A1639" s="7">
        <v>41809</v>
      </c>
      <c r="B1639" s="8">
        <v>1895.92</v>
      </c>
    </row>
    <row r="1640" spans="1:2" x14ac:dyDescent="0.25">
      <c r="A1640" s="7">
        <v>41810</v>
      </c>
      <c r="B1640" s="9">
        <v>1881.34</v>
      </c>
    </row>
    <row r="1641" spans="1:2" x14ac:dyDescent="0.25">
      <c r="A1641" s="7">
        <v>41811</v>
      </c>
      <c r="B1641" s="8">
        <v>1884.56</v>
      </c>
    </row>
    <row r="1642" spans="1:2" x14ac:dyDescent="0.25">
      <c r="A1642" s="7">
        <v>41812</v>
      </c>
      <c r="B1642" s="9">
        <v>1884.56</v>
      </c>
    </row>
    <row r="1643" spans="1:2" x14ac:dyDescent="0.25">
      <c r="A1643" s="7">
        <v>41813</v>
      </c>
      <c r="B1643" s="8">
        <v>1884.56</v>
      </c>
    </row>
    <row r="1644" spans="1:2" x14ac:dyDescent="0.25">
      <c r="A1644" s="7">
        <v>41814</v>
      </c>
      <c r="B1644" s="9">
        <v>1884.56</v>
      </c>
    </row>
    <row r="1645" spans="1:2" x14ac:dyDescent="0.25">
      <c r="A1645" s="7">
        <v>41815</v>
      </c>
      <c r="B1645" s="8">
        <v>1886.85</v>
      </c>
    </row>
    <row r="1646" spans="1:2" x14ac:dyDescent="0.25">
      <c r="A1646" s="7">
        <v>41816</v>
      </c>
      <c r="B1646" s="9">
        <v>1880.37</v>
      </c>
    </row>
    <row r="1647" spans="1:2" x14ac:dyDescent="0.25">
      <c r="A1647" s="7">
        <v>41817</v>
      </c>
      <c r="B1647" s="8">
        <v>1886.01</v>
      </c>
    </row>
    <row r="1648" spans="1:2" x14ac:dyDescent="0.25">
      <c r="A1648" s="7">
        <v>41818</v>
      </c>
      <c r="B1648" s="9">
        <v>1881.19</v>
      </c>
    </row>
    <row r="1649" spans="1:2" x14ac:dyDescent="0.25">
      <c r="A1649" s="7">
        <v>41819</v>
      </c>
      <c r="B1649" s="8">
        <v>1881.19</v>
      </c>
    </row>
    <row r="1650" spans="1:2" x14ac:dyDescent="0.25">
      <c r="A1650" s="7">
        <v>41820</v>
      </c>
      <c r="B1650" s="9">
        <v>1881.19</v>
      </c>
    </row>
    <row r="1651" spans="1:2" x14ac:dyDescent="0.25">
      <c r="A1651" s="7">
        <v>41821</v>
      </c>
      <c r="B1651" s="8">
        <v>1881.19</v>
      </c>
    </row>
    <row r="1652" spans="1:2" x14ac:dyDescent="0.25">
      <c r="A1652" s="7">
        <v>41822</v>
      </c>
      <c r="B1652" s="9">
        <v>1865.42</v>
      </c>
    </row>
    <row r="1653" spans="1:2" x14ac:dyDescent="0.25">
      <c r="A1653" s="7">
        <v>41823</v>
      </c>
      <c r="B1653" s="8">
        <v>1856.73</v>
      </c>
    </row>
    <row r="1654" spans="1:2" x14ac:dyDescent="0.25">
      <c r="A1654" s="7">
        <v>41824</v>
      </c>
      <c r="B1654" s="9">
        <v>1848.91</v>
      </c>
    </row>
    <row r="1655" spans="1:2" x14ac:dyDescent="0.25">
      <c r="A1655" s="7">
        <v>41825</v>
      </c>
      <c r="B1655" s="8">
        <v>1848.91</v>
      </c>
    </row>
    <row r="1656" spans="1:2" x14ac:dyDescent="0.25">
      <c r="A1656" s="7">
        <v>41826</v>
      </c>
      <c r="B1656" s="9">
        <v>1848.91</v>
      </c>
    </row>
    <row r="1657" spans="1:2" x14ac:dyDescent="0.25">
      <c r="A1657" s="7">
        <v>41827</v>
      </c>
      <c r="B1657" s="8">
        <v>1848.91</v>
      </c>
    </row>
    <row r="1658" spans="1:2" x14ac:dyDescent="0.25">
      <c r="A1658" s="7">
        <v>41828</v>
      </c>
      <c r="B1658" s="9">
        <v>1849.28</v>
      </c>
    </row>
    <row r="1659" spans="1:2" x14ac:dyDescent="0.25">
      <c r="A1659" s="7">
        <v>41829</v>
      </c>
      <c r="B1659" s="8">
        <v>1854.24</v>
      </c>
    </row>
    <row r="1660" spans="1:2" x14ac:dyDescent="0.25">
      <c r="A1660" s="7">
        <v>41830</v>
      </c>
      <c r="B1660" s="9">
        <v>1859.94</v>
      </c>
    </row>
    <row r="1661" spans="1:2" x14ac:dyDescent="0.25">
      <c r="A1661" s="7">
        <v>41831</v>
      </c>
      <c r="B1661" s="8">
        <v>1858.47</v>
      </c>
    </row>
    <row r="1662" spans="1:2" x14ac:dyDescent="0.25">
      <c r="A1662" s="7">
        <v>41832</v>
      </c>
      <c r="B1662" s="9">
        <v>1852.57</v>
      </c>
    </row>
    <row r="1663" spans="1:2" x14ac:dyDescent="0.25">
      <c r="A1663" s="7">
        <v>41833</v>
      </c>
      <c r="B1663" s="8">
        <v>1852.57</v>
      </c>
    </row>
    <row r="1664" spans="1:2" x14ac:dyDescent="0.25">
      <c r="A1664" s="7">
        <v>41834</v>
      </c>
      <c r="B1664" s="9">
        <v>1852.57</v>
      </c>
    </row>
    <row r="1665" spans="1:2" x14ac:dyDescent="0.25">
      <c r="A1665" s="7">
        <v>41835</v>
      </c>
      <c r="B1665" s="8">
        <v>1857.93</v>
      </c>
    </row>
    <row r="1666" spans="1:2" x14ac:dyDescent="0.25">
      <c r="A1666" s="7">
        <v>41836</v>
      </c>
      <c r="B1666" s="9">
        <v>1867.88</v>
      </c>
    </row>
    <row r="1667" spans="1:2" x14ac:dyDescent="0.25">
      <c r="A1667" s="7">
        <v>41837</v>
      </c>
      <c r="B1667" s="8">
        <v>1868.41</v>
      </c>
    </row>
    <row r="1668" spans="1:2" x14ac:dyDescent="0.25">
      <c r="A1668" s="7">
        <v>41838</v>
      </c>
      <c r="B1668" s="9">
        <v>1872.27</v>
      </c>
    </row>
    <row r="1669" spans="1:2" x14ac:dyDescent="0.25">
      <c r="A1669" s="7">
        <v>41839</v>
      </c>
      <c r="B1669" s="8">
        <v>1871.87</v>
      </c>
    </row>
    <row r="1670" spans="1:2" x14ac:dyDescent="0.25">
      <c r="A1670" s="7">
        <v>41840</v>
      </c>
      <c r="B1670" s="9">
        <v>1871.87</v>
      </c>
    </row>
    <row r="1671" spans="1:2" x14ac:dyDescent="0.25">
      <c r="A1671" s="7">
        <v>41841</v>
      </c>
      <c r="B1671" s="8">
        <v>1871.87</v>
      </c>
    </row>
    <row r="1672" spans="1:2" x14ac:dyDescent="0.25">
      <c r="A1672" s="7">
        <v>41842</v>
      </c>
      <c r="B1672" s="9">
        <v>1861.28</v>
      </c>
    </row>
    <row r="1673" spans="1:2" x14ac:dyDescent="0.25">
      <c r="A1673" s="7">
        <v>41843</v>
      </c>
      <c r="B1673" s="8">
        <v>1848.98</v>
      </c>
    </row>
    <row r="1674" spans="1:2" x14ac:dyDescent="0.25">
      <c r="A1674" s="7">
        <v>41844</v>
      </c>
      <c r="B1674" s="9">
        <v>1847.85</v>
      </c>
    </row>
    <row r="1675" spans="1:2" x14ac:dyDescent="0.25">
      <c r="A1675" s="7">
        <v>41845</v>
      </c>
      <c r="B1675" s="8">
        <v>1846.12</v>
      </c>
    </row>
    <row r="1676" spans="1:2" x14ac:dyDescent="0.25">
      <c r="A1676" s="7">
        <v>41846</v>
      </c>
      <c r="B1676" s="9">
        <v>1848.56</v>
      </c>
    </row>
    <row r="1677" spans="1:2" x14ac:dyDescent="0.25">
      <c r="A1677" s="7">
        <v>41847</v>
      </c>
      <c r="B1677" s="8">
        <v>1848.56</v>
      </c>
    </row>
    <row r="1678" spans="1:2" x14ac:dyDescent="0.25">
      <c r="A1678" s="7">
        <v>41848</v>
      </c>
      <c r="B1678" s="9">
        <v>1848.56</v>
      </c>
    </row>
    <row r="1679" spans="1:2" x14ac:dyDescent="0.25">
      <c r="A1679" s="7">
        <v>41849</v>
      </c>
      <c r="B1679" s="8">
        <v>1850.61</v>
      </c>
    </row>
    <row r="1680" spans="1:2" x14ac:dyDescent="0.25">
      <c r="A1680" s="7">
        <v>41850</v>
      </c>
      <c r="B1680" s="9">
        <v>1853.3</v>
      </c>
    </row>
    <row r="1681" spans="1:2" x14ac:dyDescent="0.25">
      <c r="A1681" s="7">
        <v>41851</v>
      </c>
      <c r="B1681" s="8">
        <v>1872.43</v>
      </c>
    </row>
    <row r="1682" spans="1:2" x14ac:dyDescent="0.25">
      <c r="A1682" s="7">
        <v>41852</v>
      </c>
      <c r="B1682" s="9">
        <v>1878.75</v>
      </c>
    </row>
    <row r="1683" spans="1:2" x14ac:dyDescent="0.25">
      <c r="A1683" s="7">
        <v>41853</v>
      </c>
      <c r="B1683" s="8">
        <v>1873.65</v>
      </c>
    </row>
    <row r="1684" spans="1:2" x14ac:dyDescent="0.25">
      <c r="A1684" s="7">
        <v>41854</v>
      </c>
      <c r="B1684" s="9">
        <v>1873.65</v>
      </c>
    </row>
    <row r="1685" spans="1:2" x14ac:dyDescent="0.25">
      <c r="A1685" s="7">
        <v>41855</v>
      </c>
      <c r="B1685" s="8">
        <v>1873.65</v>
      </c>
    </row>
    <row r="1686" spans="1:2" x14ac:dyDescent="0.25">
      <c r="A1686" s="7">
        <v>41856</v>
      </c>
      <c r="B1686" s="9">
        <v>1878.68</v>
      </c>
    </row>
    <row r="1687" spans="1:2" x14ac:dyDescent="0.25">
      <c r="A1687" s="7">
        <v>41857</v>
      </c>
      <c r="B1687" s="8">
        <v>1892.35</v>
      </c>
    </row>
    <row r="1688" spans="1:2" x14ac:dyDescent="0.25">
      <c r="A1688" s="7">
        <v>41858</v>
      </c>
      <c r="B1688" s="9">
        <v>1888.51</v>
      </c>
    </row>
    <row r="1689" spans="1:2" x14ac:dyDescent="0.25">
      <c r="A1689" s="7">
        <v>41859</v>
      </c>
      <c r="B1689" s="8">
        <v>1888.51</v>
      </c>
    </row>
    <row r="1690" spans="1:2" x14ac:dyDescent="0.25">
      <c r="A1690" s="7">
        <v>41860</v>
      </c>
      <c r="B1690" s="9">
        <v>1891.59</v>
      </c>
    </row>
    <row r="1691" spans="1:2" x14ac:dyDescent="0.25">
      <c r="A1691" s="7">
        <v>41861</v>
      </c>
      <c r="B1691" s="8">
        <v>1891.59</v>
      </c>
    </row>
    <row r="1692" spans="1:2" x14ac:dyDescent="0.25">
      <c r="A1692" s="7">
        <v>41862</v>
      </c>
      <c r="B1692" s="9">
        <v>1891.59</v>
      </c>
    </row>
    <row r="1693" spans="1:2" x14ac:dyDescent="0.25">
      <c r="A1693" s="7">
        <v>41863</v>
      </c>
      <c r="B1693" s="8">
        <v>1881.62</v>
      </c>
    </row>
    <row r="1694" spans="1:2" x14ac:dyDescent="0.25">
      <c r="A1694" s="7">
        <v>41864</v>
      </c>
      <c r="B1694" s="9">
        <v>1877.4</v>
      </c>
    </row>
    <row r="1695" spans="1:2" x14ac:dyDescent="0.25">
      <c r="A1695" s="7">
        <v>41865</v>
      </c>
      <c r="B1695" s="8">
        <v>1883.33</v>
      </c>
    </row>
    <row r="1696" spans="1:2" x14ac:dyDescent="0.25">
      <c r="A1696" s="7">
        <v>41866</v>
      </c>
      <c r="B1696" s="9">
        <v>1877.77</v>
      </c>
    </row>
    <row r="1697" spans="1:2" x14ac:dyDescent="0.25">
      <c r="A1697" s="7">
        <v>41867</v>
      </c>
      <c r="B1697" s="8">
        <v>1884.81</v>
      </c>
    </row>
    <row r="1698" spans="1:2" x14ac:dyDescent="0.25">
      <c r="A1698" s="7">
        <v>41868</v>
      </c>
      <c r="B1698" s="9">
        <v>1884.81</v>
      </c>
    </row>
    <row r="1699" spans="1:2" x14ac:dyDescent="0.25">
      <c r="A1699" s="7">
        <v>41869</v>
      </c>
      <c r="B1699" s="8">
        <v>1884.81</v>
      </c>
    </row>
    <row r="1700" spans="1:2" x14ac:dyDescent="0.25">
      <c r="A1700" s="7">
        <v>41870</v>
      </c>
      <c r="B1700" s="9">
        <v>1884.81</v>
      </c>
    </row>
    <row r="1701" spans="1:2" x14ac:dyDescent="0.25">
      <c r="A1701" s="7">
        <v>41871</v>
      </c>
      <c r="B1701" s="8">
        <v>1894.27</v>
      </c>
    </row>
    <row r="1702" spans="1:2" x14ac:dyDescent="0.25">
      <c r="A1702" s="7">
        <v>41872</v>
      </c>
      <c r="B1702" s="9">
        <v>1912.43</v>
      </c>
    </row>
    <row r="1703" spans="1:2" x14ac:dyDescent="0.25">
      <c r="A1703" s="7">
        <v>41873</v>
      </c>
      <c r="B1703" s="8">
        <v>1919.84</v>
      </c>
    </row>
    <row r="1704" spans="1:2" x14ac:dyDescent="0.25">
      <c r="A1704" s="7">
        <v>41874</v>
      </c>
      <c r="B1704" s="9">
        <v>1924.4</v>
      </c>
    </row>
    <row r="1705" spans="1:2" x14ac:dyDescent="0.25">
      <c r="A1705" s="7">
        <v>41875</v>
      </c>
      <c r="B1705" s="8">
        <v>1924.4</v>
      </c>
    </row>
    <row r="1706" spans="1:2" x14ac:dyDescent="0.25">
      <c r="A1706" s="7">
        <v>41876</v>
      </c>
      <c r="B1706" s="9">
        <v>1924.4</v>
      </c>
    </row>
    <row r="1707" spans="1:2" x14ac:dyDescent="0.25">
      <c r="A1707" s="7">
        <v>41877</v>
      </c>
      <c r="B1707" s="8">
        <v>1932.39</v>
      </c>
    </row>
    <row r="1708" spans="1:2" x14ac:dyDescent="0.25">
      <c r="A1708" s="7">
        <v>41878</v>
      </c>
      <c r="B1708" s="9">
        <v>1928.67</v>
      </c>
    </row>
    <row r="1709" spans="1:2" x14ac:dyDescent="0.25">
      <c r="A1709" s="7">
        <v>41879</v>
      </c>
      <c r="B1709" s="8">
        <v>1926.92</v>
      </c>
    </row>
    <row r="1710" spans="1:2" x14ac:dyDescent="0.25">
      <c r="A1710" s="7">
        <v>41880</v>
      </c>
      <c r="B1710" s="9">
        <v>1935.04</v>
      </c>
    </row>
    <row r="1711" spans="1:2" x14ac:dyDescent="0.25">
      <c r="A1711" s="7">
        <v>41881</v>
      </c>
      <c r="B1711" s="8">
        <v>1918.62</v>
      </c>
    </row>
    <row r="1712" spans="1:2" x14ac:dyDescent="0.25">
      <c r="A1712" s="7">
        <v>41882</v>
      </c>
      <c r="B1712" s="9">
        <v>1918.62</v>
      </c>
    </row>
    <row r="1713" spans="1:2" x14ac:dyDescent="0.25">
      <c r="A1713" s="7">
        <v>41883</v>
      </c>
      <c r="B1713" s="8">
        <v>1918.62</v>
      </c>
    </row>
    <row r="1714" spans="1:2" x14ac:dyDescent="0.25">
      <c r="A1714" s="7">
        <v>41884</v>
      </c>
      <c r="B1714" s="9">
        <v>1918.62</v>
      </c>
    </row>
    <row r="1715" spans="1:2" x14ac:dyDescent="0.25">
      <c r="A1715" s="7">
        <v>41885</v>
      </c>
      <c r="B1715" s="8">
        <v>1931.49</v>
      </c>
    </row>
    <row r="1716" spans="1:2" x14ac:dyDescent="0.25">
      <c r="A1716" s="7">
        <v>41886</v>
      </c>
      <c r="B1716" s="9">
        <v>1924.67</v>
      </c>
    </row>
    <row r="1717" spans="1:2" x14ac:dyDescent="0.25">
      <c r="A1717" s="7">
        <v>41887</v>
      </c>
      <c r="B1717" s="8">
        <v>1931.45</v>
      </c>
    </row>
    <row r="1718" spans="1:2" x14ac:dyDescent="0.25">
      <c r="A1718" s="7">
        <v>41888</v>
      </c>
      <c r="B1718" s="9">
        <v>1935.25</v>
      </c>
    </row>
    <row r="1719" spans="1:2" x14ac:dyDescent="0.25">
      <c r="A1719" s="7">
        <v>41889</v>
      </c>
      <c r="B1719" s="8">
        <v>1935.25</v>
      </c>
    </row>
    <row r="1720" spans="1:2" x14ac:dyDescent="0.25">
      <c r="A1720" s="7">
        <v>41890</v>
      </c>
      <c r="B1720" s="9">
        <v>1935.25</v>
      </c>
    </row>
    <row r="1721" spans="1:2" x14ac:dyDescent="0.25">
      <c r="A1721" s="7">
        <v>41891</v>
      </c>
      <c r="B1721" s="8">
        <v>1942.03</v>
      </c>
    </row>
    <row r="1722" spans="1:2" x14ac:dyDescent="0.25">
      <c r="A1722" s="7">
        <v>41892</v>
      </c>
      <c r="B1722" s="9">
        <v>1962.84</v>
      </c>
    </row>
    <row r="1723" spans="1:2" x14ac:dyDescent="0.25">
      <c r="A1723" s="7">
        <v>41893</v>
      </c>
      <c r="B1723" s="8">
        <v>1975.82</v>
      </c>
    </row>
    <row r="1724" spans="1:2" x14ac:dyDescent="0.25">
      <c r="A1724" s="7">
        <v>41894</v>
      </c>
      <c r="B1724" s="9">
        <v>1979.97</v>
      </c>
    </row>
    <row r="1725" spans="1:2" x14ac:dyDescent="0.25">
      <c r="A1725" s="7">
        <v>41895</v>
      </c>
      <c r="B1725" s="8">
        <v>1994.97</v>
      </c>
    </row>
    <row r="1726" spans="1:2" x14ac:dyDescent="0.25">
      <c r="A1726" s="7">
        <v>41896</v>
      </c>
      <c r="B1726" s="9">
        <v>1994.97</v>
      </c>
    </row>
    <row r="1727" spans="1:2" x14ac:dyDescent="0.25">
      <c r="A1727" s="7">
        <v>41897</v>
      </c>
      <c r="B1727" s="8">
        <v>1994.97</v>
      </c>
    </row>
    <row r="1728" spans="1:2" x14ac:dyDescent="0.25">
      <c r="A1728" s="7">
        <v>41898</v>
      </c>
      <c r="B1728" s="9">
        <v>1987.71</v>
      </c>
    </row>
    <row r="1729" spans="1:2" x14ac:dyDescent="0.25">
      <c r="A1729" s="7">
        <v>41899</v>
      </c>
      <c r="B1729" s="8">
        <v>1978.08</v>
      </c>
    </row>
    <row r="1730" spans="1:2" x14ac:dyDescent="0.25">
      <c r="A1730" s="7">
        <v>41900</v>
      </c>
      <c r="B1730" s="9">
        <v>1975.47</v>
      </c>
    </row>
    <row r="1731" spans="1:2" x14ac:dyDescent="0.25">
      <c r="A1731" s="7">
        <v>41901</v>
      </c>
      <c r="B1731" s="8">
        <v>1975.42</v>
      </c>
    </row>
    <row r="1732" spans="1:2" x14ac:dyDescent="0.25">
      <c r="A1732" s="7">
        <v>41902</v>
      </c>
      <c r="B1732" s="9">
        <v>1966.89</v>
      </c>
    </row>
    <row r="1733" spans="1:2" x14ac:dyDescent="0.25">
      <c r="A1733" s="7">
        <v>41903</v>
      </c>
      <c r="B1733" s="8">
        <v>1966.89</v>
      </c>
    </row>
    <row r="1734" spans="1:2" x14ac:dyDescent="0.25">
      <c r="A1734" s="7">
        <v>41904</v>
      </c>
      <c r="B1734" s="9">
        <v>1966.89</v>
      </c>
    </row>
    <row r="1735" spans="1:2" x14ac:dyDescent="0.25">
      <c r="A1735" s="7">
        <v>41905</v>
      </c>
      <c r="B1735" s="8">
        <v>1992.68</v>
      </c>
    </row>
    <row r="1736" spans="1:2" x14ac:dyDescent="0.25">
      <c r="A1736" s="7">
        <v>41906</v>
      </c>
      <c r="B1736" s="9">
        <v>1997.91</v>
      </c>
    </row>
    <row r="1737" spans="1:2" x14ac:dyDescent="0.25">
      <c r="A1737" s="7">
        <v>41907</v>
      </c>
      <c r="B1737" s="8">
        <v>2007.48</v>
      </c>
    </row>
    <row r="1738" spans="1:2" x14ac:dyDescent="0.25">
      <c r="A1738" s="7">
        <v>41908</v>
      </c>
      <c r="B1738" s="9">
        <v>2019.76</v>
      </c>
    </row>
    <row r="1739" spans="1:2" x14ac:dyDescent="0.25">
      <c r="A1739" s="7">
        <v>41909</v>
      </c>
      <c r="B1739" s="8">
        <v>2023.89</v>
      </c>
    </row>
    <row r="1740" spans="1:2" x14ac:dyDescent="0.25">
      <c r="A1740" s="7">
        <v>41910</v>
      </c>
      <c r="B1740" s="9">
        <v>2023.89</v>
      </c>
    </row>
    <row r="1741" spans="1:2" x14ac:dyDescent="0.25">
      <c r="A1741" s="7">
        <v>41911</v>
      </c>
      <c r="B1741" s="8">
        <v>2023.89</v>
      </c>
    </row>
    <row r="1742" spans="1:2" x14ac:dyDescent="0.25">
      <c r="A1742" s="7">
        <v>41912</v>
      </c>
      <c r="B1742" s="9">
        <v>2028.48</v>
      </c>
    </row>
    <row r="1743" spans="1:2" x14ac:dyDescent="0.25">
      <c r="A1743" s="7">
        <v>41913</v>
      </c>
      <c r="B1743" s="8">
        <v>2022</v>
      </c>
    </row>
    <row r="1744" spans="1:2" x14ac:dyDescent="0.25">
      <c r="A1744" s="7">
        <v>41914</v>
      </c>
      <c r="B1744" s="9">
        <v>2025.75</v>
      </c>
    </row>
    <row r="1745" spans="1:2" x14ac:dyDescent="0.25">
      <c r="A1745" s="7">
        <v>41915</v>
      </c>
      <c r="B1745" s="8">
        <v>2021.49</v>
      </c>
    </row>
    <row r="1746" spans="1:2" x14ac:dyDescent="0.25">
      <c r="A1746" s="7">
        <v>41916</v>
      </c>
      <c r="B1746" s="9">
        <v>2026.2</v>
      </c>
    </row>
    <row r="1747" spans="1:2" x14ac:dyDescent="0.25">
      <c r="A1747" s="7">
        <v>41917</v>
      </c>
      <c r="B1747" s="8">
        <v>2026.2</v>
      </c>
    </row>
    <row r="1748" spans="1:2" x14ac:dyDescent="0.25">
      <c r="A1748" s="7">
        <v>41918</v>
      </c>
      <c r="B1748" s="9">
        <v>2026.2</v>
      </c>
    </row>
    <row r="1749" spans="1:2" x14ac:dyDescent="0.25">
      <c r="A1749" s="7">
        <v>41919</v>
      </c>
      <c r="B1749" s="8">
        <v>2028.03</v>
      </c>
    </row>
    <row r="1750" spans="1:2" x14ac:dyDescent="0.25">
      <c r="A1750" s="7">
        <v>41920</v>
      </c>
      <c r="B1750" s="9">
        <v>2026.9</v>
      </c>
    </row>
    <row r="1751" spans="1:2" x14ac:dyDescent="0.25">
      <c r="A1751" s="7">
        <v>41921</v>
      </c>
      <c r="B1751" s="8">
        <v>2040.31</v>
      </c>
    </row>
    <row r="1752" spans="1:2" x14ac:dyDescent="0.25">
      <c r="A1752" s="7">
        <v>41922</v>
      </c>
      <c r="B1752" s="9">
        <v>2041.71</v>
      </c>
    </row>
    <row r="1753" spans="1:2" x14ac:dyDescent="0.25">
      <c r="A1753" s="7">
        <v>41923</v>
      </c>
      <c r="B1753" s="8">
        <v>2052.96</v>
      </c>
    </row>
    <row r="1754" spans="1:2" x14ac:dyDescent="0.25">
      <c r="A1754" s="7">
        <v>41924</v>
      </c>
      <c r="B1754" s="9">
        <v>2052.96</v>
      </c>
    </row>
    <row r="1755" spans="1:2" x14ac:dyDescent="0.25">
      <c r="A1755" s="7">
        <v>41925</v>
      </c>
      <c r="B1755" s="8">
        <v>2052.96</v>
      </c>
    </row>
    <row r="1756" spans="1:2" x14ac:dyDescent="0.25">
      <c r="A1756" s="7">
        <v>41926</v>
      </c>
      <c r="B1756" s="9">
        <v>2052.96</v>
      </c>
    </row>
    <row r="1757" spans="1:2" x14ac:dyDescent="0.25">
      <c r="A1757" s="7">
        <v>41927</v>
      </c>
      <c r="B1757" s="8">
        <v>2049.66</v>
      </c>
    </row>
    <row r="1758" spans="1:2" x14ac:dyDescent="0.25">
      <c r="A1758" s="7">
        <v>41928</v>
      </c>
      <c r="B1758" s="9">
        <v>2057.6999999999998</v>
      </c>
    </row>
    <row r="1759" spans="1:2" x14ac:dyDescent="0.25">
      <c r="A1759" s="7">
        <v>41929</v>
      </c>
      <c r="B1759" s="8">
        <v>2074.4</v>
      </c>
    </row>
    <row r="1760" spans="1:2" x14ac:dyDescent="0.25">
      <c r="A1760" s="7">
        <v>41930</v>
      </c>
      <c r="B1760" s="9">
        <v>2064.4299999999998</v>
      </c>
    </row>
    <row r="1761" spans="1:2" x14ac:dyDescent="0.25">
      <c r="A1761" s="7">
        <v>41931</v>
      </c>
      <c r="B1761" s="8">
        <v>2064.4299999999998</v>
      </c>
    </row>
    <row r="1762" spans="1:2" x14ac:dyDescent="0.25">
      <c r="A1762" s="7">
        <v>41932</v>
      </c>
      <c r="B1762" s="9">
        <v>2064.4299999999998</v>
      </c>
    </row>
    <row r="1763" spans="1:2" x14ac:dyDescent="0.25">
      <c r="A1763" s="7">
        <v>41933</v>
      </c>
      <c r="B1763" s="8">
        <v>2065.8200000000002</v>
      </c>
    </row>
    <row r="1764" spans="1:2" x14ac:dyDescent="0.25">
      <c r="A1764" s="7">
        <v>41934</v>
      </c>
      <c r="B1764" s="9">
        <v>2048.44</v>
      </c>
    </row>
    <row r="1765" spans="1:2" x14ac:dyDescent="0.25">
      <c r="A1765" s="7">
        <v>41935</v>
      </c>
      <c r="B1765" s="8">
        <v>2049.9</v>
      </c>
    </row>
    <row r="1766" spans="1:2" x14ac:dyDescent="0.25">
      <c r="A1766" s="7">
        <v>41936</v>
      </c>
      <c r="B1766" s="9">
        <v>2053.39</v>
      </c>
    </row>
    <row r="1767" spans="1:2" x14ac:dyDescent="0.25">
      <c r="A1767" s="7">
        <v>41937</v>
      </c>
      <c r="B1767" s="8">
        <v>2065.38</v>
      </c>
    </row>
    <row r="1768" spans="1:2" x14ac:dyDescent="0.25">
      <c r="A1768" s="7">
        <v>41938</v>
      </c>
      <c r="B1768" s="9">
        <v>2065.38</v>
      </c>
    </row>
    <row r="1769" spans="1:2" x14ac:dyDescent="0.25">
      <c r="A1769" s="7">
        <v>41939</v>
      </c>
      <c r="B1769" s="8">
        <v>2065.38</v>
      </c>
    </row>
    <row r="1770" spans="1:2" x14ac:dyDescent="0.25">
      <c r="A1770" s="7">
        <v>41940</v>
      </c>
      <c r="B1770" s="9">
        <v>2069.7199999999998</v>
      </c>
    </row>
    <row r="1771" spans="1:2" x14ac:dyDescent="0.25">
      <c r="A1771" s="7">
        <v>41941</v>
      </c>
      <c r="B1771" s="8">
        <v>2055.4299999999998</v>
      </c>
    </row>
    <row r="1772" spans="1:2" x14ac:dyDescent="0.25">
      <c r="A1772" s="7">
        <v>41942</v>
      </c>
      <c r="B1772" s="9">
        <v>2044.55</v>
      </c>
    </row>
    <row r="1773" spans="1:2" x14ac:dyDescent="0.25">
      <c r="A1773" s="7">
        <v>41943</v>
      </c>
      <c r="B1773" s="8">
        <v>2050.52</v>
      </c>
    </row>
    <row r="1774" spans="1:2" x14ac:dyDescent="0.25">
      <c r="A1774" s="7">
        <v>41944</v>
      </c>
      <c r="B1774" s="9">
        <v>2061.92</v>
      </c>
    </row>
    <row r="1775" spans="1:2" x14ac:dyDescent="0.25">
      <c r="A1775" s="7">
        <v>41945</v>
      </c>
      <c r="B1775" s="8">
        <v>2061.92</v>
      </c>
    </row>
    <row r="1776" spans="1:2" x14ac:dyDescent="0.25">
      <c r="A1776" s="7">
        <v>41946</v>
      </c>
      <c r="B1776" s="9">
        <v>2061.92</v>
      </c>
    </row>
    <row r="1777" spans="1:2" x14ac:dyDescent="0.25">
      <c r="A1777" s="7">
        <v>41947</v>
      </c>
      <c r="B1777" s="8">
        <v>2061.92</v>
      </c>
    </row>
    <row r="1778" spans="1:2" x14ac:dyDescent="0.25">
      <c r="A1778" s="7">
        <v>41948</v>
      </c>
      <c r="B1778" s="9">
        <v>2076.9899999999998</v>
      </c>
    </row>
    <row r="1779" spans="1:2" x14ac:dyDescent="0.25">
      <c r="A1779" s="7">
        <v>41949</v>
      </c>
      <c r="B1779" s="8">
        <v>2081.2399999999998</v>
      </c>
    </row>
    <row r="1780" spans="1:2" x14ac:dyDescent="0.25">
      <c r="A1780" s="7">
        <v>41950</v>
      </c>
      <c r="B1780" s="9">
        <v>2086.86</v>
      </c>
    </row>
    <row r="1781" spans="1:2" x14ac:dyDescent="0.25">
      <c r="A1781" s="7">
        <v>41951</v>
      </c>
      <c r="B1781" s="8">
        <v>2103.25</v>
      </c>
    </row>
    <row r="1782" spans="1:2" x14ac:dyDescent="0.25">
      <c r="A1782" s="7">
        <v>41952</v>
      </c>
      <c r="B1782" s="9">
        <v>2103.25</v>
      </c>
    </row>
    <row r="1783" spans="1:2" x14ac:dyDescent="0.25">
      <c r="A1783" s="7">
        <v>41953</v>
      </c>
      <c r="B1783" s="8">
        <v>2103.25</v>
      </c>
    </row>
    <row r="1784" spans="1:2" x14ac:dyDescent="0.25">
      <c r="A1784" s="7">
        <v>41954</v>
      </c>
      <c r="B1784" s="9">
        <v>2103.12</v>
      </c>
    </row>
    <row r="1785" spans="1:2" x14ac:dyDescent="0.25">
      <c r="A1785" s="7">
        <v>41955</v>
      </c>
      <c r="B1785" s="8">
        <v>2103.12</v>
      </c>
    </row>
    <row r="1786" spans="1:2" x14ac:dyDescent="0.25">
      <c r="A1786" s="7">
        <v>41956</v>
      </c>
      <c r="B1786" s="9">
        <v>2115.59</v>
      </c>
    </row>
    <row r="1787" spans="1:2" x14ac:dyDescent="0.25">
      <c r="A1787" s="7">
        <v>41957</v>
      </c>
      <c r="B1787" s="8">
        <v>2133.0300000000002</v>
      </c>
    </row>
    <row r="1788" spans="1:2" x14ac:dyDescent="0.25">
      <c r="A1788" s="7">
        <v>41958</v>
      </c>
      <c r="B1788" s="9">
        <v>2160.4699999999998</v>
      </c>
    </row>
    <row r="1789" spans="1:2" x14ac:dyDescent="0.25">
      <c r="A1789" s="7">
        <v>41959</v>
      </c>
      <c r="B1789" s="8">
        <v>2160.4699999999998</v>
      </c>
    </row>
    <row r="1790" spans="1:2" x14ac:dyDescent="0.25">
      <c r="A1790" s="7">
        <v>41960</v>
      </c>
      <c r="B1790" s="9">
        <v>2160.4699999999998</v>
      </c>
    </row>
    <row r="1791" spans="1:2" x14ac:dyDescent="0.25">
      <c r="A1791" s="7">
        <v>41961</v>
      </c>
      <c r="B1791" s="8">
        <v>2160.4699999999998</v>
      </c>
    </row>
    <row r="1792" spans="1:2" x14ac:dyDescent="0.25">
      <c r="A1792" s="7">
        <v>41962</v>
      </c>
      <c r="B1792" s="9">
        <v>2158.58</v>
      </c>
    </row>
    <row r="1793" spans="1:2" x14ac:dyDescent="0.25">
      <c r="A1793" s="7">
        <v>41963</v>
      </c>
      <c r="B1793" s="8">
        <v>2156.73</v>
      </c>
    </row>
    <row r="1794" spans="1:2" x14ac:dyDescent="0.25">
      <c r="A1794" s="7">
        <v>41964</v>
      </c>
      <c r="B1794" s="9">
        <v>2156.9299999999998</v>
      </c>
    </row>
    <row r="1795" spans="1:2" x14ac:dyDescent="0.25">
      <c r="A1795" s="7">
        <v>41965</v>
      </c>
      <c r="B1795" s="8">
        <v>2142.02</v>
      </c>
    </row>
    <row r="1796" spans="1:2" x14ac:dyDescent="0.25">
      <c r="A1796" s="7">
        <v>41966</v>
      </c>
      <c r="B1796" s="9">
        <v>2142.02</v>
      </c>
    </row>
    <row r="1797" spans="1:2" x14ac:dyDescent="0.25">
      <c r="A1797" s="7">
        <v>41967</v>
      </c>
      <c r="B1797" s="8">
        <v>2142.02</v>
      </c>
    </row>
    <row r="1798" spans="1:2" x14ac:dyDescent="0.25">
      <c r="A1798" s="7">
        <v>41968</v>
      </c>
      <c r="B1798" s="9">
        <v>2158.12</v>
      </c>
    </row>
    <row r="1799" spans="1:2" x14ac:dyDescent="0.25">
      <c r="A1799" s="7">
        <v>41969</v>
      </c>
      <c r="B1799" s="8">
        <v>2162.15</v>
      </c>
    </row>
    <row r="1800" spans="1:2" x14ac:dyDescent="0.25">
      <c r="A1800" s="7">
        <v>41970</v>
      </c>
      <c r="B1800" s="9">
        <v>2165.15</v>
      </c>
    </row>
    <row r="1801" spans="1:2" x14ac:dyDescent="0.25">
      <c r="A1801" s="7">
        <v>41971</v>
      </c>
      <c r="B1801" s="8">
        <v>2165.15</v>
      </c>
    </row>
    <row r="1802" spans="1:2" x14ac:dyDescent="0.25">
      <c r="A1802" s="7">
        <v>41972</v>
      </c>
      <c r="B1802" s="9">
        <v>2206.19</v>
      </c>
    </row>
    <row r="1803" spans="1:2" x14ac:dyDescent="0.25">
      <c r="A1803" s="7">
        <v>41973</v>
      </c>
      <c r="B1803" s="8">
        <v>2206.19</v>
      </c>
    </row>
    <row r="1804" spans="1:2" x14ac:dyDescent="0.25">
      <c r="A1804" s="7">
        <v>41974</v>
      </c>
      <c r="B1804" s="9">
        <v>2206.19</v>
      </c>
    </row>
    <row r="1805" spans="1:2" x14ac:dyDescent="0.25">
      <c r="A1805" s="7">
        <v>41975</v>
      </c>
      <c r="B1805" s="8">
        <v>2252.36</v>
      </c>
    </row>
    <row r="1806" spans="1:2" x14ac:dyDescent="0.25">
      <c r="A1806" s="7">
        <v>41976</v>
      </c>
      <c r="B1806" s="9">
        <v>2293.4699999999998</v>
      </c>
    </row>
    <row r="1807" spans="1:2" x14ac:dyDescent="0.25">
      <c r="A1807" s="7">
        <v>41977</v>
      </c>
      <c r="B1807" s="8">
        <v>2286.0300000000002</v>
      </c>
    </row>
    <row r="1808" spans="1:2" x14ac:dyDescent="0.25">
      <c r="A1808" s="7">
        <v>41978</v>
      </c>
      <c r="B1808" s="9">
        <v>2284.2399999999998</v>
      </c>
    </row>
    <row r="1809" spans="1:2" x14ac:dyDescent="0.25">
      <c r="A1809" s="7">
        <v>41979</v>
      </c>
      <c r="B1809" s="8">
        <v>2304.12</v>
      </c>
    </row>
    <row r="1810" spans="1:2" x14ac:dyDescent="0.25">
      <c r="A1810" s="7">
        <v>41980</v>
      </c>
      <c r="B1810" s="9">
        <v>2304.12</v>
      </c>
    </row>
    <row r="1811" spans="1:2" x14ac:dyDescent="0.25">
      <c r="A1811" s="7">
        <v>41981</v>
      </c>
      <c r="B1811" s="8">
        <v>2304.12</v>
      </c>
    </row>
    <row r="1812" spans="1:2" x14ac:dyDescent="0.25">
      <c r="A1812" s="7">
        <v>41982</v>
      </c>
      <c r="B1812" s="9">
        <v>2304.12</v>
      </c>
    </row>
    <row r="1813" spans="1:2" x14ac:dyDescent="0.25">
      <c r="A1813" s="7">
        <v>41983</v>
      </c>
      <c r="B1813" s="8">
        <v>2350.0100000000002</v>
      </c>
    </row>
    <row r="1814" spans="1:2" x14ac:dyDescent="0.25">
      <c r="A1814" s="7">
        <v>41984</v>
      </c>
      <c r="B1814" s="9">
        <v>2381.96</v>
      </c>
    </row>
    <row r="1815" spans="1:2" x14ac:dyDescent="0.25">
      <c r="A1815" s="7">
        <v>41985</v>
      </c>
      <c r="B1815" s="8">
        <v>2423.56</v>
      </c>
    </row>
    <row r="1816" spans="1:2" x14ac:dyDescent="0.25">
      <c r="A1816" s="7">
        <v>41986</v>
      </c>
      <c r="B1816" s="9">
        <v>2405.31</v>
      </c>
    </row>
    <row r="1817" spans="1:2" x14ac:dyDescent="0.25">
      <c r="A1817" s="7">
        <v>41987</v>
      </c>
      <c r="B1817" s="8">
        <v>2405.31</v>
      </c>
    </row>
    <row r="1818" spans="1:2" x14ac:dyDescent="0.25">
      <c r="A1818" s="7">
        <v>41988</v>
      </c>
      <c r="B1818" s="9">
        <v>2405.31</v>
      </c>
    </row>
    <row r="1819" spans="1:2" x14ac:dyDescent="0.25">
      <c r="A1819" s="7">
        <v>41989</v>
      </c>
      <c r="B1819" s="8">
        <v>2414.39</v>
      </c>
    </row>
    <row r="1820" spans="1:2" x14ac:dyDescent="0.25">
      <c r="A1820" s="7">
        <v>41990</v>
      </c>
      <c r="B1820" s="9">
        <v>2446.35</v>
      </c>
    </row>
    <row r="1821" spans="1:2" x14ac:dyDescent="0.25">
      <c r="A1821" s="7">
        <v>41991</v>
      </c>
      <c r="B1821" s="8">
        <v>2412.79</v>
      </c>
    </row>
    <row r="1822" spans="1:2" x14ac:dyDescent="0.25">
      <c r="A1822" s="7">
        <v>41992</v>
      </c>
      <c r="B1822" s="9">
        <v>2334.98</v>
      </c>
    </row>
    <row r="1823" spans="1:2" x14ac:dyDescent="0.25">
      <c r="A1823" s="7">
        <v>41993</v>
      </c>
      <c r="B1823" s="8">
        <v>2297.14</v>
      </c>
    </row>
    <row r="1824" spans="1:2" x14ac:dyDescent="0.25">
      <c r="A1824" s="7">
        <v>41994</v>
      </c>
      <c r="B1824" s="9">
        <v>2297.14</v>
      </c>
    </row>
    <row r="1825" spans="1:2" x14ac:dyDescent="0.25">
      <c r="A1825" s="7">
        <v>41995</v>
      </c>
      <c r="B1825" s="8">
        <v>2297.14</v>
      </c>
    </row>
    <row r="1826" spans="1:2" x14ac:dyDescent="0.25">
      <c r="A1826" s="7">
        <v>41996</v>
      </c>
      <c r="B1826" s="9">
        <v>2316.9299999999998</v>
      </c>
    </row>
    <row r="1827" spans="1:2" x14ac:dyDescent="0.25">
      <c r="A1827" s="7">
        <v>41997</v>
      </c>
      <c r="B1827" s="8">
        <v>2342.5700000000002</v>
      </c>
    </row>
    <row r="1828" spans="1:2" x14ac:dyDescent="0.25">
      <c r="A1828" s="7">
        <v>41998</v>
      </c>
      <c r="B1828" s="9">
        <v>2346.9</v>
      </c>
    </row>
    <row r="1829" spans="1:2" x14ac:dyDescent="0.25">
      <c r="A1829" s="7">
        <v>41999</v>
      </c>
      <c r="B1829" s="8">
        <v>2346.9</v>
      </c>
    </row>
    <row r="1830" spans="1:2" x14ac:dyDescent="0.25">
      <c r="A1830" s="7">
        <v>42000</v>
      </c>
      <c r="B1830" s="9">
        <v>2358.46</v>
      </c>
    </row>
    <row r="1831" spans="1:2" x14ac:dyDescent="0.25">
      <c r="A1831" s="7">
        <v>42001</v>
      </c>
      <c r="B1831" s="8">
        <v>2358.46</v>
      </c>
    </row>
    <row r="1832" spans="1:2" x14ac:dyDescent="0.25">
      <c r="A1832" s="7">
        <v>42002</v>
      </c>
      <c r="B1832" s="9">
        <v>2358.46</v>
      </c>
    </row>
    <row r="1833" spans="1:2" x14ac:dyDescent="0.25">
      <c r="A1833" s="7">
        <v>42003</v>
      </c>
      <c r="B1833" s="8">
        <v>2378.56</v>
      </c>
    </row>
    <row r="1834" spans="1:2" x14ac:dyDescent="0.25">
      <c r="A1834" s="7">
        <v>42004</v>
      </c>
      <c r="B1834" s="9">
        <v>2392.46</v>
      </c>
    </row>
    <row r="1835" spans="1:2" x14ac:dyDescent="0.25">
      <c r="A1835" s="7">
        <v>42005</v>
      </c>
      <c r="B1835" s="8">
        <v>2392.46</v>
      </c>
    </row>
    <row r="1836" spans="1:2" x14ac:dyDescent="0.25">
      <c r="A1836" s="7">
        <v>42006</v>
      </c>
      <c r="B1836" s="9">
        <v>2392.46</v>
      </c>
    </row>
    <row r="1837" spans="1:2" x14ac:dyDescent="0.25">
      <c r="A1837" s="7">
        <v>42007</v>
      </c>
      <c r="B1837" s="8">
        <v>2383.37</v>
      </c>
    </row>
    <row r="1838" spans="1:2" x14ac:dyDescent="0.25">
      <c r="A1838" s="7">
        <v>42008</v>
      </c>
      <c r="B1838" s="9">
        <v>2383.37</v>
      </c>
    </row>
    <row r="1839" spans="1:2" x14ac:dyDescent="0.25">
      <c r="A1839" s="7">
        <v>42009</v>
      </c>
      <c r="B1839" s="8">
        <v>2383.37</v>
      </c>
    </row>
    <row r="1840" spans="1:2" x14ac:dyDescent="0.25">
      <c r="A1840" s="7">
        <v>42010</v>
      </c>
      <c r="B1840" s="9">
        <v>2412.8200000000002</v>
      </c>
    </row>
    <row r="1841" spans="1:2" x14ac:dyDescent="0.25">
      <c r="A1841" s="7">
        <v>42011</v>
      </c>
      <c r="B1841" s="8">
        <v>2452.11</v>
      </c>
    </row>
    <row r="1842" spans="1:2" x14ac:dyDescent="0.25">
      <c r="A1842" s="7">
        <v>42012</v>
      </c>
      <c r="B1842" s="9">
        <v>2434.31</v>
      </c>
    </row>
    <row r="1843" spans="1:2" x14ac:dyDescent="0.25">
      <c r="A1843" s="7">
        <v>42013</v>
      </c>
      <c r="B1843" s="8">
        <v>2405.0300000000002</v>
      </c>
    </row>
    <row r="1844" spans="1:2" x14ac:dyDescent="0.25">
      <c r="A1844" s="7">
        <v>42014</v>
      </c>
      <c r="B1844" s="9">
        <v>2406.71</v>
      </c>
    </row>
    <row r="1845" spans="1:2" x14ac:dyDescent="0.25">
      <c r="A1845" s="7">
        <v>42015</v>
      </c>
      <c r="B1845" s="8">
        <v>2406.71</v>
      </c>
    </row>
    <row r="1846" spans="1:2" x14ac:dyDescent="0.25">
      <c r="A1846" s="7">
        <v>42016</v>
      </c>
      <c r="B1846" s="9">
        <v>2406.71</v>
      </c>
    </row>
    <row r="1847" spans="1:2" x14ac:dyDescent="0.25">
      <c r="A1847" s="7">
        <v>42017</v>
      </c>
      <c r="B1847" s="8">
        <v>2406.71</v>
      </c>
    </row>
    <row r="1848" spans="1:2" x14ac:dyDescent="0.25">
      <c r="A1848" s="7">
        <v>42018</v>
      </c>
      <c r="B1848" s="9">
        <v>2442.0300000000002</v>
      </c>
    </row>
    <row r="1849" spans="1:2" x14ac:dyDescent="0.25">
      <c r="A1849" s="7">
        <v>42019</v>
      </c>
      <c r="B1849" s="8">
        <v>2438.79</v>
      </c>
    </row>
    <row r="1850" spans="1:2" x14ac:dyDescent="0.25">
      <c r="A1850" s="7">
        <v>42020</v>
      </c>
      <c r="B1850" s="9">
        <v>2398.91</v>
      </c>
    </row>
    <row r="1851" spans="1:2" x14ac:dyDescent="0.25">
      <c r="A1851" s="7">
        <v>42021</v>
      </c>
      <c r="B1851" s="8">
        <v>2383.91</v>
      </c>
    </row>
    <row r="1852" spans="1:2" x14ac:dyDescent="0.25">
      <c r="A1852" s="7">
        <v>42022</v>
      </c>
      <c r="B1852" s="9">
        <v>2383.91</v>
      </c>
    </row>
    <row r="1853" spans="1:2" x14ac:dyDescent="0.25">
      <c r="A1853" s="7">
        <v>42023</v>
      </c>
      <c r="B1853" s="8">
        <v>2383.91</v>
      </c>
    </row>
    <row r="1854" spans="1:2" x14ac:dyDescent="0.25">
      <c r="A1854" s="7">
        <v>42024</v>
      </c>
      <c r="B1854" s="9">
        <v>2383.91</v>
      </c>
    </row>
    <row r="1855" spans="1:2" x14ac:dyDescent="0.25">
      <c r="A1855" s="7">
        <v>42025</v>
      </c>
      <c r="B1855" s="8">
        <v>2373.44</v>
      </c>
    </row>
    <row r="1856" spans="1:2" x14ac:dyDescent="0.25">
      <c r="A1856" s="7">
        <v>42026</v>
      </c>
      <c r="B1856" s="9">
        <v>2361.54</v>
      </c>
    </row>
    <row r="1857" spans="1:2" x14ac:dyDescent="0.25">
      <c r="A1857" s="7">
        <v>42027</v>
      </c>
      <c r="B1857" s="8">
        <v>2370.75</v>
      </c>
    </row>
    <row r="1858" spans="1:2" x14ac:dyDescent="0.25">
      <c r="A1858" s="7">
        <v>42028</v>
      </c>
      <c r="B1858" s="9">
        <v>2386.5</v>
      </c>
    </row>
    <row r="1859" spans="1:2" x14ac:dyDescent="0.25">
      <c r="A1859" s="7">
        <v>42029</v>
      </c>
      <c r="B1859" s="8">
        <v>2386.5</v>
      </c>
    </row>
    <row r="1860" spans="1:2" x14ac:dyDescent="0.25">
      <c r="A1860" s="7">
        <v>42030</v>
      </c>
      <c r="B1860" s="9">
        <v>2386.5</v>
      </c>
    </row>
    <row r="1861" spans="1:2" x14ac:dyDescent="0.25">
      <c r="A1861" s="7">
        <v>42031</v>
      </c>
      <c r="B1861" s="8">
        <v>2386.2800000000002</v>
      </c>
    </row>
    <row r="1862" spans="1:2" x14ac:dyDescent="0.25">
      <c r="A1862" s="7">
        <v>42032</v>
      </c>
      <c r="B1862" s="9">
        <v>2381.11</v>
      </c>
    </row>
    <row r="1863" spans="1:2" x14ac:dyDescent="0.25">
      <c r="A1863" s="7">
        <v>42033</v>
      </c>
      <c r="B1863" s="8">
        <v>2362.42</v>
      </c>
    </row>
    <row r="1864" spans="1:2" x14ac:dyDescent="0.25">
      <c r="A1864" s="7">
        <v>42034</v>
      </c>
      <c r="B1864" s="9">
        <v>2397.35</v>
      </c>
    </row>
    <row r="1865" spans="1:2" x14ac:dyDescent="0.25">
      <c r="A1865" s="7">
        <v>42035</v>
      </c>
      <c r="B1865" s="8">
        <v>2441.1</v>
      </c>
    </row>
    <row r="1866" spans="1:2" x14ac:dyDescent="0.25">
      <c r="A1866" s="7">
        <v>42036</v>
      </c>
      <c r="B1866" s="9">
        <v>2441.1</v>
      </c>
    </row>
    <row r="1867" spans="1:2" x14ac:dyDescent="0.25">
      <c r="A1867" s="7">
        <v>42037</v>
      </c>
      <c r="B1867" s="8">
        <v>2441.1</v>
      </c>
    </row>
    <row r="1868" spans="1:2" x14ac:dyDescent="0.25">
      <c r="A1868" s="7">
        <v>42038</v>
      </c>
      <c r="B1868" s="9">
        <v>2407.29</v>
      </c>
    </row>
    <row r="1869" spans="1:2" x14ac:dyDescent="0.25">
      <c r="A1869" s="7">
        <v>42039</v>
      </c>
      <c r="B1869" s="8">
        <v>2374.7199999999998</v>
      </c>
    </row>
    <row r="1870" spans="1:2" x14ac:dyDescent="0.25">
      <c r="A1870" s="7">
        <v>42040</v>
      </c>
      <c r="B1870" s="9">
        <v>2381.91</v>
      </c>
    </row>
    <row r="1871" spans="1:2" x14ac:dyDescent="0.25">
      <c r="A1871" s="7">
        <v>42041</v>
      </c>
      <c r="B1871" s="8">
        <v>2384.5300000000002</v>
      </c>
    </row>
    <row r="1872" spans="1:2" x14ac:dyDescent="0.25">
      <c r="A1872" s="7">
        <v>42042</v>
      </c>
      <c r="B1872" s="9">
        <v>2384.7600000000002</v>
      </c>
    </row>
    <row r="1873" spans="1:2" x14ac:dyDescent="0.25">
      <c r="A1873" s="7">
        <v>42043</v>
      </c>
      <c r="B1873" s="8">
        <v>2384.7600000000002</v>
      </c>
    </row>
    <row r="1874" spans="1:2" x14ac:dyDescent="0.25">
      <c r="A1874" s="7">
        <v>42044</v>
      </c>
      <c r="B1874" s="9">
        <v>2384.7600000000002</v>
      </c>
    </row>
    <row r="1875" spans="1:2" x14ac:dyDescent="0.25">
      <c r="A1875" s="7">
        <v>42045</v>
      </c>
      <c r="B1875" s="8">
        <v>2371.31</v>
      </c>
    </row>
    <row r="1876" spans="1:2" x14ac:dyDescent="0.25">
      <c r="A1876" s="7">
        <v>42046</v>
      </c>
      <c r="B1876" s="9">
        <v>2380.79</v>
      </c>
    </row>
    <row r="1877" spans="1:2" x14ac:dyDescent="0.25">
      <c r="A1877" s="7">
        <v>42047</v>
      </c>
      <c r="B1877" s="8">
        <v>2416.61</v>
      </c>
    </row>
    <row r="1878" spans="1:2" x14ac:dyDescent="0.25">
      <c r="A1878" s="7">
        <v>42048</v>
      </c>
      <c r="B1878" s="9">
        <v>2401.0300000000002</v>
      </c>
    </row>
    <row r="1879" spans="1:2" x14ac:dyDescent="0.25">
      <c r="A1879" s="7">
        <v>42049</v>
      </c>
      <c r="B1879" s="8">
        <v>2376.23</v>
      </c>
    </row>
    <row r="1880" spans="1:2" x14ac:dyDescent="0.25">
      <c r="A1880" s="7">
        <v>42050</v>
      </c>
      <c r="B1880" s="9">
        <v>2376.23</v>
      </c>
    </row>
    <row r="1881" spans="1:2" x14ac:dyDescent="0.25">
      <c r="A1881" s="7">
        <v>42051</v>
      </c>
      <c r="B1881" s="8">
        <v>2376.23</v>
      </c>
    </row>
    <row r="1882" spans="1:2" x14ac:dyDescent="0.25">
      <c r="A1882" s="7">
        <v>42052</v>
      </c>
      <c r="B1882" s="9">
        <v>2376.23</v>
      </c>
    </row>
    <row r="1883" spans="1:2" x14ac:dyDescent="0.25">
      <c r="A1883" s="7">
        <v>42053</v>
      </c>
      <c r="B1883" s="8">
        <v>2416.37</v>
      </c>
    </row>
    <row r="1884" spans="1:2" x14ac:dyDescent="0.25">
      <c r="A1884" s="7">
        <v>42054</v>
      </c>
      <c r="B1884" s="9">
        <v>2429.71</v>
      </c>
    </row>
    <row r="1885" spans="1:2" x14ac:dyDescent="0.25">
      <c r="A1885" s="7">
        <v>42055</v>
      </c>
      <c r="B1885" s="8">
        <v>2445.16</v>
      </c>
    </row>
    <row r="1886" spans="1:2" x14ac:dyDescent="0.25">
      <c r="A1886" s="7">
        <v>42056</v>
      </c>
      <c r="B1886" s="9">
        <v>2455.54</v>
      </c>
    </row>
    <row r="1887" spans="1:2" x14ac:dyDescent="0.25">
      <c r="A1887" s="7">
        <v>42057</v>
      </c>
      <c r="B1887" s="8">
        <v>2455.54</v>
      </c>
    </row>
    <row r="1888" spans="1:2" x14ac:dyDescent="0.25">
      <c r="A1888" s="7">
        <v>42058</v>
      </c>
      <c r="B1888" s="9">
        <v>2455.54</v>
      </c>
    </row>
    <row r="1889" spans="1:2" x14ac:dyDescent="0.25">
      <c r="A1889" s="7">
        <v>42059</v>
      </c>
      <c r="B1889" s="8">
        <v>2489.81</v>
      </c>
    </row>
    <row r="1890" spans="1:2" x14ac:dyDescent="0.25">
      <c r="A1890" s="7">
        <v>42060</v>
      </c>
      <c r="B1890" s="9">
        <v>2500.59</v>
      </c>
    </row>
    <row r="1891" spans="1:2" x14ac:dyDescent="0.25">
      <c r="A1891" s="7">
        <v>42061</v>
      </c>
      <c r="B1891" s="8">
        <v>2489.41</v>
      </c>
    </row>
    <row r="1892" spans="1:2" x14ac:dyDescent="0.25">
      <c r="A1892" s="7">
        <v>42062</v>
      </c>
      <c r="B1892" s="9">
        <v>2484.58</v>
      </c>
    </row>
    <row r="1893" spans="1:2" x14ac:dyDescent="0.25">
      <c r="A1893" s="7">
        <v>42063</v>
      </c>
      <c r="B1893" s="8">
        <v>2496.9899999999998</v>
      </c>
    </row>
    <row r="1894" spans="1:2" x14ac:dyDescent="0.25">
      <c r="A1894" s="7">
        <v>42064</v>
      </c>
      <c r="B1894" s="9">
        <v>2496.9899999999998</v>
      </c>
    </row>
    <row r="1895" spans="1:2" x14ac:dyDescent="0.25">
      <c r="A1895" s="7">
        <v>42065</v>
      </c>
      <c r="B1895" s="8">
        <v>2496.9899999999998</v>
      </c>
    </row>
    <row r="1896" spans="1:2" x14ac:dyDescent="0.25">
      <c r="A1896" s="7">
        <v>42066</v>
      </c>
      <c r="B1896" s="9">
        <v>2522.0300000000002</v>
      </c>
    </row>
    <row r="1897" spans="1:2" x14ac:dyDescent="0.25">
      <c r="A1897" s="7">
        <v>42067</v>
      </c>
      <c r="B1897" s="8">
        <v>2555.08</v>
      </c>
    </row>
    <row r="1898" spans="1:2" x14ac:dyDescent="0.25">
      <c r="A1898" s="7">
        <v>42068</v>
      </c>
      <c r="B1898" s="9">
        <v>2565.9</v>
      </c>
    </row>
    <row r="1899" spans="1:2" x14ac:dyDescent="0.25">
      <c r="A1899" s="7">
        <v>42069</v>
      </c>
      <c r="B1899" s="8">
        <v>2543.4699999999998</v>
      </c>
    </row>
    <row r="1900" spans="1:2" x14ac:dyDescent="0.25">
      <c r="A1900" s="7">
        <v>42070</v>
      </c>
      <c r="B1900" s="9">
        <v>2565.61</v>
      </c>
    </row>
    <row r="1901" spans="1:2" x14ac:dyDescent="0.25">
      <c r="A1901" s="7">
        <v>42071</v>
      </c>
      <c r="B1901" s="8">
        <v>2565.61</v>
      </c>
    </row>
    <row r="1902" spans="1:2" x14ac:dyDescent="0.25">
      <c r="A1902" s="7">
        <v>42072</v>
      </c>
      <c r="B1902" s="9">
        <v>2565.61</v>
      </c>
    </row>
    <row r="1903" spans="1:2" x14ac:dyDescent="0.25">
      <c r="A1903" s="7">
        <v>42073</v>
      </c>
      <c r="B1903" s="8">
        <v>2592.86</v>
      </c>
    </row>
    <row r="1904" spans="1:2" x14ac:dyDescent="0.25">
      <c r="A1904" s="7">
        <v>42074</v>
      </c>
      <c r="B1904" s="9">
        <v>2618.79</v>
      </c>
    </row>
    <row r="1905" spans="1:2" x14ac:dyDescent="0.25">
      <c r="A1905" s="7">
        <v>42075</v>
      </c>
      <c r="B1905" s="8">
        <v>2633.65</v>
      </c>
    </row>
    <row r="1906" spans="1:2" x14ac:dyDescent="0.25">
      <c r="A1906" s="7">
        <v>42076</v>
      </c>
      <c r="B1906" s="9">
        <v>2610.08</v>
      </c>
    </row>
    <row r="1907" spans="1:2" x14ac:dyDescent="0.25">
      <c r="A1907" s="7">
        <v>42077</v>
      </c>
      <c r="B1907" s="8">
        <v>2661.52</v>
      </c>
    </row>
    <row r="1908" spans="1:2" x14ac:dyDescent="0.25">
      <c r="A1908" s="7">
        <v>42078</v>
      </c>
      <c r="B1908" s="9">
        <v>2661.52</v>
      </c>
    </row>
    <row r="1909" spans="1:2" x14ac:dyDescent="0.25">
      <c r="A1909" s="7">
        <v>42079</v>
      </c>
      <c r="B1909" s="8">
        <v>2661.52</v>
      </c>
    </row>
    <row r="1910" spans="1:2" x14ac:dyDescent="0.25">
      <c r="A1910" s="7">
        <v>42080</v>
      </c>
      <c r="B1910" s="9">
        <v>2675.08</v>
      </c>
    </row>
    <row r="1911" spans="1:2" x14ac:dyDescent="0.25">
      <c r="A1911" s="7">
        <v>42081</v>
      </c>
      <c r="B1911" s="8">
        <v>2677.97</v>
      </c>
    </row>
    <row r="1912" spans="1:2" x14ac:dyDescent="0.25">
      <c r="A1912" s="7">
        <v>42082</v>
      </c>
      <c r="B1912" s="9">
        <v>2651.49</v>
      </c>
    </row>
    <row r="1913" spans="1:2" x14ac:dyDescent="0.25">
      <c r="A1913" s="7">
        <v>42083</v>
      </c>
      <c r="B1913" s="8">
        <v>2613.38</v>
      </c>
    </row>
    <row r="1914" spans="1:2" x14ac:dyDescent="0.25">
      <c r="A1914" s="7">
        <v>42084</v>
      </c>
      <c r="B1914" s="9">
        <v>2587.71</v>
      </c>
    </row>
    <row r="1915" spans="1:2" x14ac:dyDescent="0.25">
      <c r="A1915" s="7">
        <v>42085</v>
      </c>
      <c r="B1915" s="8">
        <v>2587.71</v>
      </c>
    </row>
    <row r="1916" spans="1:2" x14ac:dyDescent="0.25">
      <c r="A1916" s="7">
        <v>42086</v>
      </c>
      <c r="B1916" s="9">
        <v>2587.71</v>
      </c>
    </row>
    <row r="1917" spans="1:2" x14ac:dyDescent="0.25">
      <c r="A1917" s="7">
        <v>42087</v>
      </c>
      <c r="B1917" s="8">
        <v>2587.71</v>
      </c>
    </row>
    <row r="1918" spans="1:2" x14ac:dyDescent="0.25">
      <c r="A1918" s="7">
        <v>42088</v>
      </c>
      <c r="B1918" s="9">
        <v>2526.79</v>
      </c>
    </row>
    <row r="1919" spans="1:2" x14ac:dyDescent="0.25">
      <c r="A1919" s="7">
        <v>42089</v>
      </c>
      <c r="B1919" s="8">
        <v>2535.5500000000002</v>
      </c>
    </row>
    <row r="1920" spans="1:2" x14ac:dyDescent="0.25">
      <c r="A1920" s="7">
        <v>42090</v>
      </c>
      <c r="B1920" s="9">
        <v>2551.3000000000002</v>
      </c>
    </row>
    <row r="1921" spans="1:2" x14ac:dyDescent="0.25">
      <c r="A1921" s="7">
        <v>42091</v>
      </c>
      <c r="B1921" s="8">
        <v>2556.85</v>
      </c>
    </row>
    <row r="1922" spans="1:2" x14ac:dyDescent="0.25">
      <c r="A1922" s="7">
        <v>42092</v>
      </c>
      <c r="B1922" s="9">
        <v>2556.85</v>
      </c>
    </row>
    <row r="1923" spans="1:2" x14ac:dyDescent="0.25">
      <c r="A1923" s="7">
        <v>42093</v>
      </c>
      <c r="B1923" s="8">
        <v>2556.85</v>
      </c>
    </row>
    <row r="1924" spans="1:2" x14ac:dyDescent="0.25">
      <c r="A1924" s="7">
        <v>42094</v>
      </c>
      <c r="B1924" s="9">
        <v>2576.0500000000002</v>
      </c>
    </row>
    <row r="1925" spans="1:2" x14ac:dyDescent="0.25">
      <c r="A1925" s="7">
        <v>42095</v>
      </c>
      <c r="B1925" s="8">
        <v>2598.36</v>
      </c>
    </row>
    <row r="1926" spans="1:2" x14ac:dyDescent="0.25">
      <c r="A1926" s="7">
        <v>42096</v>
      </c>
      <c r="B1926" s="9">
        <v>2576.41</v>
      </c>
    </row>
    <row r="1927" spans="1:2" x14ac:dyDescent="0.25">
      <c r="A1927" s="7">
        <v>42097</v>
      </c>
      <c r="B1927" s="8">
        <v>2576.41</v>
      </c>
    </row>
    <row r="1928" spans="1:2" x14ac:dyDescent="0.25">
      <c r="A1928" s="7">
        <v>42098</v>
      </c>
      <c r="B1928" s="9">
        <v>2576.41</v>
      </c>
    </row>
    <row r="1929" spans="1:2" x14ac:dyDescent="0.25">
      <c r="A1929" s="7">
        <v>42099</v>
      </c>
      <c r="B1929" s="8">
        <v>2576.41</v>
      </c>
    </row>
    <row r="1930" spans="1:2" x14ac:dyDescent="0.25">
      <c r="A1930" s="7">
        <v>42100</v>
      </c>
      <c r="B1930" s="9">
        <v>2576.41</v>
      </c>
    </row>
    <row r="1931" spans="1:2" x14ac:dyDescent="0.25">
      <c r="A1931" s="7">
        <v>42101</v>
      </c>
      <c r="B1931" s="8">
        <v>2522.71</v>
      </c>
    </row>
    <row r="1932" spans="1:2" x14ac:dyDescent="0.25">
      <c r="A1932" s="7">
        <v>42102</v>
      </c>
      <c r="B1932" s="9">
        <v>2518.0500000000002</v>
      </c>
    </row>
    <row r="1933" spans="1:2" x14ac:dyDescent="0.25">
      <c r="A1933" s="7">
        <v>42103</v>
      </c>
      <c r="B1933" s="8">
        <v>2490.9</v>
      </c>
    </row>
    <row r="1934" spans="1:2" x14ac:dyDescent="0.25">
      <c r="A1934" s="7">
        <v>42104</v>
      </c>
      <c r="B1934" s="9">
        <v>2494.77</v>
      </c>
    </row>
    <row r="1935" spans="1:2" x14ac:dyDescent="0.25">
      <c r="A1935" s="7">
        <v>42105</v>
      </c>
      <c r="B1935" s="8">
        <v>2516.08</v>
      </c>
    </row>
    <row r="1936" spans="1:2" x14ac:dyDescent="0.25">
      <c r="A1936" s="7">
        <v>42106</v>
      </c>
      <c r="B1936" s="9">
        <v>2516.08</v>
      </c>
    </row>
    <row r="1937" spans="1:2" x14ac:dyDescent="0.25">
      <c r="A1937" s="7">
        <v>42107</v>
      </c>
      <c r="B1937" s="8">
        <v>2516.08</v>
      </c>
    </row>
    <row r="1938" spans="1:2" x14ac:dyDescent="0.25">
      <c r="A1938" s="7">
        <v>42108</v>
      </c>
      <c r="B1938" s="9">
        <v>2537.33</v>
      </c>
    </row>
    <row r="1939" spans="1:2" x14ac:dyDescent="0.25">
      <c r="A1939" s="7">
        <v>42109</v>
      </c>
      <c r="B1939" s="8">
        <v>2550.83</v>
      </c>
    </row>
    <row r="1940" spans="1:2" x14ac:dyDescent="0.25">
      <c r="A1940" s="7">
        <v>42110</v>
      </c>
      <c r="B1940" s="9">
        <v>2534.63</v>
      </c>
    </row>
    <row r="1941" spans="1:2" x14ac:dyDescent="0.25">
      <c r="A1941" s="7">
        <v>42111</v>
      </c>
      <c r="B1941" s="8">
        <v>2493.9299999999998</v>
      </c>
    </row>
    <row r="1942" spans="1:2" x14ac:dyDescent="0.25">
      <c r="A1942" s="7">
        <v>42112</v>
      </c>
      <c r="B1942" s="9">
        <v>2495.0100000000002</v>
      </c>
    </row>
    <row r="1943" spans="1:2" x14ac:dyDescent="0.25">
      <c r="A1943" s="7">
        <v>42113</v>
      </c>
      <c r="B1943" s="8">
        <v>2495.0100000000002</v>
      </c>
    </row>
    <row r="1944" spans="1:2" x14ac:dyDescent="0.25">
      <c r="A1944" s="7">
        <v>42114</v>
      </c>
      <c r="B1944" s="9">
        <v>2495.0100000000002</v>
      </c>
    </row>
    <row r="1945" spans="1:2" x14ac:dyDescent="0.25">
      <c r="A1945" s="7">
        <v>42115</v>
      </c>
      <c r="B1945" s="8">
        <v>2487.0700000000002</v>
      </c>
    </row>
    <row r="1946" spans="1:2" x14ac:dyDescent="0.25">
      <c r="A1946" s="7">
        <v>42116</v>
      </c>
      <c r="B1946" s="9">
        <v>2469.0300000000002</v>
      </c>
    </row>
    <row r="1947" spans="1:2" x14ac:dyDescent="0.25">
      <c r="A1947" s="7">
        <v>42117</v>
      </c>
      <c r="B1947" s="8">
        <v>2488.5</v>
      </c>
    </row>
    <row r="1948" spans="1:2" x14ac:dyDescent="0.25">
      <c r="A1948" s="7">
        <v>42118</v>
      </c>
      <c r="B1948" s="9">
        <v>2471.21</v>
      </c>
    </row>
    <row r="1949" spans="1:2" x14ac:dyDescent="0.25">
      <c r="A1949" s="7">
        <v>42119</v>
      </c>
      <c r="B1949" s="8">
        <v>2461.17</v>
      </c>
    </row>
    <row r="1950" spans="1:2" x14ac:dyDescent="0.25">
      <c r="A1950" s="7">
        <v>42120</v>
      </c>
      <c r="B1950" s="9">
        <v>2461.17</v>
      </c>
    </row>
    <row r="1951" spans="1:2" x14ac:dyDescent="0.25">
      <c r="A1951" s="7">
        <v>42121</v>
      </c>
      <c r="B1951" s="8">
        <v>2461.17</v>
      </c>
    </row>
    <row r="1952" spans="1:2" x14ac:dyDescent="0.25">
      <c r="A1952" s="7">
        <v>42122</v>
      </c>
      <c r="B1952" s="9">
        <v>2419.81</v>
      </c>
    </row>
    <row r="1953" spans="1:2" x14ac:dyDescent="0.25">
      <c r="A1953" s="7">
        <v>42123</v>
      </c>
      <c r="B1953" s="8">
        <v>2393.42</v>
      </c>
    </row>
    <row r="1954" spans="1:2" x14ac:dyDescent="0.25">
      <c r="A1954" s="7">
        <v>42124</v>
      </c>
      <c r="B1954" s="9">
        <v>2388.06</v>
      </c>
    </row>
    <row r="1955" spans="1:2" x14ac:dyDescent="0.25">
      <c r="A1955" s="7">
        <v>42125</v>
      </c>
      <c r="B1955" s="8">
        <v>2393.58</v>
      </c>
    </row>
    <row r="1956" spans="1:2" x14ac:dyDescent="0.25">
      <c r="A1956" s="7">
        <v>42126</v>
      </c>
      <c r="B1956" s="9">
        <v>2393.58</v>
      </c>
    </row>
    <row r="1957" spans="1:2" x14ac:dyDescent="0.25">
      <c r="A1957" s="7">
        <v>42127</v>
      </c>
      <c r="B1957" s="8">
        <v>2393.58</v>
      </c>
    </row>
    <row r="1958" spans="1:2" x14ac:dyDescent="0.25">
      <c r="A1958" s="7">
        <v>42128</v>
      </c>
      <c r="B1958" s="9">
        <v>2393.58</v>
      </c>
    </row>
    <row r="1959" spans="1:2" x14ac:dyDescent="0.25">
      <c r="A1959" s="7">
        <v>42129</v>
      </c>
      <c r="B1959" s="8">
        <v>2408.17</v>
      </c>
    </row>
    <row r="1960" spans="1:2" x14ac:dyDescent="0.25">
      <c r="A1960" s="7">
        <v>42130</v>
      </c>
      <c r="B1960" s="9">
        <v>2386.7199999999998</v>
      </c>
    </row>
    <row r="1961" spans="1:2" x14ac:dyDescent="0.25">
      <c r="A1961" s="7">
        <v>42131</v>
      </c>
      <c r="B1961" s="8">
        <v>2362.41</v>
      </c>
    </row>
    <row r="1962" spans="1:2" x14ac:dyDescent="0.25">
      <c r="A1962" s="7">
        <v>42132</v>
      </c>
      <c r="B1962" s="9">
        <v>2369.23</v>
      </c>
    </row>
    <row r="1963" spans="1:2" x14ac:dyDescent="0.25">
      <c r="A1963" s="7">
        <v>42133</v>
      </c>
      <c r="B1963" s="8">
        <v>2360.58</v>
      </c>
    </row>
    <row r="1964" spans="1:2" x14ac:dyDescent="0.25">
      <c r="A1964" s="7">
        <v>42134</v>
      </c>
      <c r="B1964" s="9">
        <v>2360.58</v>
      </c>
    </row>
    <row r="1965" spans="1:2" x14ac:dyDescent="0.25">
      <c r="A1965" s="7">
        <v>42135</v>
      </c>
      <c r="B1965" s="8">
        <v>2360.58</v>
      </c>
    </row>
    <row r="1966" spans="1:2" x14ac:dyDescent="0.25">
      <c r="A1966" s="7">
        <v>42136</v>
      </c>
      <c r="B1966" s="9">
        <v>2381.5300000000002</v>
      </c>
    </row>
    <row r="1967" spans="1:2" x14ac:dyDescent="0.25">
      <c r="A1967" s="7">
        <v>42137</v>
      </c>
      <c r="B1967" s="8">
        <v>2386.77</v>
      </c>
    </row>
    <row r="1968" spans="1:2" x14ac:dyDescent="0.25">
      <c r="A1968" s="7">
        <v>42138</v>
      </c>
      <c r="B1968" s="9">
        <v>2377.87</v>
      </c>
    </row>
    <row r="1969" spans="1:2" x14ac:dyDescent="0.25">
      <c r="A1969" s="7">
        <v>42139</v>
      </c>
      <c r="B1969" s="8">
        <v>2389.4899999999998</v>
      </c>
    </row>
    <row r="1970" spans="1:2" x14ac:dyDescent="0.25">
      <c r="A1970" s="7">
        <v>42140</v>
      </c>
      <c r="B1970" s="9">
        <v>2417.0100000000002</v>
      </c>
    </row>
    <row r="1971" spans="1:2" x14ac:dyDescent="0.25">
      <c r="A1971" s="7">
        <v>42141</v>
      </c>
      <c r="B1971" s="8">
        <v>2417.0100000000002</v>
      </c>
    </row>
    <row r="1972" spans="1:2" x14ac:dyDescent="0.25">
      <c r="A1972" s="7">
        <v>42142</v>
      </c>
      <c r="B1972" s="9">
        <v>2417.0100000000002</v>
      </c>
    </row>
    <row r="1973" spans="1:2" x14ac:dyDescent="0.25">
      <c r="A1973" s="7">
        <v>42143</v>
      </c>
      <c r="B1973" s="8">
        <v>2417.0100000000002</v>
      </c>
    </row>
    <row r="1974" spans="1:2" x14ac:dyDescent="0.25">
      <c r="A1974" s="7">
        <v>42144</v>
      </c>
      <c r="B1974" s="9">
        <v>2475.4499999999998</v>
      </c>
    </row>
    <row r="1975" spans="1:2" x14ac:dyDescent="0.25">
      <c r="A1975" s="7">
        <v>42145</v>
      </c>
      <c r="B1975" s="8">
        <v>2503.37</v>
      </c>
    </row>
    <row r="1976" spans="1:2" x14ac:dyDescent="0.25">
      <c r="A1976" s="7">
        <v>42146</v>
      </c>
      <c r="B1976" s="9">
        <v>2489.39</v>
      </c>
    </row>
    <row r="1977" spans="1:2" x14ac:dyDescent="0.25">
      <c r="A1977" s="7">
        <v>42147</v>
      </c>
      <c r="B1977" s="8">
        <v>2500.2199999999998</v>
      </c>
    </row>
    <row r="1978" spans="1:2" x14ac:dyDescent="0.25">
      <c r="A1978" s="7">
        <v>42148</v>
      </c>
      <c r="B1978" s="9">
        <v>2500.2199999999998</v>
      </c>
    </row>
    <row r="1979" spans="1:2" x14ac:dyDescent="0.25">
      <c r="A1979" s="7">
        <v>42149</v>
      </c>
      <c r="B1979" s="8">
        <v>2500.2199999999998</v>
      </c>
    </row>
    <row r="1980" spans="1:2" x14ac:dyDescent="0.25">
      <c r="A1980" s="7">
        <v>42150</v>
      </c>
      <c r="B1980" s="9">
        <v>2500.2199999999998</v>
      </c>
    </row>
    <row r="1981" spans="1:2" x14ac:dyDescent="0.25">
      <c r="A1981" s="7">
        <v>42151</v>
      </c>
      <c r="B1981" s="8">
        <v>2542.5300000000002</v>
      </c>
    </row>
    <row r="1982" spans="1:2" x14ac:dyDescent="0.25">
      <c r="A1982" s="7">
        <v>42152</v>
      </c>
      <c r="B1982" s="9">
        <v>2548.13</v>
      </c>
    </row>
    <row r="1983" spans="1:2" x14ac:dyDescent="0.25">
      <c r="A1983" s="7">
        <v>42153</v>
      </c>
      <c r="B1983" s="8">
        <v>2549.9699999999998</v>
      </c>
    </row>
    <row r="1984" spans="1:2" x14ac:dyDescent="0.25">
      <c r="A1984" s="7">
        <v>42154</v>
      </c>
      <c r="B1984" s="9">
        <v>2533.79</v>
      </c>
    </row>
    <row r="1985" spans="1:2" x14ac:dyDescent="0.25">
      <c r="A1985" s="7">
        <v>42155</v>
      </c>
      <c r="B1985" s="8">
        <v>2533.79</v>
      </c>
    </row>
    <row r="1986" spans="1:2" x14ac:dyDescent="0.25">
      <c r="A1986" s="7">
        <v>42156</v>
      </c>
      <c r="B1986" s="9">
        <v>2533.79</v>
      </c>
    </row>
    <row r="1987" spans="1:2" x14ac:dyDescent="0.25">
      <c r="A1987" s="7">
        <v>42157</v>
      </c>
      <c r="B1987" s="8">
        <v>2549.29</v>
      </c>
    </row>
    <row r="1988" spans="1:2" x14ac:dyDescent="0.25">
      <c r="A1988" s="7">
        <v>42158</v>
      </c>
      <c r="B1988" s="9">
        <v>2554.44</v>
      </c>
    </row>
    <row r="1989" spans="1:2" x14ac:dyDescent="0.25">
      <c r="A1989" s="7">
        <v>42159</v>
      </c>
      <c r="B1989" s="8">
        <v>2571.92</v>
      </c>
    </row>
    <row r="1990" spans="1:2" x14ac:dyDescent="0.25">
      <c r="A1990" s="7">
        <v>42160</v>
      </c>
      <c r="B1990" s="9">
        <v>2588.56</v>
      </c>
    </row>
    <row r="1991" spans="1:2" x14ac:dyDescent="0.25">
      <c r="A1991" s="7">
        <v>42161</v>
      </c>
      <c r="B1991" s="8">
        <v>2623.66</v>
      </c>
    </row>
    <row r="1992" spans="1:2" x14ac:dyDescent="0.25">
      <c r="A1992" s="7">
        <v>42162</v>
      </c>
      <c r="B1992" s="9">
        <v>2623.66</v>
      </c>
    </row>
    <row r="1993" spans="1:2" x14ac:dyDescent="0.25">
      <c r="A1993" s="7">
        <v>42163</v>
      </c>
      <c r="B1993" s="8">
        <v>2623.66</v>
      </c>
    </row>
    <row r="1994" spans="1:2" x14ac:dyDescent="0.25">
      <c r="A1994" s="7">
        <v>42164</v>
      </c>
      <c r="B1994" s="9">
        <v>2623.66</v>
      </c>
    </row>
    <row r="1995" spans="1:2" x14ac:dyDescent="0.25">
      <c r="A1995" s="7">
        <v>42165</v>
      </c>
      <c r="B1995" s="8">
        <v>2569.17</v>
      </c>
    </row>
    <row r="1996" spans="1:2" x14ac:dyDescent="0.25">
      <c r="A1996" s="7">
        <v>42166</v>
      </c>
      <c r="B1996" s="9">
        <v>2523</v>
      </c>
    </row>
    <row r="1997" spans="1:2" x14ac:dyDescent="0.25">
      <c r="A1997" s="7">
        <v>42167</v>
      </c>
      <c r="B1997" s="8">
        <v>2538.5500000000002</v>
      </c>
    </row>
    <row r="1998" spans="1:2" x14ac:dyDescent="0.25">
      <c r="A1998" s="7">
        <v>42168</v>
      </c>
      <c r="B1998" s="9">
        <v>2535.91</v>
      </c>
    </row>
    <row r="1999" spans="1:2" x14ac:dyDescent="0.25">
      <c r="A1999" s="7">
        <v>42169</v>
      </c>
      <c r="B1999" s="8">
        <v>2535.91</v>
      </c>
    </row>
    <row r="2000" spans="1:2" x14ac:dyDescent="0.25">
      <c r="A2000" s="7">
        <v>42170</v>
      </c>
      <c r="B2000" s="9">
        <v>2535.91</v>
      </c>
    </row>
    <row r="2001" spans="1:2" x14ac:dyDescent="0.25">
      <c r="A2001" s="7">
        <v>42171</v>
      </c>
      <c r="B2001" s="8">
        <v>2535.91</v>
      </c>
    </row>
    <row r="2002" spans="1:2" x14ac:dyDescent="0.25">
      <c r="A2002" s="7">
        <v>42172</v>
      </c>
      <c r="B2002" s="9">
        <v>2531.7199999999998</v>
      </c>
    </row>
    <row r="2003" spans="1:2" x14ac:dyDescent="0.25">
      <c r="A2003" s="7">
        <v>42173</v>
      </c>
      <c r="B2003" s="8">
        <v>2550.4299999999998</v>
      </c>
    </row>
    <row r="2004" spans="1:2" x14ac:dyDescent="0.25">
      <c r="A2004" s="7">
        <v>42174</v>
      </c>
      <c r="B2004" s="9">
        <v>2528.85</v>
      </c>
    </row>
    <row r="2005" spans="1:2" x14ac:dyDescent="0.25">
      <c r="A2005" s="7">
        <v>42175</v>
      </c>
      <c r="B2005" s="8">
        <v>2548.1999999999998</v>
      </c>
    </row>
    <row r="2006" spans="1:2" x14ac:dyDescent="0.25">
      <c r="A2006" s="7">
        <v>42176</v>
      </c>
      <c r="B2006" s="9">
        <v>2548.1999999999998</v>
      </c>
    </row>
    <row r="2007" spans="1:2" x14ac:dyDescent="0.25">
      <c r="A2007" s="7">
        <v>42177</v>
      </c>
      <c r="B2007" s="8">
        <v>2548.1999999999998</v>
      </c>
    </row>
    <row r="2008" spans="1:2" x14ac:dyDescent="0.25">
      <c r="A2008" s="7">
        <v>42178</v>
      </c>
      <c r="B2008" s="9">
        <v>2537.6799999999998</v>
      </c>
    </row>
    <row r="2009" spans="1:2" x14ac:dyDescent="0.25">
      <c r="A2009" s="7">
        <v>42179</v>
      </c>
      <c r="B2009" s="8">
        <v>2550.7399999999998</v>
      </c>
    </row>
    <row r="2010" spans="1:2" x14ac:dyDescent="0.25">
      <c r="A2010" s="7">
        <v>42180</v>
      </c>
      <c r="B2010" s="9">
        <v>2566.66</v>
      </c>
    </row>
    <row r="2011" spans="1:2" x14ac:dyDescent="0.25">
      <c r="A2011" s="7">
        <v>42181</v>
      </c>
      <c r="B2011" s="8">
        <v>2556.21</v>
      </c>
    </row>
    <row r="2012" spans="1:2" x14ac:dyDescent="0.25">
      <c r="A2012" s="7">
        <v>42182</v>
      </c>
      <c r="B2012" s="9">
        <v>2585.11</v>
      </c>
    </row>
    <row r="2013" spans="1:2" x14ac:dyDescent="0.25">
      <c r="A2013" s="7">
        <v>42183</v>
      </c>
      <c r="B2013" s="8">
        <v>2585.11</v>
      </c>
    </row>
    <row r="2014" spans="1:2" x14ac:dyDescent="0.25">
      <c r="A2014" s="7">
        <v>42184</v>
      </c>
      <c r="B2014" s="9">
        <v>2585.11</v>
      </c>
    </row>
    <row r="2015" spans="1:2" x14ac:dyDescent="0.25">
      <c r="A2015" s="7">
        <v>42185</v>
      </c>
      <c r="B2015" s="8">
        <v>2585.11</v>
      </c>
    </row>
    <row r="2016" spans="1:2" x14ac:dyDescent="0.25">
      <c r="A2016" s="7">
        <v>42186</v>
      </c>
      <c r="B2016" s="9">
        <v>2598.6799999999998</v>
      </c>
    </row>
    <row r="2017" spans="1:2" x14ac:dyDescent="0.25">
      <c r="A2017" s="7">
        <v>42187</v>
      </c>
      <c r="B2017" s="8">
        <v>2626.8</v>
      </c>
    </row>
    <row r="2018" spans="1:2" x14ac:dyDescent="0.25">
      <c r="A2018" s="7">
        <v>42188</v>
      </c>
      <c r="B2018" s="9">
        <v>2623.91</v>
      </c>
    </row>
    <row r="2019" spans="1:2" x14ac:dyDescent="0.25">
      <c r="A2019" s="7">
        <v>42189</v>
      </c>
      <c r="B2019" s="8">
        <v>2642.97</v>
      </c>
    </row>
    <row r="2020" spans="1:2" x14ac:dyDescent="0.25">
      <c r="A2020" s="7">
        <v>42190</v>
      </c>
      <c r="B2020" s="9">
        <v>2642.97</v>
      </c>
    </row>
    <row r="2021" spans="1:2" x14ac:dyDescent="0.25">
      <c r="A2021" s="7">
        <v>42191</v>
      </c>
      <c r="B2021" s="8">
        <v>2642.97</v>
      </c>
    </row>
    <row r="2022" spans="1:2" x14ac:dyDescent="0.25">
      <c r="A2022" s="7">
        <v>42192</v>
      </c>
      <c r="B2022" s="9">
        <v>2665.41</v>
      </c>
    </row>
    <row r="2023" spans="1:2" x14ac:dyDescent="0.25">
      <c r="A2023" s="7">
        <v>42193</v>
      </c>
      <c r="B2023" s="8">
        <v>2690.15</v>
      </c>
    </row>
    <row r="2024" spans="1:2" x14ac:dyDescent="0.25">
      <c r="A2024" s="7">
        <v>42194</v>
      </c>
      <c r="B2024" s="9">
        <v>2690.79</v>
      </c>
    </row>
    <row r="2025" spans="1:2" x14ac:dyDescent="0.25">
      <c r="A2025" s="7">
        <v>42195</v>
      </c>
      <c r="B2025" s="8">
        <v>2670.79</v>
      </c>
    </row>
    <row r="2026" spans="1:2" x14ac:dyDescent="0.25">
      <c r="A2026" s="7">
        <v>42196</v>
      </c>
      <c r="B2026" s="9">
        <v>2667.37</v>
      </c>
    </row>
    <row r="2027" spans="1:2" x14ac:dyDescent="0.25">
      <c r="A2027" s="7">
        <v>42197</v>
      </c>
      <c r="B2027" s="8">
        <v>2667.37</v>
      </c>
    </row>
    <row r="2028" spans="1:2" x14ac:dyDescent="0.25">
      <c r="A2028" s="7">
        <v>42198</v>
      </c>
      <c r="B2028" s="9">
        <v>2667.37</v>
      </c>
    </row>
    <row r="2029" spans="1:2" x14ac:dyDescent="0.25">
      <c r="A2029" s="7">
        <v>42199</v>
      </c>
      <c r="B2029" s="8">
        <v>2693.54</v>
      </c>
    </row>
    <row r="2030" spans="1:2" x14ac:dyDescent="0.25">
      <c r="A2030" s="7">
        <v>42200</v>
      </c>
      <c r="B2030" s="9">
        <v>2688.2</v>
      </c>
    </row>
    <row r="2031" spans="1:2" x14ac:dyDescent="0.25">
      <c r="A2031" s="7">
        <v>42201</v>
      </c>
      <c r="B2031" s="8">
        <v>2713.04</v>
      </c>
    </row>
    <row r="2032" spans="1:2" x14ac:dyDescent="0.25">
      <c r="A2032" s="7">
        <v>42202</v>
      </c>
      <c r="B2032" s="9">
        <v>2727.23</v>
      </c>
    </row>
    <row r="2033" spans="1:2" x14ac:dyDescent="0.25">
      <c r="A2033" s="7">
        <v>42203</v>
      </c>
      <c r="B2033" s="8">
        <v>2751.88</v>
      </c>
    </row>
    <row r="2034" spans="1:2" x14ac:dyDescent="0.25">
      <c r="A2034" s="7">
        <v>42204</v>
      </c>
      <c r="B2034" s="9">
        <v>2751.88</v>
      </c>
    </row>
    <row r="2035" spans="1:2" x14ac:dyDescent="0.25">
      <c r="A2035" s="7">
        <v>42205</v>
      </c>
      <c r="B2035" s="8">
        <v>2751.88</v>
      </c>
    </row>
    <row r="2036" spans="1:2" x14ac:dyDescent="0.25">
      <c r="A2036" s="7">
        <v>42206</v>
      </c>
      <c r="B2036" s="9">
        <v>2751.88</v>
      </c>
    </row>
    <row r="2037" spans="1:2" x14ac:dyDescent="0.25">
      <c r="A2037" s="7">
        <v>42207</v>
      </c>
      <c r="B2037" s="8">
        <v>2765.1</v>
      </c>
    </row>
    <row r="2038" spans="1:2" x14ac:dyDescent="0.25">
      <c r="A2038" s="7">
        <v>42208</v>
      </c>
      <c r="B2038" s="9">
        <v>2790.26</v>
      </c>
    </row>
    <row r="2039" spans="1:2" x14ac:dyDescent="0.25">
      <c r="A2039" s="7">
        <v>42209</v>
      </c>
      <c r="B2039" s="8">
        <v>2807.36</v>
      </c>
    </row>
    <row r="2040" spans="1:2" x14ac:dyDescent="0.25">
      <c r="A2040" s="7">
        <v>42210</v>
      </c>
      <c r="B2040" s="9">
        <v>2857.46</v>
      </c>
    </row>
    <row r="2041" spans="1:2" x14ac:dyDescent="0.25">
      <c r="A2041" s="7">
        <v>42211</v>
      </c>
      <c r="B2041" s="8">
        <v>2857.46</v>
      </c>
    </row>
    <row r="2042" spans="1:2" x14ac:dyDescent="0.25">
      <c r="A2042" s="7">
        <v>42212</v>
      </c>
      <c r="B2042" s="9">
        <v>2857.46</v>
      </c>
    </row>
    <row r="2043" spans="1:2" x14ac:dyDescent="0.25">
      <c r="A2043" s="7">
        <v>42213</v>
      </c>
      <c r="B2043" s="8">
        <v>2854.13</v>
      </c>
    </row>
    <row r="2044" spans="1:2" x14ac:dyDescent="0.25">
      <c r="A2044" s="7">
        <v>42214</v>
      </c>
      <c r="B2044" s="9">
        <v>2855.44</v>
      </c>
    </row>
    <row r="2045" spans="1:2" x14ac:dyDescent="0.25">
      <c r="A2045" s="7">
        <v>42215</v>
      </c>
      <c r="B2045" s="8">
        <v>2855.32</v>
      </c>
    </row>
    <row r="2046" spans="1:2" x14ac:dyDescent="0.25">
      <c r="A2046" s="7">
        <v>42216</v>
      </c>
      <c r="B2046" s="9">
        <v>2866.04</v>
      </c>
    </row>
    <row r="2047" spans="1:2" x14ac:dyDescent="0.25">
      <c r="A2047" s="7">
        <v>42217</v>
      </c>
      <c r="B2047" s="8">
        <v>2862.51</v>
      </c>
    </row>
    <row r="2048" spans="1:2" x14ac:dyDescent="0.25">
      <c r="A2048" s="7">
        <v>42218</v>
      </c>
      <c r="B2048" s="9">
        <v>2862.51</v>
      </c>
    </row>
    <row r="2049" spans="1:2" x14ac:dyDescent="0.25">
      <c r="A2049" s="7">
        <v>42219</v>
      </c>
      <c r="B2049" s="8">
        <v>2862.51</v>
      </c>
    </row>
    <row r="2050" spans="1:2" x14ac:dyDescent="0.25">
      <c r="A2050" s="7">
        <v>42220</v>
      </c>
      <c r="B2050" s="9">
        <v>2902.98</v>
      </c>
    </row>
    <row r="2051" spans="1:2" x14ac:dyDescent="0.25">
      <c r="A2051" s="7">
        <v>42221</v>
      </c>
      <c r="B2051" s="8">
        <v>2906.95</v>
      </c>
    </row>
    <row r="2052" spans="1:2" x14ac:dyDescent="0.25">
      <c r="A2052" s="7">
        <v>42222</v>
      </c>
      <c r="B2052" s="9">
        <v>2945.97</v>
      </c>
    </row>
    <row r="2053" spans="1:2" x14ac:dyDescent="0.25">
      <c r="A2053" s="7">
        <v>42223</v>
      </c>
      <c r="B2053" s="8">
        <v>2955.31</v>
      </c>
    </row>
    <row r="2054" spans="1:2" x14ac:dyDescent="0.25">
      <c r="A2054" s="7">
        <v>42224</v>
      </c>
      <c r="B2054" s="9">
        <v>2955.31</v>
      </c>
    </row>
    <row r="2055" spans="1:2" x14ac:dyDescent="0.25">
      <c r="A2055" s="7">
        <v>42225</v>
      </c>
      <c r="B2055" s="8">
        <v>2955.31</v>
      </c>
    </row>
    <row r="2056" spans="1:2" x14ac:dyDescent="0.25">
      <c r="A2056" s="7">
        <v>42226</v>
      </c>
      <c r="B2056" s="9">
        <v>2955.31</v>
      </c>
    </row>
    <row r="2057" spans="1:2" x14ac:dyDescent="0.25">
      <c r="A2057" s="7">
        <v>42227</v>
      </c>
      <c r="B2057" s="8">
        <v>2913.45</v>
      </c>
    </row>
    <row r="2058" spans="1:2" x14ac:dyDescent="0.25">
      <c r="A2058" s="7">
        <v>42228</v>
      </c>
      <c r="B2058" s="9">
        <v>2943.97</v>
      </c>
    </row>
    <row r="2059" spans="1:2" x14ac:dyDescent="0.25">
      <c r="A2059" s="7">
        <v>42229</v>
      </c>
      <c r="B2059" s="8">
        <v>2937.63</v>
      </c>
    </row>
    <row r="2060" spans="1:2" x14ac:dyDescent="0.25">
      <c r="A2060" s="7">
        <v>42230</v>
      </c>
      <c r="B2060" s="9">
        <v>2966.12</v>
      </c>
    </row>
    <row r="2061" spans="1:2" x14ac:dyDescent="0.25">
      <c r="A2061" s="7">
        <v>42231</v>
      </c>
      <c r="B2061" s="8">
        <v>2983.12</v>
      </c>
    </row>
    <row r="2062" spans="1:2" x14ac:dyDescent="0.25">
      <c r="A2062" s="7">
        <v>42232</v>
      </c>
      <c r="B2062" s="9">
        <v>2983.12</v>
      </c>
    </row>
    <row r="2063" spans="1:2" x14ac:dyDescent="0.25">
      <c r="A2063" s="7">
        <v>42233</v>
      </c>
      <c r="B2063" s="8">
        <v>2983.12</v>
      </c>
    </row>
    <row r="2064" spans="1:2" x14ac:dyDescent="0.25">
      <c r="A2064" s="7">
        <v>42234</v>
      </c>
      <c r="B2064" s="9">
        <v>2983.12</v>
      </c>
    </row>
    <row r="2065" spans="1:2" x14ac:dyDescent="0.25">
      <c r="A2065" s="7">
        <v>42235</v>
      </c>
      <c r="B2065" s="8">
        <v>3003.35</v>
      </c>
    </row>
    <row r="2066" spans="1:2" x14ac:dyDescent="0.25">
      <c r="A2066" s="7">
        <v>42236</v>
      </c>
      <c r="B2066" s="9">
        <v>3027.2</v>
      </c>
    </row>
    <row r="2067" spans="1:2" x14ac:dyDescent="0.25">
      <c r="A2067" s="7">
        <v>42237</v>
      </c>
      <c r="B2067" s="8">
        <v>3053.65</v>
      </c>
    </row>
    <row r="2068" spans="1:2" x14ac:dyDescent="0.25">
      <c r="A2068" s="7">
        <v>42238</v>
      </c>
      <c r="B2068" s="9">
        <v>3102.6</v>
      </c>
    </row>
    <row r="2069" spans="1:2" x14ac:dyDescent="0.25">
      <c r="A2069" s="7">
        <v>42239</v>
      </c>
      <c r="B2069" s="8">
        <v>3102.6</v>
      </c>
    </row>
    <row r="2070" spans="1:2" x14ac:dyDescent="0.25">
      <c r="A2070" s="7">
        <v>42240</v>
      </c>
      <c r="B2070" s="9">
        <v>3102.6</v>
      </c>
    </row>
    <row r="2071" spans="1:2" x14ac:dyDescent="0.25">
      <c r="A2071" s="7">
        <v>42241</v>
      </c>
      <c r="B2071" s="8">
        <v>3208.37</v>
      </c>
    </row>
    <row r="2072" spans="1:2" x14ac:dyDescent="0.25">
      <c r="A2072" s="7">
        <v>42242</v>
      </c>
      <c r="B2072" s="9">
        <v>3194.24</v>
      </c>
    </row>
    <row r="2073" spans="1:2" x14ac:dyDescent="0.25">
      <c r="A2073" s="7">
        <v>42243</v>
      </c>
      <c r="B2073" s="8">
        <v>3238.51</v>
      </c>
    </row>
    <row r="2074" spans="1:2" x14ac:dyDescent="0.25">
      <c r="A2074" s="7">
        <v>42244</v>
      </c>
      <c r="B2074" s="9">
        <v>3195.47</v>
      </c>
    </row>
    <row r="2075" spans="1:2" x14ac:dyDescent="0.25">
      <c r="A2075" s="7">
        <v>42245</v>
      </c>
      <c r="B2075" s="8">
        <v>3101.1</v>
      </c>
    </row>
    <row r="2076" spans="1:2" x14ac:dyDescent="0.25">
      <c r="A2076" s="7">
        <v>42246</v>
      </c>
      <c r="B2076" s="9">
        <v>3101.1</v>
      </c>
    </row>
    <row r="2077" spans="1:2" x14ac:dyDescent="0.25">
      <c r="A2077" s="7">
        <v>42247</v>
      </c>
      <c r="B2077" s="8">
        <v>3101.1</v>
      </c>
    </row>
    <row r="2078" spans="1:2" x14ac:dyDescent="0.25">
      <c r="A2078" s="7">
        <v>42248</v>
      </c>
      <c r="B2078" s="9">
        <v>3079.97</v>
      </c>
    </row>
    <row r="2079" spans="1:2" x14ac:dyDescent="0.25">
      <c r="A2079" s="7">
        <v>42249</v>
      </c>
      <c r="B2079" s="8">
        <v>3093.64</v>
      </c>
    </row>
    <row r="2080" spans="1:2" x14ac:dyDescent="0.25">
      <c r="A2080" s="7">
        <v>42250</v>
      </c>
      <c r="B2080" s="9">
        <v>3142.34</v>
      </c>
    </row>
    <row r="2081" spans="1:2" x14ac:dyDescent="0.25">
      <c r="A2081" s="7">
        <v>42251</v>
      </c>
      <c r="B2081" s="8">
        <v>3119.93</v>
      </c>
    </row>
    <row r="2082" spans="1:2" x14ac:dyDescent="0.25">
      <c r="A2082" s="7">
        <v>42252</v>
      </c>
      <c r="B2082" s="9">
        <v>3113.55</v>
      </c>
    </row>
    <row r="2083" spans="1:2" x14ac:dyDescent="0.25">
      <c r="A2083" s="7">
        <v>42253</v>
      </c>
      <c r="B2083" s="8">
        <v>3113.55</v>
      </c>
    </row>
    <row r="2084" spans="1:2" x14ac:dyDescent="0.25">
      <c r="A2084" s="7">
        <v>42254</v>
      </c>
      <c r="B2084" s="9">
        <v>3113.55</v>
      </c>
    </row>
    <row r="2085" spans="1:2" x14ac:dyDescent="0.25">
      <c r="A2085" s="7">
        <v>42255</v>
      </c>
      <c r="B2085" s="8">
        <v>3113.55</v>
      </c>
    </row>
    <row r="2086" spans="1:2" x14ac:dyDescent="0.25">
      <c r="A2086" s="7">
        <v>42256</v>
      </c>
      <c r="B2086" s="9">
        <v>3138.46</v>
      </c>
    </row>
    <row r="2087" spans="1:2" x14ac:dyDescent="0.25">
      <c r="A2087" s="7">
        <v>42257</v>
      </c>
      <c r="B2087" s="8">
        <v>3105.4</v>
      </c>
    </row>
    <row r="2088" spans="1:2" x14ac:dyDescent="0.25">
      <c r="A2088" s="7">
        <v>42258</v>
      </c>
      <c r="B2088" s="9">
        <v>3080.57</v>
      </c>
    </row>
    <row r="2089" spans="1:2" x14ac:dyDescent="0.25">
      <c r="A2089" s="7">
        <v>42259</v>
      </c>
      <c r="B2089" s="8">
        <v>3012.96</v>
      </c>
    </row>
    <row r="2090" spans="1:2" x14ac:dyDescent="0.25">
      <c r="A2090" s="7">
        <v>42260</v>
      </c>
      <c r="B2090" s="9">
        <v>3012.96</v>
      </c>
    </row>
    <row r="2091" spans="1:2" x14ac:dyDescent="0.25">
      <c r="A2091" s="7">
        <v>42261</v>
      </c>
      <c r="B2091" s="8">
        <v>3012.96</v>
      </c>
    </row>
    <row r="2092" spans="1:2" x14ac:dyDescent="0.25">
      <c r="A2092" s="7">
        <v>42262</v>
      </c>
      <c r="B2092" s="9">
        <v>3032.59</v>
      </c>
    </row>
    <row r="2093" spans="1:2" x14ac:dyDescent="0.25">
      <c r="A2093" s="7">
        <v>42263</v>
      </c>
      <c r="B2093" s="8">
        <v>3025.28</v>
      </c>
    </row>
    <row r="2094" spans="1:2" x14ac:dyDescent="0.25">
      <c r="A2094" s="7">
        <v>42264</v>
      </c>
      <c r="B2094" s="9">
        <v>2989.04</v>
      </c>
    </row>
    <row r="2095" spans="1:2" x14ac:dyDescent="0.25">
      <c r="A2095" s="7">
        <v>42265</v>
      </c>
      <c r="B2095" s="8">
        <v>2975.13</v>
      </c>
    </row>
    <row r="2096" spans="1:2" x14ac:dyDescent="0.25">
      <c r="A2096" s="7">
        <v>42266</v>
      </c>
      <c r="B2096" s="9">
        <v>2984.9</v>
      </c>
    </row>
    <row r="2097" spans="1:2" x14ac:dyDescent="0.25">
      <c r="A2097" s="7">
        <v>42267</v>
      </c>
      <c r="B2097" s="8">
        <v>2984.9</v>
      </c>
    </row>
    <row r="2098" spans="1:2" x14ac:dyDescent="0.25">
      <c r="A2098" s="7">
        <v>42268</v>
      </c>
      <c r="B2098" s="9">
        <v>2984.9</v>
      </c>
    </row>
    <row r="2099" spans="1:2" x14ac:dyDescent="0.25">
      <c r="A2099" s="7">
        <v>42269</v>
      </c>
      <c r="B2099" s="8">
        <v>3001.68</v>
      </c>
    </row>
    <row r="2100" spans="1:2" x14ac:dyDescent="0.25">
      <c r="A2100" s="7">
        <v>42270</v>
      </c>
      <c r="B2100" s="9">
        <v>3065.74</v>
      </c>
    </row>
    <row r="2101" spans="1:2" x14ac:dyDescent="0.25">
      <c r="A2101" s="7">
        <v>42271</v>
      </c>
      <c r="B2101" s="8">
        <v>3099.28</v>
      </c>
    </row>
    <row r="2102" spans="1:2" x14ac:dyDescent="0.25">
      <c r="A2102" s="7">
        <v>42272</v>
      </c>
      <c r="B2102" s="9">
        <v>3135.17</v>
      </c>
    </row>
    <row r="2103" spans="1:2" x14ac:dyDescent="0.25">
      <c r="A2103" s="7">
        <v>42273</v>
      </c>
      <c r="B2103" s="8">
        <v>3080.44</v>
      </c>
    </row>
    <row r="2104" spans="1:2" x14ac:dyDescent="0.25">
      <c r="A2104" s="7">
        <v>42274</v>
      </c>
      <c r="B2104" s="9">
        <v>3080.44</v>
      </c>
    </row>
    <row r="2105" spans="1:2" x14ac:dyDescent="0.25">
      <c r="A2105" s="7">
        <v>42275</v>
      </c>
      <c r="B2105" s="8">
        <v>3080.44</v>
      </c>
    </row>
    <row r="2106" spans="1:2" x14ac:dyDescent="0.25">
      <c r="A2106" s="7">
        <v>42276</v>
      </c>
      <c r="B2106" s="9">
        <v>3096.98</v>
      </c>
    </row>
    <row r="2107" spans="1:2" x14ac:dyDescent="0.25">
      <c r="A2107" s="7">
        <v>42277</v>
      </c>
      <c r="B2107" s="8">
        <v>3121.94</v>
      </c>
    </row>
    <row r="2108" spans="1:2" x14ac:dyDescent="0.25">
      <c r="A2108" s="7">
        <v>42278</v>
      </c>
      <c r="B2108" s="9">
        <v>3086.75</v>
      </c>
    </row>
    <row r="2109" spans="1:2" x14ac:dyDescent="0.25">
      <c r="A2109" s="7">
        <v>42279</v>
      </c>
      <c r="B2109" s="8">
        <v>3061.85</v>
      </c>
    </row>
    <row r="2110" spans="1:2" x14ac:dyDescent="0.25">
      <c r="A2110" s="7">
        <v>42280</v>
      </c>
      <c r="B2110" s="9">
        <v>3034.9</v>
      </c>
    </row>
    <row r="2111" spans="1:2" x14ac:dyDescent="0.25">
      <c r="A2111" s="7">
        <v>42281</v>
      </c>
      <c r="B2111" s="8">
        <v>3034.9</v>
      </c>
    </row>
    <row r="2112" spans="1:2" x14ac:dyDescent="0.25">
      <c r="A2112" s="7">
        <v>42282</v>
      </c>
      <c r="B2112" s="9">
        <v>3034.9</v>
      </c>
    </row>
    <row r="2113" spans="1:2" x14ac:dyDescent="0.25">
      <c r="A2113" s="7">
        <v>42283</v>
      </c>
      <c r="B2113" s="8">
        <v>2971.15</v>
      </c>
    </row>
    <row r="2114" spans="1:2" x14ac:dyDescent="0.25">
      <c r="A2114" s="7">
        <v>42284</v>
      </c>
      <c r="B2114" s="9">
        <v>2913.74</v>
      </c>
    </row>
    <row r="2115" spans="1:2" x14ac:dyDescent="0.25">
      <c r="A2115" s="7">
        <v>42285</v>
      </c>
      <c r="B2115" s="8">
        <v>2891.91</v>
      </c>
    </row>
    <row r="2116" spans="1:2" x14ac:dyDescent="0.25">
      <c r="A2116" s="7">
        <v>42286</v>
      </c>
      <c r="B2116" s="9">
        <v>2887.21</v>
      </c>
    </row>
    <row r="2117" spans="1:2" x14ac:dyDescent="0.25">
      <c r="A2117" s="7">
        <v>42287</v>
      </c>
      <c r="B2117" s="8">
        <v>2855.74</v>
      </c>
    </row>
    <row r="2118" spans="1:2" x14ac:dyDescent="0.25">
      <c r="A2118" s="7">
        <v>42288</v>
      </c>
      <c r="B2118" s="9">
        <v>2855.74</v>
      </c>
    </row>
    <row r="2119" spans="1:2" x14ac:dyDescent="0.25">
      <c r="A2119" s="7">
        <v>42289</v>
      </c>
      <c r="B2119" s="8">
        <v>2855.74</v>
      </c>
    </row>
    <row r="2120" spans="1:2" x14ac:dyDescent="0.25">
      <c r="A2120" s="7">
        <v>42290</v>
      </c>
      <c r="B2120" s="9">
        <v>2855.74</v>
      </c>
    </row>
    <row r="2121" spans="1:2" x14ac:dyDescent="0.25">
      <c r="A2121" s="7">
        <v>42291</v>
      </c>
      <c r="B2121" s="8">
        <v>2910.7</v>
      </c>
    </row>
    <row r="2122" spans="1:2" x14ac:dyDescent="0.25">
      <c r="A2122" s="7">
        <v>42292</v>
      </c>
      <c r="B2122" s="9">
        <v>2928.69</v>
      </c>
    </row>
    <row r="2123" spans="1:2" x14ac:dyDescent="0.25">
      <c r="A2123" s="7">
        <v>42293</v>
      </c>
      <c r="B2123" s="8">
        <v>2908.87</v>
      </c>
    </row>
    <row r="2124" spans="1:2" x14ac:dyDescent="0.25">
      <c r="A2124" s="7">
        <v>42294</v>
      </c>
      <c r="B2124" s="9">
        <v>2879.89</v>
      </c>
    </row>
    <row r="2125" spans="1:2" x14ac:dyDescent="0.25">
      <c r="A2125" s="7">
        <v>42295</v>
      </c>
      <c r="B2125" s="8">
        <v>2879.89</v>
      </c>
    </row>
    <row r="2126" spans="1:2" x14ac:dyDescent="0.25">
      <c r="A2126" s="7">
        <v>42296</v>
      </c>
      <c r="B2126" s="9">
        <v>2879.89</v>
      </c>
    </row>
    <row r="2127" spans="1:2" x14ac:dyDescent="0.25">
      <c r="A2127" s="7">
        <v>42297</v>
      </c>
      <c r="B2127" s="8">
        <v>2912.99</v>
      </c>
    </row>
    <row r="2128" spans="1:2" x14ac:dyDescent="0.25">
      <c r="A2128" s="7">
        <v>42298</v>
      </c>
      <c r="B2128" s="9">
        <v>2929.19</v>
      </c>
    </row>
    <row r="2129" spans="1:2" x14ac:dyDescent="0.25">
      <c r="A2129" s="7">
        <v>42299</v>
      </c>
      <c r="B2129" s="8">
        <v>2966.68</v>
      </c>
    </row>
    <row r="2130" spans="1:2" x14ac:dyDescent="0.25">
      <c r="A2130" s="7">
        <v>42300</v>
      </c>
      <c r="B2130" s="9">
        <v>2925.36</v>
      </c>
    </row>
    <row r="2131" spans="1:2" x14ac:dyDescent="0.25">
      <c r="A2131" s="7">
        <v>42301</v>
      </c>
      <c r="B2131" s="8">
        <v>2912.08</v>
      </c>
    </row>
    <row r="2132" spans="1:2" x14ac:dyDescent="0.25">
      <c r="A2132" s="7">
        <v>42302</v>
      </c>
      <c r="B2132" s="9">
        <v>2912.08</v>
      </c>
    </row>
    <row r="2133" spans="1:2" x14ac:dyDescent="0.25">
      <c r="A2133" s="7">
        <v>42303</v>
      </c>
      <c r="B2133" s="8">
        <v>2912.08</v>
      </c>
    </row>
    <row r="2134" spans="1:2" x14ac:dyDescent="0.25">
      <c r="A2134" s="7">
        <v>42304</v>
      </c>
      <c r="B2134" s="9">
        <v>2918.21</v>
      </c>
    </row>
    <row r="2135" spans="1:2" x14ac:dyDescent="0.25">
      <c r="A2135" s="7">
        <v>42305</v>
      </c>
      <c r="B2135" s="8">
        <v>2950.87</v>
      </c>
    </row>
    <row r="2136" spans="1:2" x14ac:dyDescent="0.25">
      <c r="A2136" s="7">
        <v>42306</v>
      </c>
      <c r="B2136" s="9">
        <v>2926.75</v>
      </c>
    </row>
    <row r="2137" spans="1:2" x14ac:dyDescent="0.25">
      <c r="A2137" s="7">
        <v>42307</v>
      </c>
      <c r="B2137" s="8">
        <v>2921.32</v>
      </c>
    </row>
    <row r="2138" spans="1:2" x14ac:dyDescent="0.25">
      <c r="A2138" s="7">
        <v>42308</v>
      </c>
      <c r="B2138" s="9">
        <v>2897.83</v>
      </c>
    </row>
    <row r="2139" spans="1:2" x14ac:dyDescent="0.25">
      <c r="A2139" s="7">
        <v>42309</v>
      </c>
      <c r="B2139" s="8">
        <v>2897.83</v>
      </c>
    </row>
    <row r="2140" spans="1:2" x14ac:dyDescent="0.25">
      <c r="A2140" s="7">
        <v>42310</v>
      </c>
      <c r="B2140" s="9">
        <v>2897.83</v>
      </c>
    </row>
    <row r="2141" spans="1:2" x14ac:dyDescent="0.25">
      <c r="A2141" s="7">
        <v>42311</v>
      </c>
      <c r="B2141" s="8">
        <v>2897.83</v>
      </c>
    </row>
    <row r="2142" spans="1:2" x14ac:dyDescent="0.25">
      <c r="A2142" s="7">
        <v>42312</v>
      </c>
      <c r="B2142" s="9">
        <v>2825.25</v>
      </c>
    </row>
    <row r="2143" spans="1:2" x14ac:dyDescent="0.25">
      <c r="A2143" s="7">
        <v>42313</v>
      </c>
      <c r="B2143" s="8">
        <v>2819.63</v>
      </c>
    </row>
    <row r="2144" spans="1:2" x14ac:dyDescent="0.25">
      <c r="A2144" s="7">
        <v>42314</v>
      </c>
      <c r="B2144" s="9">
        <v>2853.32</v>
      </c>
    </row>
    <row r="2145" spans="1:2" x14ac:dyDescent="0.25">
      <c r="A2145" s="7">
        <v>42315</v>
      </c>
      <c r="B2145" s="8">
        <v>2896.19</v>
      </c>
    </row>
    <row r="2146" spans="1:2" x14ac:dyDescent="0.25">
      <c r="A2146" s="7">
        <v>42316</v>
      </c>
      <c r="B2146" s="9">
        <v>2896.19</v>
      </c>
    </row>
    <row r="2147" spans="1:2" x14ac:dyDescent="0.25">
      <c r="A2147" s="7">
        <v>42317</v>
      </c>
      <c r="B2147" s="8">
        <v>2896.19</v>
      </c>
    </row>
    <row r="2148" spans="1:2" x14ac:dyDescent="0.25">
      <c r="A2148" s="7">
        <v>42318</v>
      </c>
      <c r="B2148" s="9">
        <v>2921.15</v>
      </c>
    </row>
    <row r="2149" spans="1:2" x14ac:dyDescent="0.25">
      <c r="A2149" s="7">
        <v>42319</v>
      </c>
      <c r="B2149" s="8">
        <v>2935.86</v>
      </c>
    </row>
    <row r="2150" spans="1:2" x14ac:dyDescent="0.25">
      <c r="A2150" s="7">
        <v>42320</v>
      </c>
      <c r="B2150" s="9">
        <v>2935.86</v>
      </c>
    </row>
    <row r="2151" spans="1:2" x14ac:dyDescent="0.25">
      <c r="A2151" s="7">
        <v>42321</v>
      </c>
      <c r="B2151" s="8">
        <v>3009.36</v>
      </c>
    </row>
    <row r="2152" spans="1:2" x14ac:dyDescent="0.25">
      <c r="A2152" s="7">
        <v>42322</v>
      </c>
      <c r="B2152" s="9">
        <v>3073.23</v>
      </c>
    </row>
    <row r="2153" spans="1:2" x14ac:dyDescent="0.25">
      <c r="A2153" s="7">
        <v>42323</v>
      </c>
      <c r="B2153" s="8">
        <v>3073.23</v>
      </c>
    </row>
    <row r="2154" spans="1:2" x14ac:dyDescent="0.25">
      <c r="A2154" s="7">
        <v>42324</v>
      </c>
      <c r="B2154" s="9">
        <v>3073.23</v>
      </c>
    </row>
    <row r="2155" spans="1:2" x14ac:dyDescent="0.25">
      <c r="A2155" s="7">
        <v>42325</v>
      </c>
      <c r="B2155" s="8">
        <v>3073.23</v>
      </c>
    </row>
    <row r="2156" spans="1:2" x14ac:dyDescent="0.25">
      <c r="A2156" s="7">
        <v>42326</v>
      </c>
      <c r="B2156" s="9">
        <v>3069.24</v>
      </c>
    </row>
    <row r="2157" spans="1:2" x14ac:dyDescent="0.25">
      <c r="A2157" s="7">
        <v>42327</v>
      </c>
      <c r="B2157" s="8">
        <v>3108.7</v>
      </c>
    </row>
    <row r="2158" spans="1:2" x14ac:dyDescent="0.25">
      <c r="A2158" s="7">
        <v>42328</v>
      </c>
      <c r="B2158" s="9">
        <v>3082.04</v>
      </c>
    </row>
    <row r="2159" spans="1:2" x14ac:dyDescent="0.25">
      <c r="A2159" s="7">
        <v>42329</v>
      </c>
      <c r="B2159" s="8">
        <v>3047.31</v>
      </c>
    </row>
    <row r="2160" spans="1:2" x14ac:dyDescent="0.25">
      <c r="A2160" s="7">
        <v>42330</v>
      </c>
      <c r="B2160" s="9">
        <v>3047.31</v>
      </c>
    </row>
    <row r="2161" spans="1:2" x14ac:dyDescent="0.25">
      <c r="A2161" s="7">
        <v>42331</v>
      </c>
      <c r="B2161" s="8">
        <v>3047.31</v>
      </c>
    </row>
    <row r="2162" spans="1:2" x14ac:dyDescent="0.25">
      <c r="A2162" s="7">
        <v>42332</v>
      </c>
      <c r="B2162" s="9">
        <v>3086.82</v>
      </c>
    </row>
    <row r="2163" spans="1:2" x14ac:dyDescent="0.25">
      <c r="A2163" s="7">
        <v>42333</v>
      </c>
      <c r="B2163" s="8">
        <v>3074.35</v>
      </c>
    </row>
    <row r="2164" spans="1:2" x14ac:dyDescent="0.25">
      <c r="A2164" s="7">
        <v>42334</v>
      </c>
      <c r="B2164" s="9">
        <v>3099.75</v>
      </c>
    </row>
    <row r="2165" spans="1:2" x14ac:dyDescent="0.25">
      <c r="A2165" s="7">
        <v>42335</v>
      </c>
      <c r="B2165" s="8">
        <v>3099.75</v>
      </c>
    </row>
    <row r="2166" spans="1:2" x14ac:dyDescent="0.25">
      <c r="A2166" s="7">
        <v>42336</v>
      </c>
      <c r="B2166" s="9">
        <v>3101.1</v>
      </c>
    </row>
    <row r="2167" spans="1:2" x14ac:dyDescent="0.25">
      <c r="A2167" s="7">
        <v>42337</v>
      </c>
      <c r="B2167" s="8">
        <v>3101.1</v>
      </c>
    </row>
    <row r="2168" spans="1:2" x14ac:dyDescent="0.25">
      <c r="A2168" s="7">
        <v>42338</v>
      </c>
      <c r="B2168" s="9">
        <v>3101.1</v>
      </c>
    </row>
    <row r="2169" spans="1:2" x14ac:dyDescent="0.25">
      <c r="A2169" s="7">
        <v>42339</v>
      </c>
      <c r="B2169" s="8">
        <v>3142.11</v>
      </c>
    </row>
    <row r="2170" spans="1:2" x14ac:dyDescent="0.25">
      <c r="A2170" s="7">
        <v>42340</v>
      </c>
      <c r="B2170" s="9">
        <v>3131.95</v>
      </c>
    </row>
    <row r="2171" spans="1:2" x14ac:dyDescent="0.25">
      <c r="A2171" s="7">
        <v>42341</v>
      </c>
      <c r="B2171" s="8">
        <v>3166.67</v>
      </c>
    </row>
    <row r="2172" spans="1:2" x14ac:dyDescent="0.25">
      <c r="A2172" s="7">
        <v>42342</v>
      </c>
      <c r="B2172" s="9">
        <v>3149.12</v>
      </c>
    </row>
    <row r="2173" spans="1:2" x14ac:dyDescent="0.25">
      <c r="A2173" s="7">
        <v>42343</v>
      </c>
      <c r="B2173" s="8">
        <v>3179.22</v>
      </c>
    </row>
    <row r="2174" spans="1:2" x14ac:dyDescent="0.25">
      <c r="A2174" s="7">
        <v>42344</v>
      </c>
      <c r="B2174" s="9">
        <v>3179.22</v>
      </c>
    </row>
    <row r="2175" spans="1:2" x14ac:dyDescent="0.25">
      <c r="A2175" s="7">
        <v>42345</v>
      </c>
      <c r="B2175" s="8">
        <v>3179.22</v>
      </c>
    </row>
    <row r="2176" spans="1:2" x14ac:dyDescent="0.25">
      <c r="A2176" s="7">
        <v>42346</v>
      </c>
      <c r="B2176" s="9">
        <v>3287.03</v>
      </c>
    </row>
    <row r="2177" spans="1:2" x14ac:dyDescent="0.25">
      <c r="A2177" s="7">
        <v>42347</v>
      </c>
      <c r="B2177" s="8">
        <v>3287.03</v>
      </c>
    </row>
    <row r="2178" spans="1:2" x14ac:dyDescent="0.25">
      <c r="A2178" s="7">
        <v>42348</v>
      </c>
      <c r="B2178" s="9">
        <v>3294.02</v>
      </c>
    </row>
    <row r="2179" spans="1:2" x14ac:dyDescent="0.25">
      <c r="A2179" s="7">
        <v>42349</v>
      </c>
      <c r="B2179" s="8">
        <v>3259.56</v>
      </c>
    </row>
    <row r="2180" spans="1:2" x14ac:dyDescent="0.25">
      <c r="A2180" s="7">
        <v>42350</v>
      </c>
      <c r="B2180" s="9">
        <v>3299.36</v>
      </c>
    </row>
    <row r="2181" spans="1:2" x14ac:dyDescent="0.25">
      <c r="A2181" s="7">
        <v>42351</v>
      </c>
      <c r="B2181" s="8">
        <v>3299.36</v>
      </c>
    </row>
    <row r="2182" spans="1:2" x14ac:dyDescent="0.25">
      <c r="A2182" s="7">
        <v>42352</v>
      </c>
      <c r="B2182" s="9">
        <v>3299.36</v>
      </c>
    </row>
    <row r="2183" spans="1:2" x14ac:dyDescent="0.25">
      <c r="A2183" s="7">
        <v>42353</v>
      </c>
      <c r="B2183" s="8">
        <v>3356</v>
      </c>
    </row>
    <row r="2184" spans="1:2" x14ac:dyDescent="0.25">
      <c r="A2184" s="7">
        <v>42354</v>
      </c>
      <c r="B2184" s="9">
        <v>3328.08</v>
      </c>
    </row>
    <row r="2185" spans="1:2" x14ac:dyDescent="0.25">
      <c r="A2185" s="7">
        <v>42355</v>
      </c>
      <c r="B2185" s="8">
        <v>3317.72</v>
      </c>
    </row>
    <row r="2186" spans="1:2" x14ac:dyDescent="0.25">
      <c r="A2186" s="7">
        <v>42356</v>
      </c>
      <c r="B2186" s="9">
        <v>3333.37</v>
      </c>
    </row>
    <row r="2187" spans="1:2" x14ac:dyDescent="0.25">
      <c r="A2187" s="7">
        <v>42357</v>
      </c>
      <c r="B2187" s="8">
        <v>3337.68</v>
      </c>
    </row>
    <row r="2188" spans="1:2" x14ac:dyDescent="0.25">
      <c r="A2188" s="7">
        <v>42358</v>
      </c>
      <c r="B2188" s="9">
        <v>3337.68</v>
      </c>
    </row>
    <row r="2189" spans="1:2" x14ac:dyDescent="0.25">
      <c r="A2189" s="7">
        <v>42359</v>
      </c>
      <c r="B2189" s="8">
        <v>3337.68</v>
      </c>
    </row>
    <row r="2190" spans="1:2" x14ac:dyDescent="0.25">
      <c r="A2190" s="7">
        <v>42360</v>
      </c>
      <c r="B2190" s="9">
        <v>3332.7</v>
      </c>
    </row>
    <row r="2191" spans="1:2" x14ac:dyDescent="0.25">
      <c r="A2191" s="7">
        <v>42361</v>
      </c>
      <c r="B2191" s="8">
        <v>3307.24</v>
      </c>
    </row>
    <row r="2192" spans="1:2" x14ac:dyDescent="0.25">
      <c r="A2192" s="7">
        <v>42362</v>
      </c>
      <c r="B2192" s="9">
        <v>3255.19</v>
      </c>
    </row>
    <row r="2193" spans="1:2" x14ac:dyDescent="0.25">
      <c r="A2193" s="7">
        <v>42363</v>
      </c>
      <c r="B2193" s="8">
        <v>3172.03</v>
      </c>
    </row>
    <row r="2194" spans="1:2" x14ac:dyDescent="0.25">
      <c r="A2194" s="7">
        <v>42364</v>
      </c>
      <c r="B2194" s="9">
        <v>3172.03</v>
      </c>
    </row>
    <row r="2195" spans="1:2" x14ac:dyDescent="0.25">
      <c r="A2195" s="7">
        <v>42365</v>
      </c>
      <c r="B2195" s="8">
        <v>3172.03</v>
      </c>
    </row>
    <row r="2196" spans="1:2" x14ac:dyDescent="0.25">
      <c r="A2196" s="7">
        <v>42366</v>
      </c>
      <c r="B2196" s="9">
        <v>3172.03</v>
      </c>
    </row>
    <row r="2197" spans="1:2" x14ac:dyDescent="0.25">
      <c r="A2197" s="7">
        <v>42367</v>
      </c>
      <c r="B2197" s="8">
        <v>3180.87</v>
      </c>
    </row>
    <row r="2198" spans="1:2" x14ac:dyDescent="0.25">
      <c r="A2198" s="7">
        <v>42368</v>
      </c>
      <c r="B2198" s="9">
        <v>3155.22</v>
      </c>
    </row>
    <row r="2199" spans="1:2" x14ac:dyDescent="0.25">
      <c r="A2199" s="7">
        <v>42369</v>
      </c>
      <c r="B2199" s="8">
        <v>3149.47</v>
      </c>
    </row>
    <row r="2200" spans="1:2" x14ac:dyDescent="0.25">
      <c r="A2200" s="7">
        <v>42370</v>
      </c>
      <c r="B2200" s="9">
        <v>3149.47</v>
      </c>
    </row>
    <row r="2201" spans="1:2" x14ac:dyDescent="0.25">
      <c r="A2201" s="7">
        <v>42371</v>
      </c>
      <c r="B2201" s="8">
        <v>3149.47</v>
      </c>
    </row>
    <row r="2202" spans="1:2" x14ac:dyDescent="0.25">
      <c r="A2202" s="7">
        <v>42372</v>
      </c>
      <c r="B2202" s="9">
        <v>3149.47</v>
      </c>
    </row>
    <row r="2203" spans="1:2" x14ac:dyDescent="0.25">
      <c r="A2203" s="7">
        <v>42373</v>
      </c>
      <c r="B2203" s="8">
        <v>3149.47</v>
      </c>
    </row>
    <row r="2204" spans="1:2" x14ac:dyDescent="0.25">
      <c r="A2204" s="7">
        <v>42374</v>
      </c>
      <c r="B2204" s="9">
        <v>3213.24</v>
      </c>
    </row>
    <row r="2205" spans="1:2" x14ac:dyDescent="0.25">
      <c r="A2205" s="7">
        <v>42375</v>
      </c>
      <c r="B2205" s="8">
        <v>3203.86</v>
      </c>
    </row>
    <row r="2206" spans="1:2" x14ac:dyDescent="0.25">
      <c r="A2206" s="7">
        <v>42376</v>
      </c>
      <c r="B2206" s="9">
        <v>3250.69</v>
      </c>
    </row>
    <row r="2207" spans="1:2" x14ac:dyDescent="0.25">
      <c r="A2207" s="7">
        <v>42377</v>
      </c>
      <c r="B2207" s="8">
        <v>3287.28</v>
      </c>
    </row>
    <row r="2208" spans="1:2" x14ac:dyDescent="0.25">
      <c r="A2208" s="7">
        <v>42378</v>
      </c>
      <c r="B2208" s="9">
        <v>3268.37</v>
      </c>
    </row>
    <row r="2209" spans="1:2" x14ac:dyDescent="0.25">
      <c r="A2209" s="7">
        <v>42379</v>
      </c>
      <c r="B2209" s="8">
        <v>3268.37</v>
      </c>
    </row>
    <row r="2210" spans="1:2" x14ac:dyDescent="0.25">
      <c r="A2210" s="7">
        <v>42380</v>
      </c>
      <c r="B2210" s="9">
        <v>3268.37</v>
      </c>
    </row>
    <row r="2211" spans="1:2" x14ac:dyDescent="0.25">
      <c r="A2211" s="7">
        <v>42381</v>
      </c>
      <c r="B2211" s="8">
        <v>3268.37</v>
      </c>
    </row>
    <row r="2212" spans="1:2" x14ac:dyDescent="0.25">
      <c r="A2212" s="7">
        <v>42382</v>
      </c>
      <c r="B2212" s="9">
        <v>3246.51</v>
      </c>
    </row>
    <row r="2213" spans="1:2" x14ac:dyDescent="0.25">
      <c r="A2213" s="7">
        <v>42383</v>
      </c>
      <c r="B2213" s="8">
        <v>3235.45</v>
      </c>
    </row>
    <row r="2214" spans="1:2" x14ac:dyDescent="0.25">
      <c r="A2214" s="7">
        <v>42384</v>
      </c>
      <c r="B2214" s="9">
        <v>3240.71</v>
      </c>
    </row>
    <row r="2215" spans="1:2" x14ac:dyDescent="0.25">
      <c r="A2215" s="7">
        <v>42385</v>
      </c>
      <c r="B2215" s="8">
        <v>3293.94</v>
      </c>
    </row>
    <row r="2216" spans="1:2" x14ac:dyDescent="0.25">
      <c r="A2216" s="7">
        <v>42386</v>
      </c>
      <c r="B2216" s="9">
        <v>3293.94</v>
      </c>
    </row>
    <row r="2217" spans="1:2" x14ac:dyDescent="0.25">
      <c r="A2217" s="7">
        <v>42387</v>
      </c>
      <c r="B2217" s="8">
        <v>3293.94</v>
      </c>
    </row>
    <row r="2218" spans="1:2" x14ac:dyDescent="0.25">
      <c r="A2218" s="7">
        <v>42388</v>
      </c>
      <c r="B2218" s="9">
        <v>3293.94</v>
      </c>
    </row>
    <row r="2219" spans="1:2" x14ac:dyDescent="0.25">
      <c r="A2219" s="7">
        <v>42389</v>
      </c>
      <c r="B2219" s="8">
        <v>3297.46</v>
      </c>
    </row>
    <row r="2220" spans="1:2" x14ac:dyDescent="0.25">
      <c r="A2220" s="7">
        <v>42390</v>
      </c>
      <c r="B2220" s="9">
        <v>3357.67</v>
      </c>
    </row>
    <row r="2221" spans="1:2" x14ac:dyDescent="0.25">
      <c r="A2221" s="7">
        <v>42391</v>
      </c>
      <c r="B2221" s="8">
        <v>3368.49</v>
      </c>
    </row>
    <row r="2222" spans="1:2" x14ac:dyDescent="0.25">
      <c r="A2222" s="7">
        <v>42392</v>
      </c>
      <c r="B2222" s="9">
        <v>3281.74</v>
      </c>
    </row>
    <row r="2223" spans="1:2" x14ac:dyDescent="0.25">
      <c r="A2223" s="7">
        <v>42393</v>
      </c>
      <c r="B2223" s="8">
        <v>3281.74</v>
      </c>
    </row>
    <row r="2224" spans="1:2" x14ac:dyDescent="0.25">
      <c r="A2224" s="7">
        <v>42394</v>
      </c>
      <c r="B2224" s="9">
        <v>3281.74</v>
      </c>
    </row>
    <row r="2225" spans="1:2" x14ac:dyDescent="0.25">
      <c r="A2225" s="7">
        <v>42395</v>
      </c>
      <c r="B2225" s="8">
        <v>3362.38</v>
      </c>
    </row>
    <row r="2226" spans="1:2" x14ac:dyDescent="0.25">
      <c r="A2226" s="7">
        <v>42396</v>
      </c>
      <c r="B2226" s="9">
        <v>3375.8</v>
      </c>
    </row>
    <row r="2227" spans="1:2" x14ac:dyDescent="0.25">
      <c r="A2227" s="7">
        <v>42397</v>
      </c>
      <c r="B2227" s="8">
        <v>3366.63</v>
      </c>
    </row>
    <row r="2228" spans="1:2" x14ac:dyDescent="0.25">
      <c r="A2228" s="7">
        <v>42398</v>
      </c>
      <c r="B2228" s="9">
        <v>3302.92</v>
      </c>
    </row>
    <row r="2229" spans="1:2" x14ac:dyDescent="0.25">
      <c r="A2229" s="7">
        <v>42399</v>
      </c>
      <c r="B2229" s="8">
        <v>3287.31</v>
      </c>
    </row>
    <row r="2230" spans="1:2" x14ac:dyDescent="0.25">
      <c r="A2230" s="7">
        <v>42400</v>
      </c>
      <c r="B2230" s="9">
        <v>3287.31</v>
      </c>
    </row>
    <row r="2231" spans="1:2" x14ac:dyDescent="0.25">
      <c r="A2231" s="7">
        <v>42401</v>
      </c>
      <c r="B2231" s="8">
        <v>3287.31</v>
      </c>
    </row>
    <row r="2232" spans="1:2" x14ac:dyDescent="0.25">
      <c r="A2232" s="7">
        <v>42402</v>
      </c>
      <c r="B2232" s="9">
        <v>3326.82</v>
      </c>
    </row>
    <row r="2233" spans="1:2" x14ac:dyDescent="0.25">
      <c r="A2233" s="7">
        <v>42403</v>
      </c>
      <c r="B2233" s="8">
        <v>3387.69</v>
      </c>
    </row>
    <row r="2234" spans="1:2" x14ac:dyDescent="0.25">
      <c r="A2234" s="7">
        <v>42404</v>
      </c>
      <c r="B2234" s="9">
        <v>3382.2</v>
      </c>
    </row>
    <row r="2235" spans="1:2" x14ac:dyDescent="0.25">
      <c r="A2235" s="7">
        <v>42405</v>
      </c>
      <c r="B2235" s="8">
        <v>3315.75</v>
      </c>
    </row>
    <row r="2236" spans="1:2" x14ac:dyDescent="0.25">
      <c r="A2236" s="7">
        <v>42406</v>
      </c>
      <c r="B2236" s="9">
        <v>3320.49</v>
      </c>
    </row>
    <row r="2237" spans="1:2" x14ac:dyDescent="0.25">
      <c r="A2237" s="7">
        <v>42407</v>
      </c>
      <c r="B2237" s="8">
        <v>3320.49</v>
      </c>
    </row>
    <row r="2238" spans="1:2" x14ac:dyDescent="0.25">
      <c r="A2238" s="7">
        <v>42408</v>
      </c>
      <c r="B2238" s="9">
        <v>3320.49</v>
      </c>
    </row>
    <row r="2239" spans="1:2" x14ac:dyDescent="0.25">
      <c r="A2239" s="7">
        <v>42409</v>
      </c>
      <c r="B2239" s="8">
        <v>3367.02</v>
      </c>
    </row>
    <row r="2240" spans="1:2" x14ac:dyDescent="0.25">
      <c r="A2240" s="7">
        <v>42410</v>
      </c>
      <c r="B2240" s="9">
        <v>3391.93</v>
      </c>
    </row>
    <row r="2241" spans="1:2" x14ac:dyDescent="0.25">
      <c r="A2241" s="7">
        <v>42411</v>
      </c>
      <c r="B2241" s="8">
        <v>3385.65</v>
      </c>
    </row>
    <row r="2242" spans="1:2" x14ac:dyDescent="0.25">
      <c r="A2242" s="7">
        <v>42412</v>
      </c>
      <c r="B2242" s="9">
        <v>3434.89</v>
      </c>
    </row>
    <row r="2243" spans="1:2" x14ac:dyDescent="0.25">
      <c r="A2243" s="7">
        <v>42413</v>
      </c>
      <c r="B2243" s="8">
        <v>3409.82</v>
      </c>
    </row>
    <row r="2244" spans="1:2" x14ac:dyDescent="0.25">
      <c r="A2244" s="7">
        <v>42414</v>
      </c>
      <c r="B2244" s="9">
        <v>3409.82</v>
      </c>
    </row>
    <row r="2245" spans="1:2" x14ac:dyDescent="0.25">
      <c r="A2245" s="7">
        <v>42415</v>
      </c>
      <c r="B2245" s="8">
        <v>3409.82</v>
      </c>
    </row>
    <row r="2246" spans="1:2" x14ac:dyDescent="0.25">
      <c r="A2246" s="7">
        <v>42416</v>
      </c>
      <c r="B2246" s="9">
        <v>3409.82</v>
      </c>
    </row>
    <row r="2247" spans="1:2" x14ac:dyDescent="0.25">
      <c r="A2247" s="7">
        <v>42417</v>
      </c>
      <c r="B2247" s="8">
        <v>3406.87</v>
      </c>
    </row>
    <row r="2248" spans="1:2" x14ac:dyDescent="0.25">
      <c r="A2248" s="7">
        <v>42418</v>
      </c>
      <c r="B2248" s="9">
        <v>3391.87</v>
      </c>
    </row>
    <row r="2249" spans="1:2" x14ac:dyDescent="0.25">
      <c r="A2249" s="7">
        <v>42419</v>
      </c>
      <c r="B2249" s="8">
        <v>3338.03</v>
      </c>
    </row>
    <row r="2250" spans="1:2" x14ac:dyDescent="0.25">
      <c r="A2250" s="7">
        <v>42420</v>
      </c>
      <c r="B2250" s="9">
        <v>3356.78</v>
      </c>
    </row>
    <row r="2251" spans="1:2" x14ac:dyDescent="0.25">
      <c r="A2251" s="7">
        <v>42421</v>
      </c>
      <c r="B2251" s="8">
        <v>3356.78</v>
      </c>
    </row>
    <row r="2252" spans="1:2" x14ac:dyDescent="0.25">
      <c r="A2252" s="7">
        <v>42422</v>
      </c>
      <c r="B2252" s="9">
        <v>3356.78</v>
      </c>
    </row>
    <row r="2253" spans="1:2" x14ac:dyDescent="0.25">
      <c r="A2253" s="7">
        <v>42423</v>
      </c>
      <c r="B2253" s="8">
        <v>3314.24</v>
      </c>
    </row>
    <row r="2254" spans="1:2" x14ac:dyDescent="0.25">
      <c r="A2254" s="7">
        <v>42424</v>
      </c>
      <c r="B2254" s="9">
        <v>3322.54</v>
      </c>
    </row>
    <row r="2255" spans="1:2" x14ac:dyDescent="0.25">
      <c r="A2255" s="7">
        <v>42425</v>
      </c>
      <c r="B2255" s="8">
        <v>3341.69</v>
      </c>
    </row>
    <row r="2256" spans="1:2" x14ac:dyDescent="0.25">
      <c r="A2256" s="7">
        <v>42426</v>
      </c>
      <c r="B2256" s="9">
        <v>3310.16</v>
      </c>
    </row>
    <row r="2257" spans="1:2" x14ac:dyDescent="0.25">
      <c r="A2257" s="7">
        <v>42427</v>
      </c>
      <c r="B2257" s="8">
        <v>3306</v>
      </c>
    </row>
    <row r="2258" spans="1:2" x14ac:dyDescent="0.25">
      <c r="A2258" s="7">
        <v>42428</v>
      </c>
      <c r="B2258" s="9">
        <v>3306</v>
      </c>
    </row>
    <row r="2259" spans="1:2" x14ac:dyDescent="0.25">
      <c r="A2259" s="7">
        <v>42429</v>
      </c>
      <c r="B2259" s="8">
        <v>3306</v>
      </c>
    </row>
    <row r="2260" spans="1:2" x14ac:dyDescent="0.25">
      <c r="A2260" s="7">
        <v>42430</v>
      </c>
      <c r="B2260" s="9">
        <v>3319.8</v>
      </c>
    </row>
    <row r="2261" spans="1:2" x14ac:dyDescent="0.25">
      <c r="A2261" s="7">
        <v>42431</v>
      </c>
      <c r="B2261" s="8">
        <v>3268.86</v>
      </c>
    </row>
    <row r="2262" spans="1:2" x14ac:dyDescent="0.25">
      <c r="A2262" s="7">
        <v>42432</v>
      </c>
      <c r="B2262" s="9">
        <v>3205.6</v>
      </c>
    </row>
    <row r="2263" spans="1:2" x14ac:dyDescent="0.25">
      <c r="A2263" s="7">
        <v>42433</v>
      </c>
      <c r="B2263" s="8">
        <v>3203.03</v>
      </c>
    </row>
    <row r="2264" spans="1:2" x14ac:dyDescent="0.25">
      <c r="A2264" s="7">
        <v>42434</v>
      </c>
      <c r="B2264" s="9">
        <v>3163.25</v>
      </c>
    </row>
    <row r="2265" spans="1:2" x14ac:dyDescent="0.25">
      <c r="A2265" s="7">
        <v>42435</v>
      </c>
      <c r="B2265" s="8">
        <v>3163.25</v>
      </c>
    </row>
    <row r="2266" spans="1:2" x14ac:dyDescent="0.25">
      <c r="A2266" s="7">
        <v>42436</v>
      </c>
      <c r="B2266" s="9">
        <v>3163.25</v>
      </c>
    </row>
    <row r="2267" spans="1:2" x14ac:dyDescent="0.25">
      <c r="A2267" s="7">
        <v>42437</v>
      </c>
      <c r="B2267" s="8">
        <v>3135.28</v>
      </c>
    </row>
    <row r="2268" spans="1:2" x14ac:dyDescent="0.25">
      <c r="A2268" s="7">
        <v>42438</v>
      </c>
      <c r="B2268" s="9">
        <v>3155.9</v>
      </c>
    </row>
    <row r="2269" spans="1:2" x14ac:dyDescent="0.25">
      <c r="A2269" s="7">
        <v>42439</v>
      </c>
      <c r="B2269" s="8">
        <v>3192.49</v>
      </c>
    </row>
    <row r="2270" spans="1:2" x14ac:dyDescent="0.25">
      <c r="A2270" s="7">
        <v>42440</v>
      </c>
      <c r="B2270" s="9">
        <v>3204.27</v>
      </c>
    </row>
    <row r="2271" spans="1:2" x14ac:dyDescent="0.25">
      <c r="A2271" s="7">
        <v>42441</v>
      </c>
      <c r="B2271" s="8">
        <v>3164.12</v>
      </c>
    </row>
    <row r="2272" spans="1:2" x14ac:dyDescent="0.25">
      <c r="A2272" s="7">
        <v>42442</v>
      </c>
      <c r="B2272" s="9">
        <v>3164.12</v>
      </c>
    </row>
    <row r="2273" spans="1:2" x14ac:dyDescent="0.25">
      <c r="A2273" s="7">
        <v>42443</v>
      </c>
      <c r="B2273" s="8">
        <v>3164.12</v>
      </c>
    </row>
    <row r="2274" spans="1:2" x14ac:dyDescent="0.25">
      <c r="A2274" s="7">
        <v>42444</v>
      </c>
      <c r="B2274" s="9">
        <v>3175.95</v>
      </c>
    </row>
    <row r="2275" spans="1:2" x14ac:dyDescent="0.25">
      <c r="A2275" s="7">
        <v>42445</v>
      </c>
      <c r="B2275" s="8">
        <v>3175.88</v>
      </c>
    </row>
    <row r="2276" spans="1:2" x14ac:dyDescent="0.25">
      <c r="A2276" s="7">
        <v>42446</v>
      </c>
      <c r="B2276" s="9">
        <v>3155.9</v>
      </c>
    </row>
    <row r="2277" spans="1:2" x14ac:dyDescent="0.25">
      <c r="A2277" s="7">
        <v>42447</v>
      </c>
      <c r="B2277" s="8">
        <v>3087.39</v>
      </c>
    </row>
    <row r="2278" spans="1:2" x14ac:dyDescent="0.25">
      <c r="A2278" s="7">
        <v>42448</v>
      </c>
      <c r="B2278" s="9">
        <v>3065.79</v>
      </c>
    </row>
    <row r="2279" spans="1:2" x14ac:dyDescent="0.25">
      <c r="A2279" s="7">
        <v>42449</v>
      </c>
      <c r="B2279" s="8">
        <v>3065.79</v>
      </c>
    </row>
    <row r="2280" spans="1:2" x14ac:dyDescent="0.25">
      <c r="A2280" s="7">
        <v>42450</v>
      </c>
      <c r="B2280" s="9">
        <v>3065.79</v>
      </c>
    </row>
    <row r="2281" spans="1:2" x14ac:dyDescent="0.25">
      <c r="A2281" s="7">
        <v>42451</v>
      </c>
      <c r="B2281" s="8">
        <v>3065.79</v>
      </c>
    </row>
    <row r="2282" spans="1:2" x14ac:dyDescent="0.25">
      <c r="A2282" s="7">
        <v>42452</v>
      </c>
      <c r="B2282" s="9">
        <v>3050.31</v>
      </c>
    </row>
    <row r="2283" spans="1:2" x14ac:dyDescent="0.25">
      <c r="A2283" s="7">
        <v>42453</v>
      </c>
      <c r="B2283" s="8">
        <v>3058.8</v>
      </c>
    </row>
    <row r="2284" spans="1:2" x14ac:dyDescent="0.25">
      <c r="A2284" s="7">
        <v>42454</v>
      </c>
      <c r="B2284" s="9">
        <v>3058.8</v>
      </c>
    </row>
    <row r="2285" spans="1:2" x14ac:dyDescent="0.25">
      <c r="A2285" s="7">
        <v>42455</v>
      </c>
      <c r="B2285" s="8">
        <v>3058.8</v>
      </c>
    </row>
    <row r="2286" spans="1:2" x14ac:dyDescent="0.25">
      <c r="A2286" s="7">
        <v>42456</v>
      </c>
      <c r="B2286" s="9">
        <v>3058.8</v>
      </c>
    </row>
    <row r="2287" spans="1:2" x14ac:dyDescent="0.25">
      <c r="A2287" s="7">
        <v>42457</v>
      </c>
      <c r="B2287" s="8">
        <v>3058.8</v>
      </c>
    </row>
    <row r="2288" spans="1:2" x14ac:dyDescent="0.25">
      <c r="A2288" s="7">
        <v>42458</v>
      </c>
      <c r="B2288" s="9">
        <v>3047.85</v>
      </c>
    </row>
    <row r="2289" spans="1:2" x14ac:dyDescent="0.25">
      <c r="A2289" s="7">
        <v>42459</v>
      </c>
      <c r="B2289" s="8">
        <v>3052.33</v>
      </c>
    </row>
    <row r="2290" spans="1:2" x14ac:dyDescent="0.25">
      <c r="A2290" s="7">
        <v>42460</v>
      </c>
      <c r="B2290" s="9">
        <v>3022.35</v>
      </c>
    </row>
    <row r="2291" spans="1:2" x14ac:dyDescent="0.25">
      <c r="A2291" s="7">
        <v>42461</v>
      </c>
      <c r="B2291" s="8">
        <v>3000.63</v>
      </c>
    </row>
    <row r="2292" spans="1:2" x14ac:dyDescent="0.25">
      <c r="A2292" s="7">
        <v>42462</v>
      </c>
      <c r="B2292" s="9">
        <v>3038.48</v>
      </c>
    </row>
    <row r="2293" spans="1:2" x14ac:dyDescent="0.25">
      <c r="A2293" s="7">
        <v>42463</v>
      </c>
      <c r="B2293" s="8">
        <v>3038.48</v>
      </c>
    </row>
    <row r="2294" spans="1:2" x14ac:dyDescent="0.25">
      <c r="A2294" s="7">
        <v>42464</v>
      </c>
      <c r="B2294" s="9">
        <v>3038.48</v>
      </c>
    </row>
    <row r="2295" spans="1:2" x14ac:dyDescent="0.25">
      <c r="A2295" s="7">
        <v>42465</v>
      </c>
      <c r="B2295" s="8">
        <v>3066.94</v>
      </c>
    </row>
    <row r="2296" spans="1:2" x14ac:dyDescent="0.25">
      <c r="A2296" s="7">
        <v>42466</v>
      </c>
      <c r="B2296" s="9">
        <v>3085.82</v>
      </c>
    </row>
    <row r="2297" spans="1:2" x14ac:dyDescent="0.25">
      <c r="A2297" s="7">
        <v>42467</v>
      </c>
      <c r="B2297" s="8">
        <v>3081.39</v>
      </c>
    </row>
    <row r="2298" spans="1:2" x14ac:dyDescent="0.25">
      <c r="A2298" s="7">
        <v>42468</v>
      </c>
      <c r="B2298" s="9">
        <v>3109.6</v>
      </c>
    </row>
    <row r="2299" spans="1:2" x14ac:dyDescent="0.25">
      <c r="A2299" s="7">
        <v>42469</v>
      </c>
      <c r="B2299" s="8">
        <v>3076.29</v>
      </c>
    </row>
    <row r="2300" spans="1:2" x14ac:dyDescent="0.25">
      <c r="A2300" s="7">
        <v>42470</v>
      </c>
      <c r="B2300" s="9">
        <v>3076.29</v>
      </c>
    </row>
    <row r="2301" spans="1:2" x14ac:dyDescent="0.25">
      <c r="A2301" s="7">
        <v>42471</v>
      </c>
      <c r="B2301" s="8">
        <v>3076.29</v>
      </c>
    </row>
    <row r="2302" spans="1:2" x14ac:dyDescent="0.25">
      <c r="A2302" s="7">
        <v>42472</v>
      </c>
      <c r="B2302" s="9">
        <v>3057.96</v>
      </c>
    </row>
    <row r="2303" spans="1:2" x14ac:dyDescent="0.25">
      <c r="A2303" s="7">
        <v>42473</v>
      </c>
      <c r="B2303" s="8">
        <v>3036.57</v>
      </c>
    </row>
    <row r="2304" spans="1:2" x14ac:dyDescent="0.25">
      <c r="A2304" s="7">
        <v>42474</v>
      </c>
      <c r="B2304" s="9">
        <v>3006.35</v>
      </c>
    </row>
    <row r="2305" spans="1:2" x14ac:dyDescent="0.25">
      <c r="A2305" s="7">
        <v>42475</v>
      </c>
      <c r="B2305" s="8">
        <v>3000.78</v>
      </c>
    </row>
    <row r="2306" spans="1:2" x14ac:dyDescent="0.25">
      <c r="A2306" s="7">
        <v>42476</v>
      </c>
      <c r="B2306" s="9">
        <v>2999.38</v>
      </c>
    </row>
    <row r="2307" spans="1:2" x14ac:dyDescent="0.25">
      <c r="A2307" s="7">
        <v>42477</v>
      </c>
      <c r="B2307" s="8">
        <v>2999.38</v>
      </c>
    </row>
    <row r="2308" spans="1:2" x14ac:dyDescent="0.25">
      <c r="A2308" s="7">
        <v>42478</v>
      </c>
      <c r="B2308" s="9">
        <v>2999.38</v>
      </c>
    </row>
    <row r="2309" spans="1:2" x14ac:dyDescent="0.25">
      <c r="A2309" s="7">
        <v>42479</v>
      </c>
      <c r="B2309" s="8">
        <v>2995.86</v>
      </c>
    </row>
    <row r="2310" spans="1:2" x14ac:dyDescent="0.25">
      <c r="A2310" s="7">
        <v>42480</v>
      </c>
      <c r="B2310" s="9">
        <v>2912.2</v>
      </c>
    </row>
    <row r="2311" spans="1:2" x14ac:dyDescent="0.25">
      <c r="A2311" s="7">
        <v>42481</v>
      </c>
      <c r="B2311" s="8">
        <v>2899.92</v>
      </c>
    </row>
    <row r="2312" spans="1:2" x14ac:dyDescent="0.25">
      <c r="A2312" s="7">
        <v>42482</v>
      </c>
      <c r="B2312" s="9">
        <v>2928.7</v>
      </c>
    </row>
    <row r="2313" spans="1:2" x14ac:dyDescent="0.25">
      <c r="A2313" s="7">
        <v>42483</v>
      </c>
      <c r="B2313" s="8">
        <v>2939.7</v>
      </c>
    </row>
    <row r="2314" spans="1:2" x14ac:dyDescent="0.25">
      <c r="A2314" s="7">
        <v>42484</v>
      </c>
      <c r="B2314" s="9">
        <v>2939.7</v>
      </c>
    </row>
    <row r="2315" spans="1:2" x14ac:dyDescent="0.25">
      <c r="A2315" s="7">
        <v>42485</v>
      </c>
      <c r="B2315" s="8">
        <v>2939.7</v>
      </c>
    </row>
    <row r="2316" spans="1:2" x14ac:dyDescent="0.25">
      <c r="A2316" s="7">
        <v>42486</v>
      </c>
      <c r="B2316" s="9">
        <v>2962.08</v>
      </c>
    </row>
    <row r="2317" spans="1:2" x14ac:dyDescent="0.25">
      <c r="A2317" s="7">
        <v>42487</v>
      </c>
      <c r="B2317" s="8">
        <v>2945.37</v>
      </c>
    </row>
    <row r="2318" spans="1:2" x14ac:dyDescent="0.25">
      <c r="A2318" s="7">
        <v>42488</v>
      </c>
      <c r="B2318" s="9">
        <v>2943.23</v>
      </c>
    </row>
    <row r="2319" spans="1:2" x14ac:dyDescent="0.25">
      <c r="A2319" s="7">
        <v>42489</v>
      </c>
      <c r="B2319" s="8">
        <v>2885.72</v>
      </c>
    </row>
    <row r="2320" spans="1:2" x14ac:dyDescent="0.25">
      <c r="A2320" s="7">
        <v>42490</v>
      </c>
      <c r="B2320" s="9">
        <v>2851.14</v>
      </c>
    </row>
    <row r="2321" spans="1:2" x14ac:dyDescent="0.25">
      <c r="A2321" s="7">
        <v>42491</v>
      </c>
      <c r="B2321" s="8">
        <v>2851.14</v>
      </c>
    </row>
    <row r="2322" spans="1:2" x14ac:dyDescent="0.25">
      <c r="A2322" s="7">
        <v>42492</v>
      </c>
      <c r="B2322" s="9">
        <v>2851.14</v>
      </c>
    </row>
    <row r="2323" spans="1:2" x14ac:dyDescent="0.25">
      <c r="A2323" s="7">
        <v>42493</v>
      </c>
      <c r="B2323" s="8">
        <v>2833.78</v>
      </c>
    </row>
    <row r="2324" spans="1:2" x14ac:dyDescent="0.25">
      <c r="A2324" s="7">
        <v>42494</v>
      </c>
      <c r="B2324" s="9">
        <v>2895.51</v>
      </c>
    </row>
    <row r="2325" spans="1:2" x14ac:dyDescent="0.25">
      <c r="A2325" s="7">
        <v>42495</v>
      </c>
      <c r="B2325" s="8">
        <v>2942.16</v>
      </c>
    </row>
    <row r="2326" spans="1:2" x14ac:dyDescent="0.25">
      <c r="A2326" s="7">
        <v>42496</v>
      </c>
      <c r="B2326" s="9">
        <v>2952.37</v>
      </c>
    </row>
    <row r="2327" spans="1:2" x14ac:dyDescent="0.25">
      <c r="A2327" s="7">
        <v>42497</v>
      </c>
      <c r="B2327" s="8">
        <v>2969.62</v>
      </c>
    </row>
    <row r="2328" spans="1:2" x14ac:dyDescent="0.25">
      <c r="A2328" s="7">
        <v>42498</v>
      </c>
      <c r="B2328" s="9">
        <v>2969.62</v>
      </c>
    </row>
    <row r="2329" spans="1:2" x14ac:dyDescent="0.25">
      <c r="A2329" s="7">
        <v>42499</v>
      </c>
      <c r="B2329" s="8">
        <v>2969.62</v>
      </c>
    </row>
    <row r="2330" spans="1:2" x14ac:dyDescent="0.25">
      <c r="A2330" s="7">
        <v>42500</v>
      </c>
      <c r="B2330" s="9">
        <v>2969.62</v>
      </c>
    </row>
    <row r="2331" spans="1:2" x14ac:dyDescent="0.25">
      <c r="A2331" s="7">
        <v>42501</v>
      </c>
      <c r="B2331" s="8">
        <v>2979.54</v>
      </c>
    </row>
    <row r="2332" spans="1:2" x14ac:dyDescent="0.25">
      <c r="A2332" s="7">
        <v>42502</v>
      </c>
      <c r="B2332" s="9">
        <v>2956.82</v>
      </c>
    </row>
    <row r="2333" spans="1:2" x14ac:dyDescent="0.25">
      <c r="A2333" s="7">
        <v>42503</v>
      </c>
      <c r="B2333" s="8">
        <v>2934.88</v>
      </c>
    </row>
    <row r="2334" spans="1:2" x14ac:dyDescent="0.25">
      <c r="A2334" s="7">
        <v>42504</v>
      </c>
      <c r="B2334" s="9">
        <v>2983.82</v>
      </c>
    </row>
    <row r="2335" spans="1:2" x14ac:dyDescent="0.25">
      <c r="A2335" s="7">
        <v>42505</v>
      </c>
      <c r="B2335" s="8">
        <v>2983.82</v>
      </c>
    </row>
    <row r="2336" spans="1:2" x14ac:dyDescent="0.25">
      <c r="A2336" s="7">
        <v>42506</v>
      </c>
      <c r="B2336" s="9">
        <v>2983.82</v>
      </c>
    </row>
    <row r="2337" spans="1:2" x14ac:dyDescent="0.25">
      <c r="A2337" s="7">
        <v>42507</v>
      </c>
      <c r="B2337" s="8">
        <v>3007.74</v>
      </c>
    </row>
    <row r="2338" spans="1:2" x14ac:dyDescent="0.25">
      <c r="A2338" s="7">
        <v>42508</v>
      </c>
      <c r="B2338" s="9">
        <v>3020.89</v>
      </c>
    </row>
    <row r="2339" spans="1:2" x14ac:dyDescent="0.25">
      <c r="A2339" s="7">
        <v>42509</v>
      </c>
      <c r="B2339" s="8">
        <v>3031.48</v>
      </c>
    </row>
    <row r="2340" spans="1:2" x14ac:dyDescent="0.25">
      <c r="A2340" s="7">
        <v>42510</v>
      </c>
      <c r="B2340" s="9">
        <v>3056.06</v>
      </c>
    </row>
    <row r="2341" spans="1:2" x14ac:dyDescent="0.25">
      <c r="A2341" s="7">
        <v>42511</v>
      </c>
      <c r="B2341" s="8">
        <v>3047.99</v>
      </c>
    </row>
    <row r="2342" spans="1:2" x14ac:dyDescent="0.25">
      <c r="A2342" s="7">
        <v>42512</v>
      </c>
      <c r="B2342" s="9">
        <v>3047.99</v>
      </c>
    </row>
    <row r="2343" spans="1:2" x14ac:dyDescent="0.25">
      <c r="A2343" s="7">
        <v>42513</v>
      </c>
      <c r="B2343" s="8">
        <v>3047.99</v>
      </c>
    </row>
    <row r="2344" spans="1:2" x14ac:dyDescent="0.25">
      <c r="A2344" s="7">
        <v>42514</v>
      </c>
      <c r="B2344" s="9">
        <v>3058.25</v>
      </c>
    </row>
    <row r="2345" spans="1:2" x14ac:dyDescent="0.25">
      <c r="A2345" s="7">
        <v>42515</v>
      </c>
      <c r="B2345" s="8">
        <v>3059.92</v>
      </c>
    </row>
    <row r="2346" spans="1:2" x14ac:dyDescent="0.25">
      <c r="A2346" s="7">
        <v>42516</v>
      </c>
      <c r="B2346" s="9">
        <v>3061.89</v>
      </c>
    </row>
    <row r="2347" spans="1:2" x14ac:dyDescent="0.25">
      <c r="A2347" s="7">
        <v>42517</v>
      </c>
      <c r="B2347" s="8">
        <v>3054.6</v>
      </c>
    </row>
    <row r="2348" spans="1:2" x14ac:dyDescent="0.25">
      <c r="A2348" s="7">
        <v>42518</v>
      </c>
      <c r="B2348" s="9">
        <v>3069.17</v>
      </c>
    </row>
    <row r="2349" spans="1:2" x14ac:dyDescent="0.25">
      <c r="A2349" s="7">
        <v>42519</v>
      </c>
      <c r="B2349" s="8">
        <v>3069.17</v>
      </c>
    </row>
    <row r="2350" spans="1:2" x14ac:dyDescent="0.25">
      <c r="A2350" s="7">
        <v>42520</v>
      </c>
      <c r="B2350" s="9">
        <v>3069.17</v>
      </c>
    </row>
    <row r="2351" spans="1:2" x14ac:dyDescent="0.25">
      <c r="A2351" s="7">
        <v>42521</v>
      </c>
      <c r="B2351" s="8">
        <v>3069.17</v>
      </c>
    </row>
    <row r="2352" spans="1:2" x14ac:dyDescent="0.25">
      <c r="A2352" s="7">
        <v>42522</v>
      </c>
      <c r="B2352" s="9">
        <v>3089.65</v>
      </c>
    </row>
    <row r="2353" spans="1:2" x14ac:dyDescent="0.25">
      <c r="A2353" s="7">
        <v>42523</v>
      </c>
      <c r="B2353" s="8">
        <v>3117.83</v>
      </c>
    </row>
    <row r="2354" spans="1:2" x14ac:dyDescent="0.25">
      <c r="A2354" s="7">
        <v>42524</v>
      </c>
      <c r="B2354" s="9">
        <v>3110.88</v>
      </c>
    </row>
    <row r="2355" spans="1:2" x14ac:dyDescent="0.25">
      <c r="A2355" s="7">
        <v>42525</v>
      </c>
      <c r="B2355" s="8">
        <v>3017.71</v>
      </c>
    </row>
    <row r="2356" spans="1:2" x14ac:dyDescent="0.25">
      <c r="A2356" s="7">
        <v>42526</v>
      </c>
      <c r="B2356" s="9">
        <v>3017.71</v>
      </c>
    </row>
    <row r="2357" spans="1:2" x14ac:dyDescent="0.25">
      <c r="A2357" s="7">
        <v>42527</v>
      </c>
      <c r="B2357" s="8">
        <v>3017.71</v>
      </c>
    </row>
    <row r="2358" spans="1:2" x14ac:dyDescent="0.25">
      <c r="A2358" s="7">
        <v>42528</v>
      </c>
      <c r="B2358" s="9">
        <v>3017.71</v>
      </c>
    </row>
    <row r="2359" spans="1:2" x14ac:dyDescent="0.25">
      <c r="A2359" s="7">
        <v>42529</v>
      </c>
      <c r="B2359" s="8">
        <v>2950.95</v>
      </c>
    </row>
    <row r="2360" spans="1:2" x14ac:dyDescent="0.25">
      <c r="A2360" s="7">
        <v>42530</v>
      </c>
      <c r="B2360" s="9">
        <v>2905.23</v>
      </c>
    </row>
    <row r="2361" spans="1:2" x14ac:dyDescent="0.25">
      <c r="A2361" s="7">
        <v>42531</v>
      </c>
      <c r="B2361" s="8">
        <v>2942.13</v>
      </c>
    </row>
    <row r="2362" spans="1:2" x14ac:dyDescent="0.25">
      <c r="A2362" s="7">
        <v>42532</v>
      </c>
      <c r="B2362" s="9">
        <v>2969.83</v>
      </c>
    </row>
    <row r="2363" spans="1:2" x14ac:dyDescent="0.25">
      <c r="A2363" s="7">
        <v>42533</v>
      </c>
      <c r="B2363" s="8">
        <v>2969.83</v>
      </c>
    </row>
    <row r="2364" spans="1:2" x14ac:dyDescent="0.25">
      <c r="A2364" s="7">
        <v>42534</v>
      </c>
      <c r="B2364" s="9">
        <v>2969.83</v>
      </c>
    </row>
    <row r="2365" spans="1:2" x14ac:dyDescent="0.25">
      <c r="A2365" s="7">
        <v>42535</v>
      </c>
      <c r="B2365" s="8">
        <v>2990.35</v>
      </c>
    </row>
    <row r="2366" spans="1:2" x14ac:dyDescent="0.25">
      <c r="A2366" s="7">
        <v>42536</v>
      </c>
      <c r="B2366" s="9">
        <v>3003.28</v>
      </c>
    </row>
    <row r="2367" spans="1:2" x14ac:dyDescent="0.25">
      <c r="A2367" s="7">
        <v>42537</v>
      </c>
      <c r="B2367" s="8">
        <v>2989.56</v>
      </c>
    </row>
    <row r="2368" spans="1:2" x14ac:dyDescent="0.25">
      <c r="A2368" s="7">
        <v>42538</v>
      </c>
      <c r="B2368" s="9">
        <v>3019.12</v>
      </c>
    </row>
    <row r="2369" spans="1:2" x14ac:dyDescent="0.25">
      <c r="A2369" s="7">
        <v>42539</v>
      </c>
      <c r="B2369" s="8">
        <v>3010.91</v>
      </c>
    </row>
    <row r="2370" spans="1:2" x14ac:dyDescent="0.25">
      <c r="A2370" s="7">
        <v>42540</v>
      </c>
      <c r="B2370" s="9">
        <v>3010.91</v>
      </c>
    </row>
    <row r="2371" spans="1:2" x14ac:dyDescent="0.25">
      <c r="A2371" s="7">
        <v>42541</v>
      </c>
      <c r="B2371" s="8">
        <v>3010.91</v>
      </c>
    </row>
    <row r="2372" spans="1:2" x14ac:dyDescent="0.25">
      <c r="A2372" s="7">
        <v>42542</v>
      </c>
      <c r="B2372" s="9">
        <v>2972.97</v>
      </c>
    </row>
    <row r="2373" spans="1:2" x14ac:dyDescent="0.25">
      <c r="A2373" s="7">
        <v>42543</v>
      </c>
      <c r="B2373" s="8">
        <v>2976.29</v>
      </c>
    </row>
    <row r="2374" spans="1:2" x14ac:dyDescent="0.25">
      <c r="A2374" s="7">
        <v>42544</v>
      </c>
      <c r="B2374" s="9">
        <v>2944.06</v>
      </c>
    </row>
    <row r="2375" spans="1:2" x14ac:dyDescent="0.25">
      <c r="A2375" s="7">
        <v>42545</v>
      </c>
      <c r="B2375" s="8">
        <v>2897.53</v>
      </c>
    </row>
    <row r="2376" spans="1:2" x14ac:dyDescent="0.25">
      <c r="A2376" s="7">
        <v>42546</v>
      </c>
      <c r="B2376" s="9">
        <v>2972.92</v>
      </c>
    </row>
    <row r="2377" spans="1:2" x14ac:dyDescent="0.25">
      <c r="A2377" s="7">
        <v>42547</v>
      </c>
      <c r="B2377" s="8">
        <v>2972.92</v>
      </c>
    </row>
    <row r="2378" spans="1:2" x14ac:dyDescent="0.25">
      <c r="A2378" s="7">
        <v>42548</v>
      </c>
      <c r="B2378" s="9">
        <v>2972.92</v>
      </c>
    </row>
    <row r="2379" spans="1:2" x14ac:dyDescent="0.25">
      <c r="A2379" s="7">
        <v>42549</v>
      </c>
      <c r="B2379" s="8">
        <v>3022.78</v>
      </c>
    </row>
    <row r="2380" spans="1:2" x14ac:dyDescent="0.25">
      <c r="A2380" s="7">
        <v>42550</v>
      </c>
      <c r="B2380" s="9">
        <v>3005.18</v>
      </c>
    </row>
    <row r="2381" spans="1:2" x14ac:dyDescent="0.25">
      <c r="A2381" s="7">
        <v>42551</v>
      </c>
      <c r="B2381" s="8">
        <v>2916.15</v>
      </c>
    </row>
    <row r="2382" spans="1:2" x14ac:dyDescent="0.25">
      <c r="A2382" s="7">
        <v>42552</v>
      </c>
      <c r="B2382" s="9">
        <v>2919.01</v>
      </c>
    </row>
    <row r="2383" spans="1:2" x14ac:dyDescent="0.25">
      <c r="A2383" s="7">
        <v>42553</v>
      </c>
      <c r="B2383" s="8">
        <v>2914.38</v>
      </c>
    </row>
    <row r="2384" spans="1:2" x14ac:dyDescent="0.25">
      <c r="A2384" s="7">
        <v>42554</v>
      </c>
      <c r="B2384" s="9">
        <v>2914.38</v>
      </c>
    </row>
    <row r="2385" spans="1:2" x14ac:dyDescent="0.25">
      <c r="A2385" s="7">
        <v>42555</v>
      </c>
      <c r="B2385" s="8">
        <v>2914.38</v>
      </c>
    </row>
    <row r="2386" spans="1:2" x14ac:dyDescent="0.25">
      <c r="A2386" s="7">
        <v>42556</v>
      </c>
      <c r="B2386" s="9">
        <v>2914.38</v>
      </c>
    </row>
    <row r="2387" spans="1:2" x14ac:dyDescent="0.25">
      <c r="A2387" s="7">
        <v>42557</v>
      </c>
      <c r="B2387" s="8">
        <v>2966.87</v>
      </c>
    </row>
    <row r="2388" spans="1:2" x14ac:dyDescent="0.25">
      <c r="A2388" s="7">
        <v>42558</v>
      </c>
      <c r="B2388" s="9">
        <v>3003.2</v>
      </c>
    </row>
    <row r="2389" spans="1:2" x14ac:dyDescent="0.25">
      <c r="A2389" s="7">
        <v>42559</v>
      </c>
      <c r="B2389" s="8">
        <v>2986.49</v>
      </c>
    </row>
    <row r="2390" spans="1:2" x14ac:dyDescent="0.25">
      <c r="A2390" s="7">
        <v>42560</v>
      </c>
      <c r="B2390" s="9">
        <v>2952.64</v>
      </c>
    </row>
    <row r="2391" spans="1:2" x14ac:dyDescent="0.25">
      <c r="A2391" s="7">
        <v>42561</v>
      </c>
      <c r="B2391" s="8">
        <v>2952.64</v>
      </c>
    </row>
    <row r="2392" spans="1:2" x14ac:dyDescent="0.25">
      <c r="A2392" s="7">
        <v>42562</v>
      </c>
      <c r="B2392" s="9">
        <v>2952.64</v>
      </c>
    </row>
    <row r="2393" spans="1:2" x14ac:dyDescent="0.25">
      <c r="A2393" s="7">
        <v>42563</v>
      </c>
      <c r="B2393" s="8">
        <v>2929.81</v>
      </c>
    </row>
    <row r="2394" spans="1:2" x14ac:dyDescent="0.25">
      <c r="A2394" s="7">
        <v>42564</v>
      </c>
      <c r="B2394" s="9">
        <v>2911.91</v>
      </c>
    </row>
    <row r="2395" spans="1:2" x14ac:dyDescent="0.25">
      <c r="A2395" s="7">
        <v>42565</v>
      </c>
      <c r="B2395" s="8">
        <v>2936.53</v>
      </c>
    </row>
    <row r="2396" spans="1:2" x14ac:dyDescent="0.25">
      <c r="A2396" s="7">
        <v>42566</v>
      </c>
      <c r="B2396" s="9">
        <v>2923.07</v>
      </c>
    </row>
    <row r="2397" spans="1:2" x14ac:dyDescent="0.25">
      <c r="A2397" s="7">
        <v>42567</v>
      </c>
      <c r="B2397" s="8">
        <v>2923.46</v>
      </c>
    </row>
    <row r="2398" spans="1:2" x14ac:dyDescent="0.25">
      <c r="A2398" s="7">
        <v>42568</v>
      </c>
      <c r="B2398" s="9">
        <v>2923.46</v>
      </c>
    </row>
    <row r="2399" spans="1:2" x14ac:dyDescent="0.25">
      <c r="A2399" s="7">
        <v>42569</v>
      </c>
      <c r="B2399" s="8">
        <v>2923.46</v>
      </c>
    </row>
    <row r="2400" spans="1:2" x14ac:dyDescent="0.25">
      <c r="A2400" s="7">
        <v>42570</v>
      </c>
      <c r="B2400" s="9">
        <v>2928.3</v>
      </c>
    </row>
    <row r="2401" spans="1:2" x14ac:dyDescent="0.25">
      <c r="A2401" s="7">
        <v>42571</v>
      </c>
      <c r="B2401" s="8">
        <v>2931.08</v>
      </c>
    </row>
    <row r="2402" spans="1:2" x14ac:dyDescent="0.25">
      <c r="A2402" s="7">
        <v>42572</v>
      </c>
      <c r="B2402" s="9">
        <v>2931.08</v>
      </c>
    </row>
    <row r="2403" spans="1:2" x14ac:dyDescent="0.25">
      <c r="A2403" s="7">
        <v>42573</v>
      </c>
      <c r="B2403" s="8">
        <v>2928.67</v>
      </c>
    </row>
    <row r="2404" spans="1:2" x14ac:dyDescent="0.25">
      <c r="A2404" s="7">
        <v>42574</v>
      </c>
      <c r="B2404" s="9">
        <v>2942.65</v>
      </c>
    </row>
    <row r="2405" spans="1:2" x14ac:dyDescent="0.25">
      <c r="A2405" s="7">
        <v>42575</v>
      </c>
      <c r="B2405" s="8">
        <v>2942.65</v>
      </c>
    </row>
    <row r="2406" spans="1:2" x14ac:dyDescent="0.25">
      <c r="A2406" s="7">
        <v>42576</v>
      </c>
      <c r="B2406" s="9">
        <v>2942.65</v>
      </c>
    </row>
    <row r="2407" spans="1:2" x14ac:dyDescent="0.25">
      <c r="A2407" s="7">
        <v>42577</v>
      </c>
      <c r="B2407" s="8">
        <v>2997.25</v>
      </c>
    </row>
    <row r="2408" spans="1:2" x14ac:dyDescent="0.25">
      <c r="A2408" s="7">
        <v>42578</v>
      </c>
      <c r="B2408" s="9">
        <v>3055.15</v>
      </c>
    </row>
    <row r="2409" spans="1:2" x14ac:dyDescent="0.25">
      <c r="A2409" s="7">
        <v>42579</v>
      </c>
      <c r="B2409" s="8">
        <v>3073.52</v>
      </c>
    </row>
    <row r="2410" spans="1:2" x14ac:dyDescent="0.25">
      <c r="A2410" s="7">
        <v>42580</v>
      </c>
      <c r="B2410" s="9">
        <v>3091.78</v>
      </c>
    </row>
    <row r="2411" spans="1:2" x14ac:dyDescent="0.25">
      <c r="A2411" s="7">
        <v>42581</v>
      </c>
      <c r="B2411" s="8">
        <v>3081.75</v>
      </c>
    </row>
    <row r="2412" spans="1:2" x14ac:dyDescent="0.25">
      <c r="A2412" s="7">
        <v>42582</v>
      </c>
      <c r="B2412" s="9">
        <v>3081.75</v>
      </c>
    </row>
    <row r="2413" spans="1:2" x14ac:dyDescent="0.25">
      <c r="A2413" s="7">
        <v>42583</v>
      </c>
      <c r="B2413" s="8">
        <v>3081.75</v>
      </c>
    </row>
    <row r="2414" spans="1:2" x14ac:dyDescent="0.25">
      <c r="A2414" s="7">
        <v>42584</v>
      </c>
      <c r="B2414" s="9">
        <v>3090.28</v>
      </c>
    </row>
    <row r="2415" spans="1:2" x14ac:dyDescent="0.25">
      <c r="A2415" s="7">
        <v>42585</v>
      </c>
      <c r="B2415" s="8">
        <v>3084.81</v>
      </c>
    </row>
    <row r="2416" spans="1:2" x14ac:dyDescent="0.25">
      <c r="A2416" s="7">
        <v>42586</v>
      </c>
      <c r="B2416" s="9">
        <v>3110.43</v>
      </c>
    </row>
    <row r="2417" spans="1:2" x14ac:dyDescent="0.25">
      <c r="A2417" s="7">
        <v>42587</v>
      </c>
      <c r="B2417" s="8">
        <v>3079.83</v>
      </c>
    </row>
    <row r="2418" spans="1:2" x14ac:dyDescent="0.25">
      <c r="A2418" s="7">
        <v>42588</v>
      </c>
      <c r="B2418" s="9">
        <v>3052.8</v>
      </c>
    </row>
    <row r="2419" spans="1:2" x14ac:dyDescent="0.25">
      <c r="A2419" s="7">
        <v>42589</v>
      </c>
      <c r="B2419" s="8">
        <v>3052.8</v>
      </c>
    </row>
    <row r="2420" spans="1:2" x14ac:dyDescent="0.25">
      <c r="A2420" s="7">
        <v>42590</v>
      </c>
      <c r="B2420" s="9">
        <v>3052.8</v>
      </c>
    </row>
    <row r="2421" spans="1:2" x14ac:dyDescent="0.25">
      <c r="A2421" s="7">
        <v>42591</v>
      </c>
      <c r="B2421" s="8">
        <v>2992.5</v>
      </c>
    </row>
    <row r="2422" spans="1:2" x14ac:dyDescent="0.25">
      <c r="A2422" s="7">
        <v>42592</v>
      </c>
      <c r="B2422" s="9">
        <v>2974.31</v>
      </c>
    </row>
    <row r="2423" spans="1:2" x14ac:dyDescent="0.25">
      <c r="A2423" s="7">
        <v>42593</v>
      </c>
      <c r="B2423" s="8">
        <v>2954.9</v>
      </c>
    </row>
    <row r="2424" spans="1:2" x14ac:dyDescent="0.25">
      <c r="A2424" s="7">
        <v>42594</v>
      </c>
      <c r="B2424" s="9">
        <v>2911.26</v>
      </c>
    </row>
    <row r="2425" spans="1:2" x14ac:dyDescent="0.25">
      <c r="A2425" s="7">
        <v>42595</v>
      </c>
      <c r="B2425" s="8">
        <v>2908.67</v>
      </c>
    </row>
    <row r="2426" spans="1:2" x14ac:dyDescent="0.25">
      <c r="A2426" s="7">
        <v>42596</v>
      </c>
      <c r="B2426" s="9">
        <v>2908.67</v>
      </c>
    </row>
    <row r="2427" spans="1:2" x14ac:dyDescent="0.25">
      <c r="A2427" s="7">
        <v>42597</v>
      </c>
      <c r="B2427" s="8">
        <v>2908.67</v>
      </c>
    </row>
    <row r="2428" spans="1:2" x14ac:dyDescent="0.25">
      <c r="A2428" s="7">
        <v>42598</v>
      </c>
      <c r="B2428" s="9">
        <v>2908.67</v>
      </c>
    </row>
    <row r="2429" spans="1:2" x14ac:dyDescent="0.25">
      <c r="A2429" s="7">
        <v>42599</v>
      </c>
      <c r="B2429" s="8">
        <v>2905.3</v>
      </c>
    </row>
    <row r="2430" spans="1:2" x14ac:dyDescent="0.25">
      <c r="A2430" s="7">
        <v>42600</v>
      </c>
      <c r="B2430" s="9">
        <v>2918.07</v>
      </c>
    </row>
    <row r="2431" spans="1:2" x14ac:dyDescent="0.25">
      <c r="A2431" s="7">
        <v>42601</v>
      </c>
      <c r="B2431" s="8">
        <v>2884.02</v>
      </c>
    </row>
    <row r="2432" spans="1:2" x14ac:dyDescent="0.25">
      <c r="A2432" s="7">
        <v>42602</v>
      </c>
      <c r="B2432" s="9">
        <v>2867.37</v>
      </c>
    </row>
    <row r="2433" spans="1:2" x14ac:dyDescent="0.25">
      <c r="A2433" s="7">
        <v>42603</v>
      </c>
      <c r="B2433" s="8">
        <v>2867.37</v>
      </c>
    </row>
    <row r="2434" spans="1:2" x14ac:dyDescent="0.25">
      <c r="A2434" s="7">
        <v>42604</v>
      </c>
      <c r="B2434" s="9">
        <v>2867.37</v>
      </c>
    </row>
    <row r="2435" spans="1:2" x14ac:dyDescent="0.25">
      <c r="A2435" s="7">
        <v>42605</v>
      </c>
      <c r="B2435" s="8">
        <v>2883.89</v>
      </c>
    </row>
    <row r="2436" spans="1:2" x14ac:dyDescent="0.25">
      <c r="A2436" s="7">
        <v>42606</v>
      </c>
      <c r="B2436" s="9">
        <v>2909.1</v>
      </c>
    </row>
    <row r="2437" spans="1:2" x14ac:dyDescent="0.25">
      <c r="A2437" s="7">
        <v>42607</v>
      </c>
      <c r="B2437" s="8">
        <v>2938.28</v>
      </c>
    </row>
    <row r="2438" spans="1:2" x14ac:dyDescent="0.25">
      <c r="A2438" s="7">
        <v>42608</v>
      </c>
      <c r="B2438" s="9">
        <v>2915.67</v>
      </c>
    </row>
    <row r="2439" spans="1:2" x14ac:dyDescent="0.25">
      <c r="A2439" s="7">
        <v>42609</v>
      </c>
      <c r="B2439" s="8">
        <v>2882.69</v>
      </c>
    </row>
    <row r="2440" spans="1:2" x14ac:dyDescent="0.25">
      <c r="A2440" s="7">
        <v>42610</v>
      </c>
      <c r="B2440" s="9">
        <v>2882.69</v>
      </c>
    </row>
    <row r="2441" spans="1:2" x14ac:dyDescent="0.25">
      <c r="A2441" s="7">
        <v>42611</v>
      </c>
      <c r="B2441" s="8">
        <v>2882.69</v>
      </c>
    </row>
    <row r="2442" spans="1:2" x14ac:dyDescent="0.25">
      <c r="A2442" s="7">
        <v>42612</v>
      </c>
      <c r="B2442" s="9">
        <v>2924.29</v>
      </c>
    </row>
    <row r="2443" spans="1:2" x14ac:dyDescent="0.25">
      <c r="A2443" s="7">
        <v>42613</v>
      </c>
      <c r="B2443" s="8">
        <v>2933.82</v>
      </c>
    </row>
    <row r="2444" spans="1:2" x14ac:dyDescent="0.25">
      <c r="A2444" s="7">
        <v>42614</v>
      </c>
      <c r="B2444" s="9">
        <v>2956.53</v>
      </c>
    </row>
    <row r="2445" spans="1:2" x14ac:dyDescent="0.25">
      <c r="A2445" s="7">
        <v>42615</v>
      </c>
      <c r="B2445" s="8">
        <v>2986.36</v>
      </c>
    </row>
    <row r="2446" spans="1:2" x14ac:dyDescent="0.25">
      <c r="A2446" s="7">
        <v>42616</v>
      </c>
      <c r="B2446" s="9">
        <v>2957.56</v>
      </c>
    </row>
    <row r="2447" spans="1:2" x14ac:dyDescent="0.25">
      <c r="A2447" s="7">
        <v>42617</v>
      </c>
      <c r="B2447" s="8">
        <v>2957.56</v>
      </c>
    </row>
    <row r="2448" spans="1:2" x14ac:dyDescent="0.25">
      <c r="A2448" s="7">
        <v>42618</v>
      </c>
      <c r="B2448" s="9">
        <v>2957.56</v>
      </c>
    </row>
    <row r="2449" spans="1:2" x14ac:dyDescent="0.25">
      <c r="A2449" s="7">
        <v>42619</v>
      </c>
      <c r="B2449" s="8">
        <v>2957.56</v>
      </c>
    </row>
    <row r="2450" spans="1:2" x14ac:dyDescent="0.25">
      <c r="A2450" s="7">
        <v>42620</v>
      </c>
      <c r="B2450" s="9">
        <v>2887.64</v>
      </c>
    </row>
    <row r="2451" spans="1:2" x14ac:dyDescent="0.25">
      <c r="A2451" s="7">
        <v>42621</v>
      </c>
      <c r="B2451" s="8">
        <v>2840.38</v>
      </c>
    </row>
    <row r="2452" spans="1:2" x14ac:dyDescent="0.25">
      <c r="A2452" s="7">
        <v>42622</v>
      </c>
      <c r="B2452" s="9">
        <v>2846.13</v>
      </c>
    </row>
    <row r="2453" spans="1:2" x14ac:dyDescent="0.25">
      <c r="A2453" s="7">
        <v>42623</v>
      </c>
      <c r="B2453" s="8">
        <v>2899.29</v>
      </c>
    </row>
    <row r="2454" spans="1:2" x14ac:dyDescent="0.25">
      <c r="A2454" s="7">
        <v>42624</v>
      </c>
      <c r="B2454" s="9">
        <v>2899.29</v>
      </c>
    </row>
    <row r="2455" spans="1:2" x14ac:dyDescent="0.25">
      <c r="A2455" s="7">
        <v>42625</v>
      </c>
      <c r="B2455" s="8">
        <v>2899.29</v>
      </c>
    </row>
    <row r="2456" spans="1:2" x14ac:dyDescent="0.25">
      <c r="A2456" s="7">
        <v>42626</v>
      </c>
      <c r="B2456" s="9">
        <v>2942.29</v>
      </c>
    </row>
    <row r="2457" spans="1:2" x14ac:dyDescent="0.25">
      <c r="A2457" s="7">
        <v>42627</v>
      </c>
      <c r="B2457" s="8">
        <v>2976.19</v>
      </c>
    </row>
    <row r="2458" spans="1:2" x14ac:dyDescent="0.25">
      <c r="A2458" s="7">
        <v>42628</v>
      </c>
      <c r="B2458" s="9">
        <v>2972.65</v>
      </c>
    </row>
    <row r="2459" spans="1:2" x14ac:dyDescent="0.25">
      <c r="A2459" s="7">
        <v>42629</v>
      </c>
      <c r="B2459" s="8">
        <v>2938.5</v>
      </c>
    </row>
    <row r="2460" spans="1:2" x14ac:dyDescent="0.25">
      <c r="A2460" s="7">
        <v>42630</v>
      </c>
      <c r="B2460" s="9">
        <v>2956.58</v>
      </c>
    </row>
    <row r="2461" spans="1:2" x14ac:dyDescent="0.25">
      <c r="A2461" s="7">
        <v>42631</v>
      </c>
      <c r="B2461" s="8">
        <v>2956.58</v>
      </c>
    </row>
    <row r="2462" spans="1:2" x14ac:dyDescent="0.25">
      <c r="A2462" s="7">
        <v>42632</v>
      </c>
      <c r="B2462" s="9">
        <v>2956.58</v>
      </c>
    </row>
    <row r="2463" spans="1:2" x14ac:dyDescent="0.25">
      <c r="A2463" s="7">
        <v>42633</v>
      </c>
      <c r="B2463" s="8">
        <v>2928.18</v>
      </c>
    </row>
    <row r="2464" spans="1:2" x14ac:dyDescent="0.25">
      <c r="A2464" s="7">
        <v>42634</v>
      </c>
      <c r="B2464" s="9">
        <v>2911.11</v>
      </c>
    </row>
    <row r="2465" spans="1:2" x14ac:dyDescent="0.25">
      <c r="A2465" s="7">
        <v>42635</v>
      </c>
      <c r="B2465" s="8">
        <v>2894.15</v>
      </c>
    </row>
    <row r="2466" spans="1:2" x14ac:dyDescent="0.25">
      <c r="A2466" s="7">
        <v>42636</v>
      </c>
      <c r="B2466" s="9">
        <v>2862.52</v>
      </c>
    </row>
    <row r="2467" spans="1:2" x14ac:dyDescent="0.25">
      <c r="A2467" s="7">
        <v>42637</v>
      </c>
      <c r="B2467" s="8">
        <v>2917.95</v>
      </c>
    </row>
    <row r="2468" spans="1:2" x14ac:dyDescent="0.25">
      <c r="A2468" s="7">
        <v>42638</v>
      </c>
      <c r="B2468" s="9">
        <v>2917.95</v>
      </c>
    </row>
    <row r="2469" spans="1:2" x14ac:dyDescent="0.25">
      <c r="A2469" s="7">
        <v>42639</v>
      </c>
      <c r="B2469" s="8">
        <v>2917.95</v>
      </c>
    </row>
    <row r="2470" spans="1:2" x14ac:dyDescent="0.25">
      <c r="A2470" s="7">
        <v>42640</v>
      </c>
      <c r="B2470" s="9">
        <v>2917.58</v>
      </c>
    </row>
    <row r="2471" spans="1:2" x14ac:dyDescent="0.25">
      <c r="A2471" s="7">
        <v>42641</v>
      </c>
      <c r="B2471" s="8">
        <v>2921.99</v>
      </c>
    </row>
    <row r="2472" spans="1:2" x14ac:dyDescent="0.25">
      <c r="A2472" s="7">
        <v>42642</v>
      </c>
      <c r="B2472" s="9">
        <v>2914.11</v>
      </c>
    </row>
    <row r="2473" spans="1:2" x14ac:dyDescent="0.25">
      <c r="A2473" s="7">
        <v>42643</v>
      </c>
      <c r="B2473" s="8">
        <v>2879.95</v>
      </c>
    </row>
    <row r="2474" spans="1:2" x14ac:dyDescent="0.25">
      <c r="A2474" s="7">
        <v>42644</v>
      </c>
      <c r="B2474" s="9">
        <v>2880.08</v>
      </c>
    </row>
    <row r="2475" spans="1:2" x14ac:dyDescent="0.25">
      <c r="A2475" s="7">
        <v>42645</v>
      </c>
      <c r="B2475" s="8">
        <v>2880.08</v>
      </c>
    </row>
    <row r="2476" spans="1:2" x14ac:dyDescent="0.25">
      <c r="A2476" s="7">
        <v>42646</v>
      </c>
      <c r="B2476" s="9">
        <v>2880.08</v>
      </c>
    </row>
    <row r="2477" spans="1:2" x14ac:dyDescent="0.25">
      <c r="A2477" s="7">
        <v>42647</v>
      </c>
      <c r="B2477" s="8">
        <v>2937.23</v>
      </c>
    </row>
    <row r="2478" spans="1:2" x14ac:dyDescent="0.25">
      <c r="A2478" s="7">
        <v>42648</v>
      </c>
      <c r="B2478" s="9">
        <v>2963.06</v>
      </c>
    </row>
    <row r="2479" spans="1:2" x14ac:dyDescent="0.25">
      <c r="A2479" s="7">
        <v>42649</v>
      </c>
      <c r="B2479" s="8">
        <v>2964.93</v>
      </c>
    </row>
    <row r="2480" spans="1:2" x14ac:dyDescent="0.25">
      <c r="A2480" s="7">
        <v>42650</v>
      </c>
      <c r="B2480" s="9">
        <v>2924.8</v>
      </c>
    </row>
    <row r="2481" spans="1:2" x14ac:dyDescent="0.25">
      <c r="A2481" s="7">
        <v>42651</v>
      </c>
      <c r="B2481" s="8">
        <v>2913.96</v>
      </c>
    </row>
    <row r="2482" spans="1:2" x14ac:dyDescent="0.25">
      <c r="A2482" s="7">
        <v>42652</v>
      </c>
      <c r="B2482" s="9">
        <v>2913.96</v>
      </c>
    </row>
    <row r="2483" spans="1:2" x14ac:dyDescent="0.25">
      <c r="A2483" s="7">
        <v>42653</v>
      </c>
      <c r="B2483" s="8">
        <v>2913.96</v>
      </c>
    </row>
    <row r="2484" spans="1:2" x14ac:dyDescent="0.25">
      <c r="A2484" s="7">
        <v>42654</v>
      </c>
      <c r="B2484" s="9">
        <v>2913.96</v>
      </c>
    </row>
    <row r="2485" spans="1:2" x14ac:dyDescent="0.25">
      <c r="A2485" s="7">
        <v>42655</v>
      </c>
      <c r="B2485" s="8">
        <v>2919.51</v>
      </c>
    </row>
    <row r="2486" spans="1:2" x14ac:dyDescent="0.25">
      <c r="A2486" s="7">
        <v>42656</v>
      </c>
      <c r="B2486" s="9">
        <v>2919.18</v>
      </c>
    </row>
    <row r="2487" spans="1:2" x14ac:dyDescent="0.25">
      <c r="A2487" s="7">
        <v>42657</v>
      </c>
      <c r="B2487" s="8">
        <v>2930.78</v>
      </c>
    </row>
    <row r="2488" spans="1:2" x14ac:dyDescent="0.25">
      <c r="A2488" s="7">
        <v>42658</v>
      </c>
      <c r="B2488" s="9">
        <v>2915.67</v>
      </c>
    </row>
    <row r="2489" spans="1:2" x14ac:dyDescent="0.25">
      <c r="A2489" s="7">
        <v>42659</v>
      </c>
      <c r="B2489" s="8">
        <v>2915.67</v>
      </c>
    </row>
    <row r="2490" spans="1:2" x14ac:dyDescent="0.25">
      <c r="A2490" s="7">
        <v>42660</v>
      </c>
      <c r="B2490" s="9">
        <v>2915.67</v>
      </c>
    </row>
    <row r="2491" spans="1:2" x14ac:dyDescent="0.25">
      <c r="A2491" s="7">
        <v>42661</v>
      </c>
      <c r="B2491" s="8">
        <v>2915.67</v>
      </c>
    </row>
    <row r="2492" spans="1:2" x14ac:dyDescent="0.25">
      <c r="A2492" s="7">
        <v>42662</v>
      </c>
      <c r="B2492" s="9">
        <v>2905.93</v>
      </c>
    </row>
    <row r="2493" spans="1:2" x14ac:dyDescent="0.25">
      <c r="A2493" s="7">
        <v>42663</v>
      </c>
      <c r="B2493" s="8">
        <v>2914.15</v>
      </c>
    </row>
    <row r="2494" spans="1:2" x14ac:dyDescent="0.25">
      <c r="A2494" s="7">
        <v>42664</v>
      </c>
      <c r="B2494" s="9">
        <v>2934.03</v>
      </c>
    </row>
    <row r="2495" spans="1:2" x14ac:dyDescent="0.25">
      <c r="A2495" s="7">
        <v>42665</v>
      </c>
      <c r="B2495" s="8">
        <v>2944.25</v>
      </c>
    </row>
    <row r="2496" spans="1:2" x14ac:dyDescent="0.25">
      <c r="A2496" s="7">
        <v>42666</v>
      </c>
      <c r="B2496" s="9">
        <v>2944.25</v>
      </c>
    </row>
    <row r="2497" spans="1:2" x14ac:dyDescent="0.25">
      <c r="A2497" s="7">
        <v>42667</v>
      </c>
      <c r="B2497" s="8">
        <v>2944.25</v>
      </c>
    </row>
    <row r="2498" spans="1:2" x14ac:dyDescent="0.25">
      <c r="A2498" s="7">
        <v>42668</v>
      </c>
      <c r="B2498" s="9">
        <v>2929.83</v>
      </c>
    </row>
    <row r="2499" spans="1:2" x14ac:dyDescent="0.25">
      <c r="A2499" s="7">
        <v>42669</v>
      </c>
      <c r="B2499" s="8">
        <v>2941.34</v>
      </c>
    </row>
    <row r="2500" spans="1:2" x14ac:dyDescent="0.25">
      <c r="A2500" s="7">
        <v>42670</v>
      </c>
      <c r="B2500" s="9">
        <v>2965.18</v>
      </c>
    </row>
    <row r="2501" spans="1:2" x14ac:dyDescent="0.25">
      <c r="A2501" s="7">
        <v>42671</v>
      </c>
      <c r="B2501" s="8">
        <v>2966.61</v>
      </c>
    </row>
    <row r="2502" spans="1:2" x14ac:dyDescent="0.25">
      <c r="A2502" s="7">
        <v>42672</v>
      </c>
      <c r="B2502" s="9">
        <v>2967.66</v>
      </c>
    </row>
    <row r="2503" spans="1:2" x14ac:dyDescent="0.25">
      <c r="A2503" s="7">
        <v>42673</v>
      </c>
      <c r="B2503" s="8">
        <v>2967.66</v>
      </c>
    </row>
    <row r="2504" spans="1:2" x14ac:dyDescent="0.25">
      <c r="A2504" s="7">
        <v>42674</v>
      </c>
      <c r="B2504" s="9">
        <v>2967.66</v>
      </c>
    </row>
    <row r="2505" spans="1:2" x14ac:dyDescent="0.25">
      <c r="A2505" s="7">
        <v>42675</v>
      </c>
      <c r="B2505" s="8">
        <v>2998.55</v>
      </c>
    </row>
    <row r="2506" spans="1:2" x14ac:dyDescent="0.25">
      <c r="A2506" s="7">
        <v>42676</v>
      </c>
      <c r="B2506" s="9">
        <v>3026.68</v>
      </c>
    </row>
    <row r="2507" spans="1:2" x14ac:dyDescent="0.25">
      <c r="A2507" s="7">
        <v>42677</v>
      </c>
      <c r="B2507" s="8">
        <v>3070.54</v>
      </c>
    </row>
    <row r="2508" spans="1:2" x14ac:dyDescent="0.25">
      <c r="A2508" s="7">
        <v>42678</v>
      </c>
      <c r="B2508" s="9">
        <v>3071.12</v>
      </c>
    </row>
    <row r="2509" spans="1:2" x14ac:dyDescent="0.25">
      <c r="A2509" s="7">
        <v>42679</v>
      </c>
      <c r="B2509" s="8">
        <v>3070.4</v>
      </c>
    </row>
    <row r="2510" spans="1:2" x14ac:dyDescent="0.25">
      <c r="A2510" s="7">
        <v>42680</v>
      </c>
      <c r="B2510" s="9">
        <v>3070.4</v>
      </c>
    </row>
    <row r="2511" spans="1:2" x14ac:dyDescent="0.25">
      <c r="A2511" s="7">
        <v>42681</v>
      </c>
      <c r="B2511" s="8">
        <v>3070.4</v>
      </c>
    </row>
    <row r="2512" spans="1:2" x14ac:dyDescent="0.25">
      <c r="A2512" s="7">
        <v>42682</v>
      </c>
      <c r="B2512" s="9">
        <v>3070.4</v>
      </c>
    </row>
    <row r="2513" spans="1:2" x14ac:dyDescent="0.25">
      <c r="A2513" s="7">
        <v>42683</v>
      </c>
      <c r="B2513" s="8">
        <v>2984.78</v>
      </c>
    </row>
    <row r="2514" spans="1:2" x14ac:dyDescent="0.25">
      <c r="A2514" s="7">
        <v>42684</v>
      </c>
      <c r="B2514" s="9">
        <v>3012.12</v>
      </c>
    </row>
    <row r="2515" spans="1:2" x14ac:dyDescent="0.25">
      <c r="A2515" s="7">
        <v>42685</v>
      </c>
      <c r="B2515" s="8">
        <v>3100.12</v>
      </c>
    </row>
    <row r="2516" spans="1:2" x14ac:dyDescent="0.25">
      <c r="A2516" s="7">
        <v>42686</v>
      </c>
      <c r="B2516" s="9">
        <v>3100.12</v>
      </c>
    </row>
    <row r="2517" spans="1:2" x14ac:dyDescent="0.25">
      <c r="A2517" s="7">
        <v>42687</v>
      </c>
      <c r="B2517" s="8">
        <v>3100.12</v>
      </c>
    </row>
    <row r="2518" spans="1:2" x14ac:dyDescent="0.25">
      <c r="A2518" s="7">
        <v>42688</v>
      </c>
      <c r="B2518" s="9">
        <v>3100.12</v>
      </c>
    </row>
    <row r="2519" spans="1:2" x14ac:dyDescent="0.25">
      <c r="A2519" s="7">
        <v>42689</v>
      </c>
      <c r="B2519" s="8">
        <v>3100.12</v>
      </c>
    </row>
    <row r="2520" spans="1:2" x14ac:dyDescent="0.25">
      <c r="A2520" s="7">
        <v>42690</v>
      </c>
      <c r="B2520" s="9">
        <v>3124.91</v>
      </c>
    </row>
    <row r="2521" spans="1:2" x14ac:dyDescent="0.25">
      <c r="A2521" s="7">
        <v>42691</v>
      </c>
      <c r="B2521" s="8">
        <v>3131.11</v>
      </c>
    </row>
    <row r="2522" spans="1:2" x14ac:dyDescent="0.25">
      <c r="A2522" s="7">
        <v>42692</v>
      </c>
      <c r="B2522" s="9">
        <v>3135.65</v>
      </c>
    </row>
    <row r="2523" spans="1:2" x14ac:dyDescent="0.25">
      <c r="A2523" s="7">
        <v>42693</v>
      </c>
      <c r="B2523" s="8">
        <v>3163.49</v>
      </c>
    </row>
    <row r="2524" spans="1:2" x14ac:dyDescent="0.25">
      <c r="A2524" s="7">
        <v>42694</v>
      </c>
      <c r="B2524" s="9">
        <v>3163.49</v>
      </c>
    </row>
    <row r="2525" spans="1:2" x14ac:dyDescent="0.25">
      <c r="A2525" s="7">
        <v>42695</v>
      </c>
      <c r="B2525" s="8">
        <v>3163.49</v>
      </c>
    </row>
    <row r="2526" spans="1:2" x14ac:dyDescent="0.25">
      <c r="A2526" s="7">
        <v>42696</v>
      </c>
      <c r="B2526" s="9">
        <v>3144.72</v>
      </c>
    </row>
    <row r="2527" spans="1:2" x14ac:dyDescent="0.25">
      <c r="A2527" s="7">
        <v>42697</v>
      </c>
      <c r="B2527" s="8">
        <v>3139.76</v>
      </c>
    </row>
    <row r="2528" spans="1:2" x14ac:dyDescent="0.25">
      <c r="A2528" s="7">
        <v>42698</v>
      </c>
      <c r="B2528" s="9">
        <v>3187.97</v>
      </c>
    </row>
    <row r="2529" spans="1:2" x14ac:dyDescent="0.25">
      <c r="A2529" s="7">
        <v>42699</v>
      </c>
      <c r="B2529" s="8">
        <v>3187.97</v>
      </c>
    </row>
    <row r="2530" spans="1:2" x14ac:dyDescent="0.25">
      <c r="A2530" s="7">
        <v>42700</v>
      </c>
      <c r="B2530" s="9">
        <v>3170.64</v>
      </c>
    </row>
    <row r="2531" spans="1:2" x14ac:dyDescent="0.25">
      <c r="A2531" s="7">
        <v>42701</v>
      </c>
      <c r="B2531" s="8">
        <v>3170.64</v>
      </c>
    </row>
    <row r="2532" spans="1:2" x14ac:dyDescent="0.25">
      <c r="A2532" s="7">
        <v>42702</v>
      </c>
      <c r="B2532" s="9">
        <v>3170.64</v>
      </c>
    </row>
    <row r="2533" spans="1:2" x14ac:dyDescent="0.25">
      <c r="A2533" s="7">
        <v>42703</v>
      </c>
      <c r="B2533" s="8">
        <v>3142.2</v>
      </c>
    </row>
    <row r="2534" spans="1:2" x14ac:dyDescent="0.25">
      <c r="A2534" s="7">
        <v>42704</v>
      </c>
      <c r="B2534" s="9">
        <v>3165.09</v>
      </c>
    </row>
    <row r="2535" spans="1:2" x14ac:dyDescent="0.25">
      <c r="A2535" s="7">
        <v>42705</v>
      </c>
      <c r="B2535" s="8">
        <v>3085.6</v>
      </c>
    </row>
    <row r="2536" spans="1:2" x14ac:dyDescent="0.25">
      <c r="A2536" s="7">
        <v>42706</v>
      </c>
      <c r="B2536" s="9">
        <v>3068.34</v>
      </c>
    </row>
    <row r="2537" spans="1:2" x14ac:dyDescent="0.25">
      <c r="A2537" s="7">
        <v>42707</v>
      </c>
      <c r="B2537" s="8">
        <v>3061.04</v>
      </c>
    </row>
    <row r="2538" spans="1:2" x14ac:dyDescent="0.25">
      <c r="A2538" s="7">
        <v>42708</v>
      </c>
      <c r="B2538" s="9">
        <v>3061.04</v>
      </c>
    </row>
    <row r="2539" spans="1:2" x14ac:dyDescent="0.25">
      <c r="A2539" s="7">
        <v>42709</v>
      </c>
      <c r="B2539" s="8">
        <v>3061.04</v>
      </c>
    </row>
    <row r="2540" spans="1:2" x14ac:dyDescent="0.25">
      <c r="A2540" s="7">
        <v>42710</v>
      </c>
      <c r="B2540" s="9">
        <v>3049.47</v>
      </c>
    </row>
    <row r="2541" spans="1:2" x14ac:dyDescent="0.25">
      <c r="A2541" s="7">
        <v>42711</v>
      </c>
      <c r="B2541" s="8">
        <v>3015.47</v>
      </c>
    </row>
    <row r="2542" spans="1:2" x14ac:dyDescent="0.25">
      <c r="A2542" s="7">
        <v>42712</v>
      </c>
      <c r="B2542" s="9">
        <v>2989.71</v>
      </c>
    </row>
    <row r="2543" spans="1:2" x14ac:dyDescent="0.25">
      <c r="A2543" s="7">
        <v>42713</v>
      </c>
      <c r="B2543" s="8">
        <v>2989.71</v>
      </c>
    </row>
    <row r="2544" spans="1:2" x14ac:dyDescent="0.25">
      <c r="A2544" s="7">
        <v>42714</v>
      </c>
      <c r="B2544" s="9">
        <v>3002.8</v>
      </c>
    </row>
    <row r="2545" spans="1:2" x14ac:dyDescent="0.25">
      <c r="A2545" s="7">
        <v>42715</v>
      </c>
      <c r="B2545" s="8">
        <v>3002.8</v>
      </c>
    </row>
    <row r="2546" spans="1:2" x14ac:dyDescent="0.25">
      <c r="A2546" s="7">
        <v>42716</v>
      </c>
      <c r="B2546" s="9">
        <v>3002.8</v>
      </c>
    </row>
    <row r="2547" spans="1:2" x14ac:dyDescent="0.25">
      <c r="A2547" s="7">
        <v>42717</v>
      </c>
      <c r="B2547" s="8">
        <v>2984.02</v>
      </c>
    </row>
    <row r="2548" spans="1:2" x14ac:dyDescent="0.25">
      <c r="A2548" s="7">
        <v>42718</v>
      </c>
      <c r="B2548" s="9">
        <v>2982.29</v>
      </c>
    </row>
    <row r="2549" spans="1:2" x14ac:dyDescent="0.25">
      <c r="A2549" s="7">
        <v>42719</v>
      </c>
      <c r="B2549" s="8">
        <v>2964.56</v>
      </c>
    </row>
    <row r="2550" spans="1:2" x14ac:dyDescent="0.25">
      <c r="A2550" s="7">
        <v>42720</v>
      </c>
      <c r="B2550" s="9">
        <v>3000.47</v>
      </c>
    </row>
    <row r="2551" spans="1:2" x14ac:dyDescent="0.25">
      <c r="A2551" s="7">
        <v>42721</v>
      </c>
      <c r="B2551" s="8">
        <v>2997.2</v>
      </c>
    </row>
    <row r="2552" spans="1:2" x14ac:dyDescent="0.25">
      <c r="A2552" s="7">
        <v>42722</v>
      </c>
      <c r="B2552" s="9">
        <v>2997.2</v>
      </c>
    </row>
    <row r="2553" spans="1:2" x14ac:dyDescent="0.25">
      <c r="A2553" s="7">
        <v>42723</v>
      </c>
      <c r="B2553" s="8">
        <v>2997.2</v>
      </c>
    </row>
    <row r="2554" spans="1:2" x14ac:dyDescent="0.25">
      <c r="A2554" s="7">
        <v>42724</v>
      </c>
      <c r="B2554" s="9">
        <v>3019.44</v>
      </c>
    </row>
    <row r="2555" spans="1:2" x14ac:dyDescent="0.25">
      <c r="A2555" s="7">
        <v>42725</v>
      </c>
      <c r="B2555" s="8">
        <v>2988.06</v>
      </c>
    </row>
    <row r="2556" spans="1:2" x14ac:dyDescent="0.25">
      <c r="A2556" s="7">
        <v>42726</v>
      </c>
      <c r="B2556" s="9">
        <v>2989.14</v>
      </c>
    </row>
    <row r="2557" spans="1:2" x14ac:dyDescent="0.25">
      <c r="A2557" s="7">
        <v>42727</v>
      </c>
      <c r="B2557" s="8">
        <v>2996.03</v>
      </c>
    </row>
    <row r="2558" spans="1:2" x14ac:dyDescent="0.25">
      <c r="A2558" s="7">
        <v>42728</v>
      </c>
      <c r="B2558" s="9">
        <v>2996.6</v>
      </c>
    </row>
    <row r="2559" spans="1:2" x14ac:dyDescent="0.25">
      <c r="A2559" s="7">
        <v>42729</v>
      </c>
      <c r="B2559" s="8">
        <v>2996.6</v>
      </c>
    </row>
    <row r="2560" spans="1:2" x14ac:dyDescent="0.25">
      <c r="A2560" s="7">
        <v>42730</v>
      </c>
      <c r="B2560" s="9">
        <v>2996.6</v>
      </c>
    </row>
    <row r="2561" spans="1:2" x14ac:dyDescent="0.25">
      <c r="A2561" s="7">
        <v>42731</v>
      </c>
      <c r="B2561" s="8">
        <v>2996.6</v>
      </c>
    </row>
    <row r="2562" spans="1:2" x14ac:dyDescent="0.25">
      <c r="A2562" s="7">
        <v>42732</v>
      </c>
      <c r="B2562" s="9">
        <v>2992.81</v>
      </c>
    </row>
    <row r="2563" spans="1:2" x14ac:dyDescent="0.25">
      <c r="A2563" s="7">
        <v>42733</v>
      </c>
      <c r="B2563" s="8">
        <v>3019.72</v>
      </c>
    </row>
    <row r="2564" spans="1:2" x14ac:dyDescent="0.25">
      <c r="A2564" s="7">
        <v>42734</v>
      </c>
      <c r="B2564" s="9">
        <v>3000.71</v>
      </c>
    </row>
    <row r="2565" spans="1:2" x14ac:dyDescent="0.25">
      <c r="A2565" s="7">
        <v>42735</v>
      </c>
      <c r="B2565" s="8">
        <v>3000.71</v>
      </c>
    </row>
    <row r="2566" spans="1:2" x14ac:dyDescent="0.25">
      <c r="A2566" s="7">
        <v>42736</v>
      </c>
      <c r="B2566" s="9">
        <v>3000.71</v>
      </c>
    </row>
    <row r="2567" spans="1:2" x14ac:dyDescent="0.25">
      <c r="A2567" s="7">
        <v>42737</v>
      </c>
      <c r="B2567" s="8">
        <v>3000.71</v>
      </c>
    </row>
    <row r="2568" spans="1:2" x14ac:dyDescent="0.25">
      <c r="A2568" s="7">
        <v>42738</v>
      </c>
      <c r="B2568" s="9">
        <v>3000.71</v>
      </c>
    </row>
    <row r="2569" spans="1:2" x14ac:dyDescent="0.25">
      <c r="A2569" s="7">
        <v>42739</v>
      </c>
      <c r="B2569" s="8">
        <v>2981.06</v>
      </c>
    </row>
    <row r="2570" spans="1:2" x14ac:dyDescent="0.25">
      <c r="A2570" s="7">
        <v>42740</v>
      </c>
      <c r="B2570" s="9">
        <v>2965.36</v>
      </c>
    </row>
    <row r="2571" spans="1:2" x14ac:dyDescent="0.25">
      <c r="A2571" s="7">
        <v>42741</v>
      </c>
      <c r="B2571" s="8">
        <v>2941.08</v>
      </c>
    </row>
    <row r="2572" spans="1:2" x14ac:dyDescent="0.25">
      <c r="A2572" s="7">
        <v>42742</v>
      </c>
      <c r="B2572" s="9">
        <v>2919.01</v>
      </c>
    </row>
    <row r="2573" spans="1:2" x14ac:dyDescent="0.25">
      <c r="A2573" s="7">
        <v>42743</v>
      </c>
      <c r="B2573" s="8">
        <v>2919.01</v>
      </c>
    </row>
    <row r="2574" spans="1:2" x14ac:dyDescent="0.25">
      <c r="A2574" s="7">
        <v>42744</v>
      </c>
      <c r="B2574" s="9">
        <v>2919.01</v>
      </c>
    </row>
    <row r="2575" spans="1:2" x14ac:dyDescent="0.25">
      <c r="A2575" s="7">
        <v>42745</v>
      </c>
      <c r="B2575" s="8">
        <v>2919.01</v>
      </c>
    </row>
    <row r="2576" spans="1:2" x14ac:dyDescent="0.25">
      <c r="A2576" s="7">
        <v>42746</v>
      </c>
      <c r="B2576" s="9">
        <v>2949.6</v>
      </c>
    </row>
    <row r="2577" spans="1:2" x14ac:dyDescent="0.25">
      <c r="A2577" s="7">
        <v>42747</v>
      </c>
      <c r="B2577" s="8">
        <v>2980.8</v>
      </c>
    </row>
    <row r="2578" spans="1:2" x14ac:dyDescent="0.25">
      <c r="A2578" s="7">
        <v>42748</v>
      </c>
      <c r="B2578" s="9">
        <v>2930.19</v>
      </c>
    </row>
    <row r="2579" spans="1:2" x14ac:dyDescent="0.25">
      <c r="A2579" s="7">
        <v>42749</v>
      </c>
      <c r="B2579" s="8">
        <v>2935.96</v>
      </c>
    </row>
    <row r="2580" spans="1:2" x14ac:dyDescent="0.25">
      <c r="A2580" s="7">
        <v>42750</v>
      </c>
      <c r="B2580" s="9">
        <v>2935.96</v>
      </c>
    </row>
    <row r="2581" spans="1:2" x14ac:dyDescent="0.25">
      <c r="A2581" s="7">
        <v>42751</v>
      </c>
      <c r="B2581" s="8">
        <v>2935.96</v>
      </c>
    </row>
    <row r="2582" spans="1:2" x14ac:dyDescent="0.25">
      <c r="A2582" s="7">
        <v>42752</v>
      </c>
      <c r="B2582" s="9">
        <v>2935.96</v>
      </c>
    </row>
    <row r="2583" spans="1:2" x14ac:dyDescent="0.25">
      <c r="A2583" s="7">
        <v>42753</v>
      </c>
      <c r="B2583" s="8">
        <v>2924.77</v>
      </c>
    </row>
    <row r="2584" spans="1:2" x14ac:dyDescent="0.25">
      <c r="A2584" s="7">
        <v>42754</v>
      </c>
      <c r="B2584" s="9">
        <v>2934.58</v>
      </c>
    </row>
    <row r="2585" spans="1:2" x14ac:dyDescent="0.25">
      <c r="A2585" s="7">
        <v>42755</v>
      </c>
      <c r="B2585" s="8">
        <v>2938.24</v>
      </c>
    </row>
    <row r="2586" spans="1:2" x14ac:dyDescent="0.25">
      <c r="A2586" s="7">
        <v>42756</v>
      </c>
      <c r="B2586" s="9">
        <v>2927.91</v>
      </c>
    </row>
    <row r="2587" spans="1:2" x14ac:dyDescent="0.25">
      <c r="A2587" s="7">
        <v>42757</v>
      </c>
      <c r="B2587" s="8">
        <v>2927.91</v>
      </c>
    </row>
    <row r="2588" spans="1:2" x14ac:dyDescent="0.25">
      <c r="A2588" s="7">
        <v>42758</v>
      </c>
      <c r="B2588" s="9">
        <v>2927.91</v>
      </c>
    </row>
    <row r="2589" spans="1:2" x14ac:dyDescent="0.25">
      <c r="A2589" s="7">
        <v>42759</v>
      </c>
      <c r="B2589" s="8">
        <v>2908.53</v>
      </c>
    </row>
    <row r="2590" spans="1:2" x14ac:dyDescent="0.25">
      <c r="A2590" s="7">
        <v>42760</v>
      </c>
      <c r="B2590" s="9">
        <v>2932.01</v>
      </c>
    </row>
    <row r="2591" spans="1:2" x14ac:dyDescent="0.25">
      <c r="A2591" s="7">
        <v>42761</v>
      </c>
      <c r="B2591" s="8">
        <v>2927.53</v>
      </c>
    </row>
    <row r="2592" spans="1:2" x14ac:dyDescent="0.25">
      <c r="A2592" s="7">
        <v>42762</v>
      </c>
      <c r="B2592" s="9">
        <v>2936.72</v>
      </c>
    </row>
    <row r="2593" spans="1:2" x14ac:dyDescent="0.25">
      <c r="A2593" s="7">
        <v>42763</v>
      </c>
      <c r="B2593" s="8">
        <v>2930.17</v>
      </c>
    </row>
    <row r="2594" spans="1:2" x14ac:dyDescent="0.25">
      <c r="A2594" s="7">
        <v>42764</v>
      </c>
      <c r="B2594" s="9">
        <v>2930.17</v>
      </c>
    </row>
    <row r="2595" spans="1:2" x14ac:dyDescent="0.25">
      <c r="A2595" s="7">
        <v>42765</v>
      </c>
      <c r="B2595" s="8">
        <v>2930.17</v>
      </c>
    </row>
    <row r="2596" spans="1:2" x14ac:dyDescent="0.25">
      <c r="A2596" s="7">
        <v>42766</v>
      </c>
      <c r="B2596" s="9">
        <v>2936.66</v>
      </c>
    </row>
    <row r="2597" spans="1:2" x14ac:dyDescent="0.25">
      <c r="A2597" s="7">
        <v>42767</v>
      </c>
      <c r="B2597" s="8">
        <v>2921.9</v>
      </c>
    </row>
    <row r="2598" spans="1:2" x14ac:dyDescent="0.25">
      <c r="A2598" s="7">
        <v>42768</v>
      </c>
      <c r="B2598" s="9">
        <v>2906.78</v>
      </c>
    </row>
    <row r="2599" spans="1:2" x14ac:dyDescent="0.25">
      <c r="A2599" s="7">
        <v>42769</v>
      </c>
      <c r="B2599" s="8">
        <v>2882.2</v>
      </c>
    </row>
    <row r="2600" spans="1:2" x14ac:dyDescent="0.25">
      <c r="A2600" s="7">
        <v>42770</v>
      </c>
      <c r="B2600" s="9">
        <v>2855.8</v>
      </c>
    </row>
    <row r="2601" spans="1:2" x14ac:dyDescent="0.25">
      <c r="A2601" s="7">
        <v>42771</v>
      </c>
      <c r="B2601" s="8">
        <v>2855.8</v>
      </c>
    </row>
    <row r="2602" spans="1:2" x14ac:dyDescent="0.25">
      <c r="A2602" s="7">
        <v>42772</v>
      </c>
      <c r="B2602" s="9">
        <v>2855.8</v>
      </c>
    </row>
    <row r="2603" spans="1:2" x14ac:dyDescent="0.25">
      <c r="A2603" s="7">
        <v>42773</v>
      </c>
      <c r="B2603" s="8">
        <v>2853.99</v>
      </c>
    </row>
    <row r="2604" spans="1:2" x14ac:dyDescent="0.25">
      <c r="A2604" s="7">
        <v>42774</v>
      </c>
      <c r="B2604" s="9">
        <v>2867.76</v>
      </c>
    </row>
    <row r="2605" spans="1:2" x14ac:dyDescent="0.25">
      <c r="A2605" s="7">
        <v>42775</v>
      </c>
      <c r="B2605" s="8">
        <v>2879.49</v>
      </c>
    </row>
    <row r="2606" spans="1:2" x14ac:dyDescent="0.25">
      <c r="A2606" s="7">
        <v>42776</v>
      </c>
      <c r="B2606" s="9">
        <v>2862.63</v>
      </c>
    </row>
    <row r="2607" spans="1:2" x14ac:dyDescent="0.25">
      <c r="A2607" s="7">
        <v>42777</v>
      </c>
      <c r="B2607" s="8">
        <v>2851.98</v>
      </c>
    </row>
    <row r="2608" spans="1:2" x14ac:dyDescent="0.25">
      <c r="A2608" s="7">
        <v>42778</v>
      </c>
      <c r="B2608" s="9">
        <v>2851.98</v>
      </c>
    </row>
    <row r="2609" spans="1:2" x14ac:dyDescent="0.25">
      <c r="A2609" s="7">
        <v>42779</v>
      </c>
      <c r="B2609" s="8">
        <v>2851.98</v>
      </c>
    </row>
    <row r="2610" spans="1:2" x14ac:dyDescent="0.25">
      <c r="A2610" s="7">
        <v>42780</v>
      </c>
      <c r="B2610" s="9">
        <v>2875.46</v>
      </c>
    </row>
    <row r="2611" spans="1:2" x14ac:dyDescent="0.25">
      <c r="A2611" s="7">
        <v>42781</v>
      </c>
      <c r="B2611" s="8">
        <v>2867.64</v>
      </c>
    </row>
    <row r="2612" spans="1:2" x14ac:dyDescent="0.25">
      <c r="A2612" s="7">
        <v>42782</v>
      </c>
      <c r="B2612" s="9">
        <v>2876.03</v>
      </c>
    </row>
    <row r="2613" spans="1:2" x14ac:dyDescent="0.25">
      <c r="A2613" s="7">
        <v>42783</v>
      </c>
      <c r="B2613" s="8">
        <v>2875.68</v>
      </c>
    </row>
    <row r="2614" spans="1:2" x14ac:dyDescent="0.25">
      <c r="A2614" s="7">
        <v>42784</v>
      </c>
      <c r="B2614" s="9">
        <v>2902.81</v>
      </c>
    </row>
    <row r="2615" spans="1:2" x14ac:dyDescent="0.25">
      <c r="A2615" s="7">
        <v>42785</v>
      </c>
      <c r="B2615" s="8">
        <v>2902.81</v>
      </c>
    </row>
    <row r="2616" spans="1:2" x14ac:dyDescent="0.25">
      <c r="A2616" s="7">
        <v>42786</v>
      </c>
      <c r="B2616" s="9">
        <v>2902.81</v>
      </c>
    </row>
    <row r="2617" spans="1:2" x14ac:dyDescent="0.25">
      <c r="A2617" s="7">
        <v>42787</v>
      </c>
      <c r="B2617" s="8">
        <v>2902.81</v>
      </c>
    </row>
    <row r="2618" spans="1:2" x14ac:dyDescent="0.25">
      <c r="A2618" s="7">
        <v>42788</v>
      </c>
      <c r="B2618" s="9">
        <v>2902.68</v>
      </c>
    </row>
    <row r="2619" spans="1:2" x14ac:dyDescent="0.25">
      <c r="A2619" s="7">
        <v>42789</v>
      </c>
      <c r="B2619" s="8">
        <v>2893.55</v>
      </c>
    </row>
    <row r="2620" spans="1:2" x14ac:dyDescent="0.25">
      <c r="A2620" s="7">
        <v>42790</v>
      </c>
      <c r="B2620" s="9">
        <v>2871.67</v>
      </c>
    </row>
    <row r="2621" spans="1:2" x14ac:dyDescent="0.25">
      <c r="A2621" s="7">
        <v>42791</v>
      </c>
      <c r="B2621" s="8">
        <v>2886.52</v>
      </c>
    </row>
    <row r="2622" spans="1:2" x14ac:dyDescent="0.25">
      <c r="A2622" s="7">
        <v>42792</v>
      </c>
      <c r="B2622" s="9">
        <v>2886.52</v>
      </c>
    </row>
    <row r="2623" spans="1:2" x14ac:dyDescent="0.25">
      <c r="A2623" s="7">
        <v>42793</v>
      </c>
      <c r="B2623" s="8">
        <v>2886.52</v>
      </c>
    </row>
    <row r="2624" spans="1:2" x14ac:dyDescent="0.25">
      <c r="A2624" s="7">
        <v>42794</v>
      </c>
      <c r="B2624" s="9">
        <v>2896.27</v>
      </c>
    </row>
    <row r="2625" spans="1:2" x14ac:dyDescent="0.25">
      <c r="A2625" s="7">
        <v>42795</v>
      </c>
      <c r="B2625" s="8">
        <v>2919.17</v>
      </c>
    </row>
    <row r="2626" spans="1:2" x14ac:dyDescent="0.25">
      <c r="A2626" s="7">
        <v>42796</v>
      </c>
      <c r="B2626" s="9">
        <v>2935.75</v>
      </c>
    </row>
    <row r="2627" spans="1:2" x14ac:dyDescent="0.25">
      <c r="A2627" s="7">
        <v>42797</v>
      </c>
      <c r="B2627" s="8">
        <v>2960.91</v>
      </c>
    </row>
    <row r="2628" spans="1:2" x14ac:dyDescent="0.25">
      <c r="A2628" s="7">
        <v>42798</v>
      </c>
      <c r="B2628" s="9">
        <v>2977.43</v>
      </c>
    </row>
    <row r="2629" spans="1:2" x14ac:dyDescent="0.25">
      <c r="A2629" s="7">
        <v>42799</v>
      </c>
      <c r="B2629" s="8">
        <v>2977.43</v>
      </c>
    </row>
    <row r="2630" spans="1:2" x14ac:dyDescent="0.25">
      <c r="A2630" s="7">
        <v>42800</v>
      </c>
      <c r="B2630" s="9">
        <v>2977.43</v>
      </c>
    </row>
    <row r="2631" spans="1:2" x14ac:dyDescent="0.25">
      <c r="A2631" s="7">
        <v>42801</v>
      </c>
      <c r="B2631" s="8">
        <v>2966.67</v>
      </c>
    </row>
    <row r="2632" spans="1:2" x14ac:dyDescent="0.25">
      <c r="A2632" s="7">
        <v>42802</v>
      </c>
      <c r="B2632" s="9">
        <v>2972.44</v>
      </c>
    </row>
    <row r="2633" spans="1:2" x14ac:dyDescent="0.25">
      <c r="A2633" s="7">
        <v>42803</v>
      </c>
      <c r="B2633" s="8">
        <v>2987.88</v>
      </c>
    </row>
    <row r="2634" spans="1:2" x14ac:dyDescent="0.25">
      <c r="A2634" s="7">
        <v>42804</v>
      </c>
      <c r="B2634" s="9">
        <v>3004.43</v>
      </c>
    </row>
    <row r="2635" spans="1:2" x14ac:dyDescent="0.25">
      <c r="A2635" s="7">
        <v>42805</v>
      </c>
      <c r="B2635" s="8">
        <v>2980.83</v>
      </c>
    </row>
    <row r="2636" spans="1:2" x14ac:dyDescent="0.25">
      <c r="A2636" s="7">
        <v>42806</v>
      </c>
      <c r="B2636" s="9">
        <v>2980.83</v>
      </c>
    </row>
    <row r="2637" spans="1:2" x14ac:dyDescent="0.25">
      <c r="A2637" s="7">
        <v>42807</v>
      </c>
      <c r="B2637" s="8">
        <v>2980.83</v>
      </c>
    </row>
    <row r="2638" spans="1:2" x14ac:dyDescent="0.25">
      <c r="A2638" s="7">
        <v>42808</v>
      </c>
      <c r="B2638" s="9">
        <v>2987.93</v>
      </c>
    </row>
    <row r="2639" spans="1:2" x14ac:dyDescent="0.25">
      <c r="A2639" s="7">
        <v>42809</v>
      </c>
      <c r="B2639" s="8">
        <v>2997.73</v>
      </c>
    </row>
    <row r="2640" spans="1:2" x14ac:dyDescent="0.25">
      <c r="A2640" s="7">
        <v>42810</v>
      </c>
      <c r="B2640" s="9">
        <v>2972.61</v>
      </c>
    </row>
    <row r="2641" spans="1:2" x14ac:dyDescent="0.25">
      <c r="A2641" s="7">
        <v>42811</v>
      </c>
      <c r="B2641" s="8">
        <v>2923.96</v>
      </c>
    </row>
    <row r="2642" spans="1:2" x14ac:dyDescent="0.25">
      <c r="A2642" s="7">
        <v>42812</v>
      </c>
      <c r="B2642" s="9">
        <v>2912.53</v>
      </c>
    </row>
    <row r="2643" spans="1:2" x14ac:dyDescent="0.25">
      <c r="A2643" s="7">
        <v>42813</v>
      </c>
      <c r="B2643" s="8">
        <v>2912.53</v>
      </c>
    </row>
    <row r="2644" spans="1:2" x14ac:dyDescent="0.25">
      <c r="A2644" s="7">
        <v>42814</v>
      </c>
      <c r="B2644" s="9">
        <v>2912.53</v>
      </c>
    </row>
    <row r="2645" spans="1:2" x14ac:dyDescent="0.25">
      <c r="A2645" s="7">
        <v>42815</v>
      </c>
      <c r="B2645" s="8">
        <v>2912.53</v>
      </c>
    </row>
    <row r="2646" spans="1:2" x14ac:dyDescent="0.25">
      <c r="A2646" s="7">
        <v>42816</v>
      </c>
      <c r="B2646" s="9">
        <v>2904.87</v>
      </c>
    </row>
    <row r="2647" spans="1:2" x14ac:dyDescent="0.25">
      <c r="A2647" s="7">
        <v>42817</v>
      </c>
      <c r="B2647" s="8">
        <v>2936.82</v>
      </c>
    </row>
    <row r="2648" spans="1:2" x14ac:dyDescent="0.25">
      <c r="A2648" s="7">
        <v>42818</v>
      </c>
      <c r="B2648" s="9">
        <v>2921.25</v>
      </c>
    </row>
    <row r="2649" spans="1:2" x14ac:dyDescent="0.25">
      <c r="A2649" s="7">
        <v>42819</v>
      </c>
      <c r="B2649" s="8">
        <v>2899.94</v>
      </c>
    </row>
    <row r="2650" spans="1:2" x14ac:dyDescent="0.25">
      <c r="A2650" s="7">
        <v>42820</v>
      </c>
      <c r="B2650" s="9">
        <v>2899.94</v>
      </c>
    </row>
    <row r="2651" spans="1:2" x14ac:dyDescent="0.25">
      <c r="A2651" s="7">
        <v>42821</v>
      </c>
      <c r="B2651" s="8">
        <v>2899.94</v>
      </c>
    </row>
    <row r="2652" spans="1:2" x14ac:dyDescent="0.25">
      <c r="A2652" s="7">
        <v>42822</v>
      </c>
      <c r="B2652" s="9">
        <v>2913.48</v>
      </c>
    </row>
    <row r="2653" spans="1:2" x14ac:dyDescent="0.25">
      <c r="A2653" s="7">
        <v>42823</v>
      </c>
      <c r="B2653" s="8">
        <v>2911.99</v>
      </c>
    </row>
    <row r="2654" spans="1:2" x14ac:dyDescent="0.25">
      <c r="A2654" s="7">
        <v>42824</v>
      </c>
      <c r="B2654" s="9">
        <v>2888.02</v>
      </c>
    </row>
    <row r="2655" spans="1:2" x14ac:dyDescent="0.25">
      <c r="A2655" s="7">
        <v>42825</v>
      </c>
      <c r="B2655" s="8">
        <v>2880.24</v>
      </c>
    </row>
    <row r="2656" spans="1:2" x14ac:dyDescent="0.25">
      <c r="A2656" s="7">
        <v>42826</v>
      </c>
      <c r="B2656" s="9">
        <v>2885.57</v>
      </c>
    </row>
    <row r="2657" spans="1:2" x14ac:dyDescent="0.25">
      <c r="A2657" s="7">
        <v>42827</v>
      </c>
      <c r="B2657" s="8">
        <v>2885.57</v>
      </c>
    </row>
    <row r="2658" spans="1:2" x14ac:dyDescent="0.25">
      <c r="A2658" s="7">
        <v>42828</v>
      </c>
      <c r="B2658" s="9">
        <v>2885.57</v>
      </c>
    </row>
    <row r="2659" spans="1:2" x14ac:dyDescent="0.25">
      <c r="A2659" s="7">
        <v>42829</v>
      </c>
      <c r="B2659" s="8">
        <v>2866.87</v>
      </c>
    </row>
    <row r="2660" spans="1:2" x14ac:dyDescent="0.25">
      <c r="A2660" s="7">
        <v>42830</v>
      </c>
      <c r="B2660" s="9">
        <v>2869.32</v>
      </c>
    </row>
    <row r="2661" spans="1:2" x14ac:dyDescent="0.25">
      <c r="A2661" s="7">
        <v>42831</v>
      </c>
      <c r="B2661" s="8">
        <v>2857.65</v>
      </c>
    </row>
    <row r="2662" spans="1:2" x14ac:dyDescent="0.25">
      <c r="A2662" s="7">
        <v>42832</v>
      </c>
      <c r="B2662" s="9">
        <v>2853.1</v>
      </c>
    </row>
    <row r="2663" spans="1:2" x14ac:dyDescent="0.25">
      <c r="A2663" s="7">
        <v>42833</v>
      </c>
      <c r="B2663" s="8">
        <v>2858</v>
      </c>
    </row>
    <row r="2664" spans="1:2" x14ac:dyDescent="0.25">
      <c r="A2664" s="7">
        <v>42834</v>
      </c>
      <c r="B2664" s="9">
        <v>2858</v>
      </c>
    </row>
    <row r="2665" spans="1:2" x14ac:dyDescent="0.25">
      <c r="A2665" s="7">
        <v>42835</v>
      </c>
      <c r="B2665" s="8">
        <v>2858</v>
      </c>
    </row>
    <row r="2666" spans="1:2" x14ac:dyDescent="0.25">
      <c r="A2666" s="7">
        <v>42836</v>
      </c>
      <c r="B2666" s="9">
        <v>2867.13</v>
      </c>
    </row>
    <row r="2667" spans="1:2" x14ac:dyDescent="0.25">
      <c r="A2667" s="7">
        <v>42837</v>
      </c>
      <c r="B2667" s="8">
        <v>2868.6</v>
      </c>
    </row>
    <row r="2668" spans="1:2" x14ac:dyDescent="0.25">
      <c r="A2668" s="7">
        <v>42838</v>
      </c>
      <c r="B2668" s="9">
        <v>2872.55</v>
      </c>
    </row>
    <row r="2669" spans="1:2" x14ac:dyDescent="0.25">
      <c r="A2669" s="7">
        <v>42839</v>
      </c>
      <c r="B2669" s="8">
        <v>2872.55</v>
      </c>
    </row>
    <row r="2670" spans="1:2" x14ac:dyDescent="0.25">
      <c r="A2670" s="7">
        <v>42840</v>
      </c>
      <c r="B2670" s="9">
        <v>2872.55</v>
      </c>
    </row>
    <row r="2671" spans="1:2" x14ac:dyDescent="0.25">
      <c r="A2671" s="7">
        <v>42841</v>
      </c>
      <c r="B2671" s="8">
        <v>2872.55</v>
      </c>
    </row>
    <row r="2672" spans="1:2" x14ac:dyDescent="0.25">
      <c r="A2672" s="7">
        <v>42842</v>
      </c>
      <c r="B2672" s="9">
        <v>2872.55</v>
      </c>
    </row>
    <row r="2673" spans="1:2" x14ac:dyDescent="0.25">
      <c r="A2673" s="7">
        <v>42843</v>
      </c>
      <c r="B2673" s="8">
        <v>2854.89</v>
      </c>
    </row>
    <row r="2674" spans="1:2" x14ac:dyDescent="0.25">
      <c r="A2674" s="7">
        <v>42844</v>
      </c>
      <c r="B2674" s="9">
        <v>2837.9</v>
      </c>
    </row>
    <row r="2675" spans="1:2" x14ac:dyDescent="0.25">
      <c r="A2675" s="7">
        <v>42845</v>
      </c>
      <c r="B2675" s="8">
        <v>2856.48</v>
      </c>
    </row>
    <row r="2676" spans="1:2" x14ac:dyDescent="0.25">
      <c r="A2676" s="7">
        <v>42846</v>
      </c>
      <c r="B2676" s="9">
        <v>2863.39</v>
      </c>
    </row>
    <row r="2677" spans="1:2" x14ac:dyDescent="0.25">
      <c r="A2677" s="7">
        <v>42847</v>
      </c>
      <c r="B2677" s="8">
        <v>2868.89</v>
      </c>
    </row>
    <row r="2678" spans="1:2" x14ac:dyDescent="0.25">
      <c r="A2678" s="7">
        <v>42848</v>
      </c>
      <c r="B2678" s="9">
        <v>2868.89</v>
      </c>
    </row>
    <row r="2679" spans="1:2" x14ac:dyDescent="0.25">
      <c r="A2679" s="7">
        <v>42849</v>
      </c>
      <c r="B2679" s="8">
        <v>2868.89</v>
      </c>
    </row>
    <row r="2680" spans="1:2" x14ac:dyDescent="0.25">
      <c r="A2680" s="7">
        <v>42850</v>
      </c>
      <c r="B2680" s="9">
        <v>2871.98</v>
      </c>
    </row>
    <row r="2681" spans="1:2" x14ac:dyDescent="0.25">
      <c r="A2681" s="7">
        <v>42851</v>
      </c>
      <c r="B2681" s="8">
        <v>2899.13</v>
      </c>
    </row>
    <row r="2682" spans="1:2" x14ac:dyDescent="0.25">
      <c r="A2682" s="7">
        <v>42852</v>
      </c>
      <c r="B2682" s="9">
        <v>2928.07</v>
      </c>
    </row>
    <row r="2683" spans="1:2" x14ac:dyDescent="0.25">
      <c r="A2683" s="7">
        <v>42853</v>
      </c>
      <c r="B2683" s="8">
        <v>2944.31</v>
      </c>
    </row>
    <row r="2684" spans="1:2" x14ac:dyDescent="0.25">
      <c r="A2684" s="7">
        <v>42854</v>
      </c>
      <c r="B2684" s="9">
        <v>2947.85</v>
      </c>
    </row>
    <row r="2685" spans="1:2" x14ac:dyDescent="0.25">
      <c r="A2685" s="7">
        <v>42855</v>
      </c>
      <c r="B2685" s="8">
        <v>2947.85</v>
      </c>
    </row>
    <row r="2686" spans="1:2" x14ac:dyDescent="0.25">
      <c r="A2686" s="7">
        <v>42856</v>
      </c>
      <c r="B2686" s="9">
        <v>2947.85</v>
      </c>
    </row>
    <row r="2687" spans="1:2" x14ac:dyDescent="0.25">
      <c r="A2687" s="7">
        <v>42857</v>
      </c>
      <c r="B2687" s="8">
        <v>2947.85</v>
      </c>
    </row>
    <row r="2688" spans="1:2" x14ac:dyDescent="0.25">
      <c r="A2688" s="7">
        <v>42858</v>
      </c>
      <c r="B2688" s="9">
        <v>2945.53</v>
      </c>
    </row>
    <row r="2689" spans="1:2" x14ac:dyDescent="0.25">
      <c r="A2689" s="7">
        <v>42859</v>
      </c>
      <c r="B2689" s="8">
        <v>2930.17</v>
      </c>
    </row>
    <row r="2690" spans="1:2" x14ac:dyDescent="0.25">
      <c r="A2690" s="7">
        <v>42860</v>
      </c>
      <c r="B2690" s="9">
        <v>2967.44</v>
      </c>
    </row>
    <row r="2691" spans="1:2" x14ac:dyDescent="0.25">
      <c r="A2691" s="7">
        <v>42861</v>
      </c>
      <c r="B2691" s="8">
        <v>2961.78</v>
      </c>
    </row>
    <row r="2692" spans="1:2" x14ac:dyDescent="0.25">
      <c r="A2692" s="7">
        <v>42862</v>
      </c>
      <c r="B2692" s="9">
        <v>2961.78</v>
      </c>
    </row>
    <row r="2693" spans="1:2" x14ac:dyDescent="0.25">
      <c r="A2693" s="7">
        <v>42863</v>
      </c>
      <c r="B2693" s="8">
        <v>2961.78</v>
      </c>
    </row>
    <row r="2694" spans="1:2" x14ac:dyDescent="0.25">
      <c r="A2694" s="7">
        <v>42864</v>
      </c>
      <c r="B2694" s="9">
        <v>2959.26</v>
      </c>
    </row>
    <row r="2695" spans="1:2" x14ac:dyDescent="0.25">
      <c r="A2695" s="7">
        <v>42865</v>
      </c>
      <c r="B2695" s="8">
        <v>2967.24</v>
      </c>
    </row>
    <row r="2696" spans="1:2" x14ac:dyDescent="0.25">
      <c r="A2696" s="7">
        <v>42866</v>
      </c>
      <c r="B2696" s="9">
        <v>2949.35</v>
      </c>
    </row>
    <row r="2697" spans="1:2" x14ac:dyDescent="0.25">
      <c r="A2697" s="7">
        <v>42867</v>
      </c>
      <c r="B2697" s="8">
        <v>2933.92</v>
      </c>
    </row>
    <row r="2698" spans="1:2" x14ac:dyDescent="0.25">
      <c r="A2698" s="7">
        <v>42868</v>
      </c>
      <c r="B2698" s="9">
        <v>2918.69</v>
      </c>
    </row>
    <row r="2699" spans="1:2" x14ac:dyDescent="0.25">
      <c r="A2699" s="7">
        <v>42869</v>
      </c>
      <c r="B2699" s="8">
        <v>2918.69</v>
      </c>
    </row>
    <row r="2700" spans="1:2" x14ac:dyDescent="0.25">
      <c r="A2700" s="7">
        <v>42870</v>
      </c>
      <c r="B2700" s="9">
        <v>2918.69</v>
      </c>
    </row>
    <row r="2701" spans="1:2" x14ac:dyDescent="0.25">
      <c r="A2701" s="7">
        <v>42871</v>
      </c>
      <c r="B2701" s="8">
        <v>2883.87</v>
      </c>
    </row>
    <row r="2702" spans="1:2" x14ac:dyDescent="0.25">
      <c r="A2702" s="7">
        <v>42872</v>
      </c>
      <c r="B2702" s="9">
        <v>2873.22</v>
      </c>
    </row>
    <row r="2703" spans="1:2" x14ac:dyDescent="0.25">
      <c r="A2703" s="7">
        <v>42873</v>
      </c>
      <c r="B2703" s="8">
        <v>2893.4</v>
      </c>
    </row>
    <row r="2704" spans="1:2" x14ac:dyDescent="0.25">
      <c r="A2704" s="7">
        <v>42874</v>
      </c>
      <c r="B2704" s="9">
        <v>2932.16</v>
      </c>
    </row>
    <row r="2705" spans="1:2" x14ac:dyDescent="0.25">
      <c r="A2705" s="7">
        <v>42875</v>
      </c>
      <c r="B2705" s="8">
        <v>2889.45</v>
      </c>
    </row>
    <row r="2706" spans="1:2" x14ac:dyDescent="0.25">
      <c r="A2706" s="7">
        <v>42876</v>
      </c>
      <c r="B2706" s="9">
        <v>2889.45</v>
      </c>
    </row>
    <row r="2707" spans="1:2" x14ac:dyDescent="0.25">
      <c r="A2707" s="7">
        <v>42877</v>
      </c>
      <c r="B2707" s="8">
        <v>2889.45</v>
      </c>
    </row>
    <row r="2708" spans="1:2" x14ac:dyDescent="0.25">
      <c r="A2708" s="7">
        <v>42878</v>
      </c>
      <c r="B2708" s="9">
        <v>2895.12</v>
      </c>
    </row>
    <row r="2709" spans="1:2" x14ac:dyDescent="0.25">
      <c r="A2709" s="7">
        <v>42879</v>
      </c>
      <c r="B2709" s="8">
        <v>2904.61</v>
      </c>
    </row>
    <row r="2710" spans="1:2" x14ac:dyDescent="0.25">
      <c r="A2710" s="7">
        <v>42880</v>
      </c>
      <c r="B2710" s="9">
        <v>2905.29</v>
      </c>
    </row>
    <row r="2711" spans="1:2" x14ac:dyDescent="0.25">
      <c r="A2711" s="7">
        <v>42881</v>
      </c>
      <c r="B2711" s="8">
        <v>2911.66</v>
      </c>
    </row>
    <row r="2712" spans="1:2" x14ac:dyDescent="0.25">
      <c r="A2712" s="7">
        <v>42882</v>
      </c>
      <c r="B2712" s="9">
        <v>2913.47</v>
      </c>
    </row>
    <row r="2713" spans="1:2" x14ac:dyDescent="0.25">
      <c r="A2713" s="7">
        <v>42883</v>
      </c>
      <c r="B2713" s="8">
        <v>2913.47</v>
      </c>
    </row>
    <row r="2714" spans="1:2" x14ac:dyDescent="0.25">
      <c r="A2714" s="7">
        <v>42884</v>
      </c>
      <c r="B2714" s="9">
        <v>2913.47</v>
      </c>
    </row>
    <row r="2715" spans="1:2" x14ac:dyDescent="0.25">
      <c r="A2715" s="7">
        <v>42885</v>
      </c>
      <c r="B2715" s="8">
        <v>2913.47</v>
      </c>
    </row>
    <row r="2716" spans="1:2" x14ac:dyDescent="0.25">
      <c r="A2716" s="7">
        <v>42886</v>
      </c>
      <c r="B2716" s="9">
        <v>2920.42</v>
      </c>
    </row>
    <row r="2717" spans="1:2" x14ac:dyDescent="0.25">
      <c r="A2717" s="7">
        <v>42887</v>
      </c>
      <c r="B2717" s="8">
        <v>2921</v>
      </c>
    </row>
    <row r="2718" spans="1:2" x14ac:dyDescent="0.25">
      <c r="A2718" s="7">
        <v>42888</v>
      </c>
      <c r="B2718" s="9">
        <v>2895.73</v>
      </c>
    </row>
    <row r="2719" spans="1:2" x14ac:dyDescent="0.25">
      <c r="A2719" s="7">
        <v>42889</v>
      </c>
      <c r="B2719" s="8">
        <v>2894.72</v>
      </c>
    </row>
    <row r="2720" spans="1:2" x14ac:dyDescent="0.25">
      <c r="A2720" s="7">
        <v>42890</v>
      </c>
      <c r="B2720" s="9">
        <v>2894.72</v>
      </c>
    </row>
    <row r="2721" spans="1:2" x14ac:dyDescent="0.25">
      <c r="A2721" s="7">
        <v>42891</v>
      </c>
      <c r="B2721" s="8">
        <v>2894.72</v>
      </c>
    </row>
    <row r="2722" spans="1:2" x14ac:dyDescent="0.25">
      <c r="A2722" s="7">
        <v>42892</v>
      </c>
      <c r="B2722" s="9">
        <v>2895.85</v>
      </c>
    </row>
    <row r="2723" spans="1:2" x14ac:dyDescent="0.25">
      <c r="A2723" s="7">
        <v>42893</v>
      </c>
      <c r="B2723" s="8">
        <v>2893.76</v>
      </c>
    </row>
    <row r="2724" spans="1:2" x14ac:dyDescent="0.25">
      <c r="A2724" s="7">
        <v>42894</v>
      </c>
      <c r="B2724" s="9">
        <v>2907.1</v>
      </c>
    </row>
    <row r="2725" spans="1:2" x14ac:dyDescent="0.25">
      <c r="A2725" s="7">
        <v>42895</v>
      </c>
      <c r="B2725" s="8">
        <v>2919.82</v>
      </c>
    </row>
    <row r="2726" spans="1:2" x14ac:dyDescent="0.25">
      <c r="A2726" s="7">
        <v>42896</v>
      </c>
      <c r="B2726" s="9">
        <v>2919.58</v>
      </c>
    </row>
    <row r="2727" spans="1:2" x14ac:dyDescent="0.25">
      <c r="A2727" s="7">
        <v>42897</v>
      </c>
      <c r="B2727" s="8">
        <v>2919.58</v>
      </c>
    </row>
    <row r="2728" spans="1:2" x14ac:dyDescent="0.25">
      <c r="A2728" s="7">
        <v>42898</v>
      </c>
      <c r="B2728" s="9">
        <v>2919.58</v>
      </c>
    </row>
    <row r="2729" spans="1:2" x14ac:dyDescent="0.25">
      <c r="A2729" s="7">
        <v>42899</v>
      </c>
      <c r="B2729" s="8">
        <v>2929.2</v>
      </c>
    </row>
    <row r="2730" spans="1:2" x14ac:dyDescent="0.25">
      <c r="A2730" s="7">
        <v>42900</v>
      </c>
      <c r="B2730" s="9">
        <v>2933.13</v>
      </c>
    </row>
    <row r="2731" spans="1:2" x14ac:dyDescent="0.25">
      <c r="A2731" s="7">
        <v>42901</v>
      </c>
      <c r="B2731" s="8">
        <v>2924.75</v>
      </c>
    </row>
    <row r="2732" spans="1:2" x14ac:dyDescent="0.25">
      <c r="A2732" s="7">
        <v>42902</v>
      </c>
      <c r="B2732" s="9">
        <v>2953.83</v>
      </c>
    </row>
    <row r="2733" spans="1:2" x14ac:dyDescent="0.25">
      <c r="A2733" s="7">
        <v>42903</v>
      </c>
      <c r="B2733" s="8">
        <v>2961.68</v>
      </c>
    </row>
    <row r="2734" spans="1:2" x14ac:dyDescent="0.25">
      <c r="A2734" s="7">
        <v>42904</v>
      </c>
      <c r="B2734" s="9">
        <v>2961.68</v>
      </c>
    </row>
    <row r="2735" spans="1:2" x14ac:dyDescent="0.25">
      <c r="A2735" s="7">
        <v>42905</v>
      </c>
      <c r="B2735" s="8">
        <v>2961.68</v>
      </c>
    </row>
    <row r="2736" spans="1:2" x14ac:dyDescent="0.25">
      <c r="A2736" s="7">
        <v>42906</v>
      </c>
      <c r="B2736" s="9">
        <v>2961.68</v>
      </c>
    </row>
    <row r="2737" spans="1:2" x14ac:dyDescent="0.25">
      <c r="A2737" s="7">
        <v>42907</v>
      </c>
      <c r="B2737" s="8">
        <v>3029.53</v>
      </c>
    </row>
    <row r="2738" spans="1:2" x14ac:dyDescent="0.25">
      <c r="A2738" s="7">
        <v>42908</v>
      </c>
      <c r="B2738" s="9">
        <v>3053.9</v>
      </c>
    </row>
    <row r="2739" spans="1:2" x14ac:dyDescent="0.25">
      <c r="A2739" s="7">
        <v>42909</v>
      </c>
      <c r="B2739" s="8">
        <v>3035.83</v>
      </c>
    </row>
    <row r="2740" spans="1:2" x14ac:dyDescent="0.25">
      <c r="A2740" s="7">
        <v>42910</v>
      </c>
      <c r="B2740" s="9">
        <v>3010.68</v>
      </c>
    </row>
    <row r="2741" spans="1:2" x14ac:dyDescent="0.25">
      <c r="A2741" s="7">
        <v>42911</v>
      </c>
      <c r="B2741" s="8">
        <v>3010.68</v>
      </c>
    </row>
    <row r="2742" spans="1:2" x14ac:dyDescent="0.25">
      <c r="A2742" s="7">
        <v>42912</v>
      </c>
      <c r="B2742" s="9">
        <v>3010.68</v>
      </c>
    </row>
    <row r="2743" spans="1:2" x14ac:dyDescent="0.25">
      <c r="A2743" s="7">
        <v>42913</v>
      </c>
      <c r="B2743" s="8">
        <v>3010.68</v>
      </c>
    </row>
    <row r="2744" spans="1:2" x14ac:dyDescent="0.25">
      <c r="A2744" s="7">
        <v>42914</v>
      </c>
      <c r="B2744" s="9">
        <v>3025.28</v>
      </c>
    </row>
    <row r="2745" spans="1:2" x14ac:dyDescent="0.25">
      <c r="A2745" s="7">
        <v>42915</v>
      </c>
      <c r="B2745" s="8">
        <v>3023.64</v>
      </c>
    </row>
    <row r="2746" spans="1:2" x14ac:dyDescent="0.25">
      <c r="A2746" s="7">
        <v>42916</v>
      </c>
      <c r="B2746" s="9">
        <v>3038.26</v>
      </c>
    </row>
    <row r="2747" spans="1:2" x14ac:dyDescent="0.25">
      <c r="A2747" s="7">
        <v>42917</v>
      </c>
      <c r="B2747" s="8">
        <v>3050.43</v>
      </c>
    </row>
    <row r="2748" spans="1:2" x14ac:dyDescent="0.25">
      <c r="A2748" s="7">
        <v>42918</v>
      </c>
      <c r="B2748" s="9">
        <v>3050.43</v>
      </c>
    </row>
    <row r="2749" spans="1:2" x14ac:dyDescent="0.25">
      <c r="A2749" s="7">
        <v>42919</v>
      </c>
      <c r="B2749" s="8">
        <v>3050.43</v>
      </c>
    </row>
    <row r="2750" spans="1:2" x14ac:dyDescent="0.25">
      <c r="A2750" s="7">
        <v>42920</v>
      </c>
      <c r="B2750" s="9">
        <v>3050.43</v>
      </c>
    </row>
    <row r="2751" spans="1:2" x14ac:dyDescent="0.25">
      <c r="A2751" s="7">
        <v>42921</v>
      </c>
      <c r="B2751" s="8">
        <v>3050.43</v>
      </c>
    </row>
    <row r="2752" spans="1:2" x14ac:dyDescent="0.25">
      <c r="A2752" s="7">
        <v>42922</v>
      </c>
      <c r="B2752" s="9">
        <v>3068.93</v>
      </c>
    </row>
    <row r="2753" spans="1:2" x14ac:dyDescent="0.25">
      <c r="A2753" s="7">
        <v>42923</v>
      </c>
      <c r="B2753" s="8">
        <v>3084.19</v>
      </c>
    </row>
    <row r="2754" spans="1:2" x14ac:dyDescent="0.25">
      <c r="A2754" s="7">
        <v>42924</v>
      </c>
      <c r="B2754" s="9">
        <v>3092.65</v>
      </c>
    </row>
    <row r="2755" spans="1:2" x14ac:dyDescent="0.25">
      <c r="A2755" s="7">
        <v>42925</v>
      </c>
      <c r="B2755" s="8">
        <v>3092.65</v>
      </c>
    </row>
    <row r="2756" spans="1:2" x14ac:dyDescent="0.25">
      <c r="A2756" s="7">
        <v>42926</v>
      </c>
      <c r="B2756" s="9">
        <v>3092.65</v>
      </c>
    </row>
    <row r="2757" spans="1:2" x14ac:dyDescent="0.25">
      <c r="A2757" s="7">
        <v>42927</v>
      </c>
      <c r="B2757" s="8">
        <v>3067.33</v>
      </c>
    </row>
    <row r="2758" spans="1:2" x14ac:dyDescent="0.25">
      <c r="A2758" s="7">
        <v>42928</v>
      </c>
      <c r="B2758" s="9">
        <v>3067.73</v>
      </c>
    </row>
    <row r="2759" spans="1:2" x14ac:dyDescent="0.25">
      <c r="A2759" s="7">
        <v>42929</v>
      </c>
      <c r="B2759" s="8">
        <v>3052.3</v>
      </c>
    </row>
    <row r="2760" spans="1:2" x14ac:dyDescent="0.25">
      <c r="A2760" s="7">
        <v>42930</v>
      </c>
      <c r="B2760" s="9">
        <v>3043.6</v>
      </c>
    </row>
    <row r="2761" spans="1:2" x14ac:dyDescent="0.25">
      <c r="A2761" s="7">
        <v>42931</v>
      </c>
      <c r="B2761" s="8">
        <v>3019.56</v>
      </c>
    </row>
    <row r="2762" spans="1:2" x14ac:dyDescent="0.25">
      <c r="A2762" s="7">
        <v>42932</v>
      </c>
      <c r="B2762" s="9">
        <v>3019.56</v>
      </c>
    </row>
    <row r="2763" spans="1:2" x14ac:dyDescent="0.25">
      <c r="A2763" s="7">
        <v>42933</v>
      </c>
      <c r="B2763" s="8">
        <v>3019.56</v>
      </c>
    </row>
    <row r="2764" spans="1:2" x14ac:dyDescent="0.25">
      <c r="A2764" s="7">
        <v>42934</v>
      </c>
      <c r="B2764" s="9">
        <v>3030.6</v>
      </c>
    </row>
    <row r="2765" spans="1:2" x14ac:dyDescent="0.25">
      <c r="A2765" s="7">
        <v>42935</v>
      </c>
      <c r="B2765" s="8">
        <v>3013.26</v>
      </c>
    </row>
    <row r="2766" spans="1:2" x14ac:dyDescent="0.25">
      <c r="A2766" s="7">
        <v>42936</v>
      </c>
      <c r="B2766" s="9">
        <v>3010</v>
      </c>
    </row>
    <row r="2767" spans="1:2" x14ac:dyDescent="0.25">
      <c r="A2767" s="7">
        <v>42937</v>
      </c>
      <c r="B2767" s="8">
        <v>3010</v>
      </c>
    </row>
    <row r="2768" spans="1:2" x14ac:dyDescent="0.25">
      <c r="A2768" s="7">
        <v>42938</v>
      </c>
      <c r="B2768" s="9">
        <v>3010.77</v>
      </c>
    </row>
    <row r="2769" spans="1:2" x14ac:dyDescent="0.25">
      <c r="A2769" s="7">
        <v>42939</v>
      </c>
      <c r="B2769" s="8">
        <v>3010.77</v>
      </c>
    </row>
    <row r="2770" spans="1:2" x14ac:dyDescent="0.25">
      <c r="A2770" s="7">
        <v>42940</v>
      </c>
      <c r="B2770" s="9">
        <v>3010.77</v>
      </c>
    </row>
    <row r="2771" spans="1:2" x14ac:dyDescent="0.25">
      <c r="A2771" s="7">
        <v>42941</v>
      </c>
      <c r="B2771" s="8">
        <v>3023.67</v>
      </c>
    </row>
    <row r="2772" spans="1:2" x14ac:dyDescent="0.25">
      <c r="A2772" s="7">
        <v>42942</v>
      </c>
      <c r="B2772" s="9">
        <v>3026.55</v>
      </c>
    </row>
    <row r="2773" spans="1:2" x14ac:dyDescent="0.25">
      <c r="A2773" s="7">
        <v>42943</v>
      </c>
      <c r="B2773" s="8">
        <v>3026.22</v>
      </c>
    </row>
    <row r="2774" spans="1:2" x14ac:dyDescent="0.25">
      <c r="A2774" s="7">
        <v>42944</v>
      </c>
      <c r="B2774" s="9">
        <v>3002.94</v>
      </c>
    </row>
    <row r="2775" spans="1:2" x14ac:dyDescent="0.25">
      <c r="A2775" s="7">
        <v>42945</v>
      </c>
      <c r="B2775" s="8">
        <v>2995.23</v>
      </c>
    </row>
    <row r="2776" spans="1:2" x14ac:dyDescent="0.25">
      <c r="A2776" s="7">
        <v>42946</v>
      </c>
      <c r="B2776" s="9">
        <v>2995.23</v>
      </c>
    </row>
    <row r="2777" spans="1:2" x14ac:dyDescent="0.25">
      <c r="A2777" s="7">
        <v>42947</v>
      </c>
      <c r="B2777" s="8">
        <v>2995.23</v>
      </c>
    </row>
    <row r="2778" spans="1:2" x14ac:dyDescent="0.25">
      <c r="A2778" s="7">
        <v>42948</v>
      </c>
      <c r="B2778" s="9">
        <v>2997.59</v>
      </c>
    </row>
    <row r="2779" spans="1:2" x14ac:dyDescent="0.25">
      <c r="A2779" s="7">
        <v>42949</v>
      </c>
      <c r="B2779" s="8">
        <v>2973.03</v>
      </c>
    </row>
    <row r="2780" spans="1:2" x14ac:dyDescent="0.25">
      <c r="A2780" s="7">
        <v>42950</v>
      </c>
      <c r="B2780" s="9">
        <v>2964.66</v>
      </c>
    </row>
    <row r="2781" spans="1:2" x14ac:dyDescent="0.25">
      <c r="A2781" s="7">
        <v>42951</v>
      </c>
      <c r="B2781" s="8">
        <v>2954.54</v>
      </c>
    </row>
    <row r="2782" spans="1:2" x14ac:dyDescent="0.25">
      <c r="A2782" s="7">
        <v>42952</v>
      </c>
      <c r="B2782" s="9">
        <v>2974.39</v>
      </c>
    </row>
    <row r="2783" spans="1:2" x14ac:dyDescent="0.25">
      <c r="A2783" s="7">
        <v>42953</v>
      </c>
      <c r="B2783" s="8">
        <v>2974.39</v>
      </c>
    </row>
    <row r="2784" spans="1:2" x14ac:dyDescent="0.25">
      <c r="A2784" s="7">
        <v>42954</v>
      </c>
      <c r="B2784" s="9">
        <v>2974.39</v>
      </c>
    </row>
    <row r="2785" spans="1:2" x14ac:dyDescent="0.25">
      <c r="A2785" s="7">
        <v>42955</v>
      </c>
      <c r="B2785" s="8">
        <v>2974.39</v>
      </c>
    </row>
    <row r="2786" spans="1:2" x14ac:dyDescent="0.25">
      <c r="A2786" s="7">
        <v>42956</v>
      </c>
      <c r="B2786" s="9">
        <v>2994.62</v>
      </c>
    </row>
    <row r="2787" spans="1:2" x14ac:dyDescent="0.25">
      <c r="A2787" s="7">
        <v>42957</v>
      </c>
      <c r="B2787" s="8">
        <v>3011.14</v>
      </c>
    </row>
    <row r="2788" spans="1:2" x14ac:dyDescent="0.25">
      <c r="A2788" s="7">
        <v>42958</v>
      </c>
      <c r="B2788" s="9">
        <v>2994.85</v>
      </c>
    </row>
    <row r="2789" spans="1:2" x14ac:dyDescent="0.25">
      <c r="A2789" s="7">
        <v>42959</v>
      </c>
      <c r="B2789" s="8">
        <v>2984.99</v>
      </c>
    </row>
    <row r="2790" spans="1:2" x14ac:dyDescent="0.25">
      <c r="A2790" s="7">
        <v>42960</v>
      </c>
      <c r="B2790" s="9">
        <v>2984.99</v>
      </c>
    </row>
    <row r="2791" spans="1:2" x14ac:dyDescent="0.25">
      <c r="A2791" s="7">
        <v>42961</v>
      </c>
      <c r="B2791" s="8">
        <v>2984.99</v>
      </c>
    </row>
    <row r="2792" spans="1:2" x14ac:dyDescent="0.25">
      <c r="A2792" s="7">
        <v>42962</v>
      </c>
      <c r="B2792" s="9">
        <v>2966.54</v>
      </c>
    </row>
    <row r="2793" spans="1:2" x14ac:dyDescent="0.25">
      <c r="A2793" s="7">
        <v>42963</v>
      </c>
      <c r="B2793" s="8">
        <v>2974.7</v>
      </c>
    </row>
    <row r="2794" spans="1:2" x14ac:dyDescent="0.25">
      <c r="A2794" s="7">
        <v>42964</v>
      </c>
      <c r="B2794" s="9">
        <v>2967.32</v>
      </c>
    </row>
    <row r="2795" spans="1:2" x14ac:dyDescent="0.25">
      <c r="A2795" s="7">
        <v>42965</v>
      </c>
      <c r="B2795" s="8">
        <v>2980.03</v>
      </c>
    </row>
    <row r="2796" spans="1:2" x14ac:dyDescent="0.25">
      <c r="A2796" s="7">
        <v>42966</v>
      </c>
      <c r="B2796" s="9">
        <v>2994.39</v>
      </c>
    </row>
    <row r="2797" spans="1:2" x14ac:dyDescent="0.25">
      <c r="A2797" s="7">
        <v>42967</v>
      </c>
      <c r="B2797" s="8">
        <v>2994.39</v>
      </c>
    </row>
    <row r="2798" spans="1:2" x14ac:dyDescent="0.25">
      <c r="A2798" s="7">
        <v>42968</v>
      </c>
      <c r="B2798" s="9">
        <v>2994.39</v>
      </c>
    </row>
    <row r="2799" spans="1:2" x14ac:dyDescent="0.25">
      <c r="A2799" s="7">
        <v>42969</v>
      </c>
      <c r="B2799" s="8">
        <v>2994.39</v>
      </c>
    </row>
    <row r="2800" spans="1:2" x14ac:dyDescent="0.25">
      <c r="A2800" s="7">
        <v>42970</v>
      </c>
      <c r="B2800" s="9">
        <v>2986.83</v>
      </c>
    </row>
    <row r="2801" spans="1:2" x14ac:dyDescent="0.25">
      <c r="A2801" s="7">
        <v>42971</v>
      </c>
      <c r="B2801" s="8">
        <v>2986.88</v>
      </c>
    </row>
    <row r="2802" spans="1:2" x14ac:dyDescent="0.25">
      <c r="A2802" s="7">
        <v>42972</v>
      </c>
      <c r="B2802" s="9">
        <v>2972.98</v>
      </c>
    </row>
    <row r="2803" spans="1:2" x14ac:dyDescent="0.25">
      <c r="A2803" s="7">
        <v>42973</v>
      </c>
      <c r="B2803" s="8">
        <v>2933.96</v>
      </c>
    </row>
    <row r="2804" spans="1:2" x14ac:dyDescent="0.25">
      <c r="A2804" s="7">
        <v>42974</v>
      </c>
      <c r="B2804" s="9">
        <v>2933.96</v>
      </c>
    </row>
    <row r="2805" spans="1:2" x14ac:dyDescent="0.25">
      <c r="A2805" s="7">
        <v>42975</v>
      </c>
      <c r="B2805" s="8">
        <v>2933.96</v>
      </c>
    </row>
    <row r="2806" spans="1:2" x14ac:dyDescent="0.25">
      <c r="A2806" s="7">
        <v>42976</v>
      </c>
      <c r="B2806" s="9">
        <v>2934.23</v>
      </c>
    </row>
    <row r="2807" spans="1:2" x14ac:dyDescent="0.25">
      <c r="A2807" s="7">
        <v>42977</v>
      </c>
      <c r="B2807" s="8">
        <v>2940.35</v>
      </c>
    </row>
    <row r="2808" spans="1:2" x14ac:dyDescent="0.25">
      <c r="A2808" s="7">
        <v>42978</v>
      </c>
      <c r="B2808" s="9">
        <v>2937.09</v>
      </c>
    </row>
    <row r="2809" spans="1:2" x14ac:dyDescent="0.25">
      <c r="A2809" s="7">
        <v>42979</v>
      </c>
      <c r="B2809" s="8">
        <v>2948.09</v>
      </c>
    </row>
    <row r="2810" spans="1:2" x14ac:dyDescent="0.25">
      <c r="A2810" s="7">
        <v>42980</v>
      </c>
      <c r="B2810" s="9">
        <v>2936.07</v>
      </c>
    </row>
    <row r="2811" spans="1:2" x14ac:dyDescent="0.25">
      <c r="A2811" s="7">
        <v>42981</v>
      </c>
      <c r="B2811" s="8">
        <v>2936.07</v>
      </c>
    </row>
    <row r="2812" spans="1:2" x14ac:dyDescent="0.25">
      <c r="A2812" s="7">
        <v>42982</v>
      </c>
      <c r="B2812" s="9">
        <v>2936.07</v>
      </c>
    </row>
    <row r="2813" spans="1:2" x14ac:dyDescent="0.25">
      <c r="A2813" s="7">
        <v>42983</v>
      </c>
      <c r="B2813" s="8">
        <v>2936.07</v>
      </c>
    </row>
    <row r="2814" spans="1:2" x14ac:dyDescent="0.25">
      <c r="A2814" s="7">
        <v>42984</v>
      </c>
      <c r="B2814" s="9">
        <v>2923.49</v>
      </c>
    </row>
    <row r="2815" spans="1:2" x14ac:dyDescent="0.25">
      <c r="A2815" s="7">
        <v>42985</v>
      </c>
      <c r="B2815" s="8">
        <v>2919.5</v>
      </c>
    </row>
    <row r="2816" spans="1:2" x14ac:dyDescent="0.25">
      <c r="A2816" s="7">
        <v>42986</v>
      </c>
      <c r="B2816" s="9">
        <v>2907.96</v>
      </c>
    </row>
    <row r="2817" spans="1:2" x14ac:dyDescent="0.25">
      <c r="A2817" s="7">
        <v>42987</v>
      </c>
      <c r="B2817" s="8">
        <v>2909.15</v>
      </c>
    </row>
    <row r="2818" spans="1:2" x14ac:dyDescent="0.25">
      <c r="A2818" s="7">
        <v>42988</v>
      </c>
      <c r="B2818" s="9">
        <v>2909.15</v>
      </c>
    </row>
    <row r="2819" spans="1:2" x14ac:dyDescent="0.25">
      <c r="A2819" s="7">
        <v>42989</v>
      </c>
      <c r="B2819" s="8">
        <v>2909.15</v>
      </c>
    </row>
    <row r="2820" spans="1:2" x14ac:dyDescent="0.25">
      <c r="A2820" s="7">
        <v>42990</v>
      </c>
      <c r="B2820" s="9">
        <v>2916.1</v>
      </c>
    </row>
    <row r="2821" spans="1:2" x14ac:dyDescent="0.25">
      <c r="A2821" s="7">
        <v>42991</v>
      </c>
      <c r="B2821" s="8">
        <v>2923.03</v>
      </c>
    </row>
    <row r="2822" spans="1:2" x14ac:dyDescent="0.25">
      <c r="A2822" s="7">
        <v>42992</v>
      </c>
      <c r="B2822" s="9">
        <v>2909.52</v>
      </c>
    </row>
    <row r="2823" spans="1:2" x14ac:dyDescent="0.25">
      <c r="A2823" s="7">
        <v>42993</v>
      </c>
      <c r="B2823" s="8">
        <v>2905.98</v>
      </c>
    </row>
    <row r="2824" spans="1:2" x14ac:dyDescent="0.25">
      <c r="A2824" s="7">
        <v>42994</v>
      </c>
      <c r="B2824" s="9">
        <v>2897.83</v>
      </c>
    </row>
    <row r="2825" spans="1:2" x14ac:dyDescent="0.25">
      <c r="A2825" s="7">
        <v>42995</v>
      </c>
      <c r="B2825" s="8">
        <v>2897.83</v>
      </c>
    </row>
    <row r="2826" spans="1:2" x14ac:dyDescent="0.25">
      <c r="A2826" s="7">
        <v>42996</v>
      </c>
      <c r="B2826" s="9">
        <v>2897.83</v>
      </c>
    </row>
    <row r="2827" spans="1:2" x14ac:dyDescent="0.25">
      <c r="A2827" s="7">
        <v>42997</v>
      </c>
      <c r="B2827" s="8">
        <v>2906.06</v>
      </c>
    </row>
    <row r="2828" spans="1:2" x14ac:dyDescent="0.25">
      <c r="A2828" s="7">
        <v>42998</v>
      </c>
      <c r="B2828" s="9">
        <v>2904.6</v>
      </c>
    </row>
    <row r="2829" spans="1:2" x14ac:dyDescent="0.25">
      <c r="A2829" s="7">
        <v>42999</v>
      </c>
      <c r="B2829" s="8">
        <v>2893.18</v>
      </c>
    </row>
    <row r="2830" spans="1:2" x14ac:dyDescent="0.25">
      <c r="A2830" s="7">
        <v>43000</v>
      </c>
      <c r="B2830" s="9">
        <v>2913.96</v>
      </c>
    </row>
    <row r="2831" spans="1:2" x14ac:dyDescent="0.25">
      <c r="A2831" s="7">
        <v>43001</v>
      </c>
      <c r="B2831" s="8">
        <v>2900.73</v>
      </c>
    </row>
    <row r="2832" spans="1:2" x14ac:dyDescent="0.25">
      <c r="A2832" s="7">
        <v>43002</v>
      </c>
      <c r="B2832" s="9">
        <v>2900.73</v>
      </c>
    </row>
    <row r="2833" spans="1:2" x14ac:dyDescent="0.25">
      <c r="A2833" s="7">
        <v>43003</v>
      </c>
      <c r="B2833" s="8">
        <v>2900.73</v>
      </c>
    </row>
    <row r="2834" spans="1:2" x14ac:dyDescent="0.25">
      <c r="A2834" s="7">
        <v>43004</v>
      </c>
      <c r="B2834" s="9">
        <v>2924.57</v>
      </c>
    </row>
    <row r="2835" spans="1:2" x14ac:dyDescent="0.25">
      <c r="A2835" s="7">
        <v>43005</v>
      </c>
      <c r="B2835" s="8">
        <v>2930.7</v>
      </c>
    </row>
    <row r="2836" spans="1:2" x14ac:dyDescent="0.25">
      <c r="A2836" s="7">
        <v>43006</v>
      </c>
      <c r="B2836" s="9">
        <v>2940.66</v>
      </c>
    </row>
    <row r="2837" spans="1:2" x14ac:dyDescent="0.25">
      <c r="A2837" s="7">
        <v>43007</v>
      </c>
      <c r="B2837" s="8">
        <v>2941.07</v>
      </c>
    </row>
    <row r="2838" spans="1:2" x14ac:dyDescent="0.25">
      <c r="A2838" s="7">
        <v>43008</v>
      </c>
      <c r="B2838" s="9">
        <v>2936.67</v>
      </c>
    </row>
    <row r="2839" spans="1:2" x14ac:dyDescent="0.25">
      <c r="A2839" s="7">
        <v>43009</v>
      </c>
      <c r="B2839" s="8">
        <v>2936.67</v>
      </c>
    </row>
    <row r="2840" spans="1:2" x14ac:dyDescent="0.25">
      <c r="A2840" s="7">
        <v>43010</v>
      </c>
      <c r="B2840" s="9">
        <v>2936.67</v>
      </c>
    </row>
    <row r="2841" spans="1:2" x14ac:dyDescent="0.25">
      <c r="A2841" s="7">
        <v>43011</v>
      </c>
      <c r="B2841" s="8">
        <v>2949.33</v>
      </c>
    </row>
    <row r="2842" spans="1:2" x14ac:dyDescent="0.25">
      <c r="A2842" s="7">
        <v>43012</v>
      </c>
      <c r="B2842" s="9">
        <v>2953.81</v>
      </c>
    </row>
    <row r="2843" spans="1:2" x14ac:dyDescent="0.25">
      <c r="A2843" s="7">
        <v>43013</v>
      </c>
      <c r="B2843" s="8">
        <v>2945.59</v>
      </c>
    </row>
    <row r="2844" spans="1:2" x14ac:dyDescent="0.25">
      <c r="A2844" s="7">
        <v>43014</v>
      </c>
      <c r="B2844" s="9">
        <v>2926.82</v>
      </c>
    </row>
    <row r="2845" spans="1:2" x14ac:dyDescent="0.25">
      <c r="A2845" s="7">
        <v>43015</v>
      </c>
      <c r="B2845" s="8">
        <v>2942.19</v>
      </c>
    </row>
    <row r="2846" spans="1:2" x14ac:dyDescent="0.25">
      <c r="A2846" s="7">
        <v>43016</v>
      </c>
      <c r="B2846" s="9">
        <v>2942.19</v>
      </c>
    </row>
    <row r="2847" spans="1:2" x14ac:dyDescent="0.25">
      <c r="A2847" s="7">
        <v>43017</v>
      </c>
      <c r="B2847" s="8">
        <v>2942.19</v>
      </c>
    </row>
    <row r="2848" spans="1:2" x14ac:dyDescent="0.25">
      <c r="A2848" s="7">
        <v>43018</v>
      </c>
      <c r="B2848" s="9">
        <v>2942.19</v>
      </c>
    </row>
    <row r="2849" spans="1:2" x14ac:dyDescent="0.25">
      <c r="A2849" s="7">
        <v>43019</v>
      </c>
      <c r="B2849" s="8">
        <v>2947.06</v>
      </c>
    </row>
    <row r="2850" spans="1:2" x14ac:dyDescent="0.25">
      <c r="A2850" s="7">
        <v>43020</v>
      </c>
      <c r="B2850" s="9">
        <v>2953.77</v>
      </c>
    </row>
    <row r="2851" spans="1:2" x14ac:dyDescent="0.25">
      <c r="A2851" s="7">
        <v>43021</v>
      </c>
      <c r="B2851" s="8">
        <v>2949.69</v>
      </c>
    </row>
    <row r="2852" spans="1:2" x14ac:dyDescent="0.25">
      <c r="A2852" s="7">
        <v>43022</v>
      </c>
      <c r="B2852" s="9">
        <v>2932.05</v>
      </c>
    </row>
    <row r="2853" spans="1:2" x14ac:dyDescent="0.25">
      <c r="A2853" s="7">
        <v>43023</v>
      </c>
      <c r="B2853" s="8">
        <v>2932.05</v>
      </c>
    </row>
    <row r="2854" spans="1:2" x14ac:dyDescent="0.25">
      <c r="A2854" s="7">
        <v>43024</v>
      </c>
      <c r="B2854" s="9">
        <v>2932.05</v>
      </c>
    </row>
    <row r="2855" spans="1:2" x14ac:dyDescent="0.25">
      <c r="A2855" s="7">
        <v>43025</v>
      </c>
      <c r="B2855" s="8">
        <v>2932.05</v>
      </c>
    </row>
    <row r="2856" spans="1:2" x14ac:dyDescent="0.25">
      <c r="A2856" s="7">
        <v>43026</v>
      </c>
      <c r="B2856" s="9">
        <v>2944.27</v>
      </c>
    </row>
    <row r="2857" spans="1:2" x14ac:dyDescent="0.25">
      <c r="A2857" s="7">
        <v>43027</v>
      </c>
      <c r="B2857" s="8">
        <v>2935.66</v>
      </c>
    </row>
    <row r="2858" spans="1:2" x14ac:dyDescent="0.25">
      <c r="A2858" s="7">
        <v>43028</v>
      </c>
      <c r="B2858" s="9">
        <v>2921.92</v>
      </c>
    </row>
    <row r="2859" spans="1:2" x14ac:dyDescent="0.25">
      <c r="A2859" s="7">
        <v>43029</v>
      </c>
      <c r="B2859" s="8">
        <v>2936.66</v>
      </c>
    </row>
    <row r="2860" spans="1:2" x14ac:dyDescent="0.25">
      <c r="A2860" s="7">
        <v>43030</v>
      </c>
      <c r="B2860" s="9">
        <v>2936.66</v>
      </c>
    </row>
    <row r="2861" spans="1:2" x14ac:dyDescent="0.25">
      <c r="A2861" s="7">
        <v>43031</v>
      </c>
      <c r="B2861" s="8">
        <v>2936.66</v>
      </c>
    </row>
    <row r="2862" spans="1:2" x14ac:dyDescent="0.25">
      <c r="A2862" s="7">
        <v>43032</v>
      </c>
      <c r="B2862" s="9">
        <v>2947.69</v>
      </c>
    </row>
    <row r="2863" spans="1:2" x14ac:dyDescent="0.25">
      <c r="A2863" s="7">
        <v>43033</v>
      </c>
      <c r="B2863" s="8">
        <v>2971.36</v>
      </c>
    </row>
    <row r="2864" spans="1:2" x14ac:dyDescent="0.25">
      <c r="A2864" s="7">
        <v>43034</v>
      </c>
      <c r="B2864" s="9">
        <v>2989.39</v>
      </c>
    </row>
    <row r="2865" spans="1:2" x14ac:dyDescent="0.25">
      <c r="A2865" s="7">
        <v>43035</v>
      </c>
      <c r="B2865" s="8">
        <v>3008.8</v>
      </c>
    </row>
    <row r="2866" spans="1:2" x14ac:dyDescent="0.25">
      <c r="A2866" s="7">
        <v>43036</v>
      </c>
      <c r="B2866" s="9">
        <v>3009.85</v>
      </c>
    </row>
    <row r="2867" spans="1:2" x14ac:dyDescent="0.25">
      <c r="A2867" s="7">
        <v>43037</v>
      </c>
      <c r="B2867" s="8">
        <v>3009.85</v>
      </c>
    </row>
    <row r="2868" spans="1:2" x14ac:dyDescent="0.25">
      <c r="A2868" s="7">
        <v>43038</v>
      </c>
      <c r="B2868" s="9">
        <v>3009.85</v>
      </c>
    </row>
    <row r="2869" spans="1:2" x14ac:dyDescent="0.25">
      <c r="A2869" s="7">
        <v>43039</v>
      </c>
      <c r="B2869" s="8">
        <v>3011.44</v>
      </c>
    </row>
    <row r="2870" spans="1:2" x14ac:dyDescent="0.25">
      <c r="A2870" s="7">
        <v>43040</v>
      </c>
      <c r="B2870" s="9">
        <v>3039.19</v>
      </c>
    </row>
    <row r="2871" spans="1:2" x14ac:dyDescent="0.25">
      <c r="A2871" s="7">
        <v>43041</v>
      </c>
      <c r="B2871" s="8">
        <v>3038.56</v>
      </c>
    </row>
    <row r="2872" spans="1:2" x14ac:dyDescent="0.25">
      <c r="A2872" s="7">
        <v>43042</v>
      </c>
      <c r="B2872" s="9">
        <v>3054.38</v>
      </c>
    </row>
    <row r="2873" spans="1:2" x14ac:dyDescent="0.25">
      <c r="A2873" s="7">
        <v>43043</v>
      </c>
      <c r="B2873" s="8">
        <v>3055.57</v>
      </c>
    </row>
    <row r="2874" spans="1:2" x14ac:dyDescent="0.25">
      <c r="A2874" s="7">
        <v>43044</v>
      </c>
      <c r="B2874" s="9">
        <v>3055.57</v>
      </c>
    </row>
    <row r="2875" spans="1:2" x14ac:dyDescent="0.25">
      <c r="A2875" s="7">
        <v>43045</v>
      </c>
      <c r="B2875" s="8">
        <v>3055.57</v>
      </c>
    </row>
    <row r="2876" spans="1:2" x14ac:dyDescent="0.25">
      <c r="A2876" s="7">
        <v>43046</v>
      </c>
      <c r="B2876" s="9">
        <v>3055.57</v>
      </c>
    </row>
    <row r="2877" spans="1:2" x14ac:dyDescent="0.25">
      <c r="A2877" s="7">
        <v>43047</v>
      </c>
      <c r="B2877" s="8">
        <v>3026.94</v>
      </c>
    </row>
    <row r="2878" spans="1:2" x14ac:dyDescent="0.25">
      <c r="A2878" s="7">
        <v>43048</v>
      </c>
      <c r="B2878" s="9">
        <v>3017.78</v>
      </c>
    </row>
    <row r="2879" spans="1:2" x14ac:dyDescent="0.25">
      <c r="A2879" s="7">
        <v>43049</v>
      </c>
      <c r="B2879" s="8">
        <v>3015.52</v>
      </c>
    </row>
    <row r="2880" spans="1:2" x14ac:dyDescent="0.25">
      <c r="A2880" s="7">
        <v>43050</v>
      </c>
      <c r="B2880" s="9">
        <v>3004.88</v>
      </c>
    </row>
    <row r="2881" spans="1:2" x14ac:dyDescent="0.25">
      <c r="A2881" s="7">
        <v>43051</v>
      </c>
      <c r="B2881" s="8">
        <v>3004.88</v>
      </c>
    </row>
    <row r="2882" spans="1:2" x14ac:dyDescent="0.25">
      <c r="A2882" s="7">
        <v>43052</v>
      </c>
      <c r="B2882" s="9">
        <v>3004.88</v>
      </c>
    </row>
    <row r="2883" spans="1:2" x14ac:dyDescent="0.25">
      <c r="A2883" s="7">
        <v>43053</v>
      </c>
      <c r="B2883" s="8">
        <v>3004.88</v>
      </c>
    </row>
    <row r="2884" spans="1:2" x14ac:dyDescent="0.25">
      <c r="A2884" s="7">
        <v>43054</v>
      </c>
      <c r="B2884" s="9">
        <v>3016.7</v>
      </c>
    </row>
    <row r="2885" spans="1:2" x14ac:dyDescent="0.25">
      <c r="A2885" s="7">
        <v>43055</v>
      </c>
      <c r="B2885" s="8">
        <v>3023.88</v>
      </c>
    </row>
    <row r="2886" spans="1:2" x14ac:dyDescent="0.25">
      <c r="A2886" s="7">
        <v>43056</v>
      </c>
      <c r="B2886" s="9">
        <v>3015.79</v>
      </c>
    </row>
    <row r="2887" spans="1:2" x14ac:dyDescent="0.25">
      <c r="A2887" s="7">
        <v>43057</v>
      </c>
      <c r="B2887" s="8">
        <v>3003.19</v>
      </c>
    </row>
    <row r="2888" spans="1:2" x14ac:dyDescent="0.25">
      <c r="A2888" s="7">
        <v>43058</v>
      </c>
      <c r="B2888" s="9">
        <v>3003.19</v>
      </c>
    </row>
    <row r="2889" spans="1:2" x14ac:dyDescent="0.25">
      <c r="A2889" s="7">
        <v>43059</v>
      </c>
      <c r="B2889" s="8">
        <v>3003.19</v>
      </c>
    </row>
    <row r="2890" spans="1:2" x14ac:dyDescent="0.25">
      <c r="A2890" s="7">
        <v>43060</v>
      </c>
      <c r="B2890" s="9">
        <v>3011.32</v>
      </c>
    </row>
    <row r="2891" spans="1:2" x14ac:dyDescent="0.25">
      <c r="A2891" s="7">
        <v>43061</v>
      </c>
      <c r="B2891" s="8">
        <v>3001.07</v>
      </c>
    </row>
    <row r="2892" spans="1:2" x14ac:dyDescent="0.25">
      <c r="A2892" s="7">
        <v>43062</v>
      </c>
      <c r="B2892" s="9">
        <v>2982.73</v>
      </c>
    </row>
    <row r="2893" spans="1:2" x14ac:dyDescent="0.25">
      <c r="A2893" s="7">
        <v>43063</v>
      </c>
      <c r="B2893" s="8">
        <v>2982.73</v>
      </c>
    </row>
    <row r="2894" spans="1:2" x14ac:dyDescent="0.25">
      <c r="A2894" s="7">
        <v>43064</v>
      </c>
      <c r="B2894" s="9">
        <v>2976.39</v>
      </c>
    </row>
    <row r="2895" spans="1:2" x14ac:dyDescent="0.25">
      <c r="A2895" s="7">
        <v>43065</v>
      </c>
      <c r="B2895" s="8">
        <v>2976.39</v>
      </c>
    </row>
    <row r="2896" spans="1:2" x14ac:dyDescent="0.25">
      <c r="A2896" s="7">
        <v>43066</v>
      </c>
      <c r="B2896" s="9">
        <v>2976.39</v>
      </c>
    </row>
    <row r="2897" spans="1:2" x14ac:dyDescent="0.25">
      <c r="A2897" s="7">
        <v>43067</v>
      </c>
      <c r="B2897" s="8">
        <v>2986.84</v>
      </c>
    </row>
    <row r="2898" spans="1:2" x14ac:dyDescent="0.25">
      <c r="A2898" s="7">
        <v>43068</v>
      </c>
      <c r="B2898" s="9">
        <v>3003.94</v>
      </c>
    </row>
    <row r="2899" spans="1:2" x14ac:dyDescent="0.25">
      <c r="A2899" s="7">
        <v>43069</v>
      </c>
      <c r="B2899" s="8">
        <v>3006.09</v>
      </c>
    </row>
    <row r="2900" spans="1:2" x14ac:dyDescent="0.25">
      <c r="A2900" s="7">
        <v>43070</v>
      </c>
      <c r="B2900" s="9">
        <v>3006.04</v>
      </c>
    </row>
    <row r="2901" spans="1:2" x14ac:dyDescent="0.25">
      <c r="A2901" s="7">
        <v>43071</v>
      </c>
      <c r="B2901" s="8">
        <v>3005.76</v>
      </c>
    </row>
    <row r="2902" spans="1:2" x14ac:dyDescent="0.25">
      <c r="A2902" s="7">
        <v>43072</v>
      </c>
      <c r="B2902" s="9">
        <v>3005.76</v>
      </c>
    </row>
    <row r="2903" spans="1:2" x14ac:dyDescent="0.25">
      <c r="A2903" s="7">
        <v>43073</v>
      </c>
      <c r="B2903" s="8">
        <v>3005.76</v>
      </c>
    </row>
    <row r="2904" spans="1:2" x14ac:dyDescent="0.25">
      <c r="A2904" s="7">
        <v>43074</v>
      </c>
      <c r="B2904" s="9">
        <v>2993.49</v>
      </c>
    </row>
    <row r="2905" spans="1:2" x14ac:dyDescent="0.25">
      <c r="A2905" s="7">
        <v>43075</v>
      </c>
      <c r="B2905" s="8">
        <v>2996.53</v>
      </c>
    </row>
    <row r="2906" spans="1:2" x14ac:dyDescent="0.25">
      <c r="A2906" s="7">
        <v>43076</v>
      </c>
      <c r="B2906" s="9">
        <v>3007.07</v>
      </c>
    </row>
    <row r="2907" spans="1:2" x14ac:dyDescent="0.25">
      <c r="A2907" s="7">
        <v>43077</v>
      </c>
      <c r="B2907" s="8">
        <v>3016.18</v>
      </c>
    </row>
    <row r="2908" spans="1:2" x14ac:dyDescent="0.25">
      <c r="A2908" s="7">
        <v>43078</v>
      </c>
      <c r="B2908" s="9">
        <v>3016.18</v>
      </c>
    </row>
    <row r="2909" spans="1:2" x14ac:dyDescent="0.25">
      <c r="A2909" s="7">
        <v>43079</v>
      </c>
      <c r="B2909" s="8">
        <v>3016.18</v>
      </c>
    </row>
    <row r="2910" spans="1:2" x14ac:dyDescent="0.25">
      <c r="A2910" s="7">
        <v>43080</v>
      </c>
      <c r="B2910" s="9">
        <v>3016.18</v>
      </c>
    </row>
    <row r="2911" spans="1:2" x14ac:dyDescent="0.25">
      <c r="A2911" s="7">
        <v>43081</v>
      </c>
      <c r="B2911" s="8">
        <v>3013.99</v>
      </c>
    </row>
    <row r="2912" spans="1:2" x14ac:dyDescent="0.25">
      <c r="A2912" s="7">
        <v>43082</v>
      </c>
      <c r="B2912" s="9">
        <v>3029.75</v>
      </c>
    </row>
    <row r="2913" spans="1:2" x14ac:dyDescent="0.25">
      <c r="A2913" s="7">
        <v>43083</v>
      </c>
      <c r="B2913" s="8">
        <v>3015.41</v>
      </c>
    </row>
    <row r="2914" spans="1:2" x14ac:dyDescent="0.25">
      <c r="A2914" s="7">
        <v>43084</v>
      </c>
      <c r="B2914" s="9">
        <v>2999.07</v>
      </c>
    </row>
    <row r="2915" spans="1:2" x14ac:dyDescent="0.25">
      <c r="A2915" s="7">
        <v>43085</v>
      </c>
      <c r="B2915" s="8">
        <v>2996.61</v>
      </c>
    </row>
    <row r="2916" spans="1:2" x14ac:dyDescent="0.25">
      <c r="A2916" s="7">
        <v>43086</v>
      </c>
      <c r="B2916" s="9">
        <v>2996.61</v>
      </c>
    </row>
    <row r="2917" spans="1:2" x14ac:dyDescent="0.25">
      <c r="A2917" s="7">
        <v>43087</v>
      </c>
      <c r="B2917" s="8">
        <v>2996.61</v>
      </c>
    </row>
    <row r="2918" spans="1:2" x14ac:dyDescent="0.25">
      <c r="A2918" s="7">
        <v>43088</v>
      </c>
      <c r="B2918" s="9">
        <v>2975.59</v>
      </c>
    </row>
    <row r="2919" spans="1:2" x14ac:dyDescent="0.25">
      <c r="A2919" s="7">
        <v>43089</v>
      </c>
      <c r="B2919" s="8">
        <v>2972.05</v>
      </c>
    </row>
    <row r="2920" spans="1:2" x14ac:dyDescent="0.25">
      <c r="A2920" s="7">
        <v>43090</v>
      </c>
      <c r="B2920" s="9">
        <v>2965.77</v>
      </c>
    </row>
    <row r="2921" spans="1:2" x14ac:dyDescent="0.25">
      <c r="A2921" s="7">
        <v>43091</v>
      </c>
      <c r="B2921" s="8">
        <v>2963.58</v>
      </c>
    </row>
    <row r="2922" spans="1:2" x14ac:dyDescent="0.25">
      <c r="A2922" s="7">
        <v>43092</v>
      </c>
      <c r="B2922" s="9">
        <v>2962.14</v>
      </c>
    </row>
    <row r="2923" spans="1:2" x14ac:dyDescent="0.25">
      <c r="A2923" s="7">
        <v>43093</v>
      </c>
      <c r="B2923" s="8">
        <v>2962.14</v>
      </c>
    </row>
    <row r="2924" spans="1:2" x14ac:dyDescent="0.25">
      <c r="A2924" s="7">
        <v>43094</v>
      </c>
      <c r="B2924" s="9">
        <v>2962.14</v>
      </c>
    </row>
    <row r="2925" spans="1:2" x14ac:dyDescent="0.25">
      <c r="A2925" s="7">
        <v>43095</v>
      </c>
      <c r="B2925" s="8">
        <v>2962.14</v>
      </c>
    </row>
    <row r="2926" spans="1:2" x14ac:dyDescent="0.25">
      <c r="A2926" s="7">
        <v>43096</v>
      </c>
      <c r="B2926" s="9">
        <v>2962.26</v>
      </c>
    </row>
    <row r="2927" spans="1:2" x14ac:dyDescent="0.25">
      <c r="A2927" s="7">
        <v>43097</v>
      </c>
      <c r="B2927" s="8">
        <v>2971.63</v>
      </c>
    </row>
    <row r="2928" spans="1:2" x14ac:dyDescent="0.25">
      <c r="A2928" s="7">
        <v>43098</v>
      </c>
      <c r="B2928" s="9">
        <v>2984</v>
      </c>
    </row>
    <row r="2929" spans="1:2" x14ac:dyDescent="0.25">
      <c r="A2929" s="7">
        <v>43099</v>
      </c>
      <c r="B2929" s="8">
        <v>2984</v>
      </c>
    </row>
    <row r="2930" spans="1:2" x14ac:dyDescent="0.25">
      <c r="A2930" s="7">
        <v>43100</v>
      </c>
      <c r="B2930" s="9">
        <v>2984</v>
      </c>
    </row>
    <row r="2931" spans="1:2" x14ac:dyDescent="0.25">
      <c r="A2931" s="7">
        <v>43101</v>
      </c>
      <c r="B2931" s="8">
        <v>2984</v>
      </c>
    </row>
    <row r="2932" spans="1:2" x14ac:dyDescent="0.25">
      <c r="A2932" s="7">
        <v>43102</v>
      </c>
      <c r="B2932" s="9">
        <v>2984</v>
      </c>
    </row>
    <row r="2933" spans="1:2" x14ac:dyDescent="0.25">
      <c r="A2933" s="7">
        <v>43103</v>
      </c>
      <c r="B2933" s="8">
        <v>2940.94</v>
      </c>
    </row>
    <row r="2934" spans="1:2" x14ac:dyDescent="0.25">
      <c r="A2934" s="7">
        <v>43104</v>
      </c>
      <c r="B2934" s="9">
        <v>2908.68</v>
      </c>
    </row>
    <row r="2935" spans="1:2" x14ac:dyDescent="0.25">
      <c r="A2935" s="7">
        <v>43105</v>
      </c>
      <c r="B2935" s="8">
        <v>2885.76</v>
      </c>
    </row>
    <row r="2936" spans="1:2" x14ac:dyDescent="0.25">
      <c r="A2936" s="7">
        <v>43106</v>
      </c>
      <c r="B2936" s="9">
        <v>2898.32</v>
      </c>
    </row>
    <row r="2937" spans="1:2" x14ac:dyDescent="0.25">
      <c r="A2937" s="7">
        <v>43107</v>
      </c>
      <c r="B2937" s="8">
        <v>2898.32</v>
      </c>
    </row>
    <row r="2938" spans="1:2" x14ac:dyDescent="0.25">
      <c r="A2938" s="7">
        <v>43108</v>
      </c>
      <c r="B2938" s="9">
        <v>2898.32</v>
      </c>
    </row>
    <row r="2939" spans="1:2" x14ac:dyDescent="0.25">
      <c r="A2939" s="7">
        <v>43109</v>
      </c>
      <c r="B2939" s="8">
        <v>2898.32</v>
      </c>
    </row>
    <row r="2940" spans="1:2" x14ac:dyDescent="0.25">
      <c r="A2940" s="7">
        <v>43110</v>
      </c>
      <c r="B2940" s="9">
        <v>2914.37</v>
      </c>
    </row>
    <row r="2941" spans="1:2" x14ac:dyDescent="0.25">
      <c r="A2941" s="7">
        <v>43111</v>
      </c>
      <c r="B2941" s="8">
        <v>2895.69</v>
      </c>
    </row>
    <row r="2942" spans="1:2" x14ac:dyDescent="0.25">
      <c r="A2942" s="7">
        <v>43112</v>
      </c>
      <c r="B2942" s="9">
        <v>2865.79</v>
      </c>
    </row>
    <row r="2943" spans="1:2" x14ac:dyDescent="0.25">
      <c r="A2943" s="7">
        <v>43113</v>
      </c>
      <c r="B2943" s="8">
        <v>2855.86</v>
      </c>
    </row>
    <row r="2944" spans="1:2" x14ac:dyDescent="0.25">
      <c r="A2944" s="7">
        <v>43114</v>
      </c>
      <c r="B2944" s="9">
        <v>2855.86</v>
      </c>
    </row>
    <row r="2945" spans="1:2" x14ac:dyDescent="0.25">
      <c r="A2945" s="7">
        <v>43115</v>
      </c>
      <c r="B2945" s="8">
        <v>2855.86</v>
      </c>
    </row>
    <row r="2946" spans="1:2" x14ac:dyDescent="0.25">
      <c r="A2946" s="7">
        <v>43116</v>
      </c>
      <c r="B2946" s="9">
        <v>2855.86</v>
      </c>
    </row>
    <row r="2947" spans="1:2" x14ac:dyDescent="0.25">
      <c r="A2947" s="7">
        <v>43117</v>
      </c>
      <c r="B2947" s="8">
        <v>2868.03</v>
      </c>
    </row>
    <row r="2948" spans="1:2" x14ac:dyDescent="0.25">
      <c r="A2948" s="7">
        <v>43118</v>
      </c>
      <c r="B2948" s="9">
        <v>2851.13</v>
      </c>
    </row>
    <row r="2949" spans="1:2" x14ac:dyDescent="0.25">
      <c r="A2949" s="7">
        <v>43119</v>
      </c>
      <c r="B2949" s="8">
        <v>2836.85</v>
      </c>
    </row>
    <row r="2950" spans="1:2" x14ac:dyDescent="0.25">
      <c r="A2950" s="7">
        <v>43120</v>
      </c>
      <c r="B2950" s="9">
        <v>2851.75</v>
      </c>
    </row>
    <row r="2951" spans="1:2" x14ac:dyDescent="0.25">
      <c r="A2951" s="7">
        <v>43121</v>
      </c>
      <c r="B2951" s="8">
        <v>2851.75</v>
      </c>
    </row>
    <row r="2952" spans="1:2" x14ac:dyDescent="0.25">
      <c r="A2952" s="7">
        <v>43122</v>
      </c>
      <c r="B2952" s="9">
        <v>2851.75</v>
      </c>
    </row>
    <row r="2953" spans="1:2" x14ac:dyDescent="0.25">
      <c r="A2953" s="7">
        <v>43123</v>
      </c>
      <c r="B2953" s="8">
        <v>2854.2</v>
      </c>
    </row>
    <row r="2954" spans="1:2" x14ac:dyDescent="0.25">
      <c r="A2954" s="7">
        <v>43124</v>
      </c>
      <c r="B2954" s="9">
        <v>2858.5</v>
      </c>
    </row>
    <row r="2955" spans="1:2" x14ac:dyDescent="0.25">
      <c r="A2955" s="7">
        <v>43125</v>
      </c>
      <c r="B2955" s="8">
        <v>2820.53</v>
      </c>
    </row>
    <row r="2956" spans="1:2" x14ac:dyDescent="0.25">
      <c r="A2956" s="7">
        <v>43126</v>
      </c>
      <c r="B2956" s="9">
        <v>2783.13</v>
      </c>
    </row>
    <row r="2957" spans="1:2" x14ac:dyDescent="0.25">
      <c r="A2957" s="7">
        <v>43127</v>
      </c>
      <c r="B2957" s="8">
        <v>2805.12</v>
      </c>
    </row>
    <row r="2958" spans="1:2" x14ac:dyDescent="0.25">
      <c r="A2958" s="7">
        <v>43128</v>
      </c>
      <c r="B2958" s="9">
        <v>2805.12</v>
      </c>
    </row>
    <row r="2959" spans="1:2" x14ac:dyDescent="0.25">
      <c r="A2959" s="7">
        <v>43129</v>
      </c>
      <c r="B2959" s="8">
        <v>2805.12</v>
      </c>
    </row>
    <row r="2960" spans="1:2" x14ac:dyDescent="0.25">
      <c r="A2960" s="7">
        <v>43130</v>
      </c>
      <c r="B2960" s="9">
        <v>2842.67</v>
      </c>
    </row>
    <row r="2961" spans="1:2" x14ac:dyDescent="0.25">
      <c r="A2961" s="7">
        <v>43131</v>
      </c>
      <c r="B2961" s="8">
        <v>2844.14</v>
      </c>
    </row>
    <row r="2962" spans="1:2" x14ac:dyDescent="0.25">
      <c r="A2962" s="7">
        <v>43132</v>
      </c>
      <c r="B2962" s="9">
        <v>2835.05</v>
      </c>
    </row>
    <row r="2963" spans="1:2" x14ac:dyDescent="0.25">
      <c r="A2963" s="7">
        <v>43133</v>
      </c>
      <c r="B2963" s="8">
        <v>2806.67</v>
      </c>
    </row>
    <row r="2964" spans="1:2" x14ac:dyDescent="0.25">
      <c r="A2964" s="7">
        <v>43134</v>
      </c>
      <c r="B2964" s="9">
        <v>2832.13</v>
      </c>
    </row>
    <row r="2965" spans="1:2" x14ac:dyDescent="0.25">
      <c r="A2965" s="7">
        <v>43135</v>
      </c>
      <c r="B2965" s="8">
        <v>2832.13</v>
      </c>
    </row>
    <row r="2966" spans="1:2" x14ac:dyDescent="0.25">
      <c r="A2966" s="7">
        <v>43136</v>
      </c>
      <c r="B2966" s="9">
        <v>2832.13</v>
      </c>
    </row>
    <row r="2967" spans="1:2" x14ac:dyDescent="0.25">
      <c r="A2967" s="7">
        <v>43137</v>
      </c>
      <c r="B2967" s="8">
        <v>2843.6</v>
      </c>
    </row>
    <row r="2968" spans="1:2" x14ac:dyDescent="0.25">
      <c r="A2968" s="7">
        <v>43138</v>
      </c>
      <c r="B2968" s="9">
        <v>2844.83</v>
      </c>
    </row>
    <row r="2969" spans="1:2" x14ac:dyDescent="0.25">
      <c r="A2969" s="7">
        <v>43139</v>
      </c>
      <c r="B2969" s="8">
        <v>2830.89</v>
      </c>
    </row>
    <row r="2970" spans="1:2" x14ac:dyDescent="0.25">
      <c r="A2970" s="7">
        <v>43140</v>
      </c>
      <c r="B2970" s="9">
        <v>2862.78</v>
      </c>
    </row>
    <row r="2971" spans="1:2" x14ac:dyDescent="0.25">
      <c r="A2971" s="7">
        <v>43141</v>
      </c>
      <c r="B2971" s="8">
        <v>2908.7</v>
      </c>
    </row>
    <row r="2972" spans="1:2" x14ac:dyDescent="0.25">
      <c r="A2972" s="7">
        <v>43142</v>
      </c>
      <c r="B2972" s="9">
        <v>2908.7</v>
      </c>
    </row>
    <row r="2973" spans="1:2" x14ac:dyDescent="0.25">
      <c r="A2973" s="7">
        <v>43143</v>
      </c>
      <c r="B2973" s="8">
        <v>2908.7</v>
      </c>
    </row>
    <row r="2974" spans="1:2" x14ac:dyDescent="0.25">
      <c r="A2974" s="7">
        <v>43144</v>
      </c>
      <c r="B2974" s="9">
        <v>2904.29</v>
      </c>
    </row>
    <row r="2975" spans="1:2" x14ac:dyDescent="0.25">
      <c r="A2975" s="7">
        <v>43145</v>
      </c>
      <c r="B2975" s="8">
        <v>2904.71</v>
      </c>
    </row>
    <row r="2976" spans="1:2" x14ac:dyDescent="0.25">
      <c r="A2976" s="7">
        <v>43146</v>
      </c>
      <c r="B2976" s="9">
        <v>2895.79</v>
      </c>
    </row>
    <row r="2977" spans="1:2" x14ac:dyDescent="0.25">
      <c r="A2977" s="7">
        <v>43147</v>
      </c>
      <c r="B2977" s="8">
        <v>2851.74</v>
      </c>
    </row>
    <row r="2978" spans="1:2" x14ac:dyDescent="0.25">
      <c r="A2978" s="7">
        <v>43148</v>
      </c>
      <c r="B2978" s="9">
        <v>2853.16</v>
      </c>
    </row>
    <row r="2979" spans="1:2" x14ac:dyDescent="0.25">
      <c r="A2979" s="7">
        <v>43149</v>
      </c>
      <c r="B2979" s="8">
        <v>2853.16</v>
      </c>
    </row>
    <row r="2980" spans="1:2" x14ac:dyDescent="0.25">
      <c r="A2980" s="7">
        <v>43150</v>
      </c>
      <c r="B2980" s="9">
        <v>2853.16</v>
      </c>
    </row>
    <row r="2981" spans="1:2" x14ac:dyDescent="0.25">
      <c r="A2981" s="7">
        <v>43151</v>
      </c>
      <c r="B2981" s="8">
        <v>2853.16</v>
      </c>
    </row>
    <row r="2982" spans="1:2" x14ac:dyDescent="0.25">
      <c r="A2982" s="7">
        <v>43152</v>
      </c>
      <c r="B2982" s="9">
        <v>2862.01</v>
      </c>
    </row>
    <row r="2983" spans="1:2" x14ac:dyDescent="0.25">
      <c r="A2983" s="7">
        <v>43153</v>
      </c>
      <c r="B2983" s="8">
        <v>2877.94</v>
      </c>
    </row>
    <row r="2984" spans="1:2" x14ac:dyDescent="0.25">
      <c r="A2984" s="7">
        <v>43154</v>
      </c>
      <c r="B2984" s="9">
        <v>2877.04</v>
      </c>
    </row>
    <row r="2985" spans="1:2" x14ac:dyDescent="0.25">
      <c r="A2985" s="7">
        <v>43155</v>
      </c>
      <c r="B2985" s="8">
        <v>2849.59</v>
      </c>
    </row>
    <row r="2986" spans="1:2" x14ac:dyDescent="0.25">
      <c r="A2986" s="7">
        <v>43156</v>
      </c>
      <c r="B2986" s="9">
        <v>2849.59</v>
      </c>
    </row>
    <row r="2987" spans="1:2" x14ac:dyDescent="0.25">
      <c r="A2987" s="7">
        <v>43157</v>
      </c>
      <c r="B2987" s="8">
        <v>2849.59</v>
      </c>
    </row>
    <row r="2988" spans="1:2" x14ac:dyDescent="0.25">
      <c r="A2988" s="7">
        <v>43158</v>
      </c>
      <c r="B2988" s="9">
        <v>2849.91</v>
      </c>
    </row>
    <row r="2989" spans="1:2" x14ac:dyDescent="0.25">
      <c r="A2989" s="7">
        <v>43159</v>
      </c>
      <c r="B2989" s="8">
        <v>2855.93</v>
      </c>
    </row>
    <row r="2990" spans="1:2" x14ac:dyDescent="0.25">
      <c r="A2990" s="7">
        <v>43160</v>
      </c>
      <c r="B2990" s="9">
        <v>2867.94</v>
      </c>
    </row>
    <row r="2991" spans="1:2" x14ac:dyDescent="0.25">
      <c r="A2991" s="7">
        <v>43161</v>
      </c>
      <c r="B2991" s="8">
        <v>2879.05</v>
      </c>
    </row>
    <row r="2992" spans="1:2" x14ac:dyDescent="0.25">
      <c r="A2992" s="7">
        <v>43162</v>
      </c>
      <c r="B2992" s="9">
        <v>2879.15</v>
      </c>
    </row>
    <row r="2993" spans="1:2" x14ac:dyDescent="0.25">
      <c r="A2993" s="7">
        <v>43163</v>
      </c>
      <c r="B2993" s="8">
        <v>2879.15</v>
      </c>
    </row>
    <row r="2994" spans="1:2" x14ac:dyDescent="0.25">
      <c r="A2994" s="7">
        <v>43164</v>
      </c>
      <c r="B2994" s="9">
        <v>2879.15</v>
      </c>
    </row>
    <row r="2995" spans="1:2" x14ac:dyDescent="0.25">
      <c r="A2995" s="7">
        <v>43165</v>
      </c>
      <c r="B2995" s="8">
        <v>2859.09</v>
      </c>
    </row>
    <row r="2996" spans="1:2" x14ac:dyDescent="0.25">
      <c r="A2996" s="7">
        <v>43166</v>
      </c>
      <c r="B2996" s="9">
        <v>2845.05</v>
      </c>
    </row>
    <row r="2997" spans="1:2" x14ac:dyDescent="0.25">
      <c r="A2997" s="7">
        <v>43167</v>
      </c>
      <c r="B2997" s="8">
        <v>2858.88</v>
      </c>
    </row>
    <row r="2998" spans="1:2" x14ac:dyDescent="0.25">
      <c r="A2998" s="7">
        <v>43168</v>
      </c>
      <c r="B2998" s="9">
        <v>2871.36</v>
      </c>
    </row>
    <row r="2999" spans="1:2" x14ac:dyDescent="0.25">
      <c r="A2999" s="7">
        <v>43169</v>
      </c>
      <c r="B2999" s="8">
        <v>2866.93</v>
      </c>
    </row>
    <row r="3000" spans="1:2" x14ac:dyDescent="0.25">
      <c r="A3000" s="7">
        <v>43170</v>
      </c>
      <c r="B3000" s="9">
        <v>2866.93</v>
      </c>
    </row>
    <row r="3001" spans="1:2" x14ac:dyDescent="0.25">
      <c r="A3001" s="7">
        <v>43171</v>
      </c>
      <c r="B3001" s="8">
        <v>2866.93</v>
      </c>
    </row>
    <row r="3002" spans="1:2" x14ac:dyDescent="0.25">
      <c r="A3002" s="7">
        <v>43172</v>
      </c>
      <c r="B3002" s="9">
        <v>2851.84</v>
      </c>
    </row>
    <row r="3003" spans="1:2" x14ac:dyDescent="0.25">
      <c r="A3003" s="7">
        <v>43173</v>
      </c>
      <c r="B3003" s="8">
        <v>2848.38</v>
      </c>
    </row>
    <row r="3004" spans="1:2" x14ac:dyDescent="0.25">
      <c r="A3004" s="7">
        <v>43174</v>
      </c>
      <c r="B3004" s="9">
        <v>2845.76</v>
      </c>
    </row>
    <row r="3005" spans="1:2" x14ac:dyDescent="0.25">
      <c r="A3005" s="7">
        <v>43175</v>
      </c>
      <c r="B3005" s="8">
        <v>2850.04</v>
      </c>
    </row>
    <row r="3006" spans="1:2" x14ac:dyDescent="0.25">
      <c r="A3006" s="7">
        <v>43176</v>
      </c>
      <c r="B3006" s="9">
        <v>2852.48</v>
      </c>
    </row>
    <row r="3007" spans="1:2" x14ac:dyDescent="0.25">
      <c r="A3007" s="7">
        <v>43177</v>
      </c>
      <c r="B3007" s="8">
        <v>2852.48</v>
      </c>
    </row>
    <row r="3008" spans="1:2" x14ac:dyDescent="0.25">
      <c r="A3008" s="7">
        <v>43178</v>
      </c>
      <c r="B3008" s="9">
        <v>2852.48</v>
      </c>
    </row>
    <row r="3009" spans="1:2" x14ac:dyDescent="0.25">
      <c r="A3009" s="7">
        <v>43179</v>
      </c>
      <c r="B3009" s="8">
        <v>2852.48</v>
      </c>
    </row>
    <row r="3010" spans="1:2" x14ac:dyDescent="0.25">
      <c r="A3010" s="7">
        <v>43180</v>
      </c>
      <c r="B3010" s="9">
        <v>2866.92</v>
      </c>
    </row>
    <row r="3011" spans="1:2" x14ac:dyDescent="0.25">
      <c r="A3011" s="7">
        <v>43181</v>
      </c>
      <c r="B3011" s="8">
        <v>2850.69</v>
      </c>
    </row>
    <row r="3012" spans="1:2" x14ac:dyDescent="0.25">
      <c r="A3012" s="7">
        <v>43182</v>
      </c>
      <c r="B3012" s="9">
        <v>2857.88</v>
      </c>
    </row>
    <row r="3013" spans="1:2" x14ac:dyDescent="0.25">
      <c r="A3013" s="7">
        <v>43183</v>
      </c>
      <c r="B3013" s="8">
        <v>2849.01</v>
      </c>
    </row>
    <row r="3014" spans="1:2" x14ac:dyDescent="0.25">
      <c r="A3014" s="7">
        <v>43184</v>
      </c>
      <c r="B3014" s="9">
        <v>2849.01</v>
      </c>
    </row>
    <row r="3015" spans="1:2" x14ac:dyDescent="0.25">
      <c r="A3015" s="7">
        <v>43185</v>
      </c>
      <c r="B3015" s="8">
        <v>2849.01</v>
      </c>
    </row>
    <row r="3016" spans="1:2" x14ac:dyDescent="0.25">
      <c r="A3016" s="7">
        <v>43186</v>
      </c>
      <c r="B3016" s="9">
        <v>2816.33</v>
      </c>
    </row>
    <row r="3017" spans="1:2" x14ac:dyDescent="0.25">
      <c r="A3017" s="7">
        <v>43187</v>
      </c>
      <c r="B3017" s="8">
        <v>2780.04</v>
      </c>
    </row>
    <row r="3018" spans="1:2" x14ac:dyDescent="0.25">
      <c r="A3018" s="7">
        <v>43188</v>
      </c>
      <c r="B3018" s="9">
        <v>2780.47</v>
      </c>
    </row>
    <row r="3019" spans="1:2" x14ac:dyDescent="0.25">
      <c r="A3019" s="7">
        <v>43189</v>
      </c>
      <c r="B3019" s="8">
        <v>2780.47</v>
      </c>
    </row>
    <row r="3020" spans="1:2" x14ac:dyDescent="0.25">
      <c r="A3020" s="7">
        <v>43190</v>
      </c>
      <c r="B3020" s="9">
        <v>2780.47</v>
      </c>
    </row>
    <row r="3021" spans="1:2" x14ac:dyDescent="0.25">
      <c r="A3021" s="7">
        <v>43191</v>
      </c>
      <c r="B3021" s="8">
        <v>2780.47</v>
      </c>
    </row>
    <row r="3022" spans="1:2" x14ac:dyDescent="0.25">
      <c r="A3022" s="7">
        <v>43192</v>
      </c>
      <c r="B3022" s="9">
        <v>2780.47</v>
      </c>
    </row>
    <row r="3023" spans="1:2" x14ac:dyDescent="0.25">
      <c r="A3023" s="7">
        <v>43193</v>
      </c>
      <c r="B3023" s="8">
        <v>2792.96</v>
      </c>
    </row>
    <row r="3024" spans="1:2" x14ac:dyDescent="0.25">
      <c r="A3024" s="7">
        <v>43194</v>
      </c>
      <c r="B3024" s="9">
        <v>2778.27</v>
      </c>
    </row>
    <row r="3025" spans="1:2" x14ac:dyDescent="0.25">
      <c r="A3025" s="7">
        <v>43195</v>
      </c>
      <c r="B3025" s="8">
        <v>2791.57</v>
      </c>
    </row>
    <row r="3026" spans="1:2" x14ac:dyDescent="0.25">
      <c r="A3026" s="7">
        <v>43196</v>
      </c>
      <c r="B3026" s="9">
        <v>2787.36</v>
      </c>
    </row>
    <row r="3027" spans="1:2" x14ac:dyDescent="0.25">
      <c r="A3027" s="7">
        <v>43197</v>
      </c>
      <c r="B3027" s="8">
        <v>2791.88</v>
      </c>
    </row>
    <row r="3028" spans="1:2" x14ac:dyDescent="0.25">
      <c r="A3028" s="7">
        <v>43198</v>
      </c>
      <c r="B3028" s="9">
        <v>2791.88</v>
      </c>
    </row>
    <row r="3029" spans="1:2" x14ac:dyDescent="0.25">
      <c r="A3029" s="7">
        <v>43199</v>
      </c>
      <c r="B3029" s="8">
        <v>2791.88</v>
      </c>
    </row>
    <row r="3030" spans="1:2" x14ac:dyDescent="0.25">
      <c r="A3030" s="7">
        <v>43200</v>
      </c>
      <c r="B3030" s="9">
        <v>2781.95</v>
      </c>
    </row>
    <row r="3031" spans="1:2" x14ac:dyDescent="0.25">
      <c r="A3031" s="7">
        <v>43201</v>
      </c>
      <c r="B3031" s="8">
        <v>2767.82</v>
      </c>
    </row>
    <row r="3032" spans="1:2" x14ac:dyDescent="0.25">
      <c r="A3032" s="7">
        <v>43202</v>
      </c>
      <c r="B3032" s="9">
        <v>2733.24</v>
      </c>
    </row>
    <row r="3033" spans="1:2" x14ac:dyDescent="0.25">
      <c r="A3033" s="7">
        <v>43203</v>
      </c>
      <c r="B3033" s="8">
        <v>2710.03</v>
      </c>
    </row>
    <row r="3034" spans="1:2" x14ac:dyDescent="0.25">
      <c r="A3034" s="7">
        <v>43204</v>
      </c>
      <c r="B3034" s="9">
        <v>2705.34</v>
      </c>
    </row>
    <row r="3035" spans="1:2" x14ac:dyDescent="0.25">
      <c r="A3035" s="7">
        <v>43205</v>
      </c>
      <c r="B3035" s="8">
        <v>2705.34</v>
      </c>
    </row>
    <row r="3036" spans="1:2" x14ac:dyDescent="0.25">
      <c r="A3036" s="7">
        <v>43206</v>
      </c>
      <c r="B3036" s="9">
        <v>2705.34</v>
      </c>
    </row>
    <row r="3037" spans="1:2" x14ac:dyDescent="0.25">
      <c r="A3037" s="7">
        <v>43207</v>
      </c>
      <c r="B3037" s="8">
        <v>2726.47</v>
      </c>
    </row>
    <row r="3038" spans="1:2" x14ac:dyDescent="0.25">
      <c r="A3038" s="7">
        <v>43208</v>
      </c>
      <c r="B3038" s="9">
        <v>2725.66</v>
      </c>
    </row>
    <row r="3039" spans="1:2" x14ac:dyDescent="0.25">
      <c r="A3039" s="7">
        <v>43209</v>
      </c>
      <c r="B3039" s="8">
        <v>2705.64</v>
      </c>
    </row>
    <row r="3040" spans="1:2" x14ac:dyDescent="0.25">
      <c r="A3040" s="7">
        <v>43210</v>
      </c>
      <c r="B3040" s="9">
        <v>2724.47</v>
      </c>
    </row>
    <row r="3041" spans="1:2" x14ac:dyDescent="0.25">
      <c r="A3041" s="7">
        <v>43211</v>
      </c>
      <c r="B3041" s="8">
        <v>2757.96</v>
      </c>
    </row>
    <row r="3042" spans="1:2" x14ac:dyDescent="0.25">
      <c r="A3042" s="7">
        <v>43212</v>
      </c>
      <c r="B3042" s="9">
        <v>2757.96</v>
      </c>
    </row>
    <row r="3043" spans="1:2" x14ac:dyDescent="0.25">
      <c r="A3043" s="7">
        <v>43213</v>
      </c>
      <c r="B3043" s="8">
        <v>2757.96</v>
      </c>
    </row>
    <row r="3044" spans="1:2" x14ac:dyDescent="0.25">
      <c r="A3044" s="7">
        <v>43214</v>
      </c>
      <c r="B3044" s="9">
        <v>2799.45</v>
      </c>
    </row>
    <row r="3045" spans="1:2" x14ac:dyDescent="0.25">
      <c r="A3045" s="7">
        <v>43215</v>
      </c>
      <c r="B3045" s="8">
        <v>2785.22</v>
      </c>
    </row>
    <row r="3046" spans="1:2" x14ac:dyDescent="0.25">
      <c r="A3046" s="7">
        <v>43216</v>
      </c>
      <c r="B3046" s="9">
        <v>2820.29</v>
      </c>
    </row>
    <row r="3047" spans="1:2" x14ac:dyDescent="0.25">
      <c r="A3047" s="7">
        <v>43217</v>
      </c>
      <c r="B3047" s="8">
        <v>2812.83</v>
      </c>
    </row>
    <row r="3048" spans="1:2" x14ac:dyDescent="0.25">
      <c r="A3048" s="7">
        <v>43218</v>
      </c>
      <c r="B3048" s="9">
        <v>2806.28</v>
      </c>
    </row>
    <row r="3049" spans="1:2" x14ac:dyDescent="0.25">
      <c r="A3049" s="7">
        <v>43219</v>
      </c>
      <c r="B3049" s="8">
        <v>2806.28</v>
      </c>
    </row>
    <row r="3050" spans="1:2" x14ac:dyDescent="0.25">
      <c r="A3050" s="7">
        <v>43220</v>
      </c>
      <c r="B3050" s="9">
        <v>2806.28</v>
      </c>
    </row>
    <row r="3051" spans="1:2" x14ac:dyDescent="0.25">
      <c r="A3051" s="7">
        <v>43221</v>
      </c>
      <c r="B3051" s="8">
        <v>2809.92</v>
      </c>
    </row>
    <row r="3052" spans="1:2" x14ac:dyDescent="0.25">
      <c r="A3052" s="7">
        <v>43222</v>
      </c>
      <c r="B3052" s="9">
        <v>2809.92</v>
      </c>
    </row>
    <row r="3053" spans="1:2" x14ac:dyDescent="0.25">
      <c r="A3053" s="7">
        <v>43223</v>
      </c>
      <c r="B3053" s="8">
        <v>2831.99</v>
      </c>
    </row>
    <row r="3054" spans="1:2" x14ac:dyDescent="0.25">
      <c r="A3054" s="7">
        <v>43224</v>
      </c>
      <c r="B3054" s="9">
        <v>2857.85</v>
      </c>
    </row>
    <row r="3055" spans="1:2" x14ac:dyDescent="0.25">
      <c r="A3055" s="7">
        <v>43225</v>
      </c>
      <c r="B3055" s="8">
        <v>2843.41</v>
      </c>
    </row>
    <row r="3056" spans="1:2" x14ac:dyDescent="0.25">
      <c r="A3056" s="7">
        <v>43226</v>
      </c>
      <c r="B3056" s="9">
        <v>2843.41</v>
      </c>
    </row>
    <row r="3057" spans="1:2" x14ac:dyDescent="0.25">
      <c r="A3057" s="7">
        <v>43227</v>
      </c>
      <c r="B3057" s="8">
        <v>2843.41</v>
      </c>
    </row>
    <row r="3058" spans="1:2" x14ac:dyDescent="0.25">
      <c r="A3058" s="7">
        <v>43228</v>
      </c>
      <c r="B3058" s="9">
        <v>2817.2</v>
      </c>
    </row>
    <row r="3059" spans="1:2" x14ac:dyDescent="0.25">
      <c r="A3059" s="7">
        <v>43229</v>
      </c>
      <c r="B3059" s="8">
        <v>2866</v>
      </c>
    </row>
    <row r="3060" spans="1:2" x14ac:dyDescent="0.25">
      <c r="A3060" s="7">
        <v>43230</v>
      </c>
      <c r="B3060" s="9">
        <v>2859.51</v>
      </c>
    </row>
    <row r="3061" spans="1:2" x14ac:dyDescent="0.25">
      <c r="A3061" s="7">
        <v>43231</v>
      </c>
      <c r="B3061" s="8">
        <v>2822.37</v>
      </c>
    </row>
    <row r="3062" spans="1:2" x14ac:dyDescent="0.25">
      <c r="A3062" s="7">
        <v>43232</v>
      </c>
      <c r="B3062" s="9">
        <v>2824.05</v>
      </c>
    </row>
    <row r="3063" spans="1:2" x14ac:dyDescent="0.25">
      <c r="A3063" s="7">
        <v>43233</v>
      </c>
      <c r="B3063" s="8">
        <v>2824.05</v>
      </c>
    </row>
    <row r="3064" spans="1:2" x14ac:dyDescent="0.25">
      <c r="A3064" s="7">
        <v>43234</v>
      </c>
      <c r="B3064" s="9">
        <v>2824.05</v>
      </c>
    </row>
    <row r="3065" spans="1:2" x14ac:dyDescent="0.25">
      <c r="A3065" s="7">
        <v>43235</v>
      </c>
      <c r="B3065" s="8">
        <v>2824.05</v>
      </c>
    </row>
    <row r="3066" spans="1:2" x14ac:dyDescent="0.25">
      <c r="A3066" s="7">
        <v>43236</v>
      </c>
      <c r="B3066" s="9">
        <v>2889.87</v>
      </c>
    </row>
    <row r="3067" spans="1:2" x14ac:dyDescent="0.25">
      <c r="A3067" s="7">
        <v>43237</v>
      </c>
      <c r="B3067" s="8">
        <v>2865.37</v>
      </c>
    </row>
    <row r="3068" spans="1:2" x14ac:dyDescent="0.25">
      <c r="A3068" s="7">
        <v>43238</v>
      </c>
      <c r="B3068" s="9">
        <v>2886.23</v>
      </c>
    </row>
    <row r="3069" spans="1:2" x14ac:dyDescent="0.25">
      <c r="A3069" s="7">
        <v>43239</v>
      </c>
      <c r="B3069" s="8">
        <v>2925.67</v>
      </c>
    </row>
    <row r="3070" spans="1:2" x14ac:dyDescent="0.25">
      <c r="A3070" s="7">
        <v>43240</v>
      </c>
      <c r="B3070" s="9">
        <v>2925.67</v>
      </c>
    </row>
    <row r="3071" spans="1:2" x14ac:dyDescent="0.25">
      <c r="A3071" s="7">
        <v>43241</v>
      </c>
      <c r="B3071" s="8">
        <v>2925.67</v>
      </c>
    </row>
    <row r="3072" spans="1:2" x14ac:dyDescent="0.25">
      <c r="A3072" s="7">
        <v>43242</v>
      </c>
      <c r="B3072" s="9">
        <v>2897.37</v>
      </c>
    </row>
    <row r="3073" spans="1:2" x14ac:dyDescent="0.25">
      <c r="A3073" s="7">
        <v>43243</v>
      </c>
      <c r="B3073" s="8">
        <v>2851.42</v>
      </c>
    </row>
    <row r="3074" spans="1:2" x14ac:dyDescent="0.25">
      <c r="A3074" s="7">
        <v>43244</v>
      </c>
      <c r="B3074" s="9">
        <v>2863.24</v>
      </c>
    </row>
    <row r="3075" spans="1:2" x14ac:dyDescent="0.25">
      <c r="A3075" s="7">
        <v>43245</v>
      </c>
      <c r="B3075" s="8">
        <v>2863.12</v>
      </c>
    </row>
    <row r="3076" spans="1:2" x14ac:dyDescent="0.25">
      <c r="A3076" s="7">
        <v>43246</v>
      </c>
      <c r="B3076" s="9">
        <v>2887.16</v>
      </c>
    </row>
    <row r="3077" spans="1:2" x14ac:dyDescent="0.25">
      <c r="A3077" s="7">
        <v>43247</v>
      </c>
      <c r="B3077" s="8">
        <v>2887.16</v>
      </c>
    </row>
    <row r="3078" spans="1:2" x14ac:dyDescent="0.25">
      <c r="A3078" s="7">
        <v>43248</v>
      </c>
      <c r="B3078" s="9">
        <v>2887.16</v>
      </c>
    </row>
    <row r="3079" spans="1:2" x14ac:dyDescent="0.25">
      <c r="A3079" s="7">
        <v>43249</v>
      </c>
      <c r="B3079" s="8">
        <v>2887.16</v>
      </c>
    </row>
    <row r="3080" spans="1:2" x14ac:dyDescent="0.25">
      <c r="A3080" s="7">
        <v>43250</v>
      </c>
      <c r="B3080" s="9">
        <v>2893.82</v>
      </c>
    </row>
    <row r="3081" spans="1:2" x14ac:dyDescent="0.25">
      <c r="A3081" s="7">
        <v>43251</v>
      </c>
      <c r="B3081" s="8">
        <v>2879.32</v>
      </c>
    </row>
    <row r="3082" spans="1:2" x14ac:dyDescent="0.25">
      <c r="A3082" s="7">
        <v>43252</v>
      </c>
      <c r="B3082" s="9">
        <v>2889.32</v>
      </c>
    </row>
    <row r="3083" spans="1:2" x14ac:dyDescent="0.25">
      <c r="A3083" s="7">
        <v>43253</v>
      </c>
      <c r="B3083" s="8">
        <v>2868.22</v>
      </c>
    </row>
    <row r="3084" spans="1:2" x14ac:dyDescent="0.25">
      <c r="A3084" s="7">
        <v>43254</v>
      </c>
      <c r="B3084" s="9">
        <v>2868.22</v>
      </c>
    </row>
    <row r="3085" spans="1:2" x14ac:dyDescent="0.25">
      <c r="A3085" s="7">
        <v>43255</v>
      </c>
      <c r="B3085" s="8">
        <v>2868.22</v>
      </c>
    </row>
    <row r="3086" spans="1:2" x14ac:dyDescent="0.25">
      <c r="A3086" s="7">
        <v>43256</v>
      </c>
      <c r="B3086" s="9">
        <v>2868.22</v>
      </c>
    </row>
    <row r="3087" spans="1:2" x14ac:dyDescent="0.25">
      <c r="A3087" s="7">
        <v>43257</v>
      </c>
      <c r="B3087" s="8">
        <v>2865.37</v>
      </c>
    </row>
    <row r="3088" spans="1:2" x14ac:dyDescent="0.25">
      <c r="A3088" s="7">
        <v>43258</v>
      </c>
      <c r="B3088" s="9">
        <v>2828.42</v>
      </c>
    </row>
    <row r="3089" spans="1:2" x14ac:dyDescent="0.25">
      <c r="A3089" s="7">
        <v>43259</v>
      </c>
      <c r="B3089" s="8">
        <v>2835.78</v>
      </c>
    </row>
    <row r="3090" spans="1:2" x14ac:dyDescent="0.25">
      <c r="A3090" s="7">
        <v>43260</v>
      </c>
      <c r="B3090" s="9">
        <v>2855.8</v>
      </c>
    </row>
    <row r="3091" spans="1:2" x14ac:dyDescent="0.25">
      <c r="A3091" s="7">
        <v>43261</v>
      </c>
      <c r="B3091" s="8">
        <v>2855.8</v>
      </c>
    </row>
    <row r="3092" spans="1:2" x14ac:dyDescent="0.25">
      <c r="A3092" s="7">
        <v>43262</v>
      </c>
      <c r="B3092" s="9">
        <v>2855.8</v>
      </c>
    </row>
    <row r="3093" spans="1:2" x14ac:dyDescent="0.25">
      <c r="A3093" s="7">
        <v>43263</v>
      </c>
      <c r="B3093" s="8">
        <v>2855.8</v>
      </c>
    </row>
    <row r="3094" spans="1:2" x14ac:dyDescent="0.25">
      <c r="A3094" s="7">
        <v>43264</v>
      </c>
      <c r="B3094" s="9">
        <v>2857.11</v>
      </c>
    </row>
    <row r="3095" spans="1:2" x14ac:dyDescent="0.25">
      <c r="A3095" s="7">
        <v>43265</v>
      </c>
      <c r="B3095" s="8">
        <v>2859.17</v>
      </c>
    </row>
    <row r="3096" spans="1:2" x14ac:dyDescent="0.25">
      <c r="A3096" s="7">
        <v>43266</v>
      </c>
      <c r="B3096" s="9">
        <v>2859.78</v>
      </c>
    </row>
    <row r="3097" spans="1:2" x14ac:dyDescent="0.25">
      <c r="A3097" s="7">
        <v>43267</v>
      </c>
      <c r="B3097" s="8">
        <v>2890.06</v>
      </c>
    </row>
    <row r="3098" spans="1:2" x14ac:dyDescent="0.25">
      <c r="A3098" s="7">
        <v>43268</v>
      </c>
      <c r="B3098" s="9">
        <v>2890.06</v>
      </c>
    </row>
    <row r="3099" spans="1:2" x14ac:dyDescent="0.25">
      <c r="A3099" s="7">
        <v>43269</v>
      </c>
      <c r="B3099" s="8">
        <v>2890.06</v>
      </c>
    </row>
    <row r="3100" spans="1:2" x14ac:dyDescent="0.25">
      <c r="A3100" s="7">
        <v>43270</v>
      </c>
      <c r="B3100" s="9">
        <v>2919.14</v>
      </c>
    </row>
    <row r="3101" spans="1:2" x14ac:dyDescent="0.25">
      <c r="A3101" s="7">
        <v>43271</v>
      </c>
      <c r="B3101" s="8">
        <v>2931.78</v>
      </c>
    </row>
    <row r="3102" spans="1:2" x14ac:dyDescent="0.25">
      <c r="A3102" s="7">
        <v>43272</v>
      </c>
      <c r="B3102" s="9">
        <v>2916.49</v>
      </c>
    </row>
  </sheetData>
  <autoFilter ref="A8:B3102">
    <filterColumn colId="0">
      <filters>
        <dateGroupItem year="2018" dateTimeGrouping="year"/>
        <dateGroupItem year="2017" dateTimeGrouping="year"/>
        <dateGroupItem year="2016" dateTimeGrouping="year"/>
        <dateGroupItem year="2015" dateTimeGrouping="year"/>
        <dateGroupItem year="2014" dateTimeGrouping="year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1"/>
  <sheetViews>
    <sheetView showGridLines="0" topLeftCell="A1102" zoomScale="70" zoomScaleNormal="70" workbookViewId="0">
      <selection activeCell="J1158" sqref="J1158"/>
    </sheetView>
  </sheetViews>
  <sheetFormatPr baseColWidth="10" defaultColWidth="28.140625" defaultRowHeight="15" x14ac:dyDescent="0.25"/>
  <cols>
    <col min="1" max="1" width="46.42578125" customWidth="1"/>
    <col min="2" max="2" width="47.140625" customWidth="1"/>
  </cols>
  <sheetData>
    <row r="1" spans="1:8" x14ac:dyDescent="0.25">
      <c r="A1" s="1"/>
    </row>
    <row r="2" spans="1:8" ht="15.75" thickBot="1" x14ac:dyDescent="0.3">
      <c r="A2" s="2"/>
    </row>
    <row r="3" spans="1:8" ht="15.75" thickTop="1" x14ac:dyDescent="0.25">
      <c r="A3" s="3"/>
    </row>
    <row r="4" spans="1:8" x14ac:dyDescent="0.25">
      <c r="A4" s="4"/>
    </row>
    <row r="5" spans="1:8" ht="15.75" thickBot="1" x14ac:dyDescent="0.3">
      <c r="A5" s="4"/>
    </row>
    <row r="6" spans="1:8" ht="15.75" thickBot="1" x14ac:dyDescent="0.3">
      <c r="A6" s="4"/>
      <c r="C6" s="31">
        <f>+CORREL(B9:B1130,C9:C1130)</f>
        <v>-0.90197731910348333</v>
      </c>
    </row>
    <row r="7" spans="1:8" x14ac:dyDescent="0.25">
      <c r="A7" s="3"/>
    </row>
    <row r="8" spans="1:8" x14ac:dyDescent="0.25">
      <c r="A8" s="5" t="s">
        <v>5</v>
      </c>
      <c r="B8" s="6" t="s">
        <v>0</v>
      </c>
      <c r="C8" s="30" t="s">
        <v>35</v>
      </c>
      <c r="D8" s="30" t="s">
        <v>36</v>
      </c>
      <c r="E8" s="30" t="s">
        <v>37</v>
      </c>
      <c r="F8" s="30" t="s">
        <v>39</v>
      </c>
      <c r="G8" s="30" t="s">
        <v>38</v>
      </c>
    </row>
    <row r="9" spans="1:8" x14ac:dyDescent="0.25">
      <c r="A9" s="7">
        <v>41641</v>
      </c>
      <c r="B9" s="8">
        <v>1926.83</v>
      </c>
      <c r="C9">
        <f>+VLOOKUP($A9,'USD X Barril WTI'!$A$6060:$B$8189,2,0)</f>
        <v>95.14</v>
      </c>
      <c r="F9">
        <f t="shared" ref="F9:F52" si="0">+(1+E9)/(1+D9)</f>
        <v>1</v>
      </c>
      <c r="G9" s="9">
        <f t="shared" ref="G9:G51" si="1">+B9*F9</f>
        <v>1926.83</v>
      </c>
      <c r="H9" s="33"/>
    </row>
    <row r="10" spans="1:8" x14ac:dyDescent="0.25">
      <c r="A10" s="7">
        <v>41642</v>
      </c>
      <c r="B10" s="9">
        <v>1938.89</v>
      </c>
      <c r="C10">
        <f>+VLOOKUP($A10,'USD X Barril WTI'!$A$6060:$B$8189,2,0)</f>
        <v>93.66</v>
      </c>
      <c r="F10">
        <f t="shared" si="0"/>
        <v>1</v>
      </c>
      <c r="G10" s="9">
        <f t="shared" si="1"/>
        <v>1938.89</v>
      </c>
      <c r="H10" s="33"/>
    </row>
    <row r="11" spans="1:8" x14ac:dyDescent="0.25">
      <c r="A11" s="7">
        <v>41645</v>
      </c>
      <c r="B11" s="8">
        <v>1936.92</v>
      </c>
      <c r="C11">
        <f>+VLOOKUP($A11,'USD X Barril WTI'!$A$6060:$B$8189,2,0)</f>
        <v>93.12</v>
      </c>
      <c r="F11">
        <f t="shared" si="0"/>
        <v>1</v>
      </c>
      <c r="G11" s="9">
        <f t="shared" si="1"/>
        <v>1936.92</v>
      </c>
      <c r="H11" s="33"/>
    </row>
    <row r="12" spans="1:8" x14ac:dyDescent="0.25">
      <c r="A12" s="7">
        <v>41646</v>
      </c>
      <c r="B12" s="9">
        <v>1936.92</v>
      </c>
      <c r="C12">
        <f>+VLOOKUP($A12,'USD X Barril WTI'!$A$6060:$B$8189,2,0)</f>
        <v>93.31</v>
      </c>
      <c r="F12">
        <f t="shared" si="0"/>
        <v>1</v>
      </c>
      <c r="G12" s="9">
        <f t="shared" si="1"/>
        <v>1936.92</v>
      </c>
      <c r="H12" s="33"/>
    </row>
    <row r="13" spans="1:8" x14ac:dyDescent="0.25">
      <c r="A13" s="7">
        <v>41647</v>
      </c>
      <c r="B13" s="8">
        <v>1930.45</v>
      </c>
      <c r="C13">
        <f>+VLOOKUP($A13,'USD X Barril WTI'!$A$6060:$B$8189,2,0)</f>
        <v>91.9</v>
      </c>
      <c r="F13">
        <f t="shared" si="0"/>
        <v>1</v>
      </c>
      <c r="G13" s="9">
        <f t="shared" si="1"/>
        <v>1930.45</v>
      </c>
      <c r="H13" s="33"/>
    </row>
    <row r="14" spans="1:8" x14ac:dyDescent="0.25">
      <c r="A14" s="7">
        <v>41648</v>
      </c>
      <c r="B14" s="9">
        <v>1933.24</v>
      </c>
      <c r="C14">
        <f>+VLOOKUP($A14,'USD X Barril WTI'!$A$6060:$B$8189,2,0)</f>
        <v>91.36</v>
      </c>
      <c r="F14">
        <f t="shared" si="0"/>
        <v>1</v>
      </c>
      <c r="G14" s="9">
        <f t="shared" si="1"/>
        <v>1933.24</v>
      </c>
      <c r="H14" s="33"/>
    </row>
    <row r="15" spans="1:8" x14ac:dyDescent="0.25">
      <c r="A15" s="7">
        <v>41649</v>
      </c>
      <c r="B15" s="8">
        <v>1934.88</v>
      </c>
      <c r="C15">
        <f>+VLOOKUP($A15,'USD X Barril WTI'!$A$6060:$B$8189,2,0)</f>
        <v>92.39</v>
      </c>
      <c r="F15">
        <f t="shared" si="0"/>
        <v>1</v>
      </c>
      <c r="G15" s="9">
        <f t="shared" si="1"/>
        <v>1934.88</v>
      </c>
      <c r="H15" s="33"/>
    </row>
    <row r="16" spans="1:8" x14ac:dyDescent="0.25">
      <c r="A16" s="7">
        <v>41652</v>
      </c>
      <c r="B16" s="9">
        <v>1926.55</v>
      </c>
      <c r="C16">
        <f>+VLOOKUP($A16,'USD X Barril WTI'!$A$6060:$B$8189,2,0)</f>
        <v>91.45</v>
      </c>
      <c r="F16">
        <f t="shared" si="0"/>
        <v>1</v>
      </c>
      <c r="G16" s="9">
        <f t="shared" si="1"/>
        <v>1926.55</v>
      </c>
      <c r="H16" s="33"/>
    </row>
    <row r="17" spans="1:8" x14ac:dyDescent="0.25">
      <c r="A17" s="7">
        <v>41653</v>
      </c>
      <c r="B17" s="8">
        <v>1924.79</v>
      </c>
      <c r="C17">
        <f>+VLOOKUP($A17,'USD X Barril WTI'!$A$6060:$B$8189,2,0)</f>
        <v>92.15</v>
      </c>
      <c r="F17">
        <f t="shared" si="0"/>
        <v>1</v>
      </c>
      <c r="G17" s="9">
        <f t="shared" si="1"/>
        <v>1924.79</v>
      </c>
      <c r="H17" s="33"/>
    </row>
    <row r="18" spans="1:8" x14ac:dyDescent="0.25">
      <c r="A18" s="7">
        <v>41654</v>
      </c>
      <c r="B18" s="9">
        <v>1932.59</v>
      </c>
      <c r="C18">
        <f>+VLOOKUP($A18,'USD X Barril WTI'!$A$6060:$B$8189,2,0)</f>
        <v>93.78</v>
      </c>
      <c r="F18">
        <f t="shared" si="0"/>
        <v>1</v>
      </c>
      <c r="G18" s="9">
        <f t="shared" si="1"/>
        <v>1932.59</v>
      </c>
      <c r="H18" s="33"/>
    </row>
    <row r="19" spans="1:8" x14ac:dyDescent="0.25">
      <c r="A19" s="7">
        <v>41655</v>
      </c>
      <c r="B19" s="8">
        <v>1941.45</v>
      </c>
      <c r="C19">
        <f>+VLOOKUP($A19,'USD X Barril WTI'!$A$6060:$B$8189,2,0)</f>
        <v>93.54</v>
      </c>
      <c r="F19">
        <f t="shared" si="0"/>
        <v>1</v>
      </c>
      <c r="G19" s="9">
        <f t="shared" si="1"/>
        <v>1941.45</v>
      </c>
      <c r="H19" s="33"/>
    </row>
    <row r="20" spans="1:8" x14ac:dyDescent="0.25">
      <c r="A20" s="7">
        <v>41656</v>
      </c>
      <c r="B20" s="9">
        <v>1947.15</v>
      </c>
      <c r="C20">
        <f>+VLOOKUP($A20,'USD X Barril WTI'!$A$6060:$B$8189,2,0)</f>
        <v>93.96</v>
      </c>
      <c r="F20">
        <f t="shared" si="0"/>
        <v>1</v>
      </c>
      <c r="G20" s="9">
        <f t="shared" si="1"/>
        <v>1947.15</v>
      </c>
      <c r="H20" s="33"/>
    </row>
    <row r="21" spans="1:8" x14ac:dyDescent="0.25">
      <c r="A21" s="7">
        <v>41660</v>
      </c>
      <c r="B21" s="9">
        <v>1957.86</v>
      </c>
      <c r="C21">
        <f>+VLOOKUP($A21,'USD X Barril WTI'!$A$6060:$B$8189,2,0)</f>
        <v>94.51</v>
      </c>
      <c r="F21">
        <f t="shared" si="0"/>
        <v>1</v>
      </c>
      <c r="G21" s="9">
        <f t="shared" si="1"/>
        <v>1957.86</v>
      </c>
      <c r="H21" s="33"/>
    </row>
    <row r="22" spans="1:8" x14ac:dyDescent="0.25">
      <c r="A22" s="7">
        <v>41661</v>
      </c>
      <c r="B22" s="8">
        <v>1981.98</v>
      </c>
      <c r="C22">
        <f>+VLOOKUP($A22,'USD X Barril WTI'!$A$6060:$B$8189,2,0)</f>
        <v>96.35</v>
      </c>
      <c r="F22">
        <f t="shared" si="0"/>
        <v>1</v>
      </c>
      <c r="G22" s="9">
        <f t="shared" si="1"/>
        <v>1981.98</v>
      </c>
      <c r="H22" s="33"/>
    </row>
    <row r="23" spans="1:8" x14ac:dyDescent="0.25">
      <c r="A23" s="7">
        <v>41662</v>
      </c>
      <c r="B23" s="9">
        <v>1983.48</v>
      </c>
      <c r="C23">
        <f>+VLOOKUP($A23,'USD X Barril WTI'!$A$6060:$B$8189,2,0)</f>
        <v>97.23</v>
      </c>
      <c r="F23">
        <f t="shared" si="0"/>
        <v>1</v>
      </c>
      <c r="G23" s="9">
        <f t="shared" si="1"/>
        <v>1983.48</v>
      </c>
      <c r="H23" s="33"/>
    </row>
    <row r="24" spans="1:8" x14ac:dyDescent="0.25">
      <c r="A24" s="7">
        <v>41663</v>
      </c>
      <c r="B24" s="8">
        <v>1993.23</v>
      </c>
      <c r="C24">
        <f>+VLOOKUP($A24,'USD X Barril WTI'!$A$6060:$B$8189,2,0)</f>
        <v>96.66</v>
      </c>
      <c r="F24">
        <f t="shared" si="0"/>
        <v>1</v>
      </c>
      <c r="G24" s="9">
        <f t="shared" si="1"/>
        <v>1993.23</v>
      </c>
      <c r="H24" s="33"/>
    </row>
    <row r="25" spans="1:8" x14ac:dyDescent="0.25">
      <c r="A25" s="7">
        <v>41666</v>
      </c>
      <c r="B25" s="9">
        <v>2000.48</v>
      </c>
      <c r="C25">
        <f>+VLOOKUP($A25,'USD X Barril WTI'!$A$6060:$B$8189,2,0)</f>
        <v>95.82</v>
      </c>
      <c r="F25">
        <f t="shared" si="0"/>
        <v>1</v>
      </c>
      <c r="G25" s="9">
        <f t="shared" si="1"/>
        <v>2000.48</v>
      </c>
      <c r="H25" s="33"/>
    </row>
    <row r="26" spans="1:8" x14ac:dyDescent="0.25">
      <c r="A26" s="7">
        <v>41667</v>
      </c>
      <c r="B26" s="8">
        <v>1997.91</v>
      </c>
      <c r="C26">
        <f>+VLOOKUP($A26,'USD X Barril WTI'!$A$6060:$B$8189,2,0)</f>
        <v>97.49</v>
      </c>
      <c r="F26">
        <f t="shared" si="0"/>
        <v>1</v>
      </c>
      <c r="G26" s="9">
        <f t="shared" si="1"/>
        <v>1997.91</v>
      </c>
      <c r="H26" s="33"/>
    </row>
    <row r="27" spans="1:8" x14ac:dyDescent="0.25">
      <c r="A27" s="7">
        <v>41668</v>
      </c>
      <c r="B27" s="9">
        <v>2000.56</v>
      </c>
      <c r="C27">
        <f>+VLOOKUP($A27,'USD X Barril WTI'!$A$6060:$B$8189,2,0)</f>
        <v>97.34</v>
      </c>
      <c r="F27">
        <f t="shared" si="0"/>
        <v>1</v>
      </c>
      <c r="G27" s="9">
        <f t="shared" si="1"/>
        <v>2000.56</v>
      </c>
      <c r="H27" s="33"/>
    </row>
    <row r="28" spans="1:8" x14ac:dyDescent="0.25">
      <c r="A28" s="7">
        <v>41669</v>
      </c>
      <c r="B28" s="8">
        <v>2013.17</v>
      </c>
      <c r="C28">
        <f>+VLOOKUP($A28,'USD X Barril WTI'!$A$6060:$B$8189,2,0)</f>
        <v>98.25</v>
      </c>
      <c r="F28">
        <f t="shared" si="0"/>
        <v>1</v>
      </c>
      <c r="G28" s="9">
        <f t="shared" si="1"/>
        <v>2013.17</v>
      </c>
      <c r="H28" s="33"/>
    </row>
    <row r="29" spans="1:8" x14ac:dyDescent="0.25">
      <c r="A29" s="7">
        <v>41670</v>
      </c>
      <c r="B29" s="9">
        <v>2008.26</v>
      </c>
      <c r="C29">
        <f>+VLOOKUP($A29,'USD X Barril WTI'!$A$6060:$B$8189,2,0)</f>
        <v>97.55</v>
      </c>
      <c r="F29">
        <f t="shared" si="0"/>
        <v>1</v>
      </c>
      <c r="G29" s="9">
        <f t="shared" si="1"/>
        <v>2008.26</v>
      </c>
      <c r="H29" s="33"/>
    </row>
    <row r="30" spans="1:8" x14ac:dyDescent="0.25">
      <c r="A30" s="7">
        <v>41673</v>
      </c>
      <c r="B30" s="8">
        <v>2021.1</v>
      </c>
      <c r="C30">
        <f>+VLOOKUP($A30,'USD X Barril WTI'!$A$6060:$B$8189,2,0)</f>
        <v>96.44</v>
      </c>
      <c r="F30">
        <f t="shared" si="0"/>
        <v>1</v>
      </c>
      <c r="G30" s="9">
        <f t="shared" si="1"/>
        <v>2021.1</v>
      </c>
      <c r="H30" s="33"/>
    </row>
    <row r="31" spans="1:8" x14ac:dyDescent="0.25">
      <c r="A31" s="7">
        <v>41674</v>
      </c>
      <c r="B31" s="9">
        <v>2039.85</v>
      </c>
      <c r="C31">
        <f>+VLOOKUP($A31,'USD X Barril WTI'!$A$6060:$B$8189,2,0)</f>
        <v>97.24</v>
      </c>
      <c r="F31">
        <f t="shared" si="0"/>
        <v>1</v>
      </c>
      <c r="G31" s="9">
        <f t="shared" si="1"/>
        <v>2039.85</v>
      </c>
      <c r="H31" s="33"/>
    </row>
    <row r="32" spans="1:8" x14ac:dyDescent="0.25">
      <c r="A32" s="7">
        <v>41675</v>
      </c>
      <c r="B32" s="8">
        <v>2041.34</v>
      </c>
      <c r="C32">
        <f>+VLOOKUP($A32,'USD X Barril WTI'!$A$6060:$B$8189,2,0)</f>
        <v>97.4</v>
      </c>
      <c r="F32">
        <f t="shared" si="0"/>
        <v>1</v>
      </c>
      <c r="G32" s="9">
        <f t="shared" si="1"/>
        <v>2041.34</v>
      </c>
      <c r="H32" s="33"/>
    </row>
    <row r="33" spans="1:8" x14ac:dyDescent="0.25">
      <c r="A33" s="7">
        <v>41676</v>
      </c>
      <c r="B33" s="9">
        <v>2048.75</v>
      </c>
      <c r="C33">
        <f>+VLOOKUP($A33,'USD X Barril WTI'!$A$6060:$B$8189,2,0)</f>
        <v>97.84</v>
      </c>
      <c r="F33">
        <f t="shared" si="0"/>
        <v>1</v>
      </c>
      <c r="G33" s="9">
        <f t="shared" si="1"/>
        <v>2048.75</v>
      </c>
      <c r="H33" s="33"/>
    </row>
    <row r="34" spans="1:8" x14ac:dyDescent="0.25">
      <c r="A34" s="7">
        <v>41677</v>
      </c>
      <c r="B34" s="8">
        <v>2049.52</v>
      </c>
      <c r="C34">
        <f>+VLOOKUP($A34,'USD X Barril WTI'!$A$6060:$B$8189,2,0)</f>
        <v>99.98</v>
      </c>
      <c r="F34">
        <f t="shared" si="0"/>
        <v>1</v>
      </c>
      <c r="G34" s="9">
        <f t="shared" si="1"/>
        <v>2049.52</v>
      </c>
      <c r="H34" s="33"/>
    </row>
    <row r="35" spans="1:8" x14ac:dyDescent="0.25">
      <c r="A35" s="7">
        <v>41680</v>
      </c>
      <c r="B35" s="9">
        <v>2046.06</v>
      </c>
      <c r="C35">
        <f>+VLOOKUP($A35,'USD X Barril WTI'!$A$6060:$B$8189,2,0)</f>
        <v>100.12</v>
      </c>
      <c r="F35">
        <f t="shared" si="0"/>
        <v>1</v>
      </c>
      <c r="G35" s="9">
        <f t="shared" si="1"/>
        <v>2046.06</v>
      </c>
      <c r="H35" s="33"/>
    </row>
    <row r="36" spans="1:8" x14ac:dyDescent="0.25">
      <c r="A36" s="7">
        <v>41681</v>
      </c>
      <c r="B36" s="8">
        <v>2048.5500000000002</v>
      </c>
      <c r="C36">
        <f>+VLOOKUP($A36,'USD X Barril WTI'!$A$6060:$B$8189,2,0)</f>
        <v>99.96</v>
      </c>
      <c r="F36">
        <f t="shared" si="0"/>
        <v>1</v>
      </c>
      <c r="G36" s="9">
        <f t="shared" si="1"/>
        <v>2048.5500000000002</v>
      </c>
      <c r="H36" s="33"/>
    </row>
    <row r="37" spans="1:8" x14ac:dyDescent="0.25">
      <c r="A37" s="7">
        <v>41682</v>
      </c>
      <c r="B37" s="9">
        <v>2041.61</v>
      </c>
      <c r="C37">
        <f>+VLOOKUP($A37,'USD X Barril WTI'!$A$6060:$B$8189,2,0)</f>
        <v>100.38</v>
      </c>
      <c r="F37">
        <f t="shared" si="0"/>
        <v>1</v>
      </c>
      <c r="G37" s="9">
        <f t="shared" si="1"/>
        <v>2041.61</v>
      </c>
      <c r="H37" s="33"/>
    </row>
    <row r="38" spans="1:8" x14ac:dyDescent="0.25">
      <c r="A38" s="7">
        <v>41683</v>
      </c>
      <c r="B38" s="8">
        <v>2031.75</v>
      </c>
      <c r="C38">
        <f>+VLOOKUP($A38,'USD X Barril WTI'!$A$6060:$B$8189,2,0)</f>
        <v>100.27</v>
      </c>
      <c r="F38">
        <f t="shared" si="0"/>
        <v>1</v>
      </c>
      <c r="G38" s="9">
        <f t="shared" si="1"/>
        <v>2031.75</v>
      </c>
      <c r="H38" s="33"/>
    </row>
    <row r="39" spans="1:8" x14ac:dyDescent="0.25">
      <c r="A39" s="7">
        <v>41684</v>
      </c>
      <c r="B39" s="9">
        <v>2032.99</v>
      </c>
      <c r="C39">
        <f>+VLOOKUP($A39,'USD X Barril WTI'!$A$6060:$B$8189,2,0)</f>
        <v>100.31</v>
      </c>
      <c r="F39">
        <f t="shared" si="0"/>
        <v>1</v>
      </c>
      <c r="G39" s="9">
        <f t="shared" si="1"/>
        <v>2032.99</v>
      </c>
      <c r="H39" s="33"/>
    </row>
    <row r="40" spans="1:8" x14ac:dyDescent="0.25">
      <c r="A40" s="7">
        <v>41688</v>
      </c>
      <c r="B40" s="9">
        <v>2022.68</v>
      </c>
      <c r="C40">
        <f>+VLOOKUP($A40,'USD X Barril WTI'!$A$6060:$B$8189,2,0)</f>
        <v>102.54</v>
      </c>
      <c r="F40">
        <f t="shared" si="0"/>
        <v>1</v>
      </c>
      <c r="G40" s="9">
        <f t="shared" si="1"/>
        <v>2022.68</v>
      </c>
      <c r="H40" s="33"/>
    </row>
    <row r="41" spans="1:8" x14ac:dyDescent="0.25">
      <c r="A41" s="7">
        <v>41689</v>
      </c>
      <c r="B41" s="8">
        <v>2028.54</v>
      </c>
      <c r="C41">
        <f>+VLOOKUP($A41,'USD X Barril WTI'!$A$6060:$B$8189,2,0)</f>
        <v>103.46</v>
      </c>
      <c r="F41">
        <f t="shared" si="0"/>
        <v>1</v>
      </c>
      <c r="G41" s="9">
        <f t="shared" si="1"/>
        <v>2028.54</v>
      </c>
      <c r="H41" s="33"/>
    </row>
    <row r="42" spans="1:8" x14ac:dyDescent="0.25">
      <c r="A42" s="7">
        <v>41690</v>
      </c>
      <c r="B42" s="9">
        <v>2042.22</v>
      </c>
      <c r="C42">
        <f>+VLOOKUP($A42,'USD X Barril WTI'!$A$6060:$B$8189,2,0)</f>
        <v>103.2</v>
      </c>
      <c r="F42">
        <f t="shared" si="0"/>
        <v>1</v>
      </c>
      <c r="G42" s="9">
        <f t="shared" si="1"/>
        <v>2042.22</v>
      </c>
      <c r="H42" s="33"/>
    </row>
    <row r="43" spans="1:8" x14ac:dyDescent="0.25">
      <c r="A43" s="7">
        <v>41691</v>
      </c>
      <c r="B43" s="8">
        <v>2052.46</v>
      </c>
      <c r="C43">
        <f>+VLOOKUP($A43,'USD X Barril WTI'!$A$6060:$B$8189,2,0)</f>
        <v>102.53</v>
      </c>
      <c r="F43">
        <f t="shared" si="0"/>
        <v>1</v>
      </c>
      <c r="G43" s="9">
        <f t="shared" si="1"/>
        <v>2052.46</v>
      </c>
      <c r="H43" s="33"/>
    </row>
    <row r="44" spans="1:8" x14ac:dyDescent="0.25">
      <c r="A44" s="7">
        <v>41694</v>
      </c>
      <c r="B44" s="9">
        <v>2043.96</v>
      </c>
      <c r="C44">
        <f>+VLOOKUP($A44,'USD X Barril WTI'!$A$6060:$B$8189,2,0)</f>
        <v>103.17</v>
      </c>
      <c r="F44">
        <f t="shared" si="0"/>
        <v>1</v>
      </c>
      <c r="G44" s="9">
        <f t="shared" si="1"/>
        <v>2043.96</v>
      </c>
      <c r="H44" s="33"/>
    </row>
    <row r="45" spans="1:8" x14ac:dyDescent="0.25">
      <c r="A45" s="7">
        <v>41695</v>
      </c>
      <c r="B45" s="8">
        <v>2042.67</v>
      </c>
      <c r="C45">
        <f>+VLOOKUP($A45,'USD X Barril WTI'!$A$6060:$B$8189,2,0)</f>
        <v>102.2</v>
      </c>
      <c r="F45">
        <f t="shared" si="0"/>
        <v>1</v>
      </c>
      <c r="G45" s="9">
        <f t="shared" si="1"/>
        <v>2042.67</v>
      </c>
      <c r="H45" s="33"/>
    </row>
    <row r="46" spans="1:8" x14ac:dyDescent="0.25">
      <c r="A46" s="7">
        <v>41696</v>
      </c>
      <c r="B46" s="9">
        <v>2045.45</v>
      </c>
      <c r="C46">
        <f>+VLOOKUP($A46,'USD X Barril WTI'!$A$6060:$B$8189,2,0)</f>
        <v>102.93</v>
      </c>
      <c r="F46">
        <f t="shared" si="0"/>
        <v>1</v>
      </c>
      <c r="G46" s="9">
        <f t="shared" si="1"/>
        <v>2045.45</v>
      </c>
      <c r="H46" s="33"/>
    </row>
    <row r="47" spans="1:8" x14ac:dyDescent="0.25">
      <c r="A47" s="7">
        <v>41697</v>
      </c>
      <c r="B47" s="8">
        <v>2053.11</v>
      </c>
      <c r="C47">
        <f>+VLOOKUP($A47,'USD X Barril WTI'!$A$6060:$B$8189,2,0)</f>
        <v>102.68</v>
      </c>
      <c r="F47">
        <f t="shared" si="0"/>
        <v>1</v>
      </c>
      <c r="G47" s="9">
        <f t="shared" si="1"/>
        <v>2053.11</v>
      </c>
      <c r="H47" s="33"/>
    </row>
    <row r="48" spans="1:8" x14ac:dyDescent="0.25">
      <c r="A48" s="7">
        <v>41698</v>
      </c>
      <c r="B48" s="9">
        <v>2054.9</v>
      </c>
      <c r="C48">
        <f>+VLOOKUP($A48,'USD X Barril WTI'!$A$6060:$B$8189,2,0)</f>
        <v>102.88</v>
      </c>
      <c r="F48">
        <f t="shared" si="0"/>
        <v>1</v>
      </c>
      <c r="G48" s="9">
        <f t="shared" si="1"/>
        <v>2054.9</v>
      </c>
      <c r="H48" s="33"/>
    </row>
    <row r="49" spans="1:9" x14ac:dyDescent="0.25">
      <c r="A49" s="7">
        <v>41701</v>
      </c>
      <c r="B49" s="8">
        <v>2046.75</v>
      </c>
      <c r="C49">
        <f>+VLOOKUP($A49,'USD X Barril WTI'!$A$6060:$B$8189,2,0)</f>
        <v>105.34</v>
      </c>
      <c r="F49">
        <f t="shared" si="0"/>
        <v>1</v>
      </c>
      <c r="G49" s="9">
        <f t="shared" si="1"/>
        <v>2046.75</v>
      </c>
      <c r="H49" s="33"/>
    </row>
    <row r="50" spans="1:9" x14ac:dyDescent="0.25">
      <c r="A50" s="7">
        <v>41702</v>
      </c>
      <c r="B50" s="9">
        <v>2052.5100000000002</v>
      </c>
      <c r="C50">
        <f>+VLOOKUP($A50,'USD X Barril WTI'!$A$6060:$B$8189,2,0)</f>
        <v>103.64</v>
      </c>
      <c r="F50">
        <f t="shared" si="0"/>
        <v>1</v>
      </c>
      <c r="G50" s="9">
        <f t="shared" si="1"/>
        <v>2052.5100000000002</v>
      </c>
      <c r="H50" s="33"/>
    </row>
    <row r="51" spans="1:9" x14ac:dyDescent="0.25">
      <c r="A51" s="7">
        <v>41703</v>
      </c>
      <c r="B51" s="8">
        <v>2047.75</v>
      </c>
      <c r="C51">
        <f>+VLOOKUP($A51,'USD X Barril WTI'!$A$6060:$B$8189,2,0)</f>
        <v>101.75</v>
      </c>
      <c r="D51" s="36">
        <f>+IFERROR(VLOOKUP($A51,'TASA INTERVENCIÓN'!$A$9:$B$4757,2,0),D50)</f>
        <v>3.2500000000000001E-2</v>
      </c>
      <c r="E51" s="36">
        <v>2.5000000000000001E-3</v>
      </c>
      <c r="F51">
        <f t="shared" si="0"/>
        <v>0.97094430992736069</v>
      </c>
      <c r="G51" s="9">
        <f t="shared" si="1"/>
        <v>1988.2512106537529</v>
      </c>
      <c r="H51" s="33"/>
      <c r="I51" s="34"/>
    </row>
    <row r="52" spans="1:9" x14ac:dyDescent="0.25">
      <c r="A52" s="7">
        <v>41704</v>
      </c>
      <c r="B52" s="9">
        <v>2045.14</v>
      </c>
      <c r="C52">
        <f>+VLOOKUP($A52,'USD X Barril WTI'!$A$6060:$B$8189,2,0)</f>
        <v>101.82</v>
      </c>
      <c r="D52" s="36">
        <f>+IFERROR(VLOOKUP($A52,'TASA INTERVENCIÓN'!$A$9:$B$4757,2,0),D51)</f>
        <v>3.2500000000000001E-2</v>
      </c>
      <c r="E52" s="52">
        <v>2.5000000000000001E-3</v>
      </c>
      <c r="F52">
        <f t="shared" si="0"/>
        <v>0.97094430992736069</v>
      </c>
      <c r="G52" s="9">
        <f t="shared" ref="G52:G96" si="2">+B52*F52</f>
        <v>1985.7170460048426</v>
      </c>
      <c r="H52" s="33"/>
      <c r="I52" s="34"/>
    </row>
    <row r="53" spans="1:9" x14ac:dyDescent="0.25">
      <c r="A53" s="7">
        <v>41705</v>
      </c>
      <c r="B53" s="8">
        <v>2030.02</v>
      </c>
      <c r="C53">
        <f>+VLOOKUP($A53,'USD X Barril WTI'!$A$6060:$B$8189,2,0)</f>
        <v>102.82</v>
      </c>
      <c r="D53" s="36">
        <f>+IFERROR(VLOOKUP($A53,'TASA INTERVENCIÓN'!$A$9:$B$4757,2,0),D52)</f>
        <v>3.2500000000000001E-2</v>
      </c>
      <c r="E53" s="52">
        <v>2.5000000000000001E-3</v>
      </c>
      <c r="F53">
        <f t="shared" ref="F53:F97" si="3">+(1+E53)/(1+D53)</f>
        <v>0.97094430992736069</v>
      </c>
      <c r="G53" s="9">
        <f t="shared" si="2"/>
        <v>1971.0363680387406</v>
      </c>
      <c r="H53" s="33"/>
      <c r="I53" s="34"/>
    </row>
    <row r="54" spans="1:9" x14ac:dyDescent="0.25">
      <c r="A54" s="7">
        <v>41708</v>
      </c>
      <c r="B54" s="9">
        <v>2036.2</v>
      </c>
      <c r="C54">
        <f>+VLOOKUP($A54,'USD X Barril WTI'!$A$6060:$B$8189,2,0)</f>
        <v>101.39</v>
      </c>
      <c r="D54" s="36">
        <f>+IFERROR(VLOOKUP($A54,'TASA INTERVENCIÓN'!$A$9:$B$4757,2,0),#REF!)</f>
        <v>3.2500000000000001E-2</v>
      </c>
      <c r="E54" s="52">
        <v>2.5000000000000001E-3</v>
      </c>
      <c r="F54">
        <f t="shared" si="3"/>
        <v>0.97094430992736069</v>
      </c>
      <c r="G54" s="9">
        <f t="shared" si="2"/>
        <v>1977.0368038740919</v>
      </c>
      <c r="H54" s="33"/>
      <c r="I54" s="34"/>
    </row>
    <row r="55" spans="1:9" x14ac:dyDescent="0.25">
      <c r="A55" s="7">
        <v>41709</v>
      </c>
      <c r="B55" s="8">
        <v>2042.78</v>
      </c>
      <c r="C55">
        <f>+VLOOKUP($A55,'USD X Barril WTI'!$A$6060:$B$8189,2,0)</f>
        <v>100.29</v>
      </c>
      <c r="D55" s="36">
        <f>+IFERROR(VLOOKUP($A55,'TASA INTERVENCIÓN'!$A$9:$B$4757,2,0),D54)</f>
        <v>3.2500000000000001E-2</v>
      </c>
      <c r="E55" s="52">
        <v>2.5000000000000001E-3</v>
      </c>
      <c r="F55">
        <f t="shared" si="3"/>
        <v>0.97094430992736069</v>
      </c>
      <c r="G55" s="9">
        <f t="shared" si="2"/>
        <v>1983.4256174334139</v>
      </c>
      <c r="H55" s="33"/>
      <c r="I55" s="34"/>
    </row>
    <row r="56" spans="1:9" x14ac:dyDescent="0.25">
      <c r="A56" s="7">
        <v>41710</v>
      </c>
      <c r="B56" s="9">
        <v>2043.59</v>
      </c>
      <c r="C56">
        <f>+VLOOKUP($A56,'USD X Barril WTI'!$A$6060:$B$8189,2,0)</f>
        <v>98.29</v>
      </c>
      <c r="D56" s="36">
        <f>+IFERROR(VLOOKUP($A56,'TASA INTERVENCIÓN'!$A$9:$B$4757,2,0),D55)</f>
        <v>3.2500000000000001E-2</v>
      </c>
      <c r="E56" s="52">
        <v>2.5000000000000001E-3</v>
      </c>
      <c r="F56">
        <f t="shared" si="3"/>
        <v>0.97094430992736069</v>
      </c>
      <c r="G56" s="9">
        <f t="shared" si="2"/>
        <v>1984.212082324455</v>
      </c>
      <c r="H56" s="33"/>
      <c r="I56" s="34"/>
    </row>
    <row r="57" spans="1:9" x14ac:dyDescent="0.25">
      <c r="A57" s="7">
        <v>41711</v>
      </c>
      <c r="B57" s="8">
        <v>2047.59</v>
      </c>
      <c r="C57">
        <f>+VLOOKUP($A57,'USD X Barril WTI'!$A$6060:$B$8189,2,0)</f>
        <v>98.57</v>
      </c>
      <c r="D57" s="36">
        <f>+IFERROR(VLOOKUP($A57,'TASA INTERVENCIÓN'!$A$9:$B$4757,2,0),D56)</f>
        <v>3.2500000000000001E-2</v>
      </c>
      <c r="E57" s="52">
        <v>2.5000000000000001E-3</v>
      </c>
      <c r="F57">
        <f t="shared" si="3"/>
        <v>0.97094430992736069</v>
      </c>
      <c r="G57" s="9">
        <f t="shared" si="2"/>
        <v>1988.0958595641644</v>
      </c>
      <c r="H57" s="33"/>
      <c r="I57" s="34"/>
    </row>
    <row r="58" spans="1:9" x14ac:dyDescent="0.25">
      <c r="A58" s="7">
        <v>41712</v>
      </c>
      <c r="B58" s="9">
        <v>2044.48</v>
      </c>
      <c r="C58">
        <f>+VLOOKUP($A58,'USD X Barril WTI'!$A$6060:$B$8189,2,0)</f>
        <v>99.23</v>
      </c>
      <c r="D58" s="36">
        <f>+IFERROR(VLOOKUP($A58,'TASA INTERVENCIÓN'!$A$9:$B$4757,2,0),D57)</f>
        <v>3.2500000000000001E-2</v>
      </c>
      <c r="E58" s="52">
        <v>2.5000000000000001E-3</v>
      </c>
      <c r="F58">
        <f t="shared" si="3"/>
        <v>0.97094430992736069</v>
      </c>
      <c r="G58" s="9">
        <f t="shared" si="2"/>
        <v>1985.0762227602904</v>
      </c>
      <c r="H58" s="33"/>
      <c r="I58" s="34"/>
    </row>
    <row r="59" spans="1:9" x14ac:dyDescent="0.25">
      <c r="A59" s="7">
        <v>41715</v>
      </c>
      <c r="B59" s="8">
        <v>2044.58</v>
      </c>
      <c r="C59">
        <f>+VLOOKUP($A59,'USD X Barril WTI'!$A$6060:$B$8189,2,0)</f>
        <v>98.43</v>
      </c>
      <c r="D59" s="36">
        <f>+IFERROR(VLOOKUP($A59,'TASA INTERVENCIÓN'!$A$9:$B$4757,2,0),#REF!)</f>
        <v>3.2500000000000001E-2</v>
      </c>
      <c r="E59" s="52">
        <v>2.5000000000000001E-3</v>
      </c>
      <c r="F59">
        <f t="shared" si="3"/>
        <v>0.97094430992736069</v>
      </c>
      <c r="G59" s="9">
        <f t="shared" si="2"/>
        <v>1985.1733171912831</v>
      </c>
      <c r="H59" s="33"/>
      <c r="I59" s="34"/>
    </row>
    <row r="60" spans="1:9" x14ac:dyDescent="0.25">
      <c r="A60" s="7">
        <v>41716</v>
      </c>
      <c r="B60" s="9">
        <v>2035.16</v>
      </c>
      <c r="C60">
        <f>+VLOOKUP($A60,'USD X Barril WTI'!$A$6060:$B$8189,2,0)</f>
        <v>100.08</v>
      </c>
      <c r="D60" s="36">
        <f>+IFERROR(VLOOKUP($A60,'TASA INTERVENCIÓN'!$A$9:$B$4757,2,0),D59)</f>
        <v>3.2500000000000001E-2</v>
      </c>
      <c r="E60" s="52">
        <v>2.5000000000000001E-3</v>
      </c>
      <c r="F60">
        <f t="shared" si="3"/>
        <v>0.97094430992736069</v>
      </c>
      <c r="G60" s="9">
        <f t="shared" si="2"/>
        <v>1976.0270217917675</v>
      </c>
      <c r="H60" s="33"/>
      <c r="I60" s="34"/>
    </row>
    <row r="61" spans="1:9" x14ac:dyDescent="0.25">
      <c r="A61" s="7">
        <v>41717</v>
      </c>
      <c r="B61" s="8">
        <v>2034.86</v>
      </c>
      <c r="C61">
        <f>+VLOOKUP($A61,'USD X Barril WTI'!$A$6060:$B$8189,2,0)</f>
        <v>100.71</v>
      </c>
      <c r="D61" s="36">
        <f>+IFERROR(VLOOKUP($A61,'TASA INTERVENCIÓN'!$A$9:$B$4757,2,0),D60)</f>
        <v>3.2500000000000001E-2</v>
      </c>
      <c r="E61" s="52">
        <v>2.5000000000000001E-3</v>
      </c>
      <c r="F61">
        <f t="shared" si="3"/>
        <v>0.97094430992736069</v>
      </c>
      <c r="G61" s="9">
        <f t="shared" si="2"/>
        <v>1975.735738498789</v>
      </c>
      <c r="H61" s="33"/>
      <c r="I61" s="34"/>
    </row>
    <row r="62" spans="1:9" x14ac:dyDescent="0.25">
      <c r="A62" s="7">
        <v>41718</v>
      </c>
      <c r="B62" s="9">
        <v>2017.38</v>
      </c>
      <c r="C62">
        <f>+VLOOKUP($A62,'USD X Barril WTI'!$A$6060:$B$8189,2,0)</f>
        <v>99.68</v>
      </c>
      <c r="D62" s="36">
        <f>+IFERROR(VLOOKUP($A62,'TASA INTERVENCIÓN'!$A$9:$B$4757,2,0),D61)</f>
        <v>3.2500000000000001E-2</v>
      </c>
      <c r="E62" s="52">
        <v>2.5000000000000001E-3</v>
      </c>
      <c r="F62">
        <f t="shared" si="3"/>
        <v>0.97094430992736069</v>
      </c>
      <c r="G62" s="9">
        <f t="shared" si="2"/>
        <v>1958.7636319612591</v>
      </c>
      <c r="H62" s="33"/>
      <c r="I62" s="34"/>
    </row>
    <row r="63" spans="1:9" x14ac:dyDescent="0.25">
      <c r="A63" s="7">
        <v>41719</v>
      </c>
      <c r="B63" s="8">
        <v>1998.6</v>
      </c>
      <c r="C63">
        <f>+VLOOKUP($A63,'USD X Barril WTI'!$A$6060:$B$8189,2,0)</f>
        <v>99.97</v>
      </c>
      <c r="D63" s="36">
        <f>+IFERROR(VLOOKUP($A63,'TASA INTERVENCIÓN'!$A$9:$B$4757,2,0),D62)</f>
        <v>3.2500000000000001E-2</v>
      </c>
      <c r="E63" s="52">
        <v>2.5000000000000001E-3</v>
      </c>
      <c r="F63">
        <f t="shared" si="3"/>
        <v>0.97094430992736069</v>
      </c>
      <c r="G63" s="9">
        <f t="shared" si="2"/>
        <v>1940.5292978208231</v>
      </c>
      <c r="H63" s="33"/>
      <c r="I63" s="34"/>
    </row>
    <row r="64" spans="1:9" x14ac:dyDescent="0.25">
      <c r="A64" s="7">
        <v>41722</v>
      </c>
      <c r="B64" s="9">
        <v>1993.85</v>
      </c>
      <c r="C64">
        <f>+VLOOKUP($A64,'USD X Barril WTI'!$A$6060:$B$8189,2,0)</f>
        <v>100.05</v>
      </c>
      <c r="D64" s="36" t="e">
        <f>+IFERROR(VLOOKUP($A64,'TASA INTERVENCIÓN'!$A$9:$B$4757,2,0),#REF!)</f>
        <v>#REF!</v>
      </c>
      <c r="E64" s="52">
        <v>2.5000000000000001E-3</v>
      </c>
      <c r="F64" t="e">
        <f t="shared" si="3"/>
        <v>#REF!</v>
      </c>
      <c r="G64" s="9" t="e">
        <f t="shared" si="2"/>
        <v>#REF!</v>
      </c>
      <c r="H64" s="33"/>
      <c r="I64" s="34"/>
    </row>
    <row r="65" spans="1:9" x14ac:dyDescent="0.25">
      <c r="A65" s="7">
        <v>41723</v>
      </c>
      <c r="B65" s="8">
        <v>1993.85</v>
      </c>
      <c r="C65">
        <f>+VLOOKUP($A65,'USD X Barril WTI'!$A$6060:$B$8189,2,0)</f>
        <v>99.66</v>
      </c>
      <c r="D65" s="36">
        <f>+IFERROR(VLOOKUP($A65,'TASA INTERVENCIÓN'!$A$9:$B$4757,2,0),D64)</f>
        <v>3.2500000000000001E-2</v>
      </c>
      <c r="E65" s="52">
        <v>2.5000000000000001E-3</v>
      </c>
      <c r="F65">
        <f t="shared" si="3"/>
        <v>0.97094430992736069</v>
      </c>
      <c r="G65" s="9">
        <f t="shared" si="2"/>
        <v>1935.917312348668</v>
      </c>
      <c r="H65" s="33"/>
      <c r="I65" s="34"/>
    </row>
    <row r="66" spans="1:9" x14ac:dyDescent="0.25">
      <c r="A66" s="7">
        <v>41724</v>
      </c>
      <c r="B66" s="9">
        <v>1978.63</v>
      </c>
      <c r="C66">
        <f>+VLOOKUP($A66,'USD X Barril WTI'!$A$6060:$B$8189,2,0)</f>
        <v>100.61</v>
      </c>
      <c r="D66" s="36">
        <f>+IFERROR(VLOOKUP($A66,'TASA INTERVENCIÓN'!$A$9:$B$4757,2,0),D65)</f>
        <v>3.2500000000000001E-2</v>
      </c>
      <c r="E66" s="52">
        <v>2.5000000000000001E-3</v>
      </c>
      <c r="F66">
        <f t="shared" si="3"/>
        <v>0.97094430992736069</v>
      </c>
      <c r="G66" s="9">
        <f t="shared" si="2"/>
        <v>1921.1395399515739</v>
      </c>
      <c r="H66" s="33"/>
      <c r="I66" s="34"/>
    </row>
    <row r="67" spans="1:9" x14ac:dyDescent="0.25">
      <c r="A67" s="7">
        <v>41725</v>
      </c>
      <c r="B67" s="8">
        <v>1973.03</v>
      </c>
      <c r="C67">
        <f>+VLOOKUP($A67,'USD X Barril WTI'!$A$6060:$B$8189,2,0)</f>
        <v>101.25</v>
      </c>
      <c r="D67" s="36">
        <f>+IFERROR(VLOOKUP($A67,'TASA INTERVENCIÓN'!$A$9:$B$4757,2,0),D66)</f>
        <v>3.2500000000000001E-2</v>
      </c>
      <c r="E67" s="52">
        <v>2.5000000000000001E-3</v>
      </c>
      <c r="F67">
        <f t="shared" si="3"/>
        <v>0.97094430992736069</v>
      </c>
      <c r="G67" s="9">
        <f t="shared" si="2"/>
        <v>1915.7022518159804</v>
      </c>
      <c r="H67" s="33"/>
      <c r="I67" s="34"/>
    </row>
    <row r="68" spans="1:9" x14ac:dyDescent="0.25">
      <c r="A68" s="7">
        <v>41726</v>
      </c>
      <c r="B68" s="9">
        <v>1965.64</v>
      </c>
      <c r="C68">
        <f>+VLOOKUP($A68,'USD X Barril WTI'!$A$6060:$B$8189,2,0)</f>
        <v>101.73</v>
      </c>
      <c r="D68" s="36">
        <f>+IFERROR(VLOOKUP($A68,'TASA INTERVENCIÓN'!$A$9:$B$4757,2,0),D67)</f>
        <v>3.2500000000000001E-2</v>
      </c>
      <c r="E68" s="52">
        <v>2.5000000000000001E-3</v>
      </c>
      <c r="F68">
        <f t="shared" si="3"/>
        <v>0.97094430992736069</v>
      </c>
      <c r="G68" s="9">
        <f t="shared" si="2"/>
        <v>1908.5269733656173</v>
      </c>
      <c r="H68" s="33"/>
      <c r="I68" s="34"/>
    </row>
    <row r="69" spans="1:9" x14ac:dyDescent="0.25">
      <c r="A69" s="7">
        <v>41729</v>
      </c>
      <c r="B69" s="8">
        <v>1965.32</v>
      </c>
      <c r="C69">
        <f>+VLOOKUP($A69,'USD X Barril WTI'!$A$6060:$B$8189,2,0)</f>
        <v>101.57</v>
      </c>
      <c r="D69" s="36">
        <f>+IFERROR(VLOOKUP($A69,'TASA INTERVENCIÓN'!$A$9:$B$4757,2,0),#REF!)</f>
        <v>3.2500000000000001E-2</v>
      </c>
      <c r="E69" s="52">
        <v>2.5000000000000001E-3</v>
      </c>
      <c r="F69">
        <f t="shared" si="3"/>
        <v>0.97094430992736069</v>
      </c>
      <c r="G69" s="9">
        <f t="shared" si="2"/>
        <v>1908.2162711864405</v>
      </c>
      <c r="H69" s="33"/>
      <c r="I69" s="34"/>
    </row>
    <row r="70" spans="1:9" x14ac:dyDescent="0.25">
      <c r="A70" s="7">
        <v>41730</v>
      </c>
      <c r="B70" s="9">
        <v>1969.45</v>
      </c>
      <c r="C70">
        <f>+VLOOKUP($A70,'USD X Barril WTI'!$A$6060:$B$8189,2,0)</f>
        <v>99.69</v>
      </c>
      <c r="D70" s="36">
        <f>+IFERROR(VLOOKUP($A70,'TASA INTERVENCIÓN'!$A$9:$B$4757,2,0),D69)</f>
        <v>3.2500000000000001E-2</v>
      </c>
      <c r="E70" s="52">
        <v>2.5000000000000001E-3</v>
      </c>
      <c r="F70">
        <f t="shared" si="3"/>
        <v>0.97094430992736069</v>
      </c>
      <c r="G70" s="9">
        <f t="shared" si="2"/>
        <v>1912.2262711864405</v>
      </c>
      <c r="H70" s="33"/>
      <c r="I70" s="34"/>
    </row>
    <row r="71" spans="1:9" x14ac:dyDescent="0.25">
      <c r="A71" s="7">
        <v>41731</v>
      </c>
      <c r="B71" s="8">
        <v>1966.02</v>
      </c>
      <c r="C71">
        <f>+VLOOKUP($A71,'USD X Barril WTI'!$A$6060:$B$8189,2,0)</f>
        <v>99.6</v>
      </c>
      <c r="D71" s="36">
        <f>+IFERROR(VLOOKUP($A71,'TASA INTERVENCIÓN'!$A$9:$B$4757,2,0),D70)</f>
        <v>3.2500000000000001E-2</v>
      </c>
      <c r="E71" s="52">
        <v>2.5000000000000001E-3</v>
      </c>
      <c r="F71">
        <f t="shared" si="3"/>
        <v>0.97094430992736069</v>
      </c>
      <c r="G71" s="9">
        <f t="shared" si="2"/>
        <v>1908.8959322033897</v>
      </c>
      <c r="H71" s="33"/>
      <c r="I71" s="34"/>
    </row>
    <row r="72" spans="1:9" x14ac:dyDescent="0.25">
      <c r="A72" s="7">
        <v>41732</v>
      </c>
      <c r="B72" s="9">
        <v>1963.51</v>
      </c>
      <c r="C72">
        <f>+VLOOKUP($A72,'USD X Barril WTI'!$A$6060:$B$8189,2,0)</f>
        <v>100.29</v>
      </c>
      <c r="D72" s="36">
        <f>+IFERROR(VLOOKUP($A72,'TASA INTERVENCIÓN'!$A$9:$B$4757,2,0),D71)</f>
        <v>3.2500000000000001E-2</v>
      </c>
      <c r="E72" s="52">
        <v>2.5000000000000001E-3</v>
      </c>
      <c r="F72">
        <f t="shared" si="3"/>
        <v>0.97094430992736069</v>
      </c>
      <c r="G72" s="9">
        <f t="shared" si="2"/>
        <v>1906.4588619854719</v>
      </c>
      <c r="H72" s="33" t="e">
        <f>+#REF!</f>
        <v>#REF!</v>
      </c>
      <c r="I72" s="34" t="e">
        <f>+B72-H72</f>
        <v>#REF!</v>
      </c>
    </row>
    <row r="73" spans="1:9" x14ac:dyDescent="0.25">
      <c r="A73" s="7">
        <v>41733</v>
      </c>
      <c r="B73" s="8">
        <v>1966.4</v>
      </c>
      <c r="C73">
        <f>+VLOOKUP($A73,'USD X Barril WTI'!$A$6060:$B$8189,2,0)</f>
        <v>101.16</v>
      </c>
      <c r="D73" s="36">
        <f>+IFERROR(VLOOKUP($A73,'TASA INTERVENCIÓN'!$A$9:$B$4757,2,0),D72)</f>
        <v>3.2500000000000001E-2</v>
      </c>
      <c r="E73" s="52">
        <v>2.5000000000000001E-3</v>
      </c>
      <c r="F73">
        <f t="shared" si="3"/>
        <v>0.97094430992736069</v>
      </c>
      <c r="G73" s="9">
        <f t="shared" si="2"/>
        <v>1909.2648910411622</v>
      </c>
      <c r="H73" s="33">
        <f>+G9</f>
        <v>1926.83</v>
      </c>
      <c r="I73" s="34">
        <f t="shared" ref="I73:I95" si="4">+B73-H73</f>
        <v>39.570000000000164</v>
      </c>
    </row>
    <row r="74" spans="1:9" x14ac:dyDescent="0.25">
      <c r="A74" s="7">
        <v>41736</v>
      </c>
      <c r="B74" s="9">
        <v>1951.85</v>
      </c>
      <c r="C74">
        <f>+VLOOKUP($A74,'USD X Barril WTI'!$A$6060:$B$8189,2,0)</f>
        <v>100.43</v>
      </c>
      <c r="D74" s="36">
        <f>+IFERROR(VLOOKUP($A74,'TASA INTERVENCIÓN'!$A$9:$B$4757,2,0),#REF!)</f>
        <v>3.2500000000000001E-2</v>
      </c>
      <c r="E74" s="52">
        <v>2.5000000000000001E-3</v>
      </c>
      <c r="F74">
        <f t="shared" si="3"/>
        <v>0.97094430992736069</v>
      </c>
      <c r="G74" s="9">
        <f t="shared" si="2"/>
        <v>1895.1376513317189</v>
      </c>
      <c r="H74" s="33" t="e">
        <f>+#REF!</f>
        <v>#REF!</v>
      </c>
      <c r="I74" s="34" t="e">
        <f t="shared" si="4"/>
        <v>#REF!</v>
      </c>
    </row>
    <row r="75" spans="1:9" x14ac:dyDescent="0.25">
      <c r="A75" s="7">
        <v>41737</v>
      </c>
      <c r="B75" s="8">
        <v>1937.59</v>
      </c>
      <c r="C75">
        <f>+VLOOKUP($A75,'USD X Barril WTI'!$A$6060:$B$8189,2,0)</f>
        <v>102.57</v>
      </c>
      <c r="D75" s="36">
        <f>+IFERROR(VLOOKUP($A75,'TASA INTERVENCIÓN'!$A$9:$B$4757,2,0),D74)</f>
        <v>3.2500000000000001E-2</v>
      </c>
      <c r="E75" s="52">
        <v>2.5000000000000001E-3</v>
      </c>
      <c r="F75">
        <f t="shared" si="3"/>
        <v>0.97094430992736069</v>
      </c>
      <c r="G75" s="9">
        <f t="shared" si="2"/>
        <v>1881.2919854721547</v>
      </c>
      <c r="H75" s="33">
        <f>+G11</f>
        <v>1936.92</v>
      </c>
      <c r="I75" s="34">
        <f t="shared" si="4"/>
        <v>0.66999999999984539</v>
      </c>
    </row>
    <row r="76" spans="1:9" x14ac:dyDescent="0.25">
      <c r="A76" s="7">
        <v>41738</v>
      </c>
      <c r="B76" s="9">
        <v>1923.95</v>
      </c>
      <c r="C76">
        <f>+VLOOKUP($A76,'USD X Barril WTI'!$A$6060:$B$8189,2,0)</f>
        <v>103.55</v>
      </c>
      <c r="D76" s="36">
        <f>+IFERROR(VLOOKUP($A76,'TASA INTERVENCIÓN'!$A$9:$B$4757,2,0),D75)</f>
        <v>3.2500000000000001E-2</v>
      </c>
      <c r="E76" s="52">
        <v>2.5000000000000001E-3</v>
      </c>
      <c r="F76">
        <f t="shared" si="3"/>
        <v>0.97094430992736069</v>
      </c>
      <c r="G76" s="9">
        <f t="shared" si="2"/>
        <v>1868.0483050847456</v>
      </c>
      <c r="H76" s="33">
        <f>+G12</f>
        <v>1936.92</v>
      </c>
      <c r="I76" s="34">
        <f t="shared" si="4"/>
        <v>-12.970000000000027</v>
      </c>
    </row>
    <row r="77" spans="1:9" x14ac:dyDescent="0.25">
      <c r="A77" s="7">
        <v>41739</v>
      </c>
      <c r="B77" s="8">
        <v>1931.09</v>
      </c>
      <c r="C77">
        <f>+VLOOKUP($A77,'USD X Barril WTI'!$A$6060:$B$8189,2,0)</f>
        <v>103.37</v>
      </c>
      <c r="D77" s="36">
        <f>+IFERROR(VLOOKUP($A77,'TASA INTERVENCIÓN'!$A$9:$B$4757,2,0),D76)</f>
        <v>3.2500000000000001E-2</v>
      </c>
      <c r="E77" s="52">
        <v>2.5000000000000001E-3</v>
      </c>
      <c r="F77">
        <f t="shared" si="3"/>
        <v>0.97094430992736069</v>
      </c>
      <c r="G77" s="9">
        <f t="shared" si="2"/>
        <v>1874.9808474576269</v>
      </c>
      <c r="H77" s="33">
        <f>+G13</f>
        <v>1930.45</v>
      </c>
      <c r="I77" s="34">
        <f t="shared" si="4"/>
        <v>0.63999999999987267</v>
      </c>
    </row>
    <row r="78" spans="1:9" x14ac:dyDescent="0.25">
      <c r="A78" s="7">
        <v>41740</v>
      </c>
      <c r="B78" s="9">
        <v>1920.93</v>
      </c>
      <c r="C78">
        <f>+VLOOKUP($A78,'USD X Barril WTI'!$A$6060:$B$8189,2,0)</f>
        <v>103.68</v>
      </c>
      <c r="D78" s="36">
        <f>+IFERROR(VLOOKUP($A78,'TASA INTERVENCIÓN'!$A$9:$B$4757,2,0),D77)</f>
        <v>3.2500000000000001E-2</v>
      </c>
      <c r="E78" s="52">
        <v>2.5000000000000001E-3</v>
      </c>
      <c r="F78">
        <f t="shared" si="3"/>
        <v>0.97094430992736069</v>
      </c>
      <c r="G78" s="9">
        <f t="shared" si="2"/>
        <v>1865.116053268765</v>
      </c>
      <c r="H78" s="33">
        <f>+G14</f>
        <v>1933.24</v>
      </c>
      <c r="I78" s="34">
        <f t="shared" si="4"/>
        <v>-12.309999999999945</v>
      </c>
    </row>
    <row r="79" spans="1:9" x14ac:dyDescent="0.25">
      <c r="A79" s="7">
        <v>41743</v>
      </c>
      <c r="B79" s="8">
        <v>1927.28</v>
      </c>
      <c r="C79">
        <f>+VLOOKUP($A79,'USD X Barril WTI'!$A$6060:$B$8189,2,0)</f>
        <v>104.05</v>
      </c>
      <c r="D79" s="36">
        <f>+IFERROR(VLOOKUP($A79,'TASA INTERVENCIÓN'!$A$9:$B$4757,2,0),#REF!)</f>
        <v>3.2500000000000001E-2</v>
      </c>
      <c r="E79" s="52">
        <v>2.5000000000000001E-3</v>
      </c>
      <c r="F79">
        <f t="shared" si="3"/>
        <v>0.97094430992736069</v>
      </c>
      <c r="G79" s="9">
        <f t="shared" si="2"/>
        <v>1871.2815496368037</v>
      </c>
      <c r="H79" s="33" t="e">
        <f>+#REF!</f>
        <v>#REF!</v>
      </c>
      <c r="I79" s="34" t="e">
        <f t="shared" si="4"/>
        <v>#REF!</v>
      </c>
    </row>
    <row r="80" spans="1:9" x14ac:dyDescent="0.25">
      <c r="A80" s="7">
        <v>41744</v>
      </c>
      <c r="B80" s="9">
        <v>1926.47</v>
      </c>
      <c r="C80">
        <f>+VLOOKUP($A80,'USD X Barril WTI'!$A$6060:$B$8189,2,0)</f>
        <v>103.7</v>
      </c>
      <c r="D80" s="36">
        <f>+IFERROR(VLOOKUP($A80,'TASA INTERVENCIÓN'!$A$9:$B$4757,2,0),D79)</f>
        <v>3.2500000000000001E-2</v>
      </c>
      <c r="E80" s="52">
        <v>2.5000000000000001E-3</v>
      </c>
      <c r="F80">
        <f t="shared" si="3"/>
        <v>0.97094430992736069</v>
      </c>
      <c r="G80" s="9">
        <f t="shared" si="2"/>
        <v>1870.4950847457626</v>
      </c>
      <c r="H80" s="33">
        <f>+G16</f>
        <v>1926.55</v>
      </c>
      <c r="I80" s="34">
        <f t="shared" si="4"/>
        <v>-7.999999999992724E-2</v>
      </c>
    </row>
    <row r="81" spans="1:9" x14ac:dyDescent="0.25">
      <c r="A81" s="7">
        <v>41745</v>
      </c>
      <c r="B81" s="8">
        <v>1932.42</v>
      </c>
      <c r="C81">
        <f>+VLOOKUP($A81,'USD X Barril WTI'!$A$6060:$B$8189,2,0)</f>
        <v>103.71</v>
      </c>
      <c r="D81" s="36">
        <f>+IFERROR(VLOOKUP($A81,'TASA INTERVENCIÓN'!$A$9:$B$4757,2,0),D80)</f>
        <v>3.2500000000000001E-2</v>
      </c>
      <c r="E81" s="52">
        <v>2.5000000000000001E-3</v>
      </c>
      <c r="F81">
        <f t="shared" si="3"/>
        <v>0.97094430992736069</v>
      </c>
      <c r="G81" s="9">
        <f t="shared" si="2"/>
        <v>1876.2722033898303</v>
      </c>
      <c r="H81" s="33">
        <f>+G17</f>
        <v>1924.79</v>
      </c>
      <c r="I81" s="34">
        <f t="shared" si="4"/>
        <v>7.6300000000001091</v>
      </c>
    </row>
    <row r="82" spans="1:9" x14ac:dyDescent="0.25">
      <c r="A82" s="7">
        <v>41746</v>
      </c>
      <c r="B82" s="9">
        <v>1930.62</v>
      </c>
      <c r="C82">
        <f>+VLOOKUP($A82,'USD X Barril WTI'!$A$6060:$B$8189,2,0)</f>
        <v>104.33</v>
      </c>
      <c r="D82" s="36">
        <f>+IFERROR(VLOOKUP($A82,'TASA INTERVENCIÓN'!$A$9:$B$4757,2,0),D81)</f>
        <v>3.2500000000000001E-2</v>
      </c>
      <c r="E82" s="52">
        <v>2.5000000000000001E-3</v>
      </c>
      <c r="F82">
        <f t="shared" si="3"/>
        <v>0.97094430992736069</v>
      </c>
      <c r="G82" s="9">
        <f t="shared" si="2"/>
        <v>1874.5245036319609</v>
      </c>
      <c r="H82" s="33">
        <f>+G18</f>
        <v>1932.59</v>
      </c>
      <c r="I82" s="34">
        <f t="shared" si="4"/>
        <v>-1.9700000000000273</v>
      </c>
    </row>
    <row r="83" spans="1:9" x14ac:dyDescent="0.25">
      <c r="A83" s="7">
        <v>41750</v>
      </c>
      <c r="B83" s="9">
        <v>1930.62</v>
      </c>
      <c r="C83">
        <f>+VLOOKUP($A83,'USD X Barril WTI'!$A$6060:$B$8189,2,0)</f>
        <v>104.35</v>
      </c>
      <c r="D83" s="36">
        <f>+IFERROR(VLOOKUP($A83,'TASA INTERVENCIÓN'!$A$9:$B$4757,2,0),#REF!)</f>
        <v>3.2500000000000001E-2</v>
      </c>
      <c r="E83" s="52">
        <v>2.5000000000000001E-3</v>
      </c>
      <c r="F83">
        <f t="shared" si="3"/>
        <v>0.97094430992736069</v>
      </c>
      <c r="G83" s="9">
        <f t="shared" si="2"/>
        <v>1874.5245036319609</v>
      </c>
      <c r="H83" s="33" t="e">
        <f>+#REF!</f>
        <v>#REF!</v>
      </c>
      <c r="I83" s="34" t="e">
        <f t="shared" si="4"/>
        <v>#REF!</v>
      </c>
    </row>
    <row r="84" spans="1:9" x14ac:dyDescent="0.25">
      <c r="A84" s="7">
        <v>41751</v>
      </c>
      <c r="B84" s="8">
        <v>1921.75</v>
      </c>
      <c r="C84">
        <f>+VLOOKUP($A84,'USD X Barril WTI'!$A$6060:$B$8189,2,0)</f>
        <v>101.69</v>
      </c>
      <c r="D84" s="36">
        <f>+IFERROR(VLOOKUP($A84,'TASA INTERVENCIÓN'!$A$9:$B$4757,2,0),D83)</f>
        <v>3.2500000000000001E-2</v>
      </c>
      <c r="E84" s="52">
        <v>2.5000000000000001E-3</v>
      </c>
      <c r="F84">
        <f t="shared" si="3"/>
        <v>0.97094430992736069</v>
      </c>
      <c r="G84" s="9">
        <f t="shared" si="2"/>
        <v>1865.9122276029054</v>
      </c>
      <c r="H84" s="33" t="e">
        <f>+#REF!</f>
        <v>#REF!</v>
      </c>
      <c r="I84" s="34" t="e">
        <f t="shared" si="4"/>
        <v>#REF!</v>
      </c>
    </row>
    <row r="85" spans="1:9" x14ac:dyDescent="0.25">
      <c r="A85" s="7">
        <v>41752</v>
      </c>
      <c r="B85" s="9">
        <v>1929.66</v>
      </c>
      <c r="C85">
        <f>+VLOOKUP($A85,'USD X Barril WTI'!$A$6060:$B$8189,2,0)</f>
        <v>101.47</v>
      </c>
      <c r="D85" s="36">
        <f>+IFERROR(VLOOKUP($A85,'TASA INTERVENCIÓN'!$A$9:$B$4757,2,0),D84)</f>
        <v>3.2500000000000001E-2</v>
      </c>
      <c r="E85" s="52">
        <v>2.5000000000000001E-3</v>
      </c>
      <c r="F85">
        <f t="shared" si="3"/>
        <v>0.97094430992736069</v>
      </c>
      <c r="G85" s="9">
        <f t="shared" si="2"/>
        <v>1873.5923970944309</v>
      </c>
      <c r="H85" s="33">
        <f>+G21</f>
        <v>1957.86</v>
      </c>
      <c r="I85" s="34">
        <f t="shared" si="4"/>
        <v>-28.199999999999818</v>
      </c>
    </row>
    <row r="86" spans="1:9" x14ac:dyDescent="0.25">
      <c r="A86" s="7">
        <v>41753</v>
      </c>
      <c r="B86" s="8">
        <v>1936.63</v>
      </c>
      <c r="C86">
        <f>+VLOOKUP($A86,'USD X Barril WTI'!$A$6060:$B$8189,2,0)</f>
        <v>102.2</v>
      </c>
      <c r="D86" s="36">
        <f>+IFERROR(VLOOKUP($A86,'TASA INTERVENCIÓN'!$A$9:$B$4757,2,0),D85)</f>
        <v>3.2500000000000001E-2</v>
      </c>
      <c r="E86" s="52">
        <v>2.5000000000000001E-3</v>
      </c>
      <c r="F86">
        <f t="shared" si="3"/>
        <v>0.97094430992736069</v>
      </c>
      <c r="G86" s="9">
        <f t="shared" si="2"/>
        <v>1880.3598789346247</v>
      </c>
      <c r="H86" s="33">
        <f>+G22</f>
        <v>1981.98</v>
      </c>
      <c r="I86" s="34">
        <f t="shared" si="4"/>
        <v>-45.349999999999909</v>
      </c>
    </row>
    <row r="87" spans="1:9" x14ac:dyDescent="0.25">
      <c r="A87" s="7">
        <v>41754</v>
      </c>
      <c r="B87" s="9">
        <v>1936.07</v>
      </c>
      <c r="C87">
        <f>+VLOOKUP($A87,'USD X Barril WTI'!$A$6060:$B$8189,2,0)</f>
        <v>100.85</v>
      </c>
      <c r="D87" s="36">
        <f>+IFERROR(VLOOKUP($A87,'TASA INTERVENCIÓN'!$A$9:$B$4757,2,0),D86)</f>
        <v>3.2500000000000001E-2</v>
      </c>
      <c r="E87" s="52">
        <v>2.5000000000000001E-3</v>
      </c>
      <c r="F87">
        <f t="shared" si="3"/>
        <v>0.97094430992736069</v>
      </c>
      <c r="G87" s="9">
        <f t="shared" si="2"/>
        <v>1879.8161501210652</v>
      </c>
      <c r="H87" s="33">
        <f>+G23</f>
        <v>1983.48</v>
      </c>
      <c r="I87" s="34">
        <f t="shared" si="4"/>
        <v>-47.410000000000082</v>
      </c>
    </row>
    <row r="88" spans="1:9" x14ac:dyDescent="0.25">
      <c r="A88" s="7">
        <v>41757</v>
      </c>
      <c r="B88" s="8">
        <v>1942.37</v>
      </c>
      <c r="C88">
        <f>+VLOOKUP($A88,'USD X Barril WTI'!$A$6060:$B$8189,2,0)</f>
        <v>101.13</v>
      </c>
      <c r="D88" s="36">
        <f>+IFERROR(VLOOKUP($A88,'TASA INTERVENCIÓN'!$A$9:$B$4757,2,0),#REF!)</f>
        <v>3.5000000000000003E-2</v>
      </c>
      <c r="E88" s="52">
        <v>2.5000000000000001E-3</v>
      </c>
      <c r="F88">
        <f t="shared" si="3"/>
        <v>0.96859903381642509</v>
      </c>
      <c r="G88" s="9">
        <f t="shared" si="2"/>
        <v>1881.3777053140095</v>
      </c>
      <c r="H88" s="33" t="e">
        <f>+#REF!</f>
        <v>#REF!</v>
      </c>
      <c r="I88" s="34" t="e">
        <f t="shared" si="4"/>
        <v>#REF!</v>
      </c>
    </row>
    <row r="89" spans="1:9" x14ac:dyDescent="0.25">
      <c r="A89" s="7">
        <v>41758</v>
      </c>
      <c r="B89" s="9">
        <v>1936.13</v>
      </c>
      <c r="C89">
        <f>+VLOOKUP($A89,'USD X Barril WTI'!$A$6060:$B$8189,2,0)</f>
        <v>101.56</v>
      </c>
      <c r="D89" s="36">
        <f>+IFERROR(VLOOKUP($A89,'TASA INTERVENCIÓN'!$A$9:$B$4757,2,0),D88)</f>
        <v>3.5000000000000003E-2</v>
      </c>
      <c r="E89" s="52">
        <v>2.5000000000000001E-3</v>
      </c>
      <c r="F89">
        <f t="shared" si="3"/>
        <v>0.96859903381642509</v>
      </c>
      <c r="G89" s="9">
        <f t="shared" si="2"/>
        <v>1875.3336473429952</v>
      </c>
      <c r="H89" s="33">
        <f>+G25</f>
        <v>2000.48</v>
      </c>
      <c r="I89" s="34">
        <f t="shared" si="4"/>
        <v>-64.349999999999909</v>
      </c>
    </row>
    <row r="90" spans="1:9" x14ac:dyDescent="0.25">
      <c r="A90" s="7">
        <v>41759</v>
      </c>
      <c r="B90" s="8">
        <v>1935.14</v>
      </c>
      <c r="C90">
        <f>+VLOOKUP($A90,'USD X Barril WTI'!$A$6060:$B$8189,2,0)</f>
        <v>100.07</v>
      </c>
      <c r="D90" s="36">
        <f>+IFERROR(VLOOKUP($A90,'TASA INTERVENCIÓN'!$A$9:$B$4757,2,0),D89)</f>
        <v>3.5000000000000003E-2</v>
      </c>
      <c r="E90" s="52">
        <v>2.5000000000000001E-3</v>
      </c>
      <c r="F90">
        <f t="shared" si="3"/>
        <v>0.96859903381642509</v>
      </c>
      <c r="G90" s="9">
        <f t="shared" si="2"/>
        <v>1874.3747342995171</v>
      </c>
      <c r="H90" s="33">
        <f>+G26</f>
        <v>1997.91</v>
      </c>
      <c r="I90" s="34">
        <f t="shared" si="4"/>
        <v>-62.769999999999982</v>
      </c>
    </row>
    <row r="91" spans="1:9" x14ac:dyDescent="0.25">
      <c r="A91" s="7">
        <v>41760</v>
      </c>
      <c r="B91" s="9">
        <v>1933.46</v>
      </c>
      <c r="C91">
        <f>+VLOOKUP($A91,'USD X Barril WTI'!$A$6060:$B$8189,2,0)</f>
        <v>99.69</v>
      </c>
      <c r="D91" s="36">
        <f>+IFERROR(VLOOKUP($A91,'TASA INTERVENCIÓN'!$A$9:$B$4757,2,0),D90)</f>
        <v>3.5000000000000003E-2</v>
      </c>
      <c r="E91" s="52">
        <v>2.5000000000000001E-3</v>
      </c>
      <c r="F91">
        <f t="shared" si="3"/>
        <v>0.96859903381642509</v>
      </c>
      <c r="G91" s="9">
        <f t="shared" si="2"/>
        <v>1872.7474879227052</v>
      </c>
      <c r="H91" s="33">
        <f>+G27</f>
        <v>2000.56</v>
      </c>
      <c r="I91" s="34">
        <f t="shared" si="4"/>
        <v>-67.099999999999909</v>
      </c>
    </row>
    <row r="92" spans="1:9" x14ac:dyDescent="0.25">
      <c r="A92" s="7">
        <v>41761</v>
      </c>
      <c r="B92" s="8">
        <v>1933.46</v>
      </c>
      <c r="C92">
        <f>+VLOOKUP($A92,'USD X Barril WTI'!$A$6060:$B$8189,2,0)</f>
        <v>100.09</v>
      </c>
      <c r="D92" s="36">
        <f>+IFERROR(VLOOKUP($A92,'TASA INTERVENCIÓN'!$A$9:$B$4757,2,0),D91)</f>
        <v>3.5000000000000003E-2</v>
      </c>
      <c r="E92" s="52">
        <v>2.5000000000000001E-3</v>
      </c>
      <c r="F92">
        <f t="shared" si="3"/>
        <v>0.96859903381642509</v>
      </c>
      <c r="G92" s="9">
        <f t="shared" si="2"/>
        <v>1872.7474879227052</v>
      </c>
      <c r="H92" s="33">
        <f>+G28</f>
        <v>2013.17</v>
      </c>
      <c r="I92" s="34">
        <f t="shared" si="4"/>
        <v>-79.710000000000036</v>
      </c>
    </row>
    <row r="93" spans="1:9" x14ac:dyDescent="0.25">
      <c r="A93" s="7">
        <v>41764</v>
      </c>
      <c r="B93" s="9">
        <v>1926.3</v>
      </c>
      <c r="C93">
        <f>+VLOOKUP($A93,'USD X Barril WTI'!$A$6060:$B$8189,2,0)</f>
        <v>99.74</v>
      </c>
      <c r="D93" s="36">
        <f>+IFERROR(VLOOKUP($A93,'TASA INTERVENCIÓN'!$A$9:$B$4757,2,0),#REF!)</f>
        <v>3.5000000000000003E-2</v>
      </c>
      <c r="E93" s="52">
        <v>2.5000000000000001E-3</v>
      </c>
      <c r="F93">
        <f t="shared" si="3"/>
        <v>0.96859903381642509</v>
      </c>
      <c r="G93" s="9">
        <f t="shared" si="2"/>
        <v>1865.8123188405796</v>
      </c>
      <c r="H93" s="33" t="e">
        <f>+#REF!</f>
        <v>#REF!</v>
      </c>
      <c r="I93" s="34" t="e">
        <f t="shared" si="4"/>
        <v>#REF!</v>
      </c>
    </row>
    <row r="94" spans="1:9" x14ac:dyDescent="0.25">
      <c r="A94" s="7">
        <v>41765</v>
      </c>
      <c r="B94" s="8">
        <v>1923.07</v>
      </c>
      <c r="C94">
        <f>+VLOOKUP($A94,'USD X Barril WTI'!$A$6060:$B$8189,2,0)</f>
        <v>99.81</v>
      </c>
      <c r="D94" s="36">
        <f>+IFERROR(VLOOKUP($A94,'TASA INTERVENCIÓN'!$A$9:$B$4757,2,0),D93)</f>
        <v>3.5000000000000003E-2</v>
      </c>
      <c r="E94" s="52">
        <v>2.5000000000000001E-3</v>
      </c>
      <c r="F94">
        <f t="shared" si="3"/>
        <v>0.96859903381642509</v>
      </c>
      <c r="G94" s="9">
        <f t="shared" si="2"/>
        <v>1862.6837439613525</v>
      </c>
      <c r="H94" s="33">
        <f>+G30</f>
        <v>2021.1</v>
      </c>
      <c r="I94" s="34">
        <f t="shared" si="4"/>
        <v>-98.029999999999973</v>
      </c>
    </row>
    <row r="95" spans="1:9" x14ac:dyDescent="0.25">
      <c r="A95" s="7">
        <v>41766</v>
      </c>
      <c r="B95" s="9">
        <v>1918.2</v>
      </c>
      <c r="C95">
        <f>+VLOOKUP($A95,'USD X Barril WTI'!$A$6060:$B$8189,2,0)</f>
        <v>101.06</v>
      </c>
      <c r="D95" s="36">
        <f>+IFERROR(VLOOKUP($A95,'TASA INTERVENCIÓN'!$A$9:$B$4757,2,0),D94)</f>
        <v>3.5000000000000003E-2</v>
      </c>
      <c r="E95" s="52">
        <v>2.5000000000000001E-3</v>
      </c>
      <c r="F95">
        <f t="shared" si="3"/>
        <v>0.96859903381642509</v>
      </c>
      <c r="G95" s="9">
        <f t="shared" si="2"/>
        <v>1857.9666666666667</v>
      </c>
      <c r="H95" s="33">
        <f>+G31</f>
        <v>2039.85</v>
      </c>
      <c r="I95" s="34">
        <f t="shared" si="4"/>
        <v>-121.64999999999986</v>
      </c>
    </row>
    <row r="96" spans="1:9" x14ac:dyDescent="0.25">
      <c r="A96" s="7">
        <v>41767</v>
      </c>
      <c r="B96" s="8">
        <v>1912.97</v>
      </c>
      <c r="C96">
        <f>+VLOOKUP($A96,'USD X Barril WTI'!$A$6060:$B$8189,2,0)</f>
        <v>100.52</v>
      </c>
      <c r="D96" s="36">
        <f>+IFERROR(VLOOKUP($A96,'TASA INTERVENCIÓN'!$A$9:$B$4757,2,0),D95)</f>
        <v>3.5000000000000003E-2</v>
      </c>
      <c r="E96" s="52">
        <v>2.5000000000000001E-3</v>
      </c>
      <c r="F96">
        <f t="shared" si="3"/>
        <v>0.96859903381642509</v>
      </c>
      <c r="G96" s="9">
        <f t="shared" si="2"/>
        <v>1852.9008937198068</v>
      </c>
      <c r="H96" s="33">
        <f>+G32</f>
        <v>2041.34</v>
      </c>
      <c r="I96" s="34">
        <f t="shared" ref="I96:I139" si="5">+B96-H96</f>
        <v>-128.36999999999989</v>
      </c>
    </row>
    <row r="97" spans="1:9" x14ac:dyDescent="0.25">
      <c r="A97" s="7">
        <v>41768</v>
      </c>
      <c r="B97" s="9">
        <v>1902.15</v>
      </c>
      <c r="C97">
        <f>+VLOOKUP($A97,'USD X Barril WTI'!$A$6060:$B$8189,2,0)</f>
        <v>100.32</v>
      </c>
      <c r="D97" s="36">
        <f>+IFERROR(VLOOKUP($A97,'TASA INTERVENCIÓN'!$A$9:$B$4757,2,0),D96)</f>
        <v>3.5000000000000003E-2</v>
      </c>
      <c r="E97" s="52">
        <v>2.5000000000000001E-3</v>
      </c>
      <c r="F97">
        <f t="shared" si="3"/>
        <v>0.96859903381642509</v>
      </c>
      <c r="G97" s="9">
        <f t="shared" ref="G97:G140" si="6">+B97*F97</f>
        <v>1842.4206521739131</v>
      </c>
      <c r="H97" s="33">
        <f>+G33</f>
        <v>2048.75</v>
      </c>
      <c r="I97" s="34">
        <f t="shared" si="5"/>
        <v>-146.59999999999991</v>
      </c>
    </row>
    <row r="98" spans="1:9" x14ac:dyDescent="0.25">
      <c r="A98" s="7">
        <v>41771</v>
      </c>
      <c r="B98" s="8">
        <v>1901.51</v>
      </c>
      <c r="C98">
        <f>+VLOOKUP($A98,'USD X Barril WTI'!$A$6060:$B$8189,2,0)</f>
        <v>100.89</v>
      </c>
      <c r="D98" s="36">
        <f>+IFERROR(VLOOKUP($A98,'TASA INTERVENCIÓN'!$A$9:$B$4757,2,0),#REF!)</f>
        <v>3.5000000000000003E-2</v>
      </c>
      <c r="E98" s="52">
        <v>2.5000000000000001E-3</v>
      </c>
      <c r="F98">
        <f t="shared" ref="F98:F140" si="7">+(1+E98)/(1+D98)</f>
        <v>0.96859903381642509</v>
      </c>
      <c r="G98" s="9">
        <f t="shared" si="6"/>
        <v>1841.8007487922705</v>
      </c>
      <c r="H98" s="33" t="e">
        <f>+#REF!</f>
        <v>#REF!</v>
      </c>
      <c r="I98" s="34" t="e">
        <f t="shared" si="5"/>
        <v>#REF!</v>
      </c>
    </row>
    <row r="99" spans="1:9" x14ac:dyDescent="0.25">
      <c r="A99" s="7">
        <v>41772</v>
      </c>
      <c r="B99" s="9">
        <v>1904.85</v>
      </c>
      <c r="C99">
        <f>+VLOOKUP($A99,'USD X Barril WTI'!$A$6060:$B$8189,2,0)</f>
        <v>102.01</v>
      </c>
      <c r="D99" s="36">
        <f>+IFERROR(VLOOKUP($A99,'TASA INTERVENCIÓN'!$A$9:$B$4757,2,0),D98)</f>
        <v>3.5000000000000003E-2</v>
      </c>
      <c r="E99" s="52">
        <v>2.5000000000000001E-3</v>
      </c>
      <c r="F99">
        <f t="shared" si="7"/>
        <v>0.96859903381642509</v>
      </c>
      <c r="G99" s="9">
        <f t="shared" si="6"/>
        <v>1845.0358695652174</v>
      </c>
      <c r="H99" s="33">
        <f>+G35</f>
        <v>2046.06</v>
      </c>
      <c r="I99" s="34">
        <f t="shared" si="5"/>
        <v>-141.21000000000004</v>
      </c>
    </row>
    <row r="100" spans="1:9" x14ac:dyDescent="0.25">
      <c r="A100" s="7">
        <v>41773</v>
      </c>
      <c r="B100" s="8">
        <v>1919.7</v>
      </c>
      <c r="C100">
        <f>+VLOOKUP($A100,'USD X Barril WTI'!$A$6060:$B$8189,2,0)</f>
        <v>102.63</v>
      </c>
      <c r="D100" s="36">
        <f>+IFERROR(VLOOKUP($A100,'TASA INTERVENCIÓN'!$A$9:$B$4757,2,0),D99)</f>
        <v>3.5000000000000003E-2</v>
      </c>
      <c r="E100" s="52">
        <v>2.5000000000000001E-3</v>
      </c>
      <c r="F100">
        <f t="shared" si="7"/>
        <v>0.96859903381642509</v>
      </c>
      <c r="G100" s="9">
        <f t="shared" si="6"/>
        <v>1859.4195652173912</v>
      </c>
      <c r="H100" s="33">
        <f>+G36</f>
        <v>2048.5500000000002</v>
      </c>
      <c r="I100" s="34">
        <f t="shared" si="5"/>
        <v>-128.85000000000014</v>
      </c>
    </row>
    <row r="101" spans="1:9" x14ac:dyDescent="0.25">
      <c r="A101" s="7">
        <v>41774</v>
      </c>
      <c r="B101" s="9">
        <v>1925.31</v>
      </c>
      <c r="C101">
        <f>+VLOOKUP($A101,'USD X Barril WTI'!$A$6060:$B$8189,2,0)</f>
        <v>101.74</v>
      </c>
      <c r="D101" s="36">
        <f>+IFERROR(VLOOKUP($A101,'TASA INTERVENCIÓN'!$A$9:$B$4757,2,0),D100)</f>
        <v>3.5000000000000003E-2</v>
      </c>
      <c r="E101" s="52">
        <v>2.5000000000000001E-3</v>
      </c>
      <c r="F101">
        <f t="shared" si="7"/>
        <v>0.96859903381642509</v>
      </c>
      <c r="G101" s="9">
        <f t="shared" si="6"/>
        <v>1864.8534057971012</v>
      </c>
      <c r="H101" s="33">
        <f>+G37</f>
        <v>2041.61</v>
      </c>
      <c r="I101" s="34">
        <f t="shared" si="5"/>
        <v>-116.29999999999995</v>
      </c>
    </row>
    <row r="102" spans="1:9" x14ac:dyDescent="0.25">
      <c r="A102" s="7">
        <v>41775</v>
      </c>
      <c r="B102" s="8">
        <v>1927.8</v>
      </c>
      <c r="C102">
        <f>+VLOOKUP($A102,'USD X Barril WTI'!$A$6060:$B$8189,2,0)</f>
        <v>102.31</v>
      </c>
      <c r="D102" s="36">
        <f>+IFERROR(VLOOKUP($A102,'TASA INTERVENCIÓN'!$A$9:$B$4757,2,0),D101)</f>
        <v>3.5000000000000003E-2</v>
      </c>
      <c r="E102" s="52">
        <v>2.5000000000000001E-3</v>
      </c>
      <c r="F102">
        <f t="shared" si="7"/>
        <v>0.96859903381642509</v>
      </c>
      <c r="G102" s="9">
        <f t="shared" si="6"/>
        <v>1867.2652173913043</v>
      </c>
      <c r="H102" s="33">
        <f>+G38</f>
        <v>2031.75</v>
      </c>
      <c r="I102" s="34">
        <f t="shared" si="5"/>
        <v>-103.95000000000005</v>
      </c>
    </row>
    <row r="103" spans="1:9" x14ac:dyDescent="0.25">
      <c r="A103" s="7">
        <v>41778</v>
      </c>
      <c r="B103" s="9">
        <v>1925.41</v>
      </c>
      <c r="C103">
        <f>+VLOOKUP($A103,'USD X Barril WTI'!$A$6060:$B$8189,2,0)</f>
        <v>102.95</v>
      </c>
      <c r="D103" s="36">
        <f>+IFERROR(VLOOKUP($A103,'TASA INTERVENCIÓN'!$A$9:$B$4757,2,0),#REF!)</f>
        <v>3.5000000000000003E-2</v>
      </c>
      <c r="E103" s="52">
        <v>2.5000000000000001E-3</v>
      </c>
      <c r="F103">
        <f t="shared" si="7"/>
        <v>0.96859903381642509</v>
      </c>
      <c r="G103" s="9">
        <f t="shared" si="6"/>
        <v>1864.9502657004832</v>
      </c>
      <c r="H103" s="33" t="e">
        <f>+#REF!</f>
        <v>#REF!</v>
      </c>
      <c r="I103" s="34" t="e">
        <f t="shared" si="5"/>
        <v>#REF!</v>
      </c>
    </row>
    <row r="104" spans="1:9" x14ac:dyDescent="0.25">
      <c r="A104" s="7">
        <v>41779</v>
      </c>
      <c r="B104" s="8">
        <v>1921.16</v>
      </c>
      <c r="C104">
        <f>+VLOOKUP($A104,'USD X Barril WTI'!$A$6060:$B$8189,2,0)</f>
        <v>102.8</v>
      </c>
      <c r="D104" s="36">
        <f>+IFERROR(VLOOKUP($A104,'TASA INTERVENCIÓN'!$A$9:$B$4757,2,0),D103)</f>
        <v>3.5000000000000003E-2</v>
      </c>
      <c r="E104" s="52">
        <v>2.5000000000000001E-3</v>
      </c>
      <c r="F104">
        <f t="shared" si="7"/>
        <v>0.96859903381642509</v>
      </c>
      <c r="G104" s="9">
        <f t="shared" si="6"/>
        <v>1860.8337198067634</v>
      </c>
      <c r="H104" s="33" t="e">
        <f>+#REF!</f>
        <v>#REF!</v>
      </c>
      <c r="I104" s="34" t="e">
        <f t="shared" si="5"/>
        <v>#REF!</v>
      </c>
    </row>
    <row r="105" spans="1:9" x14ac:dyDescent="0.25">
      <c r="A105" s="7">
        <v>41780</v>
      </c>
      <c r="B105" s="9">
        <v>1920.41</v>
      </c>
      <c r="C105">
        <f>+VLOOKUP($A105,'USD X Barril WTI'!$A$6060:$B$8189,2,0)</f>
        <v>104.31</v>
      </c>
      <c r="D105" s="36">
        <f>+IFERROR(VLOOKUP($A105,'TASA INTERVENCIÓN'!$A$9:$B$4757,2,0),D104)</f>
        <v>3.5000000000000003E-2</v>
      </c>
      <c r="E105" s="52">
        <v>2.5000000000000001E-3</v>
      </c>
      <c r="F105">
        <f t="shared" si="7"/>
        <v>0.96859903381642509</v>
      </c>
      <c r="G105" s="9">
        <f t="shared" si="6"/>
        <v>1860.1072705314009</v>
      </c>
      <c r="H105" s="33">
        <f>+G40</f>
        <v>2022.68</v>
      </c>
      <c r="I105" s="34">
        <f t="shared" si="5"/>
        <v>-102.26999999999998</v>
      </c>
    </row>
    <row r="106" spans="1:9" x14ac:dyDescent="0.25">
      <c r="A106" s="7">
        <v>41781</v>
      </c>
      <c r="B106" s="8">
        <v>1911.33</v>
      </c>
      <c r="C106">
        <f>+VLOOKUP($A106,'USD X Barril WTI'!$A$6060:$B$8189,2,0)</f>
        <v>104.03</v>
      </c>
      <c r="D106" s="36">
        <f>+IFERROR(VLOOKUP($A106,'TASA INTERVENCIÓN'!$A$9:$B$4757,2,0),D105)</f>
        <v>3.5000000000000003E-2</v>
      </c>
      <c r="E106" s="52">
        <v>2.5000000000000001E-3</v>
      </c>
      <c r="F106">
        <f t="shared" si="7"/>
        <v>0.96859903381642509</v>
      </c>
      <c r="G106" s="9">
        <f t="shared" si="6"/>
        <v>1851.3123913043478</v>
      </c>
      <c r="H106" s="33">
        <f>+G41</f>
        <v>2028.54</v>
      </c>
      <c r="I106" s="34">
        <f t="shared" si="5"/>
        <v>-117.21000000000004</v>
      </c>
    </row>
    <row r="107" spans="1:9" x14ac:dyDescent="0.25">
      <c r="A107" s="7">
        <v>41782</v>
      </c>
      <c r="B107" s="9">
        <v>1905.8</v>
      </c>
      <c r="C107">
        <f>+VLOOKUP($A107,'USD X Barril WTI'!$A$6060:$B$8189,2,0)</f>
        <v>105.01</v>
      </c>
      <c r="D107" s="36">
        <f>+IFERROR(VLOOKUP($A107,'TASA INTERVENCIÓN'!$A$9:$B$4757,2,0),D106)</f>
        <v>3.5000000000000003E-2</v>
      </c>
      <c r="E107" s="52">
        <v>2.5000000000000001E-3</v>
      </c>
      <c r="F107">
        <f t="shared" si="7"/>
        <v>0.96859903381642509</v>
      </c>
      <c r="G107" s="9">
        <f t="shared" si="6"/>
        <v>1845.9560386473429</v>
      </c>
      <c r="H107" s="33">
        <f>+G42</f>
        <v>2042.22</v>
      </c>
      <c r="I107" s="34">
        <f t="shared" si="5"/>
        <v>-136.42000000000007</v>
      </c>
    </row>
    <row r="108" spans="1:9" x14ac:dyDescent="0.25">
      <c r="A108" s="7">
        <v>41786</v>
      </c>
      <c r="B108" s="9">
        <v>1905.53</v>
      </c>
      <c r="C108">
        <f>+VLOOKUP($A108,'USD X Barril WTI'!$A$6060:$B$8189,2,0)</f>
        <v>104.78</v>
      </c>
      <c r="D108" s="36">
        <f>+IFERROR(VLOOKUP($A108,'TASA INTERVENCIÓN'!$A$9:$B$4757,2,0),#REF!)</f>
        <v>3.5000000000000003E-2</v>
      </c>
      <c r="E108" s="52">
        <v>2.5000000000000001E-3</v>
      </c>
      <c r="F108">
        <f t="shared" si="7"/>
        <v>0.96859903381642509</v>
      </c>
      <c r="G108" s="9">
        <f t="shared" si="6"/>
        <v>1845.6945169082126</v>
      </c>
      <c r="H108" s="33">
        <f>+G44</f>
        <v>2043.96</v>
      </c>
      <c r="I108" s="34">
        <f t="shared" si="5"/>
        <v>-138.43000000000006</v>
      </c>
    </row>
    <row r="109" spans="1:9" x14ac:dyDescent="0.25">
      <c r="A109" s="7">
        <v>41787</v>
      </c>
      <c r="B109" s="8">
        <v>1917.34</v>
      </c>
      <c r="C109">
        <f>+VLOOKUP($A109,'USD X Barril WTI'!$A$6060:$B$8189,2,0)</f>
        <v>103.37</v>
      </c>
      <c r="D109" s="36">
        <f>+IFERROR(VLOOKUP($A109,'TASA INTERVENCIÓN'!$A$9:$B$4757,2,0),D108)</f>
        <v>3.5000000000000003E-2</v>
      </c>
      <c r="E109" s="52">
        <v>2.5000000000000001E-3</v>
      </c>
      <c r="F109">
        <f t="shared" si="7"/>
        <v>0.96859903381642509</v>
      </c>
      <c r="G109" s="9">
        <f t="shared" si="6"/>
        <v>1857.1336714975844</v>
      </c>
      <c r="H109" s="33">
        <f>+G45</f>
        <v>2042.67</v>
      </c>
      <c r="I109" s="34">
        <f t="shared" si="5"/>
        <v>-125.33000000000015</v>
      </c>
    </row>
    <row r="110" spans="1:9" x14ac:dyDescent="0.25">
      <c r="A110" s="7">
        <v>41788</v>
      </c>
      <c r="B110" s="9">
        <v>1910.8</v>
      </c>
      <c r="C110">
        <f>+VLOOKUP($A110,'USD X Barril WTI'!$A$6060:$B$8189,2,0)</f>
        <v>104.26</v>
      </c>
      <c r="D110" s="36">
        <f>+IFERROR(VLOOKUP($A110,'TASA INTERVENCIÓN'!$A$9:$B$4757,2,0),D109)</f>
        <v>3.5000000000000003E-2</v>
      </c>
      <c r="E110" s="52">
        <v>2.5000000000000001E-3</v>
      </c>
      <c r="F110">
        <f t="shared" si="7"/>
        <v>0.96859903381642509</v>
      </c>
      <c r="G110" s="9">
        <f t="shared" si="6"/>
        <v>1850.799033816425</v>
      </c>
      <c r="H110" s="33">
        <f>+G46</f>
        <v>2045.45</v>
      </c>
      <c r="I110" s="34">
        <f t="shared" si="5"/>
        <v>-134.65000000000009</v>
      </c>
    </row>
    <row r="111" spans="1:9" x14ac:dyDescent="0.25">
      <c r="A111" s="7">
        <v>41789</v>
      </c>
      <c r="B111" s="8">
        <v>1905.96</v>
      </c>
      <c r="C111">
        <f>+VLOOKUP($A111,'USD X Barril WTI'!$A$6060:$B$8189,2,0)</f>
        <v>103.4</v>
      </c>
      <c r="D111" s="36">
        <f>+IFERROR(VLOOKUP($A111,'TASA INTERVENCIÓN'!$A$9:$B$4757,2,0),D110)</f>
        <v>3.5000000000000003E-2</v>
      </c>
      <c r="E111" s="52">
        <v>2.5000000000000001E-3</v>
      </c>
      <c r="F111">
        <f t="shared" si="7"/>
        <v>0.96859903381642509</v>
      </c>
      <c r="G111" s="9">
        <f t="shared" si="6"/>
        <v>1846.1110144927536</v>
      </c>
      <c r="H111" s="33">
        <f>+G47</f>
        <v>2053.11</v>
      </c>
      <c r="I111" s="34">
        <f t="shared" si="5"/>
        <v>-147.15000000000009</v>
      </c>
    </row>
    <row r="112" spans="1:9" x14ac:dyDescent="0.25">
      <c r="A112" s="7">
        <v>41792</v>
      </c>
      <c r="B112" s="9">
        <v>1900.64</v>
      </c>
      <c r="C112">
        <f>+VLOOKUP($A112,'USD X Barril WTI'!$A$6060:$B$8189,2,0)</f>
        <v>103.07</v>
      </c>
      <c r="D112" s="36" t="e">
        <f>+IFERROR(VLOOKUP($A112,'TASA INTERVENCIÓN'!$A$9:$B$4757,2,0),#REF!)</f>
        <v>#REF!</v>
      </c>
      <c r="E112" s="52">
        <v>2.5000000000000001E-3</v>
      </c>
      <c r="F112" t="e">
        <f t="shared" si="7"/>
        <v>#REF!</v>
      </c>
      <c r="G112" s="9" t="e">
        <f t="shared" si="6"/>
        <v>#REF!</v>
      </c>
      <c r="H112" s="33" t="e">
        <f>+#REF!</f>
        <v>#REF!</v>
      </c>
      <c r="I112" s="34" t="e">
        <f t="shared" si="5"/>
        <v>#REF!</v>
      </c>
    </row>
    <row r="113" spans="1:9" x14ac:dyDescent="0.25">
      <c r="A113" s="7">
        <v>41793</v>
      </c>
      <c r="B113" s="8">
        <v>1900.64</v>
      </c>
      <c r="C113">
        <f>+VLOOKUP($A113,'USD X Barril WTI'!$A$6060:$B$8189,2,0)</f>
        <v>103.34</v>
      </c>
      <c r="D113" s="36">
        <f>+IFERROR(VLOOKUP($A113,'TASA INTERVENCIÓN'!$A$9:$B$4757,2,0),D112)</f>
        <v>3.7499999999999999E-2</v>
      </c>
      <c r="E113" s="52">
        <v>2.5000000000000001E-3</v>
      </c>
      <c r="F113">
        <f t="shared" si="7"/>
        <v>0.9662650602409637</v>
      </c>
      <c r="G113" s="9">
        <f t="shared" si="6"/>
        <v>1836.5220240963854</v>
      </c>
      <c r="H113" s="33">
        <f>+G49</f>
        <v>2046.75</v>
      </c>
      <c r="I113" s="34">
        <f t="shared" si="5"/>
        <v>-146.1099999999999</v>
      </c>
    </row>
    <row r="114" spans="1:9" x14ac:dyDescent="0.25">
      <c r="A114" s="7">
        <v>41794</v>
      </c>
      <c r="B114" s="9">
        <v>1899.74</v>
      </c>
      <c r="C114">
        <f>+VLOOKUP($A114,'USD X Barril WTI'!$A$6060:$B$8189,2,0)</f>
        <v>103.27</v>
      </c>
      <c r="D114" s="36">
        <f>+IFERROR(VLOOKUP($A114,'TASA INTERVENCIÓN'!$A$9:$B$4757,2,0),D113)</f>
        <v>3.7499999999999999E-2</v>
      </c>
      <c r="E114" s="52">
        <v>2.5000000000000001E-3</v>
      </c>
      <c r="F114">
        <f t="shared" si="7"/>
        <v>0.9662650602409637</v>
      </c>
      <c r="G114" s="9">
        <f t="shared" si="6"/>
        <v>1835.6523855421683</v>
      </c>
      <c r="H114" s="33">
        <f>+G50</f>
        <v>2052.5100000000002</v>
      </c>
      <c r="I114" s="34">
        <f t="shared" si="5"/>
        <v>-152.77000000000021</v>
      </c>
    </row>
    <row r="115" spans="1:9" x14ac:dyDescent="0.25">
      <c r="A115" s="7">
        <v>41795</v>
      </c>
      <c r="B115" s="8">
        <v>1897.7</v>
      </c>
      <c r="C115">
        <f>+VLOOKUP($A115,'USD X Barril WTI'!$A$6060:$B$8189,2,0)</f>
        <v>103.17</v>
      </c>
      <c r="D115" s="36">
        <f>+IFERROR(VLOOKUP($A115,'TASA INTERVENCIÓN'!$A$9:$B$4757,2,0),D114)</f>
        <v>3.7499999999999999E-2</v>
      </c>
      <c r="E115" s="52">
        <v>2.5000000000000001E-3</v>
      </c>
      <c r="F115">
        <f t="shared" si="7"/>
        <v>0.9662650602409637</v>
      </c>
      <c r="G115" s="9">
        <f t="shared" si="6"/>
        <v>1833.6812048192769</v>
      </c>
      <c r="H115" s="33">
        <f>+G51</f>
        <v>1988.2512106537529</v>
      </c>
      <c r="I115" s="34">
        <f t="shared" si="5"/>
        <v>-90.551210653752833</v>
      </c>
    </row>
    <row r="116" spans="1:9" x14ac:dyDescent="0.25">
      <c r="A116" s="7">
        <v>41796</v>
      </c>
      <c r="B116" s="9">
        <v>1892.08</v>
      </c>
      <c r="C116">
        <f>+VLOOKUP($A116,'USD X Barril WTI'!$A$6060:$B$8189,2,0)</f>
        <v>103.32</v>
      </c>
      <c r="D116" s="36">
        <f>+IFERROR(VLOOKUP($A116,'TASA INTERVENCIÓN'!$A$9:$B$4757,2,0),D115)</f>
        <v>3.7499999999999999E-2</v>
      </c>
      <c r="E116" s="52">
        <v>2.5000000000000001E-3</v>
      </c>
      <c r="F116">
        <f t="shared" si="7"/>
        <v>0.9662650602409637</v>
      </c>
      <c r="G116" s="9">
        <f t="shared" si="6"/>
        <v>1828.2507951807224</v>
      </c>
      <c r="H116" s="33">
        <f>+G52</f>
        <v>1985.7170460048426</v>
      </c>
      <c r="I116" s="34">
        <f t="shared" si="5"/>
        <v>-93.637046004842659</v>
      </c>
    </row>
    <row r="117" spans="1:9" x14ac:dyDescent="0.25">
      <c r="A117" s="7">
        <v>41799</v>
      </c>
      <c r="B117" s="8">
        <v>1886.09</v>
      </c>
      <c r="C117">
        <f>+VLOOKUP($A117,'USD X Barril WTI'!$A$6060:$B$8189,2,0)</f>
        <v>105.09</v>
      </c>
      <c r="D117" s="36">
        <f>+IFERROR(VLOOKUP($A117,'TASA INTERVENCIÓN'!$A$9:$B$4757,2,0),#REF!)</f>
        <v>3.7499999999999999E-2</v>
      </c>
      <c r="E117" s="52">
        <v>2.5000000000000001E-3</v>
      </c>
      <c r="F117">
        <f t="shared" si="7"/>
        <v>0.9662650602409637</v>
      </c>
      <c r="G117" s="9">
        <f t="shared" si="6"/>
        <v>1822.4628674698793</v>
      </c>
      <c r="H117" s="33" t="e">
        <f>+#REF!</f>
        <v>#REF!</v>
      </c>
      <c r="I117" s="34" t="e">
        <f t="shared" si="5"/>
        <v>#REF!</v>
      </c>
    </row>
    <row r="118" spans="1:9" x14ac:dyDescent="0.25">
      <c r="A118" s="7">
        <v>41800</v>
      </c>
      <c r="B118" s="9">
        <v>1883.76</v>
      </c>
      <c r="C118">
        <f>+VLOOKUP($A118,'USD X Barril WTI'!$A$6060:$B$8189,2,0)</f>
        <v>105.02</v>
      </c>
      <c r="D118" s="36">
        <f>+IFERROR(VLOOKUP($A118,'TASA INTERVENCIÓN'!$A$9:$B$4757,2,0),D117)</f>
        <v>3.7499999999999999E-2</v>
      </c>
      <c r="E118" s="52">
        <v>2.5000000000000001E-3</v>
      </c>
      <c r="F118">
        <f t="shared" si="7"/>
        <v>0.9662650602409637</v>
      </c>
      <c r="G118" s="9">
        <f t="shared" si="6"/>
        <v>1820.2114698795178</v>
      </c>
      <c r="H118" s="33">
        <f>+G54</f>
        <v>1977.0368038740919</v>
      </c>
      <c r="I118" s="34">
        <f t="shared" si="5"/>
        <v>-93.276803874091911</v>
      </c>
    </row>
    <row r="119" spans="1:9" x14ac:dyDescent="0.25">
      <c r="A119" s="7">
        <v>41801</v>
      </c>
      <c r="B119" s="8">
        <v>1884.97</v>
      </c>
      <c r="C119">
        <f>+VLOOKUP($A119,'USD X Barril WTI'!$A$6060:$B$8189,2,0)</f>
        <v>105.04</v>
      </c>
      <c r="D119" s="36">
        <f>+IFERROR(VLOOKUP($A119,'TASA INTERVENCIÓN'!$A$9:$B$4757,2,0),D118)</f>
        <v>3.7499999999999999E-2</v>
      </c>
      <c r="E119" s="52">
        <v>2.5000000000000001E-3</v>
      </c>
      <c r="F119">
        <f t="shared" si="7"/>
        <v>0.9662650602409637</v>
      </c>
      <c r="G119" s="9">
        <f t="shared" si="6"/>
        <v>1821.3806506024093</v>
      </c>
      <c r="H119" s="33">
        <f>+G55</f>
        <v>1983.4256174334139</v>
      </c>
      <c r="I119" s="34">
        <f t="shared" si="5"/>
        <v>-98.455617433413863</v>
      </c>
    </row>
    <row r="120" spans="1:9" x14ac:dyDescent="0.25">
      <c r="A120" s="7">
        <v>41802</v>
      </c>
      <c r="B120" s="9">
        <v>1884.63</v>
      </c>
      <c r="C120">
        <f>+VLOOKUP($A120,'USD X Barril WTI'!$A$6060:$B$8189,2,0)</f>
        <v>107.2</v>
      </c>
      <c r="D120" s="36">
        <f>+IFERROR(VLOOKUP($A120,'TASA INTERVENCIÓN'!$A$9:$B$4757,2,0),D119)</f>
        <v>3.7499999999999999E-2</v>
      </c>
      <c r="E120" s="52">
        <v>2.5000000000000001E-3</v>
      </c>
      <c r="F120">
        <f t="shared" si="7"/>
        <v>0.9662650602409637</v>
      </c>
      <c r="G120" s="9">
        <f t="shared" si="6"/>
        <v>1821.0521204819274</v>
      </c>
      <c r="H120" s="33">
        <f>+G56</f>
        <v>1984.212082324455</v>
      </c>
      <c r="I120" s="34">
        <f t="shared" si="5"/>
        <v>-99.582082324454859</v>
      </c>
    </row>
    <row r="121" spans="1:9" x14ac:dyDescent="0.25">
      <c r="A121" s="7">
        <v>41803</v>
      </c>
      <c r="B121" s="8">
        <v>1877.18</v>
      </c>
      <c r="C121">
        <f>+VLOOKUP($A121,'USD X Barril WTI'!$A$6060:$B$8189,2,0)</f>
        <v>107.49</v>
      </c>
      <c r="D121" s="36">
        <f>+IFERROR(VLOOKUP($A121,'TASA INTERVENCIÓN'!$A$9:$B$4757,2,0),D120)</f>
        <v>3.7499999999999999E-2</v>
      </c>
      <c r="E121" s="52">
        <v>2.5000000000000001E-3</v>
      </c>
      <c r="F121">
        <f t="shared" si="7"/>
        <v>0.9662650602409637</v>
      </c>
      <c r="G121" s="9">
        <f t="shared" si="6"/>
        <v>1813.8534457831322</v>
      </c>
      <c r="H121" s="33">
        <f>+G57</f>
        <v>1988.0958595641644</v>
      </c>
      <c r="I121" s="34">
        <f t="shared" si="5"/>
        <v>-110.91585956416429</v>
      </c>
    </row>
    <row r="122" spans="1:9" x14ac:dyDescent="0.25">
      <c r="A122" s="7">
        <v>41806</v>
      </c>
      <c r="B122" s="9">
        <v>1877.37</v>
      </c>
      <c r="C122">
        <f>+VLOOKUP($A122,'USD X Barril WTI'!$A$6060:$B$8189,2,0)</f>
        <v>107.52</v>
      </c>
      <c r="D122" s="36">
        <f>+IFERROR(VLOOKUP($A122,'TASA INTERVENCIÓN'!$A$9:$B$4757,2,0),#REF!)</f>
        <v>3.7499999999999999E-2</v>
      </c>
      <c r="E122" s="52">
        <v>2.5000000000000001E-3</v>
      </c>
      <c r="F122">
        <f t="shared" si="7"/>
        <v>0.9662650602409637</v>
      </c>
      <c r="G122" s="9">
        <f t="shared" si="6"/>
        <v>1814.037036144578</v>
      </c>
      <c r="H122" s="33" t="e">
        <f>+#REF!</f>
        <v>#REF!</v>
      </c>
      <c r="I122" s="34" t="e">
        <f t="shared" si="5"/>
        <v>#REF!</v>
      </c>
    </row>
    <row r="123" spans="1:9" x14ac:dyDescent="0.25">
      <c r="A123" s="7">
        <v>41807</v>
      </c>
      <c r="B123" s="8">
        <v>1886.62</v>
      </c>
      <c r="C123">
        <f>+VLOOKUP($A123,'USD X Barril WTI'!$A$6060:$B$8189,2,0)</f>
        <v>106.95</v>
      </c>
      <c r="D123" s="36">
        <f>+IFERROR(VLOOKUP($A123,'TASA INTERVENCIÓN'!$A$9:$B$4757,2,0),D122)</f>
        <v>3.7499999999999999E-2</v>
      </c>
      <c r="E123" s="52">
        <v>2.5000000000000001E-3</v>
      </c>
      <c r="F123">
        <f t="shared" si="7"/>
        <v>0.9662650602409637</v>
      </c>
      <c r="G123" s="9">
        <f t="shared" si="6"/>
        <v>1822.9749879518067</v>
      </c>
      <c r="H123" s="33">
        <f>+G59</f>
        <v>1985.1733171912831</v>
      </c>
      <c r="I123" s="34">
        <f t="shared" si="5"/>
        <v>-98.553317191283213</v>
      </c>
    </row>
    <row r="124" spans="1:9" x14ac:dyDescent="0.25">
      <c r="A124" s="7">
        <v>41808</v>
      </c>
      <c r="B124" s="9">
        <v>1899.9</v>
      </c>
      <c r="C124">
        <f>+VLOOKUP($A124,'USD X Barril WTI'!$A$6060:$B$8189,2,0)</f>
        <v>106.64</v>
      </c>
      <c r="D124" s="36">
        <f>+IFERROR(VLOOKUP($A124,'TASA INTERVENCIÓN'!$A$9:$B$4757,2,0),D123)</f>
        <v>3.7499999999999999E-2</v>
      </c>
      <c r="E124" s="52">
        <v>2.5000000000000001E-3</v>
      </c>
      <c r="F124">
        <f t="shared" si="7"/>
        <v>0.9662650602409637</v>
      </c>
      <c r="G124" s="9">
        <f t="shared" si="6"/>
        <v>1835.8069879518071</v>
      </c>
      <c r="H124" s="33">
        <f>+G60</f>
        <v>1976.0270217917675</v>
      </c>
      <c r="I124" s="34">
        <f t="shared" si="5"/>
        <v>-76.127021791767447</v>
      </c>
    </row>
    <row r="125" spans="1:9" x14ac:dyDescent="0.25">
      <c r="A125" s="7">
        <v>41809</v>
      </c>
      <c r="B125" s="8">
        <v>1895.92</v>
      </c>
      <c r="C125">
        <f>+VLOOKUP($A125,'USD X Barril WTI'!$A$6060:$B$8189,2,0)</f>
        <v>107.08</v>
      </c>
      <c r="D125" s="36">
        <f>+IFERROR(VLOOKUP($A125,'TASA INTERVENCIÓN'!$A$9:$B$4757,2,0),D124)</f>
        <v>3.7499999999999999E-2</v>
      </c>
      <c r="E125" s="52">
        <v>2.5000000000000001E-3</v>
      </c>
      <c r="F125">
        <f t="shared" si="7"/>
        <v>0.9662650602409637</v>
      </c>
      <c r="G125" s="9">
        <f t="shared" si="6"/>
        <v>1831.961253012048</v>
      </c>
      <c r="H125" s="33">
        <f>+G61</f>
        <v>1975.735738498789</v>
      </c>
      <c r="I125" s="34">
        <f t="shared" si="5"/>
        <v>-79.81573849878896</v>
      </c>
    </row>
    <row r="126" spans="1:9" x14ac:dyDescent="0.25">
      <c r="A126" s="7">
        <v>41810</v>
      </c>
      <c r="B126" s="9">
        <v>1881.34</v>
      </c>
      <c r="C126">
        <f>+VLOOKUP($A126,'USD X Barril WTI'!$A$6060:$B$8189,2,0)</f>
        <v>107.95</v>
      </c>
      <c r="D126" s="36">
        <f>+IFERROR(VLOOKUP($A126,'TASA INTERVENCIÓN'!$A$9:$B$4757,2,0),D125)</f>
        <v>3.7499999999999999E-2</v>
      </c>
      <c r="E126" s="52">
        <v>2.5000000000000001E-3</v>
      </c>
      <c r="F126">
        <f t="shared" si="7"/>
        <v>0.9662650602409637</v>
      </c>
      <c r="G126" s="9">
        <f t="shared" si="6"/>
        <v>1817.8731084337346</v>
      </c>
      <c r="H126" s="33">
        <f>+G62</f>
        <v>1958.7636319612591</v>
      </c>
      <c r="I126" s="34">
        <f t="shared" si="5"/>
        <v>-77.423631961259161</v>
      </c>
    </row>
    <row r="127" spans="1:9" x14ac:dyDescent="0.25">
      <c r="A127" s="7">
        <v>41813</v>
      </c>
      <c r="B127" s="8">
        <v>1884.56</v>
      </c>
      <c r="C127">
        <f>+VLOOKUP($A127,'USD X Barril WTI'!$A$6060:$B$8189,2,0)</f>
        <v>106.83</v>
      </c>
      <c r="D127" s="36" t="e">
        <f>+IFERROR(VLOOKUP($A127,'TASA INTERVENCIÓN'!$A$9:$B$4757,2,0),#REF!)</f>
        <v>#REF!</v>
      </c>
      <c r="E127" s="52">
        <v>2.5000000000000001E-3</v>
      </c>
      <c r="F127" t="e">
        <f t="shared" si="7"/>
        <v>#REF!</v>
      </c>
      <c r="G127" s="9" t="e">
        <f t="shared" si="6"/>
        <v>#REF!</v>
      </c>
      <c r="H127" s="33" t="e">
        <f>+#REF!</f>
        <v>#REF!</v>
      </c>
      <c r="I127" s="34" t="e">
        <f t="shared" si="5"/>
        <v>#REF!</v>
      </c>
    </row>
    <row r="128" spans="1:9" x14ac:dyDescent="0.25">
      <c r="A128" s="7">
        <v>41814</v>
      </c>
      <c r="B128" s="9">
        <v>1884.56</v>
      </c>
      <c r="C128">
        <f>+VLOOKUP($A128,'USD X Barril WTI'!$A$6060:$B$8189,2,0)</f>
        <v>106.64</v>
      </c>
      <c r="D128" s="36">
        <f>+IFERROR(VLOOKUP($A128,'TASA INTERVENCIÓN'!$A$9:$B$4757,2,0),D127)</f>
        <v>0.04</v>
      </c>
      <c r="E128" s="52">
        <v>2.5000000000000001E-3</v>
      </c>
      <c r="F128">
        <f t="shared" si="7"/>
        <v>0.9639423076923076</v>
      </c>
      <c r="G128" s="9">
        <f t="shared" si="6"/>
        <v>1816.6071153846151</v>
      </c>
      <c r="H128" s="33" t="e">
        <f>+G64</f>
        <v>#REF!</v>
      </c>
      <c r="I128" s="34" t="e">
        <f t="shared" si="5"/>
        <v>#REF!</v>
      </c>
    </row>
    <row r="129" spans="1:9" x14ac:dyDescent="0.25">
      <c r="A129" s="7">
        <v>41815</v>
      </c>
      <c r="B129" s="8">
        <v>1886.85</v>
      </c>
      <c r="C129">
        <f>+VLOOKUP($A129,'USD X Barril WTI'!$A$6060:$B$8189,2,0)</f>
        <v>107.04</v>
      </c>
      <c r="D129" s="36">
        <f>+IFERROR(VLOOKUP($A129,'TASA INTERVENCIÓN'!$A$9:$B$4757,2,0),D128)</f>
        <v>0.04</v>
      </c>
      <c r="E129" s="52">
        <v>2.5000000000000001E-3</v>
      </c>
      <c r="F129">
        <f t="shared" si="7"/>
        <v>0.9639423076923076</v>
      </c>
      <c r="G129" s="9">
        <f t="shared" si="6"/>
        <v>1818.8145432692304</v>
      </c>
      <c r="H129" s="33">
        <f>+G65</f>
        <v>1935.917312348668</v>
      </c>
      <c r="I129" s="34">
        <f t="shared" si="5"/>
        <v>-49.067312348668111</v>
      </c>
    </row>
    <row r="130" spans="1:9" x14ac:dyDescent="0.25">
      <c r="A130" s="7">
        <v>41816</v>
      </c>
      <c r="B130" s="9">
        <v>1880.37</v>
      </c>
      <c r="C130">
        <f>+VLOOKUP($A130,'USD X Barril WTI'!$A$6060:$B$8189,2,0)</f>
        <v>106.49</v>
      </c>
      <c r="D130" s="36">
        <f>+IFERROR(VLOOKUP($A130,'TASA INTERVENCIÓN'!$A$9:$B$4757,2,0),D129)</f>
        <v>0.04</v>
      </c>
      <c r="E130" s="52">
        <v>2.5000000000000001E-3</v>
      </c>
      <c r="F130">
        <f t="shared" si="7"/>
        <v>0.9639423076923076</v>
      </c>
      <c r="G130" s="9">
        <f t="shared" si="6"/>
        <v>1812.5681971153842</v>
      </c>
      <c r="H130" s="33">
        <f>+G66</f>
        <v>1921.1395399515739</v>
      </c>
      <c r="I130" s="34">
        <f t="shared" si="5"/>
        <v>-40.769539951573961</v>
      </c>
    </row>
    <row r="131" spans="1:9" x14ac:dyDescent="0.25">
      <c r="A131" s="7">
        <v>41817</v>
      </c>
      <c r="B131" s="8">
        <v>1886.01</v>
      </c>
      <c r="C131">
        <f>+VLOOKUP($A131,'USD X Barril WTI'!$A$6060:$B$8189,2,0)</f>
        <v>106.46</v>
      </c>
      <c r="D131" s="36">
        <f>+IFERROR(VLOOKUP($A131,'TASA INTERVENCIÓN'!$A$9:$B$4757,2,0),D130)</f>
        <v>0.04</v>
      </c>
      <c r="E131" s="52">
        <v>2.5000000000000001E-3</v>
      </c>
      <c r="F131">
        <f t="shared" si="7"/>
        <v>0.9639423076923076</v>
      </c>
      <c r="G131" s="9">
        <f t="shared" si="6"/>
        <v>1818.004831730769</v>
      </c>
      <c r="H131" s="33">
        <f>+G67</f>
        <v>1915.7022518159804</v>
      </c>
      <c r="I131" s="34">
        <f t="shared" si="5"/>
        <v>-29.692251815980399</v>
      </c>
    </row>
    <row r="132" spans="1:9" x14ac:dyDescent="0.25">
      <c r="A132" s="7">
        <v>41820</v>
      </c>
      <c r="B132" s="9">
        <v>1881.19</v>
      </c>
      <c r="C132">
        <f>+VLOOKUP($A132,'USD X Barril WTI'!$A$6060:$B$8189,2,0)</f>
        <v>106.07</v>
      </c>
      <c r="D132" s="36" t="e">
        <f>+IFERROR(VLOOKUP($A132,'TASA INTERVENCIÓN'!$A$9:$B$4757,2,0),#REF!)</f>
        <v>#REF!</v>
      </c>
      <c r="E132" s="52">
        <v>2.5000000000000001E-3</v>
      </c>
      <c r="F132" t="e">
        <f t="shared" si="7"/>
        <v>#REF!</v>
      </c>
      <c r="G132" s="9" t="e">
        <f t="shared" si="6"/>
        <v>#REF!</v>
      </c>
      <c r="H132" s="33" t="e">
        <f>+#REF!</f>
        <v>#REF!</v>
      </c>
      <c r="I132" s="34" t="e">
        <f t="shared" si="5"/>
        <v>#REF!</v>
      </c>
    </row>
    <row r="133" spans="1:9" x14ac:dyDescent="0.25">
      <c r="A133" s="7">
        <v>41821</v>
      </c>
      <c r="B133" s="8">
        <v>1881.19</v>
      </c>
      <c r="C133">
        <f>+VLOOKUP($A133,'USD X Barril WTI'!$A$6060:$B$8189,2,0)</f>
        <v>106.06</v>
      </c>
      <c r="D133" s="36">
        <f>+IFERROR(VLOOKUP($A133,'TASA INTERVENCIÓN'!$A$9:$B$4757,2,0),D132)</f>
        <v>0.04</v>
      </c>
      <c r="E133" s="52">
        <v>2.5000000000000001E-3</v>
      </c>
      <c r="F133">
        <f t="shared" si="7"/>
        <v>0.9639423076923076</v>
      </c>
      <c r="G133" s="9">
        <f t="shared" si="6"/>
        <v>1813.3586298076923</v>
      </c>
      <c r="H133" s="33">
        <f>+G69</f>
        <v>1908.2162711864405</v>
      </c>
      <c r="I133" s="34">
        <f t="shared" si="5"/>
        <v>-27.026271186440454</v>
      </c>
    </row>
    <row r="134" spans="1:9" x14ac:dyDescent="0.25">
      <c r="A134" s="7">
        <v>41822</v>
      </c>
      <c r="B134" s="9">
        <v>1865.42</v>
      </c>
      <c r="C134">
        <f>+VLOOKUP($A134,'USD X Barril WTI'!$A$6060:$B$8189,2,0)</f>
        <v>105.18</v>
      </c>
      <c r="D134" s="36">
        <f>+IFERROR(VLOOKUP($A134,'TASA INTERVENCIÓN'!$A$9:$B$4757,2,0),D133)</f>
        <v>0.04</v>
      </c>
      <c r="E134" s="52">
        <v>2.5000000000000001E-3</v>
      </c>
      <c r="F134">
        <f t="shared" si="7"/>
        <v>0.9639423076923076</v>
      </c>
      <c r="G134" s="9">
        <f t="shared" si="6"/>
        <v>1798.1572596153844</v>
      </c>
      <c r="H134" s="33">
        <f>+G70</f>
        <v>1912.2262711864405</v>
      </c>
      <c r="I134" s="34">
        <f t="shared" si="5"/>
        <v>-46.806271186440426</v>
      </c>
    </row>
    <row r="135" spans="1:9" x14ac:dyDescent="0.25">
      <c r="A135" s="7">
        <v>41823</v>
      </c>
      <c r="B135" s="8">
        <v>1856.73</v>
      </c>
      <c r="C135">
        <f>+VLOOKUP($A135,'USD X Barril WTI'!$A$6060:$B$8189,2,0)</f>
        <v>104.76</v>
      </c>
      <c r="D135" s="36">
        <f>+IFERROR(VLOOKUP($A135,'TASA INTERVENCIÓN'!$A$9:$B$4757,2,0),D134)</f>
        <v>0.04</v>
      </c>
      <c r="E135" s="52">
        <v>2.5000000000000001E-3</v>
      </c>
      <c r="F135">
        <f t="shared" si="7"/>
        <v>0.9639423076923076</v>
      </c>
      <c r="G135" s="9">
        <f t="shared" si="6"/>
        <v>1789.7806009615383</v>
      </c>
      <c r="H135" s="33">
        <f>+G71</f>
        <v>1908.8959322033897</v>
      </c>
      <c r="I135" s="34">
        <f t="shared" si="5"/>
        <v>-52.16593220338973</v>
      </c>
    </row>
    <row r="136" spans="1:9" x14ac:dyDescent="0.25">
      <c r="A136" s="7">
        <v>41827</v>
      </c>
      <c r="B136" s="8">
        <v>1848.91</v>
      </c>
      <c r="C136">
        <f>+VLOOKUP($A136,'USD X Barril WTI'!$A$6060:$B$8189,2,0)</f>
        <v>104.19</v>
      </c>
      <c r="D136" s="36">
        <f>+IFERROR(VLOOKUP($A136,'TASA INTERVENCIÓN'!$A$9:$B$4757,2,0),#REF!)</f>
        <v>0.04</v>
      </c>
      <c r="E136" s="52">
        <v>2.5000000000000001E-3</v>
      </c>
      <c r="F136">
        <f t="shared" si="7"/>
        <v>0.9639423076923076</v>
      </c>
      <c r="G136" s="9">
        <f t="shared" si="6"/>
        <v>1782.2425721153845</v>
      </c>
      <c r="H136" s="33" t="e">
        <f>+#REF!</f>
        <v>#REF!</v>
      </c>
      <c r="I136" s="34" t="e">
        <f t="shared" si="5"/>
        <v>#REF!</v>
      </c>
    </row>
    <row r="137" spans="1:9" x14ac:dyDescent="0.25">
      <c r="A137" s="7">
        <v>41828</v>
      </c>
      <c r="B137" s="9">
        <v>1849.28</v>
      </c>
      <c r="C137">
        <f>+VLOOKUP($A137,'USD X Barril WTI'!$A$6060:$B$8189,2,0)</f>
        <v>104.06</v>
      </c>
      <c r="D137" s="36">
        <f>+IFERROR(VLOOKUP($A137,'TASA INTERVENCIÓN'!$A$9:$B$4757,2,0),D136)</f>
        <v>0.04</v>
      </c>
      <c r="E137" s="52">
        <v>2.5000000000000001E-3</v>
      </c>
      <c r="F137">
        <f t="shared" si="7"/>
        <v>0.9639423076923076</v>
      </c>
      <c r="G137" s="9">
        <f t="shared" si="6"/>
        <v>1782.5992307692306</v>
      </c>
      <c r="H137" s="33">
        <f>+G74</f>
        <v>1895.1376513317189</v>
      </c>
      <c r="I137" s="34">
        <f t="shared" si="5"/>
        <v>-45.857651331718898</v>
      </c>
    </row>
    <row r="138" spans="1:9" x14ac:dyDescent="0.25">
      <c r="A138" s="7">
        <v>41829</v>
      </c>
      <c r="B138" s="8">
        <v>1854.24</v>
      </c>
      <c r="C138">
        <f>+VLOOKUP($A138,'USD X Barril WTI'!$A$6060:$B$8189,2,0)</f>
        <v>102.93</v>
      </c>
      <c r="D138" s="36">
        <f>+IFERROR(VLOOKUP($A138,'TASA INTERVENCIÓN'!$A$9:$B$4757,2,0),D137)</f>
        <v>0.04</v>
      </c>
      <c r="E138" s="52">
        <v>2.5000000000000001E-3</v>
      </c>
      <c r="F138">
        <f t="shared" si="7"/>
        <v>0.9639423076923076</v>
      </c>
      <c r="G138" s="9">
        <f t="shared" si="6"/>
        <v>1787.3803846153844</v>
      </c>
      <c r="H138" s="33">
        <f>+G75</f>
        <v>1881.2919854721547</v>
      </c>
      <c r="I138" s="34">
        <f t="shared" si="5"/>
        <v>-27.051985472154684</v>
      </c>
    </row>
    <row r="139" spans="1:9" x14ac:dyDescent="0.25">
      <c r="A139" s="7">
        <v>41830</v>
      </c>
      <c r="B139" s="9">
        <v>1859.94</v>
      </c>
      <c r="C139">
        <f>+VLOOKUP($A139,'USD X Barril WTI'!$A$6060:$B$8189,2,0)</f>
        <v>103.61</v>
      </c>
      <c r="D139" s="36">
        <f>+IFERROR(VLOOKUP($A139,'TASA INTERVENCIÓN'!$A$9:$B$4757,2,0),D138)</f>
        <v>0.04</v>
      </c>
      <c r="E139" s="52">
        <v>2.5000000000000001E-3</v>
      </c>
      <c r="F139">
        <f t="shared" si="7"/>
        <v>0.9639423076923076</v>
      </c>
      <c r="G139" s="9">
        <f t="shared" si="6"/>
        <v>1792.8748557692306</v>
      </c>
      <c r="H139" s="33">
        <f>+G76</f>
        <v>1868.0483050847456</v>
      </c>
      <c r="I139" s="34">
        <f t="shared" si="5"/>
        <v>-8.1083050847455524</v>
      </c>
    </row>
    <row r="140" spans="1:9" x14ac:dyDescent="0.25">
      <c r="A140" s="7">
        <v>41831</v>
      </c>
      <c r="B140" s="8">
        <v>1858.47</v>
      </c>
      <c r="C140">
        <f>+VLOOKUP($A140,'USD X Barril WTI'!$A$6060:$B$8189,2,0)</f>
        <v>101.48</v>
      </c>
      <c r="D140" s="36">
        <f>+IFERROR(VLOOKUP($A140,'TASA INTERVENCIÓN'!$A$9:$B$4757,2,0),D139)</f>
        <v>0.04</v>
      </c>
      <c r="E140" s="52">
        <v>2.5000000000000001E-3</v>
      </c>
      <c r="F140">
        <f t="shared" si="7"/>
        <v>0.9639423076923076</v>
      </c>
      <c r="G140" s="9">
        <f t="shared" si="6"/>
        <v>1791.4578605769229</v>
      </c>
      <c r="H140" s="33">
        <f>+G77</f>
        <v>1874.9808474576269</v>
      </c>
      <c r="I140" s="34">
        <f t="shared" ref="I140:I184" si="8">+B140-H140</f>
        <v>-16.510847457626824</v>
      </c>
    </row>
    <row r="141" spans="1:9" x14ac:dyDescent="0.25">
      <c r="A141" s="7">
        <v>41834</v>
      </c>
      <c r="B141" s="9">
        <v>1852.57</v>
      </c>
      <c r="C141">
        <f>+VLOOKUP($A141,'USD X Barril WTI'!$A$6060:$B$8189,2,0)</f>
        <v>101.73</v>
      </c>
      <c r="D141" s="36">
        <f>+IFERROR(VLOOKUP($A141,'TASA INTERVENCIÓN'!$A$9:$B$4757,2,0),#REF!)</f>
        <v>0.04</v>
      </c>
      <c r="E141" s="52">
        <v>2.5000000000000001E-3</v>
      </c>
      <c r="F141">
        <f t="shared" ref="F141:F184" si="9">+(1+E141)/(1+D141)</f>
        <v>0.9639423076923076</v>
      </c>
      <c r="G141" s="9">
        <f t="shared" ref="G141:G184" si="10">+B141*F141</f>
        <v>1785.7706009615383</v>
      </c>
      <c r="H141" s="33" t="e">
        <f>+#REF!</f>
        <v>#REF!</v>
      </c>
      <c r="I141" s="34" t="e">
        <f t="shared" si="8"/>
        <v>#REF!</v>
      </c>
    </row>
    <row r="142" spans="1:9" x14ac:dyDescent="0.25">
      <c r="A142" s="7">
        <v>41835</v>
      </c>
      <c r="B142" s="8">
        <v>1857.93</v>
      </c>
      <c r="C142">
        <f>+VLOOKUP($A142,'USD X Barril WTI'!$A$6060:$B$8189,2,0)</f>
        <v>100.56</v>
      </c>
      <c r="D142" s="36">
        <f>+IFERROR(VLOOKUP($A142,'TASA INTERVENCIÓN'!$A$9:$B$4757,2,0),D141)</f>
        <v>0.04</v>
      </c>
      <c r="E142" s="52">
        <v>2.5000000000000001E-3</v>
      </c>
      <c r="F142">
        <f t="shared" si="9"/>
        <v>0.9639423076923076</v>
      </c>
      <c r="G142" s="9">
        <f t="shared" si="10"/>
        <v>1790.9373317307691</v>
      </c>
      <c r="H142" s="33">
        <f>+G79</f>
        <v>1871.2815496368037</v>
      </c>
      <c r="I142" s="34">
        <f t="shared" si="8"/>
        <v>-13.351549636803611</v>
      </c>
    </row>
    <row r="143" spans="1:9" x14ac:dyDescent="0.25">
      <c r="A143" s="7">
        <v>41836</v>
      </c>
      <c r="B143" s="9">
        <v>1867.88</v>
      </c>
      <c r="C143">
        <f>+VLOOKUP($A143,'USD X Barril WTI'!$A$6060:$B$8189,2,0)</f>
        <v>101.88</v>
      </c>
      <c r="D143" s="36">
        <f>+IFERROR(VLOOKUP($A143,'TASA INTERVENCIÓN'!$A$9:$B$4757,2,0),D142)</f>
        <v>0.04</v>
      </c>
      <c r="E143" s="52">
        <v>2.5000000000000001E-3</v>
      </c>
      <c r="F143">
        <f t="shared" si="9"/>
        <v>0.9639423076923076</v>
      </c>
      <c r="G143" s="9">
        <f t="shared" si="10"/>
        <v>1800.5285576923077</v>
      </c>
      <c r="H143" s="33">
        <f>+G80</f>
        <v>1870.4950847457626</v>
      </c>
      <c r="I143" s="34">
        <f t="shared" si="8"/>
        <v>-2.6150847457624877</v>
      </c>
    </row>
    <row r="144" spans="1:9" x14ac:dyDescent="0.25">
      <c r="A144" s="7">
        <v>41837</v>
      </c>
      <c r="B144" s="8">
        <v>1868.41</v>
      </c>
      <c r="C144">
        <f>+VLOOKUP($A144,'USD X Barril WTI'!$A$6060:$B$8189,2,0)</f>
        <v>103.84</v>
      </c>
      <c r="D144" s="36">
        <f>+IFERROR(VLOOKUP($A144,'TASA INTERVENCIÓN'!$A$9:$B$4757,2,0),D143)</f>
        <v>0.04</v>
      </c>
      <c r="E144" s="52">
        <v>2.5000000000000001E-3</v>
      </c>
      <c r="F144">
        <f t="shared" si="9"/>
        <v>0.9639423076923076</v>
      </c>
      <c r="G144" s="9">
        <f t="shared" si="10"/>
        <v>1801.0394471153845</v>
      </c>
      <c r="H144" s="33">
        <f>+G81</f>
        <v>1876.2722033898303</v>
      </c>
      <c r="I144" s="34">
        <f t="shared" si="8"/>
        <v>-7.8622033898302561</v>
      </c>
    </row>
    <row r="145" spans="1:9" x14ac:dyDescent="0.25">
      <c r="A145" s="7">
        <v>41838</v>
      </c>
      <c r="B145" s="9">
        <v>1872.27</v>
      </c>
      <c r="C145">
        <f>+VLOOKUP($A145,'USD X Barril WTI'!$A$6060:$B$8189,2,0)</f>
        <v>103.83</v>
      </c>
      <c r="D145" s="36">
        <f>+IFERROR(VLOOKUP($A145,'TASA INTERVENCIÓN'!$A$9:$B$4757,2,0),D144)</f>
        <v>0.04</v>
      </c>
      <c r="E145" s="52">
        <v>2.5000000000000001E-3</v>
      </c>
      <c r="F145">
        <f t="shared" si="9"/>
        <v>0.9639423076923076</v>
      </c>
      <c r="G145" s="9">
        <f t="shared" si="10"/>
        <v>1804.7602644230767</v>
      </c>
      <c r="H145" s="33">
        <f>+G82</f>
        <v>1874.5245036319609</v>
      </c>
      <c r="I145" s="34">
        <f t="shared" si="8"/>
        <v>-2.2545036319609153</v>
      </c>
    </row>
    <row r="146" spans="1:9" x14ac:dyDescent="0.25">
      <c r="A146" s="7">
        <v>41841</v>
      </c>
      <c r="B146" s="8">
        <v>1871.87</v>
      </c>
      <c r="C146">
        <f>+VLOOKUP($A146,'USD X Barril WTI'!$A$6060:$B$8189,2,0)</f>
        <v>105.34</v>
      </c>
      <c r="D146" s="36">
        <f>+IFERROR(VLOOKUP($A146,'TASA INTERVENCIÓN'!$A$9:$B$4757,2,0),#REF!)</f>
        <v>0.04</v>
      </c>
      <c r="E146" s="52">
        <v>2.5000000000000001E-3</v>
      </c>
      <c r="F146">
        <f t="shared" si="9"/>
        <v>0.9639423076923076</v>
      </c>
      <c r="G146" s="9">
        <f t="shared" si="10"/>
        <v>1804.3746874999997</v>
      </c>
      <c r="H146" s="33" t="e">
        <f>+#REF!</f>
        <v>#REF!</v>
      </c>
      <c r="I146" s="34" t="e">
        <f t="shared" si="8"/>
        <v>#REF!</v>
      </c>
    </row>
    <row r="147" spans="1:9" x14ac:dyDescent="0.25">
      <c r="A147" s="7">
        <v>41842</v>
      </c>
      <c r="B147" s="9">
        <v>1861.28</v>
      </c>
      <c r="C147">
        <f>+VLOOKUP($A147,'USD X Barril WTI'!$A$6060:$B$8189,2,0)</f>
        <v>104.59</v>
      </c>
      <c r="D147" s="36">
        <f>+IFERROR(VLOOKUP($A147,'TASA INTERVENCIÓN'!$A$9:$B$4757,2,0),D146)</f>
        <v>0.04</v>
      </c>
      <c r="E147" s="52">
        <v>2.5000000000000001E-3</v>
      </c>
      <c r="F147">
        <f t="shared" si="9"/>
        <v>0.9639423076923076</v>
      </c>
      <c r="G147" s="9">
        <f t="shared" si="10"/>
        <v>1794.1665384615383</v>
      </c>
      <c r="H147" s="33">
        <f>+G83</f>
        <v>1874.5245036319609</v>
      </c>
      <c r="I147" s="34">
        <f t="shared" si="8"/>
        <v>-13.244503631960924</v>
      </c>
    </row>
    <row r="148" spans="1:9" x14ac:dyDescent="0.25">
      <c r="A148" s="7">
        <v>41843</v>
      </c>
      <c r="B148" s="8">
        <v>1848.98</v>
      </c>
      <c r="C148">
        <f>+VLOOKUP($A148,'USD X Barril WTI'!$A$6060:$B$8189,2,0)</f>
        <v>103.81</v>
      </c>
      <c r="D148" s="36">
        <f>+IFERROR(VLOOKUP($A148,'TASA INTERVENCIÓN'!$A$9:$B$4757,2,0),D147)</f>
        <v>0.04</v>
      </c>
      <c r="E148" s="52">
        <v>2.5000000000000001E-3</v>
      </c>
      <c r="F148">
        <f t="shared" si="9"/>
        <v>0.9639423076923076</v>
      </c>
      <c r="G148" s="9">
        <f t="shared" si="10"/>
        <v>1782.3100480769228</v>
      </c>
      <c r="H148" s="33">
        <f>+G84</f>
        <v>1865.9122276029054</v>
      </c>
      <c r="I148" s="34">
        <f t="shared" si="8"/>
        <v>-16.932227602905414</v>
      </c>
    </row>
    <row r="149" spans="1:9" x14ac:dyDescent="0.25">
      <c r="A149" s="7">
        <v>41844</v>
      </c>
      <c r="B149" s="9">
        <v>1847.85</v>
      </c>
      <c r="C149">
        <f>+VLOOKUP($A149,'USD X Barril WTI'!$A$6060:$B$8189,2,0)</f>
        <v>102.76</v>
      </c>
      <c r="D149" s="36">
        <f>+IFERROR(VLOOKUP($A149,'TASA INTERVENCIÓN'!$A$9:$B$4757,2,0),D148)</f>
        <v>0.04</v>
      </c>
      <c r="E149" s="52">
        <v>2.5000000000000001E-3</v>
      </c>
      <c r="F149">
        <f t="shared" si="9"/>
        <v>0.9639423076923076</v>
      </c>
      <c r="G149" s="9">
        <f t="shared" si="10"/>
        <v>1781.2207932692304</v>
      </c>
      <c r="H149" s="33">
        <f>+G85</f>
        <v>1873.5923970944309</v>
      </c>
      <c r="I149" s="34">
        <f t="shared" si="8"/>
        <v>-25.742397094430999</v>
      </c>
    </row>
    <row r="150" spans="1:9" x14ac:dyDescent="0.25">
      <c r="A150" s="7">
        <v>41845</v>
      </c>
      <c r="B150" s="8">
        <v>1846.12</v>
      </c>
      <c r="C150">
        <f>+VLOOKUP($A150,'USD X Barril WTI'!$A$6060:$B$8189,2,0)</f>
        <v>105.23</v>
      </c>
      <c r="D150" s="36">
        <f>+IFERROR(VLOOKUP($A150,'TASA INTERVENCIÓN'!$A$9:$B$4757,2,0),D149)</f>
        <v>0.04</v>
      </c>
      <c r="E150" s="52">
        <v>2.5000000000000001E-3</v>
      </c>
      <c r="F150">
        <f t="shared" si="9"/>
        <v>0.9639423076923076</v>
      </c>
      <c r="G150" s="9">
        <f t="shared" si="10"/>
        <v>1779.5531730769228</v>
      </c>
      <c r="H150" s="33">
        <f>+G86</f>
        <v>1880.3598789346247</v>
      </c>
      <c r="I150" s="34">
        <f t="shared" si="8"/>
        <v>-34.239878934624812</v>
      </c>
    </row>
    <row r="151" spans="1:9" x14ac:dyDescent="0.25">
      <c r="A151" s="7">
        <v>41848</v>
      </c>
      <c r="B151" s="9">
        <v>1848.56</v>
      </c>
      <c r="C151">
        <f>+VLOOKUP($A151,'USD X Barril WTI'!$A$6060:$B$8189,2,0)</f>
        <v>105.68</v>
      </c>
      <c r="D151" s="36">
        <f>+IFERROR(VLOOKUP($A151,'TASA INTERVENCIÓN'!$A$9:$B$4757,2,0),#REF!)</f>
        <v>0.04</v>
      </c>
      <c r="E151" s="52">
        <v>2.5000000000000001E-3</v>
      </c>
      <c r="F151">
        <f t="shared" si="9"/>
        <v>0.9639423076923076</v>
      </c>
      <c r="G151" s="9">
        <f t="shared" si="10"/>
        <v>1781.905192307692</v>
      </c>
      <c r="H151" s="33" t="e">
        <f>+#REF!</f>
        <v>#REF!</v>
      </c>
      <c r="I151" s="34" t="e">
        <f t="shared" si="8"/>
        <v>#REF!</v>
      </c>
    </row>
    <row r="152" spans="1:9" x14ac:dyDescent="0.25">
      <c r="A152" s="7">
        <v>41849</v>
      </c>
      <c r="B152" s="8">
        <v>1850.61</v>
      </c>
      <c r="C152">
        <f>+VLOOKUP($A152,'USD X Barril WTI'!$A$6060:$B$8189,2,0)</f>
        <v>104.91</v>
      </c>
      <c r="D152" s="36">
        <f>+IFERROR(VLOOKUP($A152,'TASA INTERVENCIÓN'!$A$9:$B$4757,2,0),D151)</f>
        <v>0.04</v>
      </c>
      <c r="E152" s="52">
        <v>2.5000000000000001E-3</v>
      </c>
      <c r="F152">
        <f t="shared" si="9"/>
        <v>0.9639423076923076</v>
      </c>
      <c r="G152" s="9">
        <f t="shared" si="10"/>
        <v>1783.8812740384612</v>
      </c>
      <c r="H152" s="33">
        <f>+G88</f>
        <v>1881.3777053140095</v>
      </c>
      <c r="I152" s="34">
        <f t="shared" si="8"/>
        <v>-30.767705314009618</v>
      </c>
    </row>
    <row r="153" spans="1:9" x14ac:dyDescent="0.25">
      <c r="A153" s="7">
        <v>41850</v>
      </c>
      <c r="B153" s="9">
        <v>1853.3</v>
      </c>
      <c r="C153">
        <f>+VLOOKUP($A153,'USD X Barril WTI'!$A$6060:$B$8189,2,0)</f>
        <v>104.29</v>
      </c>
      <c r="D153" s="36">
        <f>+IFERROR(VLOOKUP($A153,'TASA INTERVENCIÓN'!$A$9:$B$4757,2,0),D152)</f>
        <v>0.04</v>
      </c>
      <c r="E153" s="52">
        <v>2.5000000000000001E-3</v>
      </c>
      <c r="F153">
        <f t="shared" si="9"/>
        <v>0.9639423076923076</v>
      </c>
      <c r="G153" s="9">
        <f t="shared" si="10"/>
        <v>1786.4742788461535</v>
      </c>
      <c r="H153" s="33">
        <f>+G89</f>
        <v>1875.3336473429952</v>
      </c>
      <c r="I153" s="34">
        <f t="shared" si="8"/>
        <v>-22.033647342995209</v>
      </c>
    </row>
    <row r="154" spans="1:9" x14ac:dyDescent="0.25">
      <c r="A154" s="7">
        <v>41851</v>
      </c>
      <c r="B154" s="8">
        <v>1872.43</v>
      </c>
      <c r="C154">
        <f>+VLOOKUP($A154,'USD X Barril WTI'!$A$6060:$B$8189,2,0)</f>
        <v>98.23</v>
      </c>
      <c r="D154" s="36">
        <f>+IFERROR(VLOOKUP($A154,'TASA INTERVENCIÓN'!$A$9:$B$4757,2,0),D153)</f>
        <v>0.04</v>
      </c>
      <c r="E154" s="52">
        <v>2.5000000000000001E-3</v>
      </c>
      <c r="F154">
        <f t="shared" si="9"/>
        <v>0.9639423076923076</v>
      </c>
      <c r="G154" s="9">
        <f t="shared" si="10"/>
        <v>1804.9144951923076</v>
      </c>
      <c r="H154" s="33">
        <f>+G90</f>
        <v>1874.3747342995171</v>
      </c>
      <c r="I154" s="34">
        <f t="shared" si="8"/>
        <v>-1.9447342995169947</v>
      </c>
    </row>
    <row r="155" spans="1:9" x14ac:dyDescent="0.25">
      <c r="A155" s="7">
        <v>41852</v>
      </c>
      <c r="B155" s="9">
        <v>1878.75</v>
      </c>
      <c r="C155">
        <f>+VLOOKUP($A155,'USD X Barril WTI'!$A$6060:$B$8189,2,0)</f>
        <v>97.86</v>
      </c>
      <c r="D155" s="36">
        <f>+IFERROR(VLOOKUP($A155,'TASA INTERVENCIÓN'!$A$9:$B$4757,2,0),D154)</f>
        <v>4.2500000000000003E-2</v>
      </c>
      <c r="E155" s="52">
        <v>2.5000000000000001E-3</v>
      </c>
      <c r="F155">
        <f t="shared" si="9"/>
        <v>0.9616306954436451</v>
      </c>
      <c r="G155" s="9">
        <f t="shared" si="10"/>
        <v>1806.6636690647483</v>
      </c>
      <c r="H155" s="33">
        <f>+G91</f>
        <v>1872.7474879227052</v>
      </c>
      <c r="I155" s="34">
        <f t="shared" si="8"/>
        <v>6.0025120772947957</v>
      </c>
    </row>
    <row r="156" spans="1:9" x14ac:dyDescent="0.25">
      <c r="A156" s="7">
        <v>41855</v>
      </c>
      <c r="B156" s="8">
        <v>1873.65</v>
      </c>
      <c r="C156">
        <f>+VLOOKUP($A156,'USD X Barril WTI'!$A$6060:$B$8189,2,0)</f>
        <v>98.26</v>
      </c>
      <c r="D156" s="36">
        <f>+IFERROR(VLOOKUP($A156,'TASA INTERVENCIÓN'!$A$9:$B$4757,2,0),#REF!)</f>
        <v>4.2500000000000003E-2</v>
      </c>
      <c r="E156" s="52">
        <v>2.5000000000000001E-3</v>
      </c>
      <c r="F156">
        <f t="shared" si="9"/>
        <v>0.9616306954436451</v>
      </c>
      <c r="G156" s="9">
        <f t="shared" si="10"/>
        <v>1801.7593525179857</v>
      </c>
      <c r="H156" s="33" t="e">
        <f>+#REF!</f>
        <v>#REF!</v>
      </c>
      <c r="I156" s="34" t="e">
        <f t="shared" si="8"/>
        <v>#REF!</v>
      </c>
    </row>
    <row r="157" spans="1:9" x14ac:dyDescent="0.25">
      <c r="A157" s="7">
        <v>41856</v>
      </c>
      <c r="B157" s="9">
        <v>1878.68</v>
      </c>
      <c r="C157">
        <f>+VLOOKUP($A157,'USD X Barril WTI'!$A$6060:$B$8189,2,0)</f>
        <v>97.34</v>
      </c>
      <c r="D157" s="36">
        <f>+IFERROR(VLOOKUP($A157,'TASA INTERVENCIÓN'!$A$9:$B$4757,2,0),D156)</f>
        <v>4.2500000000000003E-2</v>
      </c>
      <c r="E157" s="52">
        <v>2.5000000000000001E-3</v>
      </c>
      <c r="F157">
        <f t="shared" si="9"/>
        <v>0.9616306954436451</v>
      </c>
      <c r="G157" s="9">
        <f t="shared" si="10"/>
        <v>1806.5963549160672</v>
      </c>
      <c r="H157" s="33">
        <f>+G93</f>
        <v>1865.8123188405796</v>
      </c>
      <c r="I157" s="34">
        <f t="shared" si="8"/>
        <v>12.867681159420499</v>
      </c>
    </row>
    <row r="158" spans="1:9" x14ac:dyDescent="0.25">
      <c r="A158" s="7">
        <v>41857</v>
      </c>
      <c r="B158" s="8">
        <v>1892.35</v>
      </c>
      <c r="C158">
        <f>+VLOOKUP($A158,'USD X Barril WTI'!$A$6060:$B$8189,2,0)</f>
        <v>96.93</v>
      </c>
      <c r="D158" s="36">
        <f>+IFERROR(VLOOKUP($A158,'TASA INTERVENCIÓN'!$A$9:$B$4757,2,0),D157)</f>
        <v>4.2500000000000003E-2</v>
      </c>
      <c r="E158" s="52">
        <v>2.5000000000000001E-3</v>
      </c>
      <c r="F158">
        <f t="shared" si="9"/>
        <v>0.9616306954436451</v>
      </c>
      <c r="G158" s="9">
        <f t="shared" si="10"/>
        <v>1819.7418465227818</v>
      </c>
      <c r="H158" s="33">
        <f>+G94</f>
        <v>1862.6837439613525</v>
      </c>
      <c r="I158" s="34">
        <f t="shared" si="8"/>
        <v>29.666256038647361</v>
      </c>
    </row>
    <row r="159" spans="1:9" x14ac:dyDescent="0.25">
      <c r="A159" s="7">
        <v>41858</v>
      </c>
      <c r="B159" s="9">
        <v>1888.51</v>
      </c>
      <c r="C159">
        <f>+VLOOKUP($A159,'USD X Barril WTI'!$A$6060:$B$8189,2,0)</f>
        <v>97.34</v>
      </c>
      <c r="D159" s="36">
        <f>+IFERROR(VLOOKUP($A159,'TASA INTERVENCIÓN'!$A$9:$B$4757,2,0),D158)</f>
        <v>4.2500000000000003E-2</v>
      </c>
      <c r="E159" s="52">
        <v>2.5000000000000001E-3</v>
      </c>
      <c r="F159">
        <f t="shared" si="9"/>
        <v>0.9616306954436451</v>
      </c>
      <c r="G159" s="9">
        <f t="shared" si="10"/>
        <v>1816.0491846522782</v>
      </c>
      <c r="H159" s="33">
        <f>+G95</f>
        <v>1857.9666666666667</v>
      </c>
      <c r="I159" s="34">
        <f t="shared" si="8"/>
        <v>30.543333333333294</v>
      </c>
    </row>
    <row r="160" spans="1:9" x14ac:dyDescent="0.25">
      <c r="A160" s="7">
        <v>41859</v>
      </c>
      <c r="B160" s="8">
        <v>1888.51</v>
      </c>
      <c r="C160">
        <f>+VLOOKUP($A160,'USD X Barril WTI'!$A$6060:$B$8189,2,0)</f>
        <v>97.61</v>
      </c>
      <c r="D160" s="36">
        <f>+IFERROR(VLOOKUP($A160,'TASA INTERVENCIÓN'!$A$9:$B$4757,2,0),D159)</f>
        <v>4.2500000000000003E-2</v>
      </c>
      <c r="E160" s="52">
        <v>2.5000000000000001E-3</v>
      </c>
      <c r="F160">
        <f t="shared" si="9"/>
        <v>0.9616306954436451</v>
      </c>
      <c r="G160" s="9">
        <f t="shared" si="10"/>
        <v>1816.0491846522782</v>
      </c>
      <c r="H160" s="33">
        <f>+G96</f>
        <v>1852.9008937198068</v>
      </c>
      <c r="I160" s="34">
        <f t="shared" si="8"/>
        <v>35.609106280193146</v>
      </c>
    </row>
    <row r="161" spans="1:9" x14ac:dyDescent="0.25">
      <c r="A161" s="7">
        <v>41862</v>
      </c>
      <c r="B161" s="9">
        <v>1891.59</v>
      </c>
      <c r="C161">
        <f>+VLOOKUP($A161,'USD X Barril WTI'!$A$6060:$B$8189,2,0)</f>
        <v>98.09</v>
      </c>
      <c r="D161" s="36">
        <f>+IFERROR(VLOOKUP($A161,'TASA INTERVENCIÓN'!$A$9:$B$4757,2,0),#REF!)</f>
        <v>4.2500000000000003E-2</v>
      </c>
      <c r="E161" s="52">
        <v>2.5000000000000001E-3</v>
      </c>
      <c r="F161">
        <f t="shared" si="9"/>
        <v>0.9616306954436451</v>
      </c>
      <c r="G161" s="9">
        <f t="shared" si="10"/>
        <v>1819.0110071942445</v>
      </c>
      <c r="H161" s="33" t="e">
        <f>+#REF!</f>
        <v>#REF!</v>
      </c>
      <c r="I161" s="34" t="e">
        <f t="shared" si="8"/>
        <v>#REF!</v>
      </c>
    </row>
    <row r="162" spans="1:9" x14ac:dyDescent="0.25">
      <c r="A162" s="7">
        <v>41863</v>
      </c>
      <c r="B162" s="8">
        <v>1881.62</v>
      </c>
      <c r="C162">
        <f>+VLOOKUP($A162,'USD X Barril WTI'!$A$6060:$B$8189,2,0)</f>
        <v>97.36</v>
      </c>
      <c r="D162" s="36">
        <f>+IFERROR(VLOOKUP($A162,'TASA INTERVENCIÓN'!$A$9:$B$4757,2,0),D161)</f>
        <v>4.2500000000000003E-2</v>
      </c>
      <c r="E162" s="52">
        <v>2.5000000000000001E-3</v>
      </c>
      <c r="F162">
        <f t="shared" si="9"/>
        <v>0.9616306954436451</v>
      </c>
      <c r="G162" s="9">
        <f t="shared" si="10"/>
        <v>1809.4235491606714</v>
      </c>
      <c r="H162" s="33">
        <f>+G98</f>
        <v>1841.8007487922705</v>
      </c>
      <c r="I162" s="34">
        <f t="shared" si="8"/>
        <v>39.819251207729394</v>
      </c>
    </row>
    <row r="163" spans="1:9" x14ac:dyDescent="0.25">
      <c r="A163" s="7">
        <v>41864</v>
      </c>
      <c r="B163" s="9">
        <v>1877.4</v>
      </c>
      <c r="C163">
        <f>+VLOOKUP($A163,'USD X Barril WTI'!$A$6060:$B$8189,2,0)</f>
        <v>97.57</v>
      </c>
      <c r="D163" s="36">
        <f>+IFERROR(VLOOKUP($A163,'TASA INTERVENCIÓN'!$A$9:$B$4757,2,0),D162)</f>
        <v>4.2500000000000003E-2</v>
      </c>
      <c r="E163" s="52">
        <v>2.5000000000000001E-3</v>
      </c>
      <c r="F163">
        <f t="shared" si="9"/>
        <v>0.9616306954436451</v>
      </c>
      <c r="G163" s="9">
        <f t="shared" si="10"/>
        <v>1805.3654676258993</v>
      </c>
      <c r="H163" s="33">
        <f>+G99</f>
        <v>1845.0358695652174</v>
      </c>
      <c r="I163" s="34">
        <f t="shared" si="8"/>
        <v>32.364130434782737</v>
      </c>
    </row>
    <row r="164" spans="1:9" x14ac:dyDescent="0.25">
      <c r="A164" s="7">
        <v>41865</v>
      </c>
      <c r="B164" s="8">
        <v>1883.33</v>
      </c>
      <c r="C164">
        <f>+VLOOKUP($A164,'USD X Barril WTI'!$A$6060:$B$8189,2,0)</f>
        <v>95.54</v>
      </c>
      <c r="D164" s="36">
        <f>+IFERROR(VLOOKUP($A164,'TASA INTERVENCIÓN'!$A$9:$B$4757,2,0),D163)</f>
        <v>4.2500000000000003E-2</v>
      </c>
      <c r="E164" s="52">
        <v>2.5000000000000001E-3</v>
      </c>
      <c r="F164">
        <f t="shared" si="9"/>
        <v>0.9616306954436451</v>
      </c>
      <c r="G164" s="9">
        <f t="shared" si="10"/>
        <v>1811.0679376498802</v>
      </c>
      <c r="H164" s="33">
        <f>+G100</f>
        <v>1859.4195652173912</v>
      </c>
      <c r="I164" s="34">
        <f t="shared" si="8"/>
        <v>23.910434782608718</v>
      </c>
    </row>
    <row r="165" spans="1:9" x14ac:dyDescent="0.25">
      <c r="A165" s="7">
        <v>41866</v>
      </c>
      <c r="B165" s="9">
        <v>1877.77</v>
      </c>
      <c r="C165">
        <f>+VLOOKUP($A165,'USD X Barril WTI'!$A$6060:$B$8189,2,0)</f>
        <v>97.3</v>
      </c>
      <c r="D165" s="36">
        <f>+IFERROR(VLOOKUP($A165,'TASA INTERVENCIÓN'!$A$9:$B$4757,2,0),D164)</f>
        <v>4.2500000000000003E-2</v>
      </c>
      <c r="E165" s="52">
        <v>2.5000000000000001E-3</v>
      </c>
      <c r="F165">
        <f t="shared" si="9"/>
        <v>0.9616306954436451</v>
      </c>
      <c r="G165" s="9">
        <f t="shared" si="10"/>
        <v>1805.7212709832133</v>
      </c>
      <c r="H165" s="33">
        <f>+G101</f>
        <v>1864.8534057971012</v>
      </c>
      <c r="I165" s="34">
        <f t="shared" si="8"/>
        <v>12.91659420289875</v>
      </c>
    </row>
    <row r="166" spans="1:9" x14ac:dyDescent="0.25">
      <c r="A166" s="7">
        <v>41869</v>
      </c>
      <c r="B166" s="8">
        <v>1884.81</v>
      </c>
      <c r="C166">
        <f>+VLOOKUP($A166,'USD X Barril WTI'!$A$6060:$B$8189,2,0)</f>
        <v>96.44</v>
      </c>
      <c r="D166" s="36" t="e">
        <f>+IFERROR(VLOOKUP($A166,'TASA INTERVENCIÓN'!$A$9:$B$4757,2,0),#REF!)</f>
        <v>#REF!</v>
      </c>
      <c r="E166" s="52">
        <v>2.5000000000000001E-3</v>
      </c>
      <c r="F166" t="e">
        <f t="shared" si="9"/>
        <v>#REF!</v>
      </c>
      <c r="G166" s="9" t="e">
        <f t="shared" si="10"/>
        <v>#REF!</v>
      </c>
      <c r="H166" s="33" t="e">
        <f>+#REF!</f>
        <v>#REF!</v>
      </c>
      <c r="I166" s="34" t="e">
        <f t="shared" si="8"/>
        <v>#REF!</v>
      </c>
    </row>
    <row r="167" spans="1:9" x14ac:dyDescent="0.25">
      <c r="A167" s="7">
        <v>41870</v>
      </c>
      <c r="B167" s="9">
        <v>1884.81</v>
      </c>
      <c r="C167">
        <f>+VLOOKUP($A167,'USD X Barril WTI'!$A$6060:$B$8189,2,0)</f>
        <v>94.35</v>
      </c>
      <c r="D167" s="36">
        <f>+IFERROR(VLOOKUP($A167,'TASA INTERVENCIÓN'!$A$9:$B$4757,2,0),D166)</f>
        <v>4.2500000000000003E-2</v>
      </c>
      <c r="E167" s="52">
        <v>2.5000000000000001E-3</v>
      </c>
      <c r="F167">
        <f t="shared" si="9"/>
        <v>0.9616306954436451</v>
      </c>
      <c r="G167" s="9">
        <f t="shared" si="10"/>
        <v>1812.4911510791367</v>
      </c>
      <c r="H167" s="33">
        <f>+G103</f>
        <v>1864.9502657004832</v>
      </c>
      <c r="I167" s="34">
        <f t="shared" si="8"/>
        <v>19.859734299516731</v>
      </c>
    </row>
    <row r="168" spans="1:9" x14ac:dyDescent="0.25">
      <c r="A168" s="7">
        <v>41871</v>
      </c>
      <c r="B168" s="8">
        <v>1894.27</v>
      </c>
      <c r="C168">
        <f>+VLOOKUP($A168,'USD X Barril WTI'!$A$6060:$B$8189,2,0)</f>
        <v>96.4</v>
      </c>
      <c r="D168" s="36">
        <f>+IFERROR(VLOOKUP($A168,'TASA INTERVENCIÓN'!$A$9:$B$4757,2,0),D167)</f>
        <v>4.2500000000000003E-2</v>
      </c>
      <c r="E168" s="52">
        <v>2.5000000000000001E-3</v>
      </c>
      <c r="F168">
        <f t="shared" si="9"/>
        <v>0.9616306954436451</v>
      </c>
      <c r="G168" s="9">
        <f t="shared" si="10"/>
        <v>1821.5881774580337</v>
      </c>
      <c r="H168" s="33">
        <f>+G104</f>
        <v>1860.8337198067634</v>
      </c>
      <c r="I168" s="34">
        <f t="shared" si="8"/>
        <v>33.436280193236598</v>
      </c>
    </row>
    <row r="169" spans="1:9" x14ac:dyDescent="0.25">
      <c r="A169" s="7">
        <v>41872</v>
      </c>
      <c r="B169" s="9">
        <v>1912.43</v>
      </c>
      <c r="C169">
        <f>+VLOOKUP($A169,'USD X Barril WTI'!$A$6060:$B$8189,2,0)</f>
        <v>93.97</v>
      </c>
      <c r="D169" s="36">
        <f>+IFERROR(VLOOKUP($A169,'TASA INTERVENCIÓN'!$A$9:$B$4757,2,0),D168)</f>
        <v>4.2500000000000003E-2</v>
      </c>
      <c r="E169" s="52">
        <v>2.5000000000000001E-3</v>
      </c>
      <c r="F169">
        <f t="shared" si="9"/>
        <v>0.9616306954436451</v>
      </c>
      <c r="G169" s="9">
        <f t="shared" si="10"/>
        <v>1839.0513908872902</v>
      </c>
      <c r="H169" s="33">
        <f>+G105</f>
        <v>1860.1072705314009</v>
      </c>
      <c r="I169" s="34">
        <f t="shared" si="8"/>
        <v>52.322729468599164</v>
      </c>
    </row>
    <row r="170" spans="1:9" x14ac:dyDescent="0.25">
      <c r="A170" s="7">
        <v>41873</v>
      </c>
      <c r="B170" s="8">
        <v>1919.84</v>
      </c>
      <c r="C170">
        <f>+VLOOKUP($A170,'USD X Barril WTI'!$A$6060:$B$8189,2,0)</f>
        <v>93.61</v>
      </c>
      <c r="D170" s="36">
        <f>+IFERROR(VLOOKUP($A170,'TASA INTERVENCIÓN'!$A$9:$B$4757,2,0),D169)</f>
        <v>4.2500000000000003E-2</v>
      </c>
      <c r="E170" s="52">
        <v>2.5000000000000001E-3</v>
      </c>
      <c r="F170">
        <f t="shared" si="9"/>
        <v>0.9616306954436451</v>
      </c>
      <c r="G170" s="9">
        <f t="shared" si="10"/>
        <v>1846.1770743405275</v>
      </c>
      <c r="H170" s="33">
        <f>+G106</f>
        <v>1851.3123913043478</v>
      </c>
      <c r="I170" s="34">
        <f t="shared" si="8"/>
        <v>68.527608695652134</v>
      </c>
    </row>
    <row r="171" spans="1:9" x14ac:dyDescent="0.25">
      <c r="A171" s="7">
        <v>41876</v>
      </c>
      <c r="B171" s="9">
        <v>1924.4</v>
      </c>
      <c r="C171">
        <f>+VLOOKUP($A171,'USD X Barril WTI'!$A$6060:$B$8189,2,0)</f>
        <v>95.39</v>
      </c>
      <c r="D171" s="36">
        <f>+IFERROR(VLOOKUP($A171,'TASA INTERVENCIÓN'!$A$9:$B$4757,2,0),#REF!)</f>
        <v>4.2500000000000003E-2</v>
      </c>
      <c r="E171" s="52">
        <v>2.5000000000000001E-3</v>
      </c>
      <c r="F171">
        <f t="shared" si="9"/>
        <v>0.9616306954436451</v>
      </c>
      <c r="G171" s="9">
        <f t="shared" si="10"/>
        <v>1850.5621103117508</v>
      </c>
      <c r="H171" s="33" t="e">
        <f>+#REF!</f>
        <v>#REF!</v>
      </c>
      <c r="I171" s="34" t="e">
        <f t="shared" si="8"/>
        <v>#REF!</v>
      </c>
    </row>
    <row r="172" spans="1:9" x14ac:dyDescent="0.25">
      <c r="A172" s="7">
        <v>41877</v>
      </c>
      <c r="B172" s="8">
        <v>1932.39</v>
      </c>
      <c r="C172">
        <f>+VLOOKUP($A172,'USD X Barril WTI'!$A$6060:$B$8189,2,0)</f>
        <v>95.78</v>
      </c>
      <c r="D172" s="36">
        <f>+IFERROR(VLOOKUP($A172,'TASA INTERVENCIÓN'!$A$9:$B$4757,2,0),D171)</f>
        <v>4.2500000000000003E-2</v>
      </c>
      <c r="E172" s="52">
        <v>2.5000000000000001E-3</v>
      </c>
      <c r="F172">
        <f t="shared" si="9"/>
        <v>0.9616306954436451</v>
      </c>
      <c r="G172" s="9">
        <f t="shared" si="10"/>
        <v>1858.2455395683455</v>
      </c>
      <c r="H172" s="33" t="e">
        <f>+#REF!</f>
        <v>#REF!</v>
      </c>
      <c r="I172" s="34" t="e">
        <f t="shared" si="8"/>
        <v>#REF!</v>
      </c>
    </row>
    <row r="173" spans="1:9" x14ac:dyDescent="0.25">
      <c r="A173" s="7">
        <v>41878</v>
      </c>
      <c r="B173" s="9">
        <v>1928.67</v>
      </c>
      <c r="C173">
        <f>+VLOOKUP($A173,'USD X Barril WTI'!$A$6060:$B$8189,2,0)</f>
        <v>95.82</v>
      </c>
      <c r="D173" s="36">
        <f>+IFERROR(VLOOKUP($A173,'TASA INTERVENCIÓN'!$A$9:$B$4757,2,0),D172)</f>
        <v>4.2500000000000003E-2</v>
      </c>
      <c r="E173" s="52">
        <v>2.5000000000000001E-3</v>
      </c>
      <c r="F173">
        <f t="shared" si="9"/>
        <v>0.9616306954436451</v>
      </c>
      <c r="G173" s="9">
        <f t="shared" si="10"/>
        <v>1854.668273381295</v>
      </c>
      <c r="H173" s="33">
        <f>+G108</f>
        <v>1845.6945169082126</v>
      </c>
      <c r="I173" s="34">
        <f t="shared" si="8"/>
        <v>82.97548309178751</v>
      </c>
    </row>
    <row r="174" spans="1:9" x14ac:dyDescent="0.25">
      <c r="A174" s="7">
        <v>41879</v>
      </c>
      <c r="B174" s="8">
        <v>1926.92</v>
      </c>
      <c r="C174">
        <f>+VLOOKUP($A174,'USD X Barril WTI'!$A$6060:$B$8189,2,0)</f>
        <v>96.44</v>
      </c>
      <c r="D174" s="36">
        <f>+IFERROR(VLOOKUP($A174,'TASA INTERVENCIÓN'!$A$9:$B$4757,2,0),D173)</f>
        <v>4.2500000000000003E-2</v>
      </c>
      <c r="E174" s="52">
        <v>2.5000000000000001E-3</v>
      </c>
      <c r="F174">
        <f t="shared" si="9"/>
        <v>0.9616306954436451</v>
      </c>
      <c r="G174" s="9">
        <f t="shared" si="10"/>
        <v>1852.9854196642686</v>
      </c>
      <c r="H174" s="33">
        <f>+G109</f>
        <v>1857.1336714975844</v>
      </c>
      <c r="I174" s="34">
        <f t="shared" si="8"/>
        <v>69.786328502415699</v>
      </c>
    </row>
    <row r="175" spans="1:9" x14ac:dyDescent="0.25">
      <c r="A175" s="7">
        <v>41880</v>
      </c>
      <c r="B175" s="9">
        <v>1935.04</v>
      </c>
      <c r="C175">
        <f>+VLOOKUP($A175,'USD X Barril WTI'!$A$6060:$B$8189,2,0)</f>
        <v>97.86</v>
      </c>
      <c r="D175" s="36">
        <f>+IFERROR(VLOOKUP($A175,'TASA INTERVENCIÓN'!$A$9:$B$4757,2,0),D174)</f>
        <v>4.2500000000000003E-2</v>
      </c>
      <c r="E175" s="52">
        <v>2.5000000000000001E-3</v>
      </c>
      <c r="F175">
        <f t="shared" si="9"/>
        <v>0.9616306954436451</v>
      </c>
      <c r="G175" s="9">
        <f t="shared" si="10"/>
        <v>1860.7938609112709</v>
      </c>
      <c r="H175" s="33">
        <f>+G110</f>
        <v>1850.799033816425</v>
      </c>
      <c r="I175" s="34">
        <f t="shared" si="8"/>
        <v>84.240966183574983</v>
      </c>
    </row>
    <row r="176" spans="1:9" x14ac:dyDescent="0.25">
      <c r="A176" s="7">
        <v>41884</v>
      </c>
      <c r="B176" s="9">
        <v>1918.62</v>
      </c>
      <c r="C176">
        <f>+VLOOKUP($A176,'USD X Barril WTI'!$A$6060:$B$8189,2,0)</f>
        <v>92.92</v>
      </c>
      <c r="D176" s="36">
        <f>+IFERROR(VLOOKUP($A176,'TASA INTERVENCIÓN'!$A$9:$B$4757,2,0),#REF!)</f>
        <v>4.4999999999999998E-2</v>
      </c>
      <c r="E176" s="52">
        <v>2.5000000000000001E-3</v>
      </c>
      <c r="F176">
        <f t="shared" si="9"/>
        <v>0.95933014354066992</v>
      </c>
      <c r="G176" s="9">
        <f t="shared" si="10"/>
        <v>1840.59</v>
      </c>
      <c r="H176" s="33" t="e">
        <f>+G112</f>
        <v>#REF!</v>
      </c>
      <c r="I176" s="34" t="e">
        <f t="shared" si="8"/>
        <v>#REF!</v>
      </c>
    </row>
    <row r="177" spans="1:9" x14ac:dyDescent="0.25">
      <c r="A177" s="7">
        <v>41885</v>
      </c>
      <c r="B177" s="8">
        <v>1931.49</v>
      </c>
      <c r="C177">
        <f>+VLOOKUP($A177,'USD X Barril WTI'!$A$6060:$B$8189,2,0)</f>
        <v>95.5</v>
      </c>
      <c r="D177" s="36">
        <f>+IFERROR(VLOOKUP($A177,'TASA INTERVENCIÓN'!$A$9:$B$4757,2,0),D176)</f>
        <v>4.4999999999999998E-2</v>
      </c>
      <c r="E177" s="52">
        <v>2.5000000000000001E-3</v>
      </c>
      <c r="F177">
        <f t="shared" si="9"/>
        <v>0.95933014354066992</v>
      </c>
      <c r="G177" s="9">
        <f t="shared" si="10"/>
        <v>1852.9365789473686</v>
      </c>
      <c r="H177" s="33">
        <f>+G113</f>
        <v>1836.5220240963854</v>
      </c>
      <c r="I177" s="34">
        <f t="shared" si="8"/>
        <v>94.967975903614615</v>
      </c>
    </row>
    <row r="178" spans="1:9" x14ac:dyDescent="0.25">
      <c r="A178" s="7">
        <v>41886</v>
      </c>
      <c r="B178" s="9">
        <v>1924.67</v>
      </c>
      <c r="C178">
        <f>+VLOOKUP($A178,'USD X Barril WTI'!$A$6060:$B$8189,2,0)</f>
        <v>94.51</v>
      </c>
      <c r="D178" s="36">
        <f>+IFERROR(VLOOKUP($A178,'TASA INTERVENCIÓN'!$A$9:$B$4757,2,0),D177)</f>
        <v>4.4999999999999998E-2</v>
      </c>
      <c r="E178" s="52">
        <v>2.5000000000000001E-3</v>
      </c>
      <c r="F178">
        <f t="shared" si="9"/>
        <v>0.95933014354066992</v>
      </c>
      <c r="G178" s="9">
        <f t="shared" si="10"/>
        <v>1846.3939473684213</v>
      </c>
      <c r="H178" s="33">
        <f>+G114</f>
        <v>1835.6523855421683</v>
      </c>
      <c r="I178" s="34">
        <f t="shared" si="8"/>
        <v>89.017614457831769</v>
      </c>
    </row>
    <row r="179" spans="1:9" x14ac:dyDescent="0.25">
      <c r="A179" s="7">
        <v>41887</v>
      </c>
      <c r="B179" s="8">
        <v>1931.45</v>
      </c>
      <c r="C179">
        <f>+VLOOKUP($A179,'USD X Barril WTI'!$A$6060:$B$8189,2,0)</f>
        <v>93.32</v>
      </c>
      <c r="D179" s="36">
        <f>+IFERROR(VLOOKUP($A179,'TASA INTERVENCIÓN'!$A$9:$B$4757,2,0),D178)</f>
        <v>4.4999999999999998E-2</v>
      </c>
      <c r="E179" s="52">
        <v>2.5000000000000001E-3</v>
      </c>
      <c r="F179">
        <f t="shared" si="9"/>
        <v>0.95933014354066992</v>
      </c>
      <c r="G179" s="9">
        <f t="shared" si="10"/>
        <v>1852.898205741627</v>
      </c>
      <c r="H179" s="33">
        <f>+G115</f>
        <v>1833.6812048192769</v>
      </c>
      <c r="I179" s="34">
        <f t="shared" si="8"/>
        <v>97.768795180723146</v>
      </c>
    </row>
    <row r="180" spans="1:9" x14ac:dyDescent="0.25">
      <c r="A180" s="7">
        <v>41890</v>
      </c>
      <c r="B180" s="9">
        <v>1935.25</v>
      </c>
      <c r="C180">
        <f>+VLOOKUP($A180,'USD X Barril WTI'!$A$6060:$B$8189,2,0)</f>
        <v>92.64</v>
      </c>
      <c r="D180" s="36">
        <f>+IFERROR(VLOOKUP($A180,'TASA INTERVENCIÓN'!$A$9:$B$4757,2,0),#REF!)</f>
        <v>4.4999999999999998E-2</v>
      </c>
      <c r="E180" s="52">
        <v>2.5000000000000001E-3</v>
      </c>
      <c r="F180">
        <f t="shared" si="9"/>
        <v>0.95933014354066992</v>
      </c>
      <c r="G180" s="9">
        <f t="shared" si="10"/>
        <v>1856.5436602870814</v>
      </c>
      <c r="H180" s="33" t="e">
        <f>+#REF!</f>
        <v>#REF!</v>
      </c>
      <c r="I180" s="34" t="e">
        <f t="shared" si="8"/>
        <v>#REF!</v>
      </c>
    </row>
    <row r="181" spans="1:9" x14ac:dyDescent="0.25">
      <c r="A181" s="7">
        <v>41891</v>
      </c>
      <c r="B181" s="8">
        <v>1942.03</v>
      </c>
      <c r="C181">
        <f>+VLOOKUP($A181,'USD X Barril WTI'!$A$6060:$B$8189,2,0)</f>
        <v>92.73</v>
      </c>
      <c r="D181" s="36">
        <f>+IFERROR(VLOOKUP($A181,'TASA INTERVENCIÓN'!$A$9:$B$4757,2,0),D180)</f>
        <v>4.4999999999999998E-2</v>
      </c>
      <c r="E181" s="52">
        <v>2.5000000000000001E-3</v>
      </c>
      <c r="F181">
        <f t="shared" si="9"/>
        <v>0.95933014354066992</v>
      </c>
      <c r="G181" s="9">
        <f t="shared" si="10"/>
        <v>1863.0479186602872</v>
      </c>
      <c r="H181" s="33">
        <f>+G117</f>
        <v>1822.4628674698793</v>
      </c>
      <c r="I181" s="34">
        <f t="shared" si="8"/>
        <v>119.56713253012072</v>
      </c>
    </row>
    <row r="182" spans="1:9" x14ac:dyDescent="0.25">
      <c r="A182" s="7">
        <v>41892</v>
      </c>
      <c r="B182" s="9">
        <v>1962.84</v>
      </c>
      <c r="C182">
        <f>+VLOOKUP($A182,'USD X Barril WTI'!$A$6060:$B$8189,2,0)</f>
        <v>91.71</v>
      </c>
      <c r="D182" s="36">
        <f>+IFERROR(VLOOKUP($A182,'TASA INTERVENCIÓN'!$A$9:$B$4757,2,0),D181)</f>
        <v>4.4999999999999998E-2</v>
      </c>
      <c r="E182" s="52">
        <v>2.5000000000000001E-3</v>
      </c>
      <c r="F182">
        <f t="shared" si="9"/>
        <v>0.95933014354066992</v>
      </c>
      <c r="G182" s="9">
        <f t="shared" si="10"/>
        <v>1883.0115789473684</v>
      </c>
      <c r="H182" s="33">
        <f>+G118</f>
        <v>1820.2114698795178</v>
      </c>
      <c r="I182" s="34">
        <f t="shared" si="8"/>
        <v>142.62853012048208</v>
      </c>
    </row>
    <row r="183" spans="1:9" x14ac:dyDescent="0.25">
      <c r="A183" s="7">
        <v>41893</v>
      </c>
      <c r="B183" s="8">
        <v>1975.82</v>
      </c>
      <c r="C183">
        <f>+VLOOKUP($A183,'USD X Barril WTI'!$A$6060:$B$8189,2,0)</f>
        <v>92.89</v>
      </c>
      <c r="D183" s="36">
        <f>+IFERROR(VLOOKUP($A183,'TASA INTERVENCIÓN'!$A$9:$B$4757,2,0),D182)</f>
        <v>4.4999999999999998E-2</v>
      </c>
      <c r="E183" s="52">
        <v>2.5000000000000001E-3</v>
      </c>
      <c r="F183">
        <f t="shared" si="9"/>
        <v>0.95933014354066992</v>
      </c>
      <c r="G183" s="9">
        <f t="shared" si="10"/>
        <v>1895.4636842105265</v>
      </c>
      <c r="H183" s="33">
        <f>+G119</f>
        <v>1821.3806506024093</v>
      </c>
      <c r="I183" s="34">
        <f t="shared" si="8"/>
        <v>154.4393493975906</v>
      </c>
    </row>
    <row r="184" spans="1:9" x14ac:dyDescent="0.25">
      <c r="A184" s="7">
        <v>41894</v>
      </c>
      <c r="B184" s="9">
        <v>1979.97</v>
      </c>
      <c r="C184">
        <f>+VLOOKUP($A184,'USD X Barril WTI'!$A$6060:$B$8189,2,0)</f>
        <v>92.18</v>
      </c>
      <c r="D184" s="36">
        <f>+IFERROR(VLOOKUP($A184,'TASA INTERVENCIÓN'!$A$9:$B$4757,2,0),D183)</f>
        <v>4.4999999999999998E-2</v>
      </c>
      <c r="E184" s="52">
        <v>2.5000000000000001E-3</v>
      </c>
      <c r="F184">
        <f t="shared" si="9"/>
        <v>0.95933014354066992</v>
      </c>
      <c r="G184" s="9">
        <f t="shared" si="10"/>
        <v>1899.4449043062202</v>
      </c>
      <c r="H184" s="33">
        <f>+G120</f>
        <v>1821.0521204819274</v>
      </c>
      <c r="I184" s="34">
        <f t="shared" si="8"/>
        <v>158.9178795180726</v>
      </c>
    </row>
    <row r="185" spans="1:9" x14ac:dyDescent="0.25">
      <c r="A185" s="7">
        <v>41897</v>
      </c>
      <c r="B185" s="8">
        <v>1994.97</v>
      </c>
      <c r="C185">
        <f>+VLOOKUP($A185,'USD X Barril WTI'!$A$6060:$B$8189,2,0)</f>
        <v>92.86</v>
      </c>
      <c r="D185" s="36">
        <f>+IFERROR(VLOOKUP($A185,'TASA INTERVENCIÓN'!$A$9:$B$4757,2,0),#REF!)</f>
        <v>4.4999999999999998E-2</v>
      </c>
      <c r="E185" s="52">
        <v>2.5000000000000001E-3</v>
      </c>
      <c r="F185">
        <f t="shared" ref="F185:F230" si="11">+(1+E185)/(1+D185)</f>
        <v>0.95933014354066992</v>
      </c>
      <c r="G185" s="9">
        <f t="shared" ref="G185:G229" si="12">+B185*F185</f>
        <v>1913.8348564593302</v>
      </c>
      <c r="H185" s="33" t="e">
        <f>+#REF!</f>
        <v>#REF!</v>
      </c>
      <c r="I185" s="34" t="e">
        <f t="shared" ref="I185:I229" si="13">+B185-H185</f>
        <v>#REF!</v>
      </c>
    </row>
    <row r="186" spans="1:9" x14ac:dyDescent="0.25">
      <c r="A186" s="7">
        <v>41898</v>
      </c>
      <c r="B186" s="9">
        <v>1987.71</v>
      </c>
      <c r="C186">
        <f>+VLOOKUP($A186,'USD X Barril WTI'!$A$6060:$B$8189,2,0)</f>
        <v>94.91</v>
      </c>
      <c r="D186" s="36">
        <f>+IFERROR(VLOOKUP($A186,'TASA INTERVENCIÓN'!$A$9:$B$4757,2,0),D185)</f>
        <v>4.4999999999999998E-2</v>
      </c>
      <c r="E186" s="52">
        <v>2.5000000000000001E-3</v>
      </c>
      <c r="F186">
        <f t="shared" si="11"/>
        <v>0.95933014354066992</v>
      </c>
      <c r="G186" s="9">
        <f t="shared" si="12"/>
        <v>1906.8701196172251</v>
      </c>
      <c r="H186" s="33">
        <f>+G122</f>
        <v>1814.037036144578</v>
      </c>
      <c r="I186" s="34">
        <f t="shared" si="13"/>
        <v>173.67296385542204</v>
      </c>
    </row>
    <row r="187" spans="1:9" x14ac:dyDescent="0.25">
      <c r="A187" s="7">
        <v>41899</v>
      </c>
      <c r="B187" s="8">
        <v>1978.08</v>
      </c>
      <c r="C187">
        <f>+VLOOKUP($A187,'USD X Barril WTI'!$A$6060:$B$8189,2,0)</f>
        <v>94.33</v>
      </c>
      <c r="D187" s="36">
        <f>+IFERROR(VLOOKUP($A187,'TASA INTERVENCIÓN'!$A$9:$B$4757,2,0),D186)</f>
        <v>4.4999999999999998E-2</v>
      </c>
      <c r="E187" s="52">
        <v>2.5000000000000001E-3</v>
      </c>
      <c r="F187">
        <f t="shared" si="11"/>
        <v>0.95933014354066992</v>
      </c>
      <c r="G187" s="9">
        <f t="shared" si="12"/>
        <v>1897.6317703349282</v>
      </c>
      <c r="H187" s="33">
        <f>+G123</f>
        <v>1822.9749879518067</v>
      </c>
      <c r="I187" s="34">
        <f t="shared" si="13"/>
        <v>155.1050120481932</v>
      </c>
    </row>
    <row r="188" spans="1:9" x14ac:dyDescent="0.25">
      <c r="A188" s="7">
        <v>41900</v>
      </c>
      <c r="B188" s="9">
        <v>1975.47</v>
      </c>
      <c r="C188">
        <f>+VLOOKUP($A188,'USD X Barril WTI'!$A$6060:$B$8189,2,0)</f>
        <v>93.07</v>
      </c>
      <c r="D188" s="36">
        <f>+IFERROR(VLOOKUP($A188,'TASA INTERVENCIÓN'!$A$9:$B$4757,2,0),D187)</f>
        <v>4.4999999999999998E-2</v>
      </c>
      <c r="E188" s="52">
        <v>2.5000000000000001E-3</v>
      </c>
      <c r="F188">
        <f t="shared" si="11"/>
        <v>0.95933014354066992</v>
      </c>
      <c r="G188" s="9">
        <f t="shared" si="12"/>
        <v>1895.1279186602872</v>
      </c>
      <c r="H188" s="33">
        <f>+G124</f>
        <v>1835.8069879518071</v>
      </c>
      <c r="I188" s="34">
        <f t="shared" si="13"/>
        <v>139.66301204819297</v>
      </c>
    </row>
    <row r="189" spans="1:9" x14ac:dyDescent="0.25">
      <c r="A189" s="7">
        <v>41901</v>
      </c>
      <c r="B189" s="8">
        <v>1975.42</v>
      </c>
      <c r="C189">
        <f>+VLOOKUP($A189,'USD X Barril WTI'!$A$6060:$B$8189,2,0)</f>
        <v>92.43</v>
      </c>
      <c r="D189" s="36">
        <f>+IFERROR(VLOOKUP($A189,'TASA INTERVENCIÓN'!$A$9:$B$4757,2,0),D188)</f>
        <v>4.4999999999999998E-2</v>
      </c>
      <c r="E189" s="52">
        <v>2.5000000000000001E-3</v>
      </c>
      <c r="F189">
        <f t="shared" si="11"/>
        <v>0.95933014354066992</v>
      </c>
      <c r="G189" s="9">
        <f t="shared" si="12"/>
        <v>1895.0799521531103</v>
      </c>
      <c r="H189" s="33">
        <f>+G125</f>
        <v>1831.961253012048</v>
      </c>
      <c r="I189" s="34">
        <f t="shared" si="13"/>
        <v>143.45874698795205</v>
      </c>
    </row>
    <row r="190" spans="1:9" x14ac:dyDescent="0.25">
      <c r="A190" s="7">
        <v>41904</v>
      </c>
      <c r="B190" s="9">
        <v>1966.89</v>
      </c>
      <c r="C190">
        <f>+VLOOKUP($A190,'USD X Barril WTI'!$A$6060:$B$8189,2,0)</f>
        <v>91.46</v>
      </c>
      <c r="D190" s="36">
        <f>+IFERROR(VLOOKUP($A190,'TASA INTERVENCIÓN'!$A$9:$B$4757,2,0),#REF!)</f>
        <v>4.4999999999999998E-2</v>
      </c>
      <c r="E190" s="52">
        <v>2.5000000000000001E-3</v>
      </c>
      <c r="F190">
        <f t="shared" si="11"/>
        <v>0.95933014354066992</v>
      </c>
      <c r="G190" s="9">
        <f t="shared" si="12"/>
        <v>1886.8968660287082</v>
      </c>
      <c r="H190" s="33" t="e">
        <f>+#REF!</f>
        <v>#REF!</v>
      </c>
      <c r="I190" s="34" t="e">
        <f t="shared" si="13"/>
        <v>#REF!</v>
      </c>
    </row>
    <row r="191" spans="1:9" x14ac:dyDescent="0.25">
      <c r="A191" s="7">
        <v>41905</v>
      </c>
      <c r="B191" s="8">
        <v>1992.68</v>
      </c>
      <c r="C191">
        <f>+VLOOKUP($A191,'USD X Barril WTI'!$A$6060:$B$8189,2,0)</f>
        <v>91.55</v>
      </c>
      <c r="D191" s="36">
        <f>+IFERROR(VLOOKUP($A191,'TASA INTERVENCIÓN'!$A$9:$B$4757,2,0),D190)</f>
        <v>4.4999999999999998E-2</v>
      </c>
      <c r="E191" s="52">
        <v>2.5000000000000001E-3</v>
      </c>
      <c r="F191">
        <f t="shared" si="11"/>
        <v>0.95933014354066992</v>
      </c>
      <c r="G191" s="9">
        <f t="shared" si="12"/>
        <v>1911.6379904306223</v>
      </c>
      <c r="H191" s="33" t="e">
        <f>+G127</f>
        <v>#REF!</v>
      </c>
      <c r="I191" s="34" t="e">
        <f t="shared" si="13"/>
        <v>#REF!</v>
      </c>
    </row>
    <row r="192" spans="1:9" x14ac:dyDescent="0.25">
      <c r="A192" s="7">
        <v>41906</v>
      </c>
      <c r="B192" s="9">
        <v>1997.91</v>
      </c>
      <c r="C192">
        <f>+VLOOKUP($A192,'USD X Barril WTI'!$A$6060:$B$8189,2,0)</f>
        <v>93.6</v>
      </c>
      <c r="D192" s="36">
        <f>+IFERROR(VLOOKUP($A192,'TASA INTERVENCIÓN'!$A$9:$B$4757,2,0),D191)</f>
        <v>4.4999999999999998E-2</v>
      </c>
      <c r="E192" s="52">
        <v>2.5000000000000001E-3</v>
      </c>
      <c r="F192">
        <f t="shared" si="11"/>
        <v>0.95933014354066992</v>
      </c>
      <c r="G192" s="9">
        <f t="shared" si="12"/>
        <v>1916.65528708134</v>
      </c>
      <c r="H192" s="33">
        <f>+G128</f>
        <v>1816.6071153846151</v>
      </c>
      <c r="I192" s="34">
        <f t="shared" si="13"/>
        <v>181.30288461538498</v>
      </c>
    </row>
    <row r="193" spans="1:9" x14ac:dyDescent="0.25">
      <c r="A193" s="7">
        <v>41907</v>
      </c>
      <c r="B193" s="8">
        <v>2007.48</v>
      </c>
      <c r="C193">
        <f>+VLOOKUP($A193,'USD X Barril WTI'!$A$6060:$B$8189,2,0)</f>
        <v>93.59</v>
      </c>
      <c r="D193" s="36">
        <f>+IFERROR(VLOOKUP($A193,'TASA INTERVENCIÓN'!$A$9:$B$4757,2,0),D192)</f>
        <v>4.4999999999999998E-2</v>
      </c>
      <c r="E193" s="52">
        <v>2.5000000000000001E-3</v>
      </c>
      <c r="F193">
        <f t="shared" si="11"/>
        <v>0.95933014354066992</v>
      </c>
      <c r="G193" s="9">
        <f t="shared" si="12"/>
        <v>1925.836076555024</v>
      </c>
      <c r="H193" s="33">
        <f>+G129</f>
        <v>1818.8145432692304</v>
      </c>
      <c r="I193" s="34">
        <f t="shared" si="13"/>
        <v>188.66545673076962</v>
      </c>
    </row>
    <row r="194" spans="1:9" x14ac:dyDescent="0.25">
      <c r="A194" s="7">
        <v>41908</v>
      </c>
      <c r="B194" s="9">
        <v>2019.76</v>
      </c>
      <c r="C194">
        <f>+VLOOKUP($A194,'USD X Barril WTI'!$A$6060:$B$8189,2,0)</f>
        <v>95.55</v>
      </c>
      <c r="D194" s="36">
        <f>+IFERROR(VLOOKUP($A194,'TASA INTERVENCIÓN'!$A$9:$B$4757,2,0),D193)</f>
        <v>4.4999999999999998E-2</v>
      </c>
      <c r="E194" s="52">
        <v>2.5000000000000001E-3</v>
      </c>
      <c r="F194">
        <f t="shared" si="11"/>
        <v>0.95933014354066992</v>
      </c>
      <c r="G194" s="9">
        <f t="shared" si="12"/>
        <v>1937.6166507177036</v>
      </c>
      <c r="H194" s="33">
        <f>+G130</f>
        <v>1812.5681971153842</v>
      </c>
      <c r="I194" s="34">
        <f t="shared" si="13"/>
        <v>207.19180288461575</v>
      </c>
    </row>
    <row r="195" spans="1:9" x14ac:dyDescent="0.25">
      <c r="A195" s="7">
        <v>41911</v>
      </c>
      <c r="B195" s="8">
        <v>2023.89</v>
      </c>
      <c r="C195">
        <f>+VLOOKUP($A195,'USD X Barril WTI'!$A$6060:$B$8189,2,0)</f>
        <v>94.53</v>
      </c>
      <c r="D195" s="36">
        <f>+IFERROR(VLOOKUP($A195,'TASA INTERVENCIÓN'!$A$9:$B$4757,2,0),#REF!)</f>
        <v>4.4999999999999998E-2</v>
      </c>
      <c r="E195" s="52">
        <v>2.5000000000000001E-3</v>
      </c>
      <c r="F195">
        <f t="shared" si="11"/>
        <v>0.95933014354066992</v>
      </c>
      <c r="G195" s="9">
        <f t="shared" si="12"/>
        <v>1941.5786842105265</v>
      </c>
      <c r="H195" s="33" t="e">
        <f>+#REF!</f>
        <v>#REF!</v>
      </c>
      <c r="I195" s="34" t="e">
        <f t="shared" si="13"/>
        <v>#REF!</v>
      </c>
    </row>
    <row r="196" spans="1:9" x14ac:dyDescent="0.25">
      <c r="A196" s="7">
        <v>41912</v>
      </c>
      <c r="B196" s="9">
        <v>2028.48</v>
      </c>
      <c r="C196">
        <f>+VLOOKUP($A196,'USD X Barril WTI'!$A$6060:$B$8189,2,0)</f>
        <v>91.17</v>
      </c>
      <c r="D196" s="36">
        <f>+IFERROR(VLOOKUP($A196,'TASA INTERVENCIÓN'!$A$9:$B$4757,2,0),D195)</f>
        <v>4.4999999999999998E-2</v>
      </c>
      <c r="E196" s="52">
        <v>2.5000000000000001E-3</v>
      </c>
      <c r="F196">
        <f t="shared" si="11"/>
        <v>0.95933014354066992</v>
      </c>
      <c r="G196" s="9">
        <f t="shared" si="12"/>
        <v>1945.9820095693781</v>
      </c>
      <c r="H196" s="33" t="e">
        <f>+G132</f>
        <v>#REF!</v>
      </c>
      <c r="I196" s="34" t="e">
        <f t="shared" si="13"/>
        <v>#REF!</v>
      </c>
    </row>
    <row r="197" spans="1:9" x14ac:dyDescent="0.25">
      <c r="A197" s="7">
        <v>41913</v>
      </c>
      <c r="B197" s="8">
        <v>2022</v>
      </c>
      <c r="C197">
        <f>+VLOOKUP($A197,'USD X Barril WTI'!$A$6060:$B$8189,2,0)</f>
        <v>90.74</v>
      </c>
      <c r="D197" s="36">
        <f>+IFERROR(VLOOKUP($A197,'TASA INTERVENCIÓN'!$A$9:$B$4757,2,0),D196)</f>
        <v>4.4999999999999998E-2</v>
      </c>
      <c r="E197" s="52">
        <v>2.5000000000000001E-3</v>
      </c>
      <c r="F197">
        <f t="shared" si="11"/>
        <v>0.95933014354066992</v>
      </c>
      <c r="G197" s="9">
        <f t="shared" si="12"/>
        <v>1939.7655502392345</v>
      </c>
      <c r="H197" s="33">
        <f>+G133</f>
        <v>1813.3586298076923</v>
      </c>
      <c r="I197" s="34">
        <f t="shared" si="13"/>
        <v>208.6413701923077</v>
      </c>
    </row>
    <row r="198" spans="1:9" x14ac:dyDescent="0.25">
      <c r="A198" s="7">
        <v>41914</v>
      </c>
      <c r="B198" s="9">
        <v>2025.75</v>
      </c>
      <c r="C198">
        <f>+VLOOKUP($A198,'USD X Barril WTI'!$A$6060:$B$8189,2,0)</f>
        <v>91.02</v>
      </c>
      <c r="D198" s="36">
        <f>+IFERROR(VLOOKUP($A198,'TASA INTERVENCIÓN'!$A$9:$B$4757,2,0),D197)</f>
        <v>4.4999999999999998E-2</v>
      </c>
      <c r="E198" s="52">
        <v>2.5000000000000001E-3</v>
      </c>
      <c r="F198">
        <f t="shared" si="11"/>
        <v>0.95933014354066992</v>
      </c>
      <c r="G198" s="9">
        <f t="shared" si="12"/>
        <v>1943.363038277512</v>
      </c>
      <c r="H198" s="33">
        <f>+G134</f>
        <v>1798.1572596153844</v>
      </c>
      <c r="I198" s="34">
        <f t="shared" si="13"/>
        <v>227.59274038461558</v>
      </c>
    </row>
    <row r="199" spans="1:9" x14ac:dyDescent="0.25">
      <c r="A199" s="7">
        <v>41915</v>
      </c>
      <c r="B199" s="8">
        <v>2021.49</v>
      </c>
      <c r="C199">
        <f>+VLOOKUP($A199,'USD X Barril WTI'!$A$6060:$B$8189,2,0)</f>
        <v>89.76</v>
      </c>
      <c r="D199" s="36">
        <f>+IFERROR(VLOOKUP($A199,'TASA INTERVENCIÓN'!$A$9:$B$4757,2,0),D198)</f>
        <v>4.4999999999999998E-2</v>
      </c>
      <c r="E199" s="52">
        <v>2.5000000000000001E-3</v>
      </c>
      <c r="F199">
        <f t="shared" si="11"/>
        <v>0.95933014354066992</v>
      </c>
      <c r="G199" s="9">
        <f t="shared" si="12"/>
        <v>1939.2762918660289</v>
      </c>
      <c r="H199" s="33">
        <f>+G135</f>
        <v>1789.7806009615383</v>
      </c>
      <c r="I199" s="34">
        <f t="shared" si="13"/>
        <v>231.7093990384617</v>
      </c>
    </row>
    <row r="200" spans="1:9" x14ac:dyDescent="0.25">
      <c r="A200" s="7">
        <v>41918</v>
      </c>
      <c r="B200" s="9">
        <v>2026.2</v>
      </c>
      <c r="C200">
        <f>+VLOOKUP($A200,'USD X Barril WTI'!$A$6060:$B$8189,2,0)</f>
        <v>90.33</v>
      </c>
      <c r="D200" s="36">
        <f>+IFERROR(VLOOKUP($A200,'TASA INTERVENCIÓN'!$A$9:$B$4757,2,0),#REF!)</f>
        <v>4.4999999999999998E-2</v>
      </c>
      <c r="E200" s="52">
        <v>2.5000000000000001E-3</v>
      </c>
      <c r="F200">
        <f t="shared" si="11"/>
        <v>0.95933014354066992</v>
      </c>
      <c r="G200" s="9">
        <f t="shared" si="12"/>
        <v>1943.7947368421055</v>
      </c>
      <c r="H200" s="33" t="e">
        <f>+#REF!</f>
        <v>#REF!</v>
      </c>
      <c r="I200" s="34" t="e">
        <f t="shared" si="13"/>
        <v>#REF!</v>
      </c>
    </row>
    <row r="201" spans="1:9" x14ac:dyDescent="0.25">
      <c r="A201" s="7">
        <v>41919</v>
      </c>
      <c r="B201" s="8">
        <v>2028.03</v>
      </c>
      <c r="C201">
        <f>+VLOOKUP($A201,'USD X Barril WTI'!$A$6060:$B$8189,2,0)</f>
        <v>88.89</v>
      </c>
      <c r="D201" s="36">
        <f>+IFERROR(VLOOKUP($A201,'TASA INTERVENCIÓN'!$A$9:$B$4757,2,0),D200)</f>
        <v>4.4999999999999998E-2</v>
      </c>
      <c r="E201" s="52">
        <v>2.5000000000000001E-3</v>
      </c>
      <c r="F201">
        <f t="shared" si="11"/>
        <v>0.95933014354066992</v>
      </c>
      <c r="G201" s="9">
        <f t="shared" si="12"/>
        <v>1945.5503110047848</v>
      </c>
      <c r="H201" s="33">
        <f>+G136</f>
        <v>1782.2425721153845</v>
      </c>
      <c r="I201" s="34">
        <f t="shared" si="13"/>
        <v>245.78742788461545</v>
      </c>
    </row>
    <row r="202" spans="1:9" x14ac:dyDescent="0.25">
      <c r="A202" s="7">
        <v>41920</v>
      </c>
      <c r="B202" s="9">
        <v>2026.9</v>
      </c>
      <c r="C202">
        <f>+VLOOKUP($A202,'USD X Barril WTI'!$A$6060:$B$8189,2,0)</f>
        <v>87.29</v>
      </c>
      <c r="D202" s="36">
        <f>+IFERROR(VLOOKUP($A202,'TASA INTERVENCIÓN'!$A$9:$B$4757,2,0),D201)</f>
        <v>4.4999999999999998E-2</v>
      </c>
      <c r="E202" s="52">
        <v>2.5000000000000001E-3</v>
      </c>
      <c r="F202">
        <f t="shared" si="11"/>
        <v>0.95933014354066992</v>
      </c>
      <c r="G202" s="9">
        <f t="shared" si="12"/>
        <v>1944.466267942584</v>
      </c>
      <c r="H202" s="33">
        <f>+G137</f>
        <v>1782.5992307692306</v>
      </c>
      <c r="I202" s="34">
        <f t="shared" si="13"/>
        <v>244.30076923076945</v>
      </c>
    </row>
    <row r="203" spans="1:9" x14ac:dyDescent="0.25">
      <c r="A203" s="7">
        <v>41921</v>
      </c>
      <c r="B203" s="8">
        <v>2040.31</v>
      </c>
      <c r="C203">
        <f>+VLOOKUP($A203,'USD X Barril WTI'!$A$6060:$B$8189,2,0)</f>
        <v>85.76</v>
      </c>
      <c r="D203" s="36">
        <f>+IFERROR(VLOOKUP($A203,'TASA INTERVENCIÓN'!$A$9:$B$4757,2,0),D202)</f>
        <v>4.4999999999999998E-2</v>
      </c>
      <c r="E203" s="52">
        <v>2.5000000000000001E-3</v>
      </c>
      <c r="F203">
        <f t="shared" si="11"/>
        <v>0.95933014354066992</v>
      </c>
      <c r="G203" s="9">
        <f t="shared" si="12"/>
        <v>1957.3308851674642</v>
      </c>
      <c r="H203" s="33">
        <f>+G138</f>
        <v>1787.3803846153844</v>
      </c>
      <c r="I203" s="34">
        <f t="shared" si="13"/>
        <v>252.92961538461554</v>
      </c>
    </row>
    <row r="204" spans="1:9" x14ac:dyDescent="0.25">
      <c r="A204" s="7">
        <v>41922</v>
      </c>
      <c r="B204" s="9">
        <v>2041.71</v>
      </c>
      <c r="C204">
        <f>+VLOOKUP($A204,'USD X Barril WTI'!$A$6060:$B$8189,2,0)</f>
        <v>85.87</v>
      </c>
      <c r="D204" s="36">
        <f>+IFERROR(VLOOKUP($A204,'TASA INTERVENCIÓN'!$A$9:$B$4757,2,0),D203)</f>
        <v>4.4999999999999998E-2</v>
      </c>
      <c r="E204" s="52">
        <v>2.5000000000000001E-3</v>
      </c>
      <c r="F204">
        <f t="shared" si="11"/>
        <v>0.95933014354066992</v>
      </c>
      <c r="G204" s="9">
        <f t="shared" si="12"/>
        <v>1958.6739473684213</v>
      </c>
      <c r="H204" s="33">
        <f>+G139</f>
        <v>1792.8748557692306</v>
      </c>
      <c r="I204" s="34">
        <f t="shared" si="13"/>
        <v>248.8351442307694</v>
      </c>
    </row>
    <row r="205" spans="1:9" x14ac:dyDescent="0.25">
      <c r="A205" s="7">
        <v>41925</v>
      </c>
      <c r="B205" s="8">
        <v>2052.96</v>
      </c>
      <c r="C205">
        <f>+VLOOKUP($A205,'USD X Barril WTI'!$A$6060:$B$8189,2,0)</f>
        <v>85.73</v>
      </c>
      <c r="D205" s="36" t="e">
        <f>+IFERROR(VLOOKUP($A205,'TASA INTERVENCIÓN'!$A$9:$B$4757,2,0),#REF!)</f>
        <v>#REF!</v>
      </c>
      <c r="E205" s="52">
        <v>2.5000000000000001E-3</v>
      </c>
      <c r="F205" t="e">
        <f t="shared" si="11"/>
        <v>#REF!</v>
      </c>
      <c r="G205" s="9" t="e">
        <f t="shared" si="12"/>
        <v>#REF!</v>
      </c>
      <c r="H205" s="33" t="e">
        <f>+#REF!</f>
        <v>#REF!</v>
      </c>
      <c r="I205" s="34" t="e">
        <f t="shared" si="13"/>
        <v>#REF!</v>
      </c>
    </row>
    <row r="206" spans="1:9" x14ac:dyDescent="0.25">
      <c r="A206" s="7">
        <v>41926</v>
      </c>
      <c r="B206" s="9">
        <v>2052.96</v>
      </c>
      <c r="C206">
        <f>+VLOOKUP($A206,'USD X Barril WTI'!$A$6060:$B$8189,2,0)</f>
        <v>81.72</v>
      </c>
      <c r="D206" s="36">
        <f>+IFERROR(VLOOKUP($A206,'TASA INTERVENCIÓN'!$A$9:$B$4757,2,0),D205)</f>
        <v>4.4999999999999998E-2</v>
      </c>
      <c r="E206" s="52">
        <v>2.5000000000000001E-3</v>
      </c>
      <c r="F206">
        <f t="shared" si="11"/>
        <v>0.95933014354066992</v>
      </c>
      <c r="G206" s="9">
        <f t="shared" si="12"/>
        <v>1969.4664114832538</v>
      </c>
      <c r="H206" s="33">
        <f>+G141</f>
        <v>1785.7706009615383</v>
      </c>
      <c r="I206" s="34">
        <f t="shared" si="13"/>
        <v>267.18939903846172</v>
      </c>
    </row>
    <row r="207" spans="1:9" x14ac:dyDescent="0.25">
      <c r="A207" s="7">
        <v>41927</v>
      </c>
      <c r="B207" s="8">
        <v>2049.66</v>
      </c>
      <c r="C207">
        <f>+VLOOKUP($A207,'USD X Barril WTI'!$A$6060:$B$8189,2,0)</f>
        <v>81.819999999999993</v>
      </c>
      <c r="D207" s="36">
        <f>+IFERROR(VLOOKUP($A207,'TASA INTERVENCIÓN'!$A$9:$B$4757,2,0),D206)</f>
        <v>4.4999999999999998E-2</v>
      </c>
      <c r="E207" s="52">
        <v>2.5000000000000001E-3</v>
      </c>
      <c r="F207">
        <f t="shared" si="11"/>
        <v>0.95933014354066992</v>
      </c>
      <c r="G207" s="9">
        <f t="shared" si="12"/>
        <v>1966.3006220095695</v>
      </c>
      <c r="H207" s="33">
        <f>+G142</f>
        <v>1790.9373317307691</v>
      </c>
      <c r="I207" s="34">
        <f t="shared" si="13"/>
        <v>258.72266826923078</v>
      </c>
    </row>
    <row r="208" spans="1:9" x14ac:dyDescent="0.25">
      <c r="A208" s="7">
        <v>41928</v>
      </c>
      <c r="B208" s="9">
        <v>2057.6999999999998</v>
      </c>
      <c r="C208">
        <f>+VLOOKUP($A208,'USD X Barril WTI'!$A$6060:$B$8189,2,0)</f>
        <v>82.33</v>
      </c>
      <c r="D208" s="36">
        <f>+IFERROR(VLOOKUP($A208,'TASA INTERVENCIÓN'!$A$9:$B$4757,2,0),D207)</f>
        <v>4.4999999999999998E-2</v>
      </c>
      <c r="E208" s="52">
        <v>2.5000000000000001E-3</v>
      </c>
      <c r="F208">
        <f t="shared" si="11"/>
        <v>0.95933014354066992</v>
      </c>
      <c r="G208" s="9">
        <f t="shared" si="12"/>
        <v>1974.0136363636364</v>
      </c>
      <c r="H208" s="33">
        <f>+G143</f>
        <v>1800.5285576923077</v>
      </c>
      <c r="I208" s="34">
        <f t="shared" si="13"/>
        <v>257.17144230769213</v>
      </c>
    </row>
    <row r="209" spans="1:9" x14ac:dyDescent="0.25">
      <c r="A209" s="7">
        <v>41929</v>
      </c>
      <c r="B209" s="8">
        <v>2074.4</v>
      </c>
      <c r="C209">
        <f>+VLOOKUP($A209,'USD X Barril WTI'!$A$6060:$B$8189,2,0)</f>
        <v>82.8</v>
      </c>
      <c r="D209" s="36">
        <f>+IFERROR(VLOOKUP($A209,'TASA INTERVENCIÓN'!$A$9:$B$4757,2,0),D208)</f>
        <v>4.4999999999999998E-2</v>
      </c>
      <c r="E209" s="52">
        <v>2.5000000000000001E-3</v>
      </c>
      <c r="F209">
        <f t="shared" si="11"/>
        <v>0.95933014354066992</v>
      </c>
      <c r="G209" s="9">
        <f t="shared" si="12"/>
        <v>1990.0344497607657</v>
      </c>
      <c r="H209" s="33">
        <f>+G144</f>
        <v>1801.0394471153845</v>
      </c>
      <c r="I209" s="34">
        <f t="shared" si="13"/>
        <v>273.36055288461557</v>
      </c>
    </row>
    <row r="210" spans="1:9" x14ac:dyDescent="0.25">
      <c r="A210" s="7">
        <v>41932</v>
      </c>
      <c r="B210" s="9">
        <v>2064.4299999999998</v>
      </c>
      <c r="C210">
        <f>+VLOOKUP($A210,'USD X Barril WTI'!$A$6060:$B$8189,2,0)</f>
        <v>82.76</v>
      </c>
      <c r="D210" s="36">
        <f>+IFERROR(VLOOKUP($A210,'TASA INTERVENCIÓN'!$A$9:$B$4757,2,0),#REF!)</f>
        <v>4.4999999999999998E-2</v>
      </c>
      <c r="E210" s="52">
        <v>2.5000000000000001E-3</v>
      </c>
      <c r="F210">
        <f t="shared" si="11"/>
        <v>0.95933014354066992</v>
      </c>
      <c r="G210" s="9">
        <f t="shared" si="12"/>
        <v>1980.4699282296651</v>
      </c>
      <c r="H210" s="33" t="e">
        <f>+#REF!</f>
        <v>#REF!</v>
      </c>
      <c r="I210" s="34" t="e">
        <f t="shared" si="13"/>
        <v>#REF!</v>
      </c>
    </row>
    <row r="211" spans="1:9" x14ac:dyDescent="0.25">
      <c r="A211" s="7">
        <v>41933</v>
      </c>
      <c r="B211" s="8">
        <v>2065.8200000000002</v>
      </c>
      <c r="C211">
        <f>+VLOOKUP($A211,'USD X Barril WTI'!$A$6060:$B$8189,2,0)</f>
        <v>83.25</v>
      </c>
      <c r="D211" s="36">
        <f>+IFERROR(VLOOKUP($A211,'TASA INTERVENCIÓN'!$A$9:$B$4757,2,0),D210)</f>
        <v>4.4999999999999998E-2</v>
      </c>
      <c r="E211" s="52">
        <v>2.5000000000000001E-3</v>
      </c>
      <c r="F211">
        <f t="shared" si="11"/>
        <v>0.95933014354066992</v>
      </c>
      <c r="G211" s="9">
        <f t="shared" si="12"/>
        <v>1981.8033971291868</v>
      </c>
      <c r="H211" s="33">
        <f>+G146</f>
        <v>1804.3746874999997</v>
      </c>
      <c r="I211" s="34">
        <f t="shared" si="13"/>
        <v>261.44531250000045</v>
      </c>
    </row>
    <row r="212" spans="1:9" x14ac:dyDescent="0.25">
      <c r="A212" s="7">
        <v>41934</v>
      </c>
      <c r="B212" s="9">
        <v>2048.44</v>
      </c>
      <c r="C212">
        <f>+VLOOKUP($A212,'USD X Barril WTI'!$A$6060:$B$8189,2,0)</f>
        <v>80.52</v>
      </c>
      <c r="D212" s="36">
        <f>+IFERROR(VLOOKUP($A212,'TASA INTERVENCIÓN'!$A$9:$B$4757,2,0),D211)</f>
        <v>4.4999999999999998E-2</v>
      </c>
      <c r="E212" s="52">
        <v>2.5000000000000001E-3</v>
      </c>
      <c r="F212">
        <f t="shared" si="11"/>
        <v>0.95933014354066992</v>
      </c>
      <c r="G212" s="9">
        <f t="shared" si="12"/>
        <v>1965.1302392344498</v>
      </c>
      <c r="H212" s="33">
        <f>+G147</f>
        <v>1794.1665384615383</v>
      </c>
      <c r="I212" s="34">
        <f t="shared" si="13"/>
        <v>254.27346153846179</v>
      </c>
    </row>
    <row r="213" spans="1:9" x14ac:dyDescent="0.25">
      <c r="A213" s="7">
        <v>41935</v>
      </c>
      <c r="B213" s="8">
        <v>2049.9</v>
      </c>
      <c r="C213">
        <f>+VLOOKUP($A213,'USD X Barril WTI'!$A$6060:$B$8189,2,0)</f>
        <v>82.81</v>
      </c>
      <c r="D213" s="36">
        <f>+IFERROR(VLOOKUP($A213,'TASA INTERVENCIÓN'!$A$9:$B$4757,2,0),D212)</f>
        <v>4.4999999999999998E-2</v>
      </c>
      <c r="E213" s="52">
        <v>2.5000000000000001E-3</v>
      </c>
      <c r="F213">
        <f t="shared" si="11"/>
        <v>0.95933014354066992</v>
      </c>
      <c r="G213" s="9">
        <f t="shared" si="12"/>
        <v>1966.5308612440194</v>
      </c>
      <c r="H213" s="33">
        <f>+G148</f>
        <v>1782.3100480769228</v>
      </c>
      <c r="I213" s="34">
        <f t="shared" si="13"/>
        <v>267.58995192307725</v>
      </c>
    </row>
    <row r="214" spans="1:9" x14ac:dyDescent="0.25">
      <c r="A214" s="7">
        <v>41936</v>
      </c>
      <c r="B214" s="9">
        <v>2053.39</v>
      </c>
      <c r="C214">
        <f>+VLOOKUP($A214,'USD X Barril WTI'!$A$6060:$B$8189,2,0)</f>
        <v>81.27</v>
      </c>
      <c r="D214" s="36">
        <f>+IFERROR(VLOOKUP($A214,'TASA INTERVENCIÓN'!$A$9:$B$4757,2,0),D213)</f>
        <v>4.4999999999999998E-2</v>
      </c>
      <c r="E214" s="52">
        <v>2.5000000000000001E-3</v>
      </c>
      <c r="F214">
        <f t="shared" si="11"/>
        <v>0.95933014354066992</v>
      </c>
      <c r="G214" s="9">
        <f t="shared" si="12"/>
        <v>1969.8789234449762</v>
      </c>
      <c r="H214" s="33">
        <f>+G149</f>
        <v>1781.2207932692304</v>
      </c>
      <c r="I214" s="34">
        <f t="shared" si="13"/>
        <v>272.16920673076947</v>
      </c>
    </row>
    <row r="215" spans="1:9" x14ac:dyDescent="0.25">
      <c r="A215" s="7">
        <v>41939</v>
      </c>
      <c r="B215" s="8">
        <v>2065.38</v>
      </c>
      <c r="C215">
        <f>+VLOOKUP($A215,'USD X Barril WTI'!$A$6060:$B$8189,2,0)</f>
        <v>81.260000000000005</v>
      </c>
      <c r="D215" s="36">
        <f>+IFERROR(VLOOKUP($A215,'TASA INTERVENCIÓN'!$A$9:$B$4757,2,0),#REF!)</f>
        <v>4.4999999999999998E-2</v>
      </c>
      <c r="E215" s="52">
        <v>2.5000000000000001E-3</v>
      </c>
      <c r="F215">
        <f t="shared" si="11"/>
        <v>0.95933014354066992</v>
      </c>
      <c r="G215" s="9">
        <f t="shared" si="12"/>
        <v>1981.381291866029</v>
      </c>
      <c r="H215" s="33" t="e">
        <f>+#REF!</f>
        <v>#REF!</v>
      </c>
      <c r="I215" s="34" t="e">
        <f t="shared" si="13"/>
        <v>#REF!</v>
      </c>
    </row>
    <row r="216" spans="1:9" x14ac:dyDescent="0.25">
      <c r="A216" s="7">
        <v>41940</v>
      </c>
      <c r="B216" s="9">
        <v>2069.7199999999998</v>
      </c>
      <c r="C216">
        <f>+VLOOKUP($A216,'USD X Barril WTI'!$A$6060:$B$8189,2,0)</f>
        <v>81.36</v>
      </c>
      <c r="D216" s="36">
        <f>+IFERROR(VLOOKUP($A216,'TASA INTERVENCIÓN'!$A$9:$B$4757,2,0),D215)</f>
        <v>4.4999999999999998E-2</v>
      </c>
      <c r="E216" s="52">
        <v>2.5000000000000001E-3</v>
      </c>
      <c r="F216">
        <f t="shared" si="11"/>
        <v>0.95933014354066992</v>
      </c>
      <c r="G216" s="9">
        <f t="shared" si="12"/>
        <v>1985.5447846889952</v>
      </c>
      <c r="H216" s="33">
        <f>+G151</f>
        <v>1781.905192307692</v>
      </c>
      <c r="I216" s="34">
        <f t="shared" si="13"/>
        <v>287.8148076923078</v>
      </c>
    </row>
    <row r="217" spans="1:9" x14ac:dyDescent="0.25">
      <c r="A217" s="7">
        <v>41941</v>
      </c>
      <c r="B217" s="8">
        <v>2055.4299999999998</v>
      </c>
      <c r="C217">
        <f>+VLOOKUP($A217,'USD X Barril WTI'!$A$6060:$B$8189,2,0)</f>
        <v>82.25</v>
      </c>
      <c r="D217" s="36">
        <f>+IFERROR(VLOOKUP($A217,'TASA INTERVENCIÓN'!$A$9:$B$4757,2,0),D216)</f>
        <v>4.4999999999999998E-2</v>
      </c>
      <c r="E217" s="52">
        <v>2.5000000000000001E-3</v>
      </c>
      <c r="F217">
        <f t="shared" si="11"/>
        <v>0.95933014354066992</v>
      </c>
      <c r="G217" s="9">
        <f t="shared" si="12"/>
        <v>1971.835956937799</v>
      </c>
      <c r="H217" s="33">
        <f>+G152</f>
        <v>1783.8812740384612</v>
      </c>
      <c r="I217" s="34">
        <f t="shared" si="13"/>
        <v>271.54872596153859</v>
      </c>
    </row>
    <row r="218" spans="1:9" x14ac:dyDescent="0.25">
      <c r="A218" s="7">
        <v>41942</v>
      </c>
      <c r="B218" s="9">
        <v>2044.55</v>
      </c>
      <c r="C218">
        <f>+VLOOKUP($A218,'USD X Barril WTI'!$A$6060:$B$8189,2,0)</f>
        <v>81.06</v>
      </c>
      <c r="D218" s="36">
        <f>+IFERROR(VLOOKUP($A218,'TASA INTERVENCIÓN'!$A$9:$B$4757,2,0),D217)</f>
        <v>4.4999999999999998E-2</v>
      </c>
      <c r="E218" s="52">
        <v>2.5000000000000001E-3</v>
      </c>
      <c r="F218">
        <f t="shared" si="11"/>
        <v>0.95933014354066992</v>
      </c>
      <c r="G218" s="9">
        <f t="shared" si="12"/>
        <v>1961.3984449760767</v>
      </c>
      <c r="H218" s="33">
        <f>+G153</f>
        <v>1786.4742788461535</v>
      </c>
      <c r="I218" s="34">
        <f t="shared" si="13"/>
        <v>258.07572115384642</v>
      </c>
    </row>
    <row r="219" spans="1:9" x14ac:dyDescent="0.25">
      <c r="A219" s="7">
        <v>41943</v>
      </c>
      <c r="B219" s="8">
        <v>2050.52</v>
      </c>
      <c r="C219">
        <f>+VLOOKUP($A219,'USD X Barril WTI'!$A$6060:$B$8189,2,0)</f>
        <v>80.53</v>
      </c>
      <c r="D219" s="36">
        <f>+IFERROR(VLOOKUP($A219,'TASA INTERVENCIÓN'!$A$9:$B$4757,2,0),D218)</f>
        <v>4.4999999999999998E-2</v>
      </c>
      <c r="E219" s="52">
        <v>2.5000000000000001E-3</v>
      </c>
      <c r="F219">
        <f t="shared" si="11"/>
        <v>0.95933014354066992</v>
      </c>
      <c r="G219" s="9">
        <f t="shared" si="12"/>
        <v>1967.1256459330145</v>
      </c>
      <c r="H219" s="33">
        <f>+G154</f>
        <v>1804.9144951923076</v>
      </c>
      <c r="I219" s="34">
        <f t="shared" si="13"/>
        <v>245.60550480769234</v>
      </c>
    </row>
    <row r="220" spans="1:9" x14ac:dyDescent="0.25">
      <c r="A220" s="7">
        <v>41946</v>
      </c>
      <c r="B220" s="9">
        <v>2061.92</v>
      </c>
      <c r="C220">
        <f>+VLOOKUP($A220,'USD X Barril WTI'!$A$6060:$B$8189,2,0)</f>
        <v>78.77</v>
      </c>
      <c r="D220" s="36" t="e">
        <f>+IFERROR(VLOOKUP($A220,'TASA INTERVENCIÓN'!$A$9:$B$4757,2,0),#REF!)</f>
        <v>#REF!</v>
      </c>
      <c r="E220" s="52">
        <v>2.5000000000000001E-3</v>
      </c>
      <c r="F220" t="e">
        <f t="shared" si="11"/>
        <v>#REF!</v>
      </c>
      <c r="G220" s="9" t="e">
        <f t="shared" si="12"/>
        <v>#REF!</v>
      </c>
      <c r="H220" s="33" t="e">
        <f>+#REF!</f>
        <v>#REF!</v>
      </c>
      <c r="I220" s="34" t="e">
        <f t="shared" si="13"/>
        <v>#REF!</v>
      </c>
    </row>
    <row r="221" spans="1:9" x14ac:dyDescent="0.25">
      <c r="A221" s="7">
        <v>41947</v>
      </c>
      <c r="B221" s="8">
        <v>2061.92</v>
      </c>
      <c r="C221">
        <f>+VLOOKUP($A221,'USD X Barril WTI'!$A$6060:$B$8189,2,0)</f>
        <v>77.150000000000006</v>
      </c>
      <c r="D221" s="36">
        <f>+IFERROR(VLOOKUP($A221,'TASA INTERVENCIÓN'!$A$9:$B$4757,2,0),D220)</f>
        <v>4.4999999999999998E-2</v>
      </c>
      <c r="E221" s="52">
        <v>2.5000000000000001E-3</v>
      </c>
      <c r="F221">
        <f t="shared" si="11"/>
        <v>0.95933014354066992</v>
      </c>
      <c r="G221" s="9">
        <f t="shared" si="12"/>
        <v>1978.0620095693782</v>
      </c>
      <c r="H221" s="33">
        <f>+G156</f>
        <v>1801.7593525179857</v>
      </c>
      <c r="I221" s="34">
        <f t="shared" si="13"/>
        <v>260.16064748201438</v>
      </c>
    </row>
    <row r="222" spans="1:9" x14ac:dyDescent="0.25">
      <c r="A222" s="7">
        <v>41948</v>
      </c>
      <c r="B222" s="9">
        <v>2076.9899999999998</v>
      </c>
      <c r="C222">
        <f>+VLOOKUP($A222,'USD X Barril WTI'!$A$6060:$B$8189,2,0)</f>
        <v>78.709999999999994</v>
      </c>
      <c r="D222" s="36">
        <f>+IFERROR(VLOOKUP($A222,'TASA INTERVENCIÓN'!$A$9:$B$4757,2,0),D221)</f>
        <v>4.4999999999999998E-2</v>
      </c>
      <c r="E222" s="52">
        <v>2.5000000000000001E-3</v>
      </c>
      <c r="F222">
        <f t="shared" si="11"/>
        <v>0.95933014354066992</v>
      </c>
      <c r="G222" s="9">
        <f t="shared" si="12"/>
        <v>1992.5191148325357</v>
      </c>
      <c r="H222" s="33">
        <f>+G157</f>
        <v>1806.5963549160672</v>
      </c>
      <c r="I222" s="34">
        <f t="shared" si="13"/>
        <v>270.3936450839326</v>
      </c>
    </row>
    <row r="223" spans="1:9" x14ac:dyDescent="0.25">
      <c r="A223" s="7">
        <v>41949</v>
      </c>
      <c r="B223" s="8">
        <v>2081.2399999999998</v>
      </c>
      <c r="C223">
        <f>+VLOOKUP($A223,'USD X Barril WTI'!$A$6060:$B$8189,2,0)</f>
        <v>77.87</v>
      </c>
      <c r="D223" s="36">
        <f>+IFERROR(VLOOKUP($A223,'TASA INTERVENCIÓN'!$A$9:$B$4757,2,0),D222)</f>
        <v>4.4999999999999998E-2</v>
      </c>
      <c r="E223" s="52">
        <v>2.5000000000000001E-3</v>
      </c>
      <c r="F223">
        <f t="shared" si="11"/>
        <v>0.95933014354066992</v>
      </c>
      <c r="G223" s="9">
        <f t="shared" si="12"/>
        <v>1996.5962679425836</v>
      </c>
      <c r="H223" s="33">
        <f>+G158</f>
        <v>1819.7418465227818</v>
      </c>
      <c r="I223" s="34">
        <f t="shared" si="13"/>
        <v>261.49815347721801</v>
      </c>
    </row>
    <row r="224" spans="1:9" x14ac:dyDescent="0.25">
      <c r="A224" s="7">
        <v>41950</v>
      </c>
      <c r="B224" s="9">
        <v>2086.86</v>
      </c>
      <c r="C224">
        <f>+VLOOKUP($A224,'USD X Barril WTI'!$A$6060:$B$8189,2,0)</f>
        <v>78.709999999999994</v>
      </c>
      <c r="D224" s="36">
        <f>+IFERROR(VLOOKUP($A224,'TASA INTERVENCIÓN'!$A$9:$B$4757,2,0),D223)</f>
        <v>4.4999999999999998E-2</v>
      </c>
      <c r="E224" s="52">
        <v>2.5000000000000001E-3</v>
      </c>
      <c r="F224">
        <f t="shared" si="11"/>
        <v>0.95933014354066992</v>
      </c>
      <c r="G224" s="9">
        <f t="shared" si="12"/>
        <v>2001.9877033492826</v>
      </c>
      <c r="H224" s="33">
        <f>+G159</f>
        <v>1816.0491846522782</v>
      </c>
      <c r="I224" s="34">
        <f t="shared" si="13"/>
        <v>270.81081534772193</v>
      </c>
    </row>
    <row r="225" spans="1:9" x14ac:dyDescent="0.25">
      <c r="A225" s="7">
        <v>41953</v>
      </c>
      <c r="B225" s="8">
        <v>2103.25</v>
      </c>
      <c r="C225">
        <f>+VLOOKUP($A225,'USD X Barril WTI'!$A$6060:$B$8189,2,0)</f>
        <v>77.430000000000007</v>
      </c>
      <c r="D225" s="36">
        <f>+IFERROR(VLOOKUP($A225,'TASA INTERVENCIÓN'!$A$9:$B$4757,2,0),#REF!)</f>
        <v>4.4999999999999998E-2</v>
      </c>
      <c r="E225" s="52">
        <v>2.5000000000000001E-3</v>
      </c>
      <c r="F225">
        <f t="shared" si="11"/>
        <v>0.95933014354066992</v>
      </c>
      <c r="G225" s="9">
        <f t="shared" si="12"/>
        <v>2017.711124401914</v>
      </c>
      <c r="H225" s="33" t="e">
        <f>+#REF!</f>
        <v>#REF!</v>
      </c>
      <c r="I225" s="34" t="e">
        <f t="shared" si="13"/>
        <v>#REF!</v>
      </c>
    </row>
    <row r="226" spans="1:9" x14ac:dyDescent="0.25">
      <c r="A226" s="7">
        <v>41954</v>
      </c>
      <c r="B226" s="9">
        <v>2103.12</v>
      </c>
      <c r="C226">
        <f>+VLOOKUP($A226,'USD X Barril WTI'!$A$6060:$B$8189,2,0)</f>
        <v>77.849999999999994</v>
      </c>
      <c r="D226" s="36">
        <f>+IFERROR(VLOOKUP($A226,'TASA INTERVENCIÓN'!$A$9:$B$4757,2,0),D225)</f>
        <v>4.4999999999999998E-2</v>
      </c>
      <c r="E226" s="52">
        <v>2.5000000000000001E-3</v>
      </c>
      <c r="F226">
        <f t="shared" si="11"/>
        <v>0.95933014354066992</v>
      </c>
      <c r="G226" s="9">
        <f t="shared" si="12"/>
        <v>2017.5864114832536</v>
      </c>
      <c r="H226" s="33">
        <f>+G161</f>
        <v>1819.0110071942445</v>
      </c>
      <c r="I226" s="34">
        <f t="shared" si="13"/>
        <v>284.10899280575541</v>
      </c>
    </row>
    <row r="227" spans="1:9" x14ac:dyDescent="0.25">
      <c r="A227" s="7">
        <v>41955</v>
      </c>
      <c r="B227" s="8">
        <v>2103.12</v>
      </c>
      <c r="C227">
        <f>+VLOOKUP($A227,'USD X Barril WTI'!$A$6060:$B$8189,2,0)</f>
        <v>77.16</v>
      </c>
      <c r="D227" s="36">
        <f>+IFERROR(VLOOKUP($A227,'TASA INTERVENCIÓN'!$A$9:$B$4757,2,0),D226)</f>
        <v>4.4999999999999998E-2</v>
      </c>
      <c r="E227" s="52">
        <v>2.5000000000000001E-3</v>
      </c>
      <c r="F227">
        <f t="shared" si="11"/>
        <v>0.95933014354066992</v>
      </c>
      <c r="G227" s="9">
        <f t="shared" si="12"/>
        <v>2017.5864114832536</v>
      </c>
      <c r="H227" s="33">
        <f>+G162</f>
        <v>1809.4235491606714</v>
      </c>
      <c r="I227" s="34">
        <f t="shared" si="13"/>
        <v>293.69645083932846</v>
      </c>
    </row>
    <row r="228" spans="1:9" x14ac:dyDescent="0.25">
      <c r="A228" s="7">
        <v>41956</v>
      </c>
      <c r="B228" s="9">
        <v>2115.59</v>
      </c>
      <c r="C228">
        <f>+VLOOKUP($A228,'USD X Barril WTI'!$A$6060:$B$8189,2,0)</f>
        <v>74.13</v>
      </c>
      <c r="D228" s="36">
        <f>+IFERROR(VLOOKUP($A228,'TASA INTERVENCIÓN'!$A$9:$B$4757,2,0),D227)</f>
        <v>4.4999999999999998E-2</v>
      </c>
      <c r="E228" s="52">
        <v>2.5000000000000001E-3</v>
      </c>
      <c r="F228">
        <f t="shared" si="11"/>
        <v>0.95933014354066992</v>
      </c>
      <c r="G228" s="9">
        <f t="shared" si="12"/>
        <v>2029.5492583732059</v>
      </c>
      <c r="H228" s="33">
        <f>+G163</f>
        <v>1805.3654676258993</v>
      </c>
      <c r="I228" s="34">
        <f t="shared" si="13"/>
        <v>310.22453237410082</v>
      </c>
    </row>
    <row r="229" spans="1:9" x14ac:dyDescent="0.25">
      <c r="A229" s="7">
        <v>41957</v>
      </c>
      <c r="B229" s="8">
        <v>2133.0300000000002</v>
      </c>
      <c r="C229">
        <f>+VLOOKUP($A229,'USD X Barril WTI'!$A$6060:$B$8189,2,0)</f>
        <v>75.91</v>
      </c>
      <c r="D229" s="36">
        <f>+IFERROR(VLOOKUP($A229,'TASA INTERVENCIÓN'!$A$9:$B$4757,2,0),D228)</f>
        <v>4.4999999999999998E-2</v>
      </c>
      <c r="E229" s="52">
        <v>2.5000000000000001E-3</v>
      </c>
      <c r="F229">
        <f t="shared" si="11"/>
        <v>0.95933014354066992</v>
      </c>
      <c r="G229" s="9">
        <f t="shared" si="12"/>
        <v>2046.2799760765554</v>
      </c>
      <c r="H229" s="33">
        <f>+G164</f>
        <v>1811.0679376498802</v>
      </c>
      <c r="I229" s="34">
        <f t="shared" si="13"/>
        <v>321.96206235012005</v>
      </c>
    </row>
    <row r="230" spans="1:9" x14ac:dyDescent="0.25">
      <c r="A230" s="7">
        <v>41960</v>
      </c>
      <c r="B230" s="9">
        <v>2160.4699999999998</v>
      </c>
      <c r="C230">
        <f>+VLOOKUP($A230,'USD X Barril WTI'!$A$6060:$B$8189,2,0)</f>
        <v>75.64</v>
      </c>
      <c r="D230" s="36" t="e">
        <f>+IFERROR(VLOOKUP($A230,'TASA INTERVENCIÓN'!$A$9:$B$4757,2,0),#REF!)</f>
        <v>#REF!</v>
      </c>
      <c r="E230" s="52">
        <v>2.5000000000000001E-3</v>
      </c>
      <c r="F230" t="e">
        <f t="shared" si="11"/>
        <v>#REF!</v>
      </c>
      <c r="G230" s="9" t="e">
        <f t="shared" ref="G230:G271" si="14">+B230*F230</f>
        <v>#REF!</v>
      </c>
      <c r="H230" s="33" t="e">
        <f>+#REF!</f>
        <v>#REF!</v>
      </c>
      <c r="I230" s="34" t="e">
        <f t="shared" ref="I230:I271" si="15">+B230-H230</f>
        <v>#REF!</v>
      </c>
    </row>
    <row r="231" spans="1:9" x14ac:dyDescent="0.25">
      <c r="A231" s="7">
        <v>41961</v>
      </c>
      <c r="B231" s="8">
        <v>2160.4699999999998</v>
      </c>
      <c r="C231">
        <f>+VLOOKUP($A231,'USD X Barril WTI'!$A$6060:$B$8189,2,0)</f>
        <v>74.55</v>
      </c>
      <c r="D231" s="36">
        <f>+IFERROR(VLOOKUP($A231,'TASA INTERVENCIÓN'!$A$9:$B$4757,2,0),D230)</f>
        <v>4.4999999999999998E-2</v>
      </c>
      <c r="E231" s="52">
        <v>2.5000000000000001E-3</v>
      </c>
      <c r="F231">
        <f t="shared" ref="F231:F272" si="16">+(1+E231)/(1+D231)</f>
        <v>0.95933014354066992</v>
      </c>
      <c r="G231" s="9">
        <f t="shared" si="14"/>
        <v>2072.603995215311</v>
      </c>
      <c r="H231" s="33" t="e">
        <f>+G166</f>
        <v>#REF!</v>
      </c>
      <c r="I231" s="34" t="e">
        <f t="shared" si="15"/>
        <v>#REF!</v>
      </c>
    </row>
    <row r="232" spans="1:9" x14ac:dyDescent="0.25">
      <c r="A232" s="7">
        <v>41962</v>
      </c>
      <c r="B232" s="9">
        <v>2158.58</v>
      </c>
      <c r="C232">
        <f>+VLOOKUP($A232,'USD X Barril WTI'!$A$6060:$B$8189,2,0)</f>
        <v>74.55</v>
      </c>
      <c r="D232" s="36">
        <f>+IFERROR(VLOOKUP($A232,'TASA INTERVENCIÓN'!$A$9:$B$4757,2,0),D231)</f>
        <v>4.4999999999999998E-2</v>
      </c>
      <c r="E232" s="52">
        <v>2.5000000000000001E-3</v>
      </c>
      <c r="F232">
        <f t="shared" si="16"/>
        <v>0.95933014354066992</v>
      </c>
      <c r="G232" s="9">
        <f t="shared" si="14"/>
        <v>2070.7908612440192</v>
      </c>
      <c r="H232" s="33">
        <f>+G167</f>
        <v>1812.4911510791367</v>
      </c>
      <c r="I232" s="34">
        <f t="shared" si="15"/>
        <v>346.08884892086326</v>
      </c>
    </row>
    <row r="233" spans="1:9" x14ac:dyDescent="0.25">
      <c r="A233" s="7">
        <v>41963</v>
      </c>
      <c r="B233" s="8">
        <v>2156.73</v>
      </c>
      <c r="C233">
        <f>+VLOOKUP($A233,'USD X Barril WTI'!$A$6060:$B$8189,2,0)</f>
        <v>75.63</v>
      </c>
      <c r="D233" s="36">
        <f>+IFERROR(VLOOKUP($A233,'TASA INTERVENCIÓN'!$A$9:$B$4757,2,0),D232)</f>
        <v>4.4999999999999998E-2</v>
      </c>
      <c r="E233" s="52">
        <v>2.5000000000000001E-3</v>
      </c>
      <c r="F233">
        <f t="shared" si="16"/>
        <v>0.95933014354066992</v>
      </c>
      <c r="G233" s="9">
        <f t="shared" si="14"/>
        <v>2069.0161004784691</v>
      </c>
      <c r="H233" s="33">
        <f>+G168</f>
        <v>1821.5881774580337</v>
      </c>
      <c r="I233" s="34">
        <f t="shared" si="15"/>
        <v>335.14182254196635</v>
      </c>
    </row>
    <row r="234" spans="1:9" x14ac:dyDescent="0.25">
      <c r="A234" s="7">
        <v>41964</v>
      </c>
      <c r="B234" s="9">
        <v>2156.9299999999998</v>
      </c>
      <c r="C234">
        <f>+VLOOKUP($A234,'USD X Barril WTI'!$A$6060:$B$8189,2,0)</f>
        <v>76.52</v>
      </c>
      <c r="D234" s="36">
        <f>+IFERROR(VLOOKUP($A234,'TASA INTERVENCIÓN'!$A$9:$B$4757,2,0),D233)</f>
        <v>4.4999999999999998E-2</v>
      </c>
      <c r="E234" s="52">
        <v>2.5000000000000001E-3</v>
      </c>
      <c r="F234">
        <f t="shared" si="16"/>
        <v>0.95933014354066992</v>
      </c>
      <c r="G234" s="9">
        <f t="shared" si="14"/>
        <v>2069.2079665071769</v>
      </c>
      <c r="H234" s="33">
        <f>+G169</f>
        <v>1839.0513908872902</v>
      </c>
      <c r="I234" s="34">
        <f t="shared" si="15"/>
        <v>317.87860911270968</v>
      </c>
    </row>
    <row r="235" spans="1:9" x14ac:dyDescent="0.25">
      <c r="A235" s="7">
        <v>41967</v>
      </c>
      <c r="B235" s="8">
        <v>2142.02</v>
      </c>
      <c r="C235">
        <f>+VLOOKUP($A235,'USD X Barril WTI'!$A$6060:$B$8189,2,0)</f>
        <v>75.739999999999995</v>
      </c>
      <c r="D235" s="36">
        <f>+IFERROR(VLOOKUP($A235,'TASA INTERVENCIÓN'!$A$9:$B$4757,2,0),#REF!)</f>
        <v>4.4999999999999998E-2</v>
      </c>
      <c r="E235" s="52">
        <v>2.5000000000000001E-3</v>
      </c>
      <c r="F235">
        <f t="shared" si="16"/>
        <v>0.95933014354066992</v>
      </c>
      <c r="G235" s="9">
        <f t="shared" si="14"/>
        <v>2054.9043540669859</v>
      </c>
      <c r="H235" s="33" t="e">
        <f>+#REF!</f>
        <v>#REF!</v>
      </c>
      <c r="I235" s="34" t="e">
        <f t="shared" si="15"/>
        <v>#REF!</v>
      </c>
    </row>
    <row r="236" spans="1:9" x14ac:dyDescent="0.25">
      <c r="A236" s="7">
        <v>41968</v>
      </c>
      <c r="B236" s="9">
        <v>2158.12</v>
      </c>
      <c r="C236">
        <f>+VLOOKUP($A236,'USD X Barril WTI'!$A$6060:$B$8189,2,0)</f>
        <v>74.040000000000006</v>
      </c>
      <c r="D236" s="36">
        <f>+IFERROR(VLOOKUP($A236,'TASA INTERVENCIÓN'!$A$9:$B$4757,2,0),D235)</f>
        <v>4.4999999999999998E-2</v>
      </c>
      <c r="E236" s="52">
        <v>2.5000000000000001E-3</v>
      </c>
      <c r="F236">
        <f t="shared" si="16"/>
        <v>0.95933014354066992</v>
      </c>
      <c r="G236" s="9">
        <f t="shared" si="14"/>
        <v>2070.3495693779905</v>
      </c>
      <c r="H236" s="33">
        <f>+G171</f>
        <v>1850.5621103117508</v>
      </c>
      <c r="I236" s="34">
        <f t="shared" si="15"/>
        <v>307.55788968824913</v>
      </c>
    </row>
    <row r="237" spans="1:9" x14ac:dyDescent="0.25">
      <c r="A237" s="7">
        <v>41969</v>
      </c>
      <c r="B237" s="8">
        <v>2162.15</v>
      </c>
      <c r="C237">
        <f>+VLOOKUP($A237,'USD X Barril WTI'!$A$6060:$B$8189,2,0)</f>
        <v>73.7</v>
      </c>
      <c r="D237" s="36">
        <f>+IFERROR(VLOOKUP($A237,'TASA INTERVENCIÓN'!$A$9:$B$4757,2,0),D236)</f>
        <v>4.4999999999999998E-2</v>
      </c>
      <c r="E237" s="52">
        <v>2.5000000000000001E-3</v>
      </c>
      <c r="F237">
        <f t="shared" si="16"/>
        <v>0.95933014354066992</v>
      </c>
      <c r="G237" s="9">
        <f t="shared" si="14"/>
        <v>2074.2156698564595</v>
      </c>
      <c r="H237" s="33">
        <f>+G172</f>
        <v>1858.2455395683455</v>
      </c>
      <c r="I237" s="34">
        <f t="shared" si="15"/>
        <v>303.90446043165457</v>
      </c>
    </row>
    <row r="238" spans="1:9" x14ac:dyDescent="0.25">
      <c r="A238" s="7">
        <v>41971</v>
      </c>
      <c r="B238" s="8">
        <v>2165.15</v>
      </c>
      <c r="C238">
        <f>+VLOOKUP($A238,'USD X Barril WTI'!$A$6060:$B$8189,2,0)</f>
        <v>65.94</v>
      </c>
      <c r="D238" s="36">
        <f>+IFERROR(VLOOKUP($A238,'TASA INTERVENCIÓN'!$A$9:$B$4757,2,0),#REF!)</f>
        <v>4.4999999999999998E-2</v>
      </c>
      <c r="E238" s="52">
        <v>2.5000000000000001E-3</v>
      </c>
      <c r="F238">
        <f t="shared" si="16"/>
        <v>0.95933014354066992</v>
      </c>
      <c r="G238" s="9">
        <f t="shared" si="14"/>
        <v>2077.0936602870815</v>
      </c>
      <c r="H238" s="33">
        <f>+G174</f>
        <v>1852.9854196642686</v>
      </c>
      <c r="I238" s="34">
        <f t="shared" si="15"/>
        <v>312.16458033573144</v>
      </c>
    </row>
    <row r="239" spans="1:9" x14ac:dyDescent="0.25">
      <c r="A239" s="7">
        <v>41974</v>
      </c>
      <c r="B239" s="9">
        <v>2206.19</v>
      </c>
      <c r="C239">
        <f>+VLOOKUP($A239,'USD X Barril WTI'!$A$6060:$B$8189,2,0)</f>
        <v>68.98</v>
      </c>
      <c r="D239" s="36">
        <f>+IFERROR(VLOOKUP($A239,'TASA INTERVENCIÓN'!$A$9:$B$4757,2,0),#REF!)</f>
        <v>4.4999999999999998E-2</v>
      </c>
      <c r="E239" s="52">
        <v>2.5000000000000001E-3</v>
      </c>
      <c r="F239">
        <f t="shared" si="16"/>
        <v>0.95933014354066992</v>
      </c>
      <c r="G239" s="9">
        <f t="shared" si="14"/>
        <v>2116.4645693779908</v>
      </c>
      <c r="H239" s="33" t="e">
        <f>+#REF!</f>
        <v>#REF!</v>
      </c>
      <c r="I239" s="34" t="e">
        <f t="shared" si="15"/>
        <v>#REF!</v>
      </c>
    </row>
    <row r="240" spans="1:9" x14ac:dyDescent="0.25">
      <c r="A240" s="7">
        <v>41975</v>
      </c>
      <c r="B240" s="8">
        <v>2252.36</v>
      </c>
      <c r="C240">
        <f>+VLOOKUP($A240,'USD X Barril WTI'!$A$6060:$B$8189,2,0)</f>
        <v>66.989999999999995</v>
      </c>
      <c r="D240" s="36">
        <f>+IFERROR(VLOOKUP($A240,'TASA INTERVENCIÓN'!$A$9:$B$4757,2,0),D239)</f>
        <v>4.4999999999999998E-2</v>
      </c>
      <c r="E240" s="52">
        <v>2.5000000000000001E-3</v>
      </c>
      <c r="F240">
        <f t="shared" si="16"/>
        <v>0.95933014354066992</v>
      </c>
      <c r="G240" s="9">
        <f t="shared" si="14"/>
        <v>2160.7568421052633</v>
      </c>
      <c r="H240" s="33" t="e">
        <f>+#REF!</f>
        <v>#REF!</v>
      </c>
      <c r="I240" s="34" t="e">
        <f t="shared" si="15"/>
        <v>#REF!</v>
      </c>
    </row>
    <row r="241" spans="1:9" x14ac:dyDescent="0.25">
      <c r="A241" s="7">
        <v>41976</v>
      </c>
      <c r="B241" s="9">
        <v>2293.4699999999998</v>
      </c>
      <c r="C241">
        <f>+VLOOKUP($A241,'USD X Barril WTI'!$A$6060:$B$8189,2,0)</f>
        <v>67.3</v>
      </c>
      <c r="D241" s="36">
        <f>+IFERROR(VLOOKUP($A241,'TASA INTERVENCIÓN'!$A$9:$B$4757,2,0),D240)</f>
        <v>4.4999999999999998E-2</v>
      </c>
      <c r="E241" s="52">
        <v>2.5000000000000001E-3</v>
      </c>
      <c r="F241">
        <f t="shared" si="16"/>
        <v>0.95933014354066992</v>
      </c>
      <c r="G241" s="9">
        <f t="shared" si="14"/>
        <v>2200.19490430622</v>
      </c>
      <c r="H241" s="33">
        <f>+G176</f>
        <v>1840.59</v>
      </c>
      <c r="I241" s="34">
        <f t="shared" si="15"/>
        <v>452.87999999999988</v>
      </c>
    </row>
    <row r="242" spans="1:9" x14ac:dyDescent="0.25">
      <c r="A242" s="7">
        <v>41977</v>
      </c>
      <c r="B242" s="8">
        <v>2286.0300000000002</v>
      </c>
      <c r="C242">
        <f>+VLOOKUP($A242,'USD X Barril WTI'!$A$6060:$B$8189,2,0)</f>
        <v>66.73</v>
      </c>
      <c r="D242" s="36">
        <f>+IFERROR(VLOOKUP($A242,'TASA INTERVENCIÓN'!$A$9:$B$4757,2,0),D241)</f>
        <v>4.4999999999999998E-2</v>
      </c>
      <c r="E242" s="52">
        <v>2.5000000000000001E-3</v>
      </c>
      <c r="F242">
        <f t="shared" si="16"/>
        <v>0.95933014354066992</v>
      </c>
      <c r="G242" s="9">
        <f t="shared" si="14"/>
        <v>2193.0574880382778</v>
      </c>
      <c r="H242" s="33">
        <f>+G177</f>
        <v>1852.9365789473686</v>
      </c>
      <c r="I242" s="34">
        <f t="shared" si="15"/>
        <v>433.09342105263158</v>
      </c>
    </row>
    <row r="243" spans="1:9" x14ac:dyDescent="0.25">
      <c r="A243" s="7">
        <v>41978</v>
      </c>
      <c r="B243" s="9">
        <v>2284.2399999999998</v>
      </c>
      <c r="C243">
        <f>+VLOOKUP($A243,'USD X Barril WTI'!$A$6060:$B$8189,2,0)</f>
        <v>65.89</v>
      </c>
      <c r="D243" s="36">
        <f>+IFERROR(VLOOKUP($A243,'TASA INTERVENCIÓN'!$A$9:$B$4757,2,0),D242)</f>
        <v>4.4999999999999998E-2</v>
      </c>
      <c r="E243" s="52">
        <v>2.5000000000000001E-3</v>
      </c>
      <c r="F243">
        <f t="shared" si="16"/>
        <v>0.95933014354066992</v>
      </c>
      <c r="G243" s="9">
        <f t="shared" si="14"/>
        <v>2191.3402870813397</v>
      </c>
      <c r="H243" s="33">
        <f>+G178</f>
        <v>1846.3939473684213</v>
      </c>
      <c r="I243" s="34">
        <f t="shared" si="15"/>
        <v>437.84605263157846</v>
      </c>
    </row>
    <row r="244" spans="1:9" x14ac:dyDescent="0.25">
      <c r="A244" s="7">
        <v>41981</v>
      </c>
      <c r="B244" s="8">
        <v>2304.12</v>
      </c>
      <c r="C244">
        <f>+VLOOKUP($A244,'USD X Barril WTI'!$A$6060:$B$8189,2,0)</f>
        <v>63.13</v>
      </c>
      <c r="D244" s="36" t="e">
        <f>+IFERROR(VLOOKUP($A244,'TASA INTERVENCIÓN'!$A$9:$B$4757,2,0),#REF!)</f>
        <v>#REF!</v>
      </c>
      <c r="E244" s="52">
        <v>2.5000000000000001E-3</v>
      </c>
      <c r="F244" t="e">
        <f t="shared" si="16"/>
        <v>#REF!</v>
      </c>
      <c r="G244" s="9" t="e">
        <f t="shared" si="14"/>
        <v>#REF!</v>
      </c>
      <c r="H244" s="33" t="e">
        <f>+#REF!</f>
        <v>#REF!</v>
      </c>
      <c r="I244" s="34" t="e">
        <f t="shared" si="15"/>
        <v>#REF!</v>
      </c>
    </row>
    <row r="245" spans="1:9" x14ac:dyDescent="0.25">
      <c r="A245" s="7">
        <v>41982</v>
      </c>
      <c r="B245" s="9">
        <v>2304.12</v>
      </c>
      <c r="C245">
        <f>+VLOOKUP($A245,'USD X Barril WTI'!$A$6060:$B$8189,2,0)</f>
        <v>63.74</v>
      </c>
      <c r="D245" s="36">
        <f>+IFERROR(VLOOKUP($A245,'TASA INTERVENCIÓN'!$A$9:$B$4757,2,0),D244)</f>
        <v>4.4999999999999998E-2</v>
      </c>
      <c r="E245" s="52">
        <v>2.5000000000000001E-3</v>
      </c>
      <c r="F245">
        <f t="shared" si="16"/>
        <v>0.95933014354066992</v>
      </c>
      <c r="G245" s="9">
        <f t="shared" si="14"/>
        <v>2210.4117703349284</v>
      </c>
      <c r="H245" s="33">
        <f>+G180</f>
        <v>1856.5436602870814</v>
      </c>
      <c r="I245" s="34">
        <f t="shared" si="15"/>
        <v>447.57633971291853</v>
      </c>
    </row>
    <row r="246" spans="1:9" x14ac:dyDescent="0.25">
      <c r="A246" s="7">
        <v>41983</v>
      </c>
      <c r="B246" s="8">
        <v>2350.0100000000002</v>
      </c>
      <c r="C246">
        <f>+VLOOKUP($A246,'USD X Barril WTI'!$A$6060:$B$8189,2,0)</f>
        <v>60.99</v>
      </c>
      <c r="D246" s="36">
        <f>+IFERROR(VLOOKUP($A246,'TASA INTERVENCIÓN'!$A$9:$B$4757,2,0),D245)</f>
        <v>4.4999999999999998E-2</v>
      </c>
      <c r="E246" s="52">
        <v>2.5000000000000001E-3</v>
      </c>
      <c r="F246">
        <f t="shared" si="16"/>
        <v>0.95933014354066992</v>
      </c>
      <c r="G246" s="9">
        <f t="shared" si="14"/>
        <v>2254.4354306220098</v>
      </c>
      <c r="H246" s="33">
        <f>+G181</f>
        <v>1863.0479186602872</v>
      </c>
      <c r="I246" s="34">
        <f t="shared" si="15"/>
        <v>486.962081339713</v>
      </c>
    </row>
    <row r="247" spans="1:9" x14ac:dyDescent="0.25">
      <c r="A247" s="7">
        <v>41984</v>
      </c>
      <c r="B247" s="9">
        <v>2381.96</v>
      </c>
      <c r="C247">
        <f>+VLOOKUP($A247,'USD X Barril WTI'!$A$6060:$B$8189,2,0)</f>
        <v>60.01</v>
      </c>
      <c r="D247" s="36">
        <f>+IFERROR(VLOOKUP($A247,'TASA INTERVENCIÓN'!$A$9:$B$4757,2,0),D246)</f>
        <v>4.4999999999999998E-2</v>
      </c>
      <c r="E247" s="52">
        <v>2.5000000000000001E-3</v>
      </c>
      <c r="F247">
        <f t="shared" si="16"/>
        <v>0.95933014354066992</v>
      </c>
      <c r="G247" s="9">
        <f t="shared" si="14"/>
        <v>2285.0860287081341</v>
      </c>
      <c r="H247" s="33">
        <f>+G182</f>
        <v>1883.0115789473684</v>
      </c>
      <c r="I247" s="34">
        <f t="shared" si="15"/>
        <v>498.9484210526316</v>
      </c>
    </row>
    <row r="248" spans="1:9" x14ac:dyDescent="0.25">
      <c r="A248" s="7">
        <v>41985</v>
      </c>
      <c r="B248" s="8">
        <v>2423.56</v>
      </c>
      <c r="C248">
        <f>+VLOOKUP($A248,'USD X Barril WTI'!$A$6060:$B$8189,2,0)</f>
        <v>57.81</v>
      </c>
      <c r="D248" s="36">
        <f>+IFERROR(VLOOKUP($A248,'TASA INTERVENCIÓN'!$A$9:$B$4757,2,0),D247)</f>
        <v>4.4999999999999998E-2</v>
      </c>
      <c r="E248" s="52">
        <v>2.5000000000000001E-3</v>
      </c>
      <c r="F248">
        <f t="shared" si="16"/>
        <v>0.95933014354066992</v>
      </c>
      <c r="G248" s="9">
        <f t="shared" si="14"/>
        <v>2324.9941626794262</v>
      </c>
      <c r="H248" s="33">
        <f>+G183</f>
        <v>1895.4636842105265</v>
      </c>
      <c r="I248" s="34">
        <f t="shared" si="15"/>
        <v>528.09631578947346</v>
      </c>
    </row>
    <row r="249" spans="1:9" x14ac:dyDescent="0.25">
      <c r="A249" s="7">
        <v>41988</v>
      </c>
      <c r="B249" s="9">
        <v>2405.31</v>
      </c>
      <c r="C249">
        <f>+VLOOKUP($A249,'USD X Barril WTI'!$A$6060:$B$8189,2,0)</f>
        <v>55.96</v>
      </c>
      <c r="D249" s="36">
        <f>+IFERROR(VLOOKUP($A249,'TASA INTERVENCIÓN'!$A$9:$B$4757,2,0),#REF!)</f>
        <v>4.4999999999999998E-2</v>
      </c>
      <c r="E249" s="52">
        <v>2.5000000000000001E-3</v>
      </c>
      <c r="F249">
        <f t="shared" si="16"/>
        <v>0.95933014354066992</v>
      </c>
      <c r="G249" s="9">
        <f t="shared" si="14"/>
        <v>2307.4863875598089</v>
      </c>
      <c r="H249" s="33" t="e">
        <f>+#REF!</f>
        <v>#REF!</v>
      </c>
      <c r="I249" s="34" t="e">
        <f t="shared" si="15"/>
        <v>#REF!</v>
      </c>
    </row>
    <row r="250" spans="1:9" x14ac:dyDescent="0.25">
      <c r="A250" s="7">
        <v>41989</v>
      </c>
      <c r="B250" s="8">
        <v>2414.39</v>
      </c>
      <c r="C250">
        <f>+VLOOKUP($A250,'USD X Barril WTI'!$A$6060:$B$8189,2,0)</f>
        <v>55.97</v>
      </c>
      <c r="D250" s="36">
        <f>+IFERROR(VLOOKUP($A250,'TASA INTERVENCIÓN'!$A$9:$B$4757,2,0),D249)</f>
        <v>4.4999999999999998E-2</v>
      </c>
      <c r="E250" s="52">
        <v>2.5000000000000001E-3</v>
      </c>
      <c r="F250">
        <f t="shared" si="16"/>
        <v>0.95933014354066992</v>
      </c>
      <c r="G250" s="9">
        <f t="shared" si="14"/>
        <v>2316.1971052631579</v>
      </c>
      <c r="H250" s="33">
        <f>+G185</f>
        <v>1913.8348564593302</v>
      </c>
      <c r="I250" s="34">
        <f t="shared" si="15"/>
        <v>500.55514354066963</v>
      </c>
    </row>
    <row r="251" spans="1:9" x14ac:dyDescent="0.25">
      <c r="A251" s="7">
        <v>41990</v>
      </c>
      <c r="B251" s="9">
        <v>2446.35</v>
      </c>
      <c r="C251">
        <f>+VLOOKUP($A251,'USD X Barril WTI'!$A$6060:$B$8189,2,0)</f>
        <v>56.43</v>
      </c>
      <c r="D251" s="36">
        <f>+IFERROR(VLOOKUP($A251,'TASA INTERVENCIÓN'!$A$9:$B$4757,2,0),D250)</f>
        <v>4.4999999999999998E-2</v>
      </c>
      <c r="E251" s="52">
        <v>2.5000000000000001E-3</v>
      </c>
      <c r="F251">
        <f t="shared" si="16"/>
        <v>0.95933014354066992</v>
      </c>
      <c r="G251" s="9">
        <f t="shared" si="14"/>
        <v>2346.8572966507177</v>
      </c>
      <c r="H251" s="33">
        <f>+G186</f>
        <v>1906.8701196172251</v>
      </c>
      <c r="I251" s="34">
        <f t="shared" si="15"/>
        <v>539.47988038277481</v>
      </c>
    </row>
    <row r="252" spans="1:9" x14ac:dyDescent="0.25">
      <c r="A252" s="7">
        <v>41991</v>
      </c>
      <c r="B252" s="8">
        <v>2412.79</v>
      </c>
      <c r="C252">
        <f>+VLOOKUP($A252,'USD X Barril WTI'!$A$6060:$B$8189,2,0)</f>
        <v>54.18</v>
      </c>
      <c r="D252" s="36">
        <f>+IFERROR(VLOOKUP($A252,'TASA INTERVENCIÓN'!$A$9:$B$4757,2,0),D251)</f>
        <v>4.4999999999999998E-2</v>
      </c>
      <c r="E252" s="52">
        <v>2.5000000000000001E-3</v>
      </c>
      <c r="F252">
        <f t="shared" si="16"/>
        <v>0.95933014354066992</v>
      </c>
      <c r="G252" s="9">
        <f t="shared" si="14"/>
        <v>2314.6621770334928</v>
      </c>
      <c r="H252" s="33">
        <f>+G187</f>
        <v>1897.6317703349282</v>
      </c>
      <c r="I252" s="34">
        <f t="shared" si="15"/>
        <v>515.15822966507176</v>
      </c>
    </row>
    <row r="253" spans="1:9" x14ac:dyDescent="0.25">
      <c r="A253" s="7">
        <v>41992</v>
      </c>
      <c r="B253" s="9">
        <v>2334.98</v>
      </c>
      <c r="C253">
        <f>+VLOOKUP($A253,'USD X Barril WTI'!$A$6060:$B$8189,2,0)</f>
        <v>56.91</v>
      </c>
      <c r="D253" s="36">
        <f>+IFERROR(VLOOKUP($A253,'TASA INTERVENCIÓN'!$A$9:$B$4757,2,0),D252)</f>
        <v>4.4999999999999998E-2</v>
      </c>
      <c r="E253" s="52">
        <v>2.5000000000000001E-3</v>
      </c>
      <c r="F253">
        <f t="shared" si="16"/>
        <v>0.95933014354066992</v>
      </c>
      <c r="G253" s="9">
        <f t="shared" si="14"/>
        <v>2240.0166985645933</v>
      </c>
      <c r="H253" s="33">
        <f>+G188</f>
        <v>1895.1279186602872</v>
      </c>
      <c r="I253" s="34">
        <f t="shared" si="15"/>
        <v>439.85208133971287</v>
      </c>
    </row>
    <row r="254" spans="1:9" x14ac:dyDescent="0.25">
      <c r="A254" s="7">
        <v>41995</v>
      </c>
      <c r="B254" s="8">
        <v>2297.14</v>
      </c>
      <c r="C254">
        <f>+VLOOKUP($A254,'USD X Barril WTI'!$A$6060:$B$8189,2,0)</f>
        <v>55.25</v>
      </c>
      <c r="D254" s="36">
        <f>+IFERROR(VLOOKUP($A254,'TASA INTERVENCIÓN'!$A$9:$B$4757,2,0),#REF!)</f>
        <v>4.4999999999999998E-2</v>
      </c>
      <c r="E254" s="52">
        <v>2.5000000000000001E-3</v>
      </c>
      <c r="F254">
        <f t="shared" si="16"/>
        <v>0.95933014354066992</v>
      </c>
      <c r="G254" s="9">
        <f t="shared" si="14"/>
        <v>2203.7156459330145</v>
      </c>
      <c r="H254" s="33" t="e">
        <f>+#REF!</f>
        <v>#REF!</v>
      </c>
      <c r="I254" s="34" t="e">
        <f t="shared" si="15"/>
        <v>#REF!</v>
      </c>
    </row>
    <row r="255" spans="1:9" x14ac:dyDescent="0.25">
      <c r="A255" s="7">
        <v>41996</v>
      </c>
      <c r="B255" s="9">
        <v>2316.9299999999998</v>
      </c>
      <c r="C255">
        <f>+VLOOKUP($A255,'USD X Barril WTI'!$A$6060:$B$8189,2,0)</f>
        <v>56.78</v>
      </c>
      <c r="D255" s="36">
        <f>+IFERROR(VLOOKUP($A255,'TASA INTERVENCIÓN'!$A$9:$B$4757,2,0),D254)</f>
        <v>4.4999999999999998E-2</v>
      </c>
      <c r="E255" s="52">
        <v>2.5000000000000001E-3</v>
      </c>
      <c r="F255">
        <f t="shared" si="16"/>
        <v>0.95933014354066992</v>
      </c>
      <c r="G255" s="9">
        <f t="shared" si="14"/>
        <v>2222.7007894736844</v>
      </c>
      <c r="H255" s="33">
        <f>+G190</f>
        <v>1886.8968660287082</v>
      </c>
      <c r="I255" s="34">
        <f t="shared" si="15"/>
        <v>430.03313397129159</v>
      </c>
    </row>
    <row r="256" spans="1:9" x14ac:dyDescent="0.25">
      <c r="A256" s="7">
        <v>41997</v>
      </c>
      <c r="B256" s="8">
        <v>2342.5700000000002</v>
      </c>
      <c r="C256">
        <f>+VLOOKUP($A256,'USD X Barril WTI'!$A$6060:$B$8189,2,0)</f>
        <v>55.7</v>
      </c>
      <c r="D256" s="36">
        <f>+IFERROR(VLOOKUP($A256,'TASA INTERVENCIÓN'!$A$9:$B$4757,2,0),D255)</f>
        <v>4.4999999999999998E-2</v>
      </c>
      <c r="E256" s="52">
        <v>2.5000000000000001E-3</v>
      </c>
      <c r="F256">
        <f t="shared" si="16"/>
        <v>0.95933014354066992</v>
      </c>
      <c r="G256" s="9">
        <f t="shared" si="14"/>
        <v>2247.2980143540672</v>
      </c>
      <c r="H256" s="33">
        <f>+G191</f>
        <v>1911.6379904306223</v>
      </c>
      <c r="I256" s="34">
        <f t="shared" si="15"/>
        <v>430.9320095693779</v>
      </c>
    </row>
    <row r="257" spans="1:9" x14ac:dyDescent="0.25">
      <c r="A257" s="7">
        <v>41999</v>
      </c>
      <c r="B257" s="8">
        <v>2346.9</v>
      </c>
      <c r="C257">
        <f>+VLOOKUP($A257,'USD X Barril WTI'!$A$6060:$B$8189,2,0)</f>
        <v>54.59</v>
      </c>
      <c r="D257" s="36">
        <f>+IFERROR(VLOOKUP($A257,'TASA INTERVENCIÓN'!$A$9:$B$4757,2,0),#REF!)</f>
        <v>4.4999999999999998E-2</v>
      </c>
      <c r="E257" s="52">
        <v>2.5000000000000001E-3</v>
      </c>
      <c r="F257">
        <f t="shared" si="16"/>
        <v>0.95933014354066992</v>
      </c>
      <c r="G257" s="9">
        <f t="shared" si="14"/>
        <v>2251.4519138755982</v>
      </c>
      <c r="H257" s="33">
        <f>+G193</f>
        <v>1925.836076555024</v>
      </c>
      <c r="I257" s="34">
        <f t="shared" si="15"/>
        <v>421.06392344497613</v>
      </c>
    </row>
    <row r="258" spans="1:9" x14ac:dyDescent="0.25">
      <c r="A258" s="7">
        <v>42002</v>
      </c>
      <c r="B258" s="9">
        <v>2358.46</v>
      </c>
      <c r="C258">
        <f>+VLOOKUP($A258,'USD X Barril WTI'!$A$6060:$B$8189,2,0)</f>
        <v>53.46</v>
      </c>
      <c r="D258" s="36">
        <f>+IFERROR(VLOOKUP($A258,'TASA INTERVENCIÓN'!$A$9:$B$4757,2,0),#REF!)</f>
        <v>4.4999999999999998E-2</v>
      </c>
      <c r="E258" s="52">
        <v>2.5000000000000001E-3</v>
      </c>
      <c r="F258">
        <f t="shared" si="16"/>
        <v>0.95933014354066992</v>
      </c>
      <c r="G258" s="9">
        <f t="shared" si="14"/>
        <v>2262.5417703349285</v>
      </c>
      <c r="H258" s="33" t="e">
        <f>+#REF!</f>
        <v>#REF!</v>
      </c>
      <c r="I258" s="34" t="e">
        <f t="shared" si="15"/>
        <v>#REF!</v>
      </c>
    </row>
    <row r="259" spans="1:9" x14ac:dyDescent="0.25">
      <c r="A259" s="7">
        <v>42003</v>
      </c>
      <c r="B259" s="8">
        <v>2378.56</v>
      </c>
      <c r="C259">
        <f>+VLOOKUP($A259,'USD X Barril WTI'!$A$6060:$B$8189,2,0)</f>
        <v>54.14</v>
      </c>
      <c r="D259" s="36">
        <f>+IFERROR(VLOOKUP($A259,'TASA INTERVENCIÓN'!$A$9:$B$4757,2,0),D258)</f>
        <v>4.4999999999999998E-2</v>
      </c>
      <c r="E259" s="52">
        <v>2.5000000000000001E-3</v>
      </c>
      <c r="F259">
        <f t="shared" si="16"/>
        <v>0.95933014354066992</v>
      </c>
      <c r="G259" s="9">
        <f t="shared" si="14"/>
        <v>2281.8243062200959</v>
      </c>
      <c r="H259" s="33">
        <f>+G195</f>
        <v>1941.5786842105265</v>
      </c>
      <c r="I259" s="34">
        <f t="shared" si="15"/>
        <v>436.98131578947346</v>
      </c>
    </row>
    <row r="260" spans="1:9" x14ac:dyDescent="0.25">
      <c r="A260" s="7">
        <v>42004</v>
      </c>
      <c r="B260" s="9">
        <v>2392.46</v>
      </c>
      <c r="C260">
        <f>+VLOOKUP($A260,'USD X Barril WTI'!$A$6060:$B$8189,2,0)</f>
        <v>53.45</v>
      </c>
      <c r="D260" s="36">
        <f>+IFERROR(VLOOKUP($A260,'TASA INTERVENCIÓN'!$A$9:$B$4757,2,0),D259)</f>
        <v>4.4999999999999998E-2</v>
      </c>
      <c r="E260" s="52">
        <v>2.5000000000000001E-3</v>
      </c>
      <c r="F260">
        <f t="shared" si="16"/>
        <v>0.95933014354066992</v>
      </c>
      <c r="G260" s="9">
        <f t="shared" si="14"/>
        <v>2295.1589952153113</v>
      </c>
      <c r="H260" s="33">
        <f>+G196</f>
        <v>1945.9820095693781</v>
      </c>
      <c r="I260" s="34">
        <f t="shared" si="15"/>
        <v>446.47799043062196</v>
      </c>
    </row>
    <row r="261" spans="1:9" x14ac:dyDescent="0.25">
      <c r="A261" s="7">
        <v>42006</v>
      </c>
      <c r="B261" s="9">
        <v>2392.46</v>
      </c>
      <c r="C261">
        <f>+VLOOKUP($A261,'USD X Barril WTI'!$A$6060:$B$8189,2,0)</f>
        <v>52.72</v>
      </c>
      <c r="D261" s="36">
        <f>+IFERROR(VLOOKUP($A261,'TASA INTERVENCIÓN'!$A$9:$B$4757,2,0),#REF!)</f>
        <v>4.4999999999999998E-2</v>
      </c>
      <c r="E261" s="52">
        <v>2.5000000000000001E-3</v>
      </c>
      <c r="F261">
        <f t="shared" si="16"/>
        <v>0.95933014354066992</v>
      </c>
      <c r="G261" s="9">
        <f t="shared" si="14"/>
        <v>2295.1589952153113</v>
      </c>
      <c r="H261" s="33">
        <f>+G198</f>
        <v>1943.363038277512</v>
      </c>
      <c r="I261" s="34">
        <f t="shared" si="15"/>
        <v>449.096961722488</v>
      </c>
    </row>
    <row r="262" spans="1:9" x14ac:dyDescent="0.25">
      <c r="A262" s="7">
        <v>42009</v>
      </c>
      <c r="B262" s="8">
        <v>2383.37</v>
      </c>
      <c r="C262">
        <f>+VLOOKUP($A262,'USD X Barril WTI'!$A$6060:$B$8189,2,0)</f>
        <v>50.05</v>
      </c>
      <c r="D262" s="36">
        <f>+IFERROR(VLOOKUP($A262,'TASA INTERVENCIÓN'!$A$9:$B$4757,2,0),#REF!)</f>
        <v>4.4999999999999998E-2</v>
      </c>
      <c r="E262" s="52">
        <v>2.5000000000000001E-3</v>
      </c>
      <c r="F262">
        <f t="shared" si="16"/>
        <v>0.95933014354066992</v>
      </c>
      <c r="G262" s="9">
        <f t="shared" si="14"/>
        <v>2286.4386842105264</v>
      </c>
      <c r="H262" s="33" t="e">
        <f>+#REF!</f>
        <v>#REF!</v>
      </c>
      <c r="I262" s="34" t="e">
        <f t="shared" si="15"/>
        <v>#REF!</v>
      </c>
    </row>
    <row r="263" spans="1:9" x14ac:dyDescent="0.25">
      <c r="A263" s="7">
        <v>42010</v>
      </c>
      <c r="B263" s="9">
        <v>2412.8200000000002</v>
      </c>
      <c r="C263">
        <f>+VLOOKUP($A263,'USD X Barril WTI'!$A$6060:$B$8189,2,0)</f>
        <v>47.98</v>
      </c>
      <c r="D263" s="36">
        <f>+IFERROR(VLOOKUP($A263,'TASA INTERVENCIÓN'!$A$9:$B$4757,2,0),D262)</f>
        <v>4.4999999999999998E-2</v>
      </c>
      <c r="E263" s="52">
        <v>2.5000000000000001E-3</v>
      </c>
      <c r="F263">
        <f t="shared" si="16"/>
        <v>0.95933014354066992</v>
      </c>
      <c r="G263" s="9">
        <f t="shared" si="14"/>
        <v>2314.6909569377995</v>
      </c>
      <c r="H263" s="33">
        <f>+G200</f>
        <v>1943.7947368421055</v>
      </c>
      <c r="I263" s="34">
        <f t="shared" si="15"/>
        <v>469.02526315789464</v>
      </c>
    </row>
    <row r="264" spans="1:9" x14ac:dyDescent="0.25">
      <c r="A264" s="7">
        <v>42011</v>
      </c>
      <c r="B264" s="8">
        <v>2452.11</v>
      </c>
      <c r="C264">
        <f>+VLOOKUP($A264,'USD X Barril WTI'!$A$6060:$B$8189,2,0)</f>
        <v>48.69</v>
      </c>
      <c r="D264" s="36">
        <f>+IFERROR(VLOOKUP($A264,'TASA INTERVENCIÓN'!$A$9:$B$4757,2,0),D263)</f>
        <v>4.4999999999999998E-2</v>
      </c>
      <c r="E264" s="52">
        <v>2.5000000000000001E-3</v>
      </c>
      <c r="F264">
        <f t="shared" si="16"/>
        <v>0.95933014354066992</v>
      </c>
      <c r="G264" s="9">
        <f t="shared" si="14"/>
        <v>2352.3830382775122</v>
      </c>
      <c r="H264" s="33">
        <f>+G201</f>
        <v>1945.5503110047848</v>
      </c>
      <c r="I264" s="34">
        <f t="shared" si="15"/>
        <v>506.55968899521531</v>
      </c>
    </row>
    <row r="265" spans="1:9" x14ac:dyDescent="0.25">
      <c r="A265" s="7">
        <v>42012</v>
      </c>
      <c r="B265" s="9">
        <v>2434.31</v>
      </c>
      <c r="C265">
        <f>+VLOOKUP($A265,'USD X Barril WTI'!$A$6060:$B$8189,2,0)</f>
        <v>48.8</v>
      </c>
      <c r="D265" s="36">
        <f>+IFERROR(VLOOKUP($A265,'TASA INTERVENCIÓN'!$A$9:$B$4757,2,0),D264)</f>
        <v>4.4999999999999998E-2</v>
      </c>
      <c r="E265" s="52">
        <v>2.5000000000000001E-3</v>
      </c>
      <c r="F265">
        <f t="shared" si="16"/>
        <v>0.95933014354066992</v>
      </c>
      <c r="G265" s="9">
        <f t="shared" si="14"/>
        <v>2335.3069617224883</v>
      </c>
      <c r="H265" s="33">
        <f>+G202</f>
        <v>1944.466267942584</v>
      </c>
      <c r="I265" s="34">
        <f t="shared" si="15"/>
        <v>489.84373205741599</v>
      </c>
    </row>
    <row r="266" spans="1:9" x14ac:dyDescent="0.25">
      <c r="A266" s="7">
        <v>42013</v>
      </c>
      <c r="B266" s="8">
        <v>2405.0300000000002</v>
      </c>
      <c r="C266">
        <f>+VLOOKUP($A266,'USD X Barril WTI'!$A$6060:$B$8189,2,0)</f>
        <v>48.35</v>
      </c>
      <c r="D266" s="36">
        <f>+IFERROR(VLOOKUP($A266,'TASA INTERVENCIÓN'!$A$9:$B$4757,2,0),D265)</f>
        <v>4.4999999999999998E-2</v>
      </c>
      <c r="E266" s="52">
        <v>2.5000000000000001E-3</v>
      </c>
      <c r="F266">
        <f t="shared" si="16"/>
        <v>0.95933014354066992</v>
      </c>
      <c r="G266" s="9">
        <f t="shared" si="14"/>
        <v>2307.2177751196177</v>
      </c>
      <c r="H266" s="33">
        <f>+G203</f>
        <v>1957.3308851674642</v>
      </c>
      <c r="I266" s="34">
        <f t="shared" si="15"/>
        <v>447.699114832536</v>
      </c>
    </row>
    <row r="267" spans="1:9" x14ac:dyDescent="0.25">
      <c r="A267" s="7">
        <v>42016</v>
      </c>
      <c r="B267" s="9">
        <v>2406.71</v>
      </c>
      <c r="C267">
        <f>+VLOOKUP($A267,'USD X Barril WTI'!$A$6060:$B$8189,2,0)</f>
        <v>46.06</v>
      </c>
      <c r="D267" s="36" t="e">
        <f>+IFERROR(VLOOKUP($A267,'TASA INTERVENCIÓN'!$A$9:$B$4757,2,0),#REF!)</f>
        <v>#REF!</v>
      </c>
      <c r="E267" s="52">
        <v>2.5000000000000001E-3</v>
      </c>
      <c r="F267" t="e">
        <f t="shared" si="16"/>
        <v>#REF!</v>
      </c>
      <c r="G267" s="9" t="e">
        <f t="shared" si="14"/>
        <v>#REF!</v>
      </c>
      <c r="H267" s="33" t="e">
        <f>+#REF!</f>
        <v>#REF!</v>
      </c>
      <c r="I267" s="34" t="e">
        <f t="shared" si="15"/>
        <v>#REF!</v>
      </c>
    </row>
    <row r="268" spans="1:9" x14ac:dyDescent="0.25">
      <c r="A268" s="7">
        <v>42017</v>
      </c>
      <c r="B268" s="8">
        <v>2406.71</v>
      </c>
      <c r="C268">
        <f>+VLOOKUP($A268,'USD X Barril WTI'!$A$6060:$B$8189,2,0)</f>
        <v>45.92</v>
      </c>
      <c r="D268" s="36">
        <f>+IFERROR(VLOOKUP($A268,'TASA INTERVENCIÓN'!$A$9:$B$4757,2,0),D267)</f>
        <v>4.4999999999999998E-2</v>
      </c>
      <c r="E268" s="52">
        <v>2.5000000000000001E-3</v>
      </c>
      <c r="F268">
        <f t="shared" si="16"/>
        <v>0.95933014354066992</v>
      </c>
      <c r="G268" s="9">
        <f t="shared" si="14"/>
        <v>2308.8294497607658</v>
      </c>
      <c r="H268" s="33" t="e">
        <f>+G205</f>
        <v>#REF!</v>
      </c>
      <c r="I268" s="34" t="e">
        <f t="shared" si="15"/>
        <v>#REF!</v>
      </c>
    </row>
    <row r="269" spans="1:9" x14ac:dyDescent="0.25">
      <c r="A269" s="7">
        <v>42018</v>
      </c>
      <c r="B269" s="9">
        <v>2442.0300000000002</v>
      </c>
      <c r="C269">
        <f>+VLOOKUP($A269,'USD X Barril WTI'!$A$6060:$B$8189,2,0)</f>
        <v>48.49</v>
      </c>
      <c r="D269" s="36">
        <f>+IFERROR(VLOOKUP($A269,'TASA INTERVENCIÓN'!$A$9:$B$4757,2,0),D268)</f>
        <v>4.4999999999999998E-2</v>
      </c>
      <c r="E269" s="52">
        <v>2.5000000000000001E-3</v>
      </c>
      <c r="F269">
        <f t="shared" si="16"/>
        <v>0.95933014354066992</v>
      </c>
      <c r="G269" s="9">
        <f t="shared" si="14"/>
        <v>2342.7129904306225</v>
      </c>
      <c r="H269" s="33">
        <f>+G206</f>
        <v>1969.4664114832538</v>
      </c>
      <c r="I269" s="34">
        <f t="shared" si="15"/>
        <v>472.56358851674645</v>
      </c>
    </row>
    <row r="270" spans="1:9" x14ac:dyDescent="0.25">
      <c r="A270" s="7">
        <v>42019</v>
      </c>
      <c r="B270" s="8">
        <v>2438.79</v>
      </c>
      <c r="C270">
        <f>+VLOOKUP($A270,'USD X Barril WTI'!$A$6060:$B$8189,2,0)</f>
        <v>46.37</v>
      </c>
      <c r="D270" s="36">
        <f>+IFERROR(VLOOKUP($A270,'TASA INTERVENCIÓN'!$A$9:$B$4757,2,0),D269)</f>
        <v>4.4999999999999998E-2</v>
      </c>
      <c r="E270" s="52">
        <v>2.5000000000000001E-3</v>
      </c>
      <c r="F270">
        <f t="shared" si="16"/>
        <v>0.95933014354066992</v>
      </c>
      <c r="G270" s="9">
        <f t="shared" si="14"/>
        <v>2339.6047607655505</v>
      </c>
      <c r="H270" s="33">
        <f>+G207</f>
        <v>1966.3006220095695</v>
      </c>
      <c r="I270" s="34">
        <f t="shared" si="15"/>
        <v>472.48937799043051</v>
      </c>
    </row>
    <row r="271" spans="1:9" x14ac:dyDescent="0.25">
      <c r="A271" s="7">
        <v>42020</v>
      </c>
      <c r="B271" s="9">
        <v>2398.91</v>
      </c>
      <c r="C271">
        <f>+VLOOKUP($A271,'USD X Barril WTI'!$A$6060:$B$8189,2,0)</f>
        <v>48.49</v>
      </c>
      <c r="D271" s="36">
        <f>+IFERROR(VLOOKUP($A271,'TASA INTERVENCIÓN'!$A$9:$B$4757,2,0),D270)</f>
        <v>4.4999999999999998E-2</v>
      </c>
      <c r="E271" s="52">
        <v>2.5000000000000001E-3</v>
      </c>
      <c r="F271">
        <f t="shared" si="16"/>
        <v>0.95933014354066992</v>
      </c>
      <c r="G271" s="9">
        <f t="shared" si="14"/>
        <v>2301.3466746411482</v>
      </c>
      <c r="H271" s="33">
        <f>+G208</f>
        <v>1974.0136363636364</v>
      </c>
      <c r="I271" s="34">
        <f t="shared" si="15"/>
        <v>424.8963636363635</v>
      </c>
    </row>
    <row r="272" spans="1:9" x14ac:dyDescent="0.25">
      <c r="A272" s="7">
        <v>42024</v>
      </c>
      <c r="B272" s="9">
        <v>2383.91</v>
      </c>
      <c r="C272">
        <f>+VLOOKUP($A272,'USD X Barril WTI'!$A$6060:$B$8189,2,0)</f>
        <v>46.79</v>
      </c>
      <c r="D272" s="36">
        <f>+IFERROR(VLOOKUP($A272,'TASA INTERVENCIÓN'!$A$9:$B$4757,2,0),#REF!)</f>
        <v>4.4999999999999998E-2</v>
      </c>
      <c r="E272" s="52">
        <v>2.5000000000000001E-3</v>
      </c>
      <c r="F272">
        <f t="shared" si="16"/>
        <v>0.95933014354066992</v>
      </c>
      <c r="G272" s="9">
        <f t="shared" ref="G272:G316" si="17">+B272*F272</f>
        <v>2286.9567224880384</v>
      </c>
      <c r="H272" s="33">
        <f>+G210</f>
        <v>1980.4699282296651</v>
      </c>
      <c r="I272" s="34">
        <f t="shared" ref="I272:I315" si="18">+B272-H272</f>
        <v>403.44007177033473</v>
      </c>
    </row>
    <row r="273" spans="1:9" x14ac:dyDescent="0.25">
      <c r="A273" s="7">
        <v>42025</v>
      </c>
      <c r="B273" s="8">
        <v>2373.44</v>
      </c>
      <c r="C273">
        <f>+VLOOKUP($A273,'USD X Barril WTI'!$A$6060:$B$8189,2,0)</f>
        <v>47.85</v>
      </c>
      <c r="D273" s="36">
        <f>+IFERROR(VLOOKUP($A273,'TASA INTERVENCIÓN'!$A$9:$B$4757,2,0),D272)</f>
        <v>4.4999999999999998E-2</v>
      </c>
      <c r="E273" s="52">
        <v>2.5000000000000001E-3</v>
      </c>
      <c r="F273">
        <f t="shared" ref="F273:F317" si="19">+(1+E273)/(1+D273)</f>
        <v>0.95933014354066992</v>
      </c>
      <c r="G273" s="9">
        <f t="shared" si="17"/>
        <v>2276.9125358851675</v>
      </c>
      <c r="H273" s="33">
        <f>+G211</f>
        <v>1981.8033971291868</v>
      </c>
      <c r="I273" s="34">
        <f t="shared" si="18"/>
        <v>391.63660287081325</v>
      </c>
    </row>
    <row r="274" spans="1:9" x14ac:dyDescent="0.25">
      <c r="A274" s="7">
        <v>42026</v>
      </c>
      <c r="B274" s="9">
        <v>2361.54</v>
      </c>
      <c r="C274">
        <f>+VLOOKUP($A274,'USD X Barril WTI'!$A$6060:$B$8189,2,0)</f>
        <v>45.93</v>
      </c>
      <c r="D274" s="36">
        <f>+IFERROR(VLOOKUP($A274,'TASA INTERVENCIÓN'!$A$9:$B$4757,2,0),D273)</f>
        <v>4.4999999999999998E-2</v>
      </c>
      <c r="E274" s="52">
        <v>2.5000000000000001E-3</v>
      </c>
      <c r="F274">
        <f t="shared" si="19"/>
        <v>0.95933014354066992</v>
      </c>
      <c r="G274" s="9">
        <f t="shared" si="17"/>
        <v>2265.4965071770334</v>
      </c>
      <c r="H274" s="33">
        <f>+G212</f>
        <v>1965.1302392344498</v>
      </c>
      <c r="I274" s="34">
        <f t="shared" si="18"/>
        <v>396.40976076555012</v>
      </c>
    </row>
    <row r="275" spans="1:9" x14ac:dyDescent="0.25">
      <c r="A275" s="7">
        <v>42027</v>
      </c>
      <c r="B275" s="8">
        <v>2370.75</v>
      </c>
      <c r="C275">
        <f>+VLOOKUP($A275,'USD X Barril WTI'!$A$6060:$B$8189,2,0)</f>
        <v>45.26</v>
      </c>
      <c r="D275" s="36">
        <f>+IFERROR(VLOOKUP($A275,'TASA INTERVENCIÓN'!$A$9:$B$4757,2,0),D274)</f>
        <v>4.4999999999999998E-2</v>
      </c>
      <c r="E275" s="52">
        <v>2.5000000000000001E-3</v>
      </c>
      <c r="F275">
        <f t="shared" si="19"/>
        <v>0.95933014354066992</v>
      </c>
      <c r="G275" s="9">
        <f t="shared" si="17"/>
        <v>2274.3319377990433</v>
      </c>
      <c r="H275" s="33">
        <f>+G213</f>
        <v>1966.5308612440194</v>
      </c>
      <c r="I275" s="34">
        <f t="shared" si="18"/>
        <v>404.21913875598057</v>
      </c>
    </row>
    <row r="276" spans="1:9" x14ac:dyDescent="0.25">
      <c r="A276" s="7">
        <v>42030</v>
      </c>
      <c r="B276" s="9">
        <v>2386.5</v>
      </c>
      <c r="C276">
        <f>+VLOOKUP($A276,'USD X Barril WTI'!$A$6060:$B$8189,2,0)</f>
        <v>44.8</v>
      </c>
      <c r="D276" s="36">
        <f>+IFERROR(VLOOKUP($A276,'TASA INTERVENCIÓN'!$A$9:$B$4757,2,0),#REF!)</f>
        <v>4.4999999999999998E-2</v>
      </c>
      <c r="E276" s="52">
        <v>2.5000000000000001E-3</v>
      </c>
      <c r="F276">
        <f t="shared" si="19"/>
        <v>0.95933014354066992</v>
      </c>
      <c r="G276" s="9">
        <f t="shared" si="17"/>
        <v>2289.4413875598088</v>
      </c>
      <c r="H276" s="33" t="e">
        <f>+#REF!</f>
        <v>#REF!</v>
      </c>
      <c r="I276" s="34" t="e">
        <f t="shared" si="18"/>
        <v>#REF!</v>
      </c>
    </row>
    <row r="277" spans="1:9" x14ac:dyDescent="0.25">
      <c r="A277" s="7">
        <v>42031</v>
      </c>
      <c r="B277" s="8">
        <v>2386.2800000000002</v>
      </c>
      <c r="C277">
        <f>+VLOOKUP($A277,'USD X Barril WTI'!$A$6060:$B$8189,2,0)</f>
        <v>45.84</v>
      </c>
      <c r="D277" s="36">
        <f>+IFERROR(VLOOKUP($A277,'TASA INTERVENCIÓN'!$A$9:$B$4757,2,0),D276)</f>
        <v>4.4999999999999998E-2</v>
      </c>
      <c r="E277" s="52">
        <v>2.5000000000000001E-3</v>
      </c>
      <c r="F277">
        <f t="shared" si="19"/>
        <v>0.95933014354066992</v>
      </c>
      <c r="G277" s="9">
        <f t="shared" si="17"/>
        <v>2289.2303349282301</v>
      </c>
      <c r="H277" s="33">
        <f>+G215</f>
        <v>1981.381291866029</v>
      </c>
      <c r="I277" s="34">
        <f t="shared" si="18"/>
        <v>404.89870813397124</v>
      </c>
    </row>
    <row r="278" spans="1:9" x14ac:dyDescent="0.25">
      <c r="A278" s="7">
        <v>42032</v>
      </c>
      <c r="B278" s="9">
        <v>2381.11</v>
      </c>
      <c r="C278">
        <f>+VLOOKUP($A278,'USD X Barril WTI'!$A$6060:$B$8189,2,0)</f>
        <v>44.08</v>
      </c>
      <c r="D278" s="36">
        <f>+IFERROR(VLOOKUP($A278,'TASA INTERVENCIÓN'!$A$9:$B$4757,2,0),D277)</f>
        <v>4.4999999999999998E-2</v>
      </c>
      <c r="E278" s="52">
        <v>2.5000000000000001E-3</v>
      </c>
      <c r="F278">
        <f t="shared" si="19"/>
        <v>0.95933014354066992</v>
      </c>
      <c r="G278" s="9">
        <f t="shared" si="17"/>
        <v>2284.2705980861247</v>
      </c>
      <c r="H278" s="33">
        <f>+G216</f>
        <v>1985.5447846889952</v>
      </c>
      <c r="I278" s="34">
        <f t="shared" si="18"/>
        <v>395.56521531100498</v>
      </c>
    </row>
    <row r="279" spans="1:9" x14ac:dyDescent="0.25">
      <c r="A279" s="7">
        <v>42033</v>
      </c>
      <c r="B279" s="8">
        <v>2362.42</v>
      </c>
      <c r="C279">
        <f>+VLOOKUP($A279,'USD X Barril WTI'!$A$6060:$B$8189,2,0)</f>
        <v>44.12</v>
      </c>
      <c r="D279" s="36">
        <f>+IFERROR(VLOOKUP($A279,'TASA INTERVENCIÓN'!$A$9:$B$4757,2,0),D278)</f>
        <v>4.4999999999999998E-2</v>
      </c>
      <c r="E279" s="52">
        <v>2.5000000000000001E-3</v>
      </c>
      <c r="F279">
        <f t="shared" si="19"/>
        <v>0.95933014354066992</v>
      </c>
      <c r="G279" s="9">
        <f t="shared" si="17"/>
        <v>2266.3407177033496</v>
      </c>
      <c r="H279" s="33">
        <f>+G217</f>
        <v>1971.835956937799</v>
      </c>
      <c r="I279" s="34">
        <f t="shared" si="18"/>
        <v>390.58404306220109</v>
      </c>
    </row>
    <row r="280" spans="1:9" x14ac:dyDescent="0.25">
      <c r="A280" s="7">
        <v>42034</v>
      </c>
      <c r="B280" s="9">
        <v>2397.35</v>
      </c>
      <c r="C280">
        <f>+VLOOKUP($A280,'USD X Barril WTI'!$A$6060:$B$8189,2,0)</f>
        <v>47.79</v>
      </c>
      <c r="D280" s="36">
        <f>+IFERROR(VLOOKUP($A280,'TASA INTERVENCIÓN'!$A$9:$B$4757,2,0),D279)</f>
        <v>4.4999999999999998E-2</v>
      </c>
      <c r="E280" s="52">
        <v>2.5000000000000001E-3</v>
      </c>
      <c r="F280">
        <f t="shared" si="19"/>
        <v>0.95933014354066992</v>
      </c>
      <c r="G280" s="9">
        <f t="shared" si="17"/>
        <v>2299.8501196172251</v>
      </c>
      <c r="H280" s="33">
        <f>+G218</f>
        <v>1961.3984449760767</v>
      </c>
      <c r="I280" s="34">
        <f t="shared" si="18"/>
        <v>435.95155502392322</v>
      </c>
    </row>
    <row r="281" spans="1:9" x14ac:dyDescent="0.25">
      <c r="A281" s="7">
        <v>42037</v>
      </c>
      <c r="B281" s="8">
        <v>2441.1</v>
      </c>
      <c r="C281">
        <f>+VLOOKUP($A281,'USD X Barril WTI'!$A$6060:$B$8189,2,0)</f>
        <v>49.25</v>
      </c>
      <c r="D281" s="36">
        <f>+IFERROR(VLOOKUP($A281,'TASA INTERVENCIÓN'!$A$9:$B$4757,2,0),#REF!)</f>
        <v>4.4999999999999998E-2</v>
      </c>
      <c r="E281" s="52">
        <v>2.5000000000000001E-3</v>
      </c>
      <c r="F281">
        <f t="shared" si="19"/>
        <v>0.95933014354066992</v>
      </c>
      <c r="G281" s="9">
        <f t="shared" si="17"/>
        <v>2341.8208133971293</v>
      </c>
      <c r="H281" s="33" t="e">
        <f>+#REF!</f>
        <v>#REF!</v>
      </c>
      <c r="I281" s="34" t="e">
        <f t="shared" si="18"/>
        <v>#REF!</v>
      </c>
    </row>
    <row r="282" spans="1:9" x14ac:dyDescent="0.25">
      <c r="A282" s="7">
        <v>42038</v>
      </c>
      <c r="B282" s="9">
        <v>2407.29</v>
      </c>
      <c r="C282">
        <f>+VLOOKUP($A282,'USD X Barril WTI'!$A$6060:$B$8189,2,0)</f>
        <v>53.04</v>
      </c>
      <c r="D282" s="36">
        <f>+IFERROR(VLOOKUP($A282,'TASA INTERVENCIÓN'!$A$9:$B$4757,2,0),D281)</f>
        <v>4.4999999999999998E-2</v>
      </c>
      <c r="E282" s="52">
        <v>2.5000000000000001E-3</v>
      </c>
      <c r="F282">
        <f t="shared" si="19"/>
        <v>0.95933014354066992</v>
      </c>
      <c r="G282" s="9">
        <f t="shared" si="17"/>
        <v>2309.3858612440195</v>
      </c>
      <c r="H282" s="33" t="e">
        <f>+G220</f>
        <v>#REF!</v>
      </c>
      <c r="I282" s="34" t="e">
        <f t="shared" si="18"/>
        <v>#REF!</v>
      </c>
    </row>
    <row r="283" spans="1:9" x14ac:dyDescent="0.25">
      <c r="A283" s="7">
        <v>42039</v>
      </c>
      <c r="B283" s="8">
        <v>2374.7199999999998</v>
      </c>
      <c r="C283">
        <f>+VLOOKUP($A283,'USD X Barril WTI'!$A$6060:$B$8189,2,0)</f>
        <v>48.45</v>
      </c>
      <c r="D283" s="36">
        <f>+IFERROR(VLOOKUP($A283,'TASA INTERVENCIÓN'!$A$9:$B$4757,2,0),D282)</f>
        <v>4.4999999999999998E-2</v>
      </c>
      <c r="E283" s="52">
        <v>2.5000000000000001E-3</v>
      </c>
      <c r="F283">
        <f t="shared" si="19"/>
        <v>0.95933014354066992</v>
      </c>
      <c r="G283" s="9">
        <f t="shared" si="17"/>
        <v>2278.1404784688993</v>
      </c>
      <c r="H283" s="33">
        <f>+G221</f>
        <v>1978.0620095693782</v>
      </c>
      <c r="I283" s="34">
        <f t="shared" si="18"/>
        <v>396.65799043062157</v>
      </c>
    </row>
    <row r="284" spans="1:9" x14ac:dyDescent="0.25">
      <c r="A284" s="7">
        <v>42040</v>
      </c>
      <c r="B284" s="9">
        <v>2381.91</v>
      </c>
      <c r="C284">
        <f>+VLOOKUP($A284,'USD X Barril WTI'!$A$6060:$B$8189,2,0)</f>
        <v>50.48</v>
      </c>
      <c r="D284" s="36">
        <f>+IFERROR(VLOOKUP($A284,'TASA INTERVENCIÓN'!$A$9:$B$4757,2,0),D283)</f>
        <v>4.4999999999999998E-2</v>
      </c>
      <c r="E284" s="52">
        <v>2.5000000000000001E-3</v>
      </c>
      <c r="F284">
        <f t="shared" si="19"/>
        <v>0.95933014354066992</v>
      </c>
      <c r="G284" s="9">
        <f t="shared" si="17"/>
        <v>2285.038062200957</v>
      </c>
      <c r="H284" s="33">
        <f>+G222</f>
        <v>1992.5191148325357</v>
      </c>
      <c r="I284" s="34">
        <f t="shared" si="18"/>
        <v>389.39088516746415</v>
      </c>
    </row>
    <row r="285" spans="1:9" x14ac:dyDescent="0.25">
      <c r="A285" s="7">
        <v>42041</v>
      </c>
      <c r="B285" s="8">
        <v>2384.5300000000002</v>
      </c>
      <c r="C285">
        <f>+VLOOKUP($A285,'USD X Barril WTI'!$A$6060:$B$8189,2,0)</f>
        <v>51.66</v>
      </c>
      <c r="D285" s="36">
        <f>+IFERROR(VLOOKUP($A285,'TASA INTERVENCIÓN'!$A$9:$B$4757,2,0),D284)</f>
        <v>4.4999999999999998E-2</v>
      </c>
      <c r="E285" s="52">
        <v>2.5000000000000001E-3</v>
      </c>
      <c r="F285">
        <f t="shared" si="19"/>
        <v>0.95933014354066992</v>
      </c>
      <c r="G285" s="9">
        <f t="shared" si="17"/>
        <v>2287.5515071770337</v>
      </c>
      <c r="H285" s="33">
        <f>+G223</f>
        <v>1996.5962679425836</v>
      </c>
      <c r="I285" s="34">
        <f t="shared" si="18"/>
        <v>387.93373205741659</v>
      </c>
    </row>
    <row r="286" spans="1:9" x14ac:dyDescent="0.25">
      <c r="A286" s="7">
        <v>42044</v>
      </c>
      <c r="B286" s="9">
        <v>2384.7600000000002</v>
      </c>
      <c r="C286">
        <f>+VLOOKUP($A286,'USD X Barril WTI'!$A$6060:$B$8189,2,0)</f>
        <v>52.99</v>
      </c>
      <c r="D286" s="36">
        <f>+IFERROR(VLOOKUP($A286,'TASA INTERVENCIÓN'!$A$9:$B$4757,2,0),#REF!)</f>
        <v>4.4999999999999998E-2</v>
      </c>
      <c r="E286" s="52">
        <v>2.5000000000000001E-3</v>
      </c>
      <c r="F286">
        <f t="shared" si="19"/>
        <v>0.95933014354066992</v>
      </c>
      <c r="G286" s="9">
        <f t="shared" si="17"/>
        <v>2287.7721531100483</v>
      </c>
      <c r="H286" s="33" t="e">
        <f>+#REF!</f>
        <v>#REF!</v>
      </c>
      <c r="I286" s="34" t="e">
        <f t="shared" si="18"/>
        <v>#REF!</v>
      </c>
    </row>
    <row r="287" spans="1:9" x14ac:dyDescent="0.25">
      <c r="A287" s="7">
        <v>42045</v>
      </c>
      <c r="B287" s="8">
        <v>2371.31</v>
      </c>
      <c r="C287">
        <f>+VLOOKUP($A287,'USD X Barril WTI'!$A$6060:$B$8189,2,0)</f>
        <v>50.06</v>
      </c>
      <c r="D287" s="36">
        <f>+IFERROR(VLOOKUP($A287,'TASA INTERVENCIÓN'!$A$9:$B$4757,2,0),D286)</f>
        <v>4.4999999999999998E-2</v>
      </c>
      <c r="E287" s="52">
        <v>2.5000000000000001E-3</v>
      </c>
      <c r="F287">
        <f t="shared" si="19"/>
        <v>0.95933014354066992</v>
      </c>
      <c r="G287" s="9">
        <f t="shared" si="17"/>
        <v>2274.8691626794262</v>
      </c>
      <c r="H287" s="33">
        <f>+G225</f>
        <v>2017.711124401914</v>
      </c>
      <c r="I287" s="34">
        <f t="shared" si="18"/>
        <v>353.5988755980859</v>
      </c>
    </row>
    <row r="288" spans="1:9" x14ac:dyDescent="0.25">
      <c r="A288" s="7">
        <v>42046</v>
      </c>
      <c r="B288" s="9">
        <v>2380.79</v>
      </c>
      <c r="C288">
        <f>+VLOOKUP($A288,'USD X Barril WTI'!$A$6060:$B$8189,2,0)</f>
        <v>48.8</v>
      </c>
      <c r="D288" s="36">
        <f>+IFERROR(VLOOKUP($A288,'TASA INTERVENCIÓN'!$A$9:$B$4757,2,0),D287)</f>
        <v>4.4999999999999998E-2</v>
      </c>
      <c r="E288" s="52">
        <v>2.5000000000000001E-3</v>
      </c>
      <c r="F288">
        <f t="shared" si="19"/>
        <v>0.95933014354066992</v>
      </c>
      <c r="G288" s="9">
        <f t="shared" si="17"/>
        <v>2283.9636124401914</v>
      </c>
      <c r="H288" s="33">
        <f>+G226</f>
        <v>2017.5864114832536</v>
      </c>
      <c r="I288" s="34">
        <f t="shared" si="18"/>
        <v>363.20358851674632</v>
      </c>
    </row>
    <row r="289" spans="1:9" x14ac:dyDescent="0.25">
      <c r="A289" s="7">
        <v>42047</v>
      </c>
      <c r="B289" s="8">
        <v>2416.61</v>
      </c>
      <c r="C289">
        <f>+VLOOKUP($A289,'USD X Barril WTI'!$A$6060:$B$8189,2,0)</f>
        <v>51.17</v>
      </c>
      <c r="D289" s="36">
        <f>+IFERROR(VLOOKUP($A289,'TASA INTERVENCIÓN'!$A$9:$B$4757,2,0),D288)</f>
        <v>4.4999999999999998E-2</v>
      </c>
      <c r="E289" s="52">
        <v>2.5000000000000001E-3</v>
      </c>
      <c r="F289">
        <f t="shared" si="19"/>
        <v>0.95933014354066992</v>
      </c>
      <c r="G289" s="9">
        <f t="shared" si="17"/>
        <v>2318.3268181818185</v>
      </c>
      <c r="H289" s="33">
        <f>+G227</f>
        <v>2017.5864114832536</v>
      </c>
      <c r="I289" s="34">
        <f t="shared" si="18"/>
        <v>399.02358851674649</v>
      </c>
    </row>
    <row r="290" spans="1:9" x14ac:dyDescent="0.25">
      <c r="A290" s="7">
        <v>42048</v>
      </c>
      <c r="B290" s="9">
        <v>2401.0300000000002</v>
      </c>
      <c r="C290">
        <f>+VLOOKUP($A290,'USD X Barril WTI'!$A$6060:$B$8189,2,0)</f>
        <v>52.66</v>
      </c>
      <c r="D290" s="36">
        <f>+IFERROR(VLOOKUP($A290,'TASA INTERVENCIÓN'!$A$9:$B$4757,2,0),D289)</f>
        <v>4.4999999999999998E-2</v>
      </c>
      <c r="E290" s="52">
        <v>2.5000000000000001E-3</v>
      </c>
      <c r="F290">
        <f t="shared" si="19"/>
        <v>0.95933014354066992</v>
      </c>
      <c r="G290" s="9">
        <f t="shared" si="17"/>
        <v>2303.380454545455</v>
      </c>
      <c r="H290" s="33">
        <f>+G228</f>
        <v>2029.5492583732059</v>
      </c>
      <c r="I290" s="34">
        <f t="shared" si="18"/>
        <v>371.48074162679427</v>
      </c>
    </row>
    <row r="291" spans="1:9" x14ac:dyDescent="0.25">
      <c r="A291" s="7">
        <v>42052</v>
      </c>
      <c r="B291" s="9">
        <v>2376.23</v>
      </c>
      <c r="C291">
        <f>+VLOOKUP($A291,'USD X Barril WTI'!$A$6060:$B$8189,2,0)</f>
        <v>53.56</v>
      </c>
      <c r="D291" s="36">
        <f>+IFERROR(VLOOKUP($A291,'TASA INTERVENCIÓN'!$A$9:$B$4757,2,0),#REF!)</f>
        <v>4.4999999999999998E-2</v>
      </c>
      <c r="E291" s="52">
        <v>2.5000000000000001E-3</v>
      </c>
      <c r="F291">
        <f t="shared" si="19"/>
        <v>0.95933014354066992</v>
      </c>
      <c r="G291" s="9">
        <f t="shared" si="17"/>
        <v>2279.5890669856462</v>
      </c>
      <c r="H291" s="33" t="e">
        <f>+G230</f>
        <v>#REF!</v>
      </c>
      <c r="I291" s="34" t="e">
        <f t="shared" si="18"/>
        <v>#REF!</v>
      </c>
    </row>
    <row r="292" spans="1:9" x14ac:dyDescent="0.25">
      <c r="A292" s="7">
        <v>42053</v>
      </c>
      <c r="B292" s="8">
        <v>2416.37</v>
      </c>
      <c r="C292">
        <f>+VLOOKUP($A292,'USD X Barril WTI'!$A$6060:$B$8189,2,0)</f>
        <v>52.13</v>
      </c>
      <c r="D292" s="36">
        <f>+IFERROR(VLOOKUP($A292,'TASA INTERVENCIÓN'!$A$9:$B$4757,2,0),D291)</f>
        <v>4.4999999999999998E-2</v>
      </c>
      <c r="E292" s="52">
        <v>2.5000000000000001E-3</v>
      </c>
      <c r="F292">
        <f t="shared" si="19"/>
        <v>0.95933014354066992</v>
      </c>
      <c r="G292" s="9">
        <f t="shared" si="17"/>
        <v>2318.0965789473685</v>
      </c>
      <c r="H292" s="33">
        <f>+G231</f>
        <v>2072.603995215311</v>
      </c>
      <c r="I292" s="34">
        <f t="shared" si="18"/>
        <v>343.7660047846889</v>
      </c>
    </row>
    <row r="293" spans="1:9" x14ac:dyDescent="0.25">
      <c r="A293" s="7">
        <v>42054</v>
      </c>
      <c r="B293" s="9">
        <v>2429.71</v>
      </c>
      <c r="C293">
        <f>+VLOOKUP($A293,'USD X Barril WTI'!$A$6060:$B$8189,2,0)</f>
        <v>51.12</v>
      </c>
      <c r="D293" s="36">
        <f>+IFERROR(VLOOKUP($A293,'TASA INTERVENCIÓN'!$A$9:$B$4757,2,0),D292)</f>
        <v>4.4999999999999998E-2</v>
      </c>
      <c r="E293" s="52">
        <v>2.5000000000000001E-3</v>
      </c>
      <c r="F293">
        <f t="shared" si="19"/>
        <v>0.95933014354066992</v>
      </c>
      <c r="G293" s="9">
        <f t="shared" si="17"/>
        <v>2330.894043062201</v>
      </c>
      <c r="H293" s="33">
        <f>+G232</f>
        <v>2070.7908612440192</v>
      </c>
      <c r="I293" s="34">
        <f t="shared" si="18"/>
        <v>358.91913875598084</v>
      </c>
    </row>
    <row r="294" spans="1:9" x14ac:dyDescent="0.25">
      <c r="A294" s="7">
        <v>42055</v>
      </c>
      <c r="B294" s="8">
        <v>2445.16</v>
      </c>
      <c r="C294">
        <f>+VLOOKUP($A294,'USD X Barril WTI'!$A$6060:$B$8189,2,0)</f>
        <v>49.95</v>
      </c>
      <c r="D294" s="36">
        <f>+IFERROR(VLOOKUP($A294,'TASA INTERVENCIÓN'!$A$9:$B$4757,2,0),D293)</f>
        <v>4.4999999999999998E-2</v>
      </c>
      <c r="E294" s="52">
        <v>2.5000000000000001E-3</v>
      </c>
      <c r="F294">
        <f t="shared" si="19"/>
        <v>0.95933014354066992</v>
      </c>
      <c r="G294" s="9">
        <f t="shared" si="17"/>
        <v>2345.7156937799045</v>
      </c>
      <c r="H294" s="33">
        <f>+G233</f>
        <v>2069.0161004784691</v>
      </c>
      <c r="I294" s="34">
        <f t="shared" si="18"/>
        <v>376.14389952153078</v>
      </c>
    </row>
    <row r="295" spans="1:9" x14ac:dyDescent="0.25">
      <c r="A295" s="7">
        <v>42058</v>
      </c>
      <c r="B295" s="9">
        <v>2455.54</v>
      </c>
      <c r="C295">
        <f>+VLOOKUP($A295,'USD X Barril WTI'!$A$6060:$B$8189,2,0)</f>
        <v>49.56</v>
      </c>
      <c r="D295" s="36">
        <f>+IFERROR(VLOOKUP($A295,'TASA INTERVENCIÓN'!$A$9:$B$4757,2,0),#REF!)</f>
        <v>4.4999999999999998E-2</v>
      </c>
      <c r="E295" s="52">
        <v>2.5000000000000001E-3</v>
      </c>
      <c r="F295">
        <f t="shared" si="19"/>
        <v>0.95933014354066992</v>
      </c>
      <c r="G295" s="9">
        <f t="shared" si="17"/>
        <v>2355.6735406698567</v>
      </c>
      <c r="H295" s="33" t="e">
        <f>+#REF!</f>
        <v>#REF!</v>
      </c>
      <c r="I295" s="34" t="e">
        <f t="shared" si="18"/>
        <v>#REF!</v>
      </c>
    </row>
    <row r="296" spans="1:9" x14ac:dyDescent="0.25">
      <c r="A296" s="7">
        <v>42059</v>
      </c>
      <c r="B296" s="8">
        <v>2489.81</v>
      </c>
      <c r="C296">
        <f>+VLOOKUP($A296,'USD X Barril WTI'!$A$6060:$B$8189,2,0)</f>
        <v>48.48</v>
      </c>
      <c r="D296" s="36">
        <f>+IFERROR(VLOOKUP($A296,'TASA INTERVENCIÓN'!$A$9:$B$4757,2,0),D295)</f>
        <v>4.4999999999999998E-2</v>
      </c>
      <c r="E296" s="52">
        <v>2.5000000000000001E-3</v>
      </c>
      <c r="F296">
        <f t="shared" si="19"/>
        <v>0.95933014354066992</v>
      </c>
      <c r="G296" s="9">
        <f t="shared" si="17"/>
        <v>2388.5497846889953</v>
      </c>
      <c r="H296" s="33">
        <f>+G235</f>
        <v>2054.9043540669859</v>
      </c>
      <c r="I296" s="34">
        <f t="shared" si="18"/>
        <v>434.90564593301406</v>
      </c>
    </row>
    <row r="297" spans="1:9" x14ac:dyDescent="0.25">
      <c r="A297" s="7">
        <v>42060</v>
      </c>
      <c r="B297" s="9">
        <v>2500.59</v>
      </c>
      <c r="C297">
        <f>+VLOOKUP($A297,'USD X Barril WTI'!$A$6060:$B$8189,2,0)</f>
        <v>50.25</v>
      </c>
      <c r="D297" s="36">
        <f>+IFERROR(VLOOKUP($A297,'TASA INTERVENCIÓN'!$A$9:$B$4757,2,0),D296)</f>
        <v>4.4999999999999998E-2</v>
      </c>
      <c r="E297" s="52">
        <v>2.5000000000000001E-3</v>
      </c>
      <c r="F297">
        <f t="shared" si="19"/>
        <v>0.95933014354066992</v>
      </c>
      <c r="G297" s="9">
        <f t="shared" si="17"/>
        <v>2398.8913636363641</v>
      </c>
      <c r="H297" s="33">
        <f>+G236</f>
        <v>2070.3495693779905</v>
      </c>
      <c r="I297" s="34">
        <f t="shared" si="18"/>
        <v>430.24043062200963</v>
      </c>
    </row>
    <row r="298" spans="1:9" x14ac:dyDescent="0.25">
      <c r="A298" s="7">
        <v>42061</v>
      </c>
      <c r="B298" s="8">
        <v>2489.41</v>
      </c>
      <c r="C298">
        <f>+VLOOKUP($A298,'USD X Barril WTI'!$A$6060:$B$8189,2,0)</f>
        <v>47.65</v>
      </c>
      <c r="D298" s="36">
        <f>+IFERROR(VLOOKUP($A298,'TASA INTERVENCIÓN'!$A$9:$B$4757,2,0),D297)</f>
        <v>4.4999999999999998E-2</v>
      </c>
      <c r="E298" s="52">
        <v>2.5000000000000001E-3</v>
      </c>
      <c r="F298">
        <f t="shared" si="19"/>
        <v>0.95933014354066992</v>
      </c>
      <c r="G298" s="9">
        <f t="shared" si="17"/>
        <v>2388.1660526315791</v>
      </c>
      <c r="H298" s="33">
        <f>+G237</f>
        <v>2074.2156698564595</v>
      </c>
      <c r="I298" s="34">
        <f t="shared" si="18"/>
        <v>415.19433014354036</v>
      </c>
    </row>
    <row r="299" spans="1:9" x14ac:dyDescent="0.25">
      <c r="A299" s="7">
        <v>42062</v>
      </c>
      <c r="B299" s="9">
        <v>2484.58</v>
      </c>
      <c r="C299">
        <f>+VLOOKUP($A299,'USD X Barril WTI'!$A$6060:$B$8189,2,0)</f>
        <v>49.84</v>
      </c>
      <c r="D299" s="36">
        <f>+IFERROR(VLOOKUP($A299,'TASA INTERVENCIÓN'!$A$9:$B$4757,2,0),D298)</f>
        <v>4.4999999999999998E-2</v>
      </c>
      <c r="E299" s="52">
        <v>2.5000000000000001E-3</v>
      </c>
      <c r="F299">
        <f t="shared" si="19"/>
        <v>0.95933014354066992</v>
      </c>
      <c r="G299" s="9">
        <f t="shared" si="17"/>
        <v>2383.5324880382777</v>
      </c>
      <c r="H299" s="33" t="e">
        <f>+#REF!</f>
        <v>#REF!</v>
      </c>
      <c r="I299" s="34" t="e">
        <f t="shared" si="18"/>
        <v>#REF!</v>
      </c>
    </row>
    <row r="300" spans="1:9" x14ac:dyDescent="0.25">
      <c r="A300" s="7">
        <v>42065</v>
      </c>
      <c r="B300" s="8">
        <v>2496.9899999999998</v>
      </c>
      <c r="C300">
        <f>+VLOOKUP($A300,'USD X Barril WTI'!$A$6060:$B$8189,2,0)</f>
        <v>49.59</v>
      </c>
      <c r="D300" s="36">
        <f>+IFERROR(VLOOKUP($A300,'TASA INTERVENCIÓN'!$A$9:$B$4757,2,0),#REF!)</f>
        <v>4.4999999999999998E-2</v>
      </c>
      <c r="E300" s="52">
        <v>2.5000000000000001E-3</v>
      </c>
      <c r="F300">
        <f t="shared" si="19"/>
        <v>0.95933014354066992</v>
      </c>
      <c r="G300" s="9">
        <f t="shared" si="17"/>
        <v>2395.4377751196171</v>
      </c>
      <c r="H300" s="33" t="e">
        <f>+#REF!</f>
        <v>#REF!</v>
      </c>
      <c r="I300" s="34" t="e">
        <f t="shared" si="18"/>
        <v>#REF!</v>
      </c>
    </row>
    <row r="301" spans="1:9" x14ac:dyDescent="0.25">
      <c r="A301" s="7">
        <v>42066</v>
      </c>
      <c r="B301" s="9">
        <v>2522.0300000000002</v>
      </c>
      <c r="C301">
        <f>+VLOOKUP($A301,'USD X Barril WTI'!$A$6060:$B$8189,2,0)</f>
        <v>50.43</v>
      </c>
      <c r="D301" s="36">
        <f>+IFERROR(VLOOKUP($A301,'TASA INTERVENCIÓN'!$A$9:$B$4757,2,0),D300)</f>
        <v>4.4999999999999998E-2</v>
      </c>
      <c r="E301" s="52">
        <v>2.5000000000000001E-3</v>
      </c>
      <c r="F301">
        <f t="shared" si="19"/>
        <v>0.95933014354066992</v>
      </c>
      <c r="G301" s="9">
        <f t="shared" si="17"/>
        <v>2419.4594019138758</v>
      </c>
      <c r="H301" s="33">
        <f>+G239</f>
        <v>2116.4645693779908</v>
      </c>
      <c r="I301" s="34">
        <f t="shared" si="18"/>
        <v>405.56543062200944</v>
      </c>
    </row>
    <row r="302" spans="1:9" x14ac:dyDescent="0.25">
      <c r="A302" s="7">
        <v>42067</v>
      </c>
      <c r="B302" s="8">
        <v>2555.08</v>
      </c>
      <c r="C302">
        <f>+VLOOKUP($A302,'USD X Barril WTI'!$A$6060:$B$8189,2,0)</f>
        <v>51.53</v>
      </c>
      <c r="D302" s="36">
        <f>+IFERROR(VLOOKUP($A302,'TASA INTERVENCIÓN'!$A$9:$B$4757,2,0),D301)</f>
        <v>4.4999999999999998E-2</v>
      </c>
      <c r="E302" s="52">
        <v>2.5000000000000001E-3</v>
      </c>
      <c r="F302">
        <f t="shared" si="19"/>
        <v>0.95933014354066992</v>
      </c>
      <c r="G302" s="9">
        <f t="shared" si="17"/>
        <v>2451.165263157895</v>
      </c>
      <c r="H302" s="33">
        <f>+G240</f>
        <v>2160.7568421052633</v>
      </c>
      <c r="I302" s="34">
        <f t="shared" si="18"/>
        <v>394.3231578947366</v>
      </c>
    </row>
    <row r="303" spans="1:9" x14ac:dyDescent="0.25">
      <c r="A303" s="7">
        <v>42068</v>
      </c>
      <c r="B303" s="9">
        <v>2565.9</v>
      </c>
      <c r="C303">
        <f>+VLOOKUP($A303,'USD X Barril WTI'!$A$6060:$B$8189,2,0)</f>
        <v>50.76</v>
      </c>
      <c r="D303" s="36">
        <f>+IFERROR(VLOOKUP($A303,'TASA INTERVENCIÓN'!$A$9:$B$4757,2,0),D302)</f>
        <v>4.4999999999999998E-2</v>
      </c>
      <c r="E303" s="52">
        <v>2.5000000000000001E-3</v>
      </c>
      <c r="F303">
        <f t="shared" si="19"/>
        <v>0.95933014354066992</v>
      </c>
      <c r="G303" s="9">
        <f t="shared" si="17"/>
        <v>2461.545215311005</v>
      </c>
      <c r="H303" s="33">
        <f>+G241</f>
        <v>2200.19490430622</v>
      </c>
      <c r="I303" s="34">
        <f t="shared" si="18"/>
        <v>365.70509569378009</v>
      </c>
    </row>
    <row r="304" spans="1:9" x14ac:dyDescent="0.25">
      <c r="A304" s="7">
        <v>42069</v>
      </c>
      <c r="B304" s="8">
        <v>2543.4699999999998</v>
      </c>
      <c r="C304">
        <f>+VLOOKUP($A304,'USD X Barril WTI'!$A$6060:$B$8189,2,0)</f>
        <v>49.61</v>
      </c>
      <c r="D304" s="36">
        <f>+IFERROR(VLOOKUP($A304,'TASA INTERVENCIÓN'!$A$9:$B$4757,2,0),D303)</f>
        <v>4.4999999999999998E-2</v>
      </c>
      <c r="E304" s="52">
        <v>2.5000000000000001E-3</v>
      </c>
      <c r="F304">
        <f t="shared" si="19"/>
        <v>0.95933014354066992</v>
      </c>
      <c r="G304" s="9">
        <f t="shared" si="17"/>
        <v>2440.0274401913875</v>
      </c>
      <c r="H304" s="33">
        <f>+G242</f>
        <v>2193.0574880382778</v>
      </c>
      <c r="I304" s="34">
        <f t="shared" si="18"/>
        <v>350.41251196172198</v>
      </c>
    </row>
    <row r="305" spans="1:9" x14ac:dyDescent="0.25">
      <c r="A305" s="7">
        <v>42072</v>
      </c>
      <c r="B305" s="9">
        <v>2565.61</v>
      </c>
      <c r="C305">
        <f>+VLOOKUP($A305,'USD X Barril WTI'!$A$6060:$B$8189,2,0)</f>
        <v>49.95</v>
      </c>
      <c r="D305" s="36">
        <f>+IFERROR(VLOOKUP($A305,'TASA INTERVENCIÓN'!$A$9:$B$4757,2,0),#REF!)</f>
        <v>4.4999999999999998E-2</v>
      </c>
      <c r="E305" s="52">
        <v>2.5000000000000001E-3</v>
      </c>
      <c r="F305">
        <f t="shared" si="19"/>
        <v>0.95933014354066992</v>
      </c>
      <c r="G305" s="9">
        <f t="shared" si="17"/>
        <v>2461.2670095693784</v>
      </c>
      <c r="H305" s="33" t="e">
        <f>+#REF!</f>
        <v>#REF!</v>
      </c>
      <c r="I305" s="34" t="e">
        <f t="shared" si="18"/>
        <v>#REF!</v>
      </c>
    </row>
    <row r="306" spans="1:9" x14ac:dyDescent="0.25">
      <c r="A306" s="7">
        <v>42073</v>
      </c>
      <c r="B306" s="8">
        <v>2592.86</v>
      </c>
      <c r="C306">
        <f>+VLOOKUP($A306,'USD X Barril WTI'!$A$6060:$B$8189,2,0)</f>
        <v>48.42</v>
      </c>
      <c r="D306" s="36">
        <f>+IFERROR(VLOOKUP($A306,'TASA INTERVENCIÓN'!$A$9:$B$4757,2,0),D305)</f>
        <v>4.4999999999999998E-2</v>
      </c>
      <c r="E306" s="52">
        <v>2.5000000000000001E-3</v>
      </c>
      <c r="F306">
        <f t="shared" si="19"/>
        <v>0.95933014354066992</v>
      </c>
      <c r="G306" s="9">
        <f t="shared" si="17"/>
        <v>2487.4087559808613</v>
      </c>
      <c r="H306" s="33" t="e">
        <f>+G244</f>
        <v>#REF!</v>
      </c>
      <c r="I306" s="34" t="e">
        <f t="shared" si="18"/>
        <v>#REF!</v>
      </c>
    </row>
    <row r="307" spans="1:9" x14ac:dyDescent="0.25">
      <c r="A307" s="7">
        <v>42074</v>
      </c>
      <c r="B307" s="9">
        <v>2618.79</v>
      </c>
      <c r="C307">
        <f>+VLOOKUP($A307,'USD X Barril WTI'!$A$6060:$B$8189,2,0)</f>
        <v>48.06</v>
      </c>
      <c r="D307" s="36">
        <f>+IFERROR(VLOOKUP($A307,'TASA INTERVENCIÓN'!$A$9:$B$4757,2,0),D306)</f>
        <v>4.4999999999999998E-2</v>
      </c>
      <c r="E307" s="52">
        <v>2.5000000000000001E-3</v>
      </c>
      <c r="F307">
        <f t="shared" si="19"/>
        <v>0.95933014354066992</v>
      </c>
      <c r="G307" s="9">
        <f t="shared" si="17"/>
        <v>2512.2841866028712</v>
      </c>
      <c r="H307" s="33">
        <f>+G245</f>
        <v>2210.4117703349284</v>
      </c>
      <c r="I307" s="34">
        <f t="shared" si="18"/>
        <v>408.37822966507156</v>
      </c>
    </row>
    <row r="308" spans="1:9" x14ac:dyDescent="0.25">
      <c r="A308" s="7">
        <v>42075</v>
      </c>
      <c r="B308" s="8">
        <v>2633.65</v>
      </c>
      <c r="C308">
        <f>+VLOOKUP($A308,'USD X Barril WTI'!$A$6060:$B$8189,2,0)</f>
        <v>47.12</v>
      </c>
      <c r="D308" s="36">
        <f>+IFERROR(VLOOKUP($A308,'TASA INTERVENCIÓN'!$A$9:$B$4757,2,0),D307)</f>
        <v>4.4999999999999998E-2</v>
      </c>
      <c r="E308" s="52">
        <v>2.5000000000000001E-3</v>
      </c>
      <c r="F308">
        <f t="shared" si="19"/>
        <v>0.95933014354066992</v>
      </c>
      <c r="G308" s="9">
        <f t="shared" si="17"/>
        <v>2526.5398325358856</v>
      </c>
      <c r="H308" s="33">
        <f>+G246</f>
        <v>2254.4354306220098</v>
      </c>
      <c r="I308" s="34">
        <f t="shared" si="18"/>
        <v>379.2145693779903</v>
      </c>
    </row>
    <row r="309" spans="1:9" x14ac:dyDescent="0.25">
      <c r="A309" s="7">
        <v>42076</v>
      </c>
      <c r="B309" s="9">
        <v>2610.08</v>
      </c>
      <c r="C309">
        <f>+VLOOKUP($A309,'USD X Barril WTI'!$A$6060:$B$8189,2,0)</f>
        <v>44.88</v>
      </c>
      <c r="D309" s="36">
        <f>+IFERROR(VLOOKUP($A309,'TASA INTERVENCIÓN'!$A$9:$B$4757,2,0),D308)</f>
        <v>4.4999999999999998E-2</v>
      </c>
      <c r="E309" s="52">
        <v>2.5000000000000001E-3</v>
      </c>
      <c r="F309">
        <f t="shared" si="19"/>
        <v>0.95933014354066992</v>
      </c>
      <c r="G309" s="9">
        <f t="shared" si="17"/>
        <v>2503.9284210526316</v>
      </c>
      <c r="H309" s="33">
        <f>+G247</f>
        <v>2285.0860287081341</v>
      </c>
      <c r="I309" s="34">
        <f t="shared" si="18"/>
        <v>324.99397129186582</v>
      </c>
    </row>
    <row r="310" spans="1:9" x14ac:dyDescent="0.25">
      <c r="A310" s="7">
        <v>42079</v>
      </c>
      <c r="B310" s="8">
        <v>2661.52</v>
      </c>
      <c r="C310">
        <f>+VLOOKUP($A310,'USD X Barril WTI'!$A$6060:$B$8189,2,0)</f>
        <v>43.93</v>
      </c>
      <c r="D310" s="36">
        <f>+IFERROR(VLOOKUP($A310,'TASA INTERVENCIÓN'!$A$9:$B$4757,2,0),#REF!)</f>
        <v>4.4999999999999998E-2</v>
      </c>
      <c r="E310" s="52">
        <v>2.5000000000000001E-3</v>
      </c>
      <c r="F310">
        <f t="shared" si="19"/>
        <v>0.95933014354066992</v>
      </c>
      <c r="G310" s="9">
        <f t="shared" si="17"/>
        <v>2553.2763636363638</v>
      </c>
      <c r="H310" s="33" t="e">
        <f>+#REF!</f>
        <v>#REF!</v>
      </c>
      <c r="I310" s="34" t="e">
        <f t="shared" si="18"/>
        <v>#REF!</v>
      </c>
    </row>
    <row r="311" spans="1:9" x14ac:dyDescent="0.25">
      <c r="A311" s="7">
        <v>42080</v>
      </c>
      <c r="B311" s="9">
        <v>2675.08</v>
      </c>
      <c r="C311">
        <f>+VLOOKUP($A311,'USD X Barril WTI'!$A$6060:$B$8189,2,0)</f>
        <v>43.39</v>
      </c>
      <c r="D311" s="36">
        <f>+IFERROR(VLOOKUP($A311,'TASA INTERVENCIÓN'!$A$9:$B$4757,2,0),D310)</f>
        <v>4.4999999999999998E-2</v>
      </c>
      <c r="E311" s="52">
        <v>2.5000000000000001E-3</v>
      </c>
      <c r="F311">
        <f t="shared" si="19"/>
        <v>0.95933014354066992</v>
      </c>
      <c r="G311" s="9">
        <f t="shared" si="17"/>
        <v>2566.2848803827751</v>
      </c>
      <c r="H311" s="33">
        <f>+G249</f>
        <v>2307.4863875598089</v>
      </c>
      <c r="I311" s="34">
        <f t="shared" si="18"/>
        <v>367.59361244019101</v>
      </c>
    </row>
    <row r="312" spans="1:9" x14ac:dyDescent="0.25">
      <c r="A312" s="7">
        <v>42081</v>
      </c>
      <c r="B312" s="8">
        <v>2677.97</v>
      </c>
      <c r="C312">
        <f>+VLOOKUP($A312,'USD X Barril WTI'!$A$6060:$B$8189,2,0)</f>
        <v>44.63</v>
      </c>
      <c r="D312" s="36">
        <f>+IFERROR(VLOOKUP($A312,'TASA INTERVENCIÓN'!$A$9:$B$4757,2,0),D311)</f>
        <v>4.4999999999999998E-2</v>
      </c>
      <c r="E312" s="52">
        <v>2.5000000000000001E-3</v>
      </c>
      <c r="F312">
        <f t="shared" si="19"/>
        <v>0.95933014354066992</v>
      </c>
      <c r="G312" s="9">
        <f t="shared" si="17"/>
        <v>2569.0573444976076</v>
      </c>
      <c r="H312" s="33">
        <f>+G250</f>
        <v>2316.1971052631579</v>
      </c>
      <c r="I312" s="34">
        <f t="shared" si="18"/>
        <v>361.77289473684186</v>
      </c>
    </row>
    <row r="313" spans="1:9" x14ac:dyDescent="0.25">
      <c r="A313" s="7">
        <v>42082</v>
      </c>
      <c r="B313" s="9">
        <v>2651.49</v>
      </c>
      <c r="C313">
        <f>+VLOOKUP($A313,'USD X Barril WTI'!$A$6060:$B$8189,2,0)</f>
        <v>44.02</v>
      </c>
      <c r="D313" s="36">
        <f>+IFERROR(VLOOKUP($A313,'TASA INTERVENCIÓN'!$A$9:$B$4757,2,0),D312)</f>
        <v>4.4999999999999998E-2</v>
      </c>
      <c r="E313" s="52">
        <v>2.5000000000000001E-3</v>
      </c>
      <c r="F313">
        <f t="shared" si="19"/>
        <v>0.95933014354066992</v>
      </c>
      <c r="G313" s="9">
        <f t="shared" si="17"/>
        <v>2543.6542822966508</v>
      </c>
      <c r="H313" s="33">
        <f>+G251</f>
        <v>2346.8572966507177</v>
      </c>
      <c r="I313" s="34">
        <f t="shared" si="18"/>
        <v>304.63270334928211</v>
      </c>
    </row>
    <row r="314" spans="1:9" x14ac:dyDescent="0.25">
      <c r="A314" s="7">
        <v>42083</v>
      </c>
      <c r="B314" s="8">
        <v>2613.38</v>
      </c>
      <c r="C314">
        <f>+VLOOKUP($A314,'USD X Barril WTI'!$A$6060:$B$8189,2,0)</f>
        <v>46</v>
      </c>
      <c r="D314" s="36">
        <f>+IFERROR(VLOOKUP($A314,'TASA INTERVENCIÓN'!$A$9:$B$4757,2,0),D313)</f>
        <v>4.4999999999999998E-2</v>
      </c>
      <c r="E314" s="52">
        <v>2.5000000000000001E-3</v>
      </c>
      <c r="F314">
        <f t="shared" si="19"/>
        <v>0.95933014354066992</v>
      </c>
      <c r="G314" s="9">
        <f t="shared" si="17"/>
        <v>2507.0942105263161</v>
      </c>
      <c r="H314" s="33">
        <f>+G252</f>
        <v>2314.6621770334928</v>
      </c>
      <c r="I314" s="34">
        <f t="shared" si="18"/>
        <v>298.71782296650736</v>
      </c>
    </row>
    <row r="315" spans="1:9" x14ac:dyDescent="0.25">
      <c r="A315" s="7">
        <v>42086</v>
      </c>
      <c r="B315" s="9">
        <v>2587.71</v>
      </c>
      <c r="C315">
        <f>+VLOOKUP($A315,'USD X Barril WTI'!$A$6060:$B$8189,2,0)</f>
        <v>47.4</v>
      </c>
      <c r="D315" s="36" t="e">
        <f>+IFERROR(VLOOKUP($A315,'TASA INTERVENCIÓN'!$A$9:$B$4757,2,0),#REF!)</f>
        <v>#REF!</v>
      </c>
      <c r="E315" s="52">
        <v>2.5000000000000001E-3</v>
      </c>
      <c r="F315" t="e">
        <f t="shared" si="19"/>
        <v>#REF!</v>
      </c>
      <c r="G315" s="9" t="e">
        <f t="shared" si="17"/>
        <v>#REF!</v>
      </c>
      <c r="H315" s="33" t="e">
        <f>+#REF!</f>
        <v>#REF!</v>
      </c>
      <c r="I315" s="34" t="e">
        <f t="shared" si="18"/>
        <v>#REF!</v>
      </c>
    </row>
    <row r="316" spans="1:9" x14ac:dyDescent="0.25">
      <c r="A316" s="7">
        <v>42087</v>
      </c>
      <c r="B316" s="8">
        <v>2587.71</v>
      </c>
      <c r="C316">
        <f>+VLOOKUP($A316,'USD X Barril WTI'!$A$6060:$B$8189,2,0)</f>
        <v>47.03</v>
      </c>
      <c r="D316" s="36">
        <f>+IFERROR(VLOOKUP($A316,'TASA INTERVENCIÓN'!$A$9:$B$4757,2,0),D315)</f>
        <v>4.4999999999999998E-2</v>
      </c>
      <c r="E316" s="52">
        <v>2.5000000000000001E-3</v>
      </c>
      <c r="F316">
        <f t="shared" si="19"/>
        <v>0.95933014354066992</v>
      </c>
      <c r="G316" s="9">
        <f t="shared" si="17"/>
        <v>2482.4682057416271</v>
      </c>
      <c r="H316" s="33">
        <f>+G254</f>
        <v>2203.7156459330145</v>
      </c>
      <c r="I316" s="34">
        <f t="shared" ref="I316:I359" si="20">+B316-H316</f>
        <v>383.99435406698558</v>
      </c>
    </row>
    <row r="317" spans="1:9" x14ac:dyDescent="0.25">
      <c r="A317" s="7">
        <v>42088</v>
      </c>
      <c r="B317" s="9">
        <v>2526.79</v>
      </c>
      <c r="C317">
        <f>+VLOOKUP($A317,'USD X Barril WTI'!$A$6060:$B$8189,2,0)</f>
        <v>48.75</v>
      </c>
      <c r="D317" s="36">
        <f>+IFERROR(VLOOKUP($A317,'TASA INTERVENCIÓN'!$A$9:$B$4757,2,0),D316)</f>
        <v>4.4999999999999998E-2</v>
      </c>
      <c r="E317" s="52">
        <v>2.5000000000000001E-3</v>
      </c>
      <c r="F317">
        <f t="shared" si="19"/>
        <v>0.95933014354066992</v>
      </c>
      <c r="G317" s="9">
        <f t="shared" ref="G317:G360" si="21">+B317*F317</f>
        <v>2424.0258133971292</v>
      </c>
      <c r="H317" s="33">
        <f>+G255</f>
        <v>2222.7007894736844</v>
      </c>
      <c r="I317" s="34">
        <f t="shared" si="20"/>
        <v>304.08921052631558</v>
      </c>
    </row>
    <row r="318" spans="1:9" x14ac:dyDescent="0.25">
      <c r="A318" s="7">
        <v>42089</v>
      </c>
      <c r="B318" s="8">
        <v>2535.5500000000002</v>
      </c>
      <c r="C318">
        <f>+VLOOKUP($A318,'USD X Barril WTI'!$A$6060:$B$8189,2,0)</f>
        <v>51.41</v>
      </c>
      <c r="D318" s="36">
        <f>+IFERROR(VLOOKUP($A318,'TASA INTERVENCIÓN'!$A$9:$B$4757,2,0),D317)</f>
        <v>4.4999999999999998E-2</v>
      </c>
      <c r="E318" s="52">
        <v>2.5000000000000001E-3</v>
      </c>
      <c r="F318">
        <f t="shared" ref="F318:F361" si="22">+(1+E318)/(1+D318)</f>
        <v>0.95933014354066992</v>
      </c>
      <c r="G318" s="9">
        <f t="shared" si="21"/>
        <v>2432.4295454545459</v>
      </c>
      <c r="H318" s="33">
        <f>+G256</f>
        <v>2247.2980143540672</v>
      </c>
      <c r="I318" s="34">
        <f t="shared" si="20"/>
        <v>288.25198564593302</v>
      </c>
    </row>
    <row r="319" spans="1:9" x14ac:dyDescent="0.25">
      <c r="A319" s="7">
        <v>42090</v>
      </c>
      <c r="B319" s="9">
        <v>2551.3000000000002</v>
      </c>
      <c r="C319">
        <f>+VLOOKUP($A319,'USD X Barril WTI'!$A$6060:$B$8189,2,0)</f>
        <v>48.83</v>
      </c>
      <c r="D319" s="36">
        <f>+IFERROR(VLOOKUP($A319,'TASA INTERVENCIÓN'!$A$9:$B$4757,2,0),D318)</f>
        <v>4.4999999999999998E-2</v>
      </c>
      <c r="E319" s="52">
        <v>2.5000000000000001E-3</v>
      </c>
      <c r="F319">
        <f t="shared" si="22"/>
        <v>0.95933014354066992</v>
      </c>
      <c r="G319" s="9">
        <f t="shared" si="21"/>
        <v>2447.5389952153114</v>
      </c>
      <c r="H319" s="33" t="e">
        <f>+#REF!</f>
        <v>#REF!</v>
      </c>
      <c r="I319" s="34" t="e">
        <f t="shared" si="20"/>
        <v>#REF!</v>
      </c>
    </row>
    <row r="320" spans="1:9" x14ac:dyDescent="0.25">
      <c r="A320" s="7">
        <v>42093</v>
      </c>
      <c r="B320" s="8">
        <v>2556.85</v>
      </c>
      <c r="C320">
        <f>+VLOOKUP($A320,'USD X Barril WTI'!$A$6060:$B$8189,2,0)</f>
        <v>48.66</v>
      </c>
      <c r="D320" s="36">
        <f>+IFERROR(VLOOKUP($A320,'TASA INTERVENCIÓN'!$A$9:$B$4757,2,0),#REF!)</f>
        <v>4.4999999999999998E-2</v>
      </c>
      <c r="E320" s="52">
        <v>2.5000000000000001E-3</v>
      </c>
      <c r="F320">
        <f t="shared" si="22"/>
        <v>0.95933014354066992</v>
      </c>
      <c r="G320" s="9">
        <f t="shared" si="21"/>
        <v>2452.8632775119618</v>
      </c>
      <c r="H320" s="33" t="e">
        <f>+#REF!</f>
        <v>#REF!</v>
      </c>
      <c r="I320" s="34" t="e">
        <f t="shared" si="20"/>
        <v>#REF!</v>
      </c>
    </row>
    <row r="321" spans="1:9" x14ac:dyDescent="0.25">
      <c r="A321" s="7">
        <v>42094</v>
      </c>
      <c r="B321" s="9">
        <v>2576.0500000000002</v>
      </c>
      <c r="C321">
        <f>+VLOOKUP($A321,'USD X Barril WTI'!$A$6060:$B$8189,2,0)</f>
        <v>47.72</v>
      </c>
      <c r="D321" s="36">
        <f>+IFERROR(VLOOKUP($A321,'TASA INTERVENCIÓN'!$A$9:$B$4757,2,0),D320)</f>
        <v>4.4999999999999998E-2</v>
      </c>
      <c r="E321" s="52">
        <v>2.5000000000000001E-3</v>
      </c>
      <c r="F321">
        <f t="shared" si="22"/>
        <v>0.95933014354066992</v>
      </c>
      <c r="G321" s="9">
        <f t="shared" si="21"/>
        <v>2471.2824162679431</v>
      </c>
      <c r="H321" s="33">
        <f>+G258</f>
        <v>2262.5417703349285</v>
      </c>
      <c r="I321" s="34">
        <f t="shared" si="20"/>
        <v>313.50822966507167</v>
      </c>
    </row>
    <row r="322" spans="1:9" x14ac:dyDescent="0.25">
      <c r="A322" s="7">
        <v>42095</v>
      </c>
      <c r="B322" s="8">
        <v>2598.36</v>
      </c>
      <c r="C322">
        <f>+VLOOKUP($A322,'USD X Barril WTI'!$A$6060:$B$8189,2,0)</f>
        <v>50.12</v>
      </c>
      <c r="D322" s="36">
        <f>+IFERROR(VLOOKUP($A322,'TASA INTERVENCIÓN'!$A$9:$B$4757,2,0),D321)</f>
        <v>4.4999999999999998E-2</v>
      </c>
      <c r="E322" s="52">
        <v>2.5000000000000001E-3</v>
      </c>
      <c r="F322">
        <f t="shared" si="22"/>
        <v>0.95933014354066992</v>
      </c>
      <c r="G322" s="9">
        <f t="shared" si="21"/>
        <v>2492.6850717703351</v>
      </c>
      <c r="H322" s="33">
        <f>+G259</f>
        <v>2281.8243062200959</v>
      </c>
      <c r="I322" s="34">
        <f t="shared" si="20"/>
        <v>316.53569377990425</v>
      </c>
    </row>
    <row r="323" spans="1:9" x14ac:dyDescent="0.25">
      <c r="A323" s="7">
        <v>42096</v>
      </c>
      <c r="B323" s="9">
        <v>2576.41</v>
      </c>
      <c r="C323">
        <f>+VLOOKUP($A323,'USD X Barril WTI'!$A$6060:$B$8189,2,0)</f>
        <v>49.13</v>
      </c>
      <c r="D323" s="36">
        <f>+IFERROR(VLOOKUP($A323,'TASA INTERVENCIÓN'!$A$9:$B$4757,2,0),D322)</f>
        <v>4.4999999999999998E-2</v>
      </c>
      <c r="E323" s="52">
        <v>2.5000000000000001E-3</v>
      </c>
      <c r="F323">
        <f t="shared" si="22"/>
        <v>0.95933014354066992</v>
      </c>
      <c r="G323" s="9">
        <f t="shared" si="21"/>
        <v>2471.6277751196171</v>
      </c>
      <c r="H323" s="33">
        <f>+G260</f>
        <v>2295.1589952153113</v>
      </c>
      <c r="I323" s="34">
        <f t="shared" si="20"/>
        <v>281.25100478468858</v>
      </c>
    </row>
    <row r="324" spans="1:9" x14ac:dyDescent="0.25">
      <c r="A324" s="7">
        <v>42100</v>
      </c>
      <c r="B324" s="9">
        <v>2576.41</v>
      </c>
      <c r="C324">
        <f>+VLOOKUP($A324,'USD X Barril WTI'!$A$6060:$B$8189,2,0)</f>
        <v>52.08</v>
      </c>
      <c r="D324" s="36">
        <f>+IFERROR(VLOOKUP($A324,'TASA INTERVENCIÓN'!$A$9:$B$4757,2,0),#REF!)</f>
        <v>4.4999999999999998E-2</v>
      </c>
      <c r="E324" s="52">
        <v>2.5000000000000001E-3</v>
      </c>
      <c r="F324">
        <f t="shared" si="22"/>
        <v>0.95933014354066992</v>
      </c>
      <c r="G324" s="9">
        <f t="shared" si="21"/>
        <v>2471.6277751196171</v>
      </c>
      <c r="H324" s="33" t="e">
        <f>+#REF!</f>
        <v>#REF!</v>
      </c>
      <c r="I324" s="34" t="e">
        <f t="shared" si="20"/>
        <v>#REF!</v>
      </c>
    </row>
    <row r="325" spans="1:9" x14ac:dyDescent="0.25">
      <c r="A325" s="7">
        <v>42101</v>
      </c>
      <c r="B325" s="8">
        <v>2522.71</v>
      </c>
      <c r="C325">
        <f>+VLOOKUP($A325,'USD X Barril WTI'!$A$6060:$B$8189,2,0)</f>
        <v>53.95</v>
      </c>
      <c r="D325" s="36">
        <f>+IFERROR(VLOOKUP($A325,'TASA INTERVENCIÓN'!$A$9:$B$4757,2,0),D324)</f>
        <v>4.4999999999999998E-2</v>
      </c>
      <c r="E325" s="52">
        <v>2.5000000000000001E-3</v>
      </c>
      <c r="F325">
        <f t="shared" si="22"/>
        <v>0.95933014354066992</v>
      </c>
      <c r="G325" s="9">
        <f t="shared" si="21"/>
        <v>2420.1117464114836</v>
      </c>
      <c r="H325" s="33">
        <f>+G262</f>
        <v>2286.4386842105264</v>
      </c>
      <c r="I325" s="34">
        <f t="shared" si="20"/>
        <v>236.27131578947365</v>
      </c>
    </row>
    <row r="326" spans="1:9" x14ac:dyDescent="0.25">
      <c r="A326" s="7">
        <v>42102</v>
      </c>
      <c r="B326" s="9">
        <v>2518.0500000000002</v>
      </c>
      <c r="C326">
        <f>+VLOOKUP($A326,'USD X Barril WTI'!$A$6060:$B$8189,2,0)</f>
        <v>50.44</v>
      </c>
      <c r="D326" s="36">
        <f>+IFERROR(VLOOKUP($A326,'TASA INTERVENCIÓN'!$A$9:$B$4757,2,0),D325)</f>
        <v>4.4999999999999998E-2</v>
      </c>
      <c r="E326" s="52">
        <v>2.5000000000000001E-3</v>
      </c>
      <c r="F326">
        <f t="shared" si="22"/>
        <v>0.95933014354066992</v>
      </c>
      <c r="G326" s="9">
        <f t="shared" si="21"/>
        <v>2415.6412679425839</v>
      </c>
      <c r="H326" s="33">
        <f>+G263</f>
        <v>2314.6909569377995</v>
      </c>
      <c r="I326" s="34">
        <f t="shared" si="20"/>
        <v>203.35904306220073</v>
      </c>
    </row>
    <row r="327" spans="1:9" x14ac:dyDescent="0.25">
      <c r="A327" s="7">
        <v>42103</v>
      </c>
      <c r="B327" s="8">
        <v>2490.9</v>
      </c>
      <c r="C327">
        <f>+VLOOKUP($A327,'USD X Barril WTI'!$A$6060:$B$8189,2,0)</f>
        <v>50.79</v>
      </c>
      <c r="D327" s="36">
        <f>+IFERROR(VLOOKUP($A327,'TASA INTERVENCIÓN'!$A$9:$B$4757,2,0),D326)</f>
        <v>4.4999999999999998E-2</v>
      </c>
      <c r="E327" s="52">
        <v>2.5000000000000001E-3</v>
      </c>
      <c r="F327">
        <f t="shared" si="22"/>
        <v>0.95933014354066992</v>
      </c>
      <c r="G327" s="9">
        <f t="shared" si="21"/>
        <v>2389.5954545454547</v>
      </c>
      <c r="H327" s="33">
        <f>+G264</f>
        <v>2352.3830382775122</v>
      </c>
      <c r="I327" s="34">
        <f t="shared" si="20"/>
        <v>138.51696172248785</v>
      </c>
    </row>
    <row r="328" spans="1:9" x14ac:dyDescent="0.25">
      <c r="A328" s="7">
        <v>42104</v>
      </c>
      <c r="B328" s="9">
        <v>2494.77</v>
      </c>
      <c r="C328">
        <f>+VLOOKUP($A328,'USD X Barril WTI'!$A$6060:$B$8189,2,0)</f>
        <v>51.63</v>
      </c>
      <c r="D328" s="36">
        <f>+IFERROR(VLOOKUP($A328,'TASA INTERVENCIÓN'!$A$9:$B$4757,2,0),D327)</f>
        <v>4.4999999999999998E-2</v>
      </c>
      <c r="E328" s="52">
        <v>2.5000000000000001E-3</v>
      </c>
      <c r="F328">
        <f t="shared" si="22"/>
        <v>0.95933014354066992</v>
      </c>
      <c r="G328" s="9">
        <f t="shared" si="21"/>
        <v>2393.308062200957</v>
      </c>
      <c r="H328" s="33">
        <f>+G265</f>
        <v>2335.3069617224883</v>
      </c>
      <c r="I328" s="34">
        <f t="shared" si="20"/>
        <v>159.46303827751171</v>
      </c>
    </row>
    <row r="329" spans="1:9" x14ac:dyDescent="0.25">
      <c r="A329" s="7">
        <v>42107</v>
      </c>
      <c r="B329" s="8">
        <v>2516.08</v>
      </c>
      <c r="C329">
        <f>+VLOOKUP($A329,'USD X Barril WTI'!$A$6060:$B$8189,2,0)</f>
        <v>51.95</v>
      </c>
      <c r="D329" s="36">
        <f>+IFERROR(VLOOKUP($A329,'TASA INTERVENCIÓN'!$A$9:$B$4757,2,0),#REF!)</f>
        <v>4.4999999999999998E-2</v>
      </c>
      <c r="E329" s="52">
        <v>2.5000000000000001E-3</v>
      </c>
      <c r="F329">
        <f t="shared" si="22"/>
        <v>0.95933014354066992</v>
      </c>
      <c r="G329" s="9">
        <f t="shared" si="21"/>
        <v>2413.7513875598088</v>
      </c>
      <c r="H329" s="33" t="e">
        <f>+#REF!</f>
        <v>#REF!</v>
      </c>
      <c r="I329" s="34" t="e">
        <f t="shared" si="20"/>
        <v>#REF!</v>
      </c>
    </row>
    <row r="330" spans="1:9" x14ac:dyDescent="0.25">
      <c r="A330" s="7">
        <v>42108</v>
      </c>
      <c r="B330" s="9">
        <v>2537.33</v>
      </c>
      <c r="C330">
        <f>+VLOOKUP($A330,'USD X Barril WTI'!$A$6060:$B$8189,2,0)</f>
        <v>53.3</v>
      </c>
      <c r="D330" s="36">
        <f>+IFERROR(VLOOKUP($A330,'TASA INTERVENCIÓN'!$A$9:$B$4757,2,0),D329)</f>
        <v>4.4999999999999998E-2</v>
      </c>
      <c r="E330" s="52">
        <v>2.5000000000000001E-3</v>
      </c>
      <c r="F330">
        <f t="shared" si="22"/>
        <v>0.95933014354066992</v>
      </c>
      <c r="G330" s="9">
        <f t="shared" si="21"/>
        <v>2434.1371531100481</v>
      </c>
      <c r="H330" s="33" t="e">
        <f>+G267</f>
        <v>#REF!</v>
      </c>
      <c r="I330" s="34" t="e">
        <f t="shared" si="20"/>
        <v>#REF!</v>
      </c>
    </row>
    <row r="331" spans="1:9" x14ac:dyDescent="0.25">
      <c r="A331" s="7">
        <v>42109</v>
      </c>
      <c r="B331" s="8">
        <v>2550.83</v>
      </c>
      <c r="C331">
        <f>+VLOOKUP($A331,'USD X Barril WTI'!$A$6060:$B$8189,2,0)</f>
        <v>56.25</v>
      </c>
      <c r="D331" s="36">
        <f>+IFERROR(VLOOKUP($A331,'TASA INTERVENCIÓN'!$A$9:$B$4757,2,0),D330)</f>
        <v>4.4999999999999998E-2</v>
      </c>
      <c r="E331" s="52">
        <v>2.5000000000000001E-3</v>
      </c>
      <c r="F331">
        <f t="shared" si="22"/>
        <v>0.95933014354066992</v>
      </c>
      <c r="G331" s="9">
        <f t="shared" si="21"/>
        <v>2447.0881100478468</v>
      </c>
      <c r="H331" s="33">
        <f>+G268</f>
        <v>2308.8294497607658</v>
      </c>
      <c r="I331" s="34">
        <f t="shared" si="20"/>
        <v>242.00055023923414</v>
      </c>
    </row>
    <row r="332" spans="1:9" x14ac:dyDescent="0.25">
      <c r="A332" s="7">
        <v>42110</v>
      </c>
      <c r="B332" s="9">
        <v>2534.63</v>
      </c>
      <c r="C332">
        <f>+VLOOKUP($A332,'USD X Barril WTI'!$A$6060:$B$8189,2,0)</f>
        <v>56.69</v>
      </c>
      <c r="D332" s="36">
        <f>+IFERROR(VLOOKUP($A332,'TASA INTERVENCIÓN'!$A$9:$B$4757,2,0),D331)</f>
        <v>4.4999999999999998E-2</v>
      </c>
      <c r="E332" s="52">
        <v>2.5000000000000001E-3</v>
      </c>
      <c r="F332">
        <f t="shared" si="22"/>
        <v>0.95933014354066992</v>
      </c>
      <c r="G332" s="9">
        <f t="shared" si="21"/>
        <v>2431.5469617224885</v>
      </c>
      <c r="H332" s="33">
        <f>+G269</f>
        <v>2342.7129904306225</v>
      </c>
      <c r="I332" s="34">
        <f t="shared" si="20"/>
        <v>191.91700956937757</v>
      </c>
    </row>
    <row r="333" spans="1:9" x14ac:dyDescent="0.25">
      <c r="A333" s="7">
        <v>42111</v>
      </c>
      <c r="B333" s="8">
        <v>2493.9299999999998</v>
      </c>
      <c r="C333">
        <f>+VLOOKUP($A333,'USD X Barril WTI'!$A$6060:$B$8189,2,0)</f>
        <v>55.71</v>
      </c>
      <c r="D333" s="36">
        <f>+IFERROR(VLOOKUP($A333,'TASA INTERVENCIÓN'!$A$9:$B$4757,2,0),D332)</f>
        <v>4.4999999999999998E-2</v>
      </c>
      <c r="E333" s="52">
        <v>2.5000000000000001E-3</v>
      </c>
      <c r="F333">
        <f t="shared" si="22"/>
        <v>0.95933014354066992</v>
      </c>
      <c r="G333" s="9">
        <f t="shared" si="21"/>
        <v>2392.502224880383</v>
      </c>
      <c r="H333" s="33">
        <f>+G270</f>
        <v>2339.6047607655505</v>
      </c>
      <c r="I333" s="34">
        <f t="shared" si="20"/>
        <v>154.32523923444933</v>
      </c>
    </row>
    <row r="334" spans="1:9" x14ac:dyDescent="0.25">
      <c r="A334" s="7">
        <v>42114</v>
      </c>
      <c r="B334" s="9">
        <v>2495.0100000000002</v>
      </c>
      <c r="C334">
        <f>+VLOOKUP($A334,'USD X Barril WTI'!$A$6060:$B$8189,2,0)</f>
        <v>56.37</v>
      </c>
      <c r="D334" s="36">
        <f>+IFERROR(VLOOKUP($A334,'TASA INTERVENCIÓN'!$A$9:$B$4757,2,0),#REF!)</f>
        <v>4.4999999999999998E-2</v>
      </c>
      <c r="E334" s="52">
        <v>2.5000000000000001E-3</v>
      </c>
      <c r="F334">
        <f t="shared" si="22"/>
        <v>0.95933014354066992</v>
      </c>
      <c r="G334" s="9">
        <f t="shared" si="21"/>
        <v>2393.538301435407</v>
      </c>
      <c r="H334" s="33" t="e">
        <f>+#REF!</f>
        <v>#REF!</v>
      </c>
      <c r="I334" s="34" t="e">
        <f t="shared" si="20"/>
        <v>#REF!</v>
      </c>
    </row>
    <row r="335" spans="1:9" x14ac:dyDescent="0.25">
      <c r="A335" s="7">
        <v>42115</v>
      </c>
      <c r="B335" s="8">
        <v>2487.0700000000002</v>
      </c>
      <c r="C335">
        <f>+VLOOKUP($A335,'USD X Barril WTI'!$A$6060:$B$8189,2,0)</f>
        <v>55.58</v>
      </c>
      <c r="D335" s="36">
        <f>+IFERROR(VLOOKUP($A335,'TASA INTERVENCIÓN'!$A$9:$B$4757,2,0),D334)</f>
        <v>4.4999999999999998E-2</v>
      </c>
      <c r="E335" s="52">
        <v>2.5000000000000001E-3</v>
      </c>
      <c r="F335">
        <f t="shared" si="22"/>
        <v>0.95933014354066992</v>
      </c>
      <c r="G335" s="9">
        <f t="shared" si="21"/>
        <v>2385.921220095694</v>
      </c>
      <c r="H335" s="33" t="e">
        <f>+#REF!</f>
        <v>#REF!</v>
      </c>
      <c r="I335" s="34" t="e">
        <f t="shared" si="20"/>
        <v>#REF!</v>
      </c>
    </row>
    <row r="336" spans="1:9" x14ac:dyDescent="0.25">
      <c r="A336" s="7">
        <v>42116</v>
      </c>
      <c r="B336" s="9">
        <v>2469.0300000000002</v>
      </c>
      <c r="C336">
        <f>+VLOOKUP($A336,'USD X Barril WTI'!$A$6060:$B$8189,2,0)</f>
        <v>56.17</v>
      </c>
      <c r="D336" s="36">
        <f>+IFERROR(VLOOKUP($A336,'TASA INTERVENCIÓN'!$A$9:$B$4757,2,0),D335)</f>
        <v>4.4999999999999998E-2</v>
      </c>
      <c r="E336" s="52">
        <v>2.5000000000000001E-3</v>
      </c>
      <c r="F336">
        <f t="shared" si="22"/>
        <v>0.95933014354066992</v>
      </c>
      <c r="G336" s="9">
        <f t="shared" si="21"/>
        <v>2368.6149043062205</v>
      </c>
      <c r="H336" s="33">
        <f>+G272</f>
        <v>2286.9567224880384</v>
      </c>
      <c r="I336" s="34">
        <f t="shared" si="20"/>
        <v>182.07327751196181</v>
      </c>
    </row>
    <row r="337" spans="1:9" x14ac:dyDescent="0.25">
      <c r="A337" s="7">
        <v>42117</v>
      </c>
      <c r="B337" s="8">
        <v>2488.5</v>
      </c>
      <c r="C337">
        <f>+VLOOKUP($A337,'USD X Barril WTI'!$A$6060:$B$8189,2,0)</f>
        <v>56.59</v>
      </c>
      <c r="D337" s="36">
        <f>+IFERROR(VLOOKUP($A337,'TASA INTERVENCIÓN'!$A$9:$B$4757,2,0),D336)</f>
        <v>4.4999999999999998E-2</v>
      </c>
      <c r="E337" s="52">
        <v>2.5000000000000001E-3</v>
      </c>
      <c r="F337">
        <f t="shared" si="22"/>
        <v>0.95933014354066992</v>
      </c>
      <c r="G337" s="9">
        <f t="shared" si="21"/>
        <v>2387.2930622009571</v>
      </c>
      <c r="H337" s="33">
        <f>+G273</f>
        <v>2276.9125358851675</v>
      </c>
      <c r="I337" s="34">
        <f t="shared" si="20"/>
        <v>211.58746411483253</v>
      </c>
    </row>
    <row r="338" spans="1:9" x14ac:dyDescent="0.25">
      <c r="A338" s="7">
        <v>42118</v>
      </c>
      <c r="B338" s="9">
        <v>2471.21</v>
      </c>
      <c r="C338">
        <f>+VLOOKUP($A338,'USD X Barril WTI'!$A$6060:$B$8189,2,0)</f>
        <v>55.98</v>
      </c>
      <c r="D338" s="36">
        <f>+IFERROR(VLOOKUP($A338,'TASA INTERVENCIÓN'!$A$9:$B$4757,2,0),D337)</f>
        <v>4.4999999999999998E-2</v>
      </c>
      <c r="E338" s="52">
        <v>2.5000000000000001E-3</v>
      </c>
      <c r="F338">
        <f t="shared" si="22"/>
        <v>0.95933014354066992</v>
      </c>
      <c r="G338" s="9">
        <f t="shared" si="21"/>
        <v>2370.7062440191389</v>
      </c>
      <c r="H338" s="33">
        <f>+G274</f>
        <v>2265.4965071770334</v>
      </c>
      <c r="I338" s="34">
        <f t="shared" si="20"/>
        <v>205.7134928229666</v>
      </c>
    </row>
    <row r="339" spans="1:9" x14ac:dyDescent="0.25">
      <c r="A339" s="7">
        <v>42121</v>
      </c>
      <c r="B339" s="8">
        <v>2461.17</v>
      </c>
      <c r="C339">
        <f>+VLOOKUP($A339,'USD X Barril WTI'!$A$6060:$B$8189,2,0)</f>
        <v>55.56</v>
      </c>
      <c r="D339" s="36">
        <f>+IFERROR(VLOOKUP($A339,'TASA INTERVENCIÓN'!$A$9:$B$4757,2,0),#REF!)</f>
        <v>4.4999999999999998E-2</v>
      </c>
      <c r="E339" s="52">
        <v>2.5000000000000001E-3</v>
      </c>
      <c r="F339">
        <f t="shared" si="22"/>
        <v>0.95933014354066992</v>
      </c>
      <c r="G339" s="9">
        <f t="shared" si="21"/>
        <v>2361.0745693779909</v>
      </c>
      <c r="H339" s="33" t="e">
        <f>+#REF!</f>
        <v>#REF!</v>
      </c>
      <c r="I339" s="34" t="e">
        <f t="shared" si="20"/>
        <v>#REF!</v>
      </c>
    </row>
    <row r="340" spans="1:9" x14ac:dyDescent="0.25">
      <c r="A340" s="7">
        <v>42122</v>
      </c>
      <c r="B340" s="9">
        <v>2419.81</v>
      </c>
      <c r="C340">
        <f>+VLOOKUP($A340,'USD X Barril WTI'!$A$6060:$B$8189,2,0)</f>
        <v>57.05</v>
      </c>
      <c r="D340" s="36">
        <f>+IFERROR(VLOOKUP($A340,'TASA INTERVENCIÓN'!$A$9:$B$4757,2,0),D339)</f>
        <v>4.4999999999999998E-2</v>
      </c>
      <c r="E340" s="52">
        <v>2.5000000000000001E-3</v>
      </c>
      <c r="F340">
        <f t="shared" si="22"/>
        <v>0.95933014354066992</v>
      </c>
      <c r="G340" s="9">
        <f t="shared" si="21"/>
        <v>2321.3966746411484</v>
      </c>
      <c r="H340" s="33">
        <f>+G276</f>
        <v>2289.4413875598088</v>
      </c>
      <c r="I340" s="34">
        <f t="shared" si="20"/>
        <v>130.3686124401911</v>
      </c>
    </row>
    <row r="341" spans="1:9" x14ac:dyDescent="0.25">
      <c r="A341" s="7">
        <v>42123</v>
      </c>
      <c r="B341" s="8">
        <v>2393.42</v>
      </c>
      <c r="C341">
        <f>+VLOOKUP($A341,'USD X Barril WTI'!$A$6060:$B$8189,2,0)</f>
        <v>58.55</v>
      </c>
      <c r="D341" s="36">
        <f>+IFERROR(VLOOKUP($A341,'TASA INTERVENCIÓN'!$A$9:$B$4757,2,0),D340)</f>
        <v>4.4999999999999998E-2</v>
      </c>
      <c r="E341" s="52">
        <v>2.5000000000000001E-3</v>
      </c>
      <c r="F341">
        <f t="shared" si="22"/>
        <v>0.95933014354066992</v>
      </c>
      <c r="G341" s="9">
        <f t="shared" si="21"/>
        <v>2296.0799521531103</v>
      </c>
      <c r="H341" s="33">
        <f>+G277</f>
        <v>2289.2303349282301</v>
      </c>
      <c r="I341" s="34">
        <f t="shared" si="20"/>
        <v>104.18966507176992</v>
      </c>
    </row>
    <row r="342" spans="1:9" x14ac:dyDescent="0.25">
      <c r="A342" s="7">
        <v>42124</v>
      </c>
      <c r="B342" s="9">
        <v>2388.06</v>
      </c>
      <c r="C342">
        <f>+VLOOKUP($A342,'USD X Barril WTI'!$A$6060:$B$8189,2,0)</f>
        <v>59.62</v>
      </c>
      <c r="D342" s="36">
        <f>+IFERROR(VLOOKUP($A342,'TASA INTERVENCIÓN'!$A$9:$B$4757,2,0),D341)</f>
        <v>4.4999999999999998E-2</v>
      </c>
      <c r="E342" s="52">
        <v>2.5000000000000001E-3</v>
      </c>
      <c r="F342">
        <f t="shared" si="22"/>
        <v>0.95933014354066992</v>
      </c>
      <c r="G342" s="9">
        <f t="shared" si="21"/>
        <v>2290.9379425837324</v>
      </c>
      <c r="H342" s="33">
        <f>+G278</f>
        <v>2284.2705980861247</v>
      </c>
      <c r="I342" s="34">
        <f t="shared" si="20"/>
        <v>103.78940191387528</v>
      </c>
    </row>
    <row r="343" spans="1:9" x14ac:dyDescent="0.25">
      <c r="A343" s="7">
        <v>42125</v>
      </c>
      <c r="B343" s="8">
        <v>2393.58</v>
      </c>
      <c r="C343">
        <f>+VLOOKUP($A343,'USD X Barril WTI'!$A$6060:$B$8189,2,0)</f>
        <v>59.1</v>
      </c>
      <c r="D343" s="36">
        <f>+IFERROR(VLOOKUP($A343,'TASA INTERVENCIÓN'!$A$9:$B$4757,2,0),D342)</f>
        <v>4.4999999999999998E-2</v>
      </c>
      <c r="E343" s="52">
        <v>2.5000000000000001E-3</v>
      </c>
      <c r="F343">
        <f t="shared" si="22"/>
        <v>0.95933014354066992</v>
      </c>
      <c r="G343" s="9">
        <f t="shared" si="21"/>
        <v>2296.2334449760765</v>
      </c>
      <c r="H343" s="33">
        <f>+G279</f>
        <v>2266.3407177033496</v>
      </c>
      <c r="I343" s="34">
        <f t="shared" si="20"/>
        <v>127.23928229665034</v>
      </c>
    </row>
    <row r="344" spans="1:9" x14ac:dyDescent="0.25">
      <c r="A344" s="7">
        <v>42128</v>
      </c>
      <c r="B344" s="9">
        <v>2393.58</v>
      </c>
      <c r="C344">
        <f>+VLOOKUP($A344,'USD X Barril WTI'!$A$6060:$B$8189,2,0)</f>
        <v>58.92</v>
      </c>
      <c r="D344" s="36">
        <f>+IFERROR(VLOOKUP($A344,'TASA INTERVENCIÓN'!$A$9:$B$4757,2,0),#REF!)</f>
        <v>4.4999999999999998E-2</v>
      </c>
      <c r="E344" s="52">
        <v>2.5000000000000001E-3</v>
      </c>
      <c r="F344">
        <f t="shared" si="22"/>
        <v>0.95933014354066992</v>
      </c>
      <c r="G344" s="9">
        <f t="shared" si="21"/>
        <v>2296.2334449760765</v>
      </c>
      <c r="H344" s="33" t="e">
        <f>+#REF!</f>
        <v>#REF!</v>
      </c>
      <c r="I344" s="34" t="e">
        <f t="shared" si="20"/>
        <v>#REF!</v>
      </c>
    </row>
    <row r="345" spans="1:9" x14ac:dyDescent="0.25">
      <c r="A345" s="7">
        <v>42129</v>
      </c>
      <c r="B345" s="8">
        <v>2408.17</v>
      </c>
      <c r="C345">
        <f>+VLOOKUP($A345,'USD X Barril WTI'!$A$6060:$B$8189,2,0)</f>
        <v>60.38</v>
      </c>
      <c r="D345" s="36">
        <f>+IFERROR(VLOOKUP($A345,'TASA INTERVENCIÓN'!$A$9:$B$4757,2,0),D344)</f>
        <v>4.4999999999999998E-2</v>
      </c>
      <c r="E345" s="52">
        <v>2.5000000000000001E-3</v>
      </c>
      <c r="F345">
        <f t="shared" si="22"/>
        <v>0.95933014354066992</v>
      </c>
      <c r="G345" s="9">
        <f t="shared" si="21"/>
        <v>2310.2300717703351</v>
      </c>
      <c r="H345" s="33">
        <f>+G281</f>
        <v>2341.8208133971293</v>
      </c>
      <c r="I345" s="34">
        <f t="shared" si="20"/>
        <v>66.349186602870759</v>
      </c>
    </row>
    <row r="346" spans="1:9" x14ac:dyDescent="0.25">
      <c r="A346" s="7">
        <v>42130</v>
      </c>
      <c r="B346" s="9">
        <v>2386.7199999999998</v>
      </c>
      <c r="C346">
        <f>+VLOOKUP($A346,'USD X Barril WTI'!$A$6060:$B$8189,2,0)</f>
        <v>60.93</v>
      </c>
      <c r="D346" s="36">
        <f>+IFERROR(VLOOKUP($A346,'TASA INTERVENCIÓN'!$A$9:$B$4757,2,0),D345)</f>
        <v>4.4999999999999998E-2</v>
      </c>
      <c r="E346" s="52">
        <v>2.5000000000000001E-3</v>
      </c>
      <c r="F346">
        <f t="shared" si="22"/>
        <v>0.95933014354066992</v>
      </c>
      <c r="G346" s="9">
        <f t="shared" si="21"/>
        <v>2289.6524401913875</v>
      </c>
      <c r="H346" s="33">
        <f>+G282</f>
        <v>2309.3858612440195</v>
      </c>
      <c r="I346" s="34">
        <f t="shared" si="20"/>
        <v>77.334138755980348</v>
      </c>
    </row>
    <row r="347" spans="1:9" x14ac:dyDescent="0.25">
      <c r="A347" s="7">
        <v>42131</v>
      </c>
      <c r="B347" s="8">
        <v>2362.41</v>
      </c>
      <c r="C347">
        <f>+VLOOKUP($A347,'USD X Barril WTI'!$A$6060:$B$8189,2,0)</f>
        <v>58.99</v>
      </c>
      <c r="D347" s="36">
        <f>+IFERROR(VLOOKUP($A347,'TASA INTERVENCIÓN'!$A$9:$B$4757,2,0),D346)</f>
        <v>4.4999999999999998E-2</v>
      </c>
      <c r="E347" s="52">
        <v>2.5000000000000001E-3</v>
      </c>
      <c r="F347">
        <f t="shared" si="22"/>
        <v>0.95933014354066992</v>
      </c>
      <c r="G347" s="9">
        <f t="shared" si="21"/>
        <v>2266.3311244019137</v>
      </c>
      <c r="H347" s="33">
        <f>+G283</f>
        <v>2278.1404784688993</v>
      </c>
      <c r="I347" s="34">
        <f t="shared" si="20"/>
        <v>84.269521531100509</v>
      </c>
    </row>
    <row r="348" spans="1:9" x14ac:dyDescent="0.25">
      <c r="A348" s="7">
        <v>42132</v>
      </c>
      <c r="B348" s="9">
        <v>2369.23</v>
      </c>
      <c r="C348">
        <f>+VLOOKUP($A348,'USD X Barril WTI'!$A$6060:$B$8189,2,0)</f>
        <v>59.41</v>
      </c>
      <c r="D348" s="36">
        <f>+IFERROR(VLOOKUP($A348,'TASA INTERVENCIÓN'!$A$9:$B$4757,2,0),D347)</f>
        <v>4.4999999999999998E-2</v>
      </c>
      <c r="E348" s="52">
        <v>2.5000000000000001E-3</v>
      </c>
      <c r="F348">
        <f t="shared" si="22"/>
        <v>0.95933014354066992</v>
      </c>
      <c r="G348" s="9">
        <f t="shared" si="21"/>
        <v>2272.8737559808615</v>
      </c>
      <c r="H348" s="33">
        <f>+G284</f>
        <v>2285.038062200957</v>
      </c>
      <c r="I348" s="34">
        <f t="shared" si="20"/>
        <v>84.191937799042989</v>
      </c>
    </row>
    <row r="349" spans="1:9" x14ac:dyDescent="0.25">
      <c r="A349" s="7">
        <v>42135</v>
      </c>
      <c r="B349" s="8">
        <v>2360.58</v>
      </c>
      <c r="C349">
        <f>+VLOOKUP($A349,'USD X Barril WTI'!$A$6060:$B$8189,2,0)</f>
        <v>59.23</v>
      </c>
      <c r="D349" s="36">
        <f>+IFERROR(VLOOKUP($A349,'TASA INTERVENCIÓN'!$A$9:$B$4757,2,0),#REF!)</f>
        <v>4.4999999999999998E-2</v>
      </c>
      <c r="E349" s="52">
        <v>2.5000000000000001E-3</v>
      </c>
      <c r="F349">
        <f t="shared" si="22"/>
        <v>0.95933014354066992</v>
      </c>
      <c r="G349" s="9">
        <f t="shared" si="21"/>
        <v>2264.5755502392344</v>
      </c>
      <c r="H349" s="33" t="e">
        <f>+#REF!</f>
        <v>#REF!</v>
      </c>
      <c r="I349" s="34" t="e">
        <f t="shared" si="20"/>
        <v>#REF!</v>
      </c>
    </row>
    <row r="350" spans="1:9" x14ac:dyDescent="0.25">
      <c r="A350" s="7">
        <v>42136</v>
      </c>
      <c r="B350" s="9">
        <v>2381.5300000000002</v>
      </c>
      <c r="C350">
        <f>+VLOOKUP($A350,'USD X Barril WTI'!$A$6060:$B$8189,2,0)</f>
        <v>60.72</v>
      </c>
      <c r="D350" s="36">
        <f>+IFERROR(VLOOKUP($A350,'TASA INTERVENCIÓN'!$A$9:$B$4757,2,0),D349)</f>
        <v>4.4999999999999998E-2</v>
      </c>
      <c r="E350" s="52">
        <v>2.5000000000000001E-3</v>
      </c>
      <c r="F350">
        <f t="shared" si="22"/>
        <v>0.95933014354066992</v>
      </c>
      <c r="G350" s="9">
        <f t="shared" si="21"/>
        <v>2284.6735167464117</v>
      </c>
      <c r="H350" s="33">
        <f>+G286</f>
        <v>2287.7721531100483</v>
      </c>
      <c r="I350" s="34">
        <f t="shared" si="20"/>
        <v>93.757846889951907</v>
      </c>
    </row>
    <row r="351" spans="1:9" x14ac:dyDescent="0.25">
      <c r="A351" s="7">
        <v>42137</v>
      </c>
      <c r="B351" s="8">
        <v>2386.77</v>
      </c>
      <c r="C351">
        <f>+VLOOKUP($A351,'USD X Barril WTI'!$A$6060:$B$8189,2,0)</f>
        <v>60.5</v>
      </c>
      <c r="D351" s="36">
        <f>+IFERROR(VLOOKUP($A351,'TASA INTERVENCIÓN'!$A$9:$B$4757,2,0),D350)</f>
        <v>4.4999999999999998E-2</v>
      </c>
      <c r="E351" s="52">
        <v>2.5000000000000001E-3</v>
      </c>
      <c r="F351">
        <f t="shared" si="22"/>
        <v>0.95933014354066992</v>
      </c>
      <c r="G351" s="9">
        <f t="shared" si="21"/>
        <v>2289.7004066985646</v>
      </c>
      <c r="H351" s="33">
        <f>+G287</f>
        <v>2274.8691626794262</v>
      </c>
      <c r="I351" s="34">
        <f t="shared" si="20"/>
        <v>111.90083732057383</v>
      </c>
    </row>
    <row r="352" spans="1:9" x14ac:dyDescent="0.25">
      <c r="A352" s="7">
        <v>42138</v>
      </c>
      <c r="B352" s="9">
        <v>2377.87</v>
      </c>
      <c r="C352">
        <f>+VLOOKUP($A352,'USD X Barril WTI'!$A$6060:$B$8189,2,0)</f>
        <v>59.89</v>
      </c>
      <c r="D352" s="36">
        <f>+IFERROR(VLOOKUP($A352,'TASA INTERVENCIÓN'!$A$9:$B$4757,2,0),D351)</f>
        <v>4.4999999999999998E-2</v>
      </c>
      <c r="E352" s="52">
        <v>2.5000000000000001E-3</v>
      </c>
      <c r="F352">
        <f t="shared" si="22"/>
        <v>0.95933014354066992</v>
      </c>
      <c r="G352" s="9">
        <f t="shared" si="21"/>
        <v>2281.1623684210526</v>
      </c>
      <c r="H352" s="33">
        <f>+G288</f>
        <v>2283.9636124401914</v>
      </c>
      <c r="I352" s="34">
        <f t="shared" si="20"/>
        <v>93.906387559808536</v>
      </c>
    </row>
    <row r="353" spans="1:9" x14ac:dyDescent="0.25">
      <c r="A353" s="7">
        <v>42139</v>
      </c>
      <c r="B353" s="8">
        <v>2389.4899999999998</v>
      </c>
      <c r="C353">
        <f>+VLOOKUP($A353,'USD X Barril WTI'!$A$6060:$B$8189,2,0)</f>
        <v>59.73</v>
      </c>
      <c r="D353" s="36">
        <f>+IFERROR(VLOOKUP($A353,'TASA INTERVENCIÓN'!$A$9:$B$4757,2,0),D352)</f>
        <v>4.4999999999999998E-2</v>
      </c>
      <c r="E353" s="52">
        <v>2.5000000000000001E-3</v>
      </c>
      <c r="F353">
        <f t="shared" si="22"/>
        <v>0.95933014354066992</v>
      </c>
      <c r="G353" s="9">
        <f t="shared" si="21"/>
        <v>2292.309784688995</v>
      </c>
      <c r="H353" s="33">
        <f>+G289</f>
        <v>2318.3268181818185</v>
      </c>
      <c r="I353" s="34">
        <f t="shared" si="20"/>
        <v>71.163181818181329</v>
      </c>
    </row>
    <row r="354" spans="1:9" x14ac:dyDescent="0.25">
      <c r="A354" s="7">
        <v>42142</v>
      </c>
      <c r="B354" s="9">
        <v>2417.0100000000002</v>
      </c>
      <c r="C354">
        <f>+VLOOKUP($A354,'USD X Barril WTI'!$A$6060:$B$8189,2,0)</f>
        <v>59.44</v>
      </c>
      <c r="D354" s="36" t="e">
        <f>+IFERROR(VLOOKUP($A354,'TASA INTERVENCIÓN'!$A$9:$B$4757,2,0),#REF!)</f>
        <v>#REF!</v>
      </c>
      <c r="E354" s="52">
        <v>2.5000000000000001E-3</v>
      </c>
      <c r="F354" t="e">
        <f t="shared" si="22"/>
        <v>#REF!</v>
      </c>
      <c r="G354" s="9" t="e">
        <f t="shared" si="21"/>
        <v>#REF!</v>
      </c>
      <c r="H354" s="33" t="e">
        <f>+#REF!</f>
        <v>#REF!</v>
      </c>
      <c r="I354" s="34" t="e">
        <f t="shared" si="20"/>
        <v>#REF!</v>
      </c>
    </row>
    <row r="355" spans="1:9" x14ac:dyDescent="0.25">
      <c r="A355" s="7">
        <v>42143</v>
      </c>
      <c r="B355" s="8">
        <v>2417.0100000000002</v>
      </c>
      <c r="C355">
        <f>+VLOOKUP($A355,'USD X Barril WTI'!$A$6060:$B$8189,2,0)</f>
        <v>57.3</v>
      </c>
      <c r="D355" s="36">
        <f>+IFERROR(VLOOKUP($A355,'TASA INTERVENCIÓN'!$A$9:$B$4757,2,0),D354)</f>
        <v>4.4999999999999998E-2</v>
      </c>
      <c r="E355" s="52">
        <v>2.5000000000000001E-3</v>
      </c>
      <c r="F355">
        <f t="shared" si="22"/>
        <v>0.95933014354066992</v>
      </c>
      <c r="G355" s="9">
        <f t="shared" si="21"/>
        <v>2318.7105502392346</v>
      </c>
      <c r="H355" s="33" t="e">
        <f>+#REF!</f>
        <v>#REF!</v>
      </c>
      <c r="I355" s="34" t="e">
        <f t="shared" si="20"/>
        <v>#REF!</v>
      </c>
    </row>
    <row r="356" spans="1:9" x14ac:dyDescent="0.25">
      <c r="A356" s="7">
        <v>42144</v>
      </c>
      <c r="B356" s="9">
        <v>2475.4499999999998</v>
      </c>
      <c r="C356">
        <f>+VLOOKUP($A356,'USD X Barril WTI'!$A$6060:$B$8189,2,0)</f>
        <v>58.96</v>
      </c>
      <c r="D356" s="36">
        <f>+IFERROR(VLOOKUP($A356,'TASA INTERVENCIÓN'!$A$9:$B$4757,2,0),D355)</f>
        <v>4.4999999999999998E-2</v>
      </c>
      <c r="E356" s="52">
        <v>2.5000000000000001E-3</v>
      </c>
      <c r="F356">
        <f t="shared" si="22"/>
        <v>0.95933014354066992</v>
      </c>
      <c r="G356" s="9">
        <f t="shared" si="21"/>
        <v>2374.7738038277512</v>
      </c>
      <c r="H356" s="33">
        <f>+G291</f>
        <v>2279.5890669856462</v>
      </c>
      <c r="I356" s="34">
        <f t="shared" si="20"/>
        <v>195.86093301435358</v>
      </c>
    </row>
    <row r="357" spans="1:9" x14ac:dyDescent="0.25">
      <c r="A357" s="7">
        <v>42145</v>
      </c>
      <c r="B357" s="8">
        <v>2503.37</v>
      </c>
      <c r="C357">
        <f>+VLOOKUP($A357,'USD X Barril WTI'!$A$6060:$B$8189,2,0)</f>
        <v>60.18</v>
      </c>
      <c r="D357" s="36">
        <f>+IFERROR(VLOOKUP($A357,'TASA INTERVENCIÓN'!$A$9:$B$4757,2,0),D356)</f>
        <v>4.4999999999999998E-2</v>
      </c>
      <c r="E357" s="52">
        <v>2.5000000000000001E-3</v>
      </c>
      <c r="F357">
        <f t="shared" si="22"/>
        <v>0.95933014354066992</v>
      </c>
      <c r="G357" s="9">
        <f t="shared" si="21"/>
        <v>2401.558301435407</v>
      </c>
      <c r="H357" s="33">
        <f>+G292</f>
        <v>2318.0965789473685</v>
      </c>
      <c r="I357" s="34">
        <f t="shared" si="20"/>
        <v>185.27342105263142</v>
      </c>
    </row>
    <row r="358" spans="1:9" x14ac:dyDescent="0.25">
      <c r="A358" s="7">
        <v>42146</v>
      </c>
      <c r="B358" s="9">
        <v>2489.39</v>
      </c>
      <c r="C358">
        <f>+VLOOKUP($A358,'USD X Barril WTI'!$A$6060:$B$8189,2,0)</f>
        <v>58.88</v>
      </c>
      <c r="D358" s="36">
        <f>+IFERROR(VLOOKUP($A358,'TASA INTERVENCIÓN'!$A$9:$B$4757,2,0),D357)</f>
        <v>4.4999999999999998E-2</v>
      </c>
      <c r="E358" s="52">
        <v>2.5000000000000001E-3</v>
      </c>
      <c r="F358">
        <f t="shared" si="22"/>
        <v>0.95933014354066992</v>
      </c>
      <c r="G358" s="9">
        <f t="shared" si="21"/>
        <v>2388.1468660287082</v>
      </c>
      <c r="H358" s="33">
        <f>+G293</f>
        <v>2330.894043062201</v>
      </c>
      <c r="I358" s="34">
        <f t="shared" si="20"/>
        <v>158.49595693779884</v>
      </c>
    </row>
    <row r="359" spans="1:9" x14ac:dyDescent="0.25">
      <c r="A359" s="7">
        <v>42150</v>
      </c>
      <c r="B359" s="9">
        <v>2500.2199999999998</v>
      </c>
      <c r="C359">
        <f>+VLOOKUP($A359,'USD X Barril WTI'!$A$6060:$B$8189,2,0)</f>
        <v>57.29</v>
      </c>
      <c r="D359" s="36">
        <f>+IFERROR(VLOOKUP($A359,'TASA INTERVENCIÓN'!$A$9:$B$4757,2,0),#REF!)</f>
        <v>4.4999999999999998E-2</v>
      </c>
      <c r="E359" s="52">
        <v>2.5000000000000001E-3</v>
      </c>
      <c r="F359">
        <f t="shared" si="22"/>
        <v>0.95933014354066992</v>
      </c>
      <c r="G359" s="9">
        <f t="shared" si="21"/>
        <v>2398.5364114832537</v>
      </c>
      <c r="H359" s="33">
        <f>+G295</f>
        <v>2355.6735406698567</v>
      </c>
      <c r="I359" s="34">
        <f t="shared" si="20"/>
        <v>144.54645933014308</v>
      </c>
    </row>
    <row r="360" spans="1:9" x14ac:dyDescent="0.25">
      <c r="A360" s="7">
        <v>42151</v>
      </c>
      <c r="B360" s="8">
        <v>2542.5300000000002</v>
      </c>
      <c r="C360">
        <f>+VLOOKUP($A360,'USD X Barril WTI'!$A$6060:$B$8189,2,0)</f>
        <v>57.51</v>
      </c>
      <c r="D360" s="36">
        <f>+IFERROR(VLOOKUP($A360,'TASA INTERVENCIÓN'!$A$9:$B$4757,2,0),D359)</f>
        <v>4.4999999999999998E-2</v>
      </c>
      <c r="E360" s="52">
        <v>2.5000000000000001E-3</v>
      </c>
      <c r="F360">
        <f t="shared" si="22"/>
        <v>0.95933014354066992</v>
      </c>
      <c r="G360" s="9">
        <f t="shared" si="21"/>
        <v>2439.1256698564598</v>
      </c>
      <c r="H360" s="33">
        <f>+G296</f>
        <v>2388.5497846889953</v>
      </c>
      <c r="I360" s="34">
        <f t="shared" ref="I360:I404" si="23">+B360-H360</f>
        <v>153.98021531100494</v>
      </c>
    </row>
    <row r="361" spans="1:9" x14ac:dyDescent="0.25">
      <c r="A361" s="7">
        <v>42152</v>
      </c>
      <c r="B361" s="9">
        <v>2548.13</v>
      </c>
      <c r="C361">
        <f>+VLOOKUP($A361,'USD X Barril WTI'!$A$6060:$B$8189,2,0)</f>
        <v>57.69</v>
      </c>
      <c r="D361" s="36">
        <f>+IFERROR(VLOOKUP($A361,'TASA INTERVENCIÓN'!$A$9:$B$4757,2,0),D360)</f>
        <v>4.4999999999999998E-2</v>
      </c>
      <c r="E361" s="52">
        <v>2.5000000000000001E-3</v>
      </c>
      <c r="F361">
        <f t="shared" si="22"/>
        <v>0.95933014354066992</v>
      </c>
      <c r="G361" s="9">
        <f t="shared" ref="G361:G405" si="24">+B361*F361</f>
        <v>2444.4979186602873</v>
      </c>
      <c r="H361" s="33">
        <f>+G297</f>
        <v>2398.8913636363641</v>
      </c>
      <c r="I361" s="34">
        <f t="shared" si="23"/>
        <v>149.23863636363603</v>
      </c>
    </row>
    <row r="362" spans="1:9" x14ac:dyDescent="0.25">
      <c r="A362" s="7">
        <v>42153</v>
      </c>
      <c r="B362" s="8">
        <v>2549.9699999999998</v>
      </c>
      <c r="C362">
        <f>+VLOOKUP($A362,'USD X Barril WTI'!$A$6060:$B$8189,2,0)</f>
        <v>60.25</v>
      </c>
      <c r="D362" s="36">
        <f>+IFERROR(VLOOKUP($A362,'TASA INTERVENCIÓN'!$A$9:$B$4757,2,0),D361)</f>
        <v>4.4999999999999998E-2</v>
      </c>
      <c r="E362" s="52">
        <v>2.5000000000000001E-3</v>
      </c>
      <c r="F362">
        <f t="shared" ref="F362:F406" si="25">+(1+E362)/(1+D362)</f>
        <v>0.95933014354066992</v>
      </c>
      <c r="G362" s="9">
        <f t="shared" si="24"/>
        <v>2446.263086124402</v>
      </c>
      <c r="H362" s="33">
        <f>+G298</f>
        <v>2388.1660526315791</v>
      </c>
      <c r="I362" s="34">
        <f t="shared" si="23"/>
        <v>161.80394736842072</v>
      </c>
    </row>
    <row r="363" spans="1:9" x14ac:dyDescent="0.25">
      <c r="A363" s="7">
        <v>42156</v>
      </c>
      <c r="B363" s="9">
        <v>2533.79</v>
      </c>
      <c r="C363">
        <f>+VLOOKUP($A363,'USD X Barril WTI'!$A$6060:$B$8189,2,0)</f>
        <v>60.24</v>
      </c>
      <c r="D363" s="36">
        <f>+IFERROR(VLOOKUP($A363,'TASA INTERVENCIÓN'!$A$9:$B$4757,2,0),#REF!)</f>
        <v>4.4999999999999998E-2</v>
      </c>
      <c r="E363" s="52">
        <v>2.5000000000000001E-3</v>
      </c>
      <c r="F363">
        <f t="shared" si="25"/>
        <v>0.95933014354066992</v>
      </c>
      <c r="G363" s="9">
        <f t="shared" si="24"/>
        <v>2430.741124401914</v>
      </c>
      <c r="H363" s="33" t="e">
        <f>+#REF!</f>
        <v>#REF!</v>
      </c>
      <c r="I363" s="34" t="e">
        <f t="shared" si="23"/>
        <v>#REF!</v>
      </c>
    </row>
    <row r="364" spans="1:9" x14ac:dyDescent="0.25">
      <c r="A364" s="7">
        <v>42157</v>
      </c>
      <c r="B364" s="8">
        <v>2549.29</v>
      </c>
      <c r="C364">
        <f>+VLOOKUP($A364,'USD X Barril WTI'!$A$6060:$B$8189,2,0)</f>
        <v>61.3</v>
      </c>
      <c r="D364" s="36">
        <f>+IFERROR(VLOOKUP($A364,'TASA INTERVENCIÓN'!$A$9:$B$4757,2,0),D363)</f>
        <v>4.4999999999999998E-2</v>
      </c>
      <c r="E364" s="52">
        <v>2.5000000000000001E-3</v>
      </c>
      <c r="F364">
        <f t="shared" si="25"/>
        <v>0.95933014354066992</v>
      </c>
      <c r="G364" s="9">
        <f t="shared" si="24"/>
        <v>2445.6107416267946</v>
      </c>
      <c r="H364" s="33">
        <f>+G300</f>
        <v>2395.4377751196171</v>
      </c>
      <c r="I364" s="34">
        <f t="shared" si="23"/>
        <v>153.85222488038289</v>
      </c>
    </row>
    <row r="365" spans="1:9" x14ac:dyDescent="0.25">
      <c r="A365" s="7">
        <v>42158</v>
      </c>
      <c r="B365" s="9">
        <v>2554.44</v>
      </c>
      <c r="C365">
        <f>+VLOOKUP($A365,'USD X Barril WTI'!$A$6060:$B$8189,2,0)</f>
        <v>59.67</v>
      </c>
      <c r="D365" s="36">
        <f>+IFERROR(VLOOKUP($A365,'TASA INTERVENCIÓN'!$A$9:$B$4757,2,0),D364)</f>
        <v>4.4999999999999998E-2</v>
      </c>
      <c r="E365" s="52">
        <v>2.5000000000000001E-3</v>
      </c>
      <c r="F365">
        <f t="shared" si="25"/>
        <v>0.95933014354066992</v>
      </c>
      <c r="G365" s="9">
        <f t="shared" si="24"/>
        <v>2450.5512918660288</v>
      </c>
      <c r="H365" s="33">
        <f>+G301</f>
        <v>2419.4594019138758</v>
      </c>
      <c r="I365" s="34">
        <f t="shared" si="23"/>
        <v>134.98059808612425</v>
      </c>
    </row>
    <row r="366" spans="1:9" x14ac:dyDescent="0.25">
      <c r="A366" s="7">
        <v>42159</v>
      </c>
      <c r="B366" s="8">
        <v>2571.92</v>
      </c>
      <c r="C366">
        <f>+VLOOKUP($A366,'USD X Barril WTI'!$A$6060:$B$8189,2,0)</f>
        <v>58</v>
      </c>
      <c r="D366" s="36">
        <f>+IFERROR(VLOOKUP($A366,'TASA INTERVENCIÓN'!$A$9:$B$4757,2,0),D365)</f>
        <v>4.4999999999999998E-2</v>
      </c>
      <c r="E366" s="52">
        <v>2.5000000000000001E-3</v>
      </c>
      <c r="F366">
        <f t="shared" si="25"/>
        <v>0.95933014354066992</v>
      </c>
      <c r="G366" s="9">
        <f t="shared" si="24"/>
        <v>2467.3203827751199</v>
      </c>
      <c r="H366" s="33">
        <f>+G302</f>
        <v>2451.165263157895</v>
      </c>
      <c r="I366" s="34">
        <f t="shared" si="23"/>
        <v>120.7547368421051</v>
      </c>
    </row>
    <row r="367" spans="1:9" x14ac:dyDescent="0.25">
      <c r="A367" s="7">
        <v>42160</v>
      </c>
      <c r="B367" s="9">
        <v>2588.56</v>
      </c>
      <c r="C367">
        <f>+VLOOKUP($A367,'USD X Barril WTI'!$A$6060:$B$8189,2,0)</f>
        <v>59.11</v>
      </c>
      <c r="D367" s="36">
        <f>+IFERROR(VLOOKUP($A367,'TASA INTERVENCIÓN'!$A$9:$B$4757,2,0),D366)</f>
        <v>4.4999999999999998E-2</v>
      </c>
      <c r="E367" s="52">
        <v>2.5000000000000001E-3</v>
      </c>
      <c r="F367">
        <f t="shared" si="25"/>
        <v>0.95933014354066992</v>
      </c>
      <c r="G367" s="9">
        <f t="shared" si="24"/>
        <v>2483.2836363636366</v>
      </c>
      <c r="H367" s="33">
        <f>+G303</f>
        <v>2461.545215311005</v>
      </c>
      <c r="I367" s="34">
        <f t="shared" si="23"/>
        <v>127.01478468899495</v>
      </c>
    </row>
    <row r="368" spans="1:9" x14ac:dyDescent="0.25">
      <c r="A368" s="7">
        <v>42163</v>
      </c>
      <c r="B368" s="8">
        <v>2623.66</v>
      </c>
      <c r="C368">
        <f>+VLOOKUP($A368,'USD X Barril WTI'!$A$6060:$B$8189,2,0)</f>
        <v>58.15</v>
      </c>
      <c r="D368" s="36" t="e">
        <f>+IFERROR(VLOOKUP($A368,'TASA INTERVENCIÓN'!$A$9:$B$4757,2,0),#REF!)</f>
        <v>#REF!</v>
      </c>
      <c r="E368" s="52">
        <v>2.5000000000000001E-3</v>
      </c>
      <c r="F368" t="e">
        <f t="shared" si="25"/>
        <v>#REF!</v>
      </c>
      <c r="G368" s="9" t="e">
        <f t="shared" si="24"/>
        <v>#REF!</v>
      </c>
      <c r="H368" s="33" t="e">
        <f>+#REF!</f>
        <v>#REF!</v>
      </c>
      <c r="I368" s="34" t="e">
        <f t="shared" si="23"/>
        <v>#REF!</v>
      </c>
    </row>
    <row r="369" spans="1:9" x14ac:dyDescent="0.25">
      <c r="A369" s="7">
        <v>42164</v>
      </c>
      <c r="B369" s="9">
        <v>2623.66</v>
      </c>
      <c r="C369">
        <f>+VLOOKUP($A369,'USD X Barril WTI'!$A$6060:$B$8189,2,0)</f>
        <v>60.15</v>
      </c>
      <c r="D369" s="36">
        <f>+IFERROR(VLOOKUP($A369,'TASA INTERVENCIÓN'!$A$9:$B$4757,2,0),D368)</f>
        <v>4.4999999999999998E-2</v>
      </c>
      <c r="E369" s="52">
        <v>2.5000000000000001E-3</v>
      </c>
      <c r="F369">
        <f t="shared" si="25"/>
        <v>0.95933014354066992</v>
      </c>
      <c r="G369" s="9">
        <f t="shared" si="24"/>
        <v>2516.9561244019137</v>
      </c>
      <c r="H369" s="33">
        <f>+G305</f>
        <v>2461.2670095693784</v>
      </c>
      <c r="I369" s="34">
        <f t="shared" si="23"/>
        <v>162.39299043062147</v>
      </c>
    </row>
    <row r="370" spans="1:9" x14ac:dyDescent="0.25">
      <c r="A370" s="7">
        <v>42165</v>
      </c>
      <c r="B370" s="8">
        <v>2569.17</v>
      </c>
      <c r="C370">
        <f>+VLOOKUP($A370,'USD X Barril WTI'!$A$6060:$B$8189,2,0)</f>
        <v>61.36</v>
      </c>
      <c r="D370" s="36">
        <f>+IFERROR(VLOOKUP($A370,'TASA INTERVENCIÓN'!$A$9:$B$4757,2,0),D369)</f>
        <v>4.4999999999999998E-2</v>
      </c>
      <c r="E370" s="52">
        <v>2.5000000000000001E-3</v>
      </c>
      <c r="F370">
        <f t="shared" si="25"/>
        <v>0.95933014354066992</v>
      </c>
      <c r="G370" s="9">
        <f t="shared" si="24"/>
        <v>2464.6822248803828</v>
      </c>
      <c r="H370" s="33">
        <f>+G306</f>
        <v>2487.4087559808613</v>
      </c>
      <c r="I370" s="34">
        <f t="shared" si="23"/>
        <v>81.761244019138758</v>
      </c>
    </row>
    <row r="371" spans="1:9" x14ac:dyDescent="0.25">
      <c r="A371" s="7">
        <v>42166</v>
      </c>
      <c r="B371" s="9">
        <v>2523</v>
      </c>
      <c r="C371">
        <f>+VLOOKUP($A371,'USD X Barril WTI'!$A$6060:$B$8189,2,0)</f>
        <v>60.74</v>
      </c>
      <c r="D371" s="36">
        <f>+IFERROR(VLOOKUP($A371,'TASA INTERVENCIÓN'!$A$9:$B$4757,2,0),D370)</f>
        <v>4.4999999999999998E-2</v>
      </c>
      <c r="E371" s="52">
        <v>2.5000000000000001E-3</v>
      </c>
      <c r="F371">
        <f t="shared" si="25"/>
        <v>0.95933014354066992</v>
      </c>
      <c r="G371" s="9">
        <f t="shared" si="24"/>
        <v>2420.3899521531102</v>
      </c>
      <c r="H371" s="33">
        <f>+G307</f>
        <v>2512.2841866028712</v>
      </c>
      <c r="I371" s="34">
        <f t="shared" si="23"/>
        <v>10.715813397128841</v>
      </c>
    </row>
    <row r="372" spans="1:9" x14ac:dyDescent="0.25">
      <c r="A372" s="7">
        <v>42167</v>
      </c>
      <c r="B372" s="8">
        <v>2538.5500000000002</v>
      </c>
      <c r="C372">
        <f>+VLOOKUP($A372,'USD X Barril WTI'!$A$6060:$B$8189,2,0)</f>
        <v>59.96</v>
      </c>
      <c r="D372" s="36">
        <f>+IFERROR(VLOOKUP($A372,'TASA INTERVENCIÓN'!$A$9:$B$4757,2,0),D371)</f>
        <v>4.4999999999999998E-2</v>
      </c>
      <c r="E372" s="52">
        <v>2.5000000000000001E-3</v>
      </c>
      <c r="F372">
        <f t="shared" si="25"/>
        <v>0.95933014354066992</v>
      </c>
      <c r="G372" s="9">
        <f t="shared" si="24"/>
        <v>2435.3075358851679</v>
      </c>
      <c r="H372" s="33">
        <f>+G308</f>
        <v>2526.5398325358856</v>
      </c>
      <c r="I372" s="34">
        <f t="shared" si="23"/>
        <v>12.010167464114602</v>
      </c>
    </row>
    <row r="373" spans="1:9" x14ac:dyDescent="0.25">
      <c r="A373" s="7">
        <v>42170</v>
      </c>
      <c r="B373" s="9">
        <v>2535.91</v>
      </c>
      <c r="C373">
        <f>+VLOOKUP($A373,'USD X Barril WTI'!$A$6060:$B$8189,2,0)</f>
        <v>59.53</v>
      </c>
      <c r="D373" s="36" t="e">
        <f>+IFERROR(VLOOKUP($A373,'TASA INTERVENCIÓN'!$A$9:$B$4757,2,0),#REF!)</f>
        <v>#REF!</v>
      </c>
      <c r="E373" s="52">
        <v>2.5000000000000001E-3</v>
      </c>
      <c r="F373" t="e">
        <f t="shared" si="25"/>
        <v>#REF!</v>
      </c>
      <c r="G373" s="9" t="e">
        <f t="shared" si="24"/>
        <v>#REF!</v>
      </c>
      <c r="H373" s="33" t="e">
        <f>+#REF!</f>
        <v>#REF!</v>
      </c>
      <c r="I373" s="34" t="e">
        <f t="shared" si="23"/>
        <v>#REF!</v>
      </c>
    </row>
    <row r="374" spans="1:9" x14ac:dyDescent="0.25">
      <c r="A374" s="7">
        <v>42171</v>
      </c>
      <c r="B374" s="8">
        <v>2535.91</v>
      </c>
      <c r="C374">
        <f>+VLOOKUP($A374,'USD X Barril WTI'!$A$6060:$B$8189,2,0)</f>
        <v>60.01</v>
      </c>
      <c r="D374" s="36">
        <f>+IFERROR(VLOOKUP($A374,'TASA INTERVENCIÓN'!$A$9:$B$4757,2,0),D373)</f>
        <v>4.4999999999999998E-2</v>
      </c>
      <c r="E374" s="52">
        <v>2.5000000000000001E-3</v>
      </c>
      <c r="F374">
        <f t="shared" si="25"/>
        <v>0.95933014354066992</v>
      </c>
      <c r="G374" s="9">
        <f t="shared" si="24"/>
        <v>2432.7749043062199</v>
      </c>
      <c r="H374" s="33">
        <f>+G310</f>
        <v>2553.2763636363638</v>
      </c>
      <c r="I374" s="34">
        <f t="shared" si="23"/>
        <v>-17.366363636363985</v>
      </c>
    </row>
    <row r="375" spans="1:9" x14ac:dyDescent="0.25">
      <c r="A375" s="7">
        <v>42172</v>
      </c>
      <c r="B375" s="9">
        <v>2531.7199999999998</v>
      </c>
      <c r="C375">
        <f>+VLOOKUP($A375,'USD X Barril WTI'!$A$6060:$B$8189,2,0)</f>
        <v>59.89</v>
      </c>
      <c r="D375" s="36">
        <f>+IFERROR(VLOOKUP($A375,'TASA INTERVENCIÓN'!$A$9:$B$4757,2,0),D374)</f>
        <v>4.4999999999999998E-2</v>
      </c>
      <c r="E375" s="52">
        <v>2.5000000000000001E-3</v>
      </c>
      <c r="F375">
        <f t="shared" si="25"/>
        <v>0.95933014354066992</v>
      </c>
      <c r="G375" s="9">
        <f t="shared" si="24"/>
        <v>2428.7553110047847</v>
      </c>
      <c r="H375" s="33">
        <f>+G311</f>
        <v>2566.2848803827751</v>
      </c>
      <c r="I375" s="34">
        <f t="shared" si="23"/>
        <v>-34.5648803827753</v>
      </c>
    </row>
    <row r="376" spans="1:9" x14ac:dyDescent="0.25">
      <c r="A376" s="7">
        <v>42173</v>
      </c>
      <c r="B376" s="8">
        <v>2550.4299999999998</v>
      </c>
      <c r="C376">
        <f>+VLOOKUP($A376,'USD X Barril WTI'!$A$6060:$B$8189,2,0)</f>
        <v>60.41</v>
      </c>
      <c r="D376" s="36">
        <f>+IFERROR(VLOOKUP($A376,'TASA INTERVENCIÓN'!$A$9:$B$4757,2,0),D375)</f>
        <v>4.4999999999999998E-2</v>
      </c>
      <c r="E376" s="52">
        <v>2.5000000000000001E-3</v>
      </c>
      <c r="F376">
        <f t="shared" si="25"/>
        <v>0.95933014354066992</v>
      </c>
      <c r="G376" s="9">
        <f t="shared" si="24"/>
        <v>2446.7043779904307</v>
      </c>
      <c r="H376" s="33">
        <f>+G312</f>
        <v>2569.0573444976076</v>
      </c>
      <c r="I376" s="34">
        <f t="shared" si="23"/>
        <v>-18.627344497607737</v>
      </c>
    </row>
    <row r="377" spans="1:9" x14ac:dyDescent="0.25">
      <c r="A377" s="7">
        <v>42174</v>
      </c>
      <c r="B377" s="9">
        <v>2528.85</v>
      </c>
      <c r="C377">
        <f>+VLOOKUP($A377,'USD X Barril WTI'!$A$6060:$B$8189,2,0)</f>
        <v>59.62</v>
      </c>
      <c r="D377" s="36">
        <f>+IFERROR(VLOOKUP($A377,'TASA INTERVENCIÓN'!$A$9:$B$4757,2,0),D376)</f>
        <v>4.4999999999999998E-2</v>
      </c>
      <c r="E377" s="52">
        <v>2.5000000000000001E-3</v>
      </c>
      <c r="F377">
        <f t="shared" si="25"/>
        <v>0.95933014354066992</v>
      </c>
      <c r="G377" s="9">
        <f t="shared" si="24"/>
        <v>2426.0020334928231</v>
      </c>
      <c r="H377" s="33">
        <f>+G313</f>
        <v>2543.6542822966508</v>
      </c>
      <c r="I377" s="34">
        <f t="shared" si="23"/>
        <v>-14.804282296650854</v>
      </c>
    </row>
    <row r="378" spans="1:9" x14ac:dyDescent="0.25">
      <c r="A378" s="7">
        <v>42177</v>
      </c>
      <c r="B378" s="8">
        <v>2548.1999999999998</v>
      </c>
      <c r="C378">
        <f>+VLOOKUP($A378,'USD X Barril WTI'!$A$6060:$B$8189,2,0)</f>
        <v>60.01</v>
      </c>
      <c r="D378" s="36">
        <f>+IFERROR(VLOOKUP($A378,'TASA INTERVENCIÓN'!$A$9:$B$4757,2,0),#REF!)</f>
        <v>4.4999999999999998E-2</v>
      </c>
      <c r="E378" s="52">
        <v>2.5000000000000001E-3</v>
      </c>
      <c r="F378">
        <f t="shared" si="25"/>
        <v>0.95933014354066992</v>
      </c>
      <c r="G378" s="9">
        <f t="shared" si="24"/>
        <v>2444.5650717703347</v>
      </c>
      <c r="H378" s="33" t="e">
        <f>+#REF!</f>
        <v>#REF!</v>
      </c>
      <c r="I378" s="34" t="e">
        <f t="shared" si="23"/>
        <v>#REF!</v>
      </c>
    </row>
    <row r="379" spans="1:9" x14ac:dyDescent="0.25">
      <c r="A379" s="7">
        <v>42178</v>
      </c>
      <c r="B379" s="9">
        <v>2537.6799999999998</v>
      </c>
      <c r="C379">
        <f>+VLOOKUP($A379,'USD X Barril WTI'!$A$6060:$B$8189,2,0)</f>
        <v>61.05</v>
      </c>
      <c r="D379" s="36">
        <f>+IFERROR(VLOOKUP($A379,'TASA INTERVENCIÓN'!$A$9:$B$4757,2,0),D378)</f>
        <v>4.4999999999999998E-2</v>
      </c>
      <c r="E379" s="52">
        <v>2.5000000000000001E-3</v>
      </c>
      <c r="F379">
        <f t="shared" si="25"/>
        <v>0.95933014354066992</v>
      </c>
      <c r="G379" s="9">
        <f t="shared" si="24"/>
        <v>2434.4729186602872</v>
      </c>
      <c r="H379" s="33" t="e">
        <f>+G315</f>
        <v>#REF!</v>
      </c>
      <c r="I379" s="34" t="e">
        <f t="shared" si="23"/>
        <v>#REF!</v>
      </c>
    </row>
    <row r="380" spans="1:9" x14ac:dyDescent="0.25">
      <c r="A380" s="7">
        <v>42179</v>
      </c>
      <c r="B380" s="8">
        <v>2550.7399999999998</v>
      </c>
      <c r="C380">
        <f>+VLOOKUP($A380,'USD X Barril WTI'!$A$6060:$B$8189,2,0)</f>
        <v>60.01</v>
      </c>
      <c r="D380" s="36">
        <f>+IFERROR(VLOOKUP($A380,'TASA INTERVENCIÓN'!$A$9:$B$4757,2,0),D379)</f>
        <v>4.4999999999999998E-2</v>
      </c>
      <c r="E380" s="52">
        <v>2.5000000000000001E-3</v>
      </c>
      <c r="F380">
        <f t="shared" si="25"/>
        <v>0.95933014354066992</v>
      </c>
      <c r="G380" s="9">
        <f t="shared" si="24"/>
        <v>2447.0017703349281</v>
      </c>
      <c r="H380" s="33">
        <f>+G316</f>
        <v>2482.4682057416271</v>
      </c>
      <c r="I380" s="34">
        <f t="shared" si="23"/>
        <v>68.271794258372665</v>
      </c>
    </row>
    <row r="381" spans="1:9" x14ac:dyDescent="0.25">
      <c r="A381" s="7">
        <v>42180</v>
      </c>
      <c r="B381" s="9">
        <v>2566.66</v>
      </c>
      <c r="C381">
        <f>+VLOOKUP($A381,'USD X Barril WTI'!$A$6060:$B$8189,2,0)</f>
        <v>59.59</v>
      </c>
      <c r="D381" s="36">
        <f>+IFERROR(VLOOKUP($A381,'TASA INTERVENCIÓN'!$A$9:$B$4757,2,0),D380)</f>
        <v>4.4999999999999998E-2</v>
      </c>
      <c r="E381" s="52">
        <v>2.5000000000000001E-3</v>
      </c>
      <c r="F381">
        <f t="shared" si="25"/>
        <v>0.95933014354066992</v>
      </c>
      <c r="G381" s="9">
        <f t="shared" si="24"/>
        <v>2462.2743062200957</v>
      </c>
      <c r="H381" s="33">
        <f>+G317</f>
        <v>2424.0258133971292</v>
      </c>
      <c r="I381" s="34">
        <f t="shared" si="23"/>
        <v>142.63418660287061</v>
      </c>
    </row>
    <row r="382" spans="1:9" x14ac:dyDescent="0.25">
      <c r="A382" s="7">
        <v>42181</v>
      </c>
      <c r="B382" s="8">
        <v>2556.21</v>
      </c>
      <c r="C382">
        <f>+VLOOKUP($A382,'USD X Barril WTI'!$A$6060:$B$8189,2,0)</f>
        <v>59.41</v>
      </c>
      <c r="D382" s="36">
        <f>+IFERROR(VLOOKUP($A382,'TASA INTERVENCIÓN'!$A$9:$B$4757,2,0),D381)</f>
        <v>4.4999999999999998E-2</v>
      </c>
      <c r="E382" s="52">
        <v>2.5000000000000001E-3</v>
      </c>
      <c r="F382">
        <f t="shared" si="25"/>
        <v>0.95933014354066992</v>
      </c>
      <c r="G382" s="9">
        <f t="shared" si="24"/>
        <v>2452.2493062200961</v>
      </c>
      <c r="H382" s="33">
        <f>+G318</f>
        <v>2432.4295454545459</v>
      </c>
      <c r="I382" s="34">
        <f t="shared" si="23"/>
        <v>123.78045454545418</v>
      </c>
    </row>
    <row r="383" spans="1:9" x14ac:dyDescent="0.25">
      <c r="A383" s="7">
        <v>42184</v>
      </c>
      <c r="B383" s="9">
        <v>2585.11</v>
      </c>
      <c r="C383">
        <f>+VLOOKUP($A383,'USD X Barril WTI'!$A$6060:$B$8189,2,0)</f>
        <v>58.34</v>
      </c>
      <c r="D383" s="36" t="e">
        <f>+IFERROR(VLOOKUP($A383,'TASA INTERVENCIÓN'!$A$9:$B$4757,2,0),#REF!)</f>
        <v>#REF!</v>
      </c>
      <c r="E383" s="52">
        <v>2.5000000000000001E-3</v>
      </c>
      <c r="F383" t="e">
        <f t="shared" si="25"/>
        <v>#REF!</v>
      </c>
      <c r="G383" s="9" t="e">
        <f t="shared" si="24"/>
        <v>#REF!</v>
      </c>
      <c r="H383" s="33" t="e">
        <f>+#REF!</f>
        <v>#REF!</v>
      </c>
      <c r="I383" s="34" t="e">
        <f t="shared" si="23"/>
        <v>#REF!</v>
      </c>
    </row>
    <row r="384" spans="1:9" x14ac:dyDescent="0.25">
      <c r="A384" s="7">
        <v>42185</v>
      </c>
      <c r="B384" s="8">
        <v>2585.11</v>
      </c>
      <c r="C384">
        <f>+VLOOKUP($A384,'USD X Barril WTI'!$A$6060:$B$8189,2,0)</f>
        <v>59.48</v>
      </c>
      <c r="D384" s="36">
        <f>+IFERROR(VLOOKUP($A384,'TASA INTERVENCIÓN'!$A$9:$B$4757,2,0),D383)</f>
        <v>4.4999999999999998E-2</v>
      </c>
      <c r="E384" s="52">
        <v>2.5000000000000001E-3</v>
      </c>
      <c r="F384">
        <f t="shared" si="25"/>
        <v>0.95933014354066992</v>
      </c>
      <c r="G384" s="9">
        <f t="shared" si="24"/>
        <v>2479.9739473684212</v>
      </c>
      <c r="H384" s="33">
        <f>+G320</f>
        <v>2452.8632775119618</v>
      </c>
      <c r="I384" s="34">
        <f t="shared" si="23"/>
        <v>132.24672248803836</v>
      </c>
    </row>
    <row r="385" spans="1:9" x14ac:dyDescent="0.25">
      <c r="A385" s="7">
        <v>42186</v>
      </c>
      <c r="B385" s="9">
        <v>2598.6799999999998</v>
      </c>
      <c r="C385">
        <f>+VLOOKUP($A385,'USD X Barril WTI'!$A$6060:$B$8189,2,0)</f>
        <v>56.94</v>
      </c>
      <c r="D385" s="36">
        <f>+IFERROR(VLOOKUP($A385,'TASA INTERVENCIÓN'!$A$9:$B$4757,2,0),D384)</f>
        <v>4.4999999999999998E-2</v>
      </c>
      <c r="E385" s="52">
        <v>2.5000000000000001E-3</v>
      </c>
      <c r="F385">
        <f t="shared" si="25"/>
        <v>0.95933014354066992</v>
      </c>
      <c r="G385" s="9">
        <f t="shared" si="24"/>
        <v>2492.9920574162679</v>
      </c>
      <c r="H385" s="33">
        <f>+G321</f>
        <v>2471.2824162679431</v>
      </c>
      <c r="I385" s="34">
        <f t="shared" si="23"/>
        <v>127.39758373205677</v>
      </c>
    </row>
    <row r="386" spans="1:9" x14ac:dyDescent="0.25">
      <c r="A386" s="7">
        <v>42187</v>
      </c>
      <c r="B386" s="8">
        <v>2626.8</v>
      </c>
      <c r="C386">
        <f>+VLOOKUP($A386,'USD X Barril WTI'!$A$6060:$B$8189,2,0)</f>
        <v>56.93</v>
      </c>
      <c r="D386" s="36">
        <f>+IFERROR(VLOOKUP($A386,'TASA INTERVENCIÓN'!$A$9:$B$4757,2,0),D385)</f>
        <v>4.4999999999999998E-2</v>
      </c>
      <c r="E386" s="52">
        <v>2.5000000000000001E-3</v>
      </c>
      <c r="F386">
        <f t="shared" si="25"/>
        <v>0.95933014354066992</v>
      </c>
      <c r="G386" s="9">
        <f t="shared" si="24"/>
        <v>2519.968421052632</v>
      </c>
      <c r="H386" s="33">
        <f>+G322</f>
        <v>2492.6850717703351</v>
      </c>
      <c r="I386" s="34">
        <f t="shared" si="23"/>
        <v>134.11492822966511</v>
      </c>
    </row>
    <row r="387" spans="1:9" x14ac:dyDescent="0.25">
      <c r="A387" s="7">
        <v>42191</v>
      </c>
      <c r="B387" s="8">
        <v>2642.97</v>
      </c>
      <c r="C387">
        <f>+VLOOKUP($A387,'USD X Barril WTI'!$A$6060:$B$8189,2,0)</f>
        <v>52.48</v>
      </c>
      <c r="D387" s="36">
        <f>+IFERROR(VLOOKUP($A387,'TASA INTERVENCIÓN'!$A$9:$B$4757,2,0),#REF!)</f>
        <v>4.4999999999999998E-2</v>
      </c>
      <c r="E387" s="52">
        <v>2.5000000000000001E-3</v>
      </c>
      <c r="F387">
        <f t="shared" si="25"/>
        <v>0.95933014354066992</v>
      </c>
      <c r="G387" s="9">
        <f t="shared" si="24"/>
        <v>2535.4807894736841</v>
      </c>
      <c r="H387" s="33" t="e">
        <f>+#REF!</f>
        <v>#REF!</v>
      </c>
      <c r="I387" s="34" t="e">
        <f t="shared" si="23"/>
        <v>#REF!</v>
      </c>
    </row>
    <row r="388" spans="1:9" x14ac:dyDescent="0.25">
      <c r="A388" s="7">
        <v>42192</v>
      </c>
      <c r="B388" s="9">
        <v>2665.41</v>
      </c>
      <c r="C388">
        <f>+VLOOKUP($A388,'USD X Barril WTI'!$A$6060:$B$8189,2,0)</f>
        <v>52.33</v>
      </c>
      <c r="D388" s="36">
        <f>+IFERROR(VLOOKUP($A388,'TASA INTERVENCIÓN'!$A$9:$B$4757,2,0),D387)</f>
        <v>4.4999999999999998E-2</v>
      </c>
      <c r="E388" s="52">
        <v>2.5000000000000001E-3</v>
      </c>
      <c r="F388">
        <f t="shared" si="25"/>
        <v>0.95933014354066992</v>
      </c>
      <c r="G388" s="9">
        <f t="shared" si="24"/>
        <v>2557.008157894737</v>
      </c>
      <c r="H388" s="33">
        <f>+G324</f>
        <v>2471.6277751196171</v>
      </c>
      <c r="I388" s="34">
        <f t="shared" si="23"/>
        <v>193.78222488038273</v>
      </c>
    </row>
    <row r="389" spans="1:9" x14ac:dyDescent="0.25">
      <c r="A389" s="7">
        <v>42193</v>
      </c>
      <c r="B389" s="8">
        <v>2690.15</v>
      </c>
      <c r="C389">
        <f>+VLOOKUP($A389,'USD X Barril WTI'!$A$6060:$B$8189,2,0)</f>
        <v>51.61</v>
      </c>
      <c r="D389" s="36">
        <f>+IFERROR(VLOOKUP($A389,'TASA INTERVENCIÓN'!$A$9:$B$4757,2,0),D388)</f>
        <v>4.4999999999999998E-2</v>
      </c>
      <c r="E389" s="52">
        <v>2.5000000000000001E-3</v>
      </c>
      <c r="F389">
        <f t="shared" si="25"/>
        <v>0.95933014354066992</v>
      </c>
      <c r="G389" s="9">
        <f t="shared" si="24"/>
        <v>2580.7419856459333</v>
      </c>
      <c r="H389" s="33">
        <f>+G325</f>
        <v>2420.1117464114836</v>
      </c>
      <c r="I389" s="34">
        <f t="shared" si="23"/>
        <v>270.03825358851645</v>
      </c>
    </row>
    <row r="390" spans="1:9" x14ac:dyDescent="0.25">
      <c r="A390" s="7">
        <v>42194</v>
      </c>
      <c r="B390" s="9">
        <v>2690.79</v>
      </c>
      <c r="C390">
        <f>+VLOOKUP($A390,'USD X Barril WTI'!$A$6060:$B$8189,2,0)</f>
        <v>52.76</v>
      </c>
      <c r="D390" s="36">
        <f>+IFERROR(VLOOKUP($A390,'TASA INTERVENCIÓN'!$A$9:$B$4757,2,0),D389)</f>
        <v>4.4999999999999998E-2</v>
      </c>
      <c r="E390" s="52">
        <v>2.5000000000000001E-3</v>
      </c>
      <c r="F390">
        <f t="shared" si="25"/>
        <v>0.95933014354066992</v>
      </c>
      <c r="G390" s="9">
        <f t="shared" si="24"/>
        <v>2581.355956937799</v>
      </c>
      <c r="H390" s="33">
        <f>+G326</f>
        <v>2415.6412679425839</v>
      </c>
      <c r="I390" s="34">
        <f t="shared" si="23"/>
        <v>275.14873205741605</v>
      </c>
    </row>
    <row r="391" spans="1:9" x14ac:dyDescent="0.25">
      <c r="A391" s="7">
        <v>42195</v>
      </c>
      <c r="B391" s="8">
        <v>2670.79</v>
      </c>
      <c r="C391">
        <f>+VLOOKUP($A391,'USD X Barril WTI'!$A$6060:$B$8189,2,0)</f>
        <v>52.74</v>
      </c>
      <c r="D391" s="36">
        <f>+IFERROR(VLOOKUP($A391,'TASA INTERVENCIÓN'!$A$9:$B$4757,2,0),D390)</f>
        <v>4.4999999999999998E-2</v>
      </c>
      <c r="E391" s="52">
        <v>2.5000000000000001E-3</v>
      </c>
      <c r="F391">
        <f t="shared" si="25"/>
        <v>0.95933014354066992</v>
      </c>
      <c r="G391" s="9">
        <f t="shared" si="24"/>
        <v>2562.1693540669858</v>
      </c>
      <c r="H391" s="33">
        <f>+G327</f>
        <v>2389.5954545454547</v>
      </c>
      <c r="I391" s="34">
        <f t="shared" si="23"/>
        <v>281.19454545454528</v>
      </c>
    </row>
    <row r="392" spans="1:9" x14ac:dyDescent="0.25">
      <c r="A392" s="7">
        <v>42198</v>
      </c>
      <c r="B392" s="9">
        <v>2667.37</v>
      </c>
      <c r="C392">
        <f>+VLOOKUP($A392,'USD X Barril WTI'!$A$6060:$B$8189,2,0)</f>
        <v>52.19</v>
      </c>
      <c r="D392" s="36">
        <f>+IFERROR(VLOOKUP($A392,'TASA INTERVENCIÓN'!$A$9:$B$4757,2,0),#REF!)</f>
        <v>4.4999999999999998E-2</v>
      </c>
      <c r="E392" s="52">
        <v>2.5000000000000001E-3</v>
      </c>
      <c r="F392">
        <f t="shared" si="25"/>
        <v>0.95933014354066992</v>
      </c>
      <c r="G392" s="9">
        <f t="shared" si="24"/>
        <v>2558.8884449760767</v>
      </c>
      <c r="H392" s="33" t="e">
        <f>+#REF!</f>
        <v>#REF!</v>
      </c>
      <c r="I392" s="34" t="e">
        <f t="shared" si="23"/>
        <v>#REF!</v>
      </c>
    </row>
    <row r="393" spans="1:9" x14ac:dyDescent="0.25">
      <c r="A393" s="7">
        <v>42199</v>
      </c>
      <c r="B393" s="8">
        <v>2693.54</v>
      </c>
      <c r="C393">
        <f>+VLOOKUP($A393,'USD X Barril WTI'!$A$6060:$B$8189,2,0)</f>
        <v>53.05</v>
      </c>
      <c r="D393" s="36">
        <f>+IFERROR(VLOOKUP($A393,'TASA INTERVENCIÓN'!$A$9:$B$4757,2,0),D392)</f>
        <v>4.4999999999999998E-2</v>
      </c>
      <c r="E393" s="52">
        <v>2.5000000000000001E-3</v>
      </c>
      <c r="F393">
        <f t="shared" si="25"/>
        <v>0.95933014354066992</v>
      </c>
      <c r="G393" s="9">
        <f t="shared" si="24"/>
        <v>2583.9941148325361</v>
      </c>
      <c r="H393" s="33">
        <f>+G329</f>
        <v>2413.7513875598088</v>
      </c>
      <c r="I393" s="34">
        <f t="shared" si="23"/>
        <v>279.78861244019117</v>
      </c>
    </row>
    <row r="394" spans="1:9" x14ac:dyDescent="0.25">
      <c r="A394" s="7">
        <v>42200</v>
      </c>
      <c r="B394" s="9">
        <v>2688.2</v>
      </c>
      <c r="C394">
        <f>+VLOOKUP($A394,'USD X Barril WTI'!$A$6060:$B$8189,2,0)</f>
        <v>51.4</v>
      </c>
      <c r="D394" s="36">
        <f>+IFERROR(VLOOKUP($A394,'TASA INTERVENCIÓN'!$A$9:$B$4757,2,0),D393)</f>
        <v>4.4999999999999998E-2</v>
      </c>
      <c r="E394" s="52">
        <v>2.5000000000000001E-3</v>
      </c>
      <c r="F394">
        <f t="shared" si="25"/>
        <v>0.95933014354066992</v>
      </c>
      <c r="G394" s="9">
        <f t="shared" si="24"/>
        <v>2578.8712918660285</v>
      </c>
      <c r="H394" s="33">
        <f>+G330</f>
        <v>2434.1371531100481</v>
      </c>
      <c r="I394" s="34">
        <f t="shared" si="23"/>
        <v>254.06284688995174</v>
      </c>
    </row>
    <row r="395" spans="1:9" x14ac:dyDescent="0.25">
      <c r="A395" s="7">
        <v>42201</v>
      </c>
      <c r="B395" s="8">
        <v>2713.04</v>
      </c>
      <c r="C395">
        <f>+VLOOKUP($A395,'USD X Barril WTI'!$A$6060:$B$8189,2,0)</f>
        <v>50.9</v>
      </c>
      <c r="D395" s="36">
        <f>+IFERROR(VLOOKUP($A395,'TASA INTERVENCIÓN'!$A$9:$B$4757,2,0),D394)</f>
        <v>4.4999999999999998E-2</v>
      </c>
      <c r="E395" s="52">
        <v>2.5000000000000001E-3</v>
      </c>
      <c r="F395">
        <f t="shared" si="25"/>
        <v>0.95933014354066992</v>
      </c>
      <c r="G395" s="9">
        <f t="shared" si="24"/>
        <v>2602.7010526315789</v>
      </c>
      <c r="H395" s="33">
        <f>+G331</f>
        <v>2447.0881100478468</v>
      </c>
      <c r="I395" s="34">
        <f t="shared" si="23"/>
        <v>265.95188995215312</v>
      </c>
    </row>
    <row r="396" spans="1:9" x14ac:dyDescent="0.25">
      <c r="A396" s="7">
        <v>42202</v>
      </c>
      <c r="B396" s="9">
        <v>2727.23</v>
      </c>
      <c r="C396">
        <f>+VLOOKUP($A396,'USD X Barril WTI'!$A$6060:$B$8189,2,0)</f>
        <v>50.88</v>
      </c>
      <c r="D396" s="36">
        <f>+IFERROR(VLOOKUP($A396,'TASA INTERVENCIÓN'!$A$9:$B$4757,2,0),D395)</f>
        <v>4.4999999999999998E-2</v>
      </c>
      <c r="E396" s="52">
        <v>2.5000000000000001E-3</v>
      </c>
      <c r="F396">
        <f t="shared" si="25"/>
        <v>0.95933014354066992</v>
      </c>
      <c r="G396" s="9">
        <f t="shared" si="24"/>
        <v>2616.3139473684214</v>
      </c>
      <c r="H396" s="33">
        <f>+G332</f>
        <v>2431.5469617224885</v>
      </c>
      <c r="I396" s="34">
        <f t="shared" si="23"/>
        <v>295.68303827751151</v>
      </c>
    </row>
    <row r="397" spans="1:9" x14ac:dyDescent="0.25">
      <c r="A397" s="7">
        <v>42205</v>
      </c>
      <c r="B397" s="8">
        <v>2751.88</v>
      </c>
      <c r="C397">
        <f>+VLOOKUP($A397,'USD X Barril WTI'!$A$6060:$B$8189,2,0)</f>
        <v>50.11</v>
      </c>
      <c r="D397" s="36" t="e">
        <f>+IFERROR(VLOOKUP($A397,'TASA INTERVENCIÓN'!$A$9:$B$4757,2,0),#REF!)</f>
        <v>#REF!</v>
      </c>
      <c r="E397" s="52">
        <v>2.5000000000000001E-3</v>
      </c>
      <c r="F397" t="e">
        <f t="shared" si="25"/>
        <v>#REF!</v>
      </c>
      <c r="G397" s="9" t="e">
        <f t="shared" si="24"/>
        <v>#REF!</v>
      </c>
      <c r="H397" s="33" t="e">
        <f>+#REF!</f>
        <v>#REF!</v>
      </c>
      <c r="I397" s="34" t="e">
        <f t="shared" si="23"/>
        <v>#REF!</v>
      </c>
    </row>
    <row r="398" spans="1:9" x14ac:dyDescent="0.25">
      <c r="A398" s="7">
        <v>42206</v>
      </c>
      <c r="B398" s="9">
        <v>2751.88</v>
      </c>
      <c r="C398">
        <f>+VLOOKUP($A398,'USD X Barril WTI'!$A$6060:$B$8189,2,0)</f>
        <v>50.59</v>
      </c>
      <c r="D398" s="36">
        <f>+IFERROR(VLOOKUP($A398,'TASA INTERVENCIÓN'!$A$9:$B$4757,2,0),D397)</f>
        <v>4.4999999999999998E-2</v>
      </c>
      <c r="E398" s="52">
        <v>2.5000000000000001E-3</v>
      </c>
      <c r="F398">
        <f t="shared" si="25"/>
        <v>0.95933014354066992</v>
      </c>
      <c r="G398" s="9">
        <f t="shared" si="24"/>
        <v>2639.9614354066989</v>
      </c>
      <c r="H398" s="33">
        <f>+G334</f>
        <v>2393.538301435407</v>
      </c>
      <c r="I398" s="34">
        <f t="shared" si="23"/>
        <v>358.34169856459312</v>
      </c>
    </row>
    <row r="399" spans="1:9" x14ac:dyDescent="0.25">
      <c r="A399" s="7">
        <v>42207</v>
      </c>
      <c r="B399" s="8">
        <v>2765.1</v>
      </c>
      <c r="C399">
        <f>+VLOOKUP($A399,'USD X Barril WTI'!$A$6060:$B$8189,2,0)</f>
        <v>49.27</v>
      </c>
      <c r="D399" s="36">
        <f>+IFERROR(VLOOKUP($A399,'TASA INTERVENCIÓN'!$A$9:$B$4757,2,0),D398)</f>
        <v>4.4999999999999998E-2</v>
      </c>
      <c r="E399" s="52">
        <v>2.5000000000000001E-3</v>
      </c>
      <c r="F399">
        <f t="shared" si="25"/>
        <v>0.95933014354066992</v>
      </c>
      <c r="G399" s="9">
        <f t="shared" si="24"/>
        <v>2652.6437799043065</v>
      </c>
      <c r="H399" s="33">
        <f>+G335</f>
        <v>2385.921220095694</v>
      </c>
      <c r="I399" s="34">
        <f t="shared" si="23"/>
        <v>379.17877990430588</v>
      </c>
    </row>
    <row r="400" spans="1:9" x14ac:dyDescent="0.25">
      <c r="A400" s="7">
        <v>42208</v>
      </c>
      <c r="B400" s="9">
        <v>2790.26</v>
      </c>
      <c r="C400">
        <f>+VLOOKUP($A400,'USD X Barril WTI'!$A$6060:$B$8189,2,0)</f>
        <v>48.11</v>
      </c>
      <c r="D400" s="36">
        <f>+IFERROR(VLOOKUP($A400,'TASA INTERVENCIÓN'!$A$9:$B$4757,2,0),D399)</f>
        <v>4.4999999999999998E-2</v>
      </c>
      <c r="E400" s="52">
        <v>2.5000000000000001E-3</v>
      </c>
      <c r="F400">
        <f t="shared" si="25"/>
        <v>0.95933014354066992</v>
      </c>
      <c r="G400" s="9">
        <f t="shared" si="24"/>
        <v>2676.7805263157898</v>
      </c>
      <c r="H400" s="33">
        <f>+G336</f>
        <v>2368.6149043062205</v>
      </c>
      <c r="I400" s="34">
        <f t="shared" si="23"/>
        <v>421.64509569377969</v>
      </c>
    </row>
    <row r="401" spans="1:9" x14ac:dyDescent="0.25">
      <c r="A401" s="7">
        <v>42209</v>
      </c>
      <c r="B401" s="8">
        <v>2807.36</v>
      </c>
      <c r="C401">
        <f>+VLOOKUP($A401,'USD X Barril WTI'!$A$6060:$B$8189,2,0)</f>
        <v>47.98</v>
      </c>
      <c r="D401" s="36">
        <f>+IFERROR(VLOOKUP($A401,'TASA INTERVENCIÓN'!$A$9:$B$4757,2,0),D400)</f>
        <v>4.4999999999999998E-2</v>
      </c>
      <c r="E401" s="52">
        <v>2.5000000000000001E-3</v>
      </c>
      <c r="F401">
        <f t="shared" si="25"/>
        <v>0.95933014354066992</v>
      </c>
      <c r="G401" s="9">
        <f t="shared" si="24"/>
        <v>2693.1850717703351</v>
      </c>
      <c r="H401" s="33">
        <f>+G337</f>
        <v>2387.2930622009571</v>
      </c>
      <c r="I401" s="34">
        <f t="shared" si="23"/>
        <v>420.06693779904299</v>
      </c>
    </row>
    <row r="402" spans="1:9" x14ac:dyDescent="0.25">
      <c r="A402" s="7">
        <v>42212</v>
      </c>
      <c r="B402" s="9">
        <v>2857.46</v>
      </c>
      <c r="C402">
        <f>+VLOOKUP($A402,'USD X Barril WTI'!$A$6060:$B$8189,2,0)</f>
        <v>47.17</v>
      </c>
      <c r="D402" s="36">
        <f>+IFERROR(VLOOKUP($A402,'TASA INTERVENCIÓN'!$A$9:$B$4757,2,0),#REF!)</f>
        <v>4.4999999999999998E-2</v>
      </c>
      <c r="E402" s="52">
        <v>2.5000000000000001E-3</v>
      </c>
      <c r="F402">
        <f t="shared" si="25"/>
        <v>0.95933014354066992</v>
      </c>
      <c r="G402" s="9">
        <f t="shared" si="24"/>
        <v>2741.2475119617229</v>
      </c>
      <c r="H402" s="33" t="e">
        <f>+#REF!</f>
        <v>#REF!</v>
      </c>
      <c r="I402" s="34" t="e">
        <f t="shared" si="23"/>
        <v>#REF!</v>
      </c>
    </row>
    <row r="403" spans="1:9" x14ac:dyDescent="0.25">
      <c r="A403" s="7">
        <v>42213</v>
      </c>
      <c r="B403" s="8">
        <v>2854.13</v>
      </c>
      <c r="C403">
        <f>+VLOOKUP($A403,'USD X Barril WTI'!$A$6060:$B$8189,2,0)</f>
        <v>47.97</v>
      </c>
      <c r="D403" s="36">
        <f>+IFERROR(VLOOKUP($A403,'TASA INTERVENCIÓN'!$A$9:$B$4757,2,0),D402)</f>
        <v>4.4999999999999998E-2</v>
      </c>
      <c r="E403" s="52">
        <v>2.5000000000000001E-3</v>
      </c>
      <c r="F403">
        <f t="shared" si="25"/>
        <v>0.95933014354066992</v>
      </c>
      <c r="G403" s="9">
        <f t="shared" si="24"/>
        <v>2738.0529425837321</v>
      </c>
      <c r="H403" s="33">
        <f>+G339</f>
        <v>2361.0745693779909</v>
      </c>
      <c r="I403" s="34">
        <f t="shared" si="23"/>
        <v>493.05543062200923</v>
      </c>
    </row>
    <row r="404" spans="1:9" x14ac:dyDescent="0.25">
      <c r="A404" s="7">
        <v>42214</v>
      </c>
      <c r="B404" s="9">
        <v>2855.44</v>
      </c>
      <c r="C404">
        <f>+VLOOKUP($A404,'USD X Barril WTI'!$A$6060:$B$8189,2,0)</f>
        <v>48.77</v>
      </c>
      <c r="D404" s="36">
        <f>+IFERROR(VLOOKUP($A404,'TASA INTERVENCIÓN'!$A$9:$B$4757,2,0),D403)</f>
        <v>4.4999999999999998E-2</v>
      </c>
      <c r="E404" s="52">
        <v>2.5000000000000001E-3</v>
      </c>
      <c r="F404">
        <f t="shared" si="25"/>
        <v>0.95933014354066992</v>
      </c>
      <c r="G404" s="9">
        <f t="shared" si="24"/>
        <v>2739.3096650717707</v>
      </c>
      <c r="H404" s="33">
        <f>+G340</f>
        <v>2321.3966746411484</v>
      </c>
      <c r="I404" s="34">
        <f t="shared" si="23"/>
        <v>534.04332535885169</v>
      </c>
    </row>
    <row r="405" spans="1:9" x14ac:dyDescent="0.25">
      <c r="A405" s="7">
        <v>42215</v>
      </c>
      <c r="B405" s="8">
        <v>2855.32</v>
      </c>
      <c r="C405">
        <f>+VLOOKUP($A405,'USD X Barril WTI'!$A$6060:$B$8189,2,0)</f>
        <v>48.53</v>
      </c>
      <c r="D405" s="36">
        <f>+IFERROR(VLOOKUP($A405,'TASA INTERVENCIÓN'!$A$9:$B$4757,2,0),D404)</f>
        <v>4.4999999999999998E-2</v>
      </c>
      <c r="E405" s="52">
        <v>2.5000000000000001E-3</v>
      </c>
      <c r="F405">
        <f t="shared" si="25"/>
        <v>0.95933014354066992</v>
      </c>
      <c r="G405" s="9">
        <f t="shared" si="24"/>
        <v>2739.1945454545457</v>
      </c>
      <c r="H405" s="33">
        <f>+G341</f>
        <v>2296.0799521531103</v>
      </c>
      <c r="I405" s="34">
        <f t="shared" ref="I405:I449" si="26">+B405-H405</f>
        <v>559.24004784688987</v>
      </c>
    </row>
    <row r="406" spans="1:9" x14ac:dyDescent="0.25">
      <c r="A406" s="7">
        <v>42216</v>
      </c>
      <c r="B406" s="9">
        <v>2866.04</v>
      </c>
      <c r="C406">
        <f>+VLOOKUP($A406,'USD X Barril WTI'!$A$6060:$B$8189,2,0)</f>
        <v>47.11</v>
      </c>
      <c r="D406" s="36">
        <f>+IFERROR(VLOOKUP($A406,'TASA INTERVENCIÓN'!$A$9:$B$4757,2,0),D405)</f>
        <v>4.4999999999999998E-2</v>
      </c>
      <c r="E406" s="52">
        <v>2.5000000000000001E-3</v>
      </c>
      <c r="F406">
        <f t="shared" si="25"/>
        <v>0.95933014354066992</v>
      </c>
      <c r="G406" s="9">
        <f t="shared" ref="G406:G450" si="27">+B406*F406</f>
        <v>2749.4785645933016</v>
      </c>
      <c r="H406" s="33">
        <f>+G342</f>
        <v>2290.9379425837324</v>
      </c>
      <c r="I406" s="34">
        <f t="shared" si="26"/>
        <v>575.1020574162676</v>
      </c>
    </row>
    <row r="407" spans="1:9" x14ac:dyDescent="0.25">
      <c r="A407" s="7">
        <v>42219</v>
      </c>
      <c r="B407" s="8">
        <v>2862.51</v>
      </c>
      <c r="C407">
        <f>+VLOOKUP($A407,'USD X Barril WTI'!$A$6060:$B$8189,2,0)</f>
        <v>45.25</v>
      </c>
      <c r="D407" s="36">
        <f>+IFERROR(VLOOKUP($A407,'TASA INTERVENCIÓN'!$A$9:$B$4757,2,0),#REF!)</f>
        <v>4.4999999999999998E-2</v>
      </c>
      <c r="E407" s="52">
        <v>2.5000000000000001E-3</v>
      </c>
      <c r="F407">
        <f t="shared" ref="F407:F450" si="28">+(1+E407)/(1+D407)</f>
        <v>0.95933014354066992</v>
      </c>
      <c r="G407" s="9">
        <f t="shared" si="27"/>
        <v>2746.0921291866034</v>
      </c>
      <c r="H407" s="33" t="e">
        <f>+#REF!</f>
        <v>#REF!</v>
      </c>
      <c r="I407" s="34" t="e">
        <f t="shared" si="26"/>
        <v>#REF!</v>
      </c>
    </row>
    <row r="408" spans="1:9" x14ac:dyDescent="0.25">
      <c r="A408" s="7">
        <v>42220</v>
      </c>
      <c r="B408" s="9">
        <v>2902.98</v>
      </c>
      <c r="C408">
        <f>+VLOOKUP($A408,'USD X Barril WTI'!$A$6060:$B$8189,2,0)</f>
        <v>45.75</v>
      </c>
      <c r="D408" s="36">
        <f>+IFERROR(VLOOKUP($A408,'TASA INTERVENCIÓN'!$A$9:$B$4757,2,0),D407)</f>
        <v>4.4999999999999998E-2</v>
      </c>
      <c r="E408" s="52">
        <v>2.5000000000000001E-3</v>
      </c>
      <c r="F408">
        <f t="shared" si="28"/>
        <v>0.95933014354066992</v>
      </c>
      <c r="G408" s="9">
        <f t="shared" si="27"/>
        <v>2784.9162200956939</v>
      </c>
      <c r="H408" s="33">
        <f>+G344</f>
        <v>2296.2334449760765</v>
      </c>
      <c r="I408" s="34">
        <f t="shared" si="26"/>
        <v>606.74655502392352</v>
      </c>
    </row>
    <row r="409" spans="1:9" x14ac:dyDescent="0.25">
      <c r="A409" s="7">
        <v>42221</v>
      </c>
      <c r="B409" s="8">
        <v>2906.95</v>
      </c>
      <c r="C409">
        <f>+VLOOKUP($A409,'USD X Barril WTI'!$A$6060:$B$8189,2,0)</f>
        <v>45.13</v>
      </c>
      <c r="D409" s="36">
        <f>+IFERROR(VLOOKUP($A409,'TASA INTERVENCIÓN'!$A$9:$B$4757,2,0),D408)</f>
        <v>4.4999999999999998E-2</v>
      </c>
      <c r="E409" s="52">
        <v>2.5000000000000001E-3</v>
      </c>
      <c r="F409">
        <f t="shared" si="28"/>
        <v>0.95933014354066992</v>
      </c>
      <c r="G409" s="9">
        <f t="shared" si="27"/>
        <v>2788.7247607655504</v>
      </c>
      <c r="H409" s="33">
        <f>+G345</f>
        <v>2310.2300717703351</v>
      </c>
      <c r="I409" s="34">
        <f t="shared" si="26"/>
        <v>596.71992822966467</v>
      </c>
    </row>
    <row r="410" spans="1:9" x14ac:dyDescent="0.25">
      <c r="A410" s="7">
        <v>42222</v>
      </c>
      <c r="B410" s="9">
        <v>2945.97</v>
      </c>
      <c r="C410">
        <f>+VLOOKUP($A410,'USD X Barril WTI'!$A$6060:$B$8189,2,0)</f>
        <v>44.69</v>
      </c>
      <c r="D410" s="36">
        <f>+IFERROR(VLOOKUP($A410,'TASA INTERVENCIÓN'!$A$9:$B$4757,2,0),D409)</f>
        <v>4.4999999999999998E-2</v>
      </c>
      <c r="E410" s="52">
        <v>2.5000000000000001E-3</v>
      </c>
      <c r="F410">
        <f t="shared" si="28"/>
        <v>0.95933014354066992</v>
      </c>
      <c r="G410" s="9">
        <f t="shared" si="27"/>
        <v>2826.157822966507</v>
      </c>
      <c r="H410" s="33">
        <f>+G346</f>
        <v>2289.6524401913875</v>
      </c>
      <c r="I410" s="34">
        <f t="shared" si="26"/>
        <v>656.31755980861226</v>
      </c>
    </row>
    <row r="411" spans="1:9" x14ac:dyDescent="0.25">
      <c r="A411" s="7">
        <v>42223</v>
      </c>
      <c r="B411" s="8">
        <v>2955.31</v>
      </c>
      <c r="C411">
        <f>+VLOOKUP($A411,'USD X Barril WTI'!$A$6060:$B$8189,2,0)</f>
        <v>43.87</v>
      </c>
      <c r="D411" s="36">
        <f>+IFERROR(VLOOKUP($A411,'TASA INTERVENCIÓN'!$A$9:$B$4757,2,0),D410)</f>
        <v>4.4999999999999998E-2</v>
      </c>
      <c r="E411" s="52">
        <v>2.5000000000000001E-3</v>
      </c>
      <c r="F411">
        <f t="shared" si="28"/>
        <v>0.95933014354066992</v>
      </c>
      <c r="G411" s="9">
        <f t="shared" si="27"/>
        <v>2835.1179665071772</v>
      </c>
      <c r="H411" s="33">
        <f>+G347</f>
        <v>2266.3311244019137</v>
      </c>
      <c r="I411" s="34">
        <f t="shared" si="26"/>
        <v>688.97887559808623</v>
      </c>
    </row>
    <row r="412" spans="1:9" x14ac:dyDescent="0.25">
      <c r="A412" s="7">
        <v>42226</v>
      </c>
      <c r="B412" s="9">
        <v>2955.31</v>
      </c>
      <c r="C412">
        <f>+VLOOKUP($A412,'USD X Barril WTI'!$A$6060:$B$8189,2,0)</f>
        <v>44.94</v>
      </c>
      <c r="D412" s="36">
        <f>+IFERROR(VLOOKUP($A412,'TASA INTERVENCIÓN'!$A$9:$B$4757,2,0),#REF!)</f>
        <v>4.4999999999999998E-2</v>
      </c>
      <c r="E412" s="52">
        <v>2.5000000000000001E-3</v>
      </c>
      <c r="F412">
        <f t="shared" si="28"/>
        <v>0.95933014354066992</v>
      </c>
      <c r="G412" s="9">
        <f t="shared" si="27"/>
        <v>2835.1179665071772</v>
      </c>
      <c r="H412" s="33" t="e">
        <f>+#REF!</f>
        <v>#REF!</v>
      </c>
      <c r="I412" s="34" t="e">
        <f t="shared" si="26"/>
        <v>#REF!</v>
      </c>
    </row>
    <row r="413" spans="1:9" x14ac:dyDescent="0.25">
      <c r="A413" s="7">
        <v>42227</v>
      </c>
      <c r="B413" s="8">
        <v>2913.45</v>
      </c>
      <c r="C413">
        <f>+VLOOKUP($A413,'USD X Barril WTI'!$A$6060:$B$8189,2,0)</f>
        <v>43.11</v>
      </c>
      <c r="D413" s="36">
        <f>+IFERROR(VLOOKUP($A413,'TASA INTERVENCIÓN'!$A$9:$B$4757,2,0),D412)</f>
        <v>4.4999999999999998E-2</v>
      </c>
      <c r="E413" s="52">
        <v>2.5000000000000001E-3</v>
      </c>
      <c r="F413">
        <f t="shared" si="28"/>
        <v>0.95933014354066992</v>
      </c>
      <c r="G413" s="9">
        <f t="shared" si="27"/>
        <v>2794.9604066985644</v>
      </c>
      <c r="H413" s="33">
        <f>+G349</f>
        <v>2264.5755502392344</v>
      </c>
      <c r="I413" s="34">
        <f t="shared" si="26"/>
        <v>648.8744497607654</v>
      </c>
    </row>
    <row r="414" spans="1:9" x14ac:dyDescent="0.25">
      <c r="A414" s="7">
        <v>42228</v>
      </c>
      <c r="B414" s="9">
        <v>2943.97</v>
      </c>
      <c r="C414">
        <f>+VLOOKUP($A414,'USD X Barril WTI'!$A$6060:$B$8189,2,0)</f>
        <v>43.22</v>
      </c>
      <c r="D414" s="36">
        <f>+IFERROR(VLOOKUP($A414,'TASA INTERVENCIÓN'!$A$9:$B$4757,2,0),D413)</f>
        <v>4.4999999999999998E-2</v>
      </c>
      <c r="E414" s="52">
        <v>2.5000000000000001E-3</v>
      </c>
      <c r="F414">
        <f t="shared" si="28"/>
        <v>0.95933014354066992</v>
      </c>
      <c r="G414" s="9">
        <f t="shared" si="27"/>
        <v>2824.239162679426</v>
      </c>
      <c r="H414" s="33">
        <f>+G350</f>
        <v>2284.6735167464117</v>
      </c>
      <c r="I414" s="34">
        <f t="shared" si="26"/>
        <v>659.29648325358812</v>
      </c>
    </row>
    <row r="415" spans="1:9" x14ac:dyDescent="0.25">
      <c r="A415" s="7">
        <v>42229</v>
      </c>
      <c r="B415" s="8">
        <v>2937.63</v>
      </c>
      <c r="C415">
        <f>+VLOOKUP($A415,'USD X Barril WTI'!$A$6060:$B$8189,2,0)</f>
        <v>42.27</v>
      </c>
      <c r="D415" s="36">
        <f>+IFERROR(VLOOKUP($A415,'TASA INTERVENCIÓN'!$A$9:$B$4757,2,0),D414)</f>
        <v>4.4999999999999998E-2</v>
      </c>
      <c r="E415" s="52">
        <v>2.5000000000000001E-3</v>
      </c>
      <c r="F415">
        <f t="shared" si="28"/>
        <v>0.95933014354066992</v>
      </c>
      <c r="G415" s="9">
        <f t="shared" si="27"/>
        <v>2818.1570095693783</v>
      </c>
      <c r="H415" s="33">
        <f>+G351</f>
        <v>2289.7004066985646</v>
      </c>
      <c r="I415" s="34">
        <f t="shared" si="26"/>
        <v>647.92959330143549</v>
      </c>
    </row>
    <row r="416" spans="1:9" x14ac:dyDescent="0.25">
      <c r="A416" s="7">
        <v>42230</v>
      </c>
      <c r="B416" s="9">
        <v>2966.12</v>
      </c>
      <c r="C416">
        <f>+VLOOKUP($A416,'USD X Barril WTI'!$A$6060:$B$8189,2,0)</f>
        <v>42.45</v>
      </c>
      <c r="D416" s="36">
        <f>+IFERROR(VLOOKUP($A416,'TASA INTERVENCIÓN'!$A$9:$B$4757,2,0),D415)</f>
        <v>4.4999999999999998E-2</v>
      </c>
      <c r="E416" s="52">
        <v>2.5000000000000001E-3</v>
      </c>
      <c r="F416">
        <f t="shared" si="28"/>
        <v>0.95933014354066992</v>
      </c>
      <c r="G416" s="9">
        <f t="shared" si="27"/>
        <v>2845.4883253588519</v>
      </c>
      <c r="H416" s="33">
        <f>+G352</f>
        <v>2281.1623684210526</v>
      </c>
      <c r="I416" s="34">
        <f t="shared" si="26"/>
        <v>684.95763157894726</v>
      </c>
    </row>
    <row r="417" spans="1:9" x14ac:dyDescent="0.25">
      <c r="A417" s="7">
        <v>42233</v>
      </c>
      <c r="B417" s="8">
        <v>2983.12</v>
      </c>
      <c r="C417">
        <f>+VLOOKUP($A417,'USD X Barril WTI'!$A$6060:$B$8189,2,0)</f>
        <v>41.93</v>
      </c>
      <c r="D417" s="36" t="e">
        <f>+IFERROR(VLOOKUP($A417,'TASA INTERVENCIÓN'!$A$9:$B$4757,2,0),#REF!)</f>
        <v>#REF!</v>
      </c>
      <c r="E417" s="52">
        <v>2.5000000000000001E-3</v>
      </c>
      <c r="F417" t="e">
        <f t="shared" si="28"/>
        <v>#REF!</v>
      </c>
      <c r="G417" s="9" t="e">
        <f t="shared" si="27"/>
        <v>#REF!</v>
      </c>
      <c r="H417" s="33" t="e">
        <f>+#REF!</f>
        <v>#REF!</v>
      </c>
      <c r="I417" s="34" t="e">
        <f t="shared" si="26"/>
        <v>#REF!</v>
      </c>
    </row>
    <row r="418" spans="1:9" x14ac:dyDescent="0.25">
      <c r="A418" s="7">
        <v>42234</v>
      </c>
      <c r="B418" s="9">
        <v>2983.12</v>
      </c>
      <c r="C418">
        <f>+VLOOKUP($A418,'USD X Barril WTI'!$A$6060:$B$8189,2,0)</f>
        <v>42.58</v>
      </c>
      <c r="D418" s="36">
        <f>+IFERROR(VLOOKUP($A418,'TASA INTERVENCIÓN'!$A$9:$B$4757,2,0),D417)</f>
        <v>4.4999999999999998E-2</v>
      </c>
      <c r="E418" s="52">
        <v>2.5000000000000001E-3</v>
      </c>
      <c r="F418">
        <f t="shared" si="28"/>
        <v>0.95933014354066992</v>
      </c>
      <c r="G418" s="9">
        <f t="shared" si="27"/>
        <v>2861.796937799043</v>
      </c>
      <c r="H418" s="33" t="e">
        <f>+G354</f>
        <v>#REF!</v>
      </c>
      <c r="I418" s="34" t="e">
        <f t="shared" si="26"/>
        <v>#REF!</v>
      </c>
    </row>
    <row r="419" spans="1:9" x14ac:dyDescent="0.25">
      <c r="A419" s="7">
        <v>42235</v>
      </c>
      <c r="B419" s="8">
        <v>3003.35</v>
      </c>
      <c r="C419">
        <f>+VLOOKUP($A419,'USD X Barril WTI'!$A$6060:$B$8189,2,0)</f>
        <v>40.75</v>
      </c>
      <c r="D419" s="36">
        <f>+IFERROR(VLOOKUP($A419,'TASA INTERVENCIÓN'!$A$9:$B$4757,2,0),D418)</f>
        <v>4.4999999999999998E-2</v>
      </c>
      <c r="E419" s="52">
        <v>2.5000000000000001E-3</v>
      </c>
      <c r="F419">
        <f t="shared" si="28"/>
        <v>0.95933014354066992</v>
      </c>
      <c r="G419" s="9">
        <f t="shared" si="27"/>
        <v>2881.2041866028708</v>
      </c>
      <c r="H419" s="33">
        <f>+G355</f>
        <v>2318.7105502392346</v>
      </c>
      <c r="I419" s="34">
        <f t="shared" si="26"/>
        <v>684.63944976076527</v>
      </c>
    </row>
    <row r="420" spans="1:9" x14ac:dyDescent="0.25">
      <c r="A420" s="7">
        <v>42236</v>
      </c>
      <c r="B420" s="9">
        <v>3027.2</v>
      </c>
      <c r="C420">
        <f>+VLOOKUP($A420,'USD X Barril WTI'!$A$6060:$B$8189,2,0)</f>
        <v>41</v>
      </c>
      <c r="D420" s="36">
        <f>+IFERROR(VLOOKUP($A420,'TASA INTERVENCIÓN'!$A$9:$B$4757,2,0),D419)</f>
        <v>4.4999999999999998E-2</v>
      </c>
      <c r="E420" s="52">
        <v>2.5000000000000001E-3</v>
      </c>
      <c r="F420">
        <f t="shared" si="28"/>
        <v>0.95933014354066992</v>
      </c>
      <c r="G420" s="9">
        <f t="shared" si="27"/>
        <v>2904.0842105263159</v>
      </c>
      <c r="H420" s="33">
        <f>+G356</f>
        <v>2374.7738038277512</v>
      </c>
      <c r="I420" s="34">
        <f t="shared" si="26"/>
        <v>652.42619617224864</v>
      </c>
    </row>
    <row r="421" spans="1:9" x14ac:dyDescent="0.25">
      <c r="A421" s="7">
        <v>42237</v>
      </c>
      <c r="B421" s="8">
        <v>3053.65</v>
      </c>
      <c r="C421">
        <f>+VLOOKUP($A421,'USD X Barril WTI'!$A$6060:$B$8189,2,0)</f>
        <v>40.450000000000003</v>
      </c>
      <c r="D421" s="36">
        <f>+IFERROR(VLOOKUP($A421,'TASA INTERVENCIÓN'!$A$9:$B$4757,2,0),D420)</f>
        <v>4.4999999999999998E-2</v>
      </c>
      <c r="E421" s="52">
        <v>2.5000000000000001E-3</v>
      </c>
      <c r="F421">
        <f t="shared" si="28"/>
        <v>0.95933014354066992</v>
      </c>
      <c r="G421" s="9">
        <f t="shared" si="27"/>
        <v>2929.4584928229669</v>
      </c>
      <c r="H421" s="33">
        <f>+G357</f>
        <v>2401.558301435407</v>
      </c>
      <c r="I421" s="34">
        <f t="shared" si="26"/>
        <v>652.09169856459312</v>
      </c>
    </row>
    <row r="422" spans="1:9" x14ac:dyDescent="0.25">
      <c r="A422" s="7">
        <v>42240</v>
      </c>
      <c r="B422" s="9">
        <v>3102.6</v>
      </c>
      <c r="C422">
        <f>+VLOOKUP($A422,'USD X Barril WTI'!$A$6060:$B$8189,2,0)</f>
        <v>38.22</v>
      </c>
      <c r="D422" s="36">
        <f>+IFERROR(VLOOKUP($A422,'TASA INTERVENCIÓN'!$A$9:$B$4757,2,0),#REF!)</f>
        <v>4.4999999999999998E-2</v>
      </c>
      <c r="E422" s="52">
        <v>2.5000000000000001E-3</v>
      </c>
      <c r="F422">
        <f t="shared" si="28"/>
        <v>0.95933014354066992</v>
      </c>
      <c r="G422" s="9">
        <f t="shared" si="27"/>
        <v>2976.4177033492824</v>
      </c>
      <c r="H422" s="33" t="e">
        <f>+#REF!</f>
        <v>#REF!</v>
      </c>
      <c r="I422" s="34" t="e">
        <f t="shared" si="26"/>
        <v>#REF!</v>
      </c>
    </row>
    <row r="423" spans="1:9" x14ac:dyDescent="0.25">
      <c r="A423" s="7">
        <v>42241</v>
      </c>
      <c r="B423" s="8">
        <v>3208.37</v>
      </c>
      <c r="C423">
        <f>+VLOOKUP($A423,'USD X Barril WTI'!$A$6060:$B$8189,2,0)</f>
        <v>39.15</v>
      </c>
      <c r="D423" s="36">
        <f>+IFERROR(VLOOKUP($A423,'TASA INTERVENCIÓN'!$A$9:$B$4757,2,0),D422)</f>
        <v>4.4999999999999998E-2</v>
      </c>
      <c r="E423" s="52">
        <v>2.5000000000000001E-3</v>
      </c>
      <c r="F423">
        <f t="shared" si="28"/>
        <v>0.95933014354066992</v>
      </c>
      <c r="G423" s="9">
        <f t="shared" si="27"/>
        <v>3077.8860526315789</v>
      </c>
      <c r="H423" s="33" t="e">
        <f>+#REF!</f>
        <v>#REF!</v>
      </c>
      <c r="I423" s="34" t="e">
        <f t="shared" si="26"/>
        <v>#REF!</v>
      </c>
    </row>
    <row r="424" spans="1:9" x14ac:dyDescent="0.25">
      <c r="A424" s="7">
        <v>42242</v>
      </c>
      <c r="B424" s="9">
        <v>3194.24</v>
      </c>
      <c r="C424">
        <f>+VLOOKUP($A424,'USD X Barril WTI'!$A$6060:$B$8189,2,0)</f>
        <v>38.5</v>
      </c>
      <c r="D424" s="36">
        <f>+IFERROR(VLOOKUP($A424,'TASA INTERVENCIÓN'!$A$9:$B$4757,2,0),D423)</f>
        <v>4.4999999999999998E-2</v>
      </c>
      <c r="E424" s="52">
        <v>2.5000000000000001E-3</v>
      </c>
      <c r="F424">
        <f t="shared" si="28"/>
        <v>0.95933014354066992</v>
      </c>
      <c r="G424" s="9">
        <f t="shared" si="27"/>
        <v>3064.3307177033494</v>
      </c>
      <c r="H424" s="33">
        <f>+G359</f>
        <v>2398.5364114832537</v>
      </c>
      <c r="I424" s="34">
        <f t="shared" si="26"/>
        <v>795.70358851674609</v>
      </c>
    </row>
    <row r="425" spans="1:9" x14ac:dyDescent="0.25">
      <c r="A425" s="7">
        <v>42243</v>
      </c>
      <c r="B425" s="8">
        <v>3238.51</v>
      </c>
      <c r="C425">
        <f>+VLOOKUP($A425,'USD X Barril WTI'!$A$6060:$B$8189,2,0)</f>
        <v>42.47</v>
      </c>
      <c r="D425" s="36">
        <f>+IFERROR(VLOOKUP($A425,'TASA INTERVENCIÓN'!$A$9:$B$4757,2,0),D424)</f>
        <v>4.4999999999999998E-2</v>
      </c>
      <c r="E425" s="52">
        <v>2.5000000000000001E-3</v>
      </c>
      <c r="F425">
        <f t="shared" si="28"/>
        <v>0.95933014354066992</v>
      </c>
      <c r="G425" s="9">
        <f t="shared" si="27"/>
        <v>3106.8002631578952</v>
      </c>
      <c r="H425" s="33">
        <f>+G360</f>
        <v>2439.1256698564598</v>
      </c>
      <c r="I425" s="34">
        <f t="shared" si="26"/>
        <v>799.38433014354041</v>
      </c>
    </row>
    <row r="426" spans="1:9" x14ac:dyDescent="0.25">
      <c r="A426" s="7">
        <v>42244</v>
      </c>
      <c r="B426" s="9">
        <v>3195.47</v>
      </c>
      <c r="C426">
        <f>+VLOOKUP($A426,'USD X Barril WTI'!$A$6060:$B$8189,2,0)</f>
        <v>45.29</v>
      </c>
      <c r="D426" s="36">
        <f>+IFERROR(VLOOKUP($A426,'TASA INTERVENCIÓN'!$A$9:$B$4757,2,0),D425)</f>
        <v>4.4999999999999998E-2</v>
      </c>
      <c r="E426" s="52">
        <v>2.5000000000000001E-3</v>
      </c>
      <c r="F426">
        <f t="shared" si="28"/>
        <v>0.95933014354066992</v>
      </c>
      <c r="G426" s="9">
        <f t="shared" si="27"/>
        <v>3065.5106937799042</v>
      </c>
      <c r="H426" s="33">
        <f>+G361</f>
        <v>2444.4979186602873</v>
      </c>
      <c r="I426" s="34">
        <f t="shared" si="26"/>
        <v>750.97208133971253</v>
      </c>
    </row>
    <row r="427" spans="1:9" x14ac:dyDescent="0.25">
      <c r="A427" s="7">
        <v>42247</v>
      </c>
      <c r="B427" s="8">
        <v>3101.1</v>
      </c>
      <c r="C427">
        <f>+VLOOKUP($A427,'USD X Barril WTI'!$A$6060:$B$8189,2,0)</f>
        <v>49.2</v>
      </c>
      <c r="D427" s="36">
        <f>+IFERROR(VLOOKUP($A427,'TASA INTERVENCIÓN'!$A$9:$B$4757,2,0),#REF!)</f>
        <v>4.4999999999999998E-2</v>
      </c>
      <c r="E427" s="52">
        <v>2.5000000000000001E-3</v>
      </c>
      <c r="F427">
        <f t="shared" si="28"/>
        <v>0.95933014354066992</v>
      </c>
      <c r="G427" s="9">
        <f t="shared" si="27"/>
        <v>2974.9787081339714</v>
      </c>
      <c r="H427" s="33" t="e">
        <f>+#REF!</f>
        <v>#REF!</v>
      </c>
      <c r="I427" s="34" t="e">
        <f t="shared" si="26"/>
        <v>#REF!</v>
      </c>
    </row>
    <row r="428" spans="1:9" x14ac:dyDescent="0.25">
      <c r="A428" s="7">
        <v>42248</v>
      </c>
      <c r="B428" s="9">
        <v>3079.97</v>
      </c>
      <c r="C428">
        <f>+VLOOKUP($A428,'USD X Barril WTI'!$A$6060:$B$8189,2,0)</f>
        <v>45.38</v>
      </c>
      <c r="D428" s="36">
        <f>+IFERROR(VLOOKUP($A428,'TASA INTERVENCIÓN'!$A$9:$B$4757,2,0),D427)</f>
        <v>4.4999999999999998E-2</v>
      </c>
      <c r="E428" s="52">
        <v>2.5000000000000001E-3</v>
      </c>
      <c r="F428">
        <f t="shared" si="28"/>
        <v>0.95933014354066992</v>
      </c>
      <c r="G428" s="9">
        <f t="shared" si="27"/>
        <v>2954.7080622009571</v>
      </c>
      <c r="H428" s="33">
        <f>+G363</f>
        <v>2430.741124401914</v>
      </c>
      <c r="I428" s="34">
        <f t="shared" si="26"/>
        <v>649.22887559808578</v>
      </c>
    </row>
    <row r="429" spans="1:9" x14ac:dyDescent="0.25">
      <c r="A429" s="7">
        <v>42249</v>
      </c>
      <c r="B429" s="8">
        <v>3093.64</v>
      </c>
      <c r="C429">
        <f>+VLOOKUP($A429,'USD X Barril WTI'!$A$6060:$B$8189,2,0)</f>
        <v>46.3</v>
      </c>
      <c r="D429" s="36">
        <f>+IFERROR(VLOOKUP($A429,'TASA INTERVENCIÓN'!$A$9:$B$4757,2,0),D428)</f>
        <v>4.4999999999999998E-2</v>
      </c>
      <c r="E429" s="52">
        <v>2.5000000000000001E-3</v>
      </c>
      <c r="F429">
        <f t="shared" si="28"/>
        <v>0.95933014354066992</v>
      </c>
      <c r="G429" s="9">
        <f t="shared" si="27"/>
        <v>2967.8221052631579</v>
      </c>
      <c r="H429" s="33">
        <f>+G364</f>
        <v>2445.6107416267946</v>
      </c>
      <c r="I429" s="34">
        <f t="shared" si="26"/>
        <v>648.02925837320527</v>
      </c>
    </row>
    <row r="430" spans="1:9" x14ac:dyDescent="0.25">
      <c r="A430" s="7">
        <v>42250</v>
      </c>
      <c r="B430" s="9">
        <v>3142.34</v>
      </c>
      <c r="C430">
        <f>+VLOOKUP($A430,'USD X Barril WTI'!$A$6060:$B$8189,2,0)</f>
        <v>46.75</v>
      </c>
      <c r="D430" s="36">
        <f>+IFERROR(VLOOKUP($A430,'TASA INTERVENCIÓN'!$A$9:$B$4757,2,0),D429)</f>
        <v>4.4999999999999998E-2</v>
      </c>
      <c r="E430" s="52">
        <v>2.5000000000000001E-3</v>
      </c>
      <c r="F430">
        <f t="shared" si="28"/>
        <v>0.95933014354066992</v>
      </c>
      <c r="G430" s="9">
        <f t="shared" si="27"/>
        <v>3014.5414832535889</v>
      </c>
      <c r="H430" s="33">
        <f>+G365</f>
        <v>2450.5512918660288</v>
      </c>
      <c r="I430" s="34">
        <f t="shared" si="26"/>
        <v>691.78870813397134</v>
      </c>
    </row>
    <row r="431" spans="1:9" x14ac:dyDescent="0.25">
      <c r="A431" s="7">
        <v>42251</v>
      </c>
      <c r="B431" s="8">
        <v>3119.93</v>
      </c>
      <c r="C431">
        <f>+VLOOKUP($A431,'USD X Barril WTI'!$A$6060:$B$8189,2,0)</f>
        <v>46.02</v>
      </c>
      <c r="D431" s="36">
        <f>+IFERROR(VLOOKUP($A431,'TASA INTERVENCIÓN'!$A$9:$B$4757,2,0),D430)</f>
        <v>4.4999999999999998E-2</v>
      </c>
      <c r="E431" s="52">
        <v>2.5000000000000001E-3</v>
      </c>
      <c r="F431">
        <f t="shared" si="28"/>
        <v>0.95933014354066992</v>
      </c>
      <c r="G431" s="9">
        <f t="shared" si="27"/>
        <v>2993.0428947368423</v>
      </c>
      <c r="H431" s="33">
        <f>+G366</f>
        <v>2467.3203827751199</v>
      </c>
      <c r="I431" s="34">
        <f t="shared" si="26"/>
        <v>652.60961722487991</v>
      </c>
    </row>
    <row r="432" spans="1:9" x14ac:dyDescent="0.25">
      <c r="A432" s="7">
        <v>42255</v>
      </c>
      <c r="B432" s="8">
        <v>3113.55</v>
      </c>
      <c r="C432">
        <f>+VLOOKUP($A432,'USD X Barril WTI'!$A$6060:$B$8189,2,0)</f>
        <v>45.92</v>
      </c>
      <c r="D432" s="36">
        <f>+IFERROR(VLOOKUP($A432,'TASA INTERVENCIÓN'!$A$9:$B$4757,2,0),#REF!)</f>
        <v>4.4999999999999998E-2</v>
      </c>
      <c r="E432" s="52">
        <v>2.5000000000000001E-3</v>
      </c>
      <c r="F432">
        <f t="shared" si="28"/>
        <v>0.95933014354066992</v>
      </c>
      <c r="G432" s="9">
        <f t="shared" si="27"/>
        <v>2986.9223684210529</v>
      </c>
      <c r="H432" s="33" t="e">
        <f>+G368</f>
        <v>#REF!</v>
      </c>
      <c r="I432" s="34" t="e">
        <f t="shared" si="26"/>
        <v>#REF!</v>
      </c>
    </row>
    <row r="433" spans="1:9" x14ac:dyDescent="0.25">
      <c r="A433" s="7">
        <v>42256</v>
      </c>
      <c r="B433" s="9">
        <v>3138.46</v>
      </c>
      <c r="C433">
        <f>+VLOOKUP($A433,'USD X Barril WTI'!$A$6060:$B$8189,2,0)</f>
        <v>44.13</v>
      </c>
      <c r="D433" s="36">
        <f>+IFERROR(VLOOKUP($A433,'TASA INTERVENCIÓN'!$A$9:$B$4757,2,0),D432)</f>
        <v>4.4999999999999998E-2</v>
      </c>
      <c r="E433" s="52">
        <v>2.5000000000000001E-3</v>
      </c>
      <c r="F433">
        <f t="shared" si="28"/>
        <v>0.95933014354066992</v>
      </c>
      <c r="G433" s="9">
        <f t="shared" si="27"/>
        <v>3010.8192822966512</v>
      </c>
      <c r="H433" s="33">
        <f>+G369</f>
        <v>2516.9561244019137</v>
      </c>
      <c r="I433" s="34">
        <f t="shared" si="26"/>
        <v>621.50387559808632</v>
      </c>
    </row>
    <row r="434" spans="1:9" x14ac:dyDescent="0.25">
      <c r="A434" s="7">
        <v>42257</v>
      </c>
      <c r="B434" s="8">
        <v>3105.4</v>
      </c>
      <c r="C434">
        <f>+VLOOKUP($A434,'USD X Barril WTI'!$A$6060:$B$8189,2,0)</f>
        <v>45.85</v>
      </c>
      <c r="D434" s="36">
        <f>+IFERROR(VLOOKUP($A434,'TASA INTERVENCIÓN'!$A$9:$B$4757,2,0),D433)</f>
        <v>4.4999999999999998E-2</v>
      </c>
      <c r="E434" s="52">
        <v>2.5000000000000001E-3</v>
      </c>
      <c r="F434">
        <f t="shared" si="28"/>
        <v>0.95933014354066992</v>
      </c>
      <c r="G434" s="9">
        <f t="shared" si="27"/>
        <v>2979.1038277511966</v>
      </c>
      <c r="H434" s="33">
        <f>+G370</f>
        <v>2464.6822248803828</v>
      </c>
      <c r="I434" s="34">
        <f t="shared" si="26"/>
        <v>640.71777511961727</v>
      </c>
    </row>
    <row r="435" spans="1:9" x14ac:dyDescent="0.25">
      <c r="A435" s="7">
        <v>42258</v>
      </c>
      <c r="B435" s="9">
        <v>3080.57</v>
      </c>
      <c r="C435">
        <f>+VLOOKUP($A435,'USD X Barril WTI'!$A$6060:$B$8189,2,0)</f>
        <v>44.75</v>
      </c>
      <c r="D435" s="36">
        <f>+IFERROR(VLOOKUP($A435,'TASA INTERVENCIÓN'!$A$9:$B$4757,2,0),D434)</f>
        <v>4.4999999999999998E-2</v>
      </c>
      <c r="E435" s="52">
        <v>2.5000000000000001E-3</v>
      </c>
      <c r="F435">
        <f t="shared" si="28"/>
        <v>0.95933014354066992</v>
      </c>
      <c r="G435" s="9">
        <f t="shared" si="27"/>
        <v>2955.2836602870816</v>
      </c>
      <c r="H435" s="33">
        <f>+G371</f>
        <v>2420.3899521531102</v>
      </c>
      <c r="I435" s="34">
        <f t="shared" si="26"/>
        <v>660.18004784688992</v>
      </c>
    </row>
    <row r="436" spans="1:9" x14ac:dyDescent="0.25">
      <c r="A436" s="7">
        <v>42261</v>
      </c>
      <c r="B436" s="8">
        <v>3012.96</v>
      </c>
      <c r="C436">
        <f>+VLOOKUP($A436,'USD X Barril WTI'!$A$6060:$B$8189,2,0)</f>
        <v>44.07</v>
      </c>
      <c r="D436" s="36">
        <f>+IFERROR(VLOOKUP($A436,'TASA INTERVENCIÓN'!$A$9:$B$4757,2,0),#REF!)</f>
        <v>4.4999999999999998E-2</v>
      </c>
      <c r="E436" s="52">
        <v>2.5000000000000001E-3</v>
      </c>
      <c r="F436">
        <f t="shared" si="28"/>
        <v>0.95933014354066992</v>
      </c>
      <c r="G436" s="9">
        <f t="shared" si="27"/>
        <v>2890.4233492822968</v>
      </c>
      <c r="H436" s="33" t="e">
        <f>+#REF!</f>
        <v>#REF!</v>
      </c>
      <c r="I436" s="34" t="e">
        <f t="shared" si="26"/>
        <v>#REF!</v>
      </c>
    </row>
    <row r="437" spans="1:9" x14ac:dyDescent="0.25">
      <c r="A437" s="7">
        <v>42262</v>
      </c>
      <c r="B437" s="9">
        <v>3032.59</v>
      </c>
      <c r="C437">
        <f>+VLOOKUP($A437,'USD X Barril WTI'!$A$6060:$B$8189,2,0)</f>
        <v>44.58</v>
      </c>
      <c r="D437" s="36">
        <f>+IFERROR(VLOOKUP($A437,'TASA INTERVENCIÓN'!$A$9:$B$4757,2,0),D436)</f>
        <v>4.4999999999999998E-2</v>
      </c>
      <c r="E437" s="52">
        <v>2.5000000000000001E-3</v>
      </c>
      <c r="F437">
        <f t="shared" si="28"/>
        <v>0.95933014354066992</v>
      </c>
      <c r="G437" s="9">
        <f t="shared" si="27"/>
        <v>2909.2550000000006</v>
      </c>
      <c r="H437" s="33" t="e">
        <f>+G373</f>
        <v>#REF!</v>
      </c>
      <c r="I437" s="34" t="e">
        <f t="shared" si="26"/>
        <v>#REF!</v>
      </c>
    </row>
    <row r="438" spans="1:9" x14ac:dyDescent="0.25">
      <c r="A438" s="7">
        <v>42263</v>
      </c>
      <c r="B438" s="8">
        <v>3025.28</v>
      </c>
      <c r="C438">
        <f>+VLOOKUP($A438,'USD X Barril WTI'!$A$6060:$B$8189,2,0)</f>
        <v>47.12</v>
      </c>
      <c r="D438" s="36">
        <f>+IFERROR(VLOOKUP($A438,'TASA INTERVENCIÓN'!$A$9:$B$4757,2,0),D437)</f>
        <v>4.4999999999999998E-2</v>
      </c>
      <c r="E438" s="52">
        <v>2.5000000000000001E-3</v>
      </c>
      <c r="F438">
        <f t="shared" si="28"/>
        <v>0.95933014354066992</v>
      </c>
      <c r="G438" s="9">
        <f t="shared" si="27"/>
        <v>2902.2422966507179</v>
      </c>
      <c r="H438" s="33">
        <f>+G374</f>
        <v>2432.7749043062199</v>
      </c>
      <c r="I438" s="34">
        <f t="shared" si="26"/>
        <v>592.50509569378028</v>
      </c>
    </row>
    <row r="439" spans="1:9" x14ac:dyDescent="0.25">
      <c r="A439" s="7">
        <v>42264</v>
      </c>
      <c r="B439" s="9">
        <v>2989.04</v>
      </c>
      <c r="C439">
        <f>+VLOOKUP($A439,'USD X Barril WTI'!$A$6060:$B$8189,2,0)</f>
        <v>46.93</v>
      </c>
      <c r="D439" s="36">
        <f>+IFERROR(VLOOKUP($A439,'TASA INTERVENCIÓN'!$A$9:$B$4757,2,0),D438)</f>
        <v>4.4999999999999998E-2</v>
      </c>
      <c r="E439" s="52">
        <v>2.5000000000000001E-3</v>
      </c>
      <c r="F439">
        <f t="shared" si="28"/>
        <v>0.95933014354066992</v>
      </c>
      <c r="G439" s="9">
        <f t="shared" si="27"/>
        <v>2867.4761722488038</v>
      </c>
      <c r="H439" s="33">
        <f>+G375</f>
        <v>2428.7553110047847</v>
      </c>
      <c r="I439" s="34">
        <f t="shared" si="26"/>
        <v>560.28468899521522</v>
      </c>
    </row>
    <row r="440" spans="1:9" x14ac:dyDescent="0.25">
      <c r="A440" s="7">
        <v>42265</v>
      </c>
      <c r="B440" s="8">
        <v>2975.13</v>
      </c>
      <c r="C440">
        <f>+VLOOKUP($A440,'USD X Barril WTI'!$A$6060:$B$8189,2,0)</f>
        <v>44.71</v>
      </c>
      <c r="D440" s="36">
        <f>+IFERROR(VLOOKUP($A440,'TASA INTERVENCIÓN'!$A$9:$B$4757,2,0),D439)</f>
        <v>4.4999999999999998E-2</v>
      </c>
      <c r="E440" s="52">
        <v>2.5000000000000001E-3</v>
      </c>
      <c r="F440">
        <f t="shared" si="28"/>
        <v>0.95933014354066992</v>
      </c>
      <c r="G440" s="9">
        <f t="shared" si="27"/>
        <v>2854.1318899521534</v>
      </c>
      <c r="H440" s="33">
        <f>+G376</f>
        <v>2446.7043779904307</v>
      </c>
      <c r="I440" s="34">
        <f t="shared" si="26"/>
        <v>528.42562200956945</v>
      </c>
    </row>
    <row r="441" spans="1:9" x14ac:dyDescent="0.25">
      <c r="A441" s="7">
        <v>42268</v>
      </c>
      <c r="B441" s="9">
        <v>2984.9</v>
      </c>
      <c r="C441">
        <f>+VLOOKUP($A441,'USD X Barril WTI'!$A$6060:$B$8189,2,0)</f>
        <v>46.67</v>
      </c>
      <c r="D441" s="36">
        <f>+IFERROR(VLOOKUP($A441,'TASA INTERVENCIÓN'!$A$9:$B$4757,2,0),#REF!)</f>
        <v>4.4999999999999998E-2</v>
      </c>
      <c r="E441" s="52">
        <v>2.5000000000000001E-3</v>
      </c>
      <c r="F441">
        <f t="shared" si="28"/>
        <v>0.95933014354066992</v>
      </c>
      <c r="G441" s="9">
        <f t="shared" si="27"/>
        <v>2863.5045454545457</v>
      </c>
      <c r="H441" s="33" t="e">
        <f>+#REF!</f>
        <v>#REF!</v>
      </c>
      <c r="I441" s="34" t="e">
        <f t="shared" si="26"/>
        <v>#REF!</v>
      </c>
    </row>
    <row r="442" spans="1:9" x14ac:dyDescent="0.25">
      <c r="A442" s="7">
        <v>42269</v>
      </c>
      <c r="B442" s="8">
        <v>3001.68</v>
      </c>
      <c r="C442">
        <f>+VLOOKUP($A442,'USD X Barril WTI'!$A$6060:$B$8189,2,0)</f>
        <v>46.17</v>
      </c>
      <c r="D442" s="36">
        <f>+IFERROR(VLOOKUP($A442,'TASA INTERVENCIÓN'!$A$9:$B$4757,2,0),D441)</f>
        <v>4.4999999999999998E-2</v>
      </c>
      <c r="E442" s="52">
        <v>2.5000000000000001E-3</v>
      </c>
      <c r="F442">
        <f t="shared" si="28"/>
        <v>0.95933014354066992</v>
      </c>
      <c r="G442" s="9">
        <f t="shared" si="27"/>
        <v>2879.6021052631581</v>
      </c>
      <c r="H442" s="33">
        <f>+G378</f>
        <v>2444.5650717703347</v>
      </c>
      <c r="I442" s="34">
        <f t="shared" si="26"/>
        <v>557.11492822966511</v>
      </c>
    </row>
    <row r="443" spans="1:9" x14ac:dyDescent="0.25">
      <c r="A443" s="7">
        <v>42270</v>
      </c>
      <c r="B443" s="9">
        <v>3065.74</v>
      </c>
      <c r="C443">
        <f>+VLOOKUP($A443,'USD X Barril WTI'!$A$6060:$B$8189,2,0)</f>
        <v>44.53</v>
      </c>
      <c r="D443" s="36">
        <f>+IFERROR(VLOOKUP($A443,'TASA INTERVENCIÓN'!$A$9:$B$4757,2,0),D442)</f>
        <v>4.4999999999999998E-2</v>
      </c>
      <c r="E443" s="52">
        <v>2.5000000000000001E-3</v>
      </c>
      <c r="F443">
        <f t="shared" si="28"/>
        <v>0.95933014354066992</v>
      </c>
      <c r="G443" s="9">
        <f t="shared" si="27"/>
        <v>2941.056794258373</v>
      </c>
      <c r="H443" s="33">
        <f>+G379</f>
        <v>2434.4729186602872</v>
      </c>
      <c r="I443" s="34">
        <f t="shared" si="26"/>
        <v>631.2670813397126</v>
      </c>
    </row>
    <row r="444" spans="1:9" x14ac:dyDescent="0.25">
      <c r="A444" s="7">
        <v>42271</v>
      </c>
      <c r="B444" s="8">
        <v>3099.28</v>
      </c>
      <c r="C444">
        <f>+VLOOKUP($A444,'USD X Barril WTI'!$A$6060:$B$8189,2,0)</f>
        <v>44.94</v>
      </c>
      <c r="D444" s="36">
        <f>+IFERROR(VLOOKUP($A444,'TASA INTERVENCIÓN'!$A$9:$B$4757,2,0),D443)</f>
        <v>4.4999999999999998E-2</v>
      </c>
      <c r="E444" s="52">
        <v>2.5000000000000001E-3</v>
      </c>
      <c r="F444">
        <f t="shared" si="28"/>
        <v>0.95933014354066992</v>
      </c>
      <c r="G444" s="9">
        <f t="shared" si="27"/>
        <v>2973.2327272727275</v>
      </c>
      <c r="H444" s="33">
        <f>+G380</f>
        <v>2447.0017703349281</v>
      </c>
      <c r="I444" s="34">
        <f t="shared" si="26"/>
        <v>652.2782296650721</v>
      </c>
    </row>
    <row r="445" spans="1:9" x14ac:dyDescent="0.25">
      <c r="A445" s="7">
        <v>42272</v>
      </c>
      <c r="B445" s="9">
        <v>3135.17</v>
      </c>
      <c r="C445">
        <f>+VLOOKUP($A445,'USD X Barril WTI'!$A$6060:$B$8189,2,0)</f>
        <v>45.55</v>
      </c>
      <c r="D445" s="36">
        <f>+IFERROR(VLOOKUP($A445,'TASA INTERVENCIÓN'!$A$9:$B$4757,2,0),D444)</f>
        <v>4.4999999999999998E-2</v>
      </c>
      <c r="E445" s="52">
        <v>2.5000000000000001E-3</v>
      </c>
      <c r="F445">
        <f t="shared" si="28"/>
        <v>0.95933014354066992</v>
      </c>
      <c r="G445" s="9">
        <f t="shared" si="27"/>
        <v>3007.6630861244021</v>
      </c>
      <c r="H445" s="33">
        <f>+G381</f>
        <v>2462.2743062200957</v>
      </c>
      <c r="I445" s="34">
        <f t="shared" si="26"/>
        <v>672.89569377990438</v>
      </c>
    </row>
    <row r="446" spans="1:9" x14ac:dyDescent="0.25">
      <c r="A446" s="7">
        <v>42275</v>
      </c>
      <c r="B446" s="8">
        <v>3080.44</v>
      </c>
      <c r="C446">
        <f>+VLOOKUP($A446,'USD X Barril WTI'!$A$6060:$B$8189,2,0)</f>
        <v>44.4</v>
      </c>
      <c r="D446" s="36">
        <f>+IFERROR(VLOOKUP($A446,'TASA INTERVENCIÓN'!$A$9:$B$4757,2,0),#REF!)</f>
        <v>4.7500000000000001E-2</v>
      </c>
      <c r="E446" s="52">
        <v>2.5000000000000001E-3</v>
      </c>
      <c r="F446">
        <f t="shared" si="28"/>
        <v>0.95704057279236265</v>
      </c>
      <c r="G446" s="9">
        <f t="shared" si="27"/>
        <v>2948.1060620525059</v>
      </c>
      <c r="H446" s="33" t="e">
        <f>+#REF!</f>
        <v>#REF!</v>
      </c>
      <c r="I446" s="34" t="e">
        <f t="shared" si="26"/>
        <v>#REF!</v>
      </c>
    </row>
    <row r="447" spans="1:9" x14ac:dyDescent="0.25">
      <c r="A447" s="7">
        <v>42276</v>
      </c>
      <c r="B447" s="9">
        <v>3096.98</v>
      </c>
      <c r="C447">
        <f>+VLOOKUP($A447,'USD X Barril WTI'!$A$6060:$B$8189,2,0)</f>
        <v>45.24</v>
      </c>
      <c r="D447" s="36">
        <f>+IFERROR(VLOOKUP($A447,'TASA INTERVENCIÓN'!$A$9:$B$4757,2,0),D446)</f>
        <v>4.7500000000000001E-2</v>
      </c>
      <c r="E447" s="52">
        <v>2.5000000000000001E-3</v>
      </c>
      <c r="F447">
        <f t="shared" si="28"/>
        <v>0.95704057279236265</v>
      </c>
      <c r="G447" s="9">
        <f t="shared" si="27"/>
        <v>2963.9355131264915</v>
      </c>
      <c r="H447" s="33" t="e">
        <f>+G383</f>
        <v>#REF!</v>
      </c>
      <c r="I447" s="34" t="e">
        <f t="shared" si="26"/>
        <v>#REF!</v>
      </c>
    </row>
    <row r="448" spans="1:9" x14ac:dyDescent="0.25">
      <c r="A448" s="7">
        <v>42277</v>
      </c>
      <c r="B448" s="8">
        <v>3121.94</v>
      </c>
      <c r="C448">
        <f>+VLOOKUP($A448,'USD X Barril WTI'!$A$6060:$B$8189,2,0)</f>
        <v>45.06</v>
      </c>
      <c r="D448" s="36">
        <f>+IFERROR(VLOOKUP($A448,'TASA INTERVENCIÓN'!$A$9:$B$4757,2,0),D447)</f>
        <v>4.7500000000000001E-2</v>
      </c>
      <c r="E448" s="52">
        <v>2.5000000000000001E-3</v>
      </c>
      <c r="F448">
        <f t="shared" si="28"/>
        <v>0.95704057279236265</v>
      </c>
      <c r="G448" s="9">
        <f t="shared" si="27"/>
        <v>2987.8232458233888</v>
      </c>
      <c r="H448" s="33">
        <f>+G384</f>
        <v>2479.9739473684212</v>
      </c>
      <c r="I448" s="34">
        <f t="shared" si="26"/>
        <v>641.9660526315788</v>
      </c>
    </row>
    <row r="449" spans="1:9" x14ac:dyDescent="0.25">
      <c r="A449" s="7">
        <v>42278</v>
      </c>
      <c r="B449" s="9">
        <v>3086.75</v>
      </c>
      <c r="C449">
        <f>+VLOOKUP($A449,'USD X Barril WTI'!$A$6060:$B$8189,2,0)</f>
        <v>44.75</v>
      </c>
      <c r="D449" s="36">
        <f>+IFERROR(VLOOKUP($A449,'TASA INTERVENCIÓN'!$A$9:$B$4757,2,0),D448)</f>
        <v>4.7500000000000001E-2</v>
      </c>
      <c r="E449" s="52">
        <v>2.5000000000000001E-3</v>
      </c>
      <c r="F449">
        <f t="shared" si="28"/>
        <v>0.95704057279236265</v>
      </c>
      <c r="G449" s="9">
        <f t="shared" si="27"/>
        <v>2954.1449880668256</v>
      </c>
      <c r="H449" s="33">
        <f>+G385</f>
        <v>2492.9920574162679</v>
      </c>
      <c r="I449" s="34">
        <f t="shared" si="26"/>
        <v>593.75794258373207</v>
      </c>
    </row>
    <row r="450" spans="1:9" x14ac:dyDescent="0.25">
      <c r="A450" s="7">
        <v>42279</v>
      </c>
      <c r="B450" s="8">
        <v>3061.85</v>
      </c>
      <c r="C450">
        <f>+VLOOKUP($A450,'USD X Barril WTI'!$A$6060:$B$8189,2,0)</f>
        <v>45.54</v>
      </c>
      <c r="D450" s="36">
        <f>+IFERROR(VLOOKUP($A450,'TASA INTERVENCIÓN'!$A$9:$B$4757,2,0),D449)</f>
        <v>4.7500000000000001E-2</v>
      </c>
      <c r="E450" s="52">
        <v>2.5000000000000001E-3</v>
      </c>
      <c r="F450">
        <f t="shared" si="28"/>
        <v>0.95704057279236265</v>
      </c>
      <c r="G450" s="9">
        <f t="shared" si="27"/>
        <v>2930.3146778042956</v>
      </c>
      <c r="H450" s="33">
        <f>+G386</f>
        <v>2519.968421052632</v>
      </c>
      <c r="I450" s="34">
        <f t="shared" ref="I450:I494" si="29">+B450-H450</f>
        <v>541.88157894736787</v>
      </c>
    </row>
    <row r="451" spans="1:9" x14ac:dyDescent="0.25">
      <c r="A451" s="7">
        <v>42282</v>
      </c>
      <c r="B451" s="9">
        <v>3034.9</v>
      </c>
      <c r="C451">
        <f>+VLOOKUP($A451,'USD X Barril WTI'!$A$6060:$B$8189,2,0)</f>
        <v>46.28</v>
      </c>
      <c r="D451" s="36">
        <f>+IFERROR(VLOOKUP($A451,'TASA INTERVENCIÓN'!$A$9:$B$4757,2,0),#REF!)</f>
        <v>4.7500000000000001E-2</v>
      </c>
      <c r="E451" s="52">
        <v>2.5000000000000001E-3</v>
      </c>
      <c r="F451">
        <f t="shared" ref="F451:F494" si="30">+(1+E451)/(1+D451)</f>
        <v>0.95704057279236265</v>
      </c>
      <c r="G451" s="9">
        <f t="shared" ref="G451:G494" si="31">+B451*F451</f>
        <v>2904.5224343675413</v>
      </c>
      <c r="H451" s="33" t="e">
        <f>+#REF!</f>
        <v>#REF!</v>
      </c>
      <c r="I451" s="34" t="e">
        <f t="shared" si="29"/>
        <v>#REF!</v>
      </c>
    </row>
    <row r="452" spans="1:9" x14ac:dyDescent="0.25">
      <c r="A452" s="7">
        <v>42283</v>
      </c>
      <c r="B452" s="8">
        <v>2971.15</v>
      </c>
      <c r="C452">
        <f>+VLOOKUP($A452,'USD X Barril WTI'!$A$6060:$B$8189,2,0)</f>
        <v>48.53</v>
      </c>
      <c r="D452" s="36">
        <f>+IFERROR(VLOOKUP($A452,'TASA INTERVENCIÓN'!$A$9:$B$4757,2,0),D451)</f>
        <v>4.7500000000000001E-2</v>
      </c>
      <c r="E452" s="52">
        <v>2.5000000000000001E-3</v>
      </c>
      <c r="F452">
        <f t="shared" si="30"/>
        <v>0.95704057279236265</v>
      </c>
      <c r="G452" s="9">
        <f t="shared" si="31"/>
        <v>2843.5110978520283</v>
      </c>
      <c r="H452" s="33">
        <f>+G387</f>
        <v>2535.4807894736841</v>
      </c>
      <c r="I452" s="34">
        <f t="shared" si="29"/>
        <v>435.66921052631596</v>
      </c>
    </row>
    <row r="453" spans="1:9" x14ac:dyDescent="0.25">
      <c r="A453" s="7">
        <v>42284</v>
      </c>
      <c r="B453" s="9">
        <v>2913.74</v>
      </c>
      <c r="C453">
        <f>+VLOOKUP($A453,'USD X Barril WTI'!$A$6060:$B$8189,2,0)</f>
        <v>47.86</v>
      </c>
      <c r="D453" s="36">
        <f>+IFERROR(VLOOKUP($A453,'TASA INTERVENCIÓN'!$A$9:$B$4757,2,0),D452)</f>
        <v>4.7500000000000001E-2</v>
      </c>
      <c r="E453" s="52">
        <v>2.5000000000000001E-3</v>
      </c>
      <c r="F453">
        <f t="shared" si="30"/>
        <v>0.95704057279236265</v>
      </c>
      <c r="G453" s="9">
        <f t="shared" si="31"/>
        <v>2788.5673985680187</v>
      </c>
      <c r="H453" s="33">
        <f>+G388</f>
        <v>2557.008157894737</v>
      </c>
      <c r="I453" s="34">
        <f t="shared" si="29"/>
        <v>356.73184210526279</v>
      </c>
    </row>
    <row r="454" spans="1:9" x14ac:dyDescent="0.25">
      <c r="A454" s="7">
        <v>42285</v>
      </c>
      <c r="B454" s="8">
        <v>2891.91</v>
      </c>
      <c r="C454">
        <f>+VLOOKUP($A454,'USD X Barril WTI'!$A$6060:$B$8189,2,0)</f>
        <v>49.46</v>
      </c>
      <c r="D454" s="36">
        <f>+IFERROR(VLOOKUP($A454,'TASA INTERVENCIÓN'!$A$9:$B$4757,2,0),D453)</f>
        <v>4.7500000000000001E-2</v>
      </c>
      <c r="E454" s="52">
        <v>2.5000000000000001E-3</v>
      </c>
      <c r="F454">
        <f t="shared" si="30"/>
        <v>0.95704057279236265</v>
      </c>
      <c r="G454" s="9">
        <f t="shared" si="31"/>
        <v>2767.6752028639612</v>
      </c>
      <c r="H454" s="33">
        <f>+G389</f>
        <v>2580.7419856459333</v>
      </c>
      <c r="I454" s="34">
        <f t="shared" si="29"/>
        <v>311.1680143540666</v>
      </c>
    </row>
    <row r="455" spans="1:9" x14ac:dyDescent="0.25">
      <c r="A455" s="7">
        <v>42286</v>
      </c>
      <c r="B455" s="9">
        <v>2887.21</v>
      </c>
      <c r="C455">
        <f>+VLOOKUP($A455,'USD X Barril WTI'!$A$6060:$B$8189,2,0)</f>
        <v>49.67</v>
      </c>
      <c r="D455" s="36">
        <f>+IFERROR(VLOOKUP($A455,'TASA INTERVENCIÓN'!$A$9:$B$4757,2,0),D454)</f>
        <v>4.7500000000000001E-2</v>
      </c>
      <c r="E455" s="52">
        <v>2.5000000000000001E-3</v>
      </c>
      <c r="F455">
        <f t="shared" si="30"/>
        <v>0.95704057279236265</v>
      </c>
      <c r="G455" s="9">
        <f t="shared" si="31"/>
        <v>2763.1771121718375</v>
      </c>
      <c r="H455" s="33">
        <f>+G390</f>
        <v>2581.355956937799</v>
      </c>
      <c r="I455" s="34">
        <f t="shared" si="29"/>
        <v>305.85404306220107</v>
      </c>
    </row>
    <row r="456" spans="1:9" x14ac:dyDescent="0.25">
      <c r="A456" s="7">
        <v>42289</v>
      </c>
      <c r="B456" s="8">
        <v>2855.74</v>
      </c>
      <c r="C456">
        <f>+VLOOKUP($A456,'USD X Barril WTI'!$A$6060:$B$8189,2,0)</f>
        <v>47.09</v>
      </c>
      <c r="D456" s="36" t="e">
        <f>+IFERROR(VLOOKUP($A456,'TASA INTERVENCIÓN'!$A$9:$B$4757,2,0),#REF!)</f>
        <v>#REF!</v>
      </c>
      <c r="E456" s="52">
        <v>2.5000000000000001E-3</v>
      </c>
      <c r="F456" t="e">
        <f t="shared" si="30"/>
        <v>#REF!</v>
      </c>
      <c r="G456" s="9" t="e">
        <f t="shared" si="31"/>
        <v>#REF!</v>
      </c>
      <c r="H456" s="33" t="e">
        <f>+#REF!</f>
        <v>#REF!</v>
      </c>
      <c r="I456" s="34" t="e">
        <f t="shared" si="29"/>
        <v>#REF!</v>
      </c>
    </row>
    <row r="457" spans="1:9" x14ac:dyDescent="0.25">
      <c r="A457" s="7">
        <v>42290</v>
      </c>
      <c r="B457" s="9">
        <v>2855.74</v>
      </c>
      <c r="C457">
        <f>+VLOOKUP($A457,'USD X Barril WTI'!$A$6060:$B$8189,2,0)</f>
        <v>46.7</v>
      </c>
      <c r="D457" s="36">
        <f>+IFERROR(VLOOKUP($A457,'TASA INTERVENCIÓN'!$A$9:$B$4757,2,0),D456)</f>
        <v>4.7500000000000001E-2</v>
      </c>
      <c r="E457" s="52">
        <v>2.5000000000000001E-3</v>
      </c>
      <c r="F457">
        <f t="shared" si="30"/>
        <v>0.95704057279236265</v>
      </c>
      <c r="G457" s="9">
        <f t="shared" si="31"/>
        <v>2733.0590453460613</v>
      </c>
      <c r="H457" s="33">
        <f>+G392</f>
        <v>2558.8884449760767</v>
      </c>
      <c r="I457" s="34">
        <f t="shared" si="29"/>
        <v>296.85155502392308</v>
      </c>
    </row>
    <row r="458" spans="1:9" x14ac:dyDescent="0.25">
      <c r="A458" s="7">
        <v>42291</v>
      </c>
      <c r="B458" s="8">
        <v>2910.7</v>
      </c>
      <c r="C458">
        <f>+VLOOKUP($A458,'USD X Barril WTI'!$A$6060:$B$8189,2,0)</f>
        <v>46.63</v>
      </c>
      <c r="D458" s="36">
        <f>+IFERROR(VLOOKUP($A458,'TASA INTERVENCIÓN'!$A$9:$B$4757,2,0),D457)</f>
        <v>4.7500000000000001E-2</v>
      </c>
      <c r="E458" s="52">
        <v>2.5000000000000001E-3</v>
      </c>
      <c r="F458">
        <f t="shared" si="30"/>
        <v>0.95704057279236265</v>
      </c>
      <c r="G458" s="9">
        <f t="shared" si="31"/>
        <v>2785.6579952267298</v>
      </c>
      <c r="H458" s="33">
        <f>+G393</f>
        <v>2583.9941148325361</v>
      </c>
      <c r="I458" s="34">
        <f t="shared" si="29"/>
        <v>326.70588516746375</v>
      </c>
    </row>
    <row r="459" spans="1:9" x14ac:dyDescent="0.25">
      <c r="A459" s="7">
        <v>42292</v>
      </c>
      <c r="B459" s="9">
        <v>2928.69</v>
      </c>
      <c r="C459">
        <f>+VLOOKUP($A459,'USD X Barril WTI'!$A$6060:$B$8189,2,0)</f>
        <v>46.38</v>
      </c>
      <c r="D459" s="36">
        <f>+IFERROR(VLOOKUP($A459,'TASA INTERVENCIÓN'!$A$9:$B$4757,2,0),D458)</f>
        <v>4.7500000000000001E-2</v>
      </c>
      <c r="E459" s="52">
        <v>2.5000000000000001E-3</v>
      </c>
      <c r="F459">
        <f t="shared" si="30"/>
        <v>0.95704057279236265</v>
      </c>
      <c r="G459" s="9">
        <f t="shared" si="31"/>
        <v>2802.8751551312648</v>
      </c>
      <c r="H459" s="33">
        <f>+G394</f>
        <v>2578.8712918660285</v>
      </c>
      <c r="I459" s="34">
        <f t="shared" si="29"/>
        <v>349.81870813397154</v>
      </c>
    </row>
    <row r="460" spans="1:9" x14ac:dyDescent="0.25">
      <c r="A460" s="7">
        <v>42293</v>
      </c>
      <c r="B460" s="8">
        <v>2908.87</v>
      </c>
      <c r="C460">
        <f>+VLOOKUP($A460,'USD X Barril WTI'!$A$6060:$B$8189,2,0)</f>
        <v>47.3</v>
      </c>
      <c r="D460" s="36">
        <f>+IFERROR(VLOOKUP($A460,'TASA INTERVENCIÓN'!$A$9:$B$4757,2,0),D459)</f>
        <v>4.7500000000000001E-2</v>
      </c>
      <c r="E460" s="52">
        <v>2.5000000000000001E-3</v>
      </c>
      <c r="F460">
        <f t="shared" si="30"/>
        <v>0.95704057279236265</v>
      </c>
      <c r="G460" s="9">
        <f t="shared" si="31"/>
        <v>2783.9066109785199</v>
      </c>
      <c r="H460" s="33">
        <f>+G395</f>
        <v>2602.7010526315789</v>
      </c>
      <c r="I460" s="34">
        <f t="shared" si="29"/>
        <v>306.16894736842096</v>
      </c>
    </row>
    <row r="461" spans="1:9" x14ac:dyDescent="0.25">
      <c r="A461" s="7">
        <v>42296</v>
      </c>
      <c r="B461" s="9">
        <v>2879.89</v>
      </c>
      <c r="C461">
        <f>+VLOOKUP($A461,'USD X Barril WTI'!$A$6060:$B$8189,2,0)</f>
        <v>45.91</v>
      </c>
      <c r="D461" s="36">
        <f>+IFERROR(VLOOKUP($A461,'TASA INTERVENCIÓN'!$A$9:$B$4757,2,0),#REF!)</f>
        <v>4.7500000000000001E-2</v>
      </c>
      <c r="E461" s="52">
        <v>2.5000000000000001E-3</v>
      </c>
      <c r="F461">
        <f t="shared" si="30"/>
        <v>0.95704057279236265</v>
      </c>
      <c r="G461" s="9">
        <f t="shared" si="31"/>
        <v>2756.171575178997</v>
      </c>
      <c r="H461" s="33" t="e">
        <f>+#REF!</f>
        <v>#REF!</v>
      </c>
      <c r="I461" s="34" t="e">
        <f t="shared" si="29"/>
        <v>#REF!</v>
      </c>
    </row>
    <row r="462" spans="1:9" x14ac:dyDescent="0.25">
      <c r="A462" s="7">
        <v>42297</v>
      </c>
      <c r="B462" s="8">
        <v>2912.99</v>
      </c>
      <c r="C462">
        <f>+VLOOKUP($A462,'USD X Barril WTI'!$A$6060:$B$8189,2,0)</f>
        <v>45.84</v>
      </c>
      <c r="D462" s="36">
        <f>+IFERROR(VLOOKUP($A462,'TASA INTERVENCIÓN'!$A$9:$B$4757,2,0),D461)</f>
        <v>4.7500000000000001E-2</v>
      </c>
      <c r="E462" s="52">
        <v>2.5000000000000001E-3</v>
      </c>
      <c r="F462">
        <f t="shared" si="30"/>
        <v>0.95704057279236265</v>
      </c>
      <c r="G462" s="9">
        <f t="shared" si="31"/>
        <v>2787.8496181384244</v>
      </c>
      <c r="H462" s="33" t="e">
        <f>+G397</f>
        <v>#REF!</v>
      </c>
      <c r="I462" s="34" t="e">
        <f t="shared" si="29"/>
        <v>#REF!</v>
      </c>
    </row>
    <row r="463" spans="1:9" x14ac:dyDescent="0.25">
      <c r="A463" s="7">
        <v>42298</v>
      </c>
      <c r="B463" s="9">
        <v>2929.19</v>
      </c>
      <c r="C463">
        <f>+VLOOKUP($A463,'USD X Barril WTI'!$A$6060:$B$8189,2,0)</f>
        <v>45.22</v>
      </c>
      <c r="D463" s="36">
        <f>+IFERROR(VLOOKUP($A463,'TASA INTERVENCIÓN'!$A$9:$B$4757,2,0),D462)</f>
        <v>4.7500000000000001E-2</v>
      </c>
      <c r="E463" s="52">
        <v>2.5000000000000001E-3</v>
      </c>
      <c r="F463">
        <f t="shared" si="30"/>
        <v>0.95704057279236265</v>
      </c>
      <c r="G463" s="9">
        <f t="shared" si="31"/>
        <v>2803.3536754176607</v>
      </c>
      <c r="H463" s="33">
        <f>+G398</f>
        <v>2639.9614354066989</v>
      </c>
      <c r="I463" s="34">
        <f t="shared" si="29"/>
        <v>289.22856459330114</v>
      </c>
    </row>
    <row r="464" spans="1:9" x14ac:dyDescent="0.25">
      <c r="A464" s="7">
        <v>42299</v>
      </c>
      <c r="B464" s="8">
        <v>2966.68</v>
      </c>
      <c r="C464">
        <f>+VLOOKUP($A464,'USD X Barril WTI'!$A$6060:$B$8189,2,0)</f>
        <v>44.9</v>
      </c>
      <c r="D464" s="36">
        <f>+IFERROR(VLOOKUP($A464,'TASA INTERVENCIÓN'!$A$9:$B$4757,2,0),D463)</f>
        <v>4.7500000000000001E-2</v>
      </c>
      <c r="E464" s="52">
        <v>2.5000000000000001E-3</v>
      </c>
      <c r="F464">
        <f t="shared" si="30"/>
        <v>0.95704057279236265</v>
      </c>
      <c r="G464" s="9">
        <f t="shared" si="31"/>
        <v>2839.2331264916461</v>
      </c>
      <c r="H464" s="33">
        <f>+G399</f>
        <v>2652.6437799043065</v>
      </c>
      <c r="I464" s="34">
        <f t="shared" si="29"/>
        <v>314.03622009569335</v>
      </c>
    </row>
    <row r="465" spans="1:9" x14ac:dyDescent="0.25">
      <c r="A465" s="7">
        <v>42300</v>
      </c>
      <c r="B465" s="9">
        <v>2925.36</v>
      </c>
      <c r="C465">
        <f>+VLOOKUP($A465,'USD X Barril WTI'!$A$6060:$B$8189,2,0)</f>
        <v>43.91</v>
      </c>
      <c r="D465" s="36">
        <f>+IFERROR(VLOOKUP($A465,'TASA INTERVENCIÓN'!$A$9:$B$4757,2,0),D464)</f>
        <v>4.7500000000000001E-2</v>
      </c>
      <c r="E465" s="52">
        <v>2.5000000000000001E-3</v>
      </c>
      <c r="F465">
        <f t="shared" si="30"/>
        <v>0.95704057279236265</v>
      </c>
      <c r="G465" s="9">
        <f t="shared" si="31"/>
        <v>2799.6882100238663</v>
      </c>
      <c r="H465" s="33">
        <f>+G400</f>
        <v>2676.7805263157898</v>
      </c>
      <c r="I465" s="34">
        <f t="shared" si="29"/>
        <v>248.57947368421037</v>
      </c>
    </row>
    <row r="466" spans="1:9" x14ac:dyDescent="0.25">
      <c r="A466" s="7">
        <v>42303</v>
      </c>
      <c r="B466" s="8">
        <v>2912.08</v>
      </c>
      <c r="C466">
        <f>+VLOOKUP($A466,'USD X Barril WTI'!$A$6060:$B$8189,2,0)</f>
        <v>43.19</v>
      </c>
      <c r="D466" s="36">
        <f>+IFERROR(VLOOKUP($A466,'TASA INTERVENCIÓN'!$A$9:$B$4757,2,0),#REF!)</f>
        <v>4.7500000000000001E-2</v>
      </c>
      <c r="E466" s="52">
        <v>2.5000000000000001E-3</v>
      </c>
      <c r="F466">
        <f t="shared" si="30"/>
        <v>0.95704057279236265</v>
      </c>
      <c r="G466" s="9">
        <f t="shared" si="31"/>
        <v>2786.9787112171834</v>
      </c>
      <c r="H466" s="33" t="e">
        <f>+#REF!</f>
        <v>#REF!</v>
      </c>
      <c r="I466" s="34" t="e">
        <f t="shared" si="29"/>
        <v>#REF!</v>
      </c>
    </row>
    <row r="467" spans="1:9" x14ac:dyDescent="0.25">
      <c r="A467" s="7">
        <v>42304</v>
      </c>
      <c r="B467" s="9">
        <v>2918.21</v>
      </c>
      <c r="C467">
        <f>+VLOOKUP($A467,'USD X Barril WTI'!$A$6060:$B$8189,2,0)</f>
        <v>43.21</v>
      </c>
      <c r="D467" s="36">
        <f>+IFERROR(VLOOKUP($A467,'TASA INTERVENCIÓN'!$A$9:$B$4757,2,0),D466)</f>
        <v>4.7500000000000001E-2</v>
      </c>
      <c r="E467" s="52">
        <v>2.5000000000000001E-3</v>
      </c>
      <c r="F467">
        <f t="shared" si="30"/>
        <v>0.95704057279236265</v>
      </c>
      <c r="G467" s="9">
        <f t="shared" si="31"/>
        <v>2792.8453699284005</v>
      </c>
      <c r="H467" s="33">
        <f>+G402</f>
        <v>2741.2475119617229</v>
      </c>
      <c r="I467" s="34">
        <f t="shared" si="29"/>
        <v>176.96248803827712</v>
      </c>
    </row>
    <row r="468" spans="1:9" x14ac:dyDescent="0.25">
      <c r="A468" s="7">
        <v>42305</v>
      </c>
      <c r="B468" s="8">
        <v>2950.87</v>
      </c>
      <c r="C468">
        <f>+VLOOKUP($A468,'USD X Barril WTI'!$A$6060:$B$8189,2,0)</f>
        <v>45.93</v>
      </c>
      <c r="D468" s="36">
        <f>+IFERROR(VLOOKUP($A468,'TASA INTERVENCIÓN'!$A$9:$B$4757,2,0),D467)</f>
        <v>4.7500000000000001E-2</v>
      </c>
      <c r="E468" s="52">
        <v>2.5000000000000001E-3</v>
      </c>
      <c r="F468">
        <f t="shared" si="30"/>
        <v>0.95704057279236265</v>
      </c>
      <c r="G468" s="9">
        <f t="shared" si="31"/>
        <v>2824.1023150357992</v>
      </c>
      <c r="H468" s="33">
        <f>+G403</f>
        <v>2738.0529425837321</v>
      </c>
      <c r="I468" s="34">
        <f t="shared" si="29"/>
        <v>212.81705741626774</v>
      </c>
    </row>
    <row r="469" spans="1:9" x14ac:dyDescent="0.25">
      <c r="A469" s="7">
        <v>42306</v>
      </c>
      <c r="B469" s="9">
        <v>2926.75</v>
      </c>
      <c r="C469">
        <f>+VLOOKUP($A469,'USD X Barril WTI'!$A$6060:$B$8189,2,0)</f>
        <v>46.02</v>
      </c>
      <c r="D469" s="36">
        <f>+IFERROR(VLOOKUP($A469,'TASA INTERVENCIÓN'!$A$9:$B$4757,2,0),D468)</f>
        <v>4.7500000000000001E-2</v>
      </c>
      <c r="E469" s="52">
        <v>2.5000000000000001E-3</v>
      </c>
      <c r="F469">
        <f t="shared" si="30"/>
        <v>0.95704057279236265</v>
      </c>
      <c r="G469" s="9">
        <f t="shared" si="31"/>
        <v>2801.0184964200475</v>
      </c>
      <c r="H469" s="33">
        <f>+G404</f>
        <v>2739.3096650717707</v>
      </c>
      <c r="I469" s="34">
        <f t="shared" si="29"/>
        <v>187.44033492822928</v>
      </c>
    </row>
    <row r="470" spans="1:9" x14ac:dyDescent="0.25">
      <c r="A470" s="7">
        <v>42307</v>
      </c>
      <c r="B470" s="8">
        <v>2921.32</v>
      </c>
      <c r="C470">
        <f>+VLOOKUP($A470,'USD X Barril WTI'!$A$6060:$B$8189,2,0)</f>
        <v>46.6</v>
      </c>
      <c r="D470" s="36">
        <f>+IFERROR(VLOOKUP($A470,'TASA INTERVENCIÓN'!$A$9:$B$4757,2,0),D469)</f>
        <v>4.7500000000000001E-2</v>
      </c>
      <c r="E470" s="52">
        <v>2.5000000000000001E-3</v>
      </c>
      <c r="F470">
        <f t="shared" si="30"/>
        <v>0.95704057279236265</v>
      </c>
      <c r="G470" s="9">
        <f t="shared" si="31"/>
        <v>2795.8217661097851</v>
      </c>
      <c r="H470" s="33">
        <f>+G405</f>
        <v>2739.1945454545457</v>
      </c>
      <c r="I470" s="34">
        <f t="shared" si="29"/>
        <v>182.12545454545443</v>
      </c>
    </row>
    <row r="471" spans="1:9" x14ac:dyDescent="0.25">
      <c r="A471" s="7">
        <v>42310</v>
      </c>
      <c r="B471" s="9">
        <v>2897.83</v>
      </c>
      <c r="C471">
        <f>+VLOOKUP($A471,'USD X Barril WTI'!$A$6060:$B$8189,2,0)</f>
        <v>46.12</v>
      </c>
      <c r="D471" s="36" t="e">
        <f>+IFERROR(VLOOKUP($A471,'TASA INTERVENCIÓN'!$A$9:$B$4757,2,0),#REF!)</f>
        <v>#REF!</v>
      </c>
      <c r="E471" s="52">
        <v>2.5000000000000001E-3</v>
      </c>
      <c r="F471" t="e">
        <f t="shared" si="30"/>
        <v>#REF!</v>
      </c>
      <c r="G471" s="9" t="e">
        <f t="shared" si="31"/>
        <v>#REF!</v>
      </c>
      <c r="H471" s="33" t="e">
        <f>+#REF!</f>
        <v>#REF!</v>
      </c>
      <c r="I471" s="34" t="e">
        <f t="shared" si="29"/>
        <v>#REF!</v>
      </c>
    </row>
    <row r="472" spans="1:9" x14ac:dyDescent="0.25">
      <c r="A472" s="7">
        <v>42311</v>
      </c>
      <c r="B472" s="8">
        <v>2897.83</v>
      </c>
      <c r="C472">
        <f>+VLOOKUP($A472,'USD X Barril WTI'!$A$6060:$B$8189,2,0)</f>
        <v>47.88</v>
      </c>
      <c r="D472" s="36">
        <f>+IFERROR(VLOOKUP($A472,'TASA INTERVENCIÓN'!$A$9:$B$4757,2,0),D471)</f>
        <v>5.2499999999999998E-2</v>
      </c>
      <c r="E472" s="52">
        <v>2.5000000000000001E-3</v>
      </c>
      <c r="F472">
        <f t="shared" si="30"/>
        <v>0.95249406175771967</v>
      </c>
      <c r="G472" s="9">
        <f t="shared" si="31"/>
        <v>2760.1658669833728</v>
      </c>
      <c r="H472" s="33">
        <f>+G407</f>
        <v>2746.0921291866034</v>
      </c>
      <c r="I472" s="34">
        <f t="shared" si="29"/>
        <v>151.73787081339651</v>
      </c>
    </row>
    <row r="473" spans="1:9" x14ac:dyDescent="0.25">
      <c r="A473" s="7">
        <v>42312</v>
      </c>
      <c r="B473" s="9">
        <v>2825.25</v>
      </c>
      <c r="C473">
        <f>+VLOOKUP($A473,'USD X Barril WTI'!$A$6060:$B$8189,2,0)</f>
        <v>46.32</v>
      </c>
      <c r="D473" s="36">
        <f>+IFERROR(VLOOKUP($A473,'TASA INTERVENCIÓN'!$A$9:$B$4757,2,0),D472)</f>
        <v>5.2499999999999998E-2</v>
      </c>
      <c r="E473" s="52">
        <v>2.5000000000000001E-3</v>
      </c>
      <c r="F473">
        <f t="shared" si="30"/>
        <v>0.95249406175771967</v>
      </c>
      <c r="G473" s="9">
        <f t="shared" si="31"/>
        <v>2691.0338479809975</v>
      </c>
      <c r="H473" s="33">
        <f>+G408</f>
        <v>2784.9162200956939</v>
      </c>
      <c r="I473" s="34">
        <f t="shared" si="29"/>
        <v>40.333779904306084</v>
      </c>
    </row>
    <row r="474" spans="1:9" x14ac:dyDescent="0.25">
      <c r="A474" s="7">
        <v>42313</v>
      </c>
      <c r="B474" s="8">
        <v>2819.63</v>
      </c>
      <c r="C474">
        <f>+VLOOKUP($A474,'USD X Barril WTI'!$A$6060:$B$8189,2,0)</f>
        <v>45.27</v>
      </c>
      <c r="D474" s="36">
        <f>+IFERROR(VLOOKUP($A474,'TASA INTERVENCIÓN'!$A$9:$B$4757,2,0),D473)</f>
        <v>5.2499999999999998E-2</v>
      </c>
      <c r="E474" s="52">
        <v>2.5000000000000001E-3</v>
      </c>
      <c r="F474">
        <f t="shared" si="30"/>
        <v>0.95249406175771967</v>
      </c>
      <c r="G474" s="9">
        <f t="shared" si="31"/>
        <v>2685.6808313539191</v>
      </c>
      <c r="H474" s="33">
        <f>+G409</f>
        <v>2788.7247607655504</v>
      </c>
      <c r="I474" s="34">
        <f t="shared" si="29"/>
        <v>30.905239234449709</v>
      </c>
    </row>
    <row r="475" spans="1:9" x14ac:dyDescent="0.25">
      <c r="A475" s="7">
        <v>42314</v>
      </c>
      <c r="B475" s="9">
        <v>2853.32</v>
      </c>
      <c r="C475">
        <f>+VLOOKUP($A475,'USD X Barril WTI'!$A$6060:$B$8189,2,0)</f>
        <v>44.32</v>
      </c>
      <c r="D475" s="36">
        <f>+IFERROR(VLOOKUP($A475,'TASA INTERVENCIÓN'!$A$9:$B$4757,2,0),D474)</f>
        <v>5.2499999999999998E-2</v>
      </c>
      <c r="E475" s="52">
        <v>2.5000000000000001E-3</v>
      </c>
      <c r="F475">
        <f t="shared" si="30"/>
        <v>0.95249406175771967</v>
      </c>
      <c r="G475" s="9">
        <f t="shared" si="31"/>
        <v>2717.7703562945367</v>
      </c>
      <c r="H475" s="33">
        <f>+G410</f>
        <v>2826.157822966507</v>
      </c>
      <c r="I475" s="34">
        <f t="shared" si="29"/>
        <v>27.162177033493208</v>
      </c>
    </row>
    <row r="476" spans="1:9" x14ac:dyDescent="0.25">
      <c r="A476" s="7">
        <v>42317</v>
      </c>
      <c r="B476" s="8">
        <v>2896.19</v>
      </c>
      <c r="C476">
        <f>+VLOOKUP($A476,'USD X Barril WTI'!$A$6060:$B$8189,2,0)</f>
        <v>43.87</v>
      </c>
      <c r="D476" s="36">
        <f>+IFERROR(VLOOKUP($A476,'TASA INTERVENCIÓN'!$A$9:$B$4757,2,0),#REF!)</f>
        <v>5.2499999999999998E-2</v>
      </c>
      <c r="E476" s="52">
        <v>2.5000000000000001E-3</v>
      </c>
      <c r="F476">
        <f t="shared" si="30"/>
        <v>0.95249406175771967</v>
      </c>
      <c r="G476" s="9">
        <f t="shared" si="31"/>
        <v>2758.6037767220901</v>
      </c>
      <c r="H476" s="33" t="e">
        <f>+#REF!</f>
        <v>#REF!</v>
      </c>
      <c r="I476" s="34" t="e">
        <f t="shared" si="29"/>
        <v>#REF!</v>
      </c>
    </row>
    <row r="477" spans="1:9" x14ac:dyDescent="0.25">
      <c r="A477" s="7">
        <v>42318</v>
      </c>
      <c r="B477" s="9">
        <v>2921.15</v>
      </c>
      <c r="C477">
        <f>+VLOOKUP($A477,'USD X Barril WTI'!$A$6060:$B$8189,2,0)</f>
        <v>44.23</v>
      </c>
      <c r="D477" s="36">
        <f>+IFERROR(VLOOKUP($A477,'TASA INTERVENCIÓN'!$A$9:$B$4757,2,0),D476)</f>
        <v>5.2499999999999998E-2</v>
      </c>
      <c r="E477" s="52">
        <v>2.5000000000000001E-3</v>
      </c>
      <c r="F477">
        <f t="shared" si="30"/>
        <v>0.95249406175771967</v>
      </c>
      <c r="G477" s="9">
        <f t="shared" si="31"/>
        <v>2782.3780285035627</v>
      </c>
      <c r="H477" s="33">
        <f>+G412</f>
        <v>2835.1179665071772</v>
      </c>
      <c r="I477" s="34">
        <f t="shared" si="29"/>
        <v>86.032033492822848</v>
      </c>
    </row>
    <row r="478" spans="1:9" x14ac:dyDescent="0.25">
      <c r="A478" s="7">
        <v>42319</v>
      </c>
      <c r="B478" s="8">
        <v>2935.86</v>
      </c>
      <c r="C478">
        <f>+VLOOKUP($A478,'USD X Barril WTI'!$A$6060:$B$8189,2,0)</f>
        <v>42.95</v>
      </c>
      <c r="D478" s="36">
        <f>+IFERROR(VLOOKUP($A478,'TASA INTERVENCIÓN'!$A$9:$B$4757,2,0),D477)</f>
        <v>5.2499999999999998E-2</v>
      </c>
      <c r="E478" s="52">
        <v>2.5000000000000001E-3</v>
      </c>
      <c r="F478">
        <f t="shared" si="30"/>
        <v>0.95249406175771967</v>
      </c>
      <c r="G478" s="9">
        <f t="shared" si="31"/>
        <v>2796.3892161520189</v>
      </c>
      <c r="H478" s="33">
        <f>+G413</f>
        <v>2794.9604066985644</v>
      </c>
      <c r="I478" s="34">
        <f t="shared" si="29"/>
        <v>140.89959330143574</v>
      </c>
    </row>
    <row r="479" spans="1:9" x14ac:dyDescent="0.25">
      <c r="A479" s="7">
        <v>42320</v>
      </c>
      <c r="B479" s="9">
        <v>2935.86</v>
      </c>
      <c r="C479">
        <f>+VLOOKUP($A479,'USD X Barril WTI'!$A$6060:$B$8189,2,0)</f>
        <v>41.74</v>
      </c>
      <c r="D479" s="36">
        <f>+IFERROR(VLOOKUP($A479,'TASA INTERVENCIÓN'!$A$9:$B$4757,2,0),D478)</f>
        <v>5.2499999999999998E-2</v>
      </c>
      <c r="E479" s="52">
        <v>2.5000000000000001E-3</v>
      </c>
      <c r="F479">
        <f t="shared" si="30"/>
        <v>0.95249406175771967</v>
      </c>
      <c r="G479" s="9">
        <f t="shared" si="31"/>
        <v>2796.3892161520189</v>
      </c>
      <c r="H479" s="33">
        <f>+G414</f>
        <v>2824.239162679426</v>
      </c>
      <c r="I479" s="34">
        <f t="shared" si="29"/>
        <v>111.62083732057408</v>
      </c>
    </row>
    <row r="480" spans="1:9" x14ac:dyDescent="0.25">
      <c r="A480" s="7">
        <v>42321</v>
      </c>
      <c r="B480" s="8">
        <v>3009.36</v>
      </c>
      <c r="C480">
        <f>+VLOOKUP($A480,'USD X Barril WTI'!$A$6060:$B$8189,2,0)</f>
        <v>40.69</v>
      </c>
      <c r="D480" s="36">
        <f>+IFERROR(VLOOKUP($A480,'TASA INTERVENCIÓN'!$A$9:$B$4757,2,0),D479)</f>
        <v>5.2499999999999998E-2</v>
      </c>
      <c r="E480" s="52">
        <v>2.5000000000000001E-3</v>
      </c>
      <c r="F480">
        <f t="shared" si="30"/>
        <v>0.95249406175771967</v>
      </c>
      <c r="G480" s="9">
        <f t="shared" si="31"/>
        <v>2866.3975296912113</v>
      </c>
      <c r="H480" s="33">
        <f>+G415</f>
        <v>2818.1570095693783</v>
      </c>
      <c r="I480" s="34">
        <f t="shared" si="29"/>
        <v>191.20299043062187</v>
      </c>
    </row>
    <row r="481" spans="1:9" x14ac:dyDescent="0.25">
      <c r="A481" s="7">
        <v>42324</v>
      </c>
      <c r="B481" s="9">
        <v>3073.23</v>
      </c>
      <c r="C481">
        <f>+VLOOKUP($A481,'USD X Barril WTI'!$A$6060:$B$8189,2,0)</f>
        <v>41.68</v>
      </c>
      <c r="D481" s="36" t="e">
        <f>+IFERROR(VLOOKUP($A481,'TASA INTERVENCIÓN'!$A$9:$B$4757,2,0),#REF!)</f>
        <v>#REF!</v>
      </c>
      <c r="E481" s="52">
        <v>2.5000000000000001E-3</v>
      </c>
      <c r="F481" t="e">
        <f t="shared" si="30"/>
        <v>#REF!</v>
      </c>
      <c r="G481" s="9" t="e">
        <f t="shared" si="31"/>
        <v>#REF!</v>
      </c>
      <c r="H481" s="33" t="e">
        <f>+#REF!</f>
        <v>#REF!</v>
      </c>
      <c r="I481" s="34" t="e">
        <f t="shared" si="29"/>
        <v>#REF!</v>
      </c>
    </row>
    <row r="482" spans="1:9" x14ac:dyDescent="0.25">
      <c r="A482" s="7">
        <v>42325</v>
      </c>
      <c r="B482" s="8">
        <v>3073.23</v>
      </c>
      <c r="C482">
        <f>+VLOOKUP($A482,'USD X Barril WTI'!$A$6060:$B$8189,2,0)</f>
        <v>40.729999999999997</v>
      </c>
      <c r="D482" s="36">
        <f>+IFERROR(VLOOKUP($A482,'TASA INTERVENCIÓN'!$A$9:$B$4757,2,0),D481)</f>
        <v>5.2499999999999998E-2</v>
      </c>
      <c r="E482" s="52">
        <v>2.5000000000000001E-3</v>
      </c>
      <c r="F482">
        <f t="shared" si="30"/>
        <v>0.95249406175771967</v>
      </c>
      <c r="G482" s="9">
        <f t="shared" si="31"/>
        <v>2927.233325415677</v>
      </c>
      <c r="H482" s="33" t="e">
        <f>+G417</f>
        <v>#REF!</v>
      </c>
      <c r="I482" s="34" t="e">
        <f t="shared" si="29"/>
        <v>#REF!</v>
      </c>
    </row>
    <row r="483" spans="1:9" x14ac:dyDescent="0.25">
      <c r="A483" s="7">
        <v>42326</v>
      </c>
      <c r="B483" s="9">
        <v>3069.24</v>
      </c>
      <c r="C483">
        <f>+VLOOKUP($A483,'USD X Barril WTI'!$A$6060:$B$8189,2,0)</f>
        <v>40.75</v>
      </c>
      <c r="D483" s="36">
        <f>+IFERROR(VLOOKUP($A483,'TASA INTERVENCIÓN'!$A$9:$B$4757,2,0),D482)</f>
        <v>5.2499999999999998E-2</v>
      </c>
      <c r="E483" s="52">
        <v>2.5000000000000001E-3</v>
      </c>
      <c r="F483">
        <f t="shared" si="30"/>
        <v>0.95249406175771967</v>
      </c>
      <c r="G483" s="9">
        <f t="shared" si="31"/>
        <v>2923.4328741092631</v>
      </c>
      <c r="H483" s="33">
        <f>+G418</f>
        <v>2861.796937799043</v>
      </c>
      <c r="I483" s="34">
        <f t="shared" si="29"/>
        <v>207.44306220095677</v>
      </c>
    </row>
    <row r="484" spans="1:9" x14ac:dyDescent="0.25">
      <c r="A484" s="7">
        <v>42327</v>
      </c>
      <c r="B484" s="8">
        <v>3108.7</v>
      </c>
      <c r="C484">
        <f>+VLOOKUP($A484,'USD X Barril WTI'!$A$6060:$B$8189,2,0)</f>
        <v>40.549999999999997</v>
      </c>
      <c r="D484" s="36">
        <f>+IFERROR(VLOOKUP($A484,'TASA INTERVENCIÓN'!$A$9:$B$4757,2,0),D483)</f>
        <v>5.2499999999999998E-2</v>
      </c>
      <c r="E484" s="52">
        <v>2.5000000000000001E-3</v>
      </c>
      <c r="F484">
        <f t="shared" si="30"/>
        <v>0.95249406175771967</v>
      </c>
      <c r="G484" s="9">
        <f t="shared" si="31"/>
        <v>2961.0182897862228</v>
      </c>
      <c r="H484" s="33">
        <f>+G419</f>
        <v>2881.2041866028708</v>
      </c>
      <c r="I484" s="34">
        <f t="shared" si="29"/>
        <v>227.49581339712904</v>
      </c>
    </row>
    <row r="485" spans="1:9" x14ac:dyDescent="0.25">
      <c r="A485" s="7">
        <v>42328</v>
      </c>
      <c r="B485" s="9">
        <v>3082.04</v>
      </c>
      <c r="C485">
        <f>+VLOOKUP($A485,'USD X Barril WTI'!$A$6060:$B$8189,2,0)</f>
        <v>39.39</v>
      </c>
      <c r="D485" s="36">
        <f>+IFERROR(VLOOKUP($A485,'TASA INTERVENCIÓN'!$A$9:$B$4757,2,0),D484)</f>
        <v>5.2499999999999998E-2</v>
      </c>
      <c r="E485" s="52">
        <v>2.5000000000000001E-3</v>
      </c>
      <c r="F485">
        <f t="shared" si="30"/>
        <v>0.95249406175771967</v>
      </c>
      <c r="G485" s="9">
        <f t="shared" si="31"/>
        <v>2935.6247980997623</v>
      </c>
      <c r="H485" s="33">
        <f>+G420</f>
        <v>2904.0842105263159</v>
      </c>
      <c r="I485" s="34">
        <f t="shared" si="29"/>
        <v>177.95578947368404</v>
      </c>
    </row>
    <row r="486" spans="1:9" x14ac:dyDescent="0.25">
      <c r="A486" s="7">
        <v>42331</v>
      </c>
      <c r="B486" s="8">
        <v>3047.31</v>
      </c>
      <c r="C486">
        <f>+VLOOKUP($A486,'USD X Barril WTI'!$A$6060:$B$8189,2,0)</f>
        <v>39.270000000000003</v>
      </c>
      <c r="D486" s="36">
        <f>+IFERROR(VLOOKUP($A486,'TASA INTERVENCIÓN'!$A$9:$B$4757,2,0),#REF!)</f>
        <v>5.2499999999999998E-2</v>
      </c>
      <c r="E486" s="52">
        <v>2.5000000000000001E-3</v>
      </c>
      <c r="F486">
        <f t="shared" si="30"/>
        <v>0.95249406175771967</v>
      </c>
      <c r="G486" s="9">
        <f t="shared" si="31"/>
        <v>2902.5446793349165</v>
      </c>
      <c r="H486" s="33" t="e">
        <f>+#REF!</f>
        <v>#REF!</v>
      </c>
      <c r="I486" s="34" t="e">
        <f t="shared" si="29"/>
        <v>#REF!</v>
      </c>
    </row>
    <row r="487" spans="1:9" x14ac:dyDescent="0.25">
      <c r="A487" s="7">
        <v>42332</v>
      </c>
      <c r="B487" s="9">
        <v>3086.82</v>
      </c>
      <c r="C487">
        <f>+VLOOKUP($A487,'USD X Barril WTI'!$A$6060:$B$8189,2,0)</f>
        <v>40.89</v>
      </c>
      <c r="D487" s="36">
        <f>+IFERROR(VLOOKUP($A487,'TASA INTERVENCIÓN'!$A$9:$B$4757,2,0),D486)</f>
        <v>5.2499999999999998E-2</v>
      </c>
      <c r="E487" s="52">
        <v>2.5000000000000001E-3</v>
      </c>
      <c r="F487">
        <f t="shared" si="30"/>
        <v>0.95249406175771967</v>
      </c>
      <c r="G487" s="9">
        <f t="shared" si="31"/>
        <v>2940.1777197149645</v>
      </c>
      <c r="H487" s="33">
        <f>+G422</f>
        <v>2976.4177033492824</v>
      </c>
      <c r="I487" s="34">
        <f t="shared" si="29"/>
        <v>110.40229665071774</v>
      </c>
    </row>
    <row r="488" spans="1:9" x14ac:dyDescent="0.25">
      <c r="A488" s="7">
        <v>42333</v>
      </c>
      <c r="B488" s="8">
        <v>3074.35</v>
      </c>
      <c r="C488">
        <f>+VLOOKUP($A488,'USD X Barril WTI'!$A$6060:$B$8189,2,0)</f>
        <v>41.22</v>
      </c>
      <c r="D488" s="36">
        <f>+IFERROR(VLOOKUP($A488,'TASA INTERVENCIÓN'!$A$9:$B$4757,2,0),D487)</f>
        <v>5.2499999999999998E-2</v>
      </c>
      <c r="E488" s="52">
        <v>2.5000000000000001E-3</v>
      </c>
      <c r="F488">
        <f t="shared" si="30"/>
        <v>0.95249406175771967</v>
      </c>
      <c r="G488" s="9">
        <f t="shared" si="31"/>
        <v>2928.3001187648456</v>
      </c>
      <c r="H488" s="33">
        <f>+G423</f>
        <v>3077.8860526315789</v>
      </c>
      <c r="I488" s="34">
        <f t="shared" si="29"/>
        <v>-3.5360526315789684</v>
      </c>
    </row>
    <row r="489" spans="1:9" x14ac:dyDescent="0.25">
      <c r="A489" s="7">
        <v>42335</v>
      </c>
      <c r="B489" s="8">
        <v>3099.75</v>
      </c>
      <c r="C489">
        <f>+VLOOKUP($A489,'USD X Barril WTI'!$A$6060:$B$8189,2,0)</f>
        <v>40.57</v>
      </c>
      <c r="D489" s="36">
        <f>+IFERROR(VLOOKUP($A489,'TASA INTERVENCIÓN'!$A$9:$B$4757,2,0),#REF!)</f>
        <v>5.2499999999999998E-2</v>
      </c>
      <c r="E489" s="52">
        <v>2.5000000000000001E-3</v>
      </c>
      <c r="F489">
        <f t="shared" si="30"/>
        <v>0.95249406175771967</v>
      </c>
      <c r="G489" s="9">
        <f t="shared" si="31"/>
        <v>2952.4934679334915</v>
      </c>
      <c r="H489" s="33">
        <f>+G425</f>
        <v>3106.8002631578952</v>
      </c>
      <c r="I489" s="34">
        <f t="shared" si="29"/>
        <v>-7.0502631578951878</v>
      </c>
    </row>
    <row r="490" spans="1:9" x14ac:dyDescent="0.25">
      <c r="A490" s="7">
        <v>42338</v>
      </c>
      <c r="B490" s="9">
        <v>3101.1</v>
      </c>
      <c r="C490">
        <f>+VLOOKUP($A490,'USD X Barril WTI'!$A$6060:$B$8189,2,0)</f>
        <v>40.43</v>
      </c>
      <c r="D490" s="36">
        <f>+IFERROR(VLOOKUP($A490,'TASA INTERVENCIÓN'!$A$9:$B$4757,2,0),#REF!)</f>
        <v>5.5E-2</v>
      </c>
      <c r="E490" s="52">
        <v>2.5000000000000001E-3</v>
      </c>
      <c r="F490">
        <f t="shared" si="30"/>
        <v>0.95023696682464454</v>
      </c>
      <c r="G490" s="9">
        <f t="shared" si="31"/>
        <v>2946.7798578199049</v>
      </c>
      <c r="H490" s="33" t="e">
        <f>+#REF!</f>
        <v>#REF!</v>
      </c>
      <c r="I490" s="34" t="e">
        <f t="shared" si="29"/>
        <v>#REF!</v>
      </c>
    </row>
    <row r="491" spans="1:9" x14ac:dyDescent="0.25">
      <c r="A491" s="7">
        <v>42339</v>
      </c>
      <c r="B491" s="8">
        <v>3142.11</v>
      </c>
      <c r="C491">
        <f>+VLOOKUP($A491,'USD X Barril WTI'!$A$6060:$B$8189,2,0)</f>
        <v>40.58</v>
      </c>
      <c r="D491" s="36">
        <f>+IFERROR(VLOOKUP($A491,'TASA INTERVENCIÓN'!$A$9:$B$4757,2,0),D490)</f>
        <v>5.5E-2</v>
      </c>
      <c r="E491" s="52">
        <v>2.5000000000000001E-3</v>
      </c>
      <c r="F491">
        <f t="shared" si="30"/>
        <v>0.95023696682464454</v>
      </c>
      <c r="G491" s="9">
        <f t="shared" si="31"/>
        <v>2985.7490758293839</v>
      </c>
      <c r="H491" s="33">
        <f>+G427</f>
        <v>2974.9787081339714</v>
      </c>
      <c r="I491" s="34">
        <f t="shared" si="29"/>
        <v>167.13129186602873</v>
      </c>
    </row>
    <row r="492" spans="1:9" x14ac:dyDescent="0.25">
      <c r="A492" s="7">
        <v>42340</v>
      </c>
      <c r="B492" s="9">
        <v>3131.95</v>
      </c>
      <c r="C492">
        <f>+VLOOKUP($A492,'USD X Barril WTI'!$A$6060:$B$8189,2,0)</f>
        <v>39.93</v>
      </c>
      <c r="D492" s="36">
        <f>+IFERROR(VLOOKUP($A492,'TASA INTERVENCIÓN'!$A$9:$B$4757,2,0),D491)</f>
        <v>5.5E-2</v>
      </c>
      <c r="E492" s="52">
        <v>2.5000000000000001E-3</v>
      </c>
      <c r="F492">
        <f t="shared" si="30"/>
        <v>0.95023696682464454</v>
      </c>
      <c r="G492" s="9">
        <f t="shared" si="31"/>
        <v>2976.0946682464451</v>
      </c>
      <c r="H492" s="33">
        <f>+G428</f>
        <v>2954.7080622009571</v>
      </c>
      <c r="I492" s="34">
        <f t="shared" si="29"/>
        <v>177.24193779904272</v>
      </c>
    </row>
    <row r="493" spans="1:9" x14ac:dyDescent="0.25">
      <c r="A493" s="7">
        <v>42341</v>
      </c>
      <c r="B493" s="8">
        <v>3166.67</v>
      </c>
      <c r="C493">
        <f>+VLOOKUP($A493,'USD X Barril WTI'!$A$6060:$B$8189,2,0)</f>
        <v>41.08</v>
      </c>
      <c r="D493" s="36">
        <f>+IFERROR(VLOOKUP($A493,'TASA INTERVENCIÓN'!$A$9:$B$4757,2,0),D492)</f>
        <v>5.5E-2</v>
      </c>
      <c r="E493" s="52">
        <v>2.5000000000000001E-3</v>
      </c>
      <c r="F493">
        <f t="shared" si="30"/>
        <v>0.95023696682464454</v>
      </c>
      <c r="G493" s="9">
        <f t="shared" si="31"/>
        <v>3009.086895734597</v>
      </c>
      <c r="H493" s="33">
        <f>+G429</f>
        <v>2967.8221052631579</v>
      </c>
      <c r="I493" s="34">
        <f t="shared" si="29"/>
        <v>198.84789473684214</v>
      </c>
    </row>
    <row r="494" spans="1:9" x14ac:dyDescent="0.25">
      <c r="A494" s="7">
        <v>42342</v>
      </c>
      <c r="B494" s="9">
        <v>3149.12</v>
      </c>
      <c r="C494">
        <f>+VLOOKUP($A494,'USD X Barril WTI'!$A$6060:$B$8189,2,0)</f>
        <v>40</v>
      </c>
      <c r="D494" s="36">
        <f>+IFERROR(VLOOKUP($A494,'TASA INTERVENCIÓN'!$A$9:$B$4757,2,0),D493)</f>
        <v>5.5E-2</v>
      </c>
      <c r="E494" s="52">
        <v>2.5000000000000001E-3</v>
      </c>
      <c r="F494">
        <f t="shared" si="30"/>
        <v>0.95023696682464454</v>
      </c>
      <c r="G494" s="9">
        <f t="shared" si="31"/>
        <v>2992.4102369668244</v>
      </c>
      <c r="H494" s="33">
        <f>+G430</f>
        <v>3014.5414832535889</v>
      </c>
      <c r="I494" s="34">
        <f t="shared" si="29"/>
        <v>134.57851674641097</v>
      </c>
    </row>
    <row r="495" spans="1:9" x14ac:dyDescent="0.25">
      <c r="A495" s="7">
        <v>42345</v>
      </c>
      <c r="B495" s="8">
        <v>3179.22</v>
      </c>
      <c r="C495">
        <f>+VLOOKUP($A495,'USD X Barril WTI'!$A$6060:$B$8189,2,0)</f>
        <v>37.64</v>
      </c>
      <c r="D495" s="36">
        <f>+IFERROR(VLOOKUP($A495,'TASA INTERVENCIÓN'!$A$9:$B$4757,2,0),#REF!)</f>
        <v>5.5E-2</v>
      </c>
      <c r="E495" s="52">
        <v>2.5000000000000001E-3</v>
      </c>
      <c r="F495">
        <f t="shared" ref="F495:F537" si="32">+(1+E495)/(1+D495)</f>
        <v>0.95023696682464454</v>
      </c>
      <c r="G495" s="9">
        <f t="shared" ref="G495:G536" si="33">+B495*F495</f>
        <v>3021.0123696682463</v>
      </c>
      <c r="H495" s="33" t="e">
        <f>+#REF!</f>
        <v>#REF!</v>
      </c>
      <c r="I495" s="34" t="e">
        <f t="shared" ref="I495:I536" si="34">+B495-H495</f>
        <v>#REF!</v>
      </c>
    </row>
    <row r="496" spans="1:9" x14ac:dyDescent="0.25">
      <c r="A496" s="7">
        <v>42346</v>
      </c>
      <c r="B496" s="9">
        <v>3287.03</v>
      </c>
      <c r="C496">
        <f>+VLOOKUP($A496,'USD X Barril WTI'!$A$6060:$B$8189,2,0)</f>
        <v>37.46</v>
      </c>
      <c r="D496" s="36">
        <f>+IFERROR(VLOOKUP($A496,'TASA INTERVENCIÓN'!$A$9:$B$4757,2,0),D495)</f>
        <v>5.5E-2</v>
      </c>
      <c r="E496" s="52">
        <v>2.5000000000000001E-3</v>
      </c>
      <c r="F496">
        <f t="shared" si="32"/>
        <v>0.95023696682464454</v>
      </c>
      <c r="G496" s="9">
        <f t="shared" si="33"/>
        <v>3123.4574170616115</v>
      </c>
      <c r="H496" s="33" t="e">
        <f>+#REF!</f>
        <v>#REF!</v>
      </c>
      <c r="I496" s="34" t="e">
        <f t="shared" si="34"/>
        <v>#REF!</v>
      </c>
    </row>
    <row r="497" spans="1:9" x14ac:dyDescent="0.25">
      <c r="A497" s="7">
        <v>42347</v>
      </c>
      <c r="B497" s="8">
        <v>3287.03</v>
      </c>
      <c r="C497">
        <f>+VLOOKUP($A497,'USD X Barril WTI'!$A$6060:$B$8189,2,0)</f>
        <v>37.159999999999997</v>
      </c>
      <c r="D497" s="36">
        <f>+IFERROR(VLOOKUP($A497,'TASA INTERVENCIÓN'!$A$9:$B$4757,2,0),D496)</f>
        <v>5.5E-2</v>
      </c>
      <c r="E497" s="52">
        <v>2.5000000000000001E-3</v>
      </c>
      <c r="F497">
        <f t="shared" si="32"/>
        <v>0.95023696682464454</v>
      </c>
      <c r="G497" s="9">
        <f t="shared" si="33"/>
        <v>3123.4574170616115</v>
      </c>
      <c r="H497" s="33">
        <f>+G432</f>
        <v>2986.9223684210529</v>
      </c>
      <c r="I497" s="34">
        <f t="shared" si="34"/>
        <v>300.10763157894735</v>
      </c>
    </row>
    <row r="498" spans="1:9" x14ac:dyDescent="0.25">
      <c r="A498" s="7">
        <v>42348</v>
      </c>
      <c r="B498" s="9">
        <v>3294.02</v>
      </c>
      <c r="C498">
        <f>+VLOOKUP($A498,'USD X Barril WTI'!$A$6060:$B$8189,2,0)</f>
        <v>36.76</v>
      </c>
      <c r="D498" s="36">
        <f>+IFERROR(VLOOKUP($A498,'TASA INTERVENCIÓN'!$A$9:$B$4757,2,0),D497)</f>
        <v>5.5E-2</v>
      </c>
      <c r="E498" s="52">
        <v>2.5000000000000001E-3</v>
      </c>
      <c r="F498">
        <f t="shared" si="32"/>
        <v>0.95023696682464454</v>
      </c>
      <c r="G498" s="9">
        <f t="shared" si="33"/>
        <v>3130.0995734597154</v>
      </c>
      <c r="H498" s="33">
        <f>+G433</f>
        <v>3010.8192822966512</v>
      </c>
      <c r="I498" s="34">
        <f t="shared" si="34"/>
        <v>283.2007177033488</v>
      </c>
    </row>
    <row r="499" spans="1:9" x14ac:dyDescent="0.25">
      <c r="A499" s="7">
        <v>42349</v>
      </c>
      <c r="B499" s="8">
        <v>3259.56</v>
      </c>
      <c r="C499">
        <f>+VLOOKUP($A499,'USD X Barril WTI'!$A$6060:$B$8189,2,0)</f>
        <v>35.65</v>
      </c>
      <c r="D499" s="36">
        <f>+IFERROR(VLOOKUP($A499,'TASA INTERVENCIÓN'!$A$9:$B$4757,2,0),D498)</f>
        <v>5.5E-2</v>
      </c>
      <c r="E499" s="52">
        <v>2.5000000000000001E-3</v>
      </c>
      <c r="F499">
        <f t="shared" si="32"/>
        <v>0.95023696682464454</v>
      </c>
      <c r="G499" s="9">
        <f t="shared" si="33"/>
        <v>3097.3544075829382</v>
      </c>
      <c r="H499" s="33">
        <f>+G434</f>
        <v>2979.1038277511966</v>
      </c>
      <c r="I499" s="34">
        <f t="shared" si="34"/>
        <v>280.45617224880334</v>
      </c>
    </row>
    <row r="500" spans="1:9" x14ac:dyDescent="0.25">
      <c r="A500" s="7">
        <v>42352</v>
      </c>
      <c r="B500" s="9">
        <v>3299.36</v>
      </c>
      <c r="C500">
        <f>+VLOOKUP($A500,'USD X Barril WTI'!$A$6060:$B$8189,2,0)</f>
        <v>36.31</v>
      </c>
      <c r="D500" s="36">
        <f>+IFERROR(VLOOKUP($A500,'TASA INTERVENCIÓN'!$A$9:$B$4757,2,0),#REF!)</f>
        <v>5.5E-2</v>
      </c>
      <c r="E500" s="52">
        <v>2.5000000000000001E-3</v>
      </c>
      <c r="F500">
        <f t="shared" si="32"/>
        <v>0.95023696682464454</v>
      </c>
      <c r="G500" s="9">
        <f t="shared" si="33"/>
        <v>3135.1738388625595</v>
      </c>
      <c r="H500" s="33" t="e">
        <f>+#REF!</f>
        <v>#REF!</v>
      </c>
      <c r="I500" s="34" t="e">
        <f t="shared" si="34"/>
        <v>#REF!</v>
      </c>
    </row>
    <row r="501" spans="1:9" x14ac:dyDescent="0.25">
      <c r="A501" s="7">
        <v>42353</v>
      </c>
      <c r="B501" s="8">
        <v>3356</v>
      </c>
      <c r="C501">
        <f>+VLOOKUP($A501,'USD X Barril WTI'!$A$6060:$B$8189,2,0)</f>
        <v>37.32</v>
      </c>
      <c r="D501" s="36">
        <f>+IFERROR(VLOOKUP($A501,'TASA INTERVENCIÓN'!$A$9:$B$4757,2,0),D500)</f>
        <v>5.5E-2</v>
      </c>
      <c r="E501" s="52">
        <v>2.5000000000000001E-3</v>
      </c>
      <c r="F501">
        <f t="shared" si="32"/>
        <v>0.95023696682464454</v>
      </c>
      <c r="G501" s="9">
        <f t="shared" si="33"/>
        <v>3188.995260663507</v>
      </c>
      <c r="H501" s="33">
        <f>+G436</f>
        <v>2890.4233492822968</v>
      </c>
      <c r="I501" s="34">
        <f t="shared" si="34"/>
        <v>465.57665071770316</v>
      </c>
    </row>
    <row r="502" spans="1:9" x14ac:dyDescent="0.25">
      <c r="A502" s="7">
        <v>42354</v>
      </c>
      <c r="B502" s="9">
        <v>3328.08</v>
      </c>
      <c r="C502">
        <f>+VLOOKUP($A502,'USD X Barril WTI'!$A$6060:$B$8189,2,0)</f>
        <v>35.549999999999997</v>
      </c>
      <c r="D502" s="36">
        <f>+IFERROR(VLOOKUP($A502,'TASA INTERVENCIÓN'!$A$9:$B$4757,2,0),D501)</f>
        <v>5.5E-2</v>
      </c>
      <c r="E502" s="36">
        <v>5.0000000000000001E-3</v>
      </c>
      <c r="F502">
        <f t="shared" si="32"/>
        <v>0.95260663507109</v>
      </c>
      <c r="G502" s="9">
        <f t="shared" si="33"/>
        <v>3170.351090047393</v>
      </c>
      <c r="H502" s="33">
        <f>+G437</f>
        <v>2909.2550000000006</v>
      </c>
      <c r="I502" s="34">
        <f t="shared" si="34"/>
        <v>418.82499999999936</v>
      </c>
    </row>
    <row r="503" spans="1:9" x14ac:dyDescent="0.25">
      <c r="A503" s="7">
        <v>42355</v>
      </c>
      <c r="B503" s="8">
        <v>3317.72</v>
      </c>
      <c r="C503">
        <f>+VLOOKUP($A503,'USD X Barril WTI'!$A$6060:$B$8189,2,0)</f>
        <v>34.979999999999997</v>
      </c>
      <c r="D503" s="36">
        <f>+IFERROR(VLOOKUP($A503,'TASA INTERVENCIÓN'!$A$9:$B$4757,2,0),D502)</f>
        <v>5.5E-2</v>
      </c>
      <c r="E503" s="36">
        <v>5.0000000000000001E-3</v>
      </c>
      <c r="F503">
        <f t="shared" si="32"/>
        <v>0.95260663507109</v>
      </c>
      <c r="G503" s="9">
        <f t="shared" si="33"/>
        <v>3160.4820853080564</v>
      </c>
      <c r="H503" s="33">
        <f>+G438</f>
        <v>2902.2422966507179</v>
      </c>
      <c r="I503" s="34">
        <f t="shared" si="34"/>
        <v>415.47770334928191</v>
      </c>
    </row>
    <row r="504" spans="1:9" x14ac:dyDescent="0.25">
      <c r="A504" s="7">
        <v>42356</v>
      </c>
      <c r="B504" s="9">
        <v>3333.37</v>
      </c>
      <c r="C504">
        <f>+VLOOKUP($A504,'USD X Barril WTI'!$A$6060:$B$8189,2,0)</f>
        <v>34.72</v>
      </c>
      <c r="D504" s="36">
        <f>+IFERROR(VLOOKUP($A504,'TASA INTERVENCIÓN'!$A$9:$B$4757,2,0),D503)</f>
        <v>5.5E-2</v>
      </c>
      <c r="E504" s="36">
        <v>5.0000000000000001E-3</v>
      </c>
      <c r="F504">
        <f t="shared" si="32"/>
        <v>0.95260663507109</v>
      </c>
      <c r="G504" s="9">
        <f t="shared" si="33"/>
        <v>3175.3903791469193</v>
      </c>
      <c r="H504" s="33">
        <f>+G439</f>
        <v>2867.4761722488038</v>
      </c>
      <c r="I504" s="34">
        <f t="shared" si="34"/>
        <v>465.89382775119611</v>
      </c>
    </row>
    <row r="505" spans="1:9" x14ac:dyDescent="0.25">
      <c r="A505" s="7">
        <v>42359</v>
      </c>
      <c r="B505" s="8">
        <v>3337.68</v>
      </c>
      <c r="C505">
        <f>+VLOOKUP($A505,'USD X Barril WTI'!$A$6060:$B$8189,2,0)</f>
        <v>34.549999999999997</v>
      </c>
      <c r="D505" s="36">
        <f>+IFERROR(VLOOKUP($A505,'TASA INTERVENCIÓN'!$A$9:$B$4757,2,0),#REF!)</f>
        <v>5.7500000000000002E-2</v>
      </c>
      <c r="E505" s="36">
        <v>5.0000000000000001E-3</v>
      </c>
      <c r="F505">
        <f t="shared" si="32"/>
        <v>0.95035460992907783</v>
      </c>
      <c r="G505" s="9">
        <f t="shared" si="33"/>
        <v>3171.9795744680841</v>
      </c>
      <c r="H505" s="33" t="e">
        <f>+#REF!</f>
        <v>#REF!</v>
      </c>
      <c r="I505" s="34" t="e">
        <f t="shared" si="34"/>
        <v>#REF!</v>
      </c>
    </row>
    <row r="506" spans="1:9" x14ac:dyDescent="0.25">
      <c r="A506" s="7">
        <v>42360</v>
      </c>
      <c r="B506" s="9">
        <v>3332.7</v>
      </c>
      <c r="C506">
        <f>+VLOOKUP($A506,'USD X Barril WTI'!$A$6060:$B$8189,2,0)</f>
        <v>36.119999999999997</v>
      </c>
      <c r="D506" s="36">
        <f>+IFERROR(VLOOKUP($A506,'TASA INTERVENCIÓN'!$A$9:$B$4757,2,0),D505)</f>
        <v>5.7500000000000002E-2</v>
      </c>
      <c r="E506" s="36">
        <v>5.0000000000000001E-3</v>
      </c>
      <c r="F506">
        <f t="shared" si="32"/>
        <v>0.95035460992907783</v>
      </c>
      <c r="G506" s="9">
        <f t="shared" si="33"/>
        <v>3167.2468085106375</v>
      </c>
      <c r="H506" s="33">
        <f>+G441</f>
        <v>2863.5045454545457</v>
      </c>
      <c r="I506" s="34">
        <f t="shared" si="34"/>
        <v>469.19545454545414</v>
      </c>
    </row>
    <row r="507" spans="1:9" x14ac:dyDescent="0.25">
      <c r="A507" s="7">
        <v>42361</v>
      </c>
      <c r="B507" s="8">
        <v>3307.24</v>
      </c>
      <c r="C507">
        <f>+VLOOKUP($A507,'USD X Barril WTI'!$A$6060:$B$8189,2,0)</f>
        <v>36.76</v>
      </c>
      <c r="D507" s="36">
        <f>+IFERROR(VLOOKUP($A507,'TASA INTERVENCIÓN'!$A$9:$B$4757,2,0),D506)</f>
        <v>5.7500000000000002E-2</v>
      </c>
      <c r="E507" s="36">
        <v>5.0000000000000001E-3</v>
      </c>
      <c r="F507">
        <f t="shared" si="32"/>
        <v>0.95035460992907783</v>
      </c>
      <c r="G507" s="9">
        <f t="shared" si="33"/>
        <v>3143.050780141843</v>
      </c>
      <c r="H507" s="33">
        <f>+G442</f>
        <v>2879.6021052631581</v>
      </c>
      <c r="I507" s="34">
        <f t="shared" si="34"/>
        <v>427.63789473684164</v>
      </c>
    </row>
    <row r="508" spans="1:9" x14ac:dyDescent="0.25">
      <c r="A508" s="7">
        <v>42362</v>
      </c>
      <c r="B508" s="9">
        <v>3255.19</v>
      </c>
      <c r="C508">
        <f>+VLOOKUP($A508,'USD X Barril WTI'!$A$6060:$B$8189,2,0)</f>
        <v>37.619999999999997</v>
      </c>
      <c r="D508" s="36">
        <f>+IFERROR(VLOOKUP($A508,'TASA INTERVENCIÓN'!$A$9:$B$4757,2,0),D507)</f>
        <v>5.7500000000000002E-2</v>
      </c>
      <c r="E508" s="36">
        <v>5.0000000000000001E-3</v>
      </c>
      <c r="F508">
        <f t="shared" si="32"/>
        <v>0.95035460992907783</v>
      </c>
      <c r="G508" s="9">
        <f t="shared" si="33"/>
        <v>3093.5848226950347</v>
      </c>
      <c r="H508" s="33">
        <f>+G443</f>
        <v>2941.056794258373</v>
      </c>
      <c r="I508" s="34">
        <f t="shared" si="34"/>
        <v>314.13320574162708</v>
      </c>
    </row>
    <row r="509" spans="1:9" x14ac:dyDescent="0.25">
      <c r="A509" s="7">
        <v>42366</v>
      </c>
      <c r="B509" s="9">
        <v>3172.03</v>
      </c>
      <c r="C509">
        <f>+VLOOKUP($A509,'USD X Barril WTI'!$A$6060:$B$8189,2,0)</f>
        <v>36.36</v>
      </c>
      <c r="D509" s="36">
        <f>+IFERROR(VLOOKUP($A509,'TASA INTERVENCIÓN'!$A$9:$B$4757,2,0),#REF!)</f>
        <v>5.7500000000000002E-2</v>
      </c>
      <c r="E509" s="36">
        <v>5.0000000000000001E-3</v>
      </c>
      <c r="F509">
        <f t="shared" si="32"/>
        <v>0.95035460992907783</v>
      </c>
      <c r="G509" s="9">
        <f t="shared" si="33"/>
        <v>3014.5533333333328</v>
      </c>
      <c r="H509" s="33" t="e">
        <f>+#REF!</f>
        <v>#REF!</v>
      </c>
      <c r="I509" s="34" t="e">
        <f t="shared" si="34"/>
        <v>#REF!</v>
      </c>
    </row>
    <row r="510" spans="1:9" x14ac:dyDescent="0.25">
      <c r="A510" s="7">
        <v>42367</v>
      </c>
      <c r="B510" s="8">
        <v>3180.87</v>
      </c>
      <c r="C510">
        <f>+VLOOKUP($A510,'USD X Barril WTI'!$A$6060:$B$8189,2,0)</f>
        <v>37.880000000000003</v>
      </c>
      <c r="D510" s="36">
        <f>+IFERROR(VLOOKUP($A510,'TASA INTERVENCIÓN'!$A$9:$B$4757,2,0),D509)</f>
        <v>5.7500000000000002E-2</v>
      </c>
      <c r="E510" s="36">
        <v>5.0000000000000001E-3</v>
      </c>
      <c r="F510">
        <f t="shared" si="32"/>
        <v>0.95035460992907783</v>
      </c>
      <c r="G510" s="9">
        <f t="shared" si="33"/>
        <v>3022.9544680851059</v>
      </c>
      <c r="H510" s="33">
        <f>+G446</f>
        <v>2948.1060620525059</v>
      </c>
      <c r="I510" s="34">
        <f t="shared" si="34"/>
        <v>232.76393794749401</v>
      </c>
    </row>
    <row r="511" spans="1:9" x14ac:dyDescent="0.25">
      <c r="A511" s="7">
        <v>42368</v>
      </c>
      <c r="B511" s="9">
        <v>3155.22</v>
      </c>
      <c r="C511">
        <f>+VLOOKUP($A511,'USD X Barril WTI'!$A$6060:$B$8189,2,0)</f>
        <v>36.590000000000003</v>
      </c>
      <c r="D511" s="36">
        <f>+IFERROR(VLOOKUP($A511,'TASA INTERVENCIÓN'!$A$9:$B$4757,2,0),D510)</f>
        <v>5.7500000000000002E-2</v>
      </c>
      <c r="E511" s="36">
        <v>5.0000000000000001E-3</v>
      </c>
      <c r="F511">
        <f t="shared" si="32"/>
        <v>0.95035460992907783</v>
      </c>
      <c r="G511" s="9">
        <f t="shared" si="33"/>
        <v>2998.5778723404246</v>
      </c>
      <c r="H511" s="33">
        <f>+G447</f>
        <v>2963.9355131264915</v>
      </c>
      <c r="I511" s="34">
        <f t="shared" si="34"/>
        <v>191.28448687350829</v>
      </c>
    </row>
    <row r="512" spans="1:9" x14ac:dyDescent="0.25">
      <c r="A512" s="7">
        <v>42369</v>
      </c>
      <c r="B512" s="8">
        <v>3149.47</v>
      </c>
      <c r="C512">
        <f>+VLOOKUP($A512,'USD X Barril WTI'!$A$6060:$B$8189,2,0)</f>
        <v>37.130000000000003</v>
      </c>
      <c r="D512" s="36">
        <f>+IFERROR(VLOOKUP($A512,'TASA INTERVENCIÓN'!$A$9:$B$4757,2,0),D511)</f>
        <v>5.7500000000000002E-2</v>
      </c>
      <c r="E512" s="36">
        <v>5.0000000000000001E-3</v>
      </c>
      <c r="F512">
        <f t="shared" si="32"/>
        <v>0.95035460992907783</v>
      </c>
      <c r="G512" s="9">
        <f t="shared" si="33"/>
        <v>2993.1133333333328</v>
      </c>
      <c r="H512" s="33">
        <f>+G448</f>
        <v>2987.8232458233888</v>
      </c>
      <c r="I512" s="34">
        <f t="shared" si="34"/>
        <v>161.64675417661101</v>
      </c>
    </row>
    <row r="513" spans="1:9" x14ac:dyDescent="0.25">
      <c r="A513" s="7">
        <v>42373</v>
      </c>
      <c r="B513" s="8">
        <v>3149.47</v>
      </c>
      <c r="C513">
        <f>+VLOOKUP($A513,'USD X Barril WTI'!$A$6060:$B$8189,2,0)</f>
        <v>36.81</v>
      </c>
      <c r="D513" s="36">
        <f>+IFERROR(VLOOKUP($A513,'TASA INTERVENCIÓN'!$A$9:$B$4757,2,0),#REF!)</f>
        <v>5.7500000000000002E-2</v>
      </c>
      <c r="E513" s="36">
        <v>5.0000000000000001E-3</v>
      </c>
      <c r="F513">
        <f t="shared" si="32"/>
        <v>0.95035460992907783</v>
      </c>
      <c r="G513" s="9">
        <f t="shared" si="33"/>
        <v>2993.1133333333328</v>
      </c>
      <c r="H513" s="33" t="e">
        <f>+#REF!</f>
        <v>#REF!</v>
      </c>
      <c r="I513" s="34" t="e">
        <f t="shared" si="34"/>
        <v>#REF!</v>
      </c>
    </row>
    <row r="514" spans="1:9" x14ac:dyDescent="0.25">
      <c r="A514" s="7">
        <v>42374</v>
      </c>
      <c r="B514" s="9">
        <v>3213.24</v>
      </c>
      <c r="C514">
        <f>+VLOOKUP($A514,'USD X Barril WTI'!$A$6060:$B$8189,2,0)</f>
        <v>35.97</v>
      </c>
      <c r="D514" s="36">
        <f>+IFERROR(VLOOKUP($A514,'TASA INTERVENCIÓN'!$A$9:$B$4757,2,0),D513)</f>
        <v>5.7500000000000002E-2</v>
      </c>
      <c r="E514" s="36">
        <v>5.0000000000000001E-3</v>
      </c>
      <c r="F514">
        <f t="shared" si="32"/>
        <v>0.95035460992907783</v>
      </c>
      <c r="G514" s="9">
        <f t="shared" si="33"/>
        <v>3053.71744680851</v>
      </c>
      <c r="H514" s="33">
        <f>+G451</f>
        <v>2904.5224343675413</v>
      </c>
      <c r="I514" s="34">
        <f t="shared" si="34"/>
        <v>308.71756563245845</v>
      </c>
    </row>
    <row r="515" spans="1:9" x14ac:dyDescent="0.25">
      <c r="A515" s="7">
        <v>42375</v>
      </c>
      <c r="B515" s="8">
        <v>3203.86</v>
      </c>
      <c r="C515">
        <f>+VLOOKUP($A515,'USD X Barril WTI'!$A$6060:$B$8189,2,0)</f>
        <v>33.97</v>
      </c>
      <c r="D515" s="36">
        <f>+IFERROR(VLOOKUP($A515,'TASA INTERVENCIÓN'!$A$9:$B$4757,2,0),D514)</f>
        <v>5.7500000000000002E-2</v>
      </c>
      <c r="E515" s="36">
        <v>5.0000000000000001E-3</v>
      </c>
      <c r="F515">
        <f t="shared" si="32"/>
        <v>0.95035460992907783</v>
      </c>
      <c r="G515" s="9">
        <f t="shared" si="33"/>
        <v>3044.8031205673756</v>
      </c>
      <c r="H515" s="33">
        <f>+G452</f>
        <v>2843.5110978520283</v>
      </c>
      <c r="I515" s="34">
        <f t="shared" si="34"/>
        <v>360.34890214797178</v>
      </c>
    </row>
    <row r="516" spans="1:9" x14ac:dyDescent="0.25">
      <c r="A516" s="7">
        <v>42376</v>
      </c>
      <c r="B516" s="9">
        <v>3250.69</v>
      </c>
      <c r="C516">
        <f>+VLOOKUP($A516,'USD X Barril WTI'!$A$6060:$B$8189,2,0)</f>
        <v>33.29</v>
      </c>
      <c r="D516" s="36">
        <f>+IFERROR(VLOOKUP($A516,'TASA INTERVENCIÓN'!$A$9:$B$4757,2,0),D515)</f>
        <v>5.7500000000000002E-2</v>
      </c>
      <c r="E516" s="36">
        <v>5.0000000000000001E-3</v>
      </c>
      <c r="F516">
        <f t="shared" si="32"/>
        <v>0.95035460992907783</v>
      </c>
      <c r="G516" s="9">
        <f t="shared" si="33"/>
        <v>3089.3082269503539</v>
      </c>
      <c r="H516" s="33">
        <f>+G453</f>
        <v>2788.5673985680187</v>
      </c>
      <c r="I516" s="34">
        <f t="shared" si="34"/>
        <v>462.12260143198137</v>
      </c>
    </row>
    <row r="517" spans="1:9" x14ac:dyDescent="0.25">
      <c r="A517" s="7">
        <v>42377</v>
      </c>
      <c r="B517" s="8">
        <v>3287.28</v>
      </c>
      <c r="C517">
        <f>+VLOOKUP($A517,'USD X Barril WTI'!$A$6060:$B$8189,2,0)</f>
        <v>33.200000000000003</v>
      </c>
      <c r="D517" s="36">
        <f>+IFERROR(VLOOKUP($A517,'TASA INTERVENCIÓN'!$A$9:$B$4757,2,0),D516)</f>
        <v>5.7500000000000002E-2</v>
      </c>
      <c r="E517" s="36">
        <v>5.0000000000000001E-3</v>
      </c>
      <c r="F517">
        <f t="shared" si="32"/>
        <v>0.95035460992907783</v>
      </c>
      <c r="G517" s="9">
        <f t="shared" si="33"/>
        <v>3124.0817021276594</v>
      </c>
      <c r="H517" s="33">
        <f>+G454</f>
        <v>2767.6752028639612</v>
      </c>
      <c r="I517" s="34">
        <f t="shared" si="34"/>
        <v>519.604797136039</v>
      </c>
    </row>
    <row r="518" spans="1:9" x14ac:dyDescent="0.25">
      <c r="A518" s="7">
        <v>42380</v>
      </c>
      <c r="B518" s="9">
        <v>3268.37</v>
      </c>
      <c r="C518">
        <f>+VLOOKUP($A518,'USD X Barril WTI'!$A$6060:$B$8189,2,0)</f>
        <v>31.42</v>
      </c>
      <c r="D518" s="36" t="e">
        <f>+IFERROR(VLOOKUP($A518,'TASA INTERVENCIÓN'!$A$9:$B$4757,2,0),#REF!)</f>
        <v>#REF!</v>
      </c>
      <c r="E518" s="36">
        <v>5.0000000000000001E-3</v>
      </c>
      <c r="F518" t="e">
        <f t="shared" si="32"/>
        <v>#REF!</v>
      </c>
      <c r="G518" s="9" t="e">
        <f t="shared" si="33"/>
        <v>#REF!</v>
      </c>
      <c r="H518" s="33" t="e">
        <f>+#REF!</f>
        <v>#REF!</v>
      </c>
      <c r="I518" s="34" t="e">
        <f t="shared" si="34"/>
        <v>#REF!</v>
      </c>
    </row>
    <row r="519" spans="1:9" x14ac:dyDescent="0.25">
      <c r="A519" s="7">
        <v>42381</v>
      </c>
      <c r="B519" s="8">
        <v>3268.37</v>
      </c>
      <c r="C519">
        <f>+VLOOKUP($A519,'USD X Barril WTI'!$A$6060:$B$8189,2,0)</f>
        <v>30.42</v>
      </c>
      <c r="D519" s="36">
        <f>+IFERROR(VLOOKUP($A519,'TASA INTERVENCIÓN'!$A$9:$B$4757,2,0),D518)</f>
        <v>5.7500000000000002E-2</v>
      </c>
      <c r="E519" s="36">
        <v>5.0000000000000001E-3</v>
      </c>
      <c r="F519">
        <f t="shared" si="32"/>
        <v>0.95035460992907783</v>
      </c>
      <c r="G519" s="9">
        <f t="shared" si="33"/>
        <v>3106.1104964538999</v>
      </c>
      <c r="H519" s="33" t="e">
        <f>+G456</f>
        <v>#REF!</v>
      </c>
      <c r="I519" s="34" t="e">
        <f t="shared" si="34"/>
        <v>#REF!</v>
      </c>
    </row>
    <row r="520" spans="1:9" x14ac:dyDescent="0.25">
      <c r="A520" s="7">
        <v>42382</v>
      </c>
      <c r="B520" s="9">
        <v>3246.51</v>
      </c>
      <c r="C520">
        <f>+VLOOKUP($A520,'USD X Barril WTI'!$A$6060:$B$8189,2,0)</f>
        <v>30.42</v>
      </c>
      <c r="D520" s="36">
        <f>+IFERROR(VLOOKUP($A520,'TASA INTERVENCIÓN'!$A$9:$B$4757,2,0),D519)</f>
        <v>5.7500000000000002E-2</v>
      </c>
      <c r="E520" s="36">
        <v>5.0000000000000001E-3</v>
      </c>
      <c r="F520">
        <f t="shared" si="32"/>
        <v>0.95035460992907783</v>
      </c>
      <c r="G520" s="9">
        <f t="shared" si="33"/>
        <v>3085.3357446808509</v>
      </c>
      <c r="H520" s="33">
        <f>+G457</f>
        <v>2733.0590453460613</v>
      </c>
      <c r="I520" s="34">
        <f t="shared" si="34"/>
        <v>513.45095465393888</v>
      </c>
    </row>
    <row r="521" spans="1:9" x14ac:dyDescent="0.25">
      <c r="A521" s="7">
        <v>42383</v>
      </c>
      <c r="B521" s="8">
        <v>3235.45</v>
      </c>
      <c r="C521">
        <f>+VLOOKUP($A521,'USD X Barril WTI'!$A$6060:$B$8189,2,0)</f>
        <v>31.22</v>
      </c>
      <c r="D521" s="36">
        <f>+IFERROR(VLOOKUP($A521,'TASA INTERVENCIÓN'!$A$9:$B$4757,2,0),D520)</f>
        <v>5.7500000000000002E-2</v>
      </c>
      <c r="E521" s="36">
        <v>5.0000000000000001E-3</v>
      </c>
      <c r="F521">
        <f t="shared" si="32"/>
        <v>0.95035460992907783</v>
      </c>
      <c r="G521" s="9">
        <f t="shared" si="33"/>
        <v>3074.8248226950345</v>
      </c>
      <c r="H521" s="33">
        <f>+G458</f>
        <v>2785.6579952267298</v>
      </c>
      <c r="I521" s="34">
        <f t="shared" si="34"/>
        <v>449.79200477327004</v>
      </c>
    </row>
    <row r="522" spans="1:9" x14ac:dyDescent="0.25">
      <c r="A522" s="7">
        <v>42384</v>
      </c>
      <c r="B522" s="9">
        <v>3240.71</v>
      </c>
      <c r="C522">
        <f>+VLOOKUP($A522,'USD X Barril WTI'!$A$6060:$B$8189,2,0)</f>
        <v>29.45</v>
      </c>
      <c r="D522" s="36">
        <f>+IFERROR(VLOOKUP($A522,'TASA INTERVENCIÓN'!$A$9:$B$4757,2,0),D521)</f>
        <v>5.7500000000000002E-2</v>
      </c>
      <c r="E522" s="36">
        <v>5.0000000000000001E-3</v>
      </c>
      <c r="F522">
        <f t="shared" si="32"/>
        <v>0.95035460992907783</v>
      </c>
      <c r="G522" s="9">
        <f t="shared" si="33"/>
        <v>3079.823687943262</v>
      </c>
      <c r="H522" s="33">
        <f>+G459</f>
        <v>2802.8751551312648</v>
      </c>
      <c r="I522" s="34">
        <f t="shared" si="34"/>
        <v>437.83484486873522</v>
      </c>
    </row>
    <row r="523" spans="1:9" x14ac:dyDescent="0.25">
      <c r="A523" s="7">
        <v>42388</v>
      </c>
      <c r="B523" s="9">
        <v>3293.94</v>
      </c>
      <c r="C523">
        <f>+VLOOKUP($A523,'USD X Barril WTI'!$A$6060:$B$8189,2,0)</f>
        <v>28.47</v>
      </c>
      <c r="D523" s="36">
        <f>+IFERROR(VLOOKUP($A523,'TASA INTERVENCIÓN'!$A$9:$B$4757,2,0),#REF!)</f>
        <v>5.7500000000000002E-2</v>
      </c>
      <c r="E523" s="36">
        <v>5.0000000000000001E-3</v>
      </c>
      <c r="F523">
        <f t="shared" si="32"/>
        <v>0.95035460992907783</v>
      </c>
      <c r="G523" s="9">
        <f t="shared" si="33"/>
        <v>3130.4110638297866</v>
      </c>
      <c r="H523" s="33">
        <f>+G461</f>
        <v>2756.171575178997</v>
      </c>
      <c r="I523" s="34">
        <f t="shared" si="34"/>
        <v>537.76842482100301</v>
      </c>
    </row>
    <row r="524" spans="1:9" x14ac:dyDescent="0.25">
      <c r="A524" s="7">
        <v>42389</v>
      </c>
      <c r="B524" s="8">
        <v>3297.46</v>
      </c>
      <c r="C524">
        <f>+VLOOKUP($A524,'USD X Barril WTI'!$A$6060:$B$8189,2,0)</f>
        <v>26.68</v>
      </c>
      <c r="D524" s="36">
        <f>+IFERROR(VLOOKUP($A524,'TASA INTERVENCIÓN'!$A$9:$B$4757,2,0),D523)</f>
        <v>5.7500000000000002E-2</v>
      </c>
      <c r="E524" s="36">
        <v>5.0000000000000001E-3</v>
      </c>
      <c r="F524">
        <f t="shared" si="32"/>
        <v>0.95035460992907783</v>
      </c>
      <c r="G524" s="9">
        <f t="shared" si="33"/>
        <v>3133.756312056737</v>
      </c>
      <c r="H524" s="33">
        <f>+G462</f>
        <v>2787.8496181384244</v>
      </c>
      <c r="I524" s="34">
        <f t="shared" si="34"/>
        <v>509.61038186157566</v>
      </c>
    </row>
    <row r="525" spans="1:9" x14ac:dyDescent="0.25">
      <c r="A525" s="7">
        <v>42390</v>
      </c>
      <c r="B525" s="9">
        <v>3357.67</v>
      </c>
      <c r="C525">
        <f>+VLOOKUP($A525,'USD X Barril WTI'!$A$6060:$B$8189,2,0)</f>
        <v>29.55</v>
      </c>
      <c r="D525" s="36">
        <f>+IFERROR(VLOOKUP($A525,'TASA INTERVENCIÓN'!$A$9:$B$4757,2,0),D524)</f>
        <v>5.7500000000000002E-2</v>
      </c>
      <c r="E525" s="36">
        <v>5.0000000000000001E-3</v>
      </c>
      <c r="F525">
        <f t="shared" si="32"/>
        <v>0.95035460992907783</v>
      </c>
      <c r="G525" s="9">
        <f t="shared" si="33"/>
        <v>3190.9771631205667</v>
      </c>
      <c r="H525" s="33">
        <f>+G463</f>
        <v>2803.3536754176607</v>
      </c>
      <c r="I525" s="34">
        <f t="shared" si="34"/>
        <v>554.31632458233935</v>
      </c>
    </row>
    <row r="526" spans="1:9" x14ac:dyDescent="0.25">
      <c r="A526" s="7">
        <v>42391</v>
      </c>
      <c r="B526" s="8">
        <v>3368.49</v>
      </c>
      <c r="C526">
        <f>+VLOOKUP($A526,'USD X Barril WTI'!$A$6060:$B$8189,2,0)</f>
        <v>32.07</v>
      </c>
      <c r="D526" s="36">
        <f>+IFERROR(VLOOKUP($A526,'TASA INTERVENCIÓN'!$A$9:$B$4757,2,0),D525)</f>
        <v>5.7500000000000002E-2</v>
      </c>
      <c r="E526" s="36">
        <v>5.0000000000000001E-3</v>
      </c>
      <c r="F526">
        <f t="shared" si="32"/>
        <v>0.95035460992907783</v>
      </c>
      <c r="G526" s="9">
        <f t="shared" si="33"/>
        <v>3201.2599999999993</v>
      </c>
      <c r="H526" s="33">
        <f>+G464</f>
        <v>2839.2331264916461</v>
      </c>
      <c r="I526" s="34">
        <f t="shared" si="34"/>
        <v>529.25687350835369</v>
      </c>
    </row>
    <row r="527" spans="1:9" x14ac:dyDescent="0.25">
      <c r="A527" s="7">
        <v>42394</v>
      </c>
      <c r="B527" s="9">
        <v>3281.74</v>
      </c>
      <c r="C527">
        <f>+VLOOKUP($A527,'USD X Barril WTI'!$A$6060:$B$8189,2,0)</f>
        <v>30.31</v>
      </c>
      <c r="D527" s="36">
        <f>+IFERROR(VLOOKUP($A527,'TASA INTERVENCIÓN'!$A$9:$B$4757,2,0),#REF!)</f>
        <v>5.7500000000000002E-2</v>
      </c>
      <c r="E527" s="36">
        <v>5.0000000000000001E-3</v>
      </c>
      <c r="F527">
        <f t="shared" si="32"/>
        <v>0.95035460992907783</v>
      </c>
      <c r="G527" s="9">
        <f t="shared" si="33"/>
        <v>3118.8167375886514</v>
      </c>
      <c r="H527" s="33" t="e">
        <f>+#REF!</f>
        <v>#REF!</v>
      </c>
      <c r="I527" s="34" t="e">
        <f t="shared" si="34"/>
        <v>#REF!</v>
      </c>
    </row>
    <row r="528" spans="1:9" x14ac:dyDescent="0.25">
      <c r="A528" s="7">
        <v>42395</v>
      </c>
      <c r="B528" s="8">
        <v>3362.38</v>
      </c>
      <c r="C528">
        <f>+VLOOKUP($A528,'USD X Barril WTI'!$A$6060:$B$8189,2,0)</f>
        <v>29.54</v>
      </c>
      <c r="D528" s="36">
        <f>+IFERROR(VLOOKUP($A528,'TASA INTERVENCIÓN'!$A$9:$B$4757,2,0),D527)</f>
        <v>5.7500000000000002E-2</v>
      </c>
      <c r="E528" s="36">
        <v>5.0000000000000001E-3</v>
      </c>
      <c r="F528">
        <f t="shared" si="32"/>
        <v>0.95035460992907783</v>
      </c>
      <c r="G528" s="9">
        <f t="shared" si="33"/>
        <v>3195.4533333333329</v>
      </c>
      <c r="H528" s="33">
        <f>+G466</f>
        <v>2786.9787112171834</v>
      </c>
      <c r="I528" s="34">
        <f t="shared" si="34"/>
        <v>575.40128878281666</v>
      </c>
    </row>
    <row r="529" spans="1:9" x14ac:dyDescent="0.25">
      <c r="A529" s="7">
        <v>42396</v>
      </c>
      <c r="B529" s="9">
        <v>3375.8</v>
      </c>
      <c r="C529">
        <f>+VLOOKUP($A529,'USD X Barril WTI'!$A$6060:$B$8189,2,0)</f>
        <v>32.32</v>
      </c>
      <c r="D529" s="36">
        <f>+IFERROR(VLOOKUP($A529,'TASA INTERVENCIÓN'!$A$9:$B$4757,2,0),D528)</f>
        <v>5.7500000000000002E-2</v>
      </c>
      <c r="E529" s="36">
        <v>5.0000000000000001E-3</v>
      </c>
      <c r="F529">
        <f t="shared" si="32"/>
        <v>0.95035460992907783</v>
      </c>
      <c r="G529" s="9">
        <f t="shared" si="33"/>
        <v>3208.207092198581</v>
      </c>
      <c r="H529" s="33">
        <f>+G467</f>
        <v>2792.8453699284005</v>
      </c>
      <c r="I529" s="34">
        <f t="shared" si="34"/>
        <v>582.95463007159969</v>
      </c>
    </row>
    <row r="530" spans="1:9" x14ac:dyDescent="0.25">
      <c r="A530" s="7">
        <v>42397</v>
      </c>
      <c r="B530" s="8">
        <v>3366.63</v>
      </c>
      <c r="C530">
        <f>+VLOOKUP($A530,'USD X Barril WTI'!$A$6060:$B$8189,2,0)</f>
        <v>33.21</v>
      </c>
      <c r="D530" s="36">
        <f>+IFERROR(VLOOKUP($A530,'TASA INTERVENCIÓN'!$A$9:$B$4757,2,0),D529)</f>
        <v>5.7500000000000002E-2</v>
      </c>
      <c r="E530" s="36">
        <v>5.0000000000000001E-3</v>
      </c>
      <c r="F530">
        <f t="shared" si="32"/>
        <v>0.95035460992907783</v>
      </c>
      <c r="G530" s="9">
        <f t="shared" si="33"/>
        <v>3199.4923404255314</v>
      </c>
      <c r="H530" s="33">
        <f>+G468</f>
        <v>2824.1023150357992</v>
      </c>
      <c r="I530" s="34">
        <f t="shared" si="34"/>
        <v>542.52768496420094</v>
      </c>
    </row>
    <row r="531" spans="1:9" x14ac:dyDescent="0.25">
      <c r="A531" s="7">
        <v>42398</v>
      </c>
      <c r="B531" s="9">
        <v>3302.92</v>
      </c>
      <c r="C531">
        <f>+VLOOKUP($A531,'USD X Barril WTI'!$A$6060:$B$8189,2,0)</f>
        <v>33.659999999999997</v>
      </c>
      <c r="D531" s="36">
        <f>+IFERROR(VLOOKUP($A531,'TASA INTERVENCIÓN'!$A$9:$B$4757,2,0),D530)</f>
        <v>5.7500000000000002E-2</v>
      </c>
      <c r="E531" s="36">
        <v>5.0000000000000001E-3</v>
      </c>
      <c r="F531">
        <f t="shared" si="32"/>
        <v>0.95035460992907783</v>
      </c>
      <c r="G531" s="9">
        <f t="shared" si="33"/>
        <v>3138.9452482269498</v>
      </c>
      <c r="H531" s="33">
        <f>+G469</f>
        <v>2801.0184964200475</v>
      </c>
      <c r="I531" s="34">
        <f t="shared" si="34"/>
        <v>501.90150357995253</v>
      </c>
    </row>
    <row r="532" spans="1:9" x14ac:dyDescent="0.25">
      <c r="A532" s="7">
        <v>42401</v>
      </c>
      <c r="B532" s="8">
        <v>3287.31</v>
      </c>
      <c r="C532">
        <f>+VLOOKUP($A532,'USD X Barril WTI'!$A$6060:$B$8189,2,0)</f>
        <v>31.62</v>
      </c>
      <c r="D532" s="36">
        <f>+IFERROR(VLOOKUP($A532,'TASA INTERVENCIÓN'!$A$9:$B$4757,2,0),#REF!)</f>
        <v>0.06</v>
      </c>
      <c r="E532" s="36">
        <v>5.0000000000000001E-3</v>
      </c>
      <c r="F532">
        <f t="shared" si="32"/>
        <v>0.94811320754716966</v>
      </c>
      <c r="G532" s="9">
        <f t="shared" si="33"/>
        <v>3116.7420283018864</v>
      </c>
      <c r="H532" s="33" t="e">
        <f>+#REF!</f>
        <v>#REF!</v>
      </c>
      <c r="I532" s="34" t="e">
        <f t="shared" si="34"/>
        <v>#REF!</v>
      </c>
    </row>
    <row r="533" spans="1:9" x14ac:dyDescent="0.25">
      <c r="A533" s="7">
        <v>42402</v>
      </c>
      <c r="B533" s="9">
        <v>3326.82</v>
      </c>
      <c r="C533">
        <f>+VLOOKUP($A533,'USD X Barril WTI'!$A$6060:$B$8189,2,0)</f>
        <v>29.9</v>
      </c>
      <c r="D533" s="36">
        <f>+IFERROR(VLOOKUP($A533,'TASA INTERVENCIÓN'!$A$9:$B$4757,2,0),D532)</f>
        <v>0.06</v>
      </c>
      <c r="E533" s="36">
        <v>5.0000000000000001E-3</v>
      </c>
      <c r="F533">
        <f t="shared" si="32"/>
        <v>0.94811320754716966</v>
      </c>
      <c r="G533" s="9">
        <f t="shared" si="33"/>
        <v>3154.2019811320752</v>
      </c>
      <c r="H533" s="33" t="e">
        <f>+G471</f>
        <v>#REF!</v>
      </c>
      <c r="I533" s="34" t="e">
        <f t="shared" si="34"/>
        <v>#REF!</v>
      </c>
    </row>
    <row r="534" spans="1:9" x14ac:dyDescent="0.25">
      <c r="A534" s="7">
        <v>42403</v>
      </c>
      <c r="B534" s="8">
        <v>3387.69</v>
      </c>
      <c r="C534">
        <f>+VLOOKUP($A534,'USD X Barril WTI'!$A$6060:$B$8189,2,0)</f>
        <v>32.29</v>
      </c>
      <c r="D534" s="36">
        <f>+IFERROR(VLOOKUP($A534,'TASA INTERVENCIÓN'!$A$9:$B$4757,2,0),D533)</f>
        <v>0.06</v>
      </c>
      <c r="E534" s="36">
        <v>5.0000000000000001E-3</v>
      </c>
      <c r="F534">
        <f t="shared" si="32"/>
        <v>0.94811320754716966</v>
      </c>
      <c r="G534" s="9">
        <f t="shared" si="33"/>
        <v>3211.913632075471</v>
      </c>
      <c r="H534" s="33">
        <f>+G472</f>
        <v>2760.1658669833728</v>
      </c>
      <c r="I534" s="34">
        <f t="shared" si="34"/>
        <v>627.52413301662727</v>
      </c>
    </row>
    <row r="535" spans="1:9" x14ac:dyDescent="0.25">
      <c r="A535" s="7">
        <v>42404</v>
      </c>
      <c r="B535" s="9">
        <v>3382.2</v>
      </c>
      <c r="C535">
        <f>+VLOOKUP($A535,'USD X Barril WTI'!$A$6060:$B$8189,2,0)</f>
        <v>31.63</v>
      </c>
      <c r="D535" s="36">
        <f>+IFERROR(VLOOKUP($A535,'TASA INTERVENCIÓN'!$A$9:$B$4757,2,0),D534)</f>
        <v>0.06</v>
      </c>
      <c r="E535" s="36">
        <v>5.0000000000000001E-3</v>
      </c>
      <c r="F535">
        <f t="shared" si="32"/>
        <v>0.94811320754716966</v>
      </c>
      <c r="G535" s="9">
        <f t="shared" si="33"/>
        <v>3206.7084905660372</v>
      </c>
      <c r="H535" s="33">
        <f>+G473</f>
        <v>2691.0338479809975</v>
      </c>
      <c r="I535" s="34">
        <f t="shared" si="34"/>
        <v>691.16615201900231</v>
      </c>
    </row>
    <row r="536" spans="1:9" x14ac:dyDescent="0.25">
      <c r="A536" s="7">
        <v>42405</v>
      </c>
      <c r="B536" s="8">
        <v>3315.75</v>
      </c>
      <c r="C536">
        <f>+VLOOKUP($A536,'USD X Barril WTI'!$A$6060:$B$8189,2,0)</f>
        <v>30.86</v>
      </c>
      <c r="D536" s="36">
        <f>+IFERROR(VLOOKUP($A536,'TASA INTERVENCIÓN'!$A$9:$B$4757,2,0),D535)</f>
        <v>0.06</v>
      </c>
      <c r="E536" s="36">
        <v>5.0000000000000001E-3</v>
      </c>
      <c r="F536">
        <f t="shared" si="32"/>
        <v>0.94811320754716966</v>
      </c>
      <c r="G536" s="9">
        <f t="shared" si="33"/>
        <v>3143.706367924528</v>
      </c>
      <c r="H536" s="33">
        <f>+G474</f>
        <v>2685.6808313539191</v>
      </c>
      <c r="I536" s="34">
        <f t="shared" si="34"/>
        <v>630.06916864608093</v>
      </c>
    </row>
    <row r="537" spans="1:9" x14ac:dyDescent="0.25">
      <c r="A537" s="7">
        <v>42408</v>
      </c>
      <c r="B537" s="9">
        <v>3320.49</v>
      </c>
      <c r="C537">
        <f>+VLOOKUP($A537,'USD X Barril WTI'!$A$6060:$B$8189,2,0)</f>
        <v>29.71</v>
      </c>
      <c r="D537" s="36">
        <f>+IFERROR(VLOOKUP($A537,'TASA INTERVENCIÓN'!$A$9:$B$4757,2,0),#REF!)</f>
        <v>0.06</v>
      </c>
      <c r="E537" s="36">
        <v>5.0000000000000001E-3</v>
      </c>
      <c r="F537">
        <f t="shared" si="32"/>
        <v>0.94811320754716966</v>
      </c>
      <c r="G537" s="9">
        <f t="shared" ref="G537:G580" si="35">+B537*F537</f>
        <v>3148.200424528301</v>
      </c>
      <c r="H537" s="33" t="e">
        <f>+#REF!</f>
        <v>#REF!</v>
      </c>
      <c r="I537" s="34" t="e">
        <f t="shared" ref="I537:I579" si="36">+B537-H537</f>
        <v>#REF!</v>
      </c>
    </row>
    <row r="538" spans="1:9" x14ac:dyDescent="0.25">
      <c r="A538" s="7">
        <v>42409</v>
      </c>
      <c r="B538" s="8">
        <v>3367.02</v>
      </c>
      <c r="C538">
        <f>+VLOOKUP($A538,'USD X Barril WTI'!$A$6060:$B$8189,2,0)</f>
        <v>27.96</v>
      </c>
      <c r="D538" s="36">
        <f>+IFERROR(VLOOKUP($A538,'TASA INTERVENCIÓN'!$A$9:$B$4757,2,0),D537)</f>
        <v>0.06</v>
      </c>
      <c r="E538" s="36">
        <v>5.0000000000000001E-3</v>
      </c>
      <c r="F538">
        <f t="shared" ref="F538:F581" si="37">+(1+E538)/(1+D538)</f>
        <v>0.94811320754716966</v>
      </c>
      <c r="G538" s="9">
        <f t="shared" si="35"/>
        <v>3192.3161320754712</v>
      </c>
      <c r="H538" s="33">
        <f>+G476</f>
        <v>2758.6037767220901</v>
      </c>
      <c r="I538" s="34">
        <f t="shared" si="36"/>
        <v>608.41622327790992</v>
      </c>
    </row>
    <row r="539" spans="1:9" x14ac:dyDescent="0.25">
      <c r="A539" s="7">
        <v>42410</v>
      </c>
      <c r="B539" s="9">
        <v>3391.93</v>
      </c>
      <c r="C539">
        <f>+VLOOKUP($A539,'USD X Barril WTI'!$A$6060:$B$8189,2,0)</f>
        <v>27.54</v>
      </c>
      <c r="D539" s="36">
        <f>+IFERROR(VLOOKUP($A539,'TASA INTERVENCIÓN'!$A$9:$B$4757,2,0),D538)</f>
        <v>0.06</v>
      </c>
      <c r="E539" s="36">
        <v>5.0000000000000001E-3</v>
      </c>
      <c r="F539">
        <f t="shared" si="37"/>
        <v>0.94811320754716966</v>
      </c>
      <c r="G539" s="9">
        <f t="shared" si="35"/>
        <v>3215.933632075471</v>
      </c>
      <c r="H539" s="33">
        <f>+G477</f>
        <v>2782.3780285035627</v>
      </c>
      <c r="I539" s="34">
        <f t="shared" si="36"/>
        <v>609.55197149643709</v>
      </c>
    </row>
    <row r="540" spans="1:9" x14ac:dyDescent="0.25">
      <c r="A540" s="7">
        <v>42411</v>
      </c>
      <c r="B540" s="8">
        <v>3385.65</v>
      </c>
      <c r="C540">
        <f>+VLOOKUP($A540,'USD X Barril WTI'!$A$6060:$B$8189,2,0)</f>
        <v>26.19</v>
      </c>
      <c r="D540" s="36">
        <f>+IFERROR(VLOOKUP($A540,'TASA INTERVENCIÓN'!$A$9:$B$4757,2,0),D539)</f>
        <v>0.06</v>
      </c>
      <c r="E540" s="36">
        <v>5.0000000000000001E-3</v>
      </c>
      <c r="F540">
        <f t="shared" si="37"/>
        <v>0.94811320754716966</v>
      </c>
      <c r="G540" s="9">
        <f t="shared" si="35"/>
        <v>3209.9794811320749</v>
      </c>
      <c r="H540" s="33">
        <f>+G478</f>
        <v>2796.3892161520189</v>
      </c>
      <c r="I540" s="34">
        <f t="shared" si="36"/>
        <v>589.2607838479812</v>
      </c>
    </row>
    <row r="541" spans="1:9" x14ac:dyDescent="0.25">
      <c r="A541" s="7">
        <v>42412</v>
      </c>
      <c r="B541" s="9">
        <v>3434.89</v>
      </c>
      <c r="C541">
        <f>+VLOOKUP($A541,'USD X Barril WTI'!$A$6060:$B$8189,2,0)</f>
        <v>29.32</v>
      </c>
      <c r="D541" s="36">
        <f>+IFERROR(VLOOKUP($A541,'TASA INTERVENCIÓN'!$A$9:$B$4757,2,0),D540)</f>
        <v>0.06</v>
      </c>
      <c r="E541" s="36">
        <v>5.0000000000000001E-3</v>
      </c>
      <c r="F541">
        <f t="shared" si="37"/>
        <v>0.94811320754716966</v>
      </c>
      <c r="G541" s="9">
        <f t="shared" si="35"/>
        <v>3256.6645754716974</v>
      </c>
      <c r="H541" s="33">
        <f>+G479</f>
        <v>2796.3892161520189</v>
      </c>
      <c r="I541" s="34">
        <f t="shared" si="36"/>
        <v>638.50078384798098</v>
      </c>
    </row>
    <row r="542" spans="1:9" x14ac:dyDescent="0.25">
      <c r="A542" s="7">
        <v>42416</v>
      </c>
      <c r="B542" s="9">
        <v>3409.82</v>
      </c>
      <c r="C542">
        <f>+VLOOKUP($A542,'USD X Barril WTI'!$A$6060:$B$8189,2,0)</f>
        <v>29.05</v>
      </c>
      <c r="D542" s="36">
        <f>+IFERROR(VLOOKUP($A542,'TASA INTERVENCIÓN'!$A$9:$B$4757,2,0),#REF!)</f>
        <v>0.06</v>
      </c>
      <c r="E542" s="36">
        <v>5.0000000000000001E-3</v>
      </c>
      <c r="F542">
        <f t="shared" si="37"/>
        <v>0.94811320754716966</v>
      </c>
      <c r="G542" s="9">
        <f t="shared" si="35"/>
        <v>3232.8953773584904</v>
      </c>
      <c r="H542" s="33" t="e">
        <f>+G481</f>
        <v>#REF!</v>
      </c>
      <c r="I542" s="34" t="e">
        <f t="shared" si="36"/>
        <v>#REF!</v>
      </c>
    </row>
    <row r="543" spans="1:9" x14ac:dyDescent="0.25">
      <c r="A543" s="7">
        <v>42417</v>
      </c>
      <c r="B543" s="8">
        <v>3406.87</v>
      </c>
      <c r="C543">
        <f>+VLOOKUP($A543,'USD X Barril WTI'!$A$6060:$B$8189,2,0)</f>
        <v>30.68</v>
      </c>
      <c r="D543" s="36">
        <f>+IFERROR(VLOOKUP($A543,'TASA INTERVENCIÓN'!$A$9:$B$4757,2,0),D542)</f>
        <v>0.06</v>
      </c>
      <c r="E543" s="36">
        <v>5.0000000000000001E-3</v>
      </c>
      <c r="F543">
        <f t="shared" si="37"/>
        <v>0.94811320754716966</v>
      </c>
      <c r="G543" s="9">
        <f t="shared" si="35"/>
        <v>3230.0984433962258</v>
      </c>
      <c r="H543" s="33">
        <f>+G482</f>
        <v>2927.233325415677</v>
      </c>
      <c r="I543" s="34">
        <f t="shared" si="36"/>
        <v>479.63667458432292</v>
      </c>
    </row>
    <row r="544" spans="1:9" x14ac:dyDescent="0.25">
      <c r="A544" s="7">
        <v>42418</v>
      </c>
      <c r="B544" s="9">
        <v>3391.87</v>
      </c>
      <c r="C544">
        <f>+VLOOKUP($A544,'USD X Barril WTI'!$A$6060:$B$8189,2,0)</f>
        <v>30.77</v>
      </c>
      <c r="D544" s="36">
        <f>+IFERROR(VLOOKUP($A544,'TASA INTERVENCIÓN'!$A$9:$B$4757,2,0),D543)</f>
        <v>0.06</v>
      </c>
      <c r="E544" s="36">
        <v>5.0000000000000001E-3</v>
      </c>
      <c r="F544">
        <f t="shared" si="37"/>
        <v>0.94811320754716966</v>
      </c>
      <c r="G544" s="9">
        <f t="shared" si="35"/>
        <v>3215.8767452830184</v>
      </c>
      <c r="H544" s="33">
        <f>+G483</f>
        <v>2923.4328741092631</v>
      </c>
      <c r="I544" s="34">
        <f t="shared" si="36"/>
        <v>468.43712589073675</v>
      </c>
    </row>
    <row r="545" spans="1:9" x14ac:dyDescent="0.25">
      <c r="A545" s="7">
        <v>42419</v>
      </c>
      <c r="B545" s="8">
        <v>3338.03</v>
      </c>
      <c r="C545">
        <f>+VLOOKUP($A545,'USD X Barril WTI'!$A$6060:$B$8189,2,0)</f>
        <v>29.59</v>
      </c>
      <c r="D545" s="36">
        <f>+IFERROR(VLOOKUP($A545,'TASA INTERVENCIÓN'!$A$9:$B$4757,2,0),D544)</f>
        <v>0.06</v>
      </c>
      <c r="E545" s="36">
        <v>5.0000000000000001E-3</v>
      </c>
      <c r="F545">
        <f t="shared" si="37"/>
        <v>0.94811320754716966</v>
      </c>
      <c r="G545" s="9">
        <f t="shared" si="35"/>
        <v>3164.830330188679</v>
      </c>
      <c r="H545" s="33">
        <f>+G484</f>
        <v>2961.0182897862228</v>
      </c>
      <c r="I545" s="34">
        <f t="shared" si="36"/>
        <v>377.01171021377741</v>
      </c>
    </row>
    <row r="546" spans="1:9" x14ac:dyDescent="0.25">
      <c r="A546" s="7">
        <v>42422</v>
      </c>
      <c r="B546" s="9">
        <v>3356.78</v>
      </c>
      <c r="C546">
        <f>+VLOOKUP($A546,'USD X Barril WTI'!$A$6060:$B$8189,2,0)</f>
        <v>31.37</v>
      </c>
      <c r="D546" s="36">
        <f>+IFERROR(VLOOKUP($A546,'TASA INTERVENCIÓN'!$A$9:$B$4757,2,0),#REF!)</f>
        <v>6.25E-2</v>
      </c>
      <c r="E546" s="36">
        <v>5.0000000000000001E-3</v>
      </c>
      <c r="F546">
        <f t="shared" si="37"/>
        <v>0.9458823529411764</v>
      </c>
      <c r="G546" s="9">
        <f t="shared" si="35"/>
        <v>3175.1189647058823</v>
      </c>
      <c r="H546" s="33" t="e">
        <f>+#REF!</f>
        <v>#REF!</v>
      </c>
      <c r="I546" s="34" t="e">
        <f t="shared" si="36"/>
        <v>#REF!</v>
      </c>
    </row>
    <row r="547" spans="1:9" x14ac:dyDescent="0.25">
      <c r="A547" s="7">
        <v>42423</v>
      </c>
      <c r="B547" s="8">
        <v>3314.24</v>
      </c>
      <c r="C547">
        <f>+VLOOKUP($A547,'USD X Barril WTI'!$A$6060:$B$8189,2,0)</f>
        <v>31.84</v>
      </c>
      <c r="D547" s="36">
        <f>+IFERROR(VLOOKUP($A547,'TASA INTERVENCIÓN'!$A$9:$B$4757,2,0),D546)</f>
        <v>6.25E-2</v>
      </c>
      <c r="E547" s="36">
        <v>5.0000000000000001E-3</v>
      </c>
      <c r="F547">
        <f t="shared" si="37"/>
        <v>0.9458823529411764</v>
      </c>
      <c r="G547" s="9">
        <f t="shared" si="35"/>
        <v>3134.8811294117641</v>
      </c>
      <c r="H547" s="33">
        <f>+G486</f>
        <v>2902.5446793349165</v>
      </c>
      <c r="I547" s="34">
        <f t="shared" si="36"/>
        <v>411.69532066508327</v>
      </c>
    </row>
    <row r="548" spans="1:9" x14ac:dyDescent="0.25">
      <c r="A548" s="7">
        <v>42424</v>
      </c>
      <c r="B548" s="9">
        <v>3322.54</v>
      </c>
      <c r="C548">
        <f>+VLOOKUP($A548,'USD X Barril WTI'!$A$6060:$B$8189,2,0)</f>
        <v>30.35</v>
      </c>
      <c r="D548" s="36">
        <f>+IFERROR(VLOOKUP($A548,'TASA INTERVENCIÓN'!$A$9:$B$4757,2,0),D547)</f>
        <v>6.25E-2</v>
      </c>
      <c r="E548" s="36">
        <v>5.0000000000000001E-3</v>
      </c>
      <c r="F548">
        <f t="shared" si="37"/>
        <v>0.9458823529411764</v>
      </c>
      <c r="G548" s="9">
        <f t="shared" si="35"/>
        <v>3142.7319529411761</v>
      </c>
      <c r="H548" s="33">
        <f>+G487</f>
        <v>2940.1777197149645</v>
      </c>
      <c r="I548" s="34">
        <f t="shared" si="36"/>
        <v>382.36228028503547</v>
      </c>
    </row>
    <row r="549" spans="1:9" x14ac:dyDescent="0.25">
      <c r="A549" s="7">
        <v>42425</v>
      </c>
      <c r="B549" s="8">
        <v>3341.69</v>
      </c>
      <c r="C549">
        <f>+VLOOKUP($A549,'USD X Barril WTI'!$A$6060:$B$8189,2,0)</f>
        <v>31.4</v>
      </c>
      <c r="D549" s="36">
        <f>+IFERROR(VLOOKUP($A549,'TASA INTERVENCIÓN'!$A$9:$B$4757,2,0),D548)</f>
        <v>6.25E-2</v>
      </c>
      <c r="E549" s="36">
        <v>5.0000000000000001E-3</v>
      </c>
      <c r="F549">
        <f t="shared" si="37"/>
        <v>0.9458823529411764</v>
      </c>
      <c r="G549" s="9">
        <f t="shared" si="35"/>
        <v>3160.8455999999996</v>
      </c>
      <c r="H549" s="33">
        <f>+G488</f>
        <v>2928.3001187648456</v>
      </c>
      <c r="I549" s="34">
        <f t="shared" si="36"/>
        <v>413.38988123515446</v>
      </c>
    </row>
    <row r="550" spans="1:9" x14ac:dyDescent="0.25">
      <c r="A550" s="7">
        <v>42426</v>
      </c>
      <c r="B550" s="9">
        <v>3310.16</v>
      </c>
      <c r="C550">
        <f>+VLOOKUP($A550,'USD X Barril WTI'!$A$6060:$B$8189,2,0)</f>
        <v>31.65</v>
      </c>
      <c r="D550" s="36">
        <f>+IFERROR(VLOOKUP($A550,'TASA INTERVENCIÓN'!$A$9:$B$4757,2,0),D549)</f>
        <v>6.25E-2</v>
      </c>
      <c r="E550" s="36">
        <v>5.0000000000000001E-3</v>
      </c>
      <c r="F550">
        <f t="shared" si="37"/>
        <v>0.9458823529411764</v>
      </c>
      <c r="G550" s="9">
        <f t="shared" si="35"/>
        <v>3131.0219294117642</v>
      </c>
      <c r="H550" s="33" t="e">
        <f>+#REF!</f>
        <v>#REF!</v>
      </c>
      <c r="I550" s="34" t="e">
        <f t="shared" si="36"/>
        <v>#REF!</v>
      </c>
    </row>
    <row r="551" spans="1:9" x14ac:dyDescent="0.25">
      <c r="A551" s="7">
        <v>42429</v>
      </c>
      <c r="B551" s="8">
        <v>3306</v>
      </c>
      <c r="C551">
        <f>+VLOOKUP($A551,'USD X Barril WTI'!$A$6060:$B$8189,2,0)</f>
        <v>32.74</v>
      </c>
      <c r="D551" s="36">
        <f>+IFERROR(VLOOKUP($A551,'TASA INTERVENCIÓN'!$A$9:$B$4757,2,0),#REF!)</f>
        <v>6.25E-2</v>
      </c>
      <c r="E551" s="36">
        <v>5.0000000000000001E-3</v>
      </c>
      <c r="F551">
        <f t="shared" si="37"/>
        <v>0.9458823529411764</v>
      </c>
      <c r="G551" s="9">
        <f t="shared" si="35"/>
        <v>3127.0870588235293</v>
      </c>
      <c r="H551" s="33" t="e">
        <f>+#REF!</f>
        <v>#REF!</v>
      </c>
      <c r="I551" s="34" t="e">
        <f t="shared" si="36"/>
        <v>#REF!</v>
      </c>
    </row>
    <row r="552" spans="1:9" x14ac:dyDescent="0.25">
      <c r="A552" s="7">
        <v>42430</v>
      </c>
      <c r="B552" s="9">
        <v>3319.8</v>
      </c>
      <c r="C552">
        <f>+VLOOKUP($A552,'USD X Barril WTI'!$A$6060:$B$8189,2,0)</f>
        <v>34.39</v>
      </c>
      <c r="D552" s="36">
        <f>+IFERROR(VLOOKUP($A552,'TASA INTERVENCIÓN'!$A$9:$B$4757,2,0),D551)</f>
        <v>6.25E-2</v>
      </c>
      <c r="E552" s="36">
        <v>5.0000000000000001E-3</v>
      </c>
      <c r="F552">
        <f t="shared" si="37"/>
        <v>0.9458823529411764</v>
      </c>
      <c r="G552" s="9">
        <f t="shared" si="35"/>
        <v>3140.1402352941177</v>
      </c>
      <c r="H552" s="33">
        <f>+G490</f>
        <v>2946.7798578199049</v>
      </c>
      <c r="I552" s="34">
        <f t="shared" si="36"/>
        <v>373.02014218009526</v>
      </c>
    </row>
    <row r="553" spans="1:9" x14ac:dyDescent="0.25">
      <c r="A553" s="7">
        <v>42431</v>
      </c>
      <c r="B553" s="8">
        <v>3268.86</v>
      </c>
      <c r="C553">
        <f>+VLOOKUP($A553,'USD X Barril WTI'!$A$6060:$B$8189,2,0)</f>
        <v>34.57</v>
      </c>
      <c r="D553" s="36">
        <f>+IFERROR(VLOOKUP($A553,'TASA INTERVENCIÓN'!$A$9:$B$4757,2,0),D552)</f>
        <v>6.25E-2</v>
      </c>
      <c r="E553" s="36">
        <v>5.0000000000000001E-3</v>
      </c>
      <c r="F553">
        <f t="shared" si="37"/>
        <v>0.9458823529411764</v>
      </c>
      <c r="G553" s="9">
        <f t="shared" si="35"/>
        <v>3091.9569882352939</v>
      </c>
      <c r="H553" s="33">
        <f>+G491</f>
        <v>2985.7490758293839</v>
      </c>
      <c r="I553" s="34">
        <f t="shared" si="36"/>
        <v>283.11092417061627</v>
      </c>
    </row>
    <row r="554" spans="1:9" x14ac:dyDescent="0.25">
      <c r="A554" s="7">
        <v>42432</v>
      </c>
      <c r="B554" s="9">
        <v>3205.6</v>
      </c>
      <c r="C554">
        <f>+VLOOKUP($A554,'USD X Barril WTI'!$A$6060:$B$8189,2,0)</f>
        <v>34.56</v>
      </c>
      <c r="D554" s="36">
        <f>+IFERROR(VLOOKUP($A554,'TASA INTERVENCIÓN'!$A$9:$B$4757,2,0),D553)</f>
        <v>6.25E-2</v>
      </c>
      <c r="E554" s="36">
        <v>5.0000000000000001E-3</v>
      </c>
      <c r="F554">
        <f t="shared" si="37"/>
        <v>0.9458823529411764</v>
      </c>
      <c r="G554" s="9">
        <f t="shared" si="35"/>
        <v>3032.1204705882351</v>
      </c>
      <c r="H554" s="33">
        <f>+G492</f>
        <v>2976.0946682464451</v>
      </c>
      <c r="I554" s="34">
        <f t="shared" si="36"/>
        <v>229.50533175355486</v>
      </c>
    </row>
    <row r="555" spans="1:9" x14ac:dyDescent="0.25">
      <c r="A555" s="7">
        <v>42433</v>
      </c>
      <c r="B555" s="8">
        <v>3203.03</v>
      </c>
      <c r="C555">
        <f>+VLOOKUP($A555,'USD X Barril WTI'!$A$6060:$B$8189,2,0)</f>
        <v>35.909999999999997</v>
      </c>
      <c r="D555" s="36">
        <f>+IFERROR(VLOOKUP($A555,'TASA INTERVENCIÓN'!$A$9:$B$4757,2,0),D554)</f>
        <v>6.25E-2</v>
      </c>
      <c r="E555" s="36">
        <v>5.0000000000000001E-3</v>
      </c>
      <c r="F555">
        <f t="shared" si="37"/>
        <v>0.9458823529411764</v>
      </c>
      <c r="G555" s="9">
        <f t="shared" si="35"/>
        <v>3029.6895529411763</v>
      </c>
      <c r="H555" s="33">
        <f>+G493</f>
        <v>3009.086895734597</v>
      </c>
      <c r="I555" s="34">
        <f t="shared" si="36"/>
        <v>193.94310426540324</v>
      </c>
    </row>
    <row r="556" spans="1:9" x14ac:dyDescent="0.25">
      <c r="A556" s="7">
        <v>42436</v>
      </c>
      <c r="B556" s="9">
        <v>3163.25</v>
      </c>
      <c r="C556">
        <f>+VLOOKUP($A556,'USD X Barril WTI'!$A$6060:$B$8189,2,0)</f>
        <v>37.9</v>
      </c>
      <c r="D556" s="36">
        <f>+IFERROR(VLOOKUP($A556,'TASA INTERVENCIÓN'!$A$9:$B$4757,2,0),#REF!)</f>
        <v>6.25E-2</v>
      </c>
      <c r="E556" s="36">
        <v>5.0000000000000001E-3</v>
      </c>
      <c r="F556">
        <f t="shared" si="37"/>
        <v>0.9458823529411764</v>
      </c>
      <c r="G556" s="9">
        <f t="shared" si="35"/>
        <v>2992.0623529411764</v>
      </c>
      <c r="H556" s="33" t="e">
        <f>+#REF!</f>
        <v>#REF!</v>
      </c>
      <c r="I556" s="34" t="e">
        <f t="shared" si="36"/>
        <v>#REF!</v>
      </c>
    </row>
    <row r="557" spans="1:9" x14ac:dyDescent="0.25">
      <c r="A557" s="7">
        <v>42437</v>
      </c>
      <c r="B557" s="8">
        <v>3135.28</v>
      </c>
      <c r="C557">
        <f>+VLOOKUP($A557,'USD X Barril WTI'!$A$6060:$B$8189,2,0)</f>
        <v>36.67</v>
      </c>
      <c r="D557" s="36">
        <f>+IFERROR(VLOOKUP($A557,'TASA INTERVENCIÓN'!$A$9:$B$4757,2,0),D556)</f>
        <v>6.25E-2</v>
      </c>
      <c r="E557" s="36">
        <v>5.0000000000000001E-3</v>
      </c>
      <c r="F557">
        <f t="shared" si="37"/>
        <v>0.9458823529411764</v>
      </c>
      <c r="G557" s="9">
        <f t="shared" si="35"/>
        <v>2965.6060235294117</v>
      </c>
      <c r="H557" s="33">
        <f>+G495</f>
        <v>3021.0123696682463</v>
      </c>
      <c r="I557" s="34">
        <f t="shared" si="36"/>
        <v>114.26763033175394</v>
      </c>
    </row>
    <row r="558" spans="1:9" x14ac:dyDescent="0.25">
      <c r="A558" s="7">
        <v>42438</v>
      </c>
      <c r="B558" s="9">
        <v>3155.9</v>
      </c>
      <c r="C558">
        <f>+VLOOKUP($A558,'USD X Barril WTI'!$A$6060:$B$8189,2,0)</f>
        <v>37.619999999999997</v>
      </c>
      <c r="D558" s="36">
        <f>+IFERROR(VLOOKUP($A558,'TASA INTERVENCIÓN'!$A$9:$B$4757,2,0),D557)</f>
        <v>6.25E-2</v>
      </c>
      <c r="E558" s="36">
        <v>5.0000000000000001E-3</v>
      </c>
      <c r="F558">
        <f t="shared" si="37"/>
        <v>0.9458823529411764</v>
      </c>
      <c r="G558" s="9">
        <f t="shared" si="35"/>
        <v>2985.1101176470588</v>
      </c>
      <c r="H558" s="33">
        <f>+G496</f>
        <v>3123.4574170616115</v>
      </c>
      <c r="I558" s="34">
        <f t="shared" si="36"/>
        <v>32.442582938388568</v>
      </c>
    </row>
    <row r="559" spans="1:9" x14ac:dyDescent="0.25">
      <c r="A559" s="7">
        <v>42439</v>
      </c>
      <c r="B559" s="8">
        <v>3192.49</v>
      </c>
      <c r="C559">
        <f>+VLOOKUP($A559,'USD X Barril WTI'!$A$6060:$B$8189,2,0)</f>
        <v>37.770000000000003</v>
      </c>
      <c r="D559" s="36">
        <f>+IFERROR(VLOOKUP($A559,'TASA INTERVENCIÓN'!$A$9:$B$4757,2,0),D558)</f>
        <v>6.25E-2</v>
      </c>
      <c r="E559" s="36">
        <v>5.0000000000000001E-3</v>
      </c>
      <c r="F559">
        <f t="shared" si="37"/>
        <v>0.9458823529411764</v>
      </c>
      <c r="G559" s="9">
        <f t="shared" si="35"/>
        <v>3019.719952941176</v>
      </c>
      <c r="H559" s="33">
        <f>+G497</f>
        <v>3123.4574170616115</v>
      </c>
      <c r="I559" s="34">
        <f t="shared" si="36"/>
        <v>69.032582938388259</v>
      </c>
    </row>
    <row r="560" spans="1:9" x14ac:dyDescent="0.25">
      <c r="A560" s="7">
        <v>42440</v>
      </c>
      <c r="B560" s="9">
        <v>3204.27</v>
      </c>
      <c r="C560">
        <f>+VLOOKUP($A560,'USD X Barril WTI'!$A$6060:$B$8189,2,0)</f>
        <v>38.51</v>
      </c>
      <c r="D560" s="36">
        <f>+IFERROR(VLOOKUP($A560,'TASA INTERVENCIÓN'!$A$9:$B$4757,2,0),D559)</f>
        <v>6.25E-2</v>
      </c>
      <c r="E560" s="36">
        <v>5.0000000000000001E-3</v>
      </c>
      <c r="F560">
        <f t="shared" si="37"/>
        <v>0.9458823529411764</v>
      </c>
      <c r="G560" s="9">
        <f t="shared" si="35"/>
        <v>3030.8624470588234</v>
      </c>
      <c r="H560" s="33">
        <f>+G498</f>
        <v>3130.0995734597154</v>
      </c>
      <c r="I560" s="34">
        <f t="shared" si="36"/>
        <v>74.170426540284552</v>
      </c>
    </row>
    <row r="561" spans="1:9" x14ac:dyDescent="0.25">
      <c r="A561" s="7">
        <v>42443</v>
      </c>
      <c r="B561" s="8">
        <v>3164.12</v>
      </c>
      <c r="C561">
        <f>+VLOOKUP($A561,'USD X Barril WTI'!$A$6060:$B$8189,2,0)</f>
        <v>37.200000000000003</v>
      </c>
      <c r="D561" s="36">
        <f>+IFERROR(VLOOKUP($A561,'TASA INTERVENCIÓN'!$A$9:$B$4757,2,0),#REF!)</f>
        <v>6.25E-2</v>
      </c>
      <c r="E561" s="36">
        <v>5.0000000000000001E-3</v>
      </c>
      <c r="F561">
        <f t="shared" si="37"/>
        <v>0.9458823529411764</v>
      </c>
      <c r="G561" s="9">
        <f t="shared" si="35"/>
        <v>2992.885270588235</v>
      </c>
      <c r="H561" s="33" t="e">
        <f>+#REF!</f>
        <v>#REF!</v>
      </c>
      <c r="I561" s="34" t="e">
        <f t="shared" si="36"/>
        <v>#REF!</v>
      </c>
    </row>
    <row r="562" spans="1:9" x14ac:dyDescent="0.25">
      <c r="A562" s="7">
        <v>42444</v>
      </c>
      <c r="B562" s="9">
        <v>3175.95</v>
      </c>
      <c r="C562">
        <f>+VLOOKUP($A562,'USD X Barril WTI'!$A$6060:$B$8189,2,0)</f>
        <v>36.32</v>
      </c>
      <c r="D562" s="36">
        <f>+IFERROR(VLOOKUP($A562,'TASA INTERVENCIÓN'!$A$9:$B$4757,2,0),D561)</f>
        <v>6.25E-2</v>
      </c>
      <c r="E562" s="36">
        <v>5.0000000000000001E-3</v>
      </c>
      <c r="F562">
        <f t="shared" si="37"/>
        <v>0.9458823529411764</v>
      </c>
      <c r="G562" s="9">
        <f t="shared" si="35"/>
        <v>3004.0750588235292</v>
      </c>
      <c r="H562" s="33">
        <f>+G500</f>
        <v>3135.1738388625595</v>
      </c>
      <c r="I562" s="34">
        <f t="shared" si="36"/>
        <v>40.77616113744034</v>
      </c>
    </row>
    <row r="563" spans="1:9" x14ac:dyDescent="0.25">
      <c r="A563" s="7">
        <v>42445</v>
      </c>
      <c r="B563" s="8">
        <v>3175.88</v>
      </c>
      <c r="C563">
        <f>+VLOOKUP($A563,'USD X Barril WTI'!$A$6060:$B$8189,2,0)</f>
        <v>38.43</v>
      </c>
      <c r="D563" s="36">
        <f>+IFERROR(VLOOKUP($A563,'TASA INTERVENCIÓN'!$A$9:$B$4757,2,0),D562)</f>
        <v>6.25E-2</v>
      </c>
      <c r="E563" s="36">
        <v>5.0000000000000001E-3</v>
      </c>
      <c r="F563">
        <f t="shared" si="37"/>
        <v>0.9458823529411764</v>
      </c>
      <c r="G563" s="9">
        <f t="shared" si="35"/>
        <v>3004.0088470588234</v>
      </c>
      <c r="H563" s="33">
        <f>+G501</f>
        <v>3188.995260663507</v>
      </c>
      <c r="I563" s="34">
        <f t="shared" si="36"/>
        <v>-13.115260663506888</v>
      </c>
    </row>
    <row r="564" spans="1:9" x14ac:dyDescent="0.25">
      <c r="A564" s="7">
        <v>42446</v>
      </c>
      <c r="B564" s="9">
        <v>3155.9</v>
      </c>
      <c r="C564">
        <f>+VLOOKUP($A564,'USD X Barril WTI'!$A$6060:$B$8189,2,0)</f>
        <v>40.17</v>
      </c>
      <c r="D564" s="36">
        <f>+IFERROR(VLOOKUP($A564,'TASA INTERVENCIÓN'!$A$9:$B$4757,2,0),D563)</f>
        <v>6.25E-2</v>
      </c>
      <c r="E564" s="36">
        <v>5.0000000000000001E-3</v>
      </c>
      <c r="F564">
        <f t="shared" si="37"/>
        <v>0.9458823529411764</v>
      </c>
      <c r="G564" s="9">
        <f t="shared" si="35"/>
        <v>2985.1101176470588</v>
      </c>
      <c r="H564" s="33">
        <f>+G502</f>
        <v>3170.351090047393</v>
      </c>
      <c r="I564" s="34">
        <f t="shared" si="36"/>
        <v>-14.451090047392881</v>
      </c>
    </row>
    <row r="565" spans="1:9" x14ac:dyDescent="0.25">
      <c r="A565" s="7">
        <v>42447</v>
      </c>
      <c r="B565" s="8">
        <v>3087.39</v>
      </c>
      <c r="C565">
        <f>+VLOOKUP($A565,'USD X Barril WTI'!$A$6060:$B$8189,2,0)</f>
        <v>39.47</v>
      </c>
      <c r="D565" s="36">
        <f>+IFERROR(VLOOKUP($A565,'TASA INTERVENCIÓN'!$A$9:$B$4757,2,0),D564)</f>
        <v>6.25E-2</v>
      </c>
      <c r="E565" s="36">
        <v>5.0000000000000001E-3</v>
      </c>
      <c r="F565">
        <f t="shared" si="37"/>
        <v>0.9458823529411764</v>
      </c>
      <c r="G565" s="9">
        <f t="shared" si="35"/>
        <v>2920.3077176470583</v>
      </c>
      <c r="H565" s="33">
        <f>+G503</f>
        <v>3160.4820853080564</v>
      </c>
      <c r="I565" s="34">
        <f t="shared" si="36"/>
        <v>-73.092085308056539</v>
      </c>
    </row>
    <row r="566" spans="1:9" x14ac:dyDescent="0.25">
      <c r="A566" s="7">
        <v>42450</v>
      </c>
      <c r="B566" s="9">
        <v>3065.79</v>
      </c>
      <c r="C566">
        <f>+VLOOKUP($A566,'USD X Barril WTI'!$A$6060:$B$8189,2,0)</f>
        <v>39.909999999999997</v>
      </c>
      <c r="D566" s="36" t="e">
        <f>+IFERROR(VLOOKUP($A566,'TASA INTERVENCIÓN'!$A$9:$B$4757,2,0),#REF!)</f>
        <v>#REF!</v>
      </c>
      <c r="E566" s="36">
        <v>5.0000000000000001E-3</v>
      </c>
      <c r="F566" t="e">
        <f t="shared" si="37"/>
        <v>#REF!</v>
      </c>
      <c r="G566" s="9" t="e">
        <f t="shared" si="35"/>
        <v>#REF!</v>
      </c>
      <c r="H566" s="33" t="e">
        <f>+#REF!</f>
        <v>#REF!</v>
      </c>
      <c r="I566" s="34" t="e">
        <f t="shared" si="36"/>
        <v>#REF!</v>
      </c>
    </row>
    <row r="567" spans="1:9" x14ac:dyDescent="0.25">
      <c r="A567" s="7">
        <v>42451</v>
      </c>
      <c r="B567" s="8">
        <v>3065.79</v>
      </c>
      <c r="C567">
        <f>+VLOOKUP($A567,'USD X Barril WTI'!$A$6060:$B$8189,2,0)</f>
        <v>41.45</v>
      </c>
      <c r="D567" s="36">
        <f>+IFERROR(VLOOKUP($A567,'TASA INTERVENCIÓN'!$A$9:$B$4757,2,0),D566)</f>
        <v>6.5000000000000002E-2</v>
      </c>
      <c r="E567" s="36">
        <v>5.0000000000000001E-3</v>
      </c>
      <c r="F567">
        <f t="shared" si="37"/>
        <v>0.94366197183098588</v>
      </c>
      <c r="G567" s="9">
        <f t="shared" si="35"/>
        <v>2893.0694366197181</v>
      </c>
      <c r="H567" s="33">
        <f>+G505</f>
        <v>3171.9795744680841</v>
      </c>
      <c r="I567" s="34">
        <f t="shared" si="36"/>
        <v>-106.18957446808417</v>
      </c>
    </row>
    <row r="568" spans="1:9" x14ac:dyDescent="0.25">
      <c r="A568" s="7">
        <v>42452</v>
      </c>
      <c r="B568" s="9">
        <v>3050.31</v>
      </c>
      <c r="C568">
        <f>+VLOOKUP($A568,'USD X Barril WTI'!$A$6060:$B$8189,2,0)</f>
        <v>38.28</v>
      </c>
      <c r="D568" s="36">
        <f>+IFERROR(VLOOKUP($A568,'TASA INTERVENCIÓN'!$A$9:$B$4757,2,0),D567)</f>
        <v>6.5000000000000002E-2</v>
      </c>
      <c r="E568" s="36">
        <v>5.0000000000000001E-3</v>
      </c>
      <c r="F568">
        <f t="shared" si="37"/>
        <v>0.94366197183098588</v>
      </c>
      <c r="G568" s="9">
        <f t="shared" si="35"/>
        <v>2878.4615492957746</v>
      </c>
      <c r="H568" s="33">
        <f>+G506</f>
        <v>3167.2468085106375</v>
      </c>
      <c r="I568" s="34">
        <f t="shared" si="36"/>
        <v>-116.93680851063755</v>
      </c>
    </row>
    <row r="569" spans="1:9" x14ac:dyDescent="0.25">
      <c r="A569" s="7">
        <v>42453</v>
      </c>
      <c r="B569" s="8">
        <v>3058.8</v>
      </c>
      <c r="C569">
        <f>+VLOOKUP($A569,'USD X Barril WTI'!$A$6060:$B$8189,2,0)</f>
        <v>38.14</v>
      </c>
      <c r="D569" s="36">
        <f>+IFERROR(VLOOKUP($A569,'TASA INTERVENCIÓN'!$A$9:$B$4757,2,0),D568)</f>
        <v>6.5000000000000002E-2</v>
      </c>
      <c r="E569" s="36">
        <v>5.0000000000000001E-3</v>
      </c>
      <c r="F569">
        <f t="shared" si="37"/>
        <v>0.94366197183098588</v>
      </c>
      <c r="G569" s="9">
        <f t="shared" si="35"/>
        <v>2886.4732394366197</v>
      </c>
      <c r="H569" s="33">
        <f>+G507</f>
        <v>3143.050780141843</v>
      </c>
      <c r="I569" s="34">
        <f t="shared" si="36"/>
        <v>-84.250780141842824</v>
      </c>
    </row>
    <row r="570" spans="1:9" x14ac:dyDescent="0.25">
      <c r="A570" s="7">
        <v>42457</v>
      </c>
      <c r="B570" s="8">
        <v>3058.8</v>
      </c>
      <c r="C570">
        <f>+VLOOKUP($A570,'USD X Barril WTI'!$A$6060:$B$8189,2,0)</f>
        <v>37.99</v>
      </c>
      <c r="D570" s="36">
        <f>+IFERROR(VLOOKUP($A570,'TASA INTERVENCIÓN'!$A$9:$B$4757,2,0),#REF!)</f>
        <v>6.5000000000000002E-2</v>
      </c>
      <c r="E570" s="36">
        <v>5.0000000000000001E-3</v>
      </c>
      <c r="F570">
        <f t="shared" si="37"/>
        <v>0.94366197183098588</v>
      </c>
      <c r="G570" s="9">
        <f t="shared" si="35"/>
        <v>2886.4732394366197</v>
      </c>
      <c r="H570" s="33" t="e">
        <f>+#REF!</f>
        <v>#REF!</v>
      </c>
      <c r="I570" s="34" t="e">
        <f t="shared" si="36"/>
        <v>#REF!</v>
      </c>
    </row>
    <row r="571" spans="1:9" x14ac:dyDescent="0.25">
      <c r="A571" s="7">
        <v>42458</v>
      </c>
      <c r="B571" s="9">
        <v>3047.85</v>
      </c>
      <c r="C571">
        <f>+VLOOKUP($A571,'USD X Barril WTI'!$A$6060:$B$8189,2,0)</f>
        <v>36.909999999999997</v>
      </c>
      <c r="D571" s="36">
        <f>+IFERROR(VLOOKUP($A571,'TASA INTERVENCIÓN'!$A$9:$B$4757,2,0),D570)</f>
        <v>6.5000000000000002E-2</v>
      </c>
      <c r="E571" s="36">
        <v>5.0000000000000001E-3</v>
      </c>
      <c r="F571">
        <f t="shared" si="37"/>
        <v>0.94366197183098588</v>
      </c>
      <c r="G571" s="9">
        <f t="shared" si="35"/>
        <v>2876.1401408450702</v>
      </c>
      <c r="H571" s="33">
        <f>+G509</f>
        <v>3014.5533333333328</v>
      </c>
      <c r="I571" s="34">
        <f t="shared" si="36"/>
        <v>33.296666666667079</v>
      </c>
    </row>
    <row r="572" spans="1:9" x14ac:dyDescent="0.25">
      <c r="A572" s="7">
        <v>42459</v>
      </c>
      <c r="B572" s="8">
        <v>3052.33</v>
      </c>
      <c r="C572">
        <f>+VLOOKUP($A572,'USD X Barril WTI'!$A$6060:$B$8189,2,0)</f>
        <v>36.909999999999997</v>
      </c>
      <c r="D572" s="36">
        <f>+IFERROR(VLOOKUP($A572,'TASA INTERVENCIÓN'!$A$9:$B$4757,2,0),D571)</f>
        <v>6.5000000000000002E-2</v>
      </c>
      <c r="E572" s="36">
        <v>5.0000000000000001E-3</v>
      </c>
      <c r="F572">
        <f t="shared" si="37"/>
        <v>0.94366197183098588</v>
      </c>
      <c r="G572" s="9">
        <f t="shared" si="35"/>
        <v>2880.367746478873</v>
      </c>
      <c r="H572" s="33">
        <f>+G510</f>
        <v>3022.9544680851059</v>
      </c>
      <c r="I572" s="34">
        <f t="shared" si="36"/>
        <v>29.375531914894054</v>
      </c>
    </row>
    <row r="573" spans="1:9" x14ac:dyDescent="0.25">
      <c r="A573" s="7">
        <v>42460</v>
      </c>
      <c r="B573" s="9">
        <v>3022.35</v>
      </c>
      <c r="C573">
        <f>+VLOOKUP($A573,'USD X Barril WTI'!$A$6060:$B$8189,2,0)</f>
        <v>36.94</v>
      </c>
      <c r="D573" s="36">
        <f>+IFERROR(VLOOKUP($A573,'TASA INTERVENCIÓN'!$A$9:$B$4757,2,0),D572)</f>
        <v>6.5000000000000002E-2</v>
      </c>
      <c r="E573" s="36">
        <v>5.0000000000000001E-3</v>
      </c>
      <c r="F573">
        <f t="shared" si="37"/>
        <v>0.94366197183098588</v>
      </c>
      <c r="G573" s="9">
        <f t="shared" si="35"/>
        <v>2852.07676056338</v>
      </c>
      <c r="H573" s="33">
        <f>+G511</f>
        <v>2998.5778723404246</v>
      </c>
      <c r="I573" s="34">
        <f t="shared" si="36"/>
        <v>23.77212765957529</v>
      </c>
    </row>
    <row r="574" spans="1:9" x14ac:dyDescent="0.25">
      <c r="A574" s="7">
        <v>42461</v>
      </c>
      <c r="B574" s="8">
        <v>3000.63</v>
      </c>
      <c r="C574">
        <f>+VLOOKUP($A574,'USD X Barril WTI'!$A$6060:$B$8189,2,0)</f>
        <v>35.36</v>
      </c>
      <c r="D574" s="36">
        <f>+IFERROR(VLOOKUP($A574,'TASA INTERVENCIÓN'!$A$9:$B$4757,2,0),D573)</f>
        <v>6.5000000000000002E-2</v>
      </c>
      <c r="E574" s="36">
        <v>5.0000000000000001E-3</v>
      </c>
      <c r="F574">
        <f t="shared" si="37"/>
        <v>0.94366197183098588</v>
      </c>
      <c r="G574" s="9">
        <f t="shared" si="35"/>
        <v>2831.5804225352113</v>
      </c>
      <c r="H574" s="33">
        <f>+G512</f>
        <v>2993.1133333333328</v>
      </c>
      <c r="I574" s="34">
        <f t="shared" si="36"/>
        <v>7.5166666666673336</v>
      </c>
    </row>
    <row r="575" spans="1:9" x14ac:dyDescent="0.25">
      <c r="A575" s="7">
        <v>42464</v>
      </c>
      <c r="B575" s="9">
        <v>3038.48</v>
      </c>
      <c r="C575">
        <f>+VLOOKUP($A575,'USD X Barril WTI'!$A$6060:$B$8189,2,0)</f>
        <v>34.299999999999997</v>
      </c>
      <c r="D575" s="36">
        <f>+IFERROR(VLOOKUP($A575,'TASA INTERVENCIÓN'!$A$9:$B$4757,2,0),#REF!)</f>
        <v>6.5000000000000002E-2</v>
      </c>
      <c r="E575" s="36">
        <v>5.0000000000000001E-3</v>
      </c>
      <c r="F575">
        <f t="shared" si="37"/>
        <v>0.94366197183098588</v>
      </c>
      <c r="G575" s="9">
        <f t="shared" si="35"/>
        <v>2867.2980281690138</v>
      </c>
      <c r="H575" s="33" t="e">
        <f>+#REF!</f>
        <v>#REF!</v>
      </c>
      <c r="I575" s="34" t="e">
        <f t="shared" si="36"/>
        <v>#REF!</v>
      </c>
    </row>
    <row r="576" spans="1:9" x14ac:dyDescent="0.25">
      <c r="A576" s="7">
        <v>42465</v>
      </c>
      <c r="B576" s="8">
        <v>3066.94</v>
      </c>
      <c r="C576">
        <f>+VLOOKUP($A576,'USD X Barril WTI'!$A$6060:$B$8189,2,0)</f>
        <v>34.520000000000003</v>
      </c>
      <c r="D576" s="36">
        <f>+IFERROR(VLOOKUP($A576,'TASA INTERVENCIÓN'!$A$9:$B$4757,2,0),D575)</f>
        <v>6.5000000000000002E-2</v>
      </c>
      <c r="E576" s="36">
        <v>5.0000000000000001E-3</v>
      </c>
      <c r="F576">
        <f t="shared" si="37"/>
        <v>0.94366197183098588</v>
      </c>
      <c r="G576" s="9">
        <f t="shared" si="35"/>
        <v>2894.1546478873238</v>
      </c>
      <c r="H576" s="33">
        <f>+G513</f>
        <v>2993.1133333333328</v>
      </c>
      <c r="I576" s="34">
        <f t="shared" si="36"/>
        <v>73.826666666667279</v>
      </c>
    </row>
    <row r="577" spans="1:9" x14ac:dyDescent="0.25">
      <c r="A577" s="7">
        <v>42466</v>
      </c>
      <c r="B577" s="9">
        <v>3085.82</v>
      </c>
      <c r="C577">
        <f>+VLOOKUP($A577,'USD X Barril WTI'!$A$6060:$B$8189,2,0)</f>
        <v>37.74</v>
      </c>
      <c r="D577" s="36">
        <f>+IFERROR(VLOOKUP($A577,'TASA INTERVENCIÓN'!$A$9:$B$4757,2,0),D576)</f>
        <v>6.5000000000000002E-2</v>
      </c>
      <c r="E577" s="36">
        <v>5.0000000000000001E-3</v>
      </c>
      <c r="F577">
        <f t="shared" si="37"/>
        <v>0.94366197183098588</v>
      </c>
      <c r="G577" s="9">
        <f t="shared" si="35"/>
        <v>2911.9709859154932</v>
      </c>
      <c r="H577" s="33">
        <f>+G514</f>
        <v>3053.71744680851</v>
      </c>
      <c r="I577" s="34">
        <f t="shared" si="36"/>
        <v>32.102553191490188</v>
      </c>
    </row>
    <row r="578" spans="1:9" x14ac:dyDescent="0.25">
      <c r="A578" s="7">
        <v>42467</v>
      </c>
      <c r="B578" s="8">
        <v>3081.39</v>
      </c>
      <c r="C578">
        <f>+VLOOKUP($A578,'USD X Barril WTI'!$A$6060:$B$8189,2,0)</f>
        <v>37.299999999999997</v>
      </c>
      <c r="D578" s="36">
        <f>+IFERROR(VLOOKUP($A578,'TASA INTERVENCIÓN'!$A$9:$B$4757,2,0),D577)</f>
        <v>6.5000000000000002E-2</v>
      </c>
      <c r="E578" s="36">
        <v>5.0000000000000001E-3</v>
      </c>
      <c r="F578">
        <f t="shared" si="37"/>
        <v>0.94366197183098588</v>
      </c>
      <c r="G578" s="9">
        <f t="shared" si="35"/>
        <v>2907.7905633802816</v>
      </c>
      <c r="H578" s="33">
        <f>+G515</f>
        <v>3044.8031205673756</v>
      </c>
      <c r="I578" s="34">
        <f t="shared" si="36"/>
        <v>36.586879432624301</v>
      </c>
    </row>
    <row r="579" spans="1:9" x14ac:dyDescent="0.25">
      <c r="A579" s="7">
        <v>42468</v>
      </c>
      <c r="B579" s="9">
        <v>3109.6</v>
      </c>
      <c r="C579">
        <f>+VLOOKUP($A579,'USD X Barril WTI'!$A$6060:$B$8189,2,0)</f>
        <v>39.74</v>
      </c>
      <c r="D579" s="36">
        <f>+IFERROR(VLOOKUP($A579,'TASA INTERVENCIÓN'!$A$9:$B$4757,2,0),D578)</f>
        <v>6.5000000000000002E-2</v>
      </c>
      <c r="E579" s="36">
        <v>5.0000000000000001E-3</v>
      </c>
      <c r="F579">
        <f t="shared" si="37"/>
        <v>0.94366197183098588</v>
      </c>
      <c r="G579" s="9">
        <f t="shared" si="35"/>
        <v>2934.4112676056334</v>
      </c>
      <c r="H579" s="33">
        <f>+G516</f>
        <v>3089.3082269503539</v>
      </c>
      <c r="I579" s="34">
        <f t="shared" si="36"/>
        <v>20.291773049646054</v>
      </c>
    </row>
    <row r="580" spans="1:9" x14ac:dyDescent="0.25">
      <c r="A580" s="7">
        <v>42471</v>
      </c>
      <c r="B580" s="8">
        <v>3076.29</v>
      </c>
      <c r="C580">
        <f>+VLOOKUP($A580,'USD X Barril WTI'!$A$6060:$B$8189,2,0)</f>
        <v>40.46</v>
      </c>
      <c r="D580" s="36">
        <f>+IFERROR(VLOOKUP($A580,'TASA INTERVENCIÓN'!$A$9:$B$4757,2,0),#REF!)</f>
        <v>6.5000000000000002E-2</v>
      </c>
      <c r="E580" s="36">
        <v>5.0000000000000001E-3</v>
      </c>
      <c r="F580">
        <f t="shared" si="37"/>
        <v>0.94366197183098588</v>
      </c>
      <c r="G580" s="9">
        <f t="shared" si="35"/>
        <v>2902.9778873239434</v>
      </c>
      <c r="H580" s="33" t="e">
        <f>+#REF!</f>
        <v>#REF!</v>
      </c>
      <c r="I580" s="34" t="e">
        <f t="shared" ref="I580:I624" si="38">+B580-H580</f>
        <v>#REF!</v>
      </c>
    </row>
    <row r="581" spans="1:9" x14ac:dyDescent="0.25">
      <c r="A581" s="7">
        <v>42472</v>
      </c>
      <c r="B581" s="9">
        <v>3057.96</v>
      </c>
      <c r="C581">
        <f>+VLOOKUP($A581,'USD X Barril WTI'!$A$6060:$B$8189,2,0)</f>
        <v>42.12</v>
      </c>
      <c r="D581" s="36">
        <f>+IFERROR(VLOOKUP($A581,'TASA INTERVENCIÓN'!$A$9:$B$4757,2,0),D580)</f>
        <v>6.5000000000000002E-2</v>
      </c>
      <c r="E581" s="36">
        <v>5.0000000000000001E-3</v>
      </c>
      <c r="F581">
        <f t="shared" si="37"/>
        <v>0.94366197183098588</v>
      </c>
      <c r="G581" s="9">
        <f t="shared" ref="G581:G625" si="39">+B581*F581</f>
        <v>2885.6805633802815</v>
      </c>
      <c r="H581" s="33" t="e">
        <f>+G518</f>
        <v>#REF!</v>
      </c>
      <c r="I581" s="34" t="e">
        <f t="shared" si="38"/>
        <v>#REF!</v>
      </c>
    </row>
    <row r="582" spans="1:9" x14ac:dyDescent="0.25">
      <c r="A582" s="7">
        <v>42473</v>
      </c>
      <c r="B582" s="8">
        <v>3036.57</v>
      </c>
      <c r="C582">
        <f>+VLOOKUP($A582,'USD X Barril WTI'!$A$6060:$B$8189,2,0)</f>
        <v>41.7</v>
      </c>
      <c r="D582" s="36">
        <f>+IFERROR(VLOOKUP($A582,'TASA INTERVENCIÓN'!$A$9:$B$4757,2,0),D581)</f>
        <v>6.5000000000000002E-2</v>
      </c>
      <c r="E582" s="36">
        <v>5.0000000000000001E-3</v>
      </c>
      <c r="F582">
        <f t="shared" ref="F582:F626" si="40">+(1+E582)/(1+D582)</f>
        <v>0.94366197183098588</v>
      </c>
      <c r="G582" s="9">
        <f t="shared" si="39"/>
        <v>2865.4956338028169</v>
      </c>
      <c r="H582" s="33">
        <f>+G519</f>
        <v>3106.1104964538999</v>
      </c>
      <c r="I582" s="34">
        <f t="shared" si="38"/>
        <v>-69.540496453899777</v>
      </c>
    </row>
    <row r="583" spans="1:9" x14ac:dyDescent="0.25">
      <c r="A583" s="7">
        <v>42474</v>
      </c>
      <c r="B583" s="9">
        <v>3006.35</v>
      </c>
      <c r="C583">
        <f>+VLOOKUP($A583,'USD X Barril WTI'!$A$6060:$B$8189,2,0)</f>
        <v>41.45</v>
      </c>
      <c r="D583" s="36">
        <f>+IFERROR(VLOOKUP($A583,'TASA INTERVENCIÓN'!$A$9:$B$4757,2,0),D582)</f>
        <v>6.5000000000000002E-2</v>
      </c>
      <c r="E583" s="36">
        <v>5.0000000000000001E-3</v>
      </c>
      <c r="F583">
        <f t="shared" si="40"/>
        <v>0.94366197183098588</v>
      </c>
      <c r="G583" s="9">
        <f t="shared" si="39"/>
        <v>2836.9781690140844</v>
      </c>
      <c r="H583" s="33">
        <f>+G520</f>
        <v>3085.3357446808509</v>
      </c>
      <c r="I583" s="34">
        <f t="shared" si="38"/>
        <v>-78.985744680850985</v>
      </c>
    </row>
    <row r="584" spans="1:9" x14ac:dyDescent="0.25">
      <c r="A584" s="7">
        <v>42475</v>
      </c>
      <c r="B584" s="8">
        <v>3000.78</v>
      </c>
      <c r="C584">
        <f>+VLOOKUP($A584,'USD X Barril WTI'!$A$6060:$B$8189,2,0)</f>
        <v>40.4</v>
      </c>
      <c r="D584" s="36">
        <f>+IFERROR(VLOOKUP($A584,'TASA INTERVENCIÓN'!$A$9:$B$4757,2,0),D583)</f>
        <v>6.5000000000000002E-2</v>
      </c>
      <c r="E584" s="36">
        <v>5.0000000000000001E-3</v>
      </c>
      <c r="F584">
        <f t="shared" si="40"/>
        <v>0.94366197183098588</v>
      </c>
      <c r="G584" s="9">
        <f t="shared" si="39"/>
        <v>2831.7219718309861</v>
      </c>
      <c r="H584" s="33">
        <f>+G521</f>
        <v>3074.8248226950345</v>
      </c>
      <c r="I584" s="34">
        <f t="shared" si="38"/>
        <v>-74.044822695034327</v>
      </c>
    </row>
    <row r="585" spans="1:9" x14ac:dyDescent="0.25">
      <c r="A585" s="7">
        <v>42478</v>
      </c>
      <c r="B585" s="9">
        <v>2999.38</v>
      </c>
      <c r="C585">
        <f>+VLOOKUP($A585,'USD X Barril WTI'!$A$6060:$B$8189,2,0)</f>
        <v>39.74</v>
      </c>
      <c r="D585" s="36">
        <f>+IFERROR(VLOOKUP($A585,'TASA INTERVENCIÓN'!$A$9:$B$4757,2,0),#REF!)</f>
        <v>6.5000000000000002E-2</v>
      </c>
      <c r="E585" s="36">
        <v>5.0000000000000001E-3</v>
      </c>
      <c r="F585">
        <f t="shared" si="40"/>
        <v>0.94366197183098588</v>
      </c>
      <c r="G585" s="9">
        <f t="shared" si="39"/>
        <v>2830.4008450704227</v>
      </c>
      <c r="H585" s="33" t="e">
        <f>+#REF!</f>
        <v>#REF!</v>
      </c>
      <c r="I585" s="34" t="e">
        <f t="shared" si="38"/>
        <v>#REF!</v>
      </c>
    </row>
    <row r="586" spans="1:9" x14ac:dyDescent="0.25">
      <c r="A586" s="7">
        <v>42479</v>
      </c>
      <c r="B586" s="8">
        <v>2995.86</v>
      </c>
      <c r="C586">
        <f>+VLOOKUP($A586,'USD X Barril WTI'!$A$6060:$B$8189,2,0)</f>
        <v>40.880000000000003</v>
      </c>
      <c r="D586" s="36">
        <f>+IFERROR(VLOOKUP($A586,'TASA INTERVENCIÓN'!$A$9:$B$4757,2,0),D585)</f>
        <v>6.5000000000000002E-2</v>
      </c>
      <c r="E586" s="36">
        <v>5.0000000000000001E-3</v>
      </c>
      <c r="F586">
        <f t="shared" si="40"/>
        <v>0.94366197183098588</v>
      </c>
      <c r="G586" s="9">
        <f t="shared" si="39"/>
        <v>2827.0791549295773</v>
      </c>
      <c r="H586" s="33" t="e">
        <f>+#REF!</f>
        <v>#REF!</v>
      </c>
      <c r="I586" s="34" t="e">
        <f t="shared" si="38"/>
        <v>#REF!</v>
      </c>
    </row>
    <row r="587" spans="1:9" x14ac:dyDescent="0.25">
      <c r="A587" s="7">
        <v>42480</v>
      </c>
      <c r="B587" s="9">
        <v>2912.2</v>
      </c>
      <c r="C587">
        <f>+VLOOKUP($A587,'USD X Barril WTI'!$A$6060:$B$8189,2,0)</f>
        <v>42.72</v>
      </c>
      <c r="D587" s="36">
        <f>+IFERROR(VLOOKUP($A587,'TASA INTERVENCIÓN'!$A$9:$B$4757,2,0),D586)</f>
        <v>6.5000000000000002E-2</v>
      </c>
      <c r="E587" s="36">
        <v>5.0000000000000001E-3</v>
      </c>
      <c r="F587">
        <f t="shared" si="40"/>
        <v>0.94366197183098588</v>
      </c>
      <c r="G587" s="9">
        <f t="shared" si="39"/>
        <v>2748.1323943661969</v>
      </c>
      <c r="H587" s="33">
        <f>+G523</f>
        <v>3130.4110638297866</v>
      </c>
      <c r="I587" s="34">
        <f t="shared" si="38"/>
        <v>-218.21106382978678</v>
      </c>
    </row>
    <row r="588" spans="1:9" x14ac:dyDescent="0.25">
      <c r="A588" s="7">
        <v>42481</v>
      </c>
      <c r="B588" s="8">
        <v>2899.92</v>
      </c>
      <c r="C588">
        <f>+VLOOKUP($A588,'USD X Barril WTI'!$A$6060:$B$8189,2,0)</f>
        <v>43.18</v>
      </c>
      <c r="D588" s="36">
        <f>+IFERROR(VLOOKUP($A588,'TASA INTERVENCIÓN'!$A$9:$B$4757,2,0),D587)</f>
        <v>6.5000000000000002E-2</v>
      </c>
      <c r="E588" s="36">
        <v>5.0000000000000001E-3</v>
      </c>
      <c r="F588">
        <f t="shared" si="40"/>
        <v>0.94366197183098588</v>
      </c>
      <c r="G588" s="9">
        <f t="shared" si="39"/>
        <v>2736.5442253521128</v>
      </c>
      <c r="H588" s="33">
        <f>+G524</f>
        <v>3133.756312056737</v>
      </c>
      <c r="I588" s="34">
        <f t="shared" si="38"/>
        <v>-233.83631205673692</v>
      </c>
    </row>
    <row r="589" spans="1:9" x14ac:dyDescent="0.25">
      <c r="A589" s="7">
        <v>42482</v>
      </c>
      <c r="B589" s="9">
        <v>2928.7</v>
      </c>
      <c r="C589">
        <f>+VLOOKUP($A589,'USD X Barril WTI'!$A$6060:$B$8189,2,0)</f>
        <v>42.76</v>
      </c>
      <c r="D589" s="36">
        <f>+IFERROR(VLOOKUP($A589,'TASA INTERVENCIÓN'!$A$9:$B$4757,2,0),D588)</f>
        <v>6.5000000000000002E-2</v>
      </c>
      <c r="E589" s="36">
        <v>5.0000000000000001E-3</v>
      </c>
      <c r="F589">
        <f t="shared" si="40"/>
        <v>0.94366197183098588</v>
      </c>
      <c r="G589" s="9">
        <f t="shared" si="39"/>
        <v>2763.7028169014084</v>
      </c>
      <c r="H589" s="33">
        <f>+G525</f>
        <v>3190.9771631205667</v>
      </c>
      <c r="I589" s="34">
        <f t="shared" si="38"/>
        <v>-262.27716312056691</v>
      </c>
    </row>
    <row r="590" spans="1:9" x14ac:dyDescent="0.25">
      <c r="A590" s="7">
        <v>42485</v>
      </c>
      <c r="B590" s="8">
        <v>2939.7</v>
      </c>
      <c r="C590">
        <f>+VLOOKUP($A590,'USD X Barril WTI'!$A$6060:$B$8189,2,0)</f>
        <v>41.67</v>
      </c>
      <c r="D590" s="36">
        <f>+IFERROR(VLOOKUP($A590,'TASA INTERVENCIÓN'!$A$9:$B$4757,2,0),#REF!)</f>
        <v>6.5000000000000002E-2</v>
      </c>
      <c r="E590" s="36">
        <v>5.0000000000000001E-3</v>
      </c>
      <c r="F590">
        <f t="shared" si="40"/>
        <v>0.94366197183098588</v>
      </c>
      <c r="G590" s="9">
        <f t="shared" si="39"/>
        <v>2774.0830985915491</v>
      </c>
      <c r="H590" s="33" t="e">
        <f>+#REF!</f>
        <v>#REF!</v>
      </c>
      <c r="I590" s="34" t="e">
        <f t="shared" si="38"/>
        <v>#REF!</v>
      </c>
    </row>
    <row r="591" spans="1:9" x14ac:dyDescent="0.25">
      <c r="A591" s="7">
        <v>42486</v>
      </c>
      <c r="B591" s="9">
        <v>2962.08</v>
      </c>
      <c r="C591">
        <f>+VLOOKUP($A591,'USD X Barril WTI'!$A$6060:$B$8189,2,0)</f>
        <v>42.52</v>
      </c>
      <c r="D591" s="36">
        <f>+IFERROR(VLOOKUP($A591,'TASA INTERVENCIÓN'!$A$9:$B$4757,2,0),D590)</f>
        <v>6.5000000000000002E-2</v>
      </c>
      <c r="E591" s="36">
        <v>5.0000000000000001E-3</v>
      </c>
      <c r="F591">
        <f t="shared" si="40"/>
        <v>0.94366197183098588</v>
      </c>
      <c r="G591" s="9">
        <f t="shared" si="39"/>
        <v>2795.2022535211267</v>
      </c>
      <c r="H591" s="33">
        <f>+G527</f>
        <v>3118.8167375886514</v>
      </c>
      <c r="I591" s="34">
        <f t="shared" si="38"/>
        <v>-156.73673758865152</v>
      </c>
    </row>
    <row r="592" spans="1:9" x14ac:dyDescent="0.25">
      <c r="A592" s="7">
        <v>42487</v>
      </c>
      <c r="B592" s="8">
        <v>2945.37</v>
      </c>
      <c r="C592">
        <f>+VLOOKUP($A592,'USD X Barril WTI'!$A$6060:$B$8189,2,0)</f>
        <v>45.29</v>
      </c>
      <c r="D592" s="36">
        <f>+IFERROR(VLOOKUP($A592,'TASA INTERVENCIÓN'!$A$9:$B$4757,2,0),D591)</f>
        <v>6.5000000000000002E-2</v>
      </c>
      <c r="E592" s="36">
        <v>5.0000000000000001E-3</v>
      </c>
      <c r="F592">
        <f t="shared" si="40"/>
        <v>0.94366197183098588</v>
      </c>
      <c r="G592" s="9">
        <f t="shared" si="39"/>
        <v>2779.4336619718306</v>
      </c>
      <c r="H592" s="33">
        <f>+G528</f>
        <v>3195.4533333333329</v>
      </c>
      <c r="I592" s="34">
        <f t="shared" si="38"/>
        <v>-250.08333333333303</v>
      </c>
    </row>
    <row r="593" spans="1:9" x14ac:dyDescent="0.25">
      <c r="A593" s="7">
        <v>42488</v>
      </c>
      <c r="B593" s="9">
        <v>2943.23</v>
      </c>
      <c r="C593">
        <f>+VLOOKUP($A593,'USD X Barril WTI'!$A$6060:$B$8189,2,0)</f>
        <v>46.03</v>
      </c>
      <c r="D593" s="36">
        <f>+IFERROR(VLOOKUP($A593,'TASA INTERVENCIÓN'!$A$9:$B$4757,2,0),D592)</f>
        <v>6.5000000000000002E-2</v>
      </c>
      <c r="E593" s="36">
        <v>5.0000000000000001E-3</v>
      </c>
      <c r="F593">
        <f t="shared" si="40"/>
        <v>0.94366197183098588</v>
      </c>
      <c r="G593" s="9">
        <f t="shared" si="39"/>
        <v>2777.4142253521127</v>
      </c>
      <c r="H593" s="33">
        <f>+G529</f>
        <v>3208.207092198581</v>
      </c>
      <c r="I593" s="34">
        <f t="shared" si="38"/>
        <v>-264.97709219858098</v>
      </c>
    </row>
    <row r="594" spans="1:9" x14ac:dyDescent="0.25">
      <c r="A594" s="7">
        <v>42489</v>
      </c>
      <c r="B594" s="8">
        <v>2885.72</v>
      </c>
      <c r="C594">
        <f>+VLOOKUP($A594,'USD X Barril WTI'!$A$6060:$B$8189,2,0)</f>
        <v>45.98</v>
      </c>
      <c r="D594" s="36">
        <f>+IFERROR(VLOOKUP($A594,'TASA INTERVENCIÓN'!$A$9:$B$4757,2,0),D593)</f>
        <v>6.5000000000000002E-2</v>
      </c>
      <c r="E594" s="36">
        <v>5.0000000000000001E-3</v>
      </c>
      <c r="F594">
        <f t="shared" si="40"/>
        <v>0.94366197183098588</v>
      </c>
      <c r="G594" s="9">
        <f t="shared" si="39"/>
        <v>2723.1442253521122</v>
      </c>
      <c r="H594" s="33">
        <f>+G530</f>
        <v>3199.4923404255314</v>
      </c>
      <c r="I594" s="34">
        <f t="shared" si="38"/>
        <v>-313.77234042553164</v>
      </c>
    </row>
    <row r="595" spans="1:9" x14ac:dyDescent="0.25">
      <c r="A595" s="7">
        <v>42492</v>
      </c>
      <c r="B595" s="9">
        <v>2851.14</v>
      </c>
      <c r="C595">
        <f>+VLOOKUP($A595,'USD X Barril WTI'!$A$6060:$B$8189,2,0)</f>
        <v>44.75</v>
      </c>
      <c r="D595" s="36">
        <f>+IFERROR(VLOOKUP($A595,'TASA INTERVENCIÓN'!$A$9:$B$4757,2,0),#REF!)</f>
        <v>7.0000000000000007E-2</v>
      </c>
      <c r="E595" s="36">
        <v>5.0000000000000001E-3</v>
      </c>
      <c r="F595">
        <f t="shared" si="40"/>
        <v>0.93925233644859796</v>
      </c>
      <c r="G595" s="9">
        <f t="shared" si="39"/>
        <v>2677.9399065420553</v>
      </c>
      <c r="H595" s="33" t="e">
        <f>+#REF!</f>
        <v>#REF!</v>
      </c>
      <c r="I595" s="34" t="e">
        <f t="shared" si="38"/>
        <v>#REF!</v>
      </c>
    </row>
    <row r="596" spans="1:9" x14ac:dyDescent="0.25">
      <c r="A596" s="7">
        <v>42493</v>
      </c>
      <c r="B596" s="8">
        <v>2833.78</v>
      </c>
      <c r="C596">
        <f>+VLOOKUP($A596,'USD X Barril WTI'!$A$6060:$B$8189,2,0)</f>
        <v>43.65</v>
      </c>
      <c r="D596" s="36">
        <f>+IFERROR(VLOOKUP($A596,'TASA INTERVENCIÓN'!$A$9:$B$4757,2,0),D595)</f>
        <v>7.0000000000000007E-2</v>
      </c>
      <c r="E596" s="36">
        <v>5.0000000000000001E-3</v>
      </c>
      <c r="F596">
        <f t="shared" si="40"/>
        <v>0.93925233644859796</v>
      </c>
      <c r="G596" s="9">
        <f t="shared" si="39"/>
        <v>2661.634485981308</v>
      </c>
      <c r="H596" s="33">
        <f>+G532</f>
        <v>3116.7420283018864</v>
      </c>
      <c r="I596" s="34">
        <f t="shared" si="38"/>
        <v>-282.96202830188622</v>
      </c>
    </row>
    <row r="597" spans="1:9" x14ac:dyDescent="0.25">
      <c r="A597" s="7">
        <v>42494</v>
      </c>
      <c r="B597" s="9">
        <v>2895.51</v>
      </c>
      <c r="C597">
        <f>+VLOOKUP($A597,'USD X Barril WTI'!$A$6060:$B$8189,2,0)</f>
        <v>43.77</v>
      </c>
      <c r="D597" s="36">
        <f>+IFERROR(VLOOKUP($A597,'TASA INTERVENCIÓN'!$A$9:$B$4757,2,0),D596)</f>
        <v>7.0000000000000007E-2</v>
      </c>
      <c r="E597" s="36">
        <v>5.0000000000000001E-3</v>
      </c>
      <c r="F597">
        <f t="shared" si="40"/>
        <v>0.93925233644859796</v>
      </c>
      <c r="G597" s="9">
        <f t="shared" si="39"/>
        <v>2719.6145327102799</v>
      </c>
      <c r="H597" s="33">
        <f>+G533</f>
        <v>3154.2019811320752</v>
      </c>
      <c r="I597" s="34">
        <f t="shared" si="38"/>
        <v>-258.69198113207494</v>
      </c>
    </row>
    <row r="598" spans="1:9" x14ac:dyDescent="0.25">
      <c r="A598" s="7">
        <v>42495</v>
      </c>
      <c r="B598" s="8">
        <v>2942.16</v>
      </c>
      <c r="C598">
        <f>+VLOOKUP($A598,'USD X Barril WTI'!$A$6060:$B$8189,2,0)</f>
        <v>44.33</v>
      </c>
      <c r="D598" s="36">
        <f>+IFERROR(VLOOKUP($A598,'TASA INTERVENCIÓN'!$A$9:$B$4757,2,0),D597)</f>
        <v>7.0000000000000007E-2</v>
      </c>
      <c r="E598" s="36">
        <v>5.0000000000000001E-3</v>
      </c>
      <c r="F598">
        <f t="shared" si="40"/>
        <v>0.93925233644859796</v>
      </c>
      <c r="G598" s="9">
        <f t="shared" si="39"/>
        <v>2763.430654205607</v>
      </c>
      <c r="H598" s="33">
        <f>+G534</f>
        <v>3211.913632075471</v>
      </c>
      <c r="I598" s="34">
        <f t="shared" si="38"/>
        <v>-269.75363207547116</v>
      </c>
    </row>
    <row r="599" spans="1:9" x14ac:dyDescent="0.25">
      <c r="A599" s="7">
        <v>42496</v>
      </c>
      <c r="B599" s="9">
        <v>2952.37</v>
      </c>
      <c r="C599">
        <f>+VLOOKUP($A599,'USD X Barril WTI'!$A$6060:$B$8189,2,0)</f>
        <v>44.58</v>
      </c>
      <c r="D599" s="36">
        <f>+IFERROR(VLOOKUP($A599,'TASA INTERVENCIÓN'!$A$9:$B$4757,2,0),D598)</f>
        <v>7.0000000000000007E-2</v>
      </c>
      <c r="E599" s="36">
        <v>5.0000000000000001E-3</v>
      </c>
      <c r="F599">
        <f t="shared" si="40"/>
        <v>0.93925233644859796</v>
      </c>
      <c r="G599" s="9">
        <f t="shared" si="39"/>
        <v>2773.020420560747</v>
      </c>
      <c r="H599" s="33">
        <f>+G535</f>
        <v>3206.7084905660372</v>
      </c>
      <c r="I599" s="34">
        <f t="shared" si="38"/>
        <v>-254.33849056603731</v>
      </c>
    </row>
    <row r="600" spans="1:9" x14ac:dyDescent="0.25">
      <c r="A600" s="7">
        <v>42499</v>
      </c>
      <c r="B600" s="8">
        <v>2969.62</v>
      </c>
      <c r="C600">
        <f>+VLOOKUP($A600,'USD X Barril WTI'!$A$6060:$B$8189,2,0)</f>
        <v>43.45</v>
      </c>
      <c r="D600" s="36" t="e">
        <f>+IFERROR(VLOOKUP($A600,'TASA INTERVENCIÓN'!$A$9:$B$4757,2,0),#REF!)</f>
        <v>#REF!</v>
      </c>
      <c r="E600" s="36">
        <v>5.0000000000000001E-3</v>
      </c>
      <c r="F600" t="e">
        <f t="shared" si="40"/>
        <v>#REF!</v>
      </c>
      <c r="G600" s="9" t="e">
        <f t="shared" si="39"/>
        <v>#REF!</v>
      </c>
      <c r="H600" s="33" t="e">
        <f>+#REF!</f>
        <v>#REF!</v>
      </c>
      <c r="I600" s="34" t="e">
        <f t="shared" si="38"/>
        <v>#REF!</v>
      </c>
    </row>
    <row r="601" spans="1:9" x14ac:dyDescent="0.25">
      <c r="A601" s="7">
        <v>42500</v>
      </c>
      <c r="B601" s="9">
        <v>2969.62</v>
      </c>
      <c r="C601">
        <f>+VLOOKUP($A601,'USD X Barril WTI'!$A$6060:$B$8189,2,0)</f>
        <v>44.68</v>
      </c>
      <c r="D601" s="36">
        <f>+IFERROR(VLOOKUP($A601,'TASA INTERVENCIÓN'!$A$9:$B$4757,2,0),D600)</f>
        <v>7.0000000000000007E-2</v>
      </c>
      <c r="E601" s="36">
        <v>5.0000000000000001E-3</v>
      </c>
      <c r="F601">
        <f t="shared" si="40"/>
        <v>0.93925233644859796</v>
      </c>
      <c r="G601" s="9">
        <f t="shared" si="39"/>
        <v>2789.2225233644854</v>
      </c>
      <c r="H601" s="33">
        <f>+G537</f>
        <v>3148.200424528301</v>
      </c>
      <c r="I601" s="34">
        <f t="shared" si="38"/>
        <v>-178.58042452830114</v>
      </c>
    </row>
    <row r="602" spans="1:9" x14ac:dyDescent="0.25">
      <c r="A602" s="7">
        <v>42501</v>
      </c>
      <c r="B602" s="8">
        <v>2979.54</v>
      </c>
      <c r="C602">
        <f>+VLOOKUP($A602,'USD X Barril WTI'!$A$6060:$B$8189,2,0)</f>
        <v>46.21</v>
      </c>
      <c r="D602" s="36">
        <f>+IFERROR(VLOOKUP($A602,'TASA INTERVENCIÓN'!$A$9:$B$4757,2,0),D601)</f>
        <v>7.0000000000000007E-2</v>
      </c>
      <c r="E602" s="36">
        <v>5.0000000000000001E-3</v>
      </c>
      <c r="F602">
        <f t="shared" si="40"/>
        <v>0.93925233644859796</v>
      </c>
      <c r="G602" s="9">
        <f t="shared" si="39"/>
        <v>2798.5399065420556</v>
      </c>
      <c r="H602" s="33">
        <f>+G538</f>
        <v>3192.3161320754712</v>
      </c>
      <c r="I602" s="34">
        <f t="shared" si="38"/>
        <v>-212.7761320754712</v>
      </c>
    </row>
    <row r="603" spans="1:9" x14ac:dyDescent="0.25">
      <c r="A603" s="7">
        <v>42502</v>
      </c>
      <c r="B603" s="9">
        <v>2956.82</v>
      </c>
      <c r="C603">
        <f>+VLOOKUP($A603,'USD X Barril WTI'!$A$6060:$B$8189,2,0)</f>
        <v>46.64</v>
      </c>
      <c r="D603" s="36">
        <f>+IFERROR(VLOOKUP($A603,'TASA INTERVENCIÓN'!$A$9:$B$4757,2,0),D602)</f>
        <v>7.0000000000000007E-2</v>
      </c>
      <c r="E603" s="36">
        <v>5.0000000000000001E-3</v>
      </c>
      <c r="F603">
        <f t="shared" si="40"/>
        <v>0.93925233644859796</v>
      </c>
      <c r="G603" s="9">
        <f t="shared" si="39"/>
        <v>2777.2000934579437</v>
      </c>
      <c r="H603" s="33">
        <f>+G539</f>
        <v>3215.933632075471</v>
      </c>
      <c r="I603" s="34">
        <f t="shared" si="38"/>
        <v>-259.11363207547083</v>
      </c>
    </row>
    <row r="604" spans="1:9" x14ac:dyDescent="0.25">
      <c r="A604" s="7">
        <v>42503</v>
      </c>
      <c r="B604" s="8">
        <v>2934.88</v>
      </c>
      <c r="C604">
        <f>+VLOOKUP($A604,'USD X Barril WTI'!$A$6060:$B$8189,2,0)</f>
        <v>46.22</v>
      </c>
      <c r="D604" s="36">
        <f>+IFERROR(VLOOKUP($A604,'TASA INTERVENCIÓN'!$A$9:$B$4757,2,0),D603)</f>
        <v>7.0000000000000007E-2</v>
      </c>
      <c r="E604" s="36">
        <v>5.0000000000000001E-3</v>
      </c>
      <c r="F604">
        <f t="shared" si="40"/>
        <v>0.93925233644859796</v>
      </c>
      <c r="G604" s="9">
        <f t="shared" si="39"/>
        <v>2756.5928971962612</v>
      </c>
      <c r="H604" s="33">
        <f>+G540</f>
        <v>3209.9794811320749</v>
      </c>
      <c r="I604" s="34">
        <f t="shared" si="38"/>
        <v>-275.09948113207474</v>
      </c>
    </row>
    <row r="605" spans="1:9" x14ac:dyDescent="0.25">
      <c r="A605" s="7">
        <v>42506</v>
      </c>
      <c r="B605" s="9">
        <v>2983.82</v>
      </c>
      <c r="C605">
        <f>+VLOOKUP($A605,'USD X Barril WTI'!$A$6060:$B$8189,2,0)</f>
        <v>47.72</v>
      </c>
      <c r="D605" s="36">
        <f>+IFERROR(VLOOKUP($A605,'TASA INTERVENCIÓN'!$A$9:$B$4757,2,0),#REF!)</f>
        <v>7.0000000000000007E-2</v>
      </c>
      <c r="E605" s="36">
        <v>5.0000000000000001E-3</v>
      </c>
      <c r="F605">
        <f t="shared" si="40"/>
        <v>0.93925233644859796</v>
      </c>
      <c r="G605" s="9">
        <f t="shared" si="39"/>
        <v>2802.5599065420556</v>
      </c>
      <c r="H605" s="33" t="e">
        <f>+#REF!</f>
        <v>#REF!</v>
      </c>
      <c r="I605" s="34" t="e">
        <f t="shared" si="38"/>
        <v>#REF!</v>
      </c>
    </row>
    <row r="606" spans="1:9" x14ac:dyDescent="0.25">
      <c r="A606" s="7">
        <v>42507</v>
      </c>
      <c r="B606" s="8">
        <v>3007.74</v>
      </c>
      <c r="C606">
        <f>+VLOOKUP($A606,'USD X Barril WTI'!$A$6060:$B$8189,2,0)</f>
        <v>48.29</v>
      </c>
      <c r="D606" s="36">
        <f>+IFERROR(VLOOKUP($A606,'TASA INTERVENCIÓN'!$A$9:$B$4757,2,0),D605)</f>
        <v>7.0000000000000007E-2</v>
      </c>
      <c r="E606" s="36">
        <v>5.0000000000000001E-3</v>
      </c>
      <c r="F606">
        <f t="shared" si="40"/>
        <v>0.93925233644859796</v>
      </c>
      <c r="G606" s="9">
        <f t="shared" si="39"/>
        <v>2825.0268224299057</v>
      </c>
      <c r="H606" s="33" t="e">
        <f>+#REF!</f>
        <v>#REF!</v>
      </c>
      <c r="I606" s="34" t="e">
        <f t="shared" si="38"/>
        <v>#REF!</v>
      </c>
    </row>
    <row r="607" spans="1:9" x14ac:dyDescent="0.25">
      <c r="A607" s="7">
        <v>42508</v>
      </c>
      <c r="B607" s="9">
        <v>3020.89</v>
      </c>
      <c r="C607">
        <f>+VLOOKUP($A607,'USD X Barril WTI'!$A$6060:$B$8189,2,0)</f>
        <v>48.12</v>
      </c>
      <c r="D607" s="36">
        <f>+IFERROR(VLOOKUP($A607,'TASA INTERVENCIÓN'!$A$9:$B$4757,2,0),D606)</f>
        <v>7.0000000000000007E-2</v>
      </c>
      <c r="E607" s="36">
        <v>5.0000000000000001E-3</v>
      </c>
      <c r="F607">
        <f t="shared" si="40"/>
        <v>0.93925233644859796</v>
      </c>
      <c r="G607" s="9">
        <f t="shared" si="39"/>
        <v>2837.377990654205</v>
      </c>
      <c r="H607" s="33">
        <f>+G542</f>
        <v>3232.8953773584904</v>
      </c>
      <c r="I607" s="34">
        <f t="shared" si="38"/>
        <v>-212.00537735849048</v>
      </c>
    </row>
    <row r="608" spans="1:9" x14ac:dyDescent="0.25">
      <c r="A608" s="7">
        <v>42509</v>
      </c>
      <c r="B608" s="8">
        <v>3031.48</v>
      </c>
      <c r="C608">
        <f>+VLOOKUP($A608,'USD X Barril WTI'!$A$6060:$B$8189,2,0)</f>
        <v>48.16</v>
      </c>
      <c r="D608" s="36">
        <f>+IFERROR(VLOOKUP($A608,'TASA INTERVENCIÓN'!$A$9:$B$4757,2,0),D607)</f>
        <v>7.0000000000000007E-2</v>
      </c>
      <c r="E608" s="36">
        <v>5.0000000000000001E-3</v>
      </c>
      <c r="F608">
        <f t="shared" si="40"/>
        <v>0.93925233644859796</v>
      </c>
      <c r="G608" s="9">
        <f t="shared" si="39"/>
        <v>2847.3246728971958</v>
      </c>
      <c r="H608" s="33">
        <f>+G543</f>
        <v>3230.0984433962258</v>
      </c>
      <c r="I608" s="34">
        <f t="shared" si="38"/>
        <v>-198.61844339622576</v>
      </c>
    </row>
    <row r="609" spans="1:9" x14ac:dyDescent="0.25">
      <c r="A609" s="7">
        <v>42510</v>
      </c>
      <c r="B609" s="9">
        <v>3056.06</v>
      </c>
      <c r="C609">
        <f>+VLOOKUP($A609,'USD X Barril WTI'!$A$6060:$B$8189,2,0)</f>
        <v>47.67</v>
      </c>
      <c r="D609" s="36">
        <f>+IFERROR(VLOOKUP($A609,'TASA INTERVENCIÓN'!$A$9:$B$4757,2,0),D608)</f>
        <v>7.0000000000000007E-2</v>
      </c>
      <c r="E609" s="36">
        <v>5.0000000000000001E-3</v>
      </c>
      <c r="F609">
        <f t="shared" si="40"/>
        <v>0.93925233644859796</v>
      </c>
      <c r="G609" s="9">
        <f t="shared" si="39"/>
        <v>2870.4114953271023</v>
      </c>
      <c r="H609" s="33">
        <f>+G544</f>
        <v>3215.8767452830184</v>
      </c>
      <c r="I609" s="34">
        <f t="shared" si="38"/>
        <v>-159.81674528301846</v>
      </c>
    </row>
    <row r="610" spans="1:9" x14ac:dyDescent="0.25">
      <c r="A610" s="7">
        <v>42513</v>
      </c>
      <c r="B610" s="8">
        <v>3047.99</v>
      </c>
      <c r="C610">
        <f>+VLOOKUP($A610,'USD X Barril WTI'!$A$6060:$B$8189,2,0)</f>
        <v>48.12</v>
      </c>
      <c r="D610" s="36">
        <f>+IFERROR(VLOOKUP($A610,'TASA INTERVENCIÓN'!$A$9:$B$4757,2,0),#REF!)</f>
        <v>7.0000000000000007E-2</v>
      </c>
      <c r="E610" s="36">
        <v>5.0000000000000001E-3</v>
      </c>
      <c r="F610">
        <f t="shared" si="40"/>
        <v>0.93925233644859796</v>
      </c>
      <c r="G610" s="9">
        <f t="shared" si="39"/>
        <v>2862.8317289719621</v>
      </c>
      <c r="H610" s="33" t="e">
        <f>+#REF!</f>
        <v>#REF!</v>
      </c>
      <c r="I610" s="34" t="e">
        <f t="shared" si="38"/>
        <v>#REF!</v>
      </c>
    </row>
    <row r="611" spans="1:9" x14ac:dyDescent="0.25">
      <c r="A611" s="7">
        <v>42514</v>
      </c>
      <c r="B611" s="9">
        <v>3058.25</v>
      </c>
      <c r="C611">
        <f>+VLOOKUP($A611,'USD X Barril WTI'!$A$6060:$B$8189,2,0)</f>
        <v>48.04</v>
      </c>
      <c r="D611" s="36">
        <f>+IFERROR(VLOOKUP($A611,'TASA INTERVENCIÓN'!$A$9:$B$4757,2,0),D610)</f>
        <v>7.0000000000000007E-2</v>
      </c>
      <c r="E611" s="36">
        <v>5.0000000000000001E-3</v>
      </c>
      <c r="F611">
        <f t="shared" si="40"/>
        <v>0.93925233644859796</v>
      </c>
      <c r="G611" s="9">
        <f t="shared" si="39"/>
        <v>2872.4684579439245</v>
      </c>
      <c r="H611" s="33">
        <f>+G546</f>
        <v>3175.1189647058823</v>
      </c>
      <c r="I611" s="34">
        <f t="shared" si="38"/>
        <v>-116.86896470588226</v>
      </c>
    </row>
    <row r="612" spans="1:9" x14ac:dyDescent="0.25">
      <c r="A612" s="7">
        <v>42515</v>
      </c>
      <c r="B612" s="8">
        <v>3059.92</v>
      </c>
      <c r="C612">
        <f>+VLOOKUP($A612,'USD X Barril WTI'!$A$6060:$B$8189,2,0)</f>
        <v>49.1</v>
      </c>
      <c r="D612" s="36">
        <f>+IFERROR(VLOOKUP($A612,'TASA INTERVENCIÓN'!$A$9:$B$4757,2,0),D611)</f>
        <v>7.0000000000000007E-2</v>
      </c>
      <c r="E612" s="36">
        <v>5.0000000000000001E-3</v>
      </c>
      <c r="F612">
        <f t="shared" si="40"/>
        <v>0.93925233644859796</v>
      </c>
      <c r="G612" s="9">
        <f t="shared" si="39"/>
        <v>2874.0370093457941</v>
      </c>
      <c r="H612" s="33">
        <f>+G547</f>
        <v>3134.8811294117641</v>
      </c>
      <c r="I612" s="34">
        <f t="shared" si="38"/>
        <v>-74.961129411763977</v>
      </c>
    </row>
    <row r="613" spans="1:9" x14ac:dyDescent="0.25">
      <c r="A613" s="7">
        <v>42516</v>
      </c>
      <c r="B613" s="9">
        <v>3061.89</v>
      </c>
      <c r="C613">
        <f>+VLOOKUP($A613,'USD X Barril WTI'!$A$6060:$B$8189,2,0)</f>
        <v>49</v>
      </c>
      <c r="D613" s="36">
        <f>+IFERROR(VLOOKUP($A613,'TASA INTERVENCIÓN'!$A$9:$B$4757,2,0),D612)</f>
        <v>7.0000000000000007E-2</v>
      </c>
      <c r="E613" s="36">
        <v>5.0000000000000001E-3</v>
      </c>
      <c r="F613">
        <f t="shared" si="40"/>
        <v>0.93925233644859796</v>
      </c>
      <c r="G613" s="9">
        <f t="shared" si="39"/>
        <v>2875.8873364485976</v>
      </c>
      <c r="H613" s="33">
        <f>+G548</f>
        <v>3142.7319529411761</v>
      </c>
      <c r="I613" s="34">
        <f t="shared" si="38"/>
        <v>-80.84195294117626</v>
      </c>
    </row>
    <row r="614" spans="1:9" x14ac:dyDescent="0.25">
      <c r="A614" s="7">
        <v>42517</v>
      </c>
      <c r="B614" s="8">
        <v>3054.6</v>
      </c>
      <c r="C614">
        <f>+VLOOKUP($A614,'USD X Barril WTI'!$A$6060:$B$8189,2,0)</f>
        <v>49.36</v>
      </c>
      <c r="D614" s="36">
        <f>+IFERROR(VLOOKUP($A614,'TASA INTERVENCIÓN'!$A$9:$B$4757,2,0),D613)</f>
        <v>7.0000000000000007E-2</v>
      </c>
      <c r="E614" s="36">
        <v>5.0000000000000001E-3</v>
      </c>
      <c r="F614">
        <f t="shared" si="40"/>
        <v>0.93925233644859796</v>
      </c>
      <c r="G614" s="9">
        <f t="shared" si="39"/>
        <v>2869.0401869158873</v>
      </c>
      <c r="H614" s="33">
        <f>+G549</f>
        <v>3160.8455999999996</v>
      </c>
      <c r="I614" s="34">
        <f t="shared" si="38"/>
        <v>-106.24559999999974</v>
      </c>
    </row>
    <row r="615" spans="1:9" x14ac:dyDescent="0.25">
      <c r="A615" s="7">
        <v>42521</v>
      </c>
      <c r="B615" s="8">
        <v>3069.17</v>
      </c>
      <c r="C615">
        <f>+VLOOKUP($A615,'USD X Barril WTI'!$A$6060:$B$8189,2,0)</f>
        <v>49.1</v>
      </c>
      <c r="D615" s="36">
        <f>+IFERROR(VLOOKUP($A615,'TASA INTERVENCIÓN'!$A$9:$B$4757,2,0),#REF!)</f>
        <v>7.2499999999999995E-2</v>
      </c>
      <c r="E615" s="36">
        <v>5.0000000000000001E-3</v>
      </c>
      <c r="F615">
        <f t="shared" si="40"/>
        <v>0.93706293706293697</v>
      </c>
      <c r="G615" s="9">
        <f t="shared" si="39"/>
        <v>2876.0054545454545</v>
      </c>
      <c r="H615" s="33">
        <f>+G551</f>
        <v>3127.0870588235293</v>
      </c>
      <c r="I615" s="34">
        <f t="shared" si="38"/>
        <v>-57.91705882352926</v>
      </c>
    </row>
    <row r="616" spans="1:9" x14ac:dyDescent="0.25">
      <c r="A616" s="7">
        <v>42522</v>
      </c>
      <c r="B616" s="9">
        <v>3089.65</v>
      </c>
      <c r="C616">
        <f>+VLOOKUP($A616,'USD X Barril WTI'!$A$6060:$B$8189,2,0)</f>
        <v>49.07</v>
      </c>
      <c r="D616" s="36">
        <f>+IFERROR(VLOOKUP($A616,'TASA INTERVENCIÓN'!$A$9:$B$4757,2,0),D615)</f>
        <v>7.2499999999999995E-2</v>
      </c>
      <c r="E616" s="36">
        <v>5.0000000000000001E-3</v>
      </c>
      <c r="F616">
        <f t="shared" si="40"/>
        <v>0.93706293706293697</v>
      </c>
      <c r="G616" s="9">
        <f t="shared" si="39"/>
        <v>2895.1965034965033</v>
      </c>
      <c r="H616" s="33">
        <f>+G552</f>
        <v>3140.1402352941177</v>
      </c>
      <c r="I616" s="34">
        <f t="shared" si="38"/>
        <v>-50.49023529411761</v>
      </c>
    </row>
    <row r="617" spans="1:9" x14ac:dyDescent="0.25">
      <c r="A617" s="7">
        <v>42523</v>
      </c>
      <c r="B617" s="8">
        <v>3117.83</v>
      </c>
      <c r="C617">
        <f>+VLOOKUP($A617,'USD X Barril WTI'!$A$6060:$B$8189,2,0)</f>
        <v>49.14</v>
      </c>
      <c r="D617" s="36">
        <f>+IFERROR(VLOOKUP($A617,'TASA INTERVENCIÓN'!$A$9:$B$4757,2,0),D616)</f>
        <v>7.2499999999999995E-2</v>
      </c>
      <c r="E617" s="36">
        <v>5.0000000000000001E-3</v>
      </c>
      <c r="F617">
        <f t="shared" si="40"/>
        <v>0.93706293706293697</v>
      </c>
      <c r="G617" s="9">
        <f t="shared" si="39"/>
        <v>2921.6029370629367</v>
      </c>
      <c r="H617" s="33">
        <f>+G553</f>
        <v>3091.9569882352939</v>
      </c>
      <c r="I617" s="34">
        <f t="shared" si="38"/>
        <v>25.873011764706007</v>
      </c>
    </row>
    <row r="618" spans="1:9" x14ac:dyDescent="0.25">
      <c r="A618" s="7">
        <v>42524</v>
      </c>
      <c r="B618" s="9">
        <v>3110.88</v>
      </c>
      <c r="C618">
        <f>+VLOOKUP($A618,'USD X Barril WTI'!$A$6060:$B$8189,2,0)</f>
        <v>48.69</v>
      </c>
      <c r="D618" s="36">
        <f>+IFERROR(VLOOKUP($A618,'TASA INTERVENCIÓN'!$A$9:$B$4757,2,0),D617)</f>
        <v>7.2499999999999995E-2</v>
      </c>
      <c r="E618" s="36">
        <v>5.0000000000000001E-3</v>
      </c>
      <c r="F618">
        <f t="shared" si="40"/>
        <v>0.93706293706293697</v>
      </c>
      <c r="G618" s="9">
        <f t="shared" si="39"/>
        <v>2915.0903496503493</v>
      </c>
      <c r="H618" s="33">
        <f>+G554</f>
        <v>3032.1204705882351</v>
      </c>
      <c r="I618" s="34">
        <f t="shared" si="38"/>
        <v>78.759529411765016</v>
      </c>
    </row>
    <row r="619" spans="1:9" x14ac:dyDescent="0.25">
      <c r="A619" s="7">
        <v>42527</v>
      </c>
      <c r="B619" s="8">
        <v>3017.71</v>
      </c>
      <c r="C619">
        <f>+VLOOKUP($A619,'USD X Barril WTI'!$A$6060:$B$8189,2,0)</f>
        <v>49.71</v>
      </c>
      <c r="D619" s="36" t="e">
        <f>+IFERROR(VLOOKUP($A619,'TASA INTERVENCIÓN'!$A$9:$B$4757,2,0),#REF!)</f>
        <v>#REF!</v>
      </c>
      <c r="E619" s="36">
        <v>5.0000000000000001E-3</v>
      </c>
      <c r="F619" t="e">
        <f t="shared" si="40"/>
        <v>#REF!</v>
      </c>
      <c r="G619" s="9" t="e">
        <f t="shared" si="39"/>
        <v>#REF!</v>
      </c>
      <c r="H619" s="33" t="e">
        <f>+#REF!</f>
        <v>#REF!</v>
      </c>
      <c r="I619" s="34" t="e">
        <f t="shared" si="38"/>
        <v>#REF!</v>
      </c>
    </row>
    <row r="620" spans="1:9" x14ac:dyDescent="0.25">
      <c r="A620" s="7">
        <v>42528</v>
      </c>
      <c r="B620" s="9">
        <v>3017.71</v>
      </c>
      <c r="C620">
        <f>+VLOOKUP($A620,'USD X Barril WTI'!$A$6060:$B$8189,2,0)</f>
        <v>50.37</v>
      </c>
      <c r="D620" s="36">
        <f>+IFERROR(VLOOKUP($A620,'TASA INTERVENCIÓN'!$A$9:$B$4757,2,0),D619)</f>
        <v>7.2499999999999995E-2</v>
      </c>
      <c r="E620" s="36">
        <v>5.0000000000000001E-3</v>
      </c>
      <c r="F620">
        <f t="shared" si="40"/>
        <v>0.93706293706293697</v>
      </c>
      <c r="G620" s="9">
        <f t="shared" si="39"/>
        <v>2827.7841958041954</v>
      </c>
      <c r="H620" s="33">
        <f>+G556</f>
        <v>2992.0623529411764</v>
      </c>
      <c r="I620" s="34">
        <f t="shared" si="38"/>
        <v>25.647647058823623</v>
      </c>
    </row>
    <row r="621" spans="1:9" x14ac:dyDescent="0.25">
      <c r="A621" s="7">
        <v>42529</v>
      </c>
      <c r="B621" s="8">
        <v>2950.95</v>
      </c>
      <c r="C621">
        <f>+VLOOKUP($A621,'USD X Barril WTI'!$A$6060:$B$8189,2,0)</f>
        <v>51.23</v>
      </c>
      <c r="D621" s="36">
        <f>+IFERROR(VLOOKUP($A621,'TASA INTERVENCIÓN'!$A$9:$B$4757,2,0),D620)</f>
        <v>7.2499999999999995E-2</v>
      </c>
      <c r="E621" s="36">
        <v>5.0000000000000001E-3</v>
      </c>
      <c r="F621">
        <f t="shared" si="40"/>
        <v>0.93706293706293697</v>
      </c>
      <c r="G621" s="9">
        <f t="shared" si="39"/>
        <v>2765.2258741258738</v>
      </c>
      <c r="H621" s="33">
        <f>+G557</f>
        <v>2965.6060235294117</v>
      </c>
      <c r="I621" s="34">
        <f t="shared" si="38"/>
        <v>-14.656023529411868</v>
      </c>
    </row>
    <row r="622" spans="1:9" x14ac:dyDescent="0.25">
      <c r="A622" s="7">
        <v>42530</v>
      </c>
      <c r="B622" s="9">
        <v>2905.23</v>
      </c>
      <c r="C622">
        <f>+VLOOKUP($A622,'USD X Barril WTI'!$A$6060:$B$8189,2,0)</f>
        <v>50.52</v>
      </c>
      <c r="D622" s="36">
        <f>+IFERROR(VLOOKUP($A622,'TASA INTERVENCIÓN'!$A$9:$B$4757,2,0),D621)</f>
        <v>7.2499999999999995E-2</v>
      </c>
      <c r="E622" s="36">
        <v>5.0000000000000001E-3</v>
      </c>
      <c r="F622">
        <f t="shared" si="40"/>
        <v>0.93706293706293697</v>
      </c>
      <c r="G622" s="9">
        <f t="shared" si="39"/>
        <v>2722.3833566433564</v>
      </c>
      <c r="H622" s="33">
        <f>+G558</f>
        <v>2985.1101176470588</v>
      </c>
      <c r="I622" s="34">
        <f t="shared" si="38"/>
        <v>-79.880117647058796</v>
      </c>
    </row>
    <row r="623" spans="1:9" x14ac:dyDescent="0.25">
      <c r="A623" s="7">
        <v>42531</v>
      </c>
      <c r="B623" s="8">
        <v>2942.13</v>
      </c>
      <c r="C623">
        <f>+VLOOKUP($A623,'USD X Barril WTI'!$A$6060:$B$8189,2,0)</f>
        <v>49.09</v>
      </c>
      <c r="D623" s="36">
        <f>+IFERROR(VLOOKUP($A623,'TASA INTERVENCIÓN'!$A$9:$B$4757,2,0),D622)</f>
        <v>7.2499999999999995E-2</v>
      </c>
      <c r="E623" s="36">
        <v>5.0000000000000001E-3</v>
      </c>
      <c r="F623">
        <f t="shared" si="40"/>
        <v>0.93706293706293697</v>
      </c>
      <c r="G623" s="9">
        <f t="shared" si="39"/>
        <v>2756.9609790209788</v>
      </c>
      <c r="H623" s="33">
        <f>+G559</f>
        <v>3019.719952941176</v>
      </c>
      <c r="I623" s="34">
        <f t="shared" si="38"/>
        <v>-77.589952941175852</v>
      </c>
    </row>
    <row r="624" spans="1:9" x14ac:dyDescent="0.25">
      <c r="A624" s="7">
        <v>42534</v>
      </c>
      <c r="B624" s="9">
        <v>2969.83</v>
      </c>
      <c r="C624">
        <f>+VLOOKUP($A624,'USD X Barril WTI'!$A$6060:$B$8189,2,0)</f>
        <v>48.89</v>
      </c>
      <c r="D624" s="36">
        <f>+IFERROR(VLOOKUP($A624,'TASA INTERVENCIÓN'!$A$9:$B$4757,2,0),#REF!)</f>
        <v>7.2499999999999995E-2</v>
      </c>
      <c r="E624" s="36">
        <v>5.0000000000000001E-3</v>
      </c>
      <c r="F624">
        <f t="shared" si="40"/>
        <v>0.93706293706293697</v>
      </c>
      <c r="G624" s="9">
        <f t="shared" si="39"/>
        <v>2782.9176223776221</v>
      </c>
      <c r="H624" s="33" t="e">
        <f>+#REF!</f>
        <v>#REF!</v>
      </c>
      <c r="I624" s="34" t="e">
        <f t="shared" si="38"/>
        <v>#REF!</v>
      </c>
    </row>
    <row r="625" spans="1:9" x14ac:dyDescent="0.25">
      <c r="A625" s="7">
        <v>42535</v>
      </c>
      <c r="B625" s="8">
        <v>2990.35</v>
      </c>
      <c r="C625">
        <f>+VLOOKUP($A625,'USD X Barril WTI'!$A$6060:$B$8189,2,0)</f>
        <v>48.49</v>
      </c>
      <c r="D625" s="36">
        <f>+IFERROR(VLOOKUP($A625,'TASA INTERVENCIÓN'!$A$9:$B$4757,2,0),D624)</f>
        <v>7.2499999999999995E-2</v>
      </c>
      <c r="E625" s="36">
        <v>5.0000000000000001E-3</v>
      </c>
      <c r="F625">
        <f t="shared" si="40"/>
        <v>0.93706293706293697</v>
      </c>
      <c r="G625" s="9">
        <f t="shared" si="39"/>
        <v>2802.1461538461535</v>
      </c>
      <c r="H625" s="33">
        <f>+G561</f>
        <v>2992.885270588235</v>
      </c>
      <c r="I625" s="34">
        <f t="shared" ref="I625:I669" si="41">+B625-H625</f>
        <v>-2.5352705882351074</v>
      </c>
    </row>
    <row r="626" spans="1:9" x14ac:dyDescent="0.25">
      <c r="A626" s="7">
        <v>42536</v>
      </c>
      <c r="B626" s="9">
        <v>3003.28</v>
      </c>
      <c r="C626">
        <f>+VLOOKUP($A626,'USD X Barril WTI'!$A$6060:$B$8189,2,0)</f>
        <v>47.92</v>
      </c>
      <c r="D626" s="36">
        <f>+IFERROR(VLOOKUP($A626,'TASA INTERVENCIÓN'!$A$9:$B$4757,2,0),D625)</f>
        <v>7.2499999999999995E-2</v>
      </c>
      <c r="E626" s="36">
        <v>5.0000000000000001E-3</v>
      </c>
      <c r="F626">
        <f t="shared" si="40"/>
        <v>0.93706293706293697</v>
      </c>
      <c r="G626" s="9">
        <f t="shared" ref="G626:G670" si="42">+B626*F626</f>
        <v>2814.2623776223777</v>
      </c>
      <c r="H626" s="33">
        <f>+G562</f>
        <v>3004.0750588235292</v>
      </c>
      <c r="I626" s="34">
        <f t="shared" si="41"/>
        <v>-0.79505882352896151</v>
      </c>
    </row>
    <row r="627" spans="1:9" x14ac:dyDescent="0.25">
      <c r="A627" s="7">
        <v>42537</v>
      </c>
      <c r="B627" s="8">
        <v>2989.56</v>
      </c>
      <c r="C627">
        <f>+VLOOKUP($A627,'USD X Barril WTI'!$A$6060:$B$8189,2,0)</f>
        <v>46.14</v>
      </c>
      <c r="D627" s="36">
        <f>+IFERROR(VLOOKUP($A627,'TASA INTERVENCIÓN'!$A$9:$B$4757,2,0),D626)</f>
        <v>7.2499999999999995E-2</v>
      </c>
      <c r="E627" s="36">
        <v>5.0000000000000001E-3</v>
      </c>
      <c r="F627">
        <f t="shared" ref="F627:F671" si="43">+(1+E627)/(1+D627)</f>
        <v>0.93706293706293697</v>
      </c>
      <c r="G627" s="9">
        <f t="shared" si="42"/>
        <v>2801.4058741258737</v>
      </c>
      <c r="H627" s="33">
        <f>+G563</f>
        <v>3004.0088470588234</v>
      </c>
      <c r="I627" s="34">
        <f t="shared" si="41"/>
        <v>-14.448847058823503</v>
      </c>
    </row>
    <row r="628" spans="1:9" x14ac:dyDescent="0.25">
      <c r="A628" s="7">
        <v>42538</v>
      </c>
      <c r="B628" s="9">
        <v>3019.12</v>
      </c>
      <c r="C628">
        <f>+VLOOKUP($A628,'USD X Barril WTI'!$A$6060:$B$8189,2,0)</f>
        <v>48</v>
      </c>
      <c r="D628" s="36">
        <f>+IFERROR(VLOOKUP($A628,'TASA INTERVENCIÓN'!$A$9:$B$4757,2,0),D627)</f>
        <v>7.2499999999999995E-2</v>
      </c>
      <c r="E628" s="36">
        <v>5.0000000000000001E-3</v>
      </c>
      <c r="F628">
        <f t="shared" si="43"/>
        <v>0.93706293706293697</v>
      </c>
      <c r="G628" s="9">
        <f t="shared" si="42"/>
        <v>2829.105454545454</v>
      </c>
      <c r="H628" s="33">
        <f>+G564</f>
        <v>2985.1101176470588</v>
      </c>
      <c r="I628" s="34">
        <f t="shared" si="41"/>
        <v>34.009882352941077</v>
      </c>
    </row>
    <row r="629" spans="1:9" x14ac:dyDescent="0.25">
      <c r="A629" s="7">
        <v>42541</v>
      </c>
      <c r="B629" s="8">
        <v>3010.91</v>
      </c>
      <c r="C629">
        <f>+VLOOKUP($A629,'USD X Barril WTI'!$A$6060:$B$8189,2,0)</f>
        <v>49.4</v>
      </c>
      <c r="D629" s="36">
        <f>+IFERROR(VLOOKUP($A629,'TASA INTERVENCIÓN'!$A$9:$B$4757,2,0),#REF!)</f>
        <v>7.2499999999999995E-2</v>
      </c>
      <c r="E629" s="36">
        <v>5.0000000000000001E-3</v>
      </c>
      <c r="F629">
        <f t="shared" si="43"/>
        <v>0.93706293706293697</v>
      </c>
      <c r="G629" s="9">
        <f t="shared" si="42"/>
        <v>2821.4121678321676</v>
      </c>
      <c r="H629" s="33" t="e">
        <f>+#REF!</f>
        <v>#REF!</v>
      </c>
      <c r="I629" s="34" t="e">
        <f t="shared" si="41"/>
        <v>#REF!</v>
      </c>
    </row>
    <row r="630" spans="1:9" x14ac:dyDescent="0.25">
      <c r="A630" s="7">
        <v>42542</v>
      </c>
      <c r="B630" s="9">
        <v>2972.97</v>
      </c>
      <c r="C630">
        <f>+VLOOKUP($A630,'USD X Barril WTI'!$A$6060:$B$8189,2,0)</f>
        <v>48.95</v>
      </c>
      <c r="D630" s="36">
        <f>+IFERROR(VLOOKUP($A630,'TASA INTERVENCIÓN'!$A$9:$B$4757,2,0),D629)</f>
        <v>7.2499999999999995E-2</v>
      </c>
      <c r="E630" s="36">
        <v>5.0000000000000001E-3</v>
      </c>
      <c r="F630">
        <f t="shared" si="43"/>
        <v>0.93706293706293697</v>
      </c>
      <c r="G630" s="9">
        <f t="shared" si="42"/>
        <v>2785.8599999999997</v>
      </c>
      <c r="H630" s="33" t="e">
        <f>+G566</f>
        <v>#REF!</v>
      </c>
      <c r="I630" s="34" t="e">
        <f t="shared" si="41"/>
        <v>#REF!</v>
      </c>
    </row>
    <row r="631" spans="1:9" x14ac:dyDescent="0.25">
      <c r="A631" s="7">
        <v>42543</v>
      </c>
      <c r="B631" s="8">
        <v>2976.29</v>
      </c>
      <c r="C631">
        <f>+VLOOKUP($A631,'USD X Barril WTI'!$A$6060:$B$8189,2,0)</f>
        <v>49.16</v>
      </c>
      <c r="D631" s="36">
        <f>+IFERROR(VLOOKUP($A631,'TASA INTERVENCIÓN'!$A$9:$B$4757,2,0),D630)</f>
        <v>7.2499999999999995E-2</v>
      </c>
      <c r="E631" s="36">
        <v>5.0000000000000001E-3</v>
      </c>
      <c r="F631">
        <f t="shared" si="43"/>
        <v>0.93706293706293697</v>
      </c>
      <c r="G631" s="9">
        <f t="shared" si="42"/>
        <v>2788.9710489510485</v>
      </c>
      <c r="H631" s="33">
        <f>+G567</f>
        <v>2893.0694366197181</v>
      </c>
      <c r="I631" s="34">
        <f t="shared" si="41"/>
        <v>83.220563380281874</v>
      </c>
    </row>
    <row r="632" spans="1:9" x14ac:dyDescent="0.25">
      <c r="A632" s="7">
        <v>42544</v>
      </c>
      <c r="B632" s="9">
        <v>2944.06</v>
      </c>
      <c r="C632">
        <f>+VLOOKUP($A632,'USD X Barril WTI'!$A$6060:$B$8189,2,0)</f>
        <v>49.34</v>
      </c>
      <c r="D632" s="36">
        <f>+IFERROR(VLOOKUP($A632,'TASA INTERVENCIÓN'!$A$9:$B$4757,2,0),D631)</f>
        <v>7.4999999999999997E-2</v>
      </c>
      <c r="E632" s="36">
        <v>5.0000000000000001E-3</v>
      </c>
      <c r="F632">
        <f t="shared" si="43"/>
        <v>0.93488372093023253</v>
      </c>
      <c r="G632" s="9">
        <f t="shared" si="42"/>
        <v>2752.3537674418603</v>
      </c>
      <c r="H632" s="33">
        <f>+G568</f>
        <v>2878.4615492957746</v>
      </c>
      <c r="I632" s="34">
        <f t="shared" si="41"/>
        <v>65.598450704225343</v>
      </c>
    </row>
    <row r="633" spans="1:9" x14ac:dyDescent="0.25">
      <c r="A633" s="7">
        <v>42545</v>
      </c>
      <c r="B633" s="8">
        <v>2897.53</v>
      </c>
      <c r="C633">
        <f>+VLOOKUP($A633,'USD X Barril WTI'!$A$6060:$B$8189,2,0)</f>
        <v>46.7</v>
      </c>
      <c r="D633" s="36">
        <f>+IFERROR(VLOOKUP($A633,'TASA INTERVENCIÓN'!$A$9:$B$4757,2,0),D632)</f>
        <v>7.4999999999999997E-2</v>
      </c>
      <c r="E633" s="36">
        <v>5.0000000000000001E-3</v>
      </c>
      <c r="F633">
        <f t="shared" si="43"/>
        <v>0.93488372093023253</v>
      </c>
      <c r="G633" s="9">
        <f t="shared" si="42"/>
        <v>2708.8536279069767</v>
      </c>
      <c r="H633" s="33">
        <f>+G569</f>
        <v>2886.4732394366197</v>
      </c>
      <c r="I633" s="34">
        <f t="shared" si="41"/>
        <v>11.056760563380521</v>
      </c>
    </row>
    <row r="634" spans="1:9" x14ac:dyDescent="0.25">
      <c r="A634" s="7">
        <v>42548</v>
      </c>
      <c r="B634" s="9">
        <v>2972.92</v>
      </c>
      <c r="C634">
        <f>+VLOOKUP($A634,'USD X Barril WTI'!$A$6060:$B$8189,2,0)</f>
        <v>45.8</v>
      </c>
      <c r="D634" s="36">
        <f>+IFERROR(VLOOKUP($A634,'TASA INTERVENCIÓN'!$A$9:$B$4757,2,0),#REF!)</f>
        <v>7.4999999999999997E-2</v>
      </c>
      <c r="E634" s="36">
        <v>5.0000000000000001E-3</v>
      </c>
      <c r="F634">
        <f t="shared" si="43"/>
        <v>0.93488372093023253</v>
      </c>
      <c r="G634" s="9">
        <f t="shared" si="42"/>
        <v>2779.334511627907</v>
      </c>
      <c r="H634" s="33" t="e">
        <f>+#REF!</f>
        <v>#REF!</v>
      </c>
      <c r="I634" s="34" t="e">
        <f t="shared" si="41"/>
        <v>#REF!</v>
      </c>
    </row>
    <row r="635" spans="1:9" x14ac:dyDescent="0.25">
      <c r="A635" s="7">
        <v>42549</v>
      </c>
      <c r="B635" s="8">
        <v>3022.78</v>
      </c>
      <c r="C635">
        <f>+VLOOKUP($A635,'USD X Barril WTI'!$A$6060:$B$8189,2,0)</f>
        <v>47.93</v>
      </c>
      <c r="D635" s="36">
        <f>+IFERROR(VLOOKUP($A635,'TASA INTERVENCIÓN'!$A$9:$B$4757,2,0),D634)</f>
        <v>7.4999999999999997E-2</v>
      </c>
      <c r="E635" s="36">
        <v>5.0000000000000001E-3</v>
      </c>
      <c r="F635">
        <f t="shared" si="43"/>
        <v>0.93488372093023253</v>
      </c>
      <c r="G635" s="9">
        <f t="shared" si="42"/>
        <v>2825.9478139534885</v>
      </c>
      <c r="H635" s="33">
        <f>+G570</f>
        <v>2886.4732394366197</v>
      </c>
      <c r="I635" s="34">
        <f t="shared" si="41"/>
        <v>136.30676056338052</v>
      </c>
    </row>
    <row r="636" spans="1:9" x14ac:dyDescent="0.25">
      <c r="A636" s="7">
        <v>42550</v>
      </c>
      <c r="B636" s="9">
        <v>3005.18</v>
      </c>
      <c r="C636">
        <f>+VLOOKUP($A636,'USD X Barril WTI'!$A$6060:$B$8189,2,0)</f>
        <v>49.85</v>
      </c>
      <c r="D636" s="36">
        <f>+IFERROR(VLOOKUP($A636,'TASA INTERVENCIÓN'!$A$9:$B$4757,2,0),D635)</f>
        <v>7.4999999999999997E-2</v>
      </c>
      <c r="E636" s="36">
        <v>5.0000000000000001E-3</v>
      </c>
      <c r="F636">
        <f t="shared" si="43"/>
        <v>0.93488372093023253</v>
      </c>
      <c r="G636" s="9">
        <f t="shared" si="42"/>
        <v>2809.4938604651161</v>
      </c>
      <c r="H636" s="33">
        <f>+G571</f>
        <v>2876.1401408450702</v>
      </c>
      <c r="I636" s="34">
        <f t="shared" si="41"/>
        <v>129.03985915492967</v>
      </c>
    </row>
    <row r="637" spans="1:9" x14ac:dyDescent="0.25">
      <c r="A637" s="7">
        <v>42551</v>
      </c>
      <c r="B637" s="8">
        <v>2916.15</v>
      </c>
      <c r="C637">
        <f>+VLOOKUP($A637,'USD X Barril WTI'!$A$6060:$B$8189,2,0)</f>
        <v>48.27</v>
      </c>
      <c r="D637" s="36">
        <f>+IFERROR(VLOOKUP($A637,'TASA INTERVENCIÓN'!$A$9:$B$4757,2,0),D636)</f>
        <v>7.4999999999999997E-2</v>
      </c>
      <c r="E637" s="36">
        <v>5.0000000000000001E-3</v>
      </c>
      <c r="F637">
        <f t="shared" si="43"/>
        <v>0.93488372093023253</v>
      </c>
      <c r="G637" s="9">
        <f t="shared" si="42"/>
        <v>2726.2611627906977</v>
      </c>
      <c r="H637" s="33">
        <f>+G572</f>
        <v>2880.367746478873</v>
      </c>
      <c r="I637" s="34">
        <f t="shared" si="41"/>
        <v>35.782253521127132</v>
      </c>
    </row>
    <row r="638" spans="1:9" x14ac:dyDescent="0.25">
      <c r="A638" s="7">
        <v>42552</v>
      </c>
      <c r="B638" s="9">
        <v>2919.01</v>
      </c>
      <c r="C638">
        <f>+VLOOKUP($A638,'USD X Barril WTI'!$A$6060:$B$8189,2,0)</f>
        <v>49.02</v>
      </c>
      <c r="D638" s="36">
        <f>+IFERROR(VLOOKUP($A638,'TASA INTERVENCIÓN'!$A$9:$B$4757,2,0),D637)</f>
        <v>7.4999999999999997E-2</v>
      </c>
      <c r="E638" s="36">
        <v>5.0000000000000001E-3</v>
      </c>
      <c r="F638">
        <f t="shared" si="43"/>
        <v>0.93488372093023253</v>
      </c>
      <c r="G638" s="9">
        <f t="shared" si="42"/>
        <v>2728.9349302325581</v>
      </c>
      <c r="H638" s="33">
        <f>+G573</f>
        <v>2852.07676056338</v>
      </c>
      <c r="I638" s="34">
        <f t="shared" si="41"/>
        <v>66.93323943662017</v>
      </c>
    </row>
    <row r="639" spans="1:9" x14ac:dyDescent="0.25">
      <c r="A639" s="7">
        <v>42556</v>
      </c>
      <c r="B639" s="9">
        <v>2914.38</v>
      </c>
      <c r="C639">
        <f>+VLOOKUP($A639,'USD X Barril WTI'!$A$6060:$B$8189,2,0)</f>
        <v>46.73</v>
      </c>
      <c r="D639" s="36">
        <f>+IFERROR(VLOOKUP($A639,'TASA INTERVENCIÓN'!$A$9:$B$4757,2,0),#REF!)</f>
        <v>7.4999999999999997E-2</v>
      </c>
      <c r="E639" s="36">
        <v>5.0000000000000001E-3</v>
      </c>
      <c r="F639">
        <f t="shared" si="43"/>
        <v>0.93488372093023253</v>
      </c>
      <c r="G639" s="9">
        <f t="shared" si="42"/>
        <v>2724.606418604651</v>
      </c>
      <c r="H639" s="33">
        <f>+G575</f>
        <v>2867.2980281690138</v>
      </c>
      <c r="I639" s="34">
        <f t="shared" si="41"/>
        <v>47.081971830986276</v>
      </c>
    </row>
    <row r="640" spans="1:9" x14ac:dyDescent="0.25">
      <c r="A640" s="7">
        <v>42557</v>
      </c>
      <c r="B640" s="8">
        <v>2966.87</v>
      </c>
      <c r="C640">
        <f>+VLOOKUP($A640,'USD X Barril WTI'!$A$6060:$B$8189,2,0)</f>
        <v>47.37</v>
      </c>
      <c r="D640" s="36">
        <f>+IFERROR(VLOOKUP($A640,'TASA INTERVENCIÓN'!$A$9:$B$4757,2,0),D639)</f>
        <v>7.4999999999999997E-2</v>
      </c>
      <c r="E640" s="36">
        <v>5.0000000000000001E-3</v>
      </c>
      <c r="F640">
        <f t="shared" si="43"/>
        <v>0.93488372093023253</v>
      </c>
      <c r="G640" s="9">
        <f t="shared" si="42"/>
        <v>2773.6784651162789</v>
      </c>
      <c r="H640" s="33">
        <f>+G576</f>
        <v>2894.1546478873238</v>
      </c>
      <c r="I640" s="34">
        <f t="shared" si="41"/>
        <v>72.715352112676101</v>
      </c>
    </row>
    <row r="641" spans="1:9" x14ac:dyDescent="0.25">
      <c r="A641" s="7">
        <v>42558</v>
      </c>
      <c r="B641" s="9">
        <v>3003.2</v>
      </c>
      <c r="C641">
        <f>+VLOOKUP($A641,'USD X Barril WTI'!$A$6060:$B$8189,2,0)</f>
        <v>45.22</v>
      </c>
      <c r="D641" s="36">
        <f>+IFERROR(VLOOKUP($A641,'TASA INTERVENCIÓN'!$A$9:$B$4757,2,0),D640)</f>
        <v>7.4999999999999997E-2</v>
      </c>
      <c r="E641" s="36">
        <v>5.0000000000000001E-3</v>
      </c>
      <c r="F641">
        <f t="shared" si="43"/>
        <v>0.93488372093023253</v>
      </c>
      <c r="G641" s="9">
        <f t="shared" si="42"/>
        <v>2807.6427906976742</v>
      </c>
      <c r="H641" s="33">
        <f>+G577</f>
        <v>2911.9709859154932</v>
      </c>
      <c r="I641" s="34">
        <f t="shared" si="41"/>
        <v>91.229014084506616</v>
      </c>
    </row>
    <row r="642" spans="1:9" x14ac:dyDescent="0.25">
      <c r="A642" s="7">
        <v>42559</v>
      </c>
      <c r="B642" s="8">
        <v>2986.49</v>
      </c>
      <c r="C642">
        <f>+VLOOKUP($A642,'USD X Barril WTI'!$A$6060:$B$8189,2,0)</f>
        <v>45.37</v>
      </c>
      <c r="D642" s="36">
        <f>+IFERROR(VLOOKUP($A642,'TASA INTERVENCIÓN'!$A$9:$B$4757,2,0),D641)</f>
        <v>7.4999999999999997E-2</v>
      </c>
      <c r="E642" s="36">
        <v>5.0000000000000001E-3</v>
      </c>
      <c r="F642">
        <f t="shared" si="43"/>
        <v>0.93488372093023253</v>
      </c>
      <c r="G642" s="9">
        <f t="shared" si="42"/>
        <v>2792.0208837209298</v>
      </c>
      <c r="H642" s="33">
        <f>+G578</f>
        <v>2907.7905633802816</v>
      </c>
      <c r="I642" s="34">
        <f t="shared" si="41"/>
        <v>78.699436619718199</v>
      </c>
    </row>
    <row r="643" spans="1:9" x14ac:dyDescent="0.25">
      <c r="A643" s="7">
        <v>42562</v>
      </c>
      <c r="B643" s="9">
        <v>2952.64</v>
      </c>
      <c r="C643">
        <f>+VLOOKUP($A643,'USD X Barril WTI'!$A$6060:$B$8189,2,0)</f>
        <v>44.73</v>
      </c>
      <c r="D643" s="36">
        <f>+IFERROR(VLOOKUP($A643,'TASA INTERVENCIÓN'!$A$9:$B$4757,2,0),#REF!)</f>
        <v>7.4999999999999997E-2</v>
      </c>
      <c r="E643" s="36">
        <v>5.0000000000000001E-3</v>
      </c>
      <c r="F643">
        <f t="shared" si="43"/>
        <v>0.93488372093023253</v>
      </c>
      <c r="G643" s="9">
        <f t="shared" si="42"/>
        <v>2760.3750697674418</v>
      </c>
      <c r="H643" s="33" t="e">
        <f>+#REF!</f>
        <v>#REF!</v>
      </c>
      <c r="I643" s="34" t="e">
        <f t="shared" si="41"/>
        <v>#REF!</v>
      </c>
    </row>
    <row r="644" spans="1:9" x14ac:dyDescent="0.25">
      <c r="A644" s="7">
        <v>42563</v>
      </c>
      <c r="B644" s="8">
        <v>2929.81</v>
      </c>
      <c r="C644">
        <f>+VLOOKUP($A644,'USD X Barril WTI'!$A$6060:$B$8189,2,0)</f>
        <v>46.82</v>
      </c>
      <c r="D644" s="36">
        <f>+IFERROR(VLOOKUP($A644,'TASA INTERVENCIÓN'!$A$9:$B$4757,2,0),D643)</f>
        <v>7.4999999999999997E-2</v>
      </c>
      <c r="E644" s="36">
        <v>5.0000000000000001E-3</v>
      </c>
      <c r="F644">
        <f t="shared" si="43"/>
        <v>0.93488372093023253</v>
      </c>
      <c r="G644" s="9">
        <f t="shared" si="42"/>
        <v>2739.0316744186043</v>
      </c>
      <c r="H644" s="33">
        <f>+G580</f>
        <v>2902.9778873239434</v>
      </c>
      <c r="I644" s="34">
        <f t="shared" si="41"/>
        <v>26.832112676056568</v>
      </c>
    </row>
    <row r="645" spans="1:9" x14ac:dyDescent="0.25">
      <c r="A645" s="7">
        <v>42564</v>
      </c>
      <c r="B645" s="9">
        <v>2911.91</v>
      </c>
      <c r="C645">
        <f>+VLOOKUP($A645,'USD X Barril WTI'!$A$6060:$B$8189,2,0)</f>
        <v>44.87</v>
      </c>
      <c r="D645" s="36">
        <f>+IFERROR(VLOOKUP($A645,'TASA INTERVENCIÓN'!$A$9:$B$4757,2,0),D644)</f>
        <v>7.4999999999999997E-2</v>
      </c>
      <c r="E645" s="36">
        <v>5.0000000000000001E-3</v>
      </c>
      <c r="F645">
        <f t="shared" si="43"/>
        <v>0.93488372093023253</v>
      </c>
      <c r="G645" s="9">
        <f t="shared" si="42"/>
        <v>2722.2972558139531</v>
      </c>
      <c r="H645" s="33">
        <f>+G581</f>
        <v>2885.6805633802815</v>
      </c>
      <c r="I645" s="34">
        <f t="shared" si="41"/>
        <v>26.229436619718399</v>
      </c>
    </row>
    <row r="646" spans="1:9" x14ac:dyDescent="0.25">
      <c r="A646" s="7">
        <v>42565</v>
      </c>
      <c r="B646" s="8">
        <v>2936.53</v>
      </c>
      <c r="C646">
        <f>+VLOOKUP($A646,'USD X Barril WTI'!$A$6060:$B$8189,2,0)</f>
        <v>45.64</v>
      </c>
      <c r="D646" s="36">
        <f>+IFERROR(VLOOKUP($A646,'TASA INTERVENCIÓN'!$A$9:$B$4757,2,0),D645)</f>
        <v>7.4999999999999997E-2</v>
      </c>
      <c r="E646" s="36">
        <v>5.0000000000000001E-3</v>
      </c>
      <c r="F646">
        <f t="shared" si="43"/>
        <v>0.93488372093023253</v>
      </c>
      <c r="G646" s="9">
        <f t="shared" si="42"/>
        <v>2745.3140930232557</v>
      </c>
      <c r="H646" s="33">
        <f>+G582</f>
        <v>2865.4956338028169</v>
      </c>
      <c r="I646" s="34">
        <f t="shared" si="41"/>
        <v>71.034366197183317</v>
      </c>
    </row>
    <row r="647" spans="1:9" x14ac:dyDescent="0.25">
      <c r="A647" s="7">
        <v>42566</v>
      </c>
      <c r="B647" s="9">
        <v>2923.07</v>
      </c>
      <c r="C647">
        <f>+VLOOKUP($A647,'USD X Barril WTI'!$A$6060:$B$8189,2,0)</f>
        <v>45.93</v>
      </c>
      <c r="D647" s="36">
        <f>+IFERROR(VLOOKUP($A647,'TASA INTERVENCIÓN'!$A$9:$B$4757,2,0),D646)</f>
        <v>7.4999999999999997E-2</v>
      </c>
      <c r="E647" s="36">
        <v>5.0000000000000001E-3</v>
      </c>
      <c r="F647">
        <f t="shared" si="43"/>
        <v>0.93488372093023253</v>
      </c>
      <c r="G647" s="9">
        <f t="shared" si="42"/>
        <v>2732.7305581395349</v>
      </c>
      <c r="H647" s="33">
        <f>+G583</f>
        <v>2836.9781690140844</v>
      </c>
      <c r="I647" s="34">
        <f t="shared" si="41"/>
        <v>86.091830985915749</v>
      </c>
    </row>
    <row r="648" spans="1:9" x14ac:dyDescent="0.25">
      <c r="A648" s="7">
        <v>42569</v>
      </c>
      <c r="B648" s="8">
        <v>2923.46</v>
      </c>
      <c r="C648">
        <f>+VLOOKUP($A648,'USD X Barril WTI'!$A$6060:$B$8189,2,0)</f>
        <v>45.23</v>
      </c>
      <c r="D648" s="36">
        <f>+IFERROR(VLOOKUP($A648,'TASA INTERVENCIÓN'!$A$9:$B$4757,2,0),#REF!)</f>
        <v>7.4999999999999997E-2</v>
      </c>
      <c r="E648" s="36">
        <v>5.0000000000000001E-3</v>
      </c>
      <c r="F648">
        <f t="shared" si="43"/>
        <v>0.93488372093023253</v>
      </c>
      <c r="G648" s="9">
        <f t="shared" si="42"/>
        <v>2733.0951627906975</v>
      </c>
      <c r="H648" s="33" t="e">
        <f>+#REF!</f>
        <v>#REF!</v>
      </c>
      <c r="I648" s="34" t="e">
        <f t="shared" si="41"/>
        <v>#REF!</v>
      </c>
    </row>
    <row r="649" spans="1:9" x14ac:dyDescent="0.25">
      <c r="A649" s="7">
        <v>42570</v>
      </c>
      <c r="B649" s="9">
        <v>2928.3</v>
      </c>
      <c r="C649">
        <f>+VLOOKUP($A649,'USD X Barril WTI'!$A$6060:$B$8189,2,0)</f>
        <v>44.64</v>
      </c>
      <c r="D649" s="36">
        <f>+IFERROR(VLOOKUP($A649,'TASA INTERVENCIÓN'!$A$9:$B$4757,2,0),D648)</f>
        <v>7.4999999999999997E-2</v>
      </c>
      <c r="E649" s="36">
        <v>5.0000000000000001E-3</v>
      </c>
      <c r="F649">
        <f t="shared" si="43"/>
        <v>0.93488372093023253</v>
      </c>
      <c r="G649" s="9">
        <f t="shared" si="42"/>
        <v>2737.62</v>
      </c>
      <c r="H649" s="33">
        <f>+G585</f>
        <v>2830.4008450704227</v>
      </c>
      <c r="I649" s="34">
        <f t="shared" si="41"/>
        <v>97.899154929577435</v>
      </c>
    </row>
    <row r="650" spans="1:9" x14ac:dyDescent="0.25">
      <c r="A650" s="7">
        <v>42571</v>
      </c>
      <c r="B650" s="8">
        <v>2931.08</v>
      </c>
      <c r="C650">
        <f>+VLOOKUP($A650,'USD X Barril WTI'!$A$6060:$B$8189,2,0)</f>
        <v>44.96</v>
      </c>
      <c r="D650" s="36">
        <f>+IFERROR(VLOOKUP($A650,'TASA INTERVENCIÓN'!$A$9:$B$4757,2,0),D649)</f>
        <v>7.4999999999999997E-2</v>
      </c>
      <c r="E650" s="36">
        <v>5.0000000000000001E-3</v>
      </c>
      <c r="F650">
        <f t="shared" si="43"/>
        <v>0.93488372093023253</v>
      </c>
      <c r="G650" s="9">
        <f t="shared" si="42"/>
        <v>2740.218976744186</v>
      </c>
      <c r="H650" s="33">
        <f>+G586</f>
        <v>2827.0791549295773</v>
      </c>
      <c r="I650" s="34">
        <f t="shared" si="41"/>
        <v>104.00084507042266</v>
      </c>
    </row>
    <row r="651" spans="1:9" x14ac:dyDescent="0.25">
      <c r="A651" s="7">
        <v>42572</v>
      </c>
      <c r="B651" s="9">
        <v>2931.08</v>
      </c>
      <c r="C651">
        <f>+VLOOKUP($A651,'USD X Barril WTI'!$A$6060:$B$8189,2,0)</f>
        <v>43.96</v>
      </c>
      <c r="D651" s="36">
        <f>+IFERROR(VLOOKUP($A651,'TASA INTERVENCIÓN'!$A$9:$B$4757,2,0),D650)</f>
        <v>7.4999999999999997E-2</v>
      </c>
      <c r="E651" s="36">
        <v>5.0000000000000001E-3</v>
      </c>
      <c r="F651">
        <f t="shared" si="43"/>
        <v>0.93488372093023253</v>
      </c>
      <c r="G651" s="9">
        <f t="shared" si="42"/>
        <v>2740.218976744186</v>
      </c>
      <c r="H651" s="33">
        <f>+G587</f>
        <v>2748.1323943661969</v>
      </c>
      <c r="I651" s="34">
        <f t="shared" si="41"/>
        <v>182.94760563380305</v>
      </c>
    </row>
    <row r="652" spans="1:9" x14ac:dyDescent="0.25">
      <c r="A652" s="7">
        <v>42573</v>
      </c>
      <c r="B652" s="8">
        <v>2928.67</v>
      </c>
      <c r="C652">
        <f>+VLOOKUP($A652,'USD X Barril WTI'!$A$6060:$B$8189,2,0)</f>
        <v>43.41</v>
      </c>
      <c r="D652" s="36">
        <f>+IFERROR(VLOOKUP($A652,'TASA INTERVENCIÓN'!$A$9:$B$4757,2,0),D651)</f>
        <v>7.4999999999999997E-2</v>
      </c>
      <c r="E652" s="36">
        <v>5.0000000000000001E-3</v>
      </c>
      <c r="F652">
        <f t="shared" si="43"/>
        <v>0.93488372093023253</v>
      </c>
      <c r="G652" s="9">
        <f t="shared" si="42"/>
        <v>2737.965906976744</v>
      </c>
      <c r="H652" s="33">
        <f>+G588</f>
        <v>2736.5442253521128</v>
      </c>
      <c r="I652" s="34">
        <f t="shared" si="41"/>
        <v>192.12577464788728</v>
      </c>
    </row>
    <row r="653" spans="1:9" x14ac:dyDescent="0.25">
      <c r="A653" s="7">
        <v>42576</v>
      </c>
      <c r="B653" s="9">
        <v>2942.65</v>
      </c>
      <c r="C653">
        <f>+VLOOKUP($A653,'USD X Barril WTI'!$A$6060:$B$8189,2,0)</f>
        <v>42.4</v>
      </c>
      <c r="D653" s="36">
        <f>+IFERROR(VLOOKUP($A653,'TASA INTERVENCIÓN'!$A$9:$B$4757,2,0),#REF!)</f>
        <v>7.4999999999999997E-2</v>
      </c>
      <c r="E653" s="36">
        <v>5.0000000000000001E-3</v>
      </c>
      <c r="F653">
        <f t="shared" si="43"/>
        <v>0.93488372093023253</v>
      </c>
      <c r="G653" s="9">
        <f t="shared" si="42"/>
        <v>2751.0355813953488</v>
      </c>
      <c r="H653" s="33" t="e">
        <f>+#REF!</f>
        <v>#REF!</v>
      </c>
      <c r="I653" s="34" t="e">
        <f t="shared" si="41"/>
        <v>#REF!</v>
      </c>
    </row>
    <row r="654" spans="1:9" x14ac:dyDescent="0.25">
      <c r="A654" s="7">
        <v>42577</v>
      </c>
      <c r="B654" s="8">
        <v>2997.25</v>
      </c>
      <c r="C654">
        <f>+VLOOKUP($A654,'USD X Barril WTI'!$A$6060:$B$8189,2,0)</f>
        <v>42.16</v>
      </c>
      <c r="D654" s="36">
        <f>+IFERROR(VLOOKUP($A654,'TASA INTERVENCIÓN'!$A$9:$B$4757,2,0),D653)</f>
        <v>7.4999999999999997E-2</v>
      </c>
      <c r="E654" s="36">
        <v>5.0000000000000001E-3</v>
      </c>
      <c r="F654">
        <f t="shared" si="43"/>
        <v>0.93488372093023253</v>
      </c>
      <c r="G654" s="9">
        <f t="shared" si="42"/>
        <v>2802.0802325581394</v>
      </c>
      <c r="H654" s="33">
        <f>+G590</f>
        <v>2774.0830985915491</v>
      </c>
      <c r="I654" s="34">
        <f t="shared" si="41"/>
        <v>223.16690140845094</v>
      </c>
    </row>
    <row r="655" spans="1:9" x14ac:dyDescent="0.25">
      <c r="A655" s="7">
        <v>42578</v>
      </c>
      <c r="B655" s="9">
        <v>3055.15</v>
      </c>
      <c r="C655">
        <f>+VLOOKUP($A655,'USD X Barril WTI'!$A$6060:$B$8189,2,0)</f>
        <v>41.9</v>
      </c>
      <c r="D655" s="36">
        <f>+IFERROR(VLOOKUP($A655,'TASA INTERVENCIÓN'!$A$9:$B$4757,2,0),D654)</f>
        <v>7.4999999999999997E-2</v>
      </c>
      <c r="E655" s="36">
        <v>5.0000000000000001E-3</v>
      </c>
      <c r="F655">
        <f t="shared" si="43"/>
        <v>0.93488372093023253</v>
      </c>
      <c r="G655" s="9">
        <f t="shared" si="42"/>
        <v>2856.21</v>
      </c>
      <c r="H655" s="33">
        <f>+G591</f>
        <v>2795.2022535211267</v>
      </c>
      <c r="I655" s="34">
        <f t="shared" si="41"/>
        <v>259.94774647887334</v>
      </c>
    </row>
    <row r="656" spans="1:9" x14ac:dyDescent="0.25">
      <c r="A656" s="7">
        <v>42579</v>
      </c>
      <c r="B656" s="8">
        <v>3073.52</v>
      </c>
      <c r="C656">
        <f>+VLOOKUP($A656,'USD X Barril WTI'!$A$6060:$B$8189,2,0)</f>
        <v>41.13</v>
      </c>
      <c r="D656" s="36">
        <f>+IFERROR(VLOOKUP($A656,'TASA INTERVENCIÓN'!$A$9:$B$4757,2,0),D655)</f>
        <v>7.4999999999999997E-2</v>
      </c>
      <c r="E656" s="36">
        <v>5.0000000000000001E-3</v>
      </c>
      <c r="F656">
        <f t="shared" si="43"/>
        <v>0.93488372093023253</v>
      </c>
      <c r="G656" s="9">
        <f t="shared" si="42"/>
        <v>2873.3838139534882</v>
      </c>
      <c r="H656" s="33">
        <f>+G592</f>
        <v>2779.4336619718306</v>
      </c>
      <c r="I656" s="34">
        <f t="shared" si="41"/>
        <v>294.08633802816939</v>
      </c>
    </row>
    <row r="657" spans="1:9" x14ac:dyDescent="0.25">
      <c r="A657" s="7">
        <v>42580</v>
      </c>
      <c r="B657" s="9">
        <v>3091.78</v>
      </c>
      <c r="C657">
        <f>+VLOOKUP($A657,'USD X Barril WTI'!$A$6060:$B$8189,2,0)</f>
        <v>41.54</v>
      </c>
      <c r="D657" s="36">
        <f>+IFERROR(VLOOKUP($A657,'TASA INTERVENCIÓN'!$A$9:$B$4757,2,0),D656)</f>
        <v>7.4999999999999997E-2</v>
      </c>
      <c r="E657" s="36">
        <v>5.0000000000000001E-3</v>
      </c>
      <c r="F657">
        <f t="shared" si="43"/>
        <v>0.93488372093023253</v>
      </c>
      <c r="G657" s="9">
        <f t="shared" si="42"/>
        <v>2890.4547906976745</v>
      </c>
      <c r="H657" s="33">
        <f>+G593</f>
        <v>2777.4142253521127</v>
      </c>
      <c r="I657" s="34">
        <f t="shared" si="41"/>
        <v>314.36577464788752</v>
      </c>
    </row>
    <row r="658" spans="1:9" x14ac:dyDescent="0.25">
      <c r="A658" s="7">
        <v>42583</v>
      </c>
      <c r="B658" s="8">
        <v>3081.75</v>
      </c>
      <c r="C658">
        <f>+VLOOKUP($A658,'USD X Barril WTI'!$A$6060:$B$8189,2,0)</f>
        <v>40.049999999999997</v>
      </c>
      <c r="D658" s="36">
        <f>+IFERROR(VLOOKUP($A658,'TASA INTERVENCIÓN'!$A$9:$B$4757,2,0),#REF!)</f>
        <v>7.7499999999999999E-2</v>
      </c>
      <c r="E658" s="36">
        <v>5.0000000000000001E-3</v>
      </c>
      <c r="F658">
        <f t="shared" si="43"/>
        <v>0.93271461716937354</v>
      </c>
      <c r="G658" s="9">
        <f t="shared" si="42"/>
        <v>2874.3932714617167</v>
      </c>
      <c r="H658" s="33" t="e">
        <f>+#REF!</f>
        <v>#REF!</v>
      </c>
      <c r="I658" s="34" t="e">
        <f t="shared" si="41"/>
        <v>#REF!</v>
      </c>
    </row>
    <row r="659" spans="1:9" x14ac:dyDescent="0.25">
      <c r="A659" s="7">
        <v>42584</v>
      </c>
      <c r="B659" s="9">
        <v>3090.28</v>
      </c>
      <c r="C659">
        <f>+VLOOKUP($A659,'USD X Barril WTI'!$A$6060:$B$8189,2,0)</f>
        <v>39.5</v>
      </c>
      <c r="D659" s="36">
        <f>+IFERROR(VLOOKUP($A659,'TASA INTERVENCIÓN'!$A$9:$B$4757,2,0),D658)</f>
        <v>7.7499999999999999E-2</v>
      </c>
      <c r="E659" s="36">
        <v>5.0000000000000001E-3</v>
      </c>
      <c r="F659">
        <f t="shared" si="43"/>
        <v>0.93271461716937354</v>
      </c>
      <c r="G659" s="9">
        <f t="shared" si="42"/>
        <v>2882.3493271461721</v>
      </c>
      <c r="H659" s="33">
        <f>+G595</f>
        <v>2677.9399065420553</v>
      </c>
      <c r="I659" s="34">
        <f t="shared" si="41"/>
        <v>412.34009345794493</v>
      </c>
    </row>
    <row r="660" spans="1:9" x14ac:dyDescent="0.25">
      <c r="A660" s="7">
        <v>42585</v>
      </c>
      <c r="B660" s="8">
        <v>3084.81</v>
      </c>
      <c r="C660">
        <f>+VLOOKUP($A660,'USD X Barril WTI'!$A$6060:$B$8189,2,0)</f>
        <v>40.799999999999997</v>
      </c>
      <c r="D660" s="36">
        <f>+IFERROR(VLOOKUP($A660,'TASA INTERVENCIÓN'!$A$9:$B$4757,2,0),D659)</f>
        <v>7.7499999999999999E-2</v>
      </c>
      <c r="E660" s="36">
        <v>5.0000000000000001E-3</v>
      </c>
      <c r="F660">
        <f t="shared" si="43"/>
        <v>0.93271461716937354</v>
      </c>
      <c r="G660" s="9">
        <f t="shared" si="42"/>
        <v>2877.2473781902549</v>
      </c>
      <c r="H660" s="33">
        <f>+G596</f>
        <v>2661.634485981308</v>
      </c>
      <c r="I660" s="34">
        <f t="shared" si="41"/>
        <v>423.17551401869196</v>
      </c>
    </row>
    <row r="661" spans="1:9" x14ac:dyDescent="0.25">
      <c r="A661" s="7">
        <v>42586</v>
      </c>
      <c r="B661" s="9">
        <v>3110.43</v>
      </c>
      <c r="C661">
        <f>+VLOOKUP($A661,'USD X Barril WTI'!$A$6060:$B$8189,2,0)</f>
        <v>41.92</v>
      </c>
      <c r="D661" s="36">
        <f>+IFERROR(VLOOKUP($A661,'TASA INTERVENCIÓN'!$A$9:$B$4757,2,0),D660)</f>
        <v>7.7499999999999999E-2</v>
      </c>
      <c r="E661" s="36">
        <v>5.0000000000000001E-3</v>
      </c>
      <c r="F661">
        <f t="shared" si="43"/>
        <v>0.93271461716937354</v>
      </c>
      <c r="G661" s="9">
        <f t="shared" si="42"/>
        <v>2901.1435266821345</v>
      </c>
      <c r="H661" s="33">
        <f>+G597</f>
        <v>2719.6145327102799</v>
      </c>
      <c r="I661" s="34">
        <f t="shared" si="41"/>
        <v>390.81546728971989</v>
      </c>
    </row>
    <row r="662" spans="1:9" x14ac:dyDescent="0.25">
      <c r="A662" s="7">
        <v>42587</v>
      </c>
      <c r="B662" s="8">
        <v>3079.83</v>
      </c>
      <c r="C662">
        <f>+VLOOKUP($A662,'USD X Barril WTI'!$A$6060:$B$8189,2,0)</f>
        <v>41.83</v>
      </c>
      <c r="D662" s="36">
        <f>+IFERROR(VLOOKUP($A662,'TASA INTERVENCIÓN'!$A$9:$B$4757,2,0),D661)</f>
        <v>7.7499999999999999E-2</v>
      </c>
      <c r="E662" s="36">
        <v>5.0000000000000001E-3</v>
      </c>
      <c r="F662">
        <f t="shared" si="43"/>
        <v>0.93271461716937354</v>
      </c>
      <c r="G662" s="9">
        <f t="shared" si="42"/>
        <v>2872.6024593967518</v>
      </c>
      <c r="H662" s="33">
        <f>+G598</f>
        <v>2763.430654205607</v>
      </c>
      <c r="I662" s="34">
        <f t="shared" si="41"/>
        <v>316.39934579439296</v>
      </c>
    </row>
    <row r="663" spans="1:9" x14ac:dyDescent="0.25">
      <c r="A663" s="7">
        <v>42590</v>
      </c>
      <c r="B663" s="9">
        <v>3052.8</v>
      </c>
      <c r="C663">
        <f>+VLOOKUP($A663,'USD X Barril WTI'!$A$6060:$B$8189,2,0)</f>
        <v>43.06</v>
      </c>
      <c r="D663" s="36">
        <f>+IFERROR(VLOOKUP($A663,'TASA INTERVENCIÓN'!$A$9:$B$4757,2,0),#REF!)</f>
        <v>7.7499999999999999E-2</v>
      </c>
      <c r="E663" s="36">
        <v>5.0000000000000001E-3</v>
      </c>
      <c r="F663">
        <f t="shared" si="43"/>
        <v>0.93271461716937354</v>
      </c>
      <c r="G663" s="9">
        <f t="shared" si="42"/>
        <v>2847.3911832946637</v>
      </c>
      <c r="H663" s="33" t="e">
        <f>+#REF!</f>
        <v>#REF!</v>
      </c>
      <c r="I663" s="34" t="e">
        <f t="shared" si="41"/>
        <v>#REF!</v>
      </c>
    </row>
    <row r="664" spans="1:9" x14ac:dyDescent="0.25">
      <c r="A664" s="7">
        <v>42591</v>
      </c>
      <c r="B664" s="8">
        <v>2992.5</v>
      </c>
      <c r="C664">
        <f>+VLOOKUP($A664,'USD X Barril WTI'!$A$6060:$B$8189,2,0)</f>
        <v>42.78</v>
      </c>
      <c r="D664" s="36">
        <f>+IFERROR(VLOOKUP($A664,'TASA INTERVENCIÓN'!$A$9:$B$4757,2,0),D663)</f>
        <v>7.7499999999999999E-2</v>
      </c>
      <c r="E664" s="36">
        <v>5.0000000000000001E-3</v>
      </c>
      <c r="F664">
        <f t="shared" si="43"/>
        <v>0.93271461716937354</v>
      </c>
      <c r="G664" s="9">
        <f t="shared" si="42"/>
        <v>2791.1484918793503</v>
      </c>
      <c r="H664" s="33" t="e">
        <f>+G600</f>
        <v>#REF!</v>
      </c>
      <c r="I664" s="34" t="e">
        <f t="shared" si="41"/>
        <v>#REF!</v>
      </c>
    </row>
    <row r="665" spans="1:9" x14ac:dyDescent="0.25">
      <c r="A665" s="7">
        <v>42592</v>
      </c>
      <c r="B665" s="9">
        <v>2974.31</v>
      </c>
      <c r="C665">
        <f>+VLOOKUP($A665,'USD X Barril WTI'!$A$6060:$B$8189,2,0)</f>
        <v>41.75</v>
      </c>
      <c r="D665" s="36">
        <f>+IFERROR(VLOOKUP($A665,'TASA INTERVENCIÓN'!$A$9:$B$4757,2,0),D664)</f>
        <v>7.7499999999999999E-2</v>
      </c>
      <c r="E665" s="36">
        <v>5.0000000000000001E-3</v>
      </c>
      <c r="F665">
        <f t="shared" si="43"/>
        <v>0.93271461716937354</v>
      </c>
      <c r="G665" s="9">
        <f t="shared" si="42"/>
        <v>2774.1824129930392</v>
      </c>
      <c r="H665" s="33">
        <f>+G601</f>
        <v>2789.2225233644854</v>
      </c>
      <c r="I665" s="34">
        <f t="shared" si="41"/>
        <v>185.08747663551458</v>
      </c>
    </row>
    <row r="666" spans="1:9" x14ac:dyDescent="0.25">
      <c r="A666" s="7">
        <v>42593</v>
      </c>
      <c r="B666" s="8">
        <v>2954.9</v>
      </c>
      <c r="C666">
        <f>+VLOOKUP($A666,'USD X Barril WTI'!$A$6060:$B$8189,2,0)</f>
        <v>43.51</v>
      </c>
      <c r="D666" s="36">
        <f>+IFERROR(VLOOKUP($A666,'TASA INTERVENCIÓN'!$A$9:$B$4757,2,0),D665)</f>
        <v>7.7499999999999999E-2</v>
      </c>
      <c r="E666" s="36">
        <v>5.0000000000000001E-3</v>
      </c>
      <c r="F666">
        <f t="shared" si="43"/>
        <v>0.93271461716937354</v>
      </c>
      <c r="G666" s="9">
        <f t="shared" si="42"/>
        <v>2756.0784222737821</v>
      </c>
      <c r="H666" s="33">
        <f>+G602</f>
        <v>2798.5399065420556</v>
      </c>
      <c r="I666" s="34">
        <f t="shared" si="41"/>
        <v>156.36009345794446</v>
      </c>
    </row>
    <row r="667" spans="1:9" x14ac:dyDescent="0.25">
      <c r="A667" s="7">
        <v>42594</v>
      </c>
      <c r="B667" s="9">
        <v>2911.26</v>
      </c>
      <c r="C667">
        <f>+VLOOKUP($A667,'USD X Barril WTI'!$A$6060:$B$8189,2,0)</f>
        <v>44.47</v>
      </c>
      <c r="D667" s="36">
        <f>+IFERROR(VLOOKUP($A667,'TASA INTERVENCIÓN'!$A$9:$B$4757,2,0),D666)</f>
        <v>7.7499999999999999E-2</v>
      </c>
      <c r="E667" s="36">
        <v>5.0000000000000001E-3</v>
      </c>
      <c r="F667">
        <f t="shared" si="43"/>
        <v>0.93271461716937354</v>
      </c>
      <c r="G667" s="9">
        <f t="shared" si="42"/>
        <v>2715.3747563805105</v>
      </c>
      <c r="H667" s="33">
        <f>+G603</f>
        <v>2777.2000934579437</v>
      </c>
      <c r="I667" s="34">
        <f t="shared" si="41"/>
        <v>134.05990654205652</v>
      </c>
    </row>
    <row r="668" spans="1:9" x14ac:dyDescent="0.25">
      <c r="A668" s="7">
        <v>42597</v>
      </c>
      <c r="B668" s="8">
        <v>2908.67</v>
      </c>
      <c r="C668">
        <f>+VLOOKUP($A668,'USD X Barril WTI'!$A$6060:$B$8189,2,0)</f>
        <v>45.72</v>
      </c>
      <c r="D668" s="36" t="e">
        <f>+IFERROR(VLOOKUP($A668,'TASA INTERVENCIÓN'!$A$9:$B$4757,2,0),#REF!)</f>
        <v>#REF!</v>
      </c>
      <c r="E668" s="36">
        <v>5.0000000000000001E-3</v>
      </c>
      <c r="F668" t="e">
        <f t="shared" si="43"/>
        <v>#REF!</v>
      </c>
      <c r="G668" s="9" t="e">
        <f t="shared" si="42"/>
        <v>#REF!</v>
      </c>
      <c r="H668" s="33" t="e">
        <f>+#REF!</f>
        <v>#REF!</v>
      </c>
      <c r="I668" s="34" t="e">
        <f t="shared" si="41"/>
        <v>#REF!</v>
      </c>
    </row>
    <row r="669" spans="1:9" x14ac:dyDescent="0.25">
      <c r="A669" s="7">
        <v>42598</v>
      </c>
      <c r="B669" s="9">
        <v>2908.67</v>
      </c>
      <c r="C669">
        <f>+VLOOKUP($A669,'USD X Barril WTI'!$A$6060:$B$8189,2,0)</f>
        <v>46.57</v>
      </c>
      <c r="D669" s="36">
        <f>+IFERROR(VLOOKUP($A669,'TASA INTERVENCIÓN'!$A$9:$B$4757,2,0),D668)</f>
        <v>7.7499999999999999E-2</v>
      </c>
      <c r="E669" s="36">
        <v>5.0000000000000001E-3</v>
      </c>
      <c r="F669">
        <f t="shared" si="43"/>
        <v>0.93271461716937354</v>
      </c>
      <c r="G669" s="9">
        <f t="shared" si="42"/>
        <v>2712.9590255220419</v>
      </c>
      <c r="H669" s="33">
        <f>+G605</f>
        <v>2802.5599065420556</v>
      </c>
      <c r="I669" s="34">
        <f t="shared" si="41"/>
        <v>106.11009345794446</v>
      </c>
    </row>
    <row r="670" spans="1:9" x14ac:dyDescent="0.25">
      <c r="A670" s="7">
        <v>42599</v>
      </c>
      <c r="B670" s="8">
        <v>2905.3</v>
      </c>
      <c r="C670">
        <f>+VLOOKUP($A670,'USD X Barril WTI'!$A$6060:$B$8189,2,0)</f>
        <v>46.81</v>
      </c>
      <c r="D670" s="36">
        <f>+IFERROR(VLOOKUP($A670,'TASA INTERVENCIÓN'!$A$9:$B$4757,2,0),D669)</f>
        <v>7.7499999999999999E-2</v>
      </c>
      <c r="E670" s="36">
        <v>5.0000000000000001E-3</v>
      </c>
      <c r="F670">
        <f t="shared" si="43"/>
        <v>0.93271461716937354</v>
      </c>
      <c r="G670" s="9">
        <f t="shared" si="42"/>
        <v>2709.8157772621812</v>
      </c>
      <c r="H670" s="33">
        <f>+G606</f>
        <v>2825.0268224299057</v>
      </c>
      <c r="I670" s="34">
        <f t="shared" ref="I670:I714" si="44">+B670-H670</f>
        <v>80.273177570094504</v>
      </c>
    </row>
    <row r="671" spans="1:9" x14ac:dyDescent="0.25">
      <c r="A671" s="7">
        <v>42600</v>
      </c>
      <c r="B671" s="9">
        <v>2918.07</v>
      </c>
      <c r="C671">
        <f>+VLOOKUP($A671,'USD X Barril WTI'!$A$6060:$B$8189,2,0)</f>
        <v>48.2</v>
      </c>
      <c r="D671" s="36">
        <f>+IFERROR(VLOOKUP($A671,'TASA INTERVENCIÓN'!$A$9:$B$4757,2,0),D670)</f>
        <v>7.7499999999999999E-2</v>
      </c>
      <c r="E671" s="36">
        <v>5.0000000000000001E-3</v>
      </c>
      <c r="F671">
        <f t="shared" si="43"/>
        <v>0.93271461716937354</v>
      </c>
      <c r="G671" s="9">
        <f t="shared" ref="G671:G715" si="45">+B671*F671</f>
        <v>2721.726542923434</v>
      </c>
      <c r="H671" s="33">
        <f>+G607</f>
        <v>2837.377990654205</v>
      </c>
      <c r="I671" s="34">
        <f t="shared" si="44"/>
        <v>80.692009345795213</v>
      </c>
    </row>
    <row r="672" spans="1:9" x14ac:dyDescent="0.25">
      <c r="A672" s="7">
        <v>42601</v>
      </c>
      <c r="B672" s="8">
        <v>2884.02</v>
      </c>
      <c r="C672">
        <f>+VLOOKUP($A672,'USD X Barril WTI'!$A$6060:$B$8189,2,0)</f>
        <v>48.48</v>
      </c>
      <c r="D672" s="36">
        <f>+IFERROR(VLOOKUP($A672,'TASA INTERVENCIÓN'!$A$9:$B$4757,2,0),D671)</f>
        <v>7.7499999999999999E-2</v>
      </c>
      <c r="E672" s="36">
        <v>5.0000000000000001E-3</v>
      </c>
      <c r="F672">
        <f t="shared" ref="F672:F716" si="46">+(1+E672)/(1+D672)</f>
        <v>0.93271461716937354</v>
      </c>
      <c r="G672" s="9">
        <f t="shared" si="45"/>
        <v>2689.9676102088165</v>
      </c>
      <c r="H672" s="33">
        <f>+G608</f>
        <v>2847.3246728971958</v>
      </c>
      <c r="I672" s="34">
        <f t="shared" si="44"/>
        <v>36.695327102804185</v>
      </c>
    </row>
    <row r="673" spans="1:9" x14ac:dyDescent="0.25">
      <c r="A673" s="7">
        <v>42604</v>
      </c>
      <c r="B673" s="9">
        <v>2867.37</v>
      </c>
      <c r="C673">
        <f>+VLOOKUP($A673,'USD X Barril WTI'!$A$6060:$B$8189,2,0)</f>
        <v>46.8</v>
      </c>
      <c r="D673" s="36">
        <f>+IFERROR(VLOOKUP($A673,'TASA INTERVENCIÓN'!$A$9:$B$4757,2,0),#REF!)</f>
        <v>7.7499999999999999E-2</v>
      </c>
      <c r="E673" s="36">
        <v>5.0000000000000001E-3</v>
      </c>
      <c r="F673">
        <f t="shared" si="46"/>
        <v>0.93271461716937354</v>
      </c>
      <c r="G673" s="9">
        <f t="shared" si="45"/>
        <v>2674.4379118329466</v>
      </c>
      <c r="H673" s="33" t="e">
        <f>+#REF!</f>
        <v>#REF!</v>
      </c>
      <c r="I673" s="34" t="e">
        <f t="shared" si="44"/>
        <v>#REF!</v>
      </c>
    </row>
    <row r="674" spans="1:9" x14ac:dyDescent="0.25">
      <c r="A674" s="7">
        <v>42605</v>
      </c>
      <c r="B674" s="8">
        <v>2883.89</v>
      </c>
      <c r="C674">
        <f>+VLOOKUP($A674,'USD X Barril WTI'!$A$6060:$B$8189,2,0)</f>
        <v>47.54</v>
      </c>
      <c r="D674" s="36">
        <f>+IFERROR(VLOOKUP($A674,'TASA INTERVENCIÓN'!$A$9:$B$4757,2,0),D673)</f>
        <v>7.7499999999999999E-2</v>
      </c>
      <c r="E674" s="36">
        <v>5.0000000000000001E-3</v>
      </c>
      <c r="F674">
        <f t="shared" si="46"/>
        <v>0.93271461716937354</v>
      </c>
      <c r="G674" s="9">
        <f t="shared" si="45"/>
        <v>2689.8463573085846</v>
      </c>
      <c r="H674" s="33">
        <f>+G610</f>
        <v>2862.8317289719621</v>
      </c>
      <c r="I674" s="34">
        <f t="shared" si="44"/>
        <v>21.05827102803778</v>
      </c>
    </row>
    <row r="675" spans="1:9" x14ac:dyDescent="0.25">
      <c r="A675" s="7">
        <v>42606</v>
      </c>
      <c r="B675" s="9">
        <v>2909.1</v>
      </c>
      <c r="C675">
        <f>+VLOOKUP($A675,'USD X Barril WTI'!$A$6060:$B$8189,2,0)</f>
        <v>46.29</v>
      </c>
      <c r="D675" s="36">
        <f>+IFERROR(VLOOKUP($A675,'TASA INTERVENCIÓN'!$A$9:$B$4757,2,0),D674)</f>
        <v>7.7499999999999999E-2</v>
      </c>
      <c r="E675" s="36">
        <v>5.0000000000000001E-3</v>
      </c>
      <c r="F675">
        <f t="shared" si="46"/>
        <v>0.93271461716937354</v>
      </c>
      <c r="G675" s="9">
        <f t="shared" si="45"/>
        <v>2713.3600928074243</v>
      </c>
      <c r="H675" s="33">
        <f>+G611</f>
        <v>2872.4684579439245</v>
      </c>
      <c r="I675" s="34">
        <f t="shared" si="44"/>
        <v>36.631542056075432</v>
      </c>
    </row>
    <row r="676" spans="1:9" x14ac:dyDescent="0.25">
      <c r="A676" s="7">
        <v>42607</v>
      </c>
      <c r="B676" s="8">
        <v>2938.28</v>
      </c>
      <c r="C676">
        <f>+VLOOKUP($A676,'USD X Barril WTI'!$A$6060:$B$8189,2,0)</f>
        <v>46.97</v>
      </c>
      <c r="D676" s="36">
        <f>+IFERROR(VLOOKUP($A676,'TASA INTERVENCIÓN'!$A$9:$B$4757,2,0),D675)</f>
        <v>7.7499999999999999E-2</v>
      </c>
      <c r="E676" s="36">
        <v>5.0000000000000001E-3</v>
      </c>
      <c r="F676">
        <f t="shared" si="46"/>
        <v>0.93271461716937354</v>
      </c>
      <c r="G676" s="9">
        <f t="shared" si="45"/>
        <v>2740.576705336427</v>
      </c>
      <c r="H676" s="33">
        <f>+G612</f>
        <v>2874.0370093457941</v>
      </c>
      <c r="I676" s="34">
        <f t="shared" si="44"/>
        <v>64.242990654206096</v>
      </c>
    </row>
    <row r="677" spans="1:9" x14ac:dyDescent="0.25">
      <c r="A677" s="7">
        <v>42608</v>
      </c>
      <c r="B677" s="9">
        <v>2915.67</v>
      </c>
      <c r="C677">
        <f>+VLOOKUP($A677,'USD X Barril WTI'!$A$6060:$B$8189,2,0)</f>
        <v>47.64</v>
      </c>
      <c r="D677" s="36">
        <f>+IFERROR(VLOOKUP($A677,'TASA INTERVENCIÓN'!$A$9:$B$4757,2,0),D676)</f>
        <v>7.7499999999999999E-2</v>
      </c>
      <c r="E677" s="36">
        <v>5.0000000000000001E-3</v>
      </c>
      <c r="F677">
        <f t="shared" si="46"/>
        <v>0.93271461716937354</v>
      </c>
      <c r="G677" s="9">
        <f t="shared" si="45"/>
        <v>2719.4880278422274</v>
      </c>
      <c r="H677" s="33">
        <f>+G613</f>
        <v>2875.8873364485976</v>
      </c>
      <c r="I677" s="34">
        <f t="shared" si="44"/>
        <v>39.782663551402493</v>
      </c>
    </row>
    <row r="678" spans="1:9" x14ac:dyDescent="0.25">
      <c r="A678" s="7">
        <v>42611</v>
      </c>
      <c r="B678" s="8">
        <v>2882.69</v>
      </c>
      <c r="C678">
        <f>+VLOOKUP($A678,'USD X Barril WTI'!$A$6060:$B$8189,2,0)</f>
        <v>46.97</v>
      </c>
      <c r="D678" s="36">
        <f>+IFERROR(VLOOKUP($A678,'TASA INTERVENCIÓN'!$A$9:$B$4757,2,0),#REF!)</f>
        <v>7.7499999999999999E-2</v>
      </c>
      <c r="E678" s="36">
        <v>5.0000000000000001E-3</v>
      </c>
      <c r="F678">
        <f t="shared" si="46"/>
        <v>0.93271461716937354</v>
      </c>
      <c r="G678" s="9">
        <f t="shared" si="45"/>
        <v>2688.7270997679816</v>
      </c>
      <c r="H678" s="33" t="e">
        <f>+#REF!</f>
        <v>#REF!</v>
      </c>
      <c r="I678" s="34" t="e">
        <f t="shared" si="44"/>
        <v>#REF!</v>
      </c>
    </row>
    <row r="679" spans="1:9" x14ac:dyDescent="0.25">
      <c r="A679" s="7">
        <v>42612</v>
      </c>
      <c r="B679" s="9">
        <v>2924.29</v>
      </c>
      <c r="C679">
        <f>+VLOOKUP($A679,'USD X Barril WTI'!$A$6060:$B$8189,2,0)</f>
        <v>46.32</v>
      </c>
      <c r="D679" s="36">
        <f>+IFERROR(VLOOKUP($A679,'TASA INTERVENCIÓN'!$A$9:$B$4757,2,0),D678)</f>
        <v>7.7499999999999999E-2</v>
      </c>
      <c r="E679" s="36">
        <v>5.0000000000000001E-3</v>
      </c>
      <c r="F679">
        <f t="shared" si="46"/>
        <v>0.93271461716937354</v>
      </c>
      <c r="G679" s="9">
        <f t="shared" si="45"/>
        <v>2727.5280278422274</v>
      </c>
      <c r="H679" s="33" t="e">
        <f>+#REF!</f>
        <v>#REF!</v>
      </c>
      <c r="I679" s="34" t="e">
        <f t="shared" si="44"/>
        <v>#REF!</v>
      </c>
    </row>
    <row r="680" spans="1:9" x14ac:dyDescent="0.25">
      <c r="A680" s="7">
        <v>42613</v>
      </c>
      <c r="B680" s="8">
        <v>2933.82</v>
      </c>
      <c r="C680">
        <f>+VLOOKUP($A680,'USD X Barril WTI'!$A$6060:$B$8189,2,0)</f>
        <v>44.68</v>
      </c>
      <c r="D680" s="36">
        <f>+IFERROR(VLOOKUP($A680,'TASA INTERVENCIÓN'!$A$9:$B$4757,2,0),D679)</f>
        <v>7.7499999999999999E-2</v>
      </c>
      <c r="E680" s="36">
        <v>5.0000000000000001E-3</v>
      </c>
      <c r="F680">
        <f t="shared" si="46"/>
        <v>0.93271461716937354</v>
      </c>
      <c r="G680" s="9">
        <f t="shared" si="45"/>
        <v>2736.4167981438518</v>
      </c>
      <c r="H680" s="33">
        <f>+G615</f>
        <v>2876.0054545454545</v>
      </c>
      <c r="I680" s="34">
        <f t="shared" si="44"/>
        <v>57.814545454545623</v>
      </c>
    </row>
    <row r="681" spans="1:9" x14ac:dyDescent="0.25">
      <c r="A681" s="7">
        <v>42614</v>
      </c>
      <c r="B681" s="9">
        <v>2956.53</v>
      </c>
      <c r="C681">
        <f>+VLOOKUP($A681,'USD X Barril WTI'!$A$6060:$B$8189,2,0)</f>
        <v>43.17</v>
      </c>
      <c r="D681" s="36">
        <f>+IFERROR(VLOOKUP($A681,'TASA INTERVENCIÓN'!$A$9:$B$4757,2,0),D680)</f>
        <v>7.7499999999999999E-2</v>
      </c>
      <c r="E681" s="36">
        <v>5.0000000000000001E-3</v>
      </c>
      <c r="F681">
        <f t="shared" si="46"/>
        <v>0.93271461716937354</v>
      </c>
      <c r="G681" s="9">
        <f t="shared" si="45"/>
        <v>2757.5987470997679</v>
      </c>
      <c r="H681" s="33">
        <f>+G616</f>
        <v>2895.1965034965033</v>
      </c>
      <c r="I681" s="34">
        <f t="shared" si="44"/>
        <v>61.333496503496917</v>
      </c>
    </row>
    <row r="682" spans="1:9" x14ac:dyDescent="0.25">
      <c r="A682" s="7">
        <v>42615</v>
      </c>
      <c r="B682" s="8">
        <v>2986.36</v>
      </c>
      <c r="C682">
        <f>+VLOOKUP($A682,'USD X Barril WTI'!$A$6060:$B$8189,2,0)</f>
        <v>44.39</v>
      </c>
      <c r="D682" s="36">
        <f>+IFERROR(VLOOKUP($A682,'TASA INTERVENCIÓN'!$A$9:$B$4757,2,0),D681)</f>
        <v>7.7499999999999999E-2</v>
      </c>
      <c r="E682" s="36">
        <v>5.0000000000000001E-3</v>
      </c>
      <c r="F682">
        <f t="shared" si="46"/>
        <v>0.93271461716937354</v>
      </c>
      <c r="G682" s="9">
        <f t="shared" si="45"/>
        <v>2785.4216241299305</v>
      </c>
      <c r="H682" s="33">
        <f>+G617</f>
        <v>2921.6029370629367</v>
      </c>
      <c r="I682" s="34">
        <f t="shared" si="44"/>
        <v>64.757062937063438</v>
      </c>
    </row>
    <row r="683" spans="1:9" x14ac:dyDescent="0.25">
      <c r="A683" s="7">
        <v>42619</v>
      </c>
      <c r="B683" s="8">
        <v>2957.56</v>
      </c>
      <c r="C683">
        <f>+VLOOKUP($A683,'USD X Barril WTI'!$A$6060:$B$8189,2,0)</f>
        <v>44.85</v>
      </c>
      <c r="D683" s="36">
        <f>+IFERROR(VLOOKUP($A683,'TASA INTERVENCIÓN'!$A$9:$B$4757,2,0),#REF!)</f>
        <v>7.7499999999999999E-2</v>
      </c>
      <c r="E683" s="36">
        <v>5.0000000000000001E-3</v>
      </c>
      <c r="F683">
        <f t="shared" si="46"/>
        <v>0.93271461716937354</v>
      </c>
      <c r="G683" s="9">
        <f t="shared" si="45"/>
        <v>2758.5594431554523</v>
      </c>
      <c r="H683" s="33" t="e">
        <f>+G619</f>
        <v>#REF!</v>
      </c>
      <c r="I683" s="34" t="e">
        <f t="shared" si="44"/>
        <v>#REF!</v>
      </c>
    </row>
    <row r="684" spans="1:9" x14ac:dyDescent="0.25">
      <c r="A684" s="7">
        <v>42620</v>
      </c>
      <c r="B684" s="9">
        <v>2887.64</v>
      </c>
      <c r="C684">
        <f>+VLOOKUP($A684,'USD X Barril WTI'!$A$6060:$B$8189,2,0)</f>
        <v>45.47</v>
      </c>
      <c r="D684" s="36">
        <f>+IFERROR(VLOOKUP($A684,'TASA INTERVENCIÓN'!$A$9:$B$4757,2,0),D683)</f>
        <v>7.7499999999999999E-2</v>
      </c>
      <c r="E684" s="36">
        <v>5.0000000000000001E-3</v>
      </c>
      <c r="F684">
        <f t="shared" si="46"/>
        <v>0.93271461716937354</v>
      </c>
      <c r="G684" s="9">
        <f t="shared" si="45"/>
        <v>2693.3440371229699</v>
      </c>
      <c r="H684" s="33">
        <f>+G620</f>
        <v>2827.7841958041954</v>
      </c>
      <c r="I684" s="34">
        <f t="shared" si="44"/>
        <v>59.855804195804467</v>
      </c>
    </row>
    <row r="685" spans="1:9" x14ac:dyDescent="0.25">
      <c r="A685" s="7">
        <v>42621</v>
      </c>
      <c r="B685" s="8">
        <v>2840.38</v>
      </c>
      <c r="C685">
        <f>+VLOOKUP($A685,'USD X Barril WTI'!$A$6060:$B$8189,2,0)</f>
        <v>47.63</v>
      </c>
      <c r="D685" s="36">
        <f>+IFERROR(VLOOKUP($A685,'TASA INTERVENCIÓN'!$A$9:$B$4757,2,0),D684)</f>
        <v>7.7499999999999999E-2</v>
      </c>
      <c r="E685" s="36">
        <v>5.0000000000000001E-3</v>
      </c>
      <c r="F685">
        <f t="shared" si="46"/>
        <v>0.93271461716937354</v>
      </c>
      <c r="G685" s="9">
        <f t="shared" si="45"/>
        <v>2649.2639443155454</v>
      </c>
      <c r="H685" s="33">
        <f>+G621</f>
        <v>2765.2258741258738</v>
      </c>
      <c r="I685" s="34">
        <f t="shared" si="44"/>
        <v>75.154125874126294</v>
      </c>
    </row>
    <row r="686" spans="1:9" x14ac:dyDescent="0.25">
      <c r="A686" s="7">
        <v>42622</v>
      </c>
      <c r="B686" s="9">
        <v>2846.13</v>
      </c>
      <c r="C686">
        <f>+VLOOKUP($A686,'USD X Barril WTI'!$A$6060:$B$8189,2,0)</f>
        <v>45.88</v>
      </c>
      <c r="D686" s="36">
        <f>+IFERROR(VLOOKUP($A686,'TASA INTERVENCIÓN'!$A$9:$B$4757,2,0),D685)</f>
        <v>7.7499999999999999E-2</v>
      </c>
      <c r="E686" s="36">
        <v>5.0000000000000001E-3</v>
      </c>
      <c r="F686">
        <f t="shared" si="46"/>
        <v>0.93271461716937354</v>
      </c>
      <c r="G686" s="9">
        <f t="shared" si="45"/>
        <v>2654.6270533642692</v>
      </c>
      <c r="H686" s="33">
        <f>+G622</f>
        <v>2722.3833566433564</v>
      </c>
      <c r="I686" s="34">
        <f t="shared" si="44"/>
        <v>123.74664335664374</v>
      </c>
    </row>
    <row r="687" spans="1:9" x14ac:dyDescent="0.25">
      <c r="A687" s="7">
        <v>42625</v>
      </c>
      <c r="B687" s="8">
        <v>2899.29</v>
      </c>
      <c r="C687">
        <f>+VLOOKUP($A687,'USD X Barril WTI'!$A$6060:$B$8189,2,0)</f>
        <v>46.28</v>
      </c>
      <c r="D687" s="36">
        <f>+IFERROR(VLOOKUP($A687,'TASA INTERVENCIÓN'!$A$9:$B$4757,2,0),#REF!)</f>
        <v>7.7499999999999999E-2</v>
      </c>
      <c r="E687" s="36">
        <v>5.0000000000000001E-3</v>
      </c>
      <c r="F687">
        <f t="shared" si="46"/>
        <v>0.93271461716937354</v>
      </c>
      <c r="G687" s="9">
        <f t="shared" si="45"/>
        <v>2704.2101624129928</v>
      </c>
      <c r="H687" s="33" t="e">
        <f>+#REF!</f>
        <v>#REF!</v>
      </c>
      <c r="I687" s="34" t="e">
        <f t="shared" si="44"/>
        <v>#REF!</v>
      </c>
    </row>
    <row r="688" spans="1:9" x14ac:dyDescent="0.25">
      <c r="A688" s="7">
        <v>42626</v>
      </c>
      <c r="B688" s="9">
        <v>2942.29</v>
      </c>
      <c r="C688">
        <f>+VLOOKUP($A688,'USD X Barril WTI'!$A$6060:$B$8189,2,0)</f>
        <v>44.91</v>
      </c>
      <c r="D688" s="36">
        <f>+IFERROR(VLOOKUP($A688,'TASA INTERVENCIÓN'!$A$9:$B$4757,2,0),D687)</f>
        <v>7.7499999999999999E-2</v>
      </c>
      <c r="E688" s="36">
        <v>5.0000000000000001E-3</v>
      </c>
      <c r="F688">
        <f t="shared" si="46"/>
        <v>0.93271461716937354</v>
      </c>
      <c r="G688" s="9">
        <f t="shared" si="45"/>
        <v>2744.316890951276</v>
      </c>
      <c r="H688" s="33">
        <f>+G624</f>
        <v>2782.9176223776221</v>
      </c>
      <c r="I688" s="34">
        <f t="shared" si="44"/>
        <v>159.37237762237783</v>
      </c>
    </row>
    <row r="689" spans="1:9" x14ac:dyDescent="0.25">
      <c r="A689" s="7">
        <v>42627</v>
      </c>
      <c r="B689" s="8">
        <v>2976.19</v>
      </c>
      <c r="C689">
        <f>+VLOOKUP($A689,'USD X Barril WTI'!$A$6060:$B$8189,2,0)</f>
        <v>43.62</v>
      </c>
      <c r="D689" s="36">
        <f>+IFERROR(VLOOKUP($A689,'TASA INTERVENCIÓN'!$A$9:$B$4757,2,0),D688)</f>
        <v>7.7499999999999999E-2</v>
      </c>
      <c r="E689" s="36">
        <v>5.0000000000000001E-3</v>
      </c>
      <c r="F689">
        <f t="shared" si="46"/>
        <v>0.93271461716937354</v>
      </c>
      <c r="G689" s="9">
        <f t="shared" si="45"/>
        <v>2775.9359164733178</v>
      </c>
      <c r="H689" s="33">
        <f>+G625</f>
        <v>2802.1461538461535</v>
      </c>
      <c r="I689" s="34">
        <f t="shared" si="44"/>
        <v>174.04384615384652</v>
      </c>
    </row>
    <row r="690" spans="1:9" x14ac:dyDescent="0.25">
      <c r="A690" s="7">
        <v>42628</v>
      </c>
      <c r="B690" s="9">
        <v>2972.65</v>
      </c>
      <c r="C690">
        <f>+VLOOKUP($A690,'USD X Barril WTI'!$A$6060:$B$8189,2,0)</f>
        <v>43.85</v>
      </c>
      <c r="D690" s="36">
        <f>+IFERROR(VLOOKUP($A690,'TASA INTERVENCIÓN'!$A$9:$B$4757,2,0),D689)</f>
        <v>7.7499999999999999E-2</v>
      </c>
      <c r="E690" s="36">
        <v>5.0000000000000001E-3</v>
      </c>
      <c r="F690">
        <f t="shared" si="46"/>
        <v>0.93271461716937354</v>
      </c>
      <c r="G690" s="9">
        <f t="shared" si="45"/>
        <v>2772.6341067285384</v>
      </c>
      <c r="H690" s="33">
        <f>+G626</f>
        <v>2814.2623776223777</v>
      </c>
      <c r="I690" s="34">
        <f t="shared" si="44"/>
        <v>158.38762237762239</v>
      </c>
    </row>
    <row r="691" spans="1:9" x14ac:dyDescent="0.25">
      <c r="A691" s="7">
        <v>42629</v>
      </c>
      <c r="B691" s="8">
        <v>2938.5</v>
      </c>
      <c r="C691">
        <f>+VLOOKUP($A691,'USD X Barril WTI'!$A$6060:$B$8189,2,0)</f>
        <v>43.04</v>
      </c>
      <c r="D691" s="36">
        <f>+IFERROR(VLOOKUP($A691,'TASA INTERVENCIÓN'!$A$9:$B$4757,2,0),D690)</f>
        <v>7.7499999999999999E-2</v>
      </c>
      <c r="E691" s="36">
        <v>5.0000000000000001E-3</v>
      </c>
      <c r="F691">
        <f t="shared" si="46"/>
        <v>0.93271461716937354</v>
      </c>
      <c r="G691" s="9">
        <f t="shared" si="45"/>
        <v>2740.781902552204</v>
      </c>
      <c r="H691" s="33">
        <f>+G627</f>
        <v>2801.4058741258737</v>
      </c>
      <c r="I691" s="34">
        <f t="shared" si="44"/>
        <v>137.09412587412635</v>
      </c>
    </row>
    <row r="692" spans="1:9" x14ac:dyDescent="0.25">
      <c r="A692" s="7">
        <v>42632</v>
      </c>
      <c r="B692" s="9">
        <v>2956.58</v>
      </c>
      <c r="C692">
        <f>+VLOOKUP($A692,'USD X Barril WTI'!$A$6060:$B$8189,2,0)</f>
        <v>43.34</v>
      </c>
      <c r="D692" s="36">
        <f>+IFERROR(VLOOKUP($A692,'TASA INTERVENCIÓN'!$A$9:$B$4757,2,0),#REF!)</f>
        <v>7.7499999999999999E-2</v>
      </c>
      <c r="E692" s="36">
        <v>5.0000000000000001E-3</v>
      </c>
      <c r="F692">
        <f t="shared" si="46"/>
        <v>0.93271461716937354</v>
      </c>
      <c r="G692" s="9">
        <f t="shared" si="45"/>
        <v>2757.6453828306262</v>
      </c>
      <c r="H692" s="33" t="e">
        <f>+#REF!</f>
        <v>#REF!</v>
      </c>
      <c r="I692" s="34" t="e">
        <f t="shared" si="44"/>
        <v>#REF!</v>
      </c>
    </row>
    <row r="693" spans="1:9" x14ac:dyDescent="0.25">
      <c r="A693" s="7">
        <v>42633</v>
      </c>
      <c r="B693" s="8">
        <v>2928.18</v>
      </c>
      <c r="C693">
        <f>+VLOOKUP($A693,'USD X Barril WTI'!$A$6060:$B$8189,2,0)</f>
        <v>43.85</v>
      </c>
      <c r="D693" s="36">
        <f>+IFERROR(VLOOKUP($A693,'TASA INTERVENCIÓN'!$A$9:$B$4757,2,0),D692)</f>
        <v>7.7499999999999999E-2</v>
      </c>
      <c r="E693" s="36">
        <v>5.0000000000000001E-3</v>
      </c>
      <c r="F693">
        <f t="shared" si="46"/>
        <v>0.93271461716937354</v>
      </c>
      <c r="G693" s="9">
        <f t="shared" si="45"/>
        <v>2731.156287703016</v>
      </c>
      <c r="H693" s="33">
        <f>+G629</f>
        <v>2821.4121678321676</v>
      </c>
      <c r="I693" s="34">
        <f t="shared" si="44"/>
        <v>106.76783216783224</v>
      </c>
    </row>
    <row r="694" spans="1:9" x14ac:dyDescent="0.25">
      <c r="A694" s="7">
        <v>42634</v>
      </c>
      <c r="B694" s="9">
        <v>2911.11</v>
      </c>
      <c r="C694">
        <f>+VLOOKUP($A694,'USD X Barril WTI'!$A$6060:$B$8189,2,0)</f>
        <v>45.33</v>
      </c>
      <c r="D694" s="36">
        <f>+IFERROR(VLOOKUP($A694,'TASA INTERVENCIÓN'!$A$9:$B$4757,2,0),D693)</f>
        <v>7.7499999999999999E-2</v>
      </c>
      <c r="E694" s="36">
        <v>5.0000000000000001E-3</v>
      </c>
      <c r="F694">
        <f t="shared" si="46"/>
        <v>0.93271461716937354</v>
      </c>
      <c r="G694" s="9">
        <f t="shared" si="45"/>
        <v>2715.2348491879352</v>
      </c>
      <c r="H694" s="33">
        <f>+G630</f>
        <v>2785.8599999999997</v>
      </c>
      <c r="I694" s="34">
        <f t="shared" si="44"/>
        <v>125.25000000000045</v>
      </c>
    </row>
    <row r="695" spans="1:9" x14ac:dyDescent="0.25">
      <c r="A695" s="7">
        <v>42635</v>
      </c>
      <c r="B695" s="8">
        <v>2894.15</v>
      </c>
      <c r="C695">
        <f>+VLOOKUP($A695,'USD X Barril WTI'!$A$6060:$B$8189,2,0)</f>
        <v>46.1</v>
      </c>
      <c r="D695" s="36">
        <f>+IFERROR(VLOOKUP($A695,'TASA INTERVENCIÓN'!$A$9:$B$4757,2,0),D694)</f>
        <v>7.7499999999999999E-2</v>
      </c>
      <c r="E695" s="36">
        <v>5.0000000000000001E-3</v>
      </c>
      <c r="F695">
        <f t="shared" si="46"/>
        <v>0.93271461716937354</v>
      </c>
      <c r="G695" s="9">
        <f t="shared" si="45"/>
        <v>2699.4160092807424</v>
      </c>
      <c r="H695" s="33">
        <f>+G631</f>
        <v>2788.9710489510485</v>
      </c>
      <c r="I695" s="34">
        <f t="shared" si="44"/>
        <v>105.1789510489516</v>
      </c>
    </row>
    <row r="696" spans="1:9" x14ac:dyDescent="0.25">
      <c r="A696" s="7">
        <v>42636</v>
      </c>
      <c r="B696" s="9">
        <v>2862.52</v>
      </c>
      <c r="C696">
        <f>+VLOOKUP($A696,'USD X Barril WTI'!$A$6060:$B$8189,2,0)</f>
        <v>44.36</v>
      </c>
      <c r="D696" s="36">
        <f>+IFERROR(VLOOKUP($A696,'TASA INTERVENCIÓN'!$A$9:$B$4757,2,0),D695)</f>
        <v>7.7499999999999999E-2</v>
      </c>
      <c r="E696" s="36">
        <v>5.0000000000000001E-3</v>
      </c>
      <c r="F696">
        <f t="shared" si="46"/>
        <v>0.93271461716937354</v>
      </c>
      <c r="G696" s="9">
        <f t="shared" si="45"/>
        <v>2669.9142459396753</v>
      </c>
      <c r="H696" s="33">
        <f>+G632</f>
        <v>2752.3537674418603</v>
      </c>
      <c r="I696" s="34">
        <f t="shared" si="44"/>
        <v>110.16623255813965</v>
      </c>
    </row>
    <row r="697" spans="1:9" x14ac:dyDescent="0.25">
      <c r="A697" s="7">
        <v>42639</v>
      </c>
      <c r="B697" s="8">
        <v>2917.95</v>
      </c>
      <c r="C697">
        <f>+VLOOKUP($A697,'USD X Barril WTI'!$A$6060:$B$8189,2,0)</f>
        <v>45.6</v>
      </c>
      <c r="D697" s="36">
        <f>+IFERROR(VLOOKUP($A697,'TASA INTERVENCIÓN'!$A$9:$B$4757,2,0),#REF!)</f>
        <v>7.7499999999999999E-2</v>
      </c>
      <c r="E697" s="36">
        <v>5.0000000000000001E-3</v>
      </c>
      <c r="F697">
        <f t="shared" si="46"/>
        <v>0.93271461716937354</v>
      </c>
      <c r="G697" s="9">
        <f t="shared" si="45"/>
        <v>2721.6146171693736</v>
      </c>
      <c r="H697" s="33" t="e">
        <f>+#REF!</f>
        <v>#REF!</v>
      </c>
      <c r="I697" s="34" t="e">
        <f t="shared" si="44"/>
        <v>#REF!</v>
      </c>
    </row>
    <row r="698" spans="1:9" x14ac:dyDescent="0.25">
      <c r="A698" s="7">
        <v>42640</v>
      </c>
      <c r="B698" s="9">
        <v>2917.58</v>
      </c>
      <c r="C698">
        <f>+VLOOKUP($A698,'USD X Barril WTI'!$A$6060:$B$8189,2,0)</f>
        <v>44.65</v>
      </c>
      <c r="D698" s="36">
        <f>+IFERROR(VLOOKUP($A698,'TASA INTERVENCIÓN'!$A$9:$B$4757,2,0),D697)</f>
        <v>7.7499999999999999E-2</v>
      </c>
      <c r="E698" s="36">
        <v>5.0000000000000001E-3</v>
      </c>
      <c r="F698">
        <f t="shared" si="46"/>
        <v>0.93271461716937354</v>
      </c>
      <c r="G698" s="9">
        <f t="shared" si="45"/>
        <v>2721.2695127610209</v>
      </c>
      <c r="H698" s="33">
        <f>+G634</f>
        <v>2779.334511627907</v>
      </c>
      <c r="I698" s="34">
        <f t="shared" si="44"/>
        <v>138.24548837209295</v>
      </c>
    </row>
    <row r="699" spans="1:9" x14ac:dyDescent="0.25">
      <c r="A699" s="7">
        <v>42641</v>
      </c>
      <c r="B699" s="8">
        <v>2921.99</v>
      </c>
      <c r="C699">
        <f>+VLOOKUP($A699,'USD X Barril WTI'!$A$6060:$B$8189,2,0)</f>
        <v>47.07</v>
      </c>
      <c r="D699" s="36">
        <f>+IFERROR(VLOOKUP($A699,'TASA INTERVENCIÓN'!$A$9:$B$4757,2,0),D698)</f>
        <v>7.7499999999999999E-2</v>
      </c>
      <c r="E699" s="36">
        <v>5.0000000000000001E-3</v>
      </c>
      <c r="F699">
        <f t="shared" si="46"/>
        <v>0.93271461716937354</v>
      </c>
      <c r="G699" s="9">
        <f t="shared" si="45"/>
        <v>2725.3827842227374</v>
      </c>
      <c r="H699" s="33">
        <f>+G635</f>
        <v>2825.9478139534885</v>
      </c>
      <c r="I699" s="34">
        <f t="shared" si="44"/>
        <v>96.042186046511233</v>
      </c>
    </row>
    <row r="700" spans="1:9" x14ac:dyDescent="0.25">
      <c r="A700" s="7">
        <v>42642</v>
      </c>
      <c r="B700" s="9">
        <v>2914.11</v>
      </c>
      <c r="C700">
        <f>+VLOOKUP($A700,'USD X Barril WTI'!$A$6060:$B$8189,2,0)</f>
        <v>47.72</v>
      </c>
      <c r="D700" s="36">
        <f>+IFERROR(VLOOKUP($A700,'TASA INTERVENCIÓN'!$A$9:$B$4757,2,0),D699)</f>
        <v>7.7499999999999999E-2</v>
      </c>
      <c r="E700" s="36">
        <v>5.0000000000000001E-3</v>
      </c>
      <c r="F700">
        <f t="shared" si="46"/>
        <v>0.93271461716937354</v>
      </c>
      <c r="G700" s="9">
        <f t="shared" si="45"/>
        <v>2718.0329930394432</v>
      </c>
      <c r="H700" s="33">
        <f>+G636</f>
        <v>2809.4938604651161</v>
      </c>
      <c r="I700" s="34">
        <f t="shared" si="44"/>
        <v>104.61613953488404</v>
      </c>
    </row>
    <row r="701" spans="1:9" x14ac:dyDescent="0.25">
      <c r="A701" s="7">
        <v>42643</v>
      </c>
      <c r="B701" s="8">
        <v>2879.95</v>
      </c>
      <c r="C701">
        <f>+VLOOKUP($A701,'USD X Barril WTI'!$A$6060:$B$8189,2,0)</f>
        <v>47.72</v>
      </c>
      <c r="D701" s="36">
        <f>+IFERROR(VLOOKUP($A701,'TASA INTERVENCIÓN'!$A$9:$B$4757,2,0),D700)</f>
        <v>7.7499999999999999E-2</v>
      </c>
      <c r="E701" s="36">
        <v>5.0000000000000001E-3</v>
      </c>
      <c r="F701">
        <f t="shared" si="46"/>
        <v>0.93271461716937354</v>
      </c>
      <c r="G701" s="9">
        <f t="shared" si="45"/>
        <v>2686.1714617169373</v>
      </c>
      <c r="H701" s="33">
        <f>+G637</f>
        <v>2726.2611627906977</v>
      </c>
      <c r="I701" s="34">
        <f t="shared" si="44"/>
        <v>153.68883720930216</v>
      </c>
    </row>
    <row r="702" spans="1:9" x14ac:dyDescent="0.25">
      <c r="A702" s="7">
        <v>42646</v>
      </c>
      <c r="B702" s="9">
        <v>2880.08</v>
      </c>
      <c r="C702">
        <f>+VLOOKUP($A702,'USD X Barril WTI'!$A$6060:$B$8189,2,0)</f>
        <v>48.8</v>
      </c>
      <c r="D702" s="36">
        <f>+IFERROR(VLOOKUP($A702,'TASA INTERVENCIÓN'!$A$9:$B$4757,2,0),#REF!)</f>
        <v>7.7499999999999999E-2</v>
      </c>
      <c r="E702" s="36">
        <v>5.0000000000000001E-3</v>
      </c>
      <c r="F702">
        <f t="shared" si="46"/>
        <v>0.93271461716937354</v>
      </c>
      <c r="G702" s="9">
        <f t="shared" si="45"/>
        <v>2686.2927146171692</v>
      </c>
      <c r="H702" s="33" t="e">
        <f>+#REF!</f>
        <v>#REF!</v>
      </c>
      <c r="I702" s="34" t="e">
        <f t="shared" si="44"/>
        <v>#REF!</v>
      </c>
    </row>
    <row r="703" spans="1:9" x14ac:dyDescent="0.25">
      <c r="A703" s="7">
        <v>42647</v>
      </c>
      <c r="B703" s="8">
        <v>2937.23</v>
      </c>
      <c r="C703">
        <f>+VLOOKUP($A703,'USD X Barril WTI'!$A$6060:$B$8189,2,0)</f>
        <v>48.67</v>
      </c>
      <c r="D703" s="36">
        <f>+IFERROR(VLOOKUP($A703,'TASA INTERVENCIÓN'!$A$9:$B$4757,2,0),D702)</f>
        <v>7.7499999999999999E-2</v>
      </c>
      <c r="E703" s="36">
        <v>5.0000000000000001E-3</v>
      </c>
      <c r="F703">
        <f t="shared" si="46"/>
        <v>0.93271461716937354</v>
      </c>
      <c r="G703" s="9">
        <f t="shared" si="45"/>
        <v>2739.5973549883993</v>
      </c>
      <c r="H703" s="33" t="e">
        <f>+#REF!</f>
        <v>#REF!</v>
      </c>
      <c r="I703" s="34" t="e">
        <f t="shared" si="44"/>
        <v>#REF!</v>
      </c>
    </row>
    <row r="704" spans="1:9" x14ac:dyDescent="0.25">
      <c r="A704" s="7">
        <v>42648</v>
      </c>
      <c r="B704" s="9">
        <v>2963.06</v>
      </c>
      <c r="C704">
        <f>+VLOOKUP($A704,'USD X Barril WTI'!$A$6060:$B$8189,2,0)</f>
        <v>49.75</v>
      </c>
      <c r="D704" s="36">
        <f>+IFERROR(VLOOKUP($A704,'TASA INTERVENCIÓN'!$A$9:$B$4757,2,0),D703)</f>
        <v>7.7499999999999999E-2</v>
      </c>
      <c r="E704" s="36">
        <v>5.0000000000000001E-3</v>
      </c>
      <c r="F704">
        <f t="shared" si="46"/>
        <v>0.93271461716937354</v>
      </c>
      <c r="G704" s="9">
        <f t="shared" si="45"/>
        <v>2763.6893735498838</v>
      </c>
      <c r="H704" s="33">
        <f>+G639</f>
        <v>2724.606418604651</v>
      </c>
      <c r="I704" s="34">
        <f t="shared" si="44"/>
        <v>238.45358139534892</v>
      </c>
    </row>
    <row r="705" spans="1:9" x14ac:dyDescent="0.25">
      <c r="A705" s="7">
        <v>42649</v>
      </c>
      <c r="B705" s="8">
        <v>2964.93</v>
      </c>
      <c r="C705">
        <f>+VLOOKUP($A705,'USD X Barril WTI'!$A$6060:$B$8189,2,0)</f>
        <v>50.44</v>
      </c>
      <c r="D705" s="36">
        <f>+IFERROR(VLOOKUP($A705,'TASA INTERVENCIÓN'!$A$9:$B$4757,2,0),D704)</f>
        <v>7.7499999999999999E-2</v>
      </c>
      <c r="E705" s="36">
        <v>5.0000000000000001E-3</v>
      </c>
      <c r="F705">
        <f t="shared" si="46"/>
        <v>0.93271461716937354</v>
      </c>
      <c r="G705" s="9">
        <f t="shared" si="45"/>
        <v>2765.4335498839905</v>
      </c>
      <c r="H705" s="33">
        <f>+G640</f>
        <v>2773.6784651162789</v>
      </c>
      <c r="I705" s="34">
        <f t="shared" si="44"/>
        <v>191.25153488372098</v>
      </c>
    </row>
    <row r="706" spans="1:9" x14ac:dyDescent="0.25">
      <c r="A706" s="7">
        <v>42650</v>
      </c>
      <c r="B706" s="9">
        <v>2924.8</v>
      </c>
      <c r="C706">
        <f>+VLOOKUP($A706,'USD X Barril WTI'!$A$6060:$B$8189,2,0)</f>
        <v>49.76</v>
      </c>
      <c r="D706" s="36">
        <f>+IFERROR(VLOOKUP($A706,'TASA INTERVENCIÓN'!$A$9:$B$4757,2,0),D705)</f>
        <v>7.7499999999999999E-2</v>
      </c>
      <c r="E706" s="36">
        <v>5.0000000000000001E-3</v>
      </c>
      <c r="F706">
        <f t="shared" si="46"/>
        <v>0.93271461716937354</v>
      </c>
      <c r="G706" s="9">
        <f t="shared" si="45"/>
        <v>2728.0037122969838</v>
      </c>
      <c r="H706" s="33">
        <f>+G641</f>
        <v>2807.6427906976742</v>
      </c>
      <c r="I706" s="34">
        <f t="shared" si="44"/>
        <v>117.15720930232601</v>
      </c>
    </row>
    <row r="707" spans="1:9" x14ac:dyDescent="0.25">
      <c r="A707" s="7">
        <v>42653</v>
      </c>
      <c r="B707" s="8">
        <v>2913.96</v>
      </c>
      <c r="C707">
        <f>+VLOOKUP($A707,'USD X Barril WTI'!$A$6060:$B$8189,2,0)</f>
        <v>49.76</v>
      </c>
      <c r="D707" s="36">
        <f>+IFERROR(VLOOKUP($A707,'TASA INTERVENCIÓN'!$A$9:$B$4757,2,0),#REF!)</f>
        <v>7.7499999999999999E-2</v>
      </c>
      <c r="E707" s="36">
        <v>5.0000000000000001E-3</v>
      </c>
      <c r="F707">
        <f t="shared" si="46"/>
        <v>0.93271461716937354</v>
      </c>
      <c r="G707" s="9">
        <f t="shared" si="45"/>
        <v>2717.893085846868</v>
      </c>
      <c r="H707" s="33" t="e">
        <f>+#REF!</f>
        <v>#REF!</v>
      </c>
      <c r="I707" s="34" t="e">
        <f t="shared" si="44"/>
        <v>#REF!</v>
      </c>
    </row>
    <row r="708" spans="1:9" x14ac:dyDescent="0.25">
      <c r="A708" s="7">
        <v>42654</v>
      </c>
      <c r="B708" s="9">
        <v>2913.96</v>
      </c>
      <c r="C708">
        <f>+VLOOKUP($A708,'USD X Barril WTI'!$A$6060:$B$8189,2,0)</f>
        <v>50.72</v>
      </c>
      <c r="D708" s="36">
        <f>+IFERROR(VLOOKUP($A708,'TASA INTERVENCIÓN'!$A$9:$B$4757,2,0),D707)</f>
        <v>7.7499999999999999E-2</v>
      </c>
      <c r="E708" s="36">
        <v>5.0000000000000001E-3</v>
      </c>
      <c r="F708">
        <f t="shared" si="46"/>
        <v>0.93271461716937354</v>
      </c>
      <c r="G708" s="9">
        <f t="shared" si="45"/>
        <v>2717.893085846868</v>
      </c>
      <c r="H708" s="33">
        <f>+G643</f>
        <v>2760.3750697674418</v>
      </c>
      <c r="I708" s="34">
        <f t="shared" si="44"/>
        <v>153.58493023255824</v>
      </c>
    </row>
    <row r="709" spans="1:9" x14ac:dyDescent="0.25">
      <c r="A709" s="7">
        <v>42655</v>
      </c>
      <c r="B709" s="8">
        <v>2919.51</v>
      </c>
      <c r="C709">
        <f>+VLOOKUP($A709,'USD X Barril WTI'!$A$6060:$B$8189,2,0)</f>
        <v>50.14</v>
      </c>
      <c r="D709" s="36">
        <f>+IFERROR(VLOOKUP($A709,'TASA INTERVENCIÓN'!$A$9:$B$4757,2,0),D708)</f>
        <v>7.7499999999999999E-2</v>
      </c>
      <c r="E709" s="36">
        <v>5.0000000000000001E-3</v>
      </c>
      <c r="F709">
        <f t="shared" si="46"/>
        <v>0.93271461716937354</v>
      </c>
      <c r="G709" s="9">
        <f t="shared" si="45"/>
        <v>2723.0696519721578</v>
      </c>
      <c r="H709" s="33">
        <f>+G644</f>
        <v>2739.0316744186043</v>
      </c>
      <c r="I709" s="34">
        <f t="shared" si="44"/>
        <v>180.47832558139589</v>
      </c>
    </row>
    <row r="710" spans="1:9" x14ac:dyDescent="0.25">
      <c r="A710" s="7">
        <v>42656</v>
      </c>
      <c r="B710" s="9">
        <v>2919.18</v>
      </c>
      <c r="C710">
        <f>+VLOOKUP($A710,'USD X Barril WTI'!$A$6060:$B$8189,2,0)</f>
        <v>50.47</v>
      </c>
      <c r="D710" s="36">
        <f>+IFERROR(VLOOKUP($A710,'TASA INTERVENCIÓN'!$A$9:$B$4757,2,0),D709)</f>
        <v>7.7499999999999999E-2</v>
      </c>
      <c r="E710" s="36">
        <v>5.0000000000000001E-3</v>
      </c>
      <c r="F710">
        <f t="shared" si="46"/>
        <v>0.93271461716937354</v>
      </c>
      <c r="G710" s="9">
        <f t="shared" si="45"/>
        <v>2722.7618561484919</v>
      </c>
      <c r="H710" s="33">
        <f>+G645</f>
        <v>2722.2972558139531</v>
      </c>
      <c r="I710" s="34">
        <f t="shared" si="44"/>
        <v>196.88274418604669</v>
      </c>
    </row>
    <row r="711" spans="1:9" x14ac:dyDescent="0.25">
      <c r="A711" s="7">
        <v>42657</v>
      </c>
      <c r="B711" s="8">
        <v>2930.78</v>
      </c>
      <c r="C711">
        <f>+VLOOKUP($A711,'USD X Barril WTI'!$A$6060:$B$8189,2,0)</f>
        <v>50.35</v>
      </c>
      <c r="D711" s="36">
        <f>+IFERROR(VLOOKUP($A711,'TASA INTERVENCIÓN'!$A$9:$B$4757,2,0),D710)</f>
        <v>7.7499999999999999E-2</v>
      </c>
      <c r="E711" s="36">
        <v>5.0000000000000001E-3</v>
      </c>
      <c r="F711">
        <f t="shared" si="46"/>
        <v>0.93271461716937354</v>
      </c>
      <c r="G711" s="9">
        <f t="shared" si="45"/>
        <v>2733.581345707657</v>
      </c>
      <c r="H711" s="33">
        <f>+G646</f>
        <v>2745.3140930232557</v>
      </c>
      <c r="I711" s="34">
        <f t="shared" si="44"/>
        <v>185.46590697674446</v>
      </c>
    </row>
    <row r="712" spans="1:9" x14ac:dyDescent="0.25">
      <c r="A712" s="7">
        <v>42660</v>
      </c>
      <c r="B712" s="9">
        <v>2915.67</v>
      </c>
      <c r="C712">
        <f>+VLOOKUP($A712,'USD X Barril WTI'!$A$6060:$B$8189,2,0)</f>
        <v>49.97</v>
      </c>
      <c r="D712" s="36" t="e">
        <f>+IFERROR(VLOOKUP($A712,'TASA INTERVENCIÓN'!$A$9:$B$4757,2,0),#REF!)</f>
        <v>#REF!</v>
      </c>
      <c r="E712" s="36">
        <v>5.0000000000000001E-3</v>
      </c>
      <c r="F712" t="e">
        <f t="shared" si="46"/>
        <v>#REF!</v>
      </c>
      <c r="G712" s="9" t="e">
        <f t="shared" si="45"/>
        <v>#REF!</v>
      </c>
      <c r="H712" s="33" t="e">
        <f>+#REF!</f>
        <v>#REF!</v>
      </c>
      <c r="I712" s="34" t="e">
        <f t="shared" si="44"/>
        <v>#REF!</v>
      </c>
    </row>
    <row r="713" spans="1:9" x14ac:dyDescent="0.25">
      <c r="A713" s="7">
        <v>42661</v>
      </c>
      <c r="B713" s="8">
        <v>2915.67</v>
      </c>
      <c r="C713">
        <f>+VLOOKUP($A713,'USD X Barril WTI'!$A$6060:$B$8189,2,0)</f>
        <v>50.3</v>
      </c>
      <c r="D713" s="36">
        <f>+IFERROR(VLOOKUP($A713,'TASA INTERVENCIÓN'!$A$9:$B$4757,2,0),D712)</f>
        <v>7.7499999999999999E-2</v>
      </c>
      <c r="E713" s="36">
        <v>5.0000000000000001E-3</v>
      </c>
      <c r="F713">
        <f t="shared" si="46"/>
        <v>0.93271461716937354</v>
      </c>
      <c r="G713" s="9">
        <f t="shared" si="45"/>
        <v>2719.4880278422274</v>
      </c>
      <c r="H713" s="33">
        <f>+G648</f>
        <v>2733.0951627906975</v>
      </c>
      <c r="I713" s="34">
        <f t="shared" si="44"/>
        <v>182.57483720930259</v>
      </c>
    </row>
    <row r="714" spans="1:9" x14ac:dyDescent="0.25">
      <c r="A714" s="7">
        <v>42662</v>
      </c>
      <c r="B714" s="9">
        <v>2905.93</v>
      </c>
      <c r="C714">
        <f>+VLOOKUP($A714,'USD X Barril WTI'!$A$6060:$B$8189,2,0)</f>
        <v>51.59</v>
      </c>
      <c r="D714" s="36">
        <f>+IFERROR(VLOOKUP($A714,'TASA INTERVENCIÓN'!$A$9:$B$4757,2,0),D713)</f>
        <v>7.7499999999999999E-2</v>
      </c>
      <c r="E714" s="36">
        <v>5.0000000000000001E-3</v>
      </c>
      <c r="F714">
        <f t="shared" si="46"/>
        <v>0.93271461716937354</v>
      </c>
      <c r="G714" s="9">
        <f t="shared" si="45"/>
        <v>2710.4033874709976</v>
      </c>
      <c r="H714" s="33">
        <f>+G649</f>
        <v>2737.62</v>
      </c>
      <c r="I714" s="34">
        <f t="shared" si="44"/>
        <v>168.30999999999995</v>
      </c>
    </row>
    <row r="715" spans="1:9" x14ac:dyDescent="0.25">
      <c r="A715" s="7">
        <v>42663</v>
      </c>
      <c r="B715" s="8">
        <v>2914.15</v>
      </c>
      <c r="C715">
        <f>+VLOOKUP($A715,'USD X Barril WTI'!$A$6060:$B$8189,2,0)</f>
        <v>50.31</v>
      </c>
      <c r="D715" s="36">
        <f>+IFERROR(VLOOKUP($A715,'TASA INTERVENCIÓN'!$A$9:$B$4757,2,0),D714)</f>
        <v>7.7499999999999999E-2</v>
      </c>
      <c r="E715" s="36">
        <v>5.0000000000000001E-3</v>
      </c>
      <c r="F715">
        <f t="shared" si="46"/>
        <v>0.93271461716937354</v>
      </c>
      <c r="G715" s="9">
        <f t="shared" si="45"/>
        <v>2718.07030162413</v>
      </c>
      <c r="H715" s="33">
        <f>+G650</f>
        <v>2740.218976744186</v>
      </c>
      <c r="I715" s="34">
        <f t="shared" ref="I715:I759" si="47">+B715-H715</f>
        <v>173.93102325581413</v>
      </c>
    </row>
    <row r="716" spans="1:9" x14ac:dyDescent="0.25">
      <c r="A716" s="7">
        <v>42664</v>
      </c>
      <c r="B716" s="9">
        <v>2934.03</v>
      </c>
      <c r="C716">
        <f>+VLOOKUP($A716,'USD X Barril WTI'!$A$6060:$B$8189,2,0)</f>
        <v>50.61</v>
      </c>
      <c r="D716" s="36">
        <f>+IFERROR(VLOOKUP($A716,'TASA INTERVENCIÓN'!$A$9:$B$4757,2,0),D715)</f>
        <v>7.7499999999999999E-2</v>
      </c>
      <c r="E716" s="36">
        <v>5.0000000000000001E-3</v>
      </c>
      <c r="F716">
        <f t="shared" si="46"/>
        <v>0.93271461716937354</v>
      </c>
      <c r="G716" s="9">
        <f t="shared" ref="G716:G760" si="48">+B716*F716</f>
        <v>2736.6126682134573</v>
      </c>
      <c r="H716" s="33">
        <f>+G651</f>
        <v>2740.218976744186</v>
      </c>
      <c r="I716" s="34">
        <f t="shared" si="47"/>
        <v>193.81102325581423</v>
      </c>
    </row>
    <row r="717" spans="1:9" x14ac:dyDescent="0.25">
      <c r="A717" s="7">
        <v>42667</v>
      </c>
      <c r="B717" s="8">
        <v>2944.25</v>
      </c>
      <c r="C717">
        <f>+VLOOKUP($A717,'USD X Barril WTI'!$A$6060:$B$8189,2,0)</f>
        <v>50.18</v>
      </c>
      <c r="D717" s="36">
        <f>+IFERROR(VLOOKUP($A717,'TASA INTERVENCIÓN'!$A$9:$B$4757,2,0),#REF!)</f>
        <v>7.7499999999999999E-2</v>
      </c>
      <c r="E717" s="36">
        <v>5.0000000000000001E-3</v>
      </c>
      <c r="F717">
        <f t="shared" ref="F717:F760" si="49">+(1+E717)/(1+D717)</f>
        <v>0.93271461716937354</v>
      </c>
      <c r="G717" s="9">
        <f t="shared" si="48"/>
        <v>2746.1450116009282</v>
      </c>
      <c r="H717" s="33" t="e">
        <f>+#REF!</f>
        <v>#REF!</v>
      </c>
      <c r="I717" s="34" t="e">
        <f t="shared" si="47"/>
        <v>#REF!</v>
      </c>
    </row>
    <row r="718" spans="1:9" x14ac:dyDescent="0.25">
      <c r="A718" s="7">
        <v>42668</v>
      </c>
      <c r="B718" s="9">
        <v>2929.83</v>
      </c>
      <c r="C718">
        <f>+VLOOKUP($A718,'USD X Barril WTI'!$A$6060:$B$8189,2,0)</f>
        <v>49.45</v>
      </c>
      <c r="D718" s="36">
        <f>+IFERROR(VLOOKUP($A718,'TASA INTERVENCIÓN'!$A$9:$B$4757,2,0),D717)</f>
        <v>7.7499999999999999E-2</v>
      </c>
      <c r="E718" s="36">
        <v>5.0000000000000001E-3</v>
      </c>
      <c r="F718">
        <f t="shared" si="49"/>
        <v>0.93271461716937354</v>
      </c>
      <c r="G718" s="9">
        <f t="shared" si="48"/>
        <v>2732.6952668213457</v>
      </c>
      <c r="H718" s="33">
        <f>+G653</f>
        <v>2751.0355813953488</v>
      </c>
      <c r="I718" s="34">
        <f t="shared" si="47"/>
        <v>178.79441860465113</v>
      </c>
    </row>
    <row r="719" spans="1:9" x14ac:dyDescent="0.25">
      <c r="A719" s="7">
        <v>42669</v>
      </c>
      <c r="B719" s="8">
        <v>2941.34</v>
      </c>
      <c r="C719">
        <f>+VLOOKUP($A719,'USD X Barril WTI'!$A$6060:$B$8189,2,0)</f>
        <v>48.75</v>
      </c>
      <c r="D719" s="36">
        <f>+IFERROR(VLOOKUP($A719,'TASA INTERVENCIÓN'!$A$9:$B$4757,2,0),D718)</f>
        <v>7.7499999999999999E-2</v>
      </c>
      <c r="E719" s="36">
        <v>5.0000000000000001E-3</v>
      </c>
      <c r="F719">
        <f t="shared" si="49"/>
        <v>0.93271461716937354</v>
      </c>
      <c r="G719" s="9">
        <f t="shared" si="48"/>
        <v>2743.4308120649653</v>
      </c>
      <c r="H719" s="33">
        <f>+G654</f>
        <v>2802.0802325581394</v>
      </c>
      <c r="I719" s="34">
        <f t="shared" si="47"/>
        <v>139.25976744186073</v>
      </c>
    </row>
    <row r="720" spans="1:9" x14ac:dyDescent="0.25">
      <c r="A720" s="7">
        <v>42670</v>
      </c>
      <c r="B720" s="9">
        <v>2965.18</v>
      </c>
      <c r="C720">
        <f>+VLOOKUP($A720,'USD X Barril WTI'!$A$6060:$B$8189,2,0)</f>
        <v>49.71</v>
      </c>
      <c r="D720" s="36">
        <f>+IFERROR(VLOOKUP($A720,'TASA INTERVENCIÓN'!$A$9:$B$4757,2,0),D719)</f>
        <v>7.7499999999999999E-2</v>
      </c>
      <c r="E720" s="36">
        <v>5.0000000000000001E-3</v>
      </c>
      <c r="F720">
        <f t="shared" si="49"/>
        <v>0.93271461716937354</v>
      </c>
      <c r="G720" s="9">
        <f t="shared" si="48"/>
        <v>2765.6667285382828</v>
      </c>
      <c r="H720" s="33">
        <f>+G655</f>
        <v>2856.21</v>
      </c>
      <c r="I720" s="34">
        <f t="shared" si="47"/>
        <v>108.9699999999998</v>
      </c>
    </row>
    <row r="721" spans="1:9" x14ac:dyDescent="0.25">
      <c r="A721" s="7">
        <v>42671</v>
      </c>
      <c r="B721" s="8">
        <v>2966.61</v>
      </c>
      <c r="C721">
        <f>+VLOOKUP($A721,'USD X Barril WTI'!$A$6060:$B$8189,2,0)</f>
        <v>48.72</v>
      </c>
      <c r="D721" s="36">
        <f>+IFERROR(VLOOKUP($A721,'TASA INTERVENCIÓN'!$A$9:$B$4757,2,0),D720)</f>
        <v>7.7499999999999999E-2</v>
      </c>
      <c r="E721" s="36">
        <v>5.0000000000000001E-3</v>
      </c>
      <c r="F721">
        <f t="shared" si="49"/>
        <v>0.93271461716937354</v>
      </c>
      <c r="G721" s="9">
        <f t="shared" si="48"/>
        <v>2767.0005104408356</v>
      </c>
      <c r="H721" s="33">
        <f>+G656</f>
        <v>2873.3838139534882</v>
      </c>
      <c r="I721" s="34">
        <f t="shared" si="47"/>
        <v>93.226186046511884</v>
      </c>
    </row>
    <row r="722" spans="1:9" x14ac:dyDescent="0.25">
      <c r="A722" s="7">
        <v>42674</v>
      </c>
      <c r="B722" s="9">
        <v>2967.66</v>
      </c>
      <c r="C722">
        <f>+VLOOKUP($A722,'USD X Barril WTI'!$A$6060:$B$8189,2,0)</f>
        <v>46.83</v>
      </c>
      <c r="D722" s="36">
        <f>+IFERROR(VLOOKUP($A722,'TASA INTERVENCIÓN'!$A$9:$B$4757,2,0),#REF!)</f>
        <v>7.7499999999999999E-2</v>
      </c>
      <c r="E722" s="36">
        <v>5.0000000000000001E-3</v>
      </c>
      <c r="F722">
        <f t="shared" si="49"/>
        <v>0.93271461716937354</v>
      </c>
      <c r="G722" s="9">
        <f t="shared" si="48"/>
        <v>2767.9798607888629</v>
      </c>
      <c r="H722" s="33" t="e">
        <f>+#REF!</f>
        <v>#REF!</v>
      </c>
      <c r="I722" s="34" t="e">
        <f t="shared" si="47"/>
        <v>#REF!</v>
      </c>
    </row>
    <row r="723" spans="1:9" x14ac:dyDescent="0.25">
      <c r="A723" s="7">
        <v>42675</v>
      </c>
      <c r="B723" s="8">
        <v>2998.55</v>
      </c>
      <c r="C723">
        <f>+VLOOKUP($A723,'USD X Barril WTI'!$A$6060:$B$8189,2,0)</f>
        <v>46.66</v>
      </c>
      <c r="D723" s="36">
        <f>+IFERROR(VLOOKUP($A723,'TASA INTERVENCIÓN'!$A$9:$B$4757,2,0),D722)</f>
        <v>7.7499999999999999E-2</v>
      </c>
      <c r="E723" s="36">
        <v>5.0000000000000001E-3</v>
      </c>
      <c r="F723">
        <f t="shared" si="49"/>
        <v>0.93271461716937354</v>
      </c>
      <c r="G723" s="9">
        <f t="shared" si="48"/>
        <v>2796.7914153132251</v>
      </c>
      <c r="H723" s="33">
        <f>+G658</f>
        <v>2874.3932714617167</v>
      </c>
      <c r="I723" s="34">
        <f t="shared" si="47"/>
        <v>124.15672853828346</v>
      </c>
    </row>
    <row r="724" spans="1:9" x14ac:dyDescent="0.25">
      <c r="A724" s="7">
        <v>42676</v>
      </c>
      <c r="B724" s="9">
        <v>3026.68</v>
      </c>
      <c r="C724">
        <f>+VLOOKUP($A724,'USD X Barril WTI'!$A$6060:$B$8189,2,0)</f>
        <v>45.32</v>
      </c>
      <c r="D724" s="36">
        <f>+IFERROR(VLOOKUP($A724,'TASA INTERVENCIÓN'!$A$9:$B$4757,2,0),D723)</f>
        <v>7.7499999999999999E-2</v>
      </c>
      <c r="E724" s="36">
        <v>5.0000000000000001E-3</v>
      </c>
      <c r="F724">
        <f t="shared" si="49"/>
        <v>0.93271461716937354</v>
      </c>
      <c r="G724" s="9">
        <f t="shared" si="48"/>
        <v>2823.0286774941992</v>
      </c>
      <c r="H724" s="33">
        <f>+G659</f>
        <v>2882.3493271461721</v>
      </c>
      <c r="I724" s="34">
        <f t="shared" si="47"/>
        <v>144.33067285382776</v>
      </c>
    </row>
    <row r="725" spans="1:9" x14ac:dyDescent="0.25">
      <c r="A725" s="7">
        <v>42677</v>
      </c>
      <c r="B725" s="8">
        <v>3070.54</v>
      </c>
      <c r="C725">
        <f>+VLOOKUP($A725,'USD X Barril WTI'!$A$6060:$B$8189,2,0)</f>
        <v>44.66</v>
      </c>
      <c r="D725" s="36">
        <f>+IFERROR(VLOOKUP($A725,'TASA INTERVENCIÓN'!$A$9:$B$4757,2,0),D724)</f>
        <v>7.7499999999999999E-2</v>
      </c>
      <c r="E725" s="36">
        <v>5.0000000000000001E-3</v>
      </c>
      <c r="F725">
        <f t="shared" si="49"/>
        <v>0.93271461716937354</v>
      </c>
      <c r="G725" s="9">
        <f t="shared" si="48"/>
        <v>2863.9375406032482</v>
      </c>
      <c r="H725" s="33">
        <f>+G660</f>
        <v>2877.2473781902549</v>
      </c>
      <c r="I725" s="34">
        <f t="shared" si="47"/>
        <v>193.29262180974501</v>
      </c>
    </row>
    <row r="726" spans="1:9" x14ac:dyDescent="0.25">
      <c r="A726" s="7">
        <v>42678</v>
      </c>
      <c r="B726" s="9">
        <v>3071.12</v>
      </c>
      <c r="C726">
        <f>+VLOOKUP($A726,'USD X Barril WTI'!$A$6060:$B$8189,2,0)</f>
        <v>44.07</v>
      </c>
      <c r="D726" s="36">
        <f>+IFERROR(VLOOKUP($A726,'TASA INTERVENCIÓN'!$A$9:$B$4757,2,0),D725)</f>
        <v>7.7499999999999999E-2</v>
      </c>
      <c r="E726" s="36">
        <v>5.0000000000000001E-3</v>
      </c>
      <c r="F726">
        <f t="shared" si="49"/>
        <v>0.93271461716937354</v>
      </c>
      <c r="G726" s="9">
        <f t="shared" si="48"/>
        <v>2864.4785150812063</v>
      </c>
      <c r="H726" s="33">
        <f>+G661</f>
        <v>2901.1435266821345</v>
      </c>
      <c r="I726" s="34">
        <f t="shared" si="47"/>
        <v>169.97647331786538</v>
      </c>
    </row>
    <row r="727" spans="1:9" x14ac:dyDescent="0.25">
      <c r="A727" s="7">
        <v>42681</v>
      </c>
      <c r="B727" s="8">
        <v>3070.4</v>
      </c>
      <c r="C727">
        <f>+VLOOKUP($A727,'USD X Barril WTI'!$A$6060:$B$8189,2,0)</f>
        <v>44.88</v>
      </c>
      <c r="D727" s="36" t="e">
        <f>+IFERROR(VLOOKUP($A727,'TASA INTERVENCIÓN'!$A$9:$B$4757,2,0),#REF!)</f>
        <v>#REF!</v>
      </c>
      <c r="E727" s="36">
        <v>5.0000000000000001E-3</v>
      </c>
      <c r="F727" t="e">
        <f t="shared" si="49"/>
        <v>#REF!</v>
      </c>
      <c r="G727" s="9" t="e">
        <f t="shared" si="48"/>
        <v>#REF!</v>
      </c>
      <c r="H727" s="33" t="e">
        <f>+#REF!</f>
        <v>#REF!</v>
      </c>
      <c r="I727" s="34" t="e">
        <f t="shared" si="47"/>
        <v>#REF!</v>
      </c>
    </row>
    <row r="728" spans="1:9" x14ac:dyDescent="0.25">
      <c r="A728" s="7">
        <v>42682</v>
      </c>
      <c r="B728" s="9">
        <v>3070.4</v>
      </c>
      <c r="C728">
        <f>+VLOOKUP($A728,'USD X Barril WTI'!$A$6060:$B$8189,2,0)</f>
        <v>44.96</v>
      </c>
      <c r="D728" s="36">
        <f>+IFERROR(VLOOKUP($A728,'TASA INTERVENCIÓN'!$A$9:$B$4757,2,0),D727)</f>
        <v>7.7499999999999999E-2</v>
      </c>
      <c r="E728" s="36">
        <v>5.0000000000000001E-3</v>
      </c>
      <c r="F728">
        <f t="shared" si="49"/>
        <v>0.93271461716937354</v>
      </c>
      <c r="G728" s="9">
        <f t="shared" si="48"/>
        <v>2863.8069605568444</v>
      </c>
      <c r="H728" s="33">
        <f>+G663</f>
        <v>2847.3911832946637</v>
      </c>
      <c r="I728" s="34">
        <f t="shared" si="47"/>
        <v>223.00881670533636</v>
      </c>
    </row>
    <row r="729" spans="1:9" x14ac:dyDescent="0.25">
      <c r="A729" s="7">
        <v>42683</v>
      </c>
      <c r="B729" s="8">
        <v>2984.78</v>
      </c>
      <c r="C729">
        <f>+VLOOKUP($A729,'USD X Barril WTI'!$A$6060:$B$8189,2,0)</f>
        <v>45.2</v>
      </c>
      <c r="D729" s="36">
        <f>+IFERROR(VLOOKUP($A729,'TASA INTERVENCIÓN'!$A$9:$B$4757,2,0),D728)</f>
        <v>7.7499999999999999E-2</v>
      </c>
      <c r="E729" s="36">
        <v>5.0000000000000001E-3</v>
      </c>
      <c r="F729">
        <f t="shared" si="49"/>
        <v>0.93271461716937354</v>
      </c>
      <c r="G729" s="9">
        <f t="shared" si="48"/>
        <v>2783.9479350348029</v>
      </c>
      <c r="H729" s="33">
        <f>+G664</f>
        <v>2791.1484918793503</v>
      </c>
      <c r="I729" s="34">
        <f t="shared" si="47"/>
        <v>193.63150812064987</v>
      </c>
    </row>
    <row r="730" spans="1:9" x14ac:dyDescent="0.25">
      <c r="A730" s="7">
        <v>42684</v>
      </c>
      <c r="B730" s="9">
        <v>3012.12</v>
      </c>
      <c r="C730">
        <f>+VLOOKUP($A730,'USD X Barril WTI'!$A$6060:$B$8189,2,0)</f>
        <v>44.62</v>
      </c>
      <c r="D730" s="36">
        <f>+IFERROR(VLOOKUP($A730,'TASA INTERVENCIÓN'!$A$9:$B$4757,2,0),D729)</f>
        <v>7.7499999999999999E-2</v>
      </c>
      <c r="E730" s="36">
        <v>5.0000000000000001E-3</v>
      </c>
      <c r="F730">
        <f t="shared" si="49"/>
        <v>0.93271461716937354</v>
      </c>
      <c r="G730" s="9">
        <f t="shared" si="48"/>
        <v>2809.4483526682134</v>
      </c>
      <c r="H730" s="33">
        <f>+G665</f>
        <v>2774.1824129930392</v>
      </c>
      <c r="I730" s="34">
        <f t="shared" si="47"/>
        <v>237.93758700696071</v>
      </c>
    </row>
    <row r="731" spans="1:9" x14ac:dyDescent="0.25">
      <c r="A731" s="7">
        <v>42685</v>
      </c>
      <c r="B731" s="8">
        <v>3100.12</v>
      </c>
      <c r="C731">
        <f>+VLOOKUP($A731,'USD X Barril WTI'!$A$6060:$B$8189,2,0)</f>
        <v>43.39</v>
      </c>
      <c r="D731" s="36">
        <f>+IFERROR(VLOOKUP($A731,'TASA INTERVENCIÓN'!$A$9:$B$4757,2,0),D730)</f>
        <v>7.7499999999999999E-2</v>
      </c>
      <c r="E731" s="36">
        <v>5.0000000000000001E-3</v>
      </c>
      <c r="F731">
        <f t="shared" si="49"/>
        <v>0.93271461716937354</v>
      </c>
      <c r="G731" s="9">
        <f t="shared" si="48"/>
        <v>2891.527238979118</v>
      </c>
      <c r="H731" s="33">
        <f>+G666</f>
        <v>2756.0784222737821</v>
      </c>
      <c r="I731" s="34">
        <f t="shared" si="47"/>
        <v>344.04157772621784</v>
      </c>
    </row>
    <row r="732" spans="1:9" x14ac:dyDescent="0.25">
      <c r="A732" s="7">
        <v>42688</v>
      </c>
      <c r="B732" s="9">
        <v>3100.12</v>
      </c>
      <c r="C732">
        <f>+VLOOKUP($A732,'USD X Barril WTI'!$A$6060:$B$8189,2,0)</f>
        <v>43.29</v>
      </c>
      <c r="D732" s="36" t="e">
        <f>+IFERROR(VLOOKUP($A732,'TASA INTERVENCIÓN'!$A$9:$B$4757,2,0),#REF!)</f>
        <v>#REF!</v>
      </c>
      <c r="E732" s="36">
        <v>5.0000000000000001E-3</v>
      </c>
      <c r="F732" t="e">
        <f t="shared" si="49"/>
        <v>#REF!</v>
      </c>
      <c r="G732" s="9" t="e">
        <f t="shared" si="48"/>
        <v>#REF!</v>
      </c>
      <c r="H732" s="33" t="e">
        <f>+#REF!</f>
        <v>#REF!</v>
      </c>
      <c r="I732" s="34" t="e">
        <f t="shared" si="47"/>
        <v>#REF!</v>
      </c>
    </row>
    <row r="733" spans="1:9" x14ac:dyDescent="0.25">
      <c r="A733" s="7">
        <v>42689</v>
      </c>
      <c r="B733" s="8">
        <v>3100.12</v>
      </c>
      <c r="C733">
        <f>+VLOOKUP($A733,'USD X Barril WTI'!$A$6060:$B$8189,2,0)</f>
        <v>45.86</v>
      </c>
      <c r="D733" s="36">
        <f>+IFERROR(VLOOKUP($A733,'TASA INTERVENCIÓN'!$A$9:$B$4757,2,0),D732)</f>
        <v>7.7499999999999999E-2</v>
      </c>
      <c r="E733" s="36">
        <v>5.0000000000000001E-3</v>
      </c>
      <c r="F733">
        <f t="shared" si="49"/>
        <v>0.93271461716937354</v>
      </c>
      <c r="G733" s="9">
        <f t="shared" si="48"/>
        <v>2891.527238979118</v>
      </c>
      <c r="H733" s="33" t="e">
        <f>+G668</f>
        <v>#REF!</v>
      </c>
      <c r="I733" s="34" t="e">
        <f t="shared" si="47"/>
        <v>#REF!</v>
      </c>
    </row>
    <row r="734" spans="1:9" x14ac:dyDescent="0.25">
      <c r="A734" s="7">
        <v>42690</v>
      </c>
      <c r="B734" s="9">
        <v>3124.91</v>
      </c>
      <c r="C734">
        <f>+VLOOKUP($A734,'USD X Barril WTI'!$A$6060:$B$8189,2,0)</f>
        <v>45.56</v>
      </c>
      <c r="D734" s="36">
        <f>+IFERROR(VLOOKUP($A734,'TASA INTERVENCIÓN'!$A$9:$B$4757,2,0),D733)</f>
        <v>7.7499999999999999E-2</v>
      </c>
      <c r="E734" s="36">
        <v>5.0000000000000001E-3</v>
      </c>
      <c r="F734">
        <f t="shared" si="49"/>
        <v>0.93271461716937354</v>
      </c>
      <c r="G734" s="9">
        <f t="shared" si="48"/>
        <v>2914.6492343387467</v>
      </c>
      <c r="H734" s="33">
        <f>+G669</f>
        <v>2712.9590255220419</v>
      </c>
      <c r="I734" s="34">
        <f t="shared" si="47"/>
        <v>411.95097447795797</v>
      </c>
    </row>
    <row r="735" spans="1:9" x14ac:dyDescent="0.25">
      <c r="A735" s="7">
        <v>42691</v>
      </c>
      <c r="B735" s="8">
        <v>3131.11</v>
      </c>
      <c r="C735">
        <f>+VLOOKUP($A735,'USD X Barril WTI'!$A$6060:$B$8189,2,0)</f>
        <v>45.37</v>
      </c>
      <c r="D735" s="36">
        <f>+IFERROR(VLOOKUP($A735,'TASA INTERVENCIÓN'!$A$9:$B$4757,2,0),D734)</f>
        <v>7.7499999999999999E-2</v>
      </c>
      <c r="E735" s="36">
        <v>5.0000000000000001E-3</v>
      </c>
      <c r="F735">
        <f t="shared" si="49"/>
        <v>0.93271461716937354</v>
      </c>
      <c r="G735" s="9">
        <f t="shared" si="48"/>
        <v>2920.4320649651972</v>
      </c>
      <c r="H735" s="33">
        <f>+G670</f>
        <v>2709.8157772621812</v>
      </c>
      <c r="I735" s="34">
        <f t="shared" si="47"/>
        <v>421.29422273781893</v>
      </c>
    </row>
    <row r="736" spans="1:9" x14ac:dyDescent="0.25">
      <c r="A736" s="7">
        <v>42692</v>
      </c>
      <c r="B736" s="9">
        <v>3135.65</v>
      </c>
      <c r="C736">
        <f>+VLOOKUP($A736,'USD X Barril WTI'!$A$6060:$B$8189,2,0)</f>
        <v>45.69</v>
      </c>
      <c r="D736" s="36">
        <f>+IFERROR(VLOOKUP($A736,'TASA INTERVENCIÓN'!$A$9:$B$4757,2,0),D735)</f>
        <v>7.7499999999999999E-2</v>
      </c>
      <c r="E736" s="36">
        <v>5.0000000000000001E-3</v>
      </c>
      <c r="F736">
        <f t="shared" si="49"/>
        <v>0.93271461716937354</v>
      </c>
      <c r="G736" s="9">
        <f t="shared" si="48"/>
        <v>2924.6665893271461</v>
      </c>
      <c r="H736" s="33">
        <f>+G671</f>
        <v>2721.726542923434</v>
      </c>
      <c r="I736" s="34">
        <f t="shared" si="47"/>
        <v>413.92345707656614</v>
      </c>
    </row>
    <row r="737" spans="1:9" x14ac:dyDescent="0.25">
      <c r="A737" s="7">
        <v>42695</v>
      </c>
      <c r="B737" s="8">
        <v>3163.49</v>
      </c>
      <c r="C737">
        <f>+VLOOKUP($A737,'USD X Barril WTI'!$A$6060:$B$8189,2,0)</f>
        <v>47.48</v>
      </c>
      <c r="D737" s="36">
        <f>+IFERROR(VLOOKUP($A737,'TASA INTERVENCIÓN'!$A$9:$B$4757,2,0),#REF!)</f>
        <v>7.7499999999999999E-2</v>
      </c>
      <c r="E737" s="36">
        <v>5.0000000000000001E-3</v>
      </c>
      <c r="F737">
        <f t="shared" si="49"/>
        <v>0.93271461716937354</v>
      </c>
      <c r="G737" s="9">
        <f t="shared" si="48"/>
        <v>2950.6333642691411</v>
      </c>
      <c r="H737" s="33" t="e">
        <f>+#REF!</f>
        <v>#REF!</v>
      </c>
      <c r="I737" s="34" t="e">
        <f t="shared" si="47"/>
        <v>#REF!</v>
      </c>
    </row>
    <row r="738" spans="1:9" x14ac:dyDescent="0.25">
      <c r="A738" s="7">
        <v>42696</v>
      </c>
      <c r="B738" s="9">
        <v>3144.72</v>
      </c>
      <c r="C738">
        <f>+VLOOKUP($A738,'USD X Barril WTI'!$A$6060:$B$8189,2,0)</f>
        <v>48.07</v>
      </c>
      <c r="D738" s="36">
        <f>+IFERROR(VLOOKUP($A738,'TASA INTERVENCIÓN'!$A$9:$B$4757,2,0),D737)</f>
        <v>7.7499999999999999E-2</v>
      </c>
      <c r="E738" s="36">
        <v>5.0000000000000001E-3</v>
      </c>
      <c r="F738">
        <f t="shared" si="49"/>
        <v>0.93271461716937354</v>
      </c>
      <c r="G738" s="9">
        <f t="shared" si="48"/>
        <v>2933.1263109048723</v>
      </c>
      <c r="H738" s="33">
        <f>+G673</f>
        <v>2674.4379118329466</v>
      </c>
      <c r="I738" s="34">
        <f t="shared" si="47"/>
        <v>470.28208816705319</v>
      </c>
    </row>
    <row r="739" spans="1:9" x14ac:dyDescent="0.25">
      <c r="A739" s="7">
        <v>42697</v>
      </c>
      <c r="B739" s="8">
        <v>3139.76</v>
      </c>
      <c r="C739">
        <f>+VLOOKUP($A739,'USD X Barril WTI'!$A$6060:$B$8189,2,0)</f>
        <v>46.72</v>
      </c>
      <c r="D739" s="36">
        <f>+IFERROR(VLOOKUP($A739,'TASA INTERVENCIÓN'!$A$9:$B$4757,2,0),D738)</f>
        <v>7.7499999999999999E-2</v>
      </c>
      <c r="E739" s="36">
        <v>5.0000000000000001E-3</v>
      </c>
      <c r="F739">
        <f t="shared" si="49"/>
        <v>0.93271461716937354</v>
      </c>
      <c r="G739" s="9">
        <f t="shared" si="48"/>
        <v>2928.5000464037125</v>
      </c>
      <c r="H739" s="33">
        <f>+G674</f>
        <v>2689.8463573085846</v>
      </c>
      <c r="I739" s="34">
        <f t="shared" si="47"/>
        <v>449.91364269141559</v>
      </c>
    </row>
    <row r="740" spans="1:9" x14ac:dyDescent="0.25">
      <c r="A740" s="7">
        <v>42699</v>
      </c>
      <c r="B740" s="8">
        <v>3187.97</v>
      </c>
      <c r="C740">
        <f>+VLOOKUP($A740,'USD X Barril WTI'!$A$6060:$B$8189,2,0)</f>
        <v>46.72</v>
      </c>
      <c r="D740" s="36">
        <f>+IFERROR(VLOOKUP($A740,'TASA INTERVENCIÓN'!$A$9:$B$4757,2,0),#REF!)</f>
        <v>7.7499999999999999E-2</v>
      </c>
      <c r="E740" s="36">
        <v>5.0000000000000001E-3</v>
      </c>
      <c r="F740">
        <f t="shared" si="49"/>
        <v>0.93271461716937354</v>
      </c>
      <c r="G740" s="9">
        <f t="shared" si="48"/>
        <v>2973.4662180974474</v>
      </c>
      <c r="H740" s="33">
        <f>+G676</f>
        <v>2740.576705336427</v>
      </c>
      <c r="I740" s="34">
        <f t="shared" si="47"/>
        <v>447.39329466357276</v>
      </c>
    </row>
    <row r="741" spans="1:9" x14ac:dyDescent="0.25">
      <c r="A741" s="7">
        <v>42702</v>
      </c>
      <c r="B741" s="9">
        <v>3170.64</v>
      </c>
      <c r="C741">
        <f>+VLOOKUP($A741,'USD X Barril WTI'!$A$6060:$B$8189,2,0)</f>
        <v>45.66</v>
      </c>
      <c r="D741" s="36">
        <f>+IFERROR(VLOOKUP($A741,'TASA INTERVENCIÓN'!$A$9:$B$4757,2,0),#REF!)</f>
        <v>7.7499999999999999E-2</v>
      </c>
      <c r="E741" s="36">
        <v>5.0000000000000001E-3</v>
      </c>
      <c r="F741">
        <f t="shared" si="49"/>
        <v>0.93271461716937354</v>
      </c>
      <c r="G741" s="9">
        <f t="shared" si="48"/>
        <v>2957.3022737819024</v>
      </c>
      <c r="H741" s="33" t="e">
        <f>+#REF!</f>
        <v>#REF!</v>
      </c>
      <c r="I741" s="34" t="e">
        <f t="shared" si="47"/>
        <v>#REF!</v>
      </c>
    </row>
    <row r="742" spans="1:9" x14ac:dyDescent="0.25">
      <c r="A742" s="7">
        <v>42703</v>
      </c>
      <c r="B742" s="8">
        <v>3142.2</v>
      </c>
      <c r="C742">
        <f>+VLOOKUP($A742,'USD X Barril WTI'!$A$6060:$B$8189,2,0)</f>
        <v>45.29</v>
      </c>
      <c r="D742" s="36">
        <f>+IFERROR(VLOOKUP($A742,'TASA INTERVENCIÓN'!$A$9:$B$4757,2,0),D741)</f>
        <v>7.7499999999999999E-2</v>
      </c>
      <c r="E742" s="36">
        <v>5.0000000000000001E-3</v>
      </c>
      <c r="F742">
        <f t="shared" si="49"/>
        <v>0.93271461716937354</v>
      </c>
      <c r="G742" s="9">
        <f t="shared" si="48"/>
        <v>2930.7758700696054</v>
      </c>
      <c r="H742" s="33">
        <f>+G678</f>
        <v>2688.7270997679816</v>
      </c>
      <c r="I742" s="34">
        <f t="shared" si="47"/>
        <v>453.47290023201822</v>
      </c>
    </row>
    <row r="743" spans="1:9" x14ac:dyDescent="0.25">
      <c r="A743" s="7">
        <v>42704</v>
      </c>
      <c r="B743" s="9">
        <v>3165.09</v>
      </c>
      <c r="C743">
        <f>+VLOOKUP($A743,'USD X Barril WTI'!$A$6060:$B$8189,2,0)</f>
        <v>49.41</v>
      </c>
      <c r="D743" s="36">
        <f>+IFERROR(VLOOKUP($A743,'TASA INTERVENCIÓN'!$A$9:$B$4757,2,0),D742)</f>
        <v>7.7499999999999999E-2</v>
      </c>
      <c r="E743" s="36">
        <v>5.0000000000000001E-3</v>
      </c>
      <c r="F743">
        <f t="shared" si="49"/>
        <v>0.93271461716937354</v>
      </c>
      <c r="G743" s="9">
        <f t="shared" si="48"/>
        <v>2952.1257076566126</v>
      </c>
      <c r="H743" s="33">
        <f>+G679</f>
        <v>2727.5280278422274</v>
      </c>
      <c r="I743" s="34">
        <f t="shared" si="47"/>
        <v>437.56197215777274</v>
      </c>
    </row>
    <row r="744" spans="1:9" x14ac:dyDescent="0.25">
      <c r="A744" s="7">
        <v>42705</v>
      </c>
      <c r="B744" s="8">
        <v>3085.6</v>
      </c>
      <c r="C744">
        <f>+VLOOKUP($A744,'USD X Barril WTI'!$A$6060:$B$8189,2,0)</f>
        <v>51.08</v>
      </c>
      <c r="D744" s="36">
        <f>+IFERROR(VLOOKUP($A744,'TASA INTERVENCIÓN'!$A$9:$B$4757,2,0),D743)</f>
        <v>7.7499999999999999E-2</v>
      </c>
      <c r="E744" s="36">
        <v>5.0000000000000001E-3</v>
      </c>
      <c r="F744">
        <f t="shared" si="49"/>
        <v>0.93271461716937354</v>
      </c>
      <c r="G744" s="9">
        <f t="shared" si="48"/>
        <v>2877.984222737819</v>
      </c>
      <c r="H744" s="33">
        <f>+G680</f>
        <v>2736.4167981438518</v>
      </c>
      <c r="I744" s="34">
        <f t="shared" si="47"/>
        <v>349.18320185614812</v>
      </c>
    </row>
    <row r="745" spans="1:9" x14ac:dyDescent="0.25">
      <c r="A745" s="7">
        <v>42706</v>
      </c>
      <c r="B745" s="9">
        <v>3068.34</v>
      </c>
      <c r="C745">
        <f>+VLOOKUP($A745,'USD X Barril WTI'!$A$6060:$B$8189,2,0)</f>
        <v>51.7</v>
      </c>
      <c r="D745" s="36">
        <f>+IFERROR(VLOOKUP($A745,'TASA INTERVENCIÓN'!$A$9:$B$4757,2,0),D744)</f>
        <v>7.7499999999999999E-2</v>
      </c>
      <c r="E745" s="36">
        <v>5.0000000000000001E-3</v>
      </c>
      <c r="F745">
        <f t="shared" si="49"/>
        <v>0.93271461716937354</v>
      </c>
      <c r="G745" s="9">
        <f t="shared" si="48"/>
        <v>2861.8855684454757</v>
      </c>
      <c r="H745" s="33">
        <f>+G681</f>
        <v>2757.5987470997679</v>
      </c>
      <c r="I745" s="34">
        <f t="shared" si="47"/>
        <v>310.74125290023221</v>
      </c>
    </row>
    <row r="746" spans="1:9" x14ac:dyDescent="0.25">
      <c r="A746" s="7">
        <v>42709</v>
      </c>
      <c r="B746" s="8">
        <v>3061.04</v>
      </c>
      <c r="C746">
        <f>+VLOOKUP($A746,'USD X Barril WTI'!$A$6060:$B$8189,2,0)</f>
        <v>51.72</v>
      </c>
      <c r="D746" s="36">
        <f>+IFERROR(VLOOKUP($A746,'TASA INTERVENCIÓN'!$A$9:$B$4757,2,0),#REF!)</f>
        <v>7.7499999999999999E-2</v>
      </c>
      <c r="E746" s="36">
        <v>5.0000000000000001E-3</v>
      </c>
      <c r="F746">
        <f t="shared" si="49"/>
        <v>0.93271461716937354</v>
      </c>
      <c r="G746" s="9">
        <f t="shared" si="48"/>
        <v>2855.0767517401391</v>
      </c>
      <c r="H746" s="33" t="e">
        <f>+#REF!</f>
        <v>#REF!</v>
      </c>
      <c r="I746" s="34" t="e">
        <f t="shared" si="47"/>
        <v>#REF!</v>
      </c>
    </row>
    <row r="747" spans="1:9" x14ac:dyDescent="0.25">
      <c r="A747" s="7">
        <v>42710</v>
      </c>
      <c r="B747" s="9">
        <v>3049.47</v>
      </c>
      <c r="C747">
        <f>+VLOOKUP($A747,'USD X Barril WTI'!$A$6060:$B$8189,2,0)</f>
        <v>50.95</v>
      </c>
      <c r="D747" s="36">
        <f>+IFERROR(VLOOKUP($A747,'TASA INTERVENCIÓN'!$A$9:$B$4757,2,0),D746)</f>
        <v>7.7499999999999999E-2</v>
      </c>
      <c r="E747" s="36">
        <v>5.0000000000000001E-3</v>
      </c>
      <c r="F747">
        <f t="shared" si="49"/>
        <v>0.93271461716937354</v>
      </c>
      <c r="G747" s="9">
        <f t="shared" si="48"/>
        <v>2844.2852436194894</v>
      </c>
      <c r="H747" s="33" t="e">
        <f>+#REF!</f>
        <v>#REF!</v>
      </c>
      <c r="I747" s="34" t="e">
        <f t="shared" si="47"/>
        <v>#REF!</v>
      </c>
    </row>
    <row r="748" spans="1:9" x14ac:dyDescent="0.25">
      <c r="A748" s="7">
        <v>42711</v>
      </c>
      <c r="B748" s="8">
        <v>3015.47</v>
      </c>
      <c r="C748">
        <f>+VLOOKUP($A748,'USD X Barril WTI'!$A$6060:$B$8189,2,0)</f>
        <v>49.85</v>
      </c>
      <c r="D748" s="36">
        <f>+IFERROR(VLOOKUP($A748,'TASA INTERVENCIÓN'!$A$9:$B$4757,2,0),D747)</f>
        <v>7.7499999999999999E-2</v>
      </c>
      <c r="E748" s="36">
        <v>5.0000000000000001E-3</v>
      </c>
      <c r="F748">
        <f t="shared" si="49"/>
        <v>0.93271461716937354</v>
      </c>
      <c r="G748" s="9">
        <f t="shared" si="48"/>
        <v>2812.5729466357307</v>
      </c>
      <c r="H748" s="33">
        <f>+G683</f>
        <v>2758.5594431554523</v>
      </c>
      <c r="I748" s="34">
        <f t="shared" si="47"/>
        <v>256.9105568445475</v>
      </c>
    </row>
    <row r="749" spans="1:9" x14ac:dyDescent="0.25">
      <c r="A749" s="7">
        <v>42712</v>
      </c>
      <c r="B749" s="9">
        <v>2989.71</v>
      </c>
      <c r="C749">
        <f>+VLOOKUP($A749,'USD X Barril WTI'!$A$6060:$B$8189,2,0)</f>
        <v>50.84</v>
      </c>
      <c r="D749" s="36">
        <f>+IFERROR(VLOOKUP($A749,'TASA INTERVENCIÓN'!$A$9:$B$4757,2,0),D748)</f>
        <v>7.7499999999999999E-2</v>
      </c>
      <c r="E749" s="36">
        <v>5.0000000000000001E-3</v>
      </c>
      <c r="F749">
        <f t="shared" si="49"/>
        <v>0.93271461716937354</v>
      </c>
      <c r="G749" s="9">
        <f t="shared" si="48"/>
        <v>2788.5462180974478</v>
      </c>
      <c r="H749" s="33">
        <f>+G684</f>
        <v>2693.3440371229699</v>
      </c>
      <c r="I749" s="34">
        <f t="shared" si="47"/>
        <v>296.36596287703014</v>
      </c>
    </row>
    <row r="750" spans="1:9" x14ac:dyDescent="0.25">
      <c r="A750" s="7">
        <v>42713</v>
      </c>
      <c r="B750" s="8">
        <v>2989.71</v>
      </c>
      <c r="C750">
        <f>+VLOOKUP($A750,'USD X Barril WTI'!$A$6060:$B$8189,2,0)</f>
        <v>51.51</v>
      </c>
      <c r="D750" s="36">
        <f>+IFERROR(VLOOKUP($A750,'TASA INTERVENCIÓN'!$A$9:$B$4757,2,0),D749)</f>
        <v>7.7499999999999999E-2</v>
      </c>
      <c r="E750" s="36">
        <v>5.0000000000000001E-3</v>
      </c>
      <c r="F750">
        <f t="shared" si="49"/>
        <v>0.93271461716937354</v>
      </c>
      <c r="G750" s="9">
        <f t="shared" si="48"/>
        <v>2788.5462180974478</v>
      </c>
      <c r="H750" s="33">
        <f>+G685</f>
        <v>2649.2639443155454</v>
      </c>
      <c r="I750" s="34">
        <f t="shared" si="47"/>
        <v>340.44605568445468</v>
      </c>
    </row>
    <row r="751" spans="1:9" x14ac:dyDescent="0.25">
      <c r="A751" s="7">
        <v>42716</v>
      </c>
      <c r="B751" s="9">
        <v>3002.8</v>
      </c>
      <c r="C751">
        <f>+VLOOKUP($A751,'USD X Barril WTI'!$A$6060:$B$8189,2,0)</f>
        <v>52.74</v>
      </c>
      <c r="D751" s="36">
        <f>+IFERROR(VLOOKUP($A751,'TASA INTERVENCIÓN'!$A$9:$B$4757,2,0),#REF!)</f>
        <v>7.7499999999999999E-2</v>
      </c>
      <c r="E751" s="36">
        <v>5.0000000000000001E-3</v>
      </c>
      <c r="F751">
        <f t="shared" si="49"/>
        <v>0.93271461716937354</v>
      </c>
      <c r="G751" s="9">
        <f t="shared" si="48"/>
        <v>2800.7554524361949</v>
      </c>
      <c r="H751" s="33" t="e">
        <f>+#REF!</f>
        <v>#REF!</v>
      </c>
      <c r="I751" s="34" t="e">
        <f t="shared" si="47"/>
        <v>#REF!</v>
      </c>
    </row>
    <row r="752" spans="1:9" x14ac:dyDescent="0.25">
      <c r="A752" s="7">
        <v>42717</v>
      </c>
      <c r="B752" s="8">
        <v>2984.02</v>
      </c>
      <c r="C752">
        <f>+VLOOKUP($A752,'USD X Barril WTI'!$A$6060:$B$8189,2,0)</f>
        <v>52.99</v>
      </c>
      <c r="D752" s="36">
        <f>+IFERROR(VLOOKUP($A752,'TASA INTERVENCIÓN'!$A$9:$B$4757,2,0),D751)</f>
        <v>7.7499999999999999E-2</v>
      </c>
      <c r="E752" s="36">
        <v>5.0000000000000001E-3</v>
      </c>
      <c r="F752">
        <f t="shared" si="49"/>
        <v>0.93271461716937354</v>
      </c>
      <c r="G752" s="9">
        <f t="shared" si="48"/>
        <v>2783.2390719257542</v>
      </c>
      <c r="H752" s="33">
        <f>+G687</f>
        <v>2704.2101624129928</v>
      </c>
      <c r="I752" s="34">
        <f t="shared" si="47"/>
        <v>279.80983758700722</v>
      </c>
    </row>
    <row r="753" spans="1:9" x14ac:dyDescent="0.25">
      <c r="A753" s="7">
        <v>42718</v>
      </c>
      <c r="B753" s="9">
        <v>2982.29</v>
      </c>
      <c r="C753">
        <f>+VLOOKUP($A753,'USD X Barril WTI'!$A$6060:$B$8189,2,0)</f>
        <v>51.01</v>
      </c>
      <c r="D753" s="36">
        <f>+IFERROR(VLOOKUP($A753,'TASA INTERVENCIÓN'!$A$9:$B$4757,2,0),D752)</f>
        <v>7.7499999999999999E-2</v>
      </c>
      <c r="E753" s="52">
        <v>7.4999999999999997E-3</v>
      </c>
      <c r="F753">
        <f t="shared" si="49"/>
        <v>0.93503480278422291</v>
      </c>
      <c r="G753" s="9">
        <f t="shared" si="48"/>
        <v>2788.5449419953602</v>
      </c>
      <c r="H753" s="33">
        <f>+G688</f>
        <v>2744.316890951276</v>
      </c>
      <c r="I753" s="34">
        <f t="shared" si="47"/>
        <v>237.97310904872393</v>
      </c>
    </row>
    <row r="754" spans="1:9" x14ac:dyDescent="0.25">
      <c r="A754" s="7">
        <v>42719</v>
      </c>
      <c r="B754" s="8">
        <v>2964.56</v>
      </c>
      <c r="C754">
        <f>+VLOOKUP($A754,'USD X Barril WTI'!$A$6060:$B$8189,2,0)</f>
        <v>50.9</v>
      </c>
      <c r="D754" s="36">
        <f>+IFERROR(VLOOKUP($A754,'TASA INTERVENCIÓN'!$A$9:$B$4757,2,0),D753)</f>
        <v>7.7499999999999999E-2</v>
      </c>
      <c r="E754" s="52">
        <v>7.4999999999999997E-3</v>
      </c>
      <c r="F754">
        <f t="shared" si="49"/>
        <v>0.93503480278422291</v>
      </c>
      <c r="G754" s="9">
        <f t="shared" si="48"/>
        <v>2771.9667749419959</v>
      </c>
      <c r="H754" s="33">
        <f>+G689</f>
        <v>2775.9359164733178</v>
      </c>
      <c r="I754" s="34">
        <f t="shared" si="47"/>
        <v>188.62408352668217</v>
      </c>
    </row>
    <row r="755" spans="1:9" x14ac:dyDescent="0.25">
      <c r="A755" s="7">
        <v>42720</v>
      </c>
      <c r="B755" s="9">
        <v>3000.47</v>
      </c>
      <c r="C755">
        <f>+VLOOKUP($A755,'USD X Barril WTI'!$A$6060:$B$8189,2,0)</f>
        <v>51.93</v>
      </c>
      <c r="D755" s="36">
        <f>+IFERROR(VLOOKUP($A755,'TASA INTERVENCIÓN'!$A$9:$B$4757,2,0),D754)</f>
        <v>7.7499999999999999E-2</v>
      </c>
      <c r="E755" s="52">
        <v>7.4999999999999997E-3</v>
      </c>
      <c r="F755">
        <f t="shared" si="49"/>
        <v>0.93503480278422291</v>
      </c>
      <c r="G755" s="9">
        <f t="shared" si="48"/>
        <v>2805.543874709977</v>
      </c>
      <c r="H755" s="33">
        <f>+G690</f>
        <v>2772.6341067285384</v>
      </c>
      <c r="I755" s="34">
        <f t="shared" si="47"/>
        <v>227.83589327146137</v>
      </c>
    </row>
    <row r="756" spans="1:9" x14ac:dyDescent="0.25">
      <c r="A756" s="7">
        <v>42723</v>
      </c>
      <c r="B756" s="8">
        <v>2997.2</v>
      </c>
      <c r="C756">
        <f>+VLOOKUP($A756,'USD X Barril WTI'!$A$6060:$B$8189,2,0)</f>
        <v>52.13</v>
      </c>
      <c r="D756" s="36">
        <f>+IFERROR(VLOOKUP($A756,'TASA INTERVENCIÓN'!$A$9:$B$4757,2,0),#REF!)</f>
        <v>7.4999999999999997E-2</v>
      </c>
      <c r="E756" s="52">
        <v>7.4999999999999997E-3</v>
      </c>
      <c r="F756">
        <f t="shared" si="49"/>
        <v>0.93720930232558153</v>
      </c>
      <c r="G756" s="9">
        <f t="shared" si="48"/>
        <v>2809.0037209302327</v>
      </c>
      <c r="H756" s="33" t="e">
        <f>+#REF!</f>
        <v>#REF!</v>
      </c>
      <c r="I756" s="34" t="e">
        <f t="shared" si="47"/>
        <v>#REF!</v>
      </c>
    </row>
    <row r="757" spans="1:9" x14ac:dyDescent="0.25">
      <c r="A757" s="7">
        <v>42724</v>
      </c>
      <c r="B757" s="9">
        <v>3019.44</v>
      </c>
      <c r="C757">
        <f>+VLOOKUP($A757,'USD X Barril WTI'!$A$6060:$B$8189,2,0)</f>
        <v>52.22</v>
      </c>
      <c r="D757" s="36">
        <f>+IFERROR(VLOOKUP($A757,'TASA INTERVENCIÓN'!$A$9:$B$4757,2,0),D756)</f>
        <v>7.4999999999999997E-2</v>
      </c>
      <c r="E757" s="52">
        <v>7.4999999999999997E-3</v>
      </c>
      <c r="F757">
        <f t="shared" si="49"/>
        <v>0.93720930232558153</v>
      </c>
      <c r="G757" s="9">
        <f t="shared" si="48"/>
        <v>2829.8472558139538</v>
      </c>
      <c r="H757" s="33">
        <f>+G692</f>
        <v>2757.6453828306262</v>
      </c>
      <c r="I757" s="34">
        <f t="shared" si="47"/>
        <v>261.79461716937385</v>
      </c>
    </row>
    <row r="758" spans="1:9" x14ac:dyDescent="0.25">
      <c r="A758" s="7">
        <v>42725</v>
      </c>
      <c r="B758" s="8">
        <v>2988.06</v>
      </c>
      <c r="C758">
        <f>+VLOOKUP($A758,'USD X Barril WTI'!$A$6060:$B$8189,2,0)</f>
        <v>51.44</v>
      </c>
      <c r="D758" s="36">
        <f>+IFERROR(VLOOKUP($A758,'TASA INTERVENCIÓN'!$A$9:$B$4757,2,0),D757)</f>
        <v>7.4999999999999997E-2</v>
      </c>
      <c r="E758" s="52">
        <v>7.4999999999999997E-3</v>
      </c>
      <c r="F758">
        <f t="shared" si="49"/>
        <v>0.93720930232558153</v>
      </c>
      <c r="G758" s="9">
        <f t="shared" si="48"/>
        <v>2800.437627906977</v>
      </c>
      <c r="H758" s="33">
        <f>+G693</f>
        <v>2731.156287703016</v>
      </c>
      <c r="I758" s="34">
        <f t="shared" si="47"/>
        <v>256.90371229698394</v>
      </c>
    </row>
    <row r="759" spans="1:9" x14ac:dyDescent="0.25">
      <c r="A759" s="7">
        <v>42726</v>
      </c>
      <c r="B759" s="9">
        <v>2989.14</v>
      </c>
      <c r="C759">
        <f>+VLOOKUP($A759,'USD X Barril WTI'!$A$6060:$B$8189,2,0)</f>
        <v>51.98</v>
      </c>
      <c r="D759" s="36">
        <f>+IFERROR(VLOOKUP($A759,'TASA INTERVENCIÓN'!$A$9:$B$4757,2,0),D758)</f>
        <v>7.4999999999999997E-2</v>
      </c>
      <c r="E759" s="52">
        <v>7.4999999999999997E-3</v>
      </c>
      <c r="F759">
        <f t="shared" si="49"/>
        <v>0.93720930232558153</v>
      </c>
      <c r="G759" s="9">
        <f t="shared" si="48"/>
        <v>2801.4498139534885</v>
      </c>
      <c r="H759" s="33">
        <f>+G694</f>
        <v>2715.2348491879352</v>
      </c>
      <c r="I759" s="34">
        <f t="shared" si="47"/>
        <v>273.90515081206468</v>
      </c>
    </row>
    <row r="760" spans="1:9" x14ac:dyDescent="0.25">
      <c r="A760" s="7">
        <v>42727</v>
      </c>
      <c r="B760" s="8">
        <v>2996.03</v>
      </c>
      <c r="C760">
        <f>+VLOOKUP($A760,'USD X Barril WTI'!$A$6060:$B$8189,2,0)</f>
        <v>52.01</v>
      </c>
      <c r="D760" s="36">
        <f>+IFERROR(VLOOKUP($A760,'TASA INTERVENCIÓN'!$A$9:$B$4757,2,0),D759)</f>
        <v>7.4999999999999997E-2</v>
      </c>
      <c r="E760" s="52">
        <v>7.4999999999999997E-3</v>
      </c>
      <c r="F760">
        <f t="shared" si="49"/>
        <v>0.93720930232558153</v>
      </c>
      <c r="G760" s="9">
        <f t="shared" si="48"/>
        <v>2807.9071860465124</v>
      </c>
      <c r="H760" s="33">
        <f>+G695</f>
        <v>2699.4160092807424</v>
      </c>
      <c r="I760" s="34">
        <f t="shared" ref="I760:I801" si="50">+B760-H760</f>
        <v>296.6139907192578</v>
      </c>
    </row>
    <row r="761" spans="1:9" x14ac:dyDescent="0.25">
      <c r="A761" s="7">
        <v>42731</v>
      </c>
      <c r="B761" s="8">
        <v>2996.6</v>
      </c>
      <c r="C761">
        <f>+VLOOKUP($A761,'USD X Barril WTI'!$A$6060:$B$8189,2,0)</f>
        <v>52.82</v>
      </c>
      <c r="D761" s="36">
        <f>+IFERROR(VLOOKUP($A761,'TASA INTERVENCIÓN'!$A$9:$B$4757,2,0),#REF!)</f>
        <v>7.4999999999999997E-2</v>
      </c>
      <c r="E761" s="52">
        <v>7.4999999999999997E-3</v>
      </c>
      <c r="F761">
        <f t="shared" ref="F761:F801" si="51">+(1+E761)/(1+D761)</f>
        <v>0.93720930232558153</v>
      </c>
      <c r="G761" s="9">
        <f t="shared" ref="G761:G801" si="52">+B761*F761</f>
        <v>2808.4413953488374</v>
      </c>
      <c r="H761" s="33">
        <f>+G697</f>
        <v>2721.6146171693736</v>
      </c>
      <c r="I761" s="34">
        <f t="shared" si="50"/>
        <v>274.98538283062635</v>
      </c>
    </row>
    <row r="762" spans="1:9" x14ac:dyDescent="0.25">
      <c r="A762" s="7">
        <v>42732</v>
      </c>
      <c r="B762" s="9">
        <v>2992.81</v>
      </c>
      <c r="C762">
        <f>+VLOOKUP($A762,'USD X Barril WTI'!$A$6060:$B$8189,2,0)</f>
        <v>54.01</v>
      </c>
      <c r="D762" s="36">
        <f>+IFERROR(VLOOKUP($A762,'TASA INTERVENCIÓN'!$A$9:$B$4757,2,0),D761)</f>
        <v>7.4999999999999997E-2</v>
      </c>
      <c r="E762" s="52">
        <v>7.4999999999999997E-3</v>
      </c>
      <c r="F762">
        <f t="shared" si="51"/>
        <v>0.93720930232558153</v>
      </c>
      <c r="G762" s="9">
        <f t="shared" si="52"/>
        <v>2804.8893720930237</v>
      </c>
      <c r="H762" s="33">
        <f>+G698</f>
        <v>2721.2695127610209</v>
      </c>
      <c r="I762" s="34">
        <f t="shared" si="50"/>
        <v>271.54048723897904</v>
      </c>
    </row>
    <row r="763" spans="1:9" x14ac:dyDescent="0.25">
      <c r="A763" s="7">
        <v>42733</v>
      </c>
      <c r="B763" s="8">
        <v>3019.72</v>
      </c>
      <c r="C763">
        <f>+VLOOKUP($A763,'USD X Barril WTI'!$A$6060:$B$8189,2,0)</f>
        <v>53.8</v>
      </c>
      <c r="D763" s="36">
        <f>+IFERROR(VLOOKUP($A763,'TASA INTERVENCIÓN'!$A$9:$B$4757,2,0),D762)</f>
        <v>7.4999999999999997E-2</v>
      </c>
      <c r="E763" s="52">
        <v>7.4999999999999997E-3</v>
      </c>
      <c r="F763">
        <f t="shared" si="51"/>
        <v>0.93720930232558153</v>
      </c>
      <c r="G763" s="9">
        <f t="shared" si="52"/>
        <v>2830.1096744186048</v>
      </c>
      <c r="H763" s="33">
        <f>+G699</f>
        <v>2725.3827842227374</v>
      </c>
      <c r="I763" s="34">
        <f t="shared" si="50"/>
        <v>294.33721577726237</v>
      </c>
    </row>
    <row r="764" spans="1:9" x14ac:dyDescent="0.25">
      <c r="A764" s="7">
        <v>42734</v>
      </c>
      <c r="B764" s="9">
        <v>3000.71</v>
      </c>
      <c r="C764">
        <f>+VLOOKUP($A764,'USD X Barril WTI'!$A$6060:$B$8189,2,0)</f>
        <v>53.75</v>
      </c>
      <c r="D764" s="36">
        <f>+IFERROR(VLOOKUP($A764,'TASA INTERVENCIÓN'!$A$9:$B$4757,2,0),D763)</f>
        <v>7.4999999999999997E-2</v>
      </c>
      <c r="E764" s="52">
        <v>7.4999999999999997E-3</v>
      </c>
      <c r="F764">
        <f t="shared" si="51"/>
        <v>0.93720930232558153</v>
      </c>
      <c r="G764" s="9">
        <f t="shared" si="52"/>
        <v>2812.2933255813959</v>
      </c>
      <c r="H764" s="33">
        <f>+G700</f>
        <v>2718.0329930394432</v>
      </c>
      <c r="I764" s="34">
        <f t="shared" si="50"/>
        <v>282.67700696055681</v>
      </c>
    </row>
    <row r="765" spans="1:9" x14ac:dyDescent="0.25">
      <c r="A765" s="7">
        <v>42738</v>
      </c>
      <c r="B765" s="9">
        <v>3000.71</v>
      </c>
      <c r="C765">
        <f>+VLOOKUP($A765,'USD X Barril WTI'!$A$6060:$B$8189,2,0)</f>
        <v>52.36</v>
      </c>
      <c r="D765" s="36">
        <f>+IFERROR(VLOOKUP($A765,'TASA INTERVENCIÓN'!$A$9:$B$4757,2,0),#REF!)</f>
        <v>7.4999999999999997E-2</v>
      </c>
      <c r="E765" s="52">
        <v>7.4999999999999997E-3</v>
      </c>
      <c r="F765">
        <f t="shared" si="51"/>
        <v>0.93720930232558153</v>
      </c>
      <c r="G765" s="9">
        <f t="shared" si="52"/>
        <v>2812.2933255813959</v>
      </c>
      <c r="H765" s="33">
        <f>+G702</f>
        <v>2686.2927146171692</v>
      </c>
      <c r="I765" s="34">
        <f t="shared" si="50"/>
        <v>314.41728538283087</v>
      </c>
    </row>
    <row r="766" spans="1:9" x14ac:dyDescent="0.25">
      <c r="A766" s="7">
        <v>42739</v>
      </c>
      <c r="B766" s="8">
        <v>2981.06</v>
      </c>
      <c r="C766">
        <f>+VLOOKUP($A766,'USD X Barril WTI'!$A$6060:$B$8189,2,0)</f>
        <v>53.26</v>
      </c>
      <c r="D766" s="36">
        <f>+IFERROR(VLOOKUP($A766,'TASA INTERVENCIÓN'!$A$9:$B$4757,2,0),D765)</f>
        <v>7.4999999999999997E-2</v>
      </c>
      <c r="E766" s="52">
        <v>7.4999999999999997E-3</v>
      </c>
      <c r="F766">
        <f t="shared" si="51"/>
        <v>0.93720930232558153</v>
      </c>
      <c r="G766" s="9">
        <f t="shared" si="52"/>
        <v>2793.8771627906981</v>
      </c>
      <c r="H766" s="33">
        <f>+G703</f>
        <v>2739.5973549883993</v>
      </c>
      <c r="I766" s="34">
        <f t="shared" si="50"/>
        <v>241.46264501160067</v>
      </c>
    </row>
    <row r="767" spans="1:9" x14ac:dyDescent="0.25">
      <c r="A767" s="7">
        <v>42740</v>
      </c>
      <c r="B767" s="9">
        <v>2965.36</v>
      </c>
      <c r="C767">
        <f>+VLOOKUP($A767,'USD X Barril WTI'!$A$6060:$B$8189,2,0)</f>
        <v>53.77</v>
      </c>
      <c r="D767" s="36">
        <f>+IFERROR(VLOOKUP($A767,'TASA INTERVENCIÓN'!$A$9:$B$4757,2,0),D766)</f>
        <v>7.4999999999999997E-2</v>
      </c>
      <c r="E767" s="52">
        <v>7.4999999999999997E-3</v>
      </c>
      <c r="F767">
        <f t="shared" si="51"/>
        <v>0.93720930232558153</v>
      </c>
      <c r="G767" s="9">
        <f t="shared" si="52"/>
        <v>2779.1629767441864</v>
      </c>
      <c r="H767" s="33">
        <f>+G704</f>
        <v>2763.6893735498838</v>
      </c>
      <c r="I767" s="34">
        <f t="shared" si="50"/>
        <v>201.67062645011629</v>
      </c>
    </row>
    <row r="768" spans="1:9" x14ac:dyDescent="0.25">
      <c r="A768" s="7">
        <v>42741</v>
      </c>
      <c r="B768" s="8">
        <v>2941.08</v>
      </c>
      <c r="C768">
        <f>+VLOOKUP($A768,'USD X Barril WTI'!$A$6060:$B$8189,2,0)</f>
        <v>53.98</v>
      </c>
      <c r="D768" s="36">
        <f>+IFERROR(VLOOKUP($A768,'TASA INTERVENCIÓN'!$A$9:$B$4757,2,0),D767)</f>
        <v>7.4999999999999997E-2</v>
      </c>
      <c r="E768" s="52">
        <v>7.4999999999999997E-3</v>
      </c>
      <c r="F768">
        <f t="shared" si="51"/>
        <v>0.93720930232558153</v>
      </c>
      <c r="G768" s="9">
        <f t="shared" si="52"/>
        <v>2756.4075348837214</v>
      </c>
      <c r="H768" s="33">
        <f>+G705</f>
        <v>2765.4335498839905</v>
      </c>
      <c r="I768" s="34">
        <f t="shared" si="50"/>
        <v>175.64645011600942</v>
      </c>
    </row>
    <row r="769" spans="1:9" x14ac:dyDescent="0.25">
      <c r="A769" s="7">
        <v>42744</v>
      </c>
      <c r="B769" s="9">
        <v>2919.01</v>
      </c>
      <c r="C769">
        <f>+VLOOKUP($A769,'USD X Barril WTI'!$A$6060:$B$8189,2,0)</f>
        <v>51.95</v>
      </c>
      <c r="D769" s="36" t="e">
        <f>+IFERROR(VLOOKUP($A769,'TASA INTERVENCIÓN'!$A$9:$B$4757,2,0),#REF!)</f>
        <v>#REF!</v>
      </c>
      <c r="E769" s="52">
        <v>7.4999999999999997E-3</v>
      </c>
      <c r="F769" t="e">
        <f t="shared" si="51"/>
        <v>#REF!</v>
      </c>
      <c r="G769" s="9" t="e">
        <f t="shared" si="52"/>
        <v>#REF!</v>
      </c>
      <c r="H769" s="33" t="e">
        <f>+#REF!</f>
        <v>#REF!</v>
      </c>
      <c r="I769" s="34" t="e">
        <f t="shared" si="50"/>
        <v>#REF!</v>
      </c>
    </row>
    <row r="770" spans="1:9" x14ac:dyDescent="0.25">
      <c r="A770" s="7">
        <v>42745</v>
      </c>
      <c r="B770" s="8">
        <v>2919.01</v>
      </c>
      <c r="C770">
        <f>+VLOOKUP($A770,'USD X Barril WTI'!$A$6060:$B$8189,2,0)</f>
        <v>50.82</v>
      </c>
      <c r="D770" s="36">
        <f>+IFERROR(VLOOKUP($A770,'TASA INTERVENCIÓN'!$A$9:$B$4757,2,0),D769)</f>
        <v>7.4999999999999997E-2</v>
      </c>
      <c r="E770" s="52">
        <v>7.4999999999999997E-3</v>
      </c>
      <c r="F770">
        <f t="shared" si="51"/>
        <v>0.93720930232558153</v>
      </c>
      <c r="G770" s="9">
        <f t="shared" si="52"/>
        <v>2735.7233255813958</v>
      </c>
      <c r="H770" s="33">
        <f>+G707</f>
        <v>2717.893085846868</v>
      </c>
      <c r="I770" s="34">
        <f t="shared" si="50"/>
        <v>201.11691415313226</v>
      </c>
    </row>
    <row r="771" spans="1:9" x14ac:dyDescent="0.25">
      <c r="A771" s="7">
        <v>42746</v>
      </c>
      <c r="B771" s="9">
        <v>2949.6</v>
      </c>
      <c r="C771">
        <f>+VLOOKUP($A771,'USD X Barril WTI'!$A$6060:$B$8189,2,0)</f>
        <v>52.19</v>
      </c>
      <c r="D771" s="36">
        <f>+IFERROR(VLOOKUP($A771,'TASA INTERVENCIÓN'!$A$9:$B$4757,2,0),D770)</f>
        <v>7.4999999999999997E-2</v>
      </c>
      <c r="E771" s="52">
        <v>7.4999999999999997E-3</v>
      </c>
      <c r="F771">
        <f t="shared" si="51"/>
        <v>0.93720930232558153</v>
      </c>
      <c r="G771" s="9">
        <f t="shared" si="52"/>
        <v>2764.3925581395351</v>
      </c>
      <c r="H771" s="33">
        <f>+G708</f>
        <v>2717.893085846868</v>
      </c>
      <c r="I771" s="34">
        <f t="shared" si="50"/>
        <v>231.70691415313195</v>
      </c>
    </row>
    <row r="772" spans="1:9" x14ac:dyDescent="0.25">
      <c r="A772" s="7">
        <v>42747</v>
      </c>
      <c r="B772" s="8">
        <v>2980.8</v>
      </c>
      <c r="C772">
        <f>+VLOOKUP($A772,'USD X Barril WTI'!$A$6060:$B$8189,2,0)</f>
        <v>53.01</v>
      </c>
      <c r="D772" s="36">
        <f>+IFERROR(VLOOKUP($A772,'TASA INTERVENCIÓN'!$A$9:$B$4757,2,0),D771)</f>
        <v>7.4999999999999997E-2</v>
      </c>
      <c r="E772" s="52">
        <v>7.4999999999999997E-3</v>
      </c>
      <c r="F772">
        <f t="shared" si="51"/>
        <v>0.93720930232558153</v>
      </c>
      <c r="G772" s="9">
        <f t="shared" si="52"/>
        <v>2793.6334883720938</v>
      </c>
      <c r="H772" s="33">
        <f>+G709</f>
        <v>2723.0696519721578</v>
      </c>
      <c r="I772" s="34">
        <f t="shared" si="50"/>
        <v>257.73034802784241</v>
      </c>
    </row>
    <row r="773" spans="1:9" x14ac:dyDescent="0.25">
      <c r="A773" s="7">
        <v>42748</v>
      </c>
      <c r="B773" s="9">
        <v>2930.19</v>
      </c>
      <c r="C773">
        <f>+VLOOKUP($A773,'USD X Barril WTI'!$A$6060:$B$8189,2,0)</f>
        <v>52.36</v>
      </c>
      <c r="D773" s="36">
        <f>+IFERROR(VLOOKUP($A773,'TASA INTERVENCIÓN'!$A$9:$B$4757,2,0),D772)</f>
        <v>7.4999999999999997E-2</v>
      </c>
      <c r="E773" s="52">
        <v>7.4999999999999997E-3</v>
      </c>
      <c r="F773">
        <f t="shared" si="51"/>
        <v>0.93720930232558153</v>
      </c>
      <c r="G773" s="9">
        <f t="shared" si="52"/>
        <v>2746.2013255813958</v>
      </c>
      <c r="H773" s="33">
        <f>+G710</f>
        <v>2722.7618561484919</v>
      </c>
      <c r="I773" s="34">
        <f t="shared" si="50"/>
        <v>207.42814385150814</v>
      </c>
    </row>
    <row r="774" spans="1:9" x14ac:dyDescent="0.25">
      <c r="A774" s="7">
        <v>42752</v>
      </c>
      <c r="B774" s="9">
        <v>2935.96</v>
      </c>
      <c r="C774">
        <f>+VLOOKUP($A774,'USD X Barril WTI'!$A$6060:$B$8189,2,0)</f>
        <v>52.45</v>
      </c>
      <c r="D774" s="36">
        <f>+IFERROR(VLOOKUP($A774,'TASA INTERVENCIÓN'!$A$9:$B$4757,2,0),#REF!)</f>
        <v>7.4999999999999997E-2</v>
      </c>
      <c r="E774" s="52">
        <v>7.4999999999999997E-3</v>
      </c>
      <c r="F774">
        <f t="shared" si="51"/>
        <v>0.93720930232558153</v>
      </c>
      <c r="G774" s="9">
        <f t="shared" si="52"/>
        <v>2751.6090232558145</v>
      </c>
      <c r="H774" s="33" t="e">
        <f>+G712</f>
        <v>#REF!</v>
      </c>
      <c r="I774" s="34" t="e">
        <f t="shared" si="50"/>
        <v>#REF!</v>
      </c>
    </row>
    <row r="775" spans="1:9" x14ac:dyDescent="0.25">
      <c r="A775" s="7">
        <v>42753</v>
      </c>
      <c r="B775" s="8">
        <v>2924.77</v>
      </c>
      <c r="C775">
        <f>+VLOOKUP($A775,'USD X Barril WTI'!$A$6060:$B$8189,2,0)</f>
        <v>51.12</v>
      </c>
      <c r="D775" s="36">
        <f>+IFERROR(VLOOKUP($A775,'TASA INTERVENCIÓN'!$A$9:$B$4757,2,0),D774)</f>
        <v>7.4999999999999997E-2</v>
      </c>
      <c r="E775" s="52">
        <v>7.4999999999999997E-3</v>
      </c>
      <c r="F775">
        <f t="shared" si="51"/>
        <v>0.93720930232558153</v>
      </c>
      <c r="G775" s="9">
        <f t="shared" si="52"/>
        <v>2741.1216511627913</v>
      </c>
      <c r="H775" s="33">
        <f>+G713</f>
        <v>2719.4880278422274</v>
      </c>
      <c r="I775" s="34">
        <f t="shared" si="50"/>
        <v>205.28197215777254</v>
      </c>
    </row>
    <row r="776" spans="1:9" x14ac:dyDescent="0.25">
      <c r="A776" s="7">
        <v>42754</v>
      </c>
      <c r="B776" s="9">
        <v>2934.58</v>
      </c>
      <c r="C776">
        <f>+VLOOKUP($A776,'USD X Barril WTI'!$A$6060:$B$8189,2,0)</f>
        <v>51.39</v>
      </c>
      <c r="D776" s="36">
        <f>+IFERROR(VLOOKUP($A776,'TASA INTERVENCIÓN'!$A$9:$B$4757,2,0),D775)</f>
        <v>7.4999999999999997E-2</v>
      </c>
      <c r="E776" s="52">
        <v>7.4999999999999997E-3</v>
      </c>
      <c r="F776">
        <f t="shared" si="51"/>
        <v>0.93720930232558153</v>
      </c>
      <c r="G776" s="9">
        <f t="shared" si="52"/>
        <v>2750.3156744186049</v>
      </c>
      <c r="H776" s="33">
        <f>+G714</f>
        <v>2710.4033874709976</v>
      </c>
      <c r="I776" s="34">
        <f t="shared" si="50"/>
        <v>224.17661252900234</v>
      </c>
    </row>
    <row r="777" spans="1:9" x14ac:dyDescent="0.25">
      <c r="A777" s="7">
        <v>42755</v>
      </c>
      <c r="B777" s="8">
        <v>2938.24</v>
      </c>
      <c r="C777">
        <f>+VLOOKUP($A777,'USD X Barril WTI'!$A$6060:$B$8189,2,0)</f>
        <v>52.33</v>
      </c>
      <c r="D777" s="36">
        <f>+IFERROR(VLOOKUP($A777,'TASA INTERVENCIÓN'!$A$9:$B$4757,2,0),D776)</f>
        <v>7.4999999999999997E-2</v>
      </c>
      <c r="E777" s="52">
        <v>7.4999999999999997E-3</v>
      </c>
      <c r="F777">
        <f t="shared" si="51"/>
        <v>0.93720930232558153</v>
      </c>
      <c r="G777" s="9">
        <f t="shared" si="52"/>
        <v>2753.7458604651165</v>
      </c>
      <c r="H777" s="33">
        <f>+G715</f>
        <v>2718.07030162413</v>
      </c>
      <c r="I777" s="34">
        <f t="shared" si="50"/>
        <v>220.16969837586976</v>
      </c>
    </row>
    <row r="778" spans="1:9" x14ac:dyDescent="0.25">
      <c r="A778" s="7">
        <v>42758</v>
      </c>
      <c r="B778" s="9">
        <v>2927.91</v>
      </c>
      <c r="C778">
        <f>+VLOOKUP($A778,'USD X Barril WTI'!$A$6060:$B$8189,2,0)</f>
        <v>52.77</v>
      </c>
      <c r="D778" s="36">
        <f>+IFERROR(VLOOKUP($A778,'TASA INTERVENCIÓN'!$A$9:$B$4757,2,0),#REF!)</f>
        <v>7.4999999999999997E-2</v>
      </c>
      <c r="E778" s="52">
        <v>7.4999999999999997E-3</v>
      </c>
      <c r="F778">
        <f t="shared" si="51"/>
        <v>0.93720930232558153</v>
      </c>
      <c r="G778" s="9">
        <f t="shared" si="52"/>
        <v>2744.0644883720934</v>
      </c>
      <c r="H778" s="33" t="e">
        <f>+#REF!</f>
        <v>#REF!</v>
      </c>
      <c r="I778" s="34" t="e">
        <f t="shared" si="50"/>
        <v>#REF!</v>
      </c>
    </row>
    <row r="779" spans="1:9" x14ac:dyDescent="0.25">
      <c r="A779" s="7">
        <v>42759</v>
      </c>
      <c r="B779" s="8">
        <v>2908.53</v>
      </c>
      <c r="C779">
        <f>+VLOOKUP($A779,'USD X Barril WTI'!$A$6060:$B$8189,2,0)</f>
        <v>52.38</v>
      </c>
      <c r="D779" s="36">
        <f>+IFERROR(VLOOKUP($A779,'TASA INTERVENCIÓN'!$A$9:$B$4757,2,0),D778)</f>
        <v>7.4999999999999997E-2</v>
      </c>
      <c r="E779" s="52">
        <v>7.4999999999999997E-3</v>
      </c>
      <c r="F779">
        <f t="shared" si="51"/>
        <v>0.93720930232558153</v>
      </c>
      <c r="G779" s="9">
        <f t="shared" si="52"/>
        <v>2725.9013720930238</v>
      </c>
      <c r="H779" s="33">
        <f>+G717</f>
        <v>2746.1450116009282</v>
      </c>
      <c r="I779" s="34">
        <f t="shared" si="50"/>
        <v>162.38498839907197</v>
      </c>
    </row>
    <row r="780" spans="1:9" x14ac:dyDescent="0.25">
      <c r="A780" s="7">
        <v>42760</v>
      </c>
      <c r="B780" s="9">
        <v>2932.01</v>
      </c>
      <c r="C780">
        <f>+VLOOKUP($A780,'USD X Barril WTI'!$A$6060:$B$8189,2,0)</f>
        <v>52.14</v>
      </c>
      <c r="D780" s="36">
        <f>+IFERROR(VLOOKUP($A780,'TASA INTERVENCIÓN'!$A$9:$B$4757,2,0),D779)</f>
        <v>7.4999999999999997E-2</v>
      </c>
      <c r="E780" s="52">
        <v>7.4999999999999997E-3</v>
      </c>
      <c r="F780">
        <f t="shared" si="51"/>
        <v>0.93720930232558153</v>
      </c>
      <c r="G780" s="9">
        <f t="shared" si="52"/>
        <v>2747.9070465116283</v>
      </c>
      <c r="H780" s="33">
        <f>+G718</f>
        <v>2732.6952668213457</v>
      </c>
      <c r="I780" s="34">
        <f t="shared" si="50"/>
        <v>199.31473317865448</v>
      </c>
    </row>
    <row r="781" spans="1:9" x14ac:dyDescent="0.25">
      <c r="A781" s="7">
        <v>42761</v>
      </c>
      <c r="B781" s="8">
        <v>2927.53</v>
      </c>
      <c r="C781">
        <f>+VLOOKUP($A781,'USD X Barril WTI'!$A$6060:$B$8189,2,0)</f>
        <v>53.24</v>
      </c>
      <c r="D781" s="36">
        <f>+IFERROR(VLOOKUP($A781,'TASA INTERVENCIÓN'!$A$9:$B$4757,2,0),D780)</f>
        <v>7.4999999999999997E-2</v>
      </c>
      <c r="E781" s="52">
        <v>7.4999999999999997E-3</v>
      </c>
      <c r="F781">
        <f t="shared" si="51"/>
        <v>0.93720930232558153</v>
      </c>
      <c r="G781" s="9">
        <f t="shared" si="52"/>
        <v>2743.70834883721</v>
      </c>
      <c r="H781" s="33">
        <f>+G719</f>
        <v>2743.4308120649653</v>
      </c>
      <c r="I781" s="34">
        <f t="shared" si="50"/>
        <v>184.09918793503493</v>
      </c>
    </row>
    <row r="782" spans="1:9" x14ac:dyDescent="0.25">
      <c r="A782" s="7">
        <v>42762</v>
      </c>
      <c r="B782" s="9">
        <v>2936.72</v>
      </c>
      <c r="C782">
        <f>+VLOOKUP($A782,'USD X Barril WTI'!$A$6060:$B$8189,2,0)</f>
        <v>53.18</v>
      </c>
      <c r="D782" s="36">
        <f>+IFERROR(VLOOKUP($A782,'TASA INTERVENCIÓN'!$A$9:$B$4757,2,0),D781)</f>
        <v>7.4999999999999997E-2</v>
      </c>
      <c r="E782" s="52">
        <v>7.4999999999999997E-3</v>
      </c>
      <c r="F782">
        <f t="shared" si="51"/>
        <v>0.93720930232558153</v>
      </c>
      <c r="G782" s="9">
        <f t="shared" si="52"/>
        <v>2752.3213023255817</v>
      </c>
      <c r="H782" s="33">
        <f>+G720</f>
        <v>2765.6667285382828</v>
      </c>
      <c r="I782" s="34">
        <f t="shared" si="50"/>
        <v>171.05327146171703</v>
      </c>
    </row>
    <row r="783" spans="1:9" x14ac:dyDescent="0.25">
      <c r="A783" s="7">
        <v>42765</v>
      </c>
      <c r="B783" s="8">
        <v>2930.17</v>
      </c>
      <c r="C783">
        <f>+VLOOKUP($A783,'USD X Barril WTI'!$A$6060:$B$8189,2,0)</f>
        <v>52.63</v>
      </c>
      <c r="D783" s="36">
        <f>+IFERROR(VLOOKUP($A783,'TASA INTERVENCIÓN'!$A$9:$B$4757,2,0),#REF!)</f>
        <v>7.4999999999999997E-2</v>
      </c>
      <c r="E783" s="52">
        <v>7.4999999999999997E-3</v>
      </c>
      <c r="F783">
        <f t="shared" si="51"/>
        <v>0.93720930232558153</v>
      </c>
      <c r="G783" s="9">
        <f t="shared" si="52"/>
        <v>2746.1825813953492</v>
      </c>
      <c r="H783" s="33" t="e">
        <f>+#REF!</f>
        <v>#REF!</v>
      </c>
      <c r="I783" s="34" t="e">
        <f t="shared" si="50"/>
        <v>#REF!</v>
      </c>
    </row>
    <row r="784" spans="1:9" x14ac:dyDescent="0.25">
      <c r="A784" s="7">
        <v>42766</v>
      </c>
      <c r="B784" s="9">
        <v>2936.66</v>
      </c>
      <c r="C784">
        <f>+VLOOKUP($A784,'USD X Barril WTI'!$A$6060:$B$8189,2,0)</f>
        <v>52.75</v>
      </c>
      <c r="D784" s="36">
        <f>+IFERROR(VLOOKUP($A784,'TASA INTERVENCIÓN'!$A$9:$B$4757,2,0),D783)</f>
        <v>7.4999999999999997E-2</v>
      </c>
      <c r="E784" s="52">
        <v>7.4999999999999997E-3</v>
      </c>
      <c r="F784">
        <f t="shared" si="51"/>
        <v>0.93720930232558153</v>
      </c>
      <c r="G784" s="9">
        <f t="shared" si="52"/>
        <v>2752.2650697674421</v>
      </c>
      <c r="H784" s="33">
        <f>+G722</f>
        <v>2767.9798607888629</v>
      </c>
      <c r="I784" s="34">
        <f t="shared" si="50"/>
        <v>168.68013921113698</v>
      </c>
    </row>
    <row r="785" spans="1:9" x14ac:dyDescent="0.25">
      <c r="A785" s="7">
        <v>42767</v>
      </c>
      <c r="B785" s="8">
        <v>2921.9</v>
      </c>
      <c r="C785">
        <f>+VLOOKUP($A785,'USD X Barril WTI'!$A$6060:$B$8189,2,0)</f>
        <v>53.9</v>
      </c>
      <c r="D785" s="36">
        <f>+IFERROR(VLOOKUP($A785,'TASA INTERVENCIÓN'!$A$9:$B$4757,2,0),D784)</f>
        <v>7.4999999999999997E-2</v>
      </c>
      <c r="E785" s="52">
        <v>7.4999999999999997E-3</v>
      </c>
      <c r="F785">
        <f t="shared" si="51"/>
        <v>0.93720930232558153</v>
      </c>
      <c r="G785" s="9">
        <f t="shared" si="52"/>
        <v>2738.4318604651166</v>
      </c>
      <c r="H785" s="33">
        <f>+G723</f>
        <v>2796.7914153132251</v>
      </c>
      <c r="I785" s="34">
        <f t="shared" si="50"/>
        <v>125.10858468677498</v>
      </c>
    </row>
    <row r="786" spans="1:9" x14ac:dyDescent="0.25">
      <c r="A786" s="7">
        <v>42768</v>
      </c>
      <c r="B786" s="9">
        <v>2906.78</v>
      </c>
      <c r="C786">
        <f>+VLOOKUP($A786,'USD X Barril WTI'!$A$6060:$B$8189,2,0)</f>
        <v>53.55</v>
      </c>
      <c r="D786" s="36">
        <f>+IFERROR(VLOOKUP($A786,'TASA INTERVENCIÓN'!$A$9:$B$4757,2,0),D785)</f>
        <v>7.4999999999999997E-2</v>
      </c>
      <c r="E786" s="52">
        <v>7.4999999999999997E-3</v>
      </c>
      <c r="F786">
        <f t="shared" si="51"/>
        <v>0.93720930232558153</v>
      </c>
      <c r="G786" s="9">
        <f t="shared" si="52"/>
        <v>2724.261255813954</v>
      </c>
      <c r="H786" s="33">
        <f>+G724</f>
        <v>2823.0286774941992</v>
      </c>
      <c r="I786" s="34">
        <f t="shared" si="50"/>
        <v>83.751322505800999</v>
      </c>
    </row>
    <row r="787" spans="1:9" x14ac:dyDescent="0.25">
      <c r="A787" s="7">
        <v>42769</v>
      </c>
      <c r="B787" s="8">
        <v>2882.2</v>
      </c>
      <c r="C787">
        <f>+VLOOKUP($A787,'USD X Barril WTI'!$A$6060:$B$8189,2,0)</f>
        <v>53.81</v>
      </c>
      <c r="D787" s="36">
        <f>+IFERROR(VLOOKUP($A787,'TASA INTERVENCIÓN'!$A$9:$B$4757,2,0),D786)</f>
        <v>7.4999999999999997E-2</v>
      </c>
      <c r="E787" s="52">
        <v>7.4999999999999997E-3</v>
      </c>
      <c r="F787">
        <f t="shared" si="51"/>
        <v>0.93720930232558153</v>
      </c>
      <c r="G787" s="9">
        <f t="shared" si="52"/>
        <v>2701.2246511627909</v>
      </c>
      <c r="H787" s="33">
        <f>+G725</f>
        <v>2863.9375406032482</v>
      </c>
      <c r="I787" s="34">
        <f t="shared" si="50"/>
        <v>18.262459396751638</v>
      </c>
    </row>
    <row r="788" spans="1:9" x14ac:dyDescent="0.25">
      <c r="A788" s="7">
        <v>42772</v>
      </c>
      <c r="B788" s="9">
        <v>2855.8</v>
      </c>
      <c r="C788">
        <f>+VLOOKUP($A788,'USD X Barril WTI'!$A$6060:$B$8189,2,0)</f>
        <v>53.01</v>
      </c>
      <c r="D788" s="36">
        <f>+IFERROR(VLOOKUP($A788,'TASA INTERVENCIÓN'!$A$9:$B$4757,2,0),#REF!)</f>
        <v>7.4999999999999997E-2</v>
      </c>
      <c r="E788" s="52">
        <v>7.4999999999999997E-3</v>
      </c>
      <c r="F788">
        <f t="shared" si="51"/>
        <v>0.93720930232558153</v>
      </c>
      <c r="G788" s="9">
        <f t="shared" si="52"/>
        <v>2676.4823255813958</v>
      </c>
      <c r="H788" s="33" t="e">
        <f>+#REF!</f>
        <v>#REF!</v>
      </c>
      <c r="I788" s="34" t="e">
        <f t="shared" si="50"/>
        <v>#REF!</v>
      </c>
    </row>
    <row r="789" spans="1:9" x14ac:dyDescent="0.25">
      <c r="A789" s="7">
        <v>42773</v>
      </c>
      <c r="B789" s="8">
        <v>2853.99</v>
      </c>
      <c r="C789">
        <f>+VLOOKUP($A789,'USD X Barril WTI'!$A$6060:$B$8189,2,0)</f>
        <v>52.19</v>
      </c>
      <c r="D789" s="36">
        <f>+IFERROR(VLOOKUP($A789,'TASA INTERVENCIÓN'!$A$9:$B$4757,2,0),D788)</f>
        <v>7.4999999999999997E-2</v>
      </c>
      <c r="E789" s="52">
        <v>7.4999999999999997E-3</v>
      </c>
      <c r="F789">
        <f t="shared" si="51"/>
        <v>0.93720930232558153</v>
      </c>
      <c r="G789" s="9">
        <f t="shared" si="52"/>
        <v>2674.7859767441864</v>
      </c>
      <c r="H789" s="33" t="e">
        <f>+G727</f>
        <v>#REF!</v>
      </c>
      <c r="I789" s="34" t="e">
        <f t="shared" si="50"/>
        <v>#REF!</v>
      </c>
    </row>
    <row r="790" spans="1:9" x14ac:dyDescent="0.25">
      <c r="A790" s="7">
        <v>42774</v>
      </c>
      <c r="B790" s="9">
        <v>2867.76</v>
      </c>
      <c r="C790">
        <f>+VLOOKUP($A790,'USD X Barril WTI'!$A$6060:$B$8189,2,0)</f>
        <v>52.37</v>
      </c>
      <c r="D790" s="36">
        <f>+IFERROR(VLOOKUP($A790,'TASA INTERVENCIÓN'!$A$9:$B$4757,2,0),D789)</f>
        <v>7.4999999999999997E-2</v>
      </c>
      <c r="E790" s="52">
        <v>7.4999999999999997E-3</v>
      </c>
      <c r="F790">
        <f t="shared" si="51"/>
        <v>0.93720930232558153</v>
      </c>
      <c r="G790" s="9">
        <f t="shared" si="52"/>
        <v>2687.6913488372097</v>
      </c>
      <c r="H790" s="33">
        <f>+G728</f>
        <v>2863.8069605568444</v>
      </c>
      <c r="I790" s="34">
        <f t="shared" si="50"/>
        <v>3.9530394431558307</v>
      </c>
    </row>
    <row r="791" spans="1:9" x14ac:dyDescent="0.25">
      <c r="A791" s="7">
        <v>42775</v>
      </c>
      <c r="B791" s="8">
        <v>2879.49</v>
      </c>
      <c r="C791">
        <f>+VLOOKUP($A791,'USD X Barril WTI'!$A$6060:$B$8189,2,0)</f>
        <v>52.99</v>
      </c>
      <c r="D791" s="36">
        <f>+IFERROR(VLOOKUP($A791,'TASA INTERVENCIÓN'!$A$9:$B$4757,2,0),D790)</f>
        <v>7.4999999999999997E-2</v>
      </c>
      <c r="E791" s="52">
        <v>7.4999999999999997E-3</v>
      </c>
      <c r="F791">
        <f t="shared" si="51"/>
        <v>0.93720930232558153</v>
      </c>
      <c r="G791" s="9">
        <f t="shared" si="52"/>
        <v>2698.6848139534886</v>
      </c>
      <c r="H791" s="33">
        <f>+G729</f>
        <v>2783.9479350348029</v>
      </c>
      <c r="I791" s="34">
        <f t="shared" si="50"/>
        <v>95.542064965196914</v>
      </c>
    </row>
    <row r="792" spans="1:9" x14ac:dyDescent="0.25">
      <c r="A792" s="7">
        <v>42776</v>
      </c>
      <c r="B792" s="9">
        <v>2862.63</v>
      </c>
      <c r="C792">
        <f>+VLOOKUP($A792,'USD X Barril WTI'!$A$6060:$B$8189,2,0)</f>
        <v>53.84</v>
      </c>
      <c r="D792" s="36">
        <f>+IFERROR(VLOOKUP($A792,'TASA INTERVENCIÓN'!$A$9:$B$4757,2,0),D791)</f>
        <v>7.4999999999999997E-2</v>
      </c>
      <c r="E792" s="52">
        <v>7.4999999999999997E-3</v>
      </c>
      <c r="F792">
        <f t="shared" si="51"/>
        <v>0.93720930232558153</v>
      </c>
      <c r="G792" s="9">
        <f t="shared" si="52"/>
        <v>2682.8834651162797</v>
      </c>
      <c r="H792" s="33">
        <f>+G730</f>
        <v>2809.4483526682134</v>
      </c>
      <c r="I792" s="34">
        <f t="shared" si="50"/>
        <v>53.181647331786735</v>
      </c>
    </row>
    <row r="793" spans="1:9" x14ac:dyDescent="0.25">
      <c r="A793" s="7">
        <v>42779</v>
      </c>
      <c r="B793" s="8">
        <v>2851.98</v>
      </c>
      <c r="C793">
        <f>+VLOOKUP($A793,'USD X Barril WTI'!$A$6060:$B$8189,2,0)</f>
        <v>52.96</v>
      </c>
      <c r="D793" s="36">
        <f>+IFERROR(VLOOKUP($A793,'TASA INTERVENCIÓN'!$A$9:$B$4757,2,0),#REF!)</f>
        <v>7.4999999999999997E-2</v>
      </c>
      <c r="E793" s="52">
        <v>7.4999999999999997E-3</v>
      </c>
      <c r="F793">
        <f t="shared" si="51"/>
        <v>0.93720930232558153</v>
      </c>
      <c r="G793" s="9">
        <f t="shared" si="52"/>
        <v>2672.9021860465118</v>
      </c>
      <c r="H793" s="33" t="e">
        <f>+#REF!</f>
        <v>#REF!</v>
      </c>
      <c r="I793" s="34" t="e">
        <f t="shared" si="50"/>
        <v>#REF!</v>
      </c>
    </row>
    <row r="794" spans="1:9" x14ac:dyDescent="0.25">
      <c r="A794" s="7">
        <v>42780</v>
      </c>
      <c r="B794" s="9">
        <v>2875.46</v>
      </c>
      <c r="C794">
        <f>+VLOOKUP($A794,'USD X Barril WTI'!$A$6060:$B$8189,2,0)</f>
        <v>53.21</v>
      </c>
      <c r="D794" s="36">
        <f>+IFERROR(VLOOKUP($A794,'TASA INTERVENCIÓN'!$A$9:$B$4757,2,0),D793)</f>
        <v>7.4999999999999997E-2</v>
      </c>
      <c r="E794" s="52">
        <v>7.4999999999999997E-3</v>
      </c>
      <c r="F794">
        <f t="shared" si="51"/>
        <v>0.93720930232558153</v>
      </c>
      <c r="G794" s="9">
        <f t="shared" si="52"/>
        <v>2694.9078604651168</v>
      </c>
      <c r="H794" s="33" t="e">
        <f>+G732</f>
        <v>#REF!</v>
      </c>
      <c r="I794" s="34" t="e">
        <f t="shared" si="50"/>
        <v>#REF!</v>
      </c>
    </row>
    <row r="795" spans="1:9" x14ac:dyDescent="0.25">
      <c r="A795" s="7">
        <v>42781</v>
      </c>
      <c r="B795" s="8">
        <v>2867.64</v>
      </c>
      <c r="C795">
        <f>+VLOOKUP($A795,'USD X Barril WTI'!$A$6060:$B$8189,2,0)</f>
        <v>53.11</v>
      </c>
      <c r="D795" s="36">
        <f>+IFERROR(VLOOKUP($A795,'TASA INTERVENCIÓN'!$A$9:$B$4757,2,0),D794)</f>
        <v>7.4999999999999997E-2</v>
      </c>
      <c r="E795" s="52">
        <v>7.4999999999999997E-3</v>
      </c>
      <c r="F795">
        <f t="shared" si="51"/>
        <v>0.93720930232558153</v>
      </c>
      <c r="G795" s="9">
        <f t="shared" si="52"/>
        <v>2687.5788837209307</v>
      </c>
      <c r="H795" s="33">
        <f>+G733</f>
        <v>2891.527238979118</v>
      </c>
      <c r="I795" s="34">
        <f t="shared" si="50"/>
        <v>-23.887238979118138</v>
      </c>
    </row>
    <row r="796" spans="1:9" x14ac:dyDescent="0.25">
      <c r="A796" s="7">
        <v>42782</v>
      </c>
      <c r="B796" s="9">
        <v>2876.03</v>
      </c>
      <c r="C796">
        <f>+VLOOKUP($A796,'USD X Barril WTI'!$A$6060:$B$8189,2,0)</f>
        <v>53.41</v>
      </c>
      <c r="D796" s="36">
        <f>+IFERROR(VLOOKUP($A796,'TASA INTERVENCIÓN'!$A$9:$B$4757,2,0),D795)</f>
        <v>7.4999999999999997E-2</v>
      </c>
      <c r="E796" s="52">
        <v>7.4999999999999997E-3</v>
      </c>
      <c r="F796">
        <f t="shared" si="51"/>
        <v>0.93720930232558153</v>
      </c>
      <c r="G796" s="9">
        <f t="shared" si="52"/>
        <v>2695.4420697674423</v>
      </c>
      <c r="H796" s="33">
        <f>+G734</f>
        <v>2914.6492343387467</v>
      </c>
      <c r="I796" s="34">
        <f t="shared" si="50"/>
        <v>-38.619234338746537</v>
      </c>
    </row>
    <row r="797" spans="1:9" x14ac:dyDescent="0.25">
      <c r="A797" s="7">
        <v>42783</v>
      </c>
      <c r="B797" s="8">
        <v>2875.68</v>
      </c>
      <c r="C797">
        <f>+VLOOKUP($A797,'USD X Barril WTI'!$A$6060:$B$8189,2,0)</f>
        <v>53.41</v>
      </c>
      <c r="D797" s="36">
        <f>+IFERROR(VLOOKUP($A797,'TASA INTERVENCIÓN'!$A$9:$B$4757,2,0),D796)</f>
        <v>7.4999999999999997E-2</v>
      </c>
      <c r="E797" s="52">
        <v>7.4999999999999997E-3</v>
      </c>
      <c r="F797">
        <f t="shared" si="51"/>
        <v>0.93720930232558153</v>
      </c>
      <c r="G797" s="9">
        <f t="shared" si="52"/>
        <v>2695.1140465116282</v>
      </c>
      <c r="H797" s="33">
        <f>+G735</f>
        <v>2920.4320649651972</v>
      </c>
      <c r="I797" s="34">
        <f t="shared" si="50"/>
        <v>-44.752064965197405</v>
      </c>
    </row>
    <row r="798" spans="1:9" x14ac:dyDescent="0.25">
      <c r="A798" s="7">
        <v>42787</v>
      </c>
      <c r="B798" s="8">
        <v>2902.81</v>
      </c>
      <c r="C798">
        <f>+VLOOKUP($A798,'USD X Barril WTI'!$A$6060:$B$8189,2,0)</f>
        <v>54.02</v>
      </c>
      <c r="D798" s="36">
        <f>+IFERROR(VLOOKUP($A798,'TASA INTERVENCIÓN'!$A$9:$B$4757,2,0),#REF!)</f>
        <v>7.4999999999999997E-2</v>
      </c>
      <c r="E798" s="52">
        <v>7.4999999999999997E-3</v>
      </c>
      <c r="F798">
        <f t="shared" si="51"/>
        <v>0.93720930232558153</v>
      </c>
      <c r="G798" s="9">
        <f t="shared" si="52"/>
        <v>2720.5405348837212</v>
      </c>
      <c r="H798" s="33">
        <f>+G737</f>
        <v>2950.6333642691411</v>
      </c>
      <c r="I798" s="34">
        <f t="shared" si="50"/>
        <v>-47.823364269141166</v>
      </c>
    </row>
    <row r="799" spans="1:9" x14ac:dyDescent="0.25">
      <c r="A799" s="7">
        <v>42788</v>
      </c>
      <c r="B799" s="9">
        <v>2902.68</v>
      </c>
      <c r="C799">
        <f>+VLOOKUP($A799,'USD X Barril WTI'!$A$6060:$B$8189,2,0)</f>
        <v>53.61</v>
      </c>
      <c r="D799" s="36">
        <f>+IFERROR(VLOOKUP($A799,'TASA INTERVENCIÓN'!$A$9:$B$4757,2,0),D798)</f>
        <v>7.4999999999999997E-2</v>
      </c>
      <c r="E799" s="52">
        <v>7.4999999999999997E-3</v>
      </c>
      <c r="F799">
        <f t="shared" si="51"/>
        <v>0.93720930232558153</v>
      </c>
      <c r="G799" s="9">
        <f t="shared" si="52"/>
        <v>2720.418697674419</v>
      </c>
      <c r="H799" s="33">
        <f>+G738</f>
        <v>2933.1263109048723</v>
      </c>
      <c r="I799" s="34">
        <f t="shared" si="50"/>
        <v>-30.446310904872462</v>
      </c>
    </row>
    <row r="800" spans="1:9" x14ac:dyDescent="0.25">
      <c r="A800" s="7">
        <v>42789</v>
      </c>
      <c r="B800" s="8">
        <v>2893.55</v>
      </c>
      <c r="C800">
        <f>+VLOOKUP($A800,'USD X Barril WTI'!$A$6060:$B$8189,2,0)</f>
        <v>54.48</v>
      </c>
      <c r="D800" s="36">
        <f>+IFERROR(VLOOKUP($A800,'TASA INTERVENCIÓN'!$A$9:$B$4757,2,0),D799)</f>
        <v>7.4999999999999997E-2</v>
      </c>
      <c r="E800" s="52">
        <v>7.4999999999999997E-3</v>
      </c>
      <c r="F800">
        <f t="shared" si="51"/>
        <v>0.93720930232558153</v>
      </c>
      <c r="G800" s="9">
        <f t="shared" si="52"/>
        <v>2711.8619767441864</v>
      </c>
      <c r="H800" s="33">
        <f>+G739</f>
        <v>2928.5000464037125</v>
      </c>
      <c r="I800" s="34">
        <f t="shared" si="50"/>
        <v>-34.950046403712349</v>
      </c>
    </row>
    <row r="801" spans="1:9" x14ac:dyDescent="0.25">
      <c r="A801" s="7">
        <v>42790</v>
      </c>
      <c r="B801" s="9">
        <v>2871.67</v>
      </c>
      <c r="C801">
        <f>+VLOOKUP($A801,'USD X Barril WTI'!$A$6060:$B$8189,2,0)</f>
        <v>53.99</v>
      </c>
      <c r="D801" s="36">
        <f>+IFERROR(VLOOKUP($A801,'TASA INTERVENCIÓN'!$A$9:$B$4757,2,0),D800)</f>
        <v>7.4999999999999997E-2</v>
      </c>
      <c r="E801" s="52">
        <v>7.4999999999999997E-3</v>
      </c>
      <c r="F801">
        <f t="shared" si="51"/>
        <v>0.93720930232558153</v>
      </c>
      <c r="G801" s="9">
        <f t="shared" si="52"/>
        <v>2691.355837209303</v>
      </c>
      <c r="H801" s="33" t="e">
        <f>+#REF!</f>
        <v>#REF!</v>
      </c>
      <c r="I801" s="34" t="e">
        <f t="shared" si="50"/>
        <v>#REF!</v>
      </c>
    </row>
    <row r="802" spans="1:9" x14ac:dyDescent="0.25">
      <c r="A802" s="7">
        <v>42793</v>
      </c>
      <c r="B802" s="8">
        <v>2886.52</v>
      </c>
      <c r="C802">
        <f>+VLOOKUP($A802,'USD X Barril WTI'!$A$6060:$B$8189,2,0)</f>
        <v>54.04</v>
      </c>
      <c r="D802" s="36">
        <f>+IFERROR(VLOOKUP($A802,'TASA INTERVENCIÓN'!$A$9:$B$4757,2,0),#REF!)</f>
        <v>7.2499999999999995E-2</v>
      </c>
      <c r="E802" s="52">
        <v>7.4999999999999997E-3</v>
      </c>
      <c r="F802">
        <f t="shared" ref="F802:F846" si="53">+(1+E802)/(1+D802)</f>
        <v>0.93939393939393945</v>
      </c>
      <c r="G802" s="9">
        <f t="shared" ref="G802:G845" si="54">+B802*F802</f>
        <v>2711.5793939393939</v>
      </c>
      <c r="H802" s="33" t="e">
        <f>+#REF!</f>
        <v>#REF!</v>
      </c>
      <c r="I802" s="34" t="e">
        <f t="shared" ref="I802:I845" si="55">+B802-H802</f>
        <v>#REF!</v>
      </c>
    </row>
    <row r="803" spans="1:9" x14ac:dyDescent="0.25">
      <c r="A803" s="7">
        <v>42794</v>
      </c>
      <c r="B803" s="9">
        <v>2896.27</v>
      </c>
      <c r="C803">
        <f>+VLOOKUP($A803,'USD X Barril WTI'!$A$6060:$B$8189,2,0)</f>
        <v>54</v>
      </c>
      <c r="D803" s="36">
        <f>+IFERROR(VLOOKUP($A803,'TASA INTERVENCIÓN'!$A$9:$B$4757,2,0),D802)</f>
        <v>7.2499999999999995E-2</v>
      </c>
      <c r="E803" s="52">
        <v>7.4999999999999997E-3</v>
      </c>
      <c r="F803">
        <f t="shared" si="53"/>
        <v>0.93939393939393945</v>
      </c>
      <c r="G803" s="9">
        <f t="shared" si="54"/>
        <v>2720.7384848484849</v>
      </c>
      <c r="H803" s="33">
        <f>+G741</f>
        <v>2957.3022737819024</v>
      </c>
      <c r="I803" s="34">
        <f t="shared" si="55"/>
        <v>-61.032273781902404</v>
      </c>
    </row>
    <row r="804" spans="1:9" x14ac:dyDescent="0.25">
      <c r="A804" s="7">
        <v>42795</v>
      </c>
      <c r="B804" s="8">
        <v>2919.17</v>
      </c>
      <c r="C804">
        <f>+VLOOKUP($A804,'USD X Barril WTI'!$A$6060:$B$8189,2,0)</f>
        <v>53.82</v>
      </c>
      <c r="D804" s="36">
        <f>+IFERROR(VLOOKUP($A804,'TASA INTERVENCIÓN'!$A$9:$B$4757,2,0),D803)</f>
        <v>7.2499999999999995E-2</v>
      </c>
      <c r="E804" s="52">
        <v>7.4999999999999997E-3</v>
      </c>
      <c r="F804">
        <f t="shared" si="53"/>
        <v>0.93939393939393945</v>
      </c>
      <c r="G804" s="9">
        <f t="shared" si="54"/>
        <v>2742.2506060606061</v>
      </c>
      <c r="H804" s="33">
        <f>+G742</f>
        <v>2930.7758700696054</v>
      </c>
      <c r="I804" s="34">
        <f t="shared" si="55"/>
        <v>-11.605870069605317</v>
      </c>
    </row>
    <row r="805" spans="1:9" x14ac:dyDescent="0.25">
      <c r="A805" s="7">
        <v>42796</v>
      </c>
      <c r="B805" s="9">
        <v>2935.75</v>
      </c>
      <c r="C805">
        <f>+VLOOKUP($A805,'USD X Barril WTI'!$A$6060:$B$8189,2,0)</f>
        <v>52.63</v>
      </c>
      <c r="D805" s="36">
        <f>+IFERROR(VLOOKUP($A805,'TASA INTERVENCIÓN'!$A$9:$B$4757,2,0),D804)</f>
        <v>7.2499999999999995E-2</v>
      </c>
      <c r="E805" s="52">
        <v>7.4999999999999997E-3</v>
      </c>
      <c r="F805">
        <f t="shared" si="53"/>
        <v>0.93939393939393945</v>
      </c>
      <c r="G805" s="9">
        <f t="shared" si="54"/>
        <v>2757.8257575757575</v>
      </c>
      <c r="H805" s="33">
        <f>+G743</f>
        <v>2952.1257076566126</v>
      </c>
      <c r="I805" s="34">
        <f t="shared" si="55"/>
        <v>-16.375707656612576</v>
      </c>
    </row>
    <row r="806" spans="1:9" x14ac:dyDescent="0.25">
      <c r="A806" s="7">
        <v>42797</v>
      </c>
      <c r="B806" s="8">
        <v>2960.91</v>
      </c>
      <c r="C806">
        <f>+VLOOKUP($A806,'USD X Barril WTI'!$A$6060:$B$8189,2,0)</f>
        <v>53.33</v>
      </c>
      <c r="D806" s="36">
        <f>+IFERROR(VLOOKUP($A806,'TASA INTERVENCIÓN'!$A$9:$B$4757,2,0),D805)</f>
        <v>7.2499999999999995E-2</v>
      </c>
      <c r="E806" s="52">
        <v>7.4999999999999997E-3</v>
      </c>
      <c r="F806">
        <f t="shared" si="53"/>
        <v>0.93939393939393945</v>
      </c>
      <c r="G806" s="9">
        <f t="shared" si="54"/>
        <v>2781.4609090909089</v>
      </c>
      <c r="H806" s="33">
        <f>+G744</f>
        <v>2877.984222737819</v>
      </c>
      <c r="I806" s="34">
        <f t="shared" si="55"/>
        <v>82.925777262180873</v>
      </c>
    </row>
    <row r="807" spans="1:9" x14ac:dyDescent="0.25">
      <c r="A807" s="7">
        <v>42800</v>
      </c>
      <c r="B807" s="9">
        <v>2977.43</v>
      </c>
      <c r="C807">
        <f>+VLOOKUP($A807,'USD X Barril WTI'!$A$6060:$B$8189,2,0)</f>
        <v>53.19</v>
      </c>
      <c r="D807" s="36">
        <f>+IFERROR(VLOOKUP($A807,'TASA INTERVENCIÓN'!$A$9:$B$4757,2,0),#REF!)</f>
        <v>7.2499999999999995E-2</v>
      </c>
      <c r="E807" s="52">
        <v>7.4999999999999997E-3</v>
      </c>
      <c r="F807">
        <f t="shared" si="53"/>
        <v>0.93939393939393945</v>
      </c>
      <c r="G807" s="9">
        <f t="shared" si="54"/>
        <v>2796.9796969696968</v>
      </c>
      <c r="H807" s="33" t="e">
        <f>+#REF!</f>
        <v>#REF!</v>
      </c>
      <c r="I807" s="34" t="e">
        <f t="shared" si="55"/>
        <v>#REF!</v>
      </c>
    </row>
    <row r="808" spans="1:9" x14ac:dyDescent="0.25">
      <c r="A808" s="7">
        <v>42801</v>
      </c>
      <c r="B808" s="8">
        <v>2966.67</v>
      </c>
      <c r="C808">
        <f>+VLOOKUP($A808,'USD X Barril WTI'!$A$6060:$B$8189,2,0)</f>
        <v>52.68</v>
      </c>
      <c r="D808" s="36">
        <f>+IFERROR(VLOOKUP($A808,'TASA INTERVENCIÓN'!$A$9:$B$4757,2,0),D807)</f>
        <v>7.2499999999999995E-2</v>
      </c>
      <c r="E808" s="52">
        <v>7.4999999999999997E-3</v>
      </c>
      <c r="F808">
        <f t="shared" si="53"/>
        <v>0.93939393939393945</v>
      </c>
      <c r="G808" s="9">
        <f t="shared" si="54"/>
        <v>2786.8718181818185</v>
      </c>
      <c r="H808" s="33">
        <f>+G746</f>
        <v>2855.0767517401391</v>
      </c>
      <c r="I808" s="34">
        <f t="shared" si="55"/>
        <v>111.59324825986096</v>
      </c>
    </row>
    <row r="809" spans="1:9" x14ac:dyDescent="0.25">
      <c r="A809" s="7">
        <v>42802</v>
      </c>
      <c r="B809" s="9">
        <v>2972.44</v>
      </c>
      <c r="C809">
        <f>+VLOOKUP($A809,'USD X Barril WTI'!$A$6060:$B$8189,2,0)</f>
        <v>49.83</v>
      </c>
      <c r="D809" s="36">
        <f>+IFERROR(VLOOKUP($A809,'TASA INTERVENCIÓN'!$A$9:$B$4757,2,0),D808)</f>
        <v>7.2499999999999995E-2</v>
      </c>
      <c r="E809" s="52">
        <v>7.4999999999999997E-3</v>
      </c>
      <c r="F809">
        <f t="shared" si="53"/>
        <v>0.93939393939393945</v>
      </c>
      <c r="G809" s="9">
        <f t="shared" si="54"/>
        <v>2792.2921212121214</v>
      </c>
      <c r="H809" s="33">
        <f>+G747</f>
        <v>2844.2852436194894</v>
      </c>
      <c r="I809" s="34">
        <f t="shared" si="55"/>
        <v>128.15475638051066</v>
      </c>
    </row>
    <row r="810" spans="1:9" x14ac:dyDescent="0.25">
      <c r="A810" s="7">
        <v>42803</v>
      </c>
      <c r="B810" s="8">
        <v>2987.88</v>
      </c>
      <c r="C810">
        <f>+VLOOKUP($A810,'USD X Barril WTI'!$A$6060:$B$8189,2,0)</f>
        <v>48.75</v>
      </c>
      <c r="D810" s="36">
        <f>+IFERROR(VLOOKUP($A810,'TASA INTERVENCIÓN'!$A$9:$B$4757,2,0),D809)</f>
        <v>7.2499999999999995E-2</v>
      </c>
      <c r="E810" s="52">
        <v>7.4999999999999997E-3</v>
      </c>
      <c r="F810">
        <f t="shared" si="53"/>
        <v>0.93939393939393945</v>
      </c>
      <c r="G810" s="9">
        <f t="shared" si="54"/>
        <v>2806.7963636363638</v>
      </c>
      <c r="H810" s="33">
        <f>+G748</f>
        <v>2812.5729466357307</v>
      </c>
      <c r="I810" s="34">
        <f t="shared" si="55"/>
        <v>175.30705336426945</v>
      </c>
    </row>
    <row r="811" spans="1:9" x14ac:dyDescent="0.25">
      <c r="A811" s="7">
        <v>42804</v>
      </c>
      <c r="B811" s="9">
        <v>3004.43</v>
      </c>
      <c r="C811">
        <f>+VLOOKUP($A811,'USD X Barril WTI'!$A$6060:$B$8189,2,0)</f>
        <v>48.05</v>
      </c>
      <c r="D811" s="36">
        <f>+IFERROR(VLOOKUP($A811,'TASA INTERVENCIÓN'!$A$9:$B$4757,2,0),D810)</f>
        <v>7.2499999999999995E-2</v>
      </c>
      <c r="E811" s="52">
        <v>7.4999999999999997E-3</v>
      </c>
      <c r="F811">
        <f t="shared" si="53"/>
        <v>0.93939393939393945</v>
      </c>
      <c r="G811" s="9">
        <f t="shared" si="54"/>
        <v>2822.3433333333332</v>
      </c>
      <c r="H811" s="33">
        <f>+G749</f>
        <v>2788.5462180974478</v>
      </c>
      <c r="I811" s="34">
        <f t="shared" si="55"/>
        <v>215.88378190255207</v>
      </c>
    </row>
    <row r="812" spans="1:9" x14ac:dyDescent="0.25">
      <c r="A812" s="7">
        <v>42807</v>
      </c>
      <c r="B812" s="8">
        <v>2980.83</v>
      </c>
      <c r="C812">
        <f>+VLOOKUP($A812,'USD X Barril WTI'!$A$6060:$B$8189,2,0)</f>
        <v>47.95</v>
      </c>
      <c r="D812" s="36">
        <f>+IFERROR(VLOOKUP($A812,'TASA INTERVENCIÓN'!$A$9:$B$4757,2,0),#REF!)</f>
        <v>7.2499999999999995E-2</v>
      </c>
      <c r="E812" s="52">
        <v>7.4999999999999997E-3</v>
      </c>
      <c r="F812">
        <f t="shared" si="53"/>
        <v>0.93939393939393945</v>
      </c>
      <c r="G812" s="9">
        <f t="shared" si="54"/>
        <v>2800.1736363636364</v>
      </c>
      <c r="H812" s="33" t="e">
        <f>+#REF!</f>
        <v>#REF!</v>
      </c>
      <c r="I812" s="34" t="e">
        <f t="shared" si="55"/>
        <v>#REF!</v>
      </c>
    </row>
    <row r="813" spans="1:9" x14ac:dyDescent="0.25">
      <c r="A813" s="7">
        <v>42808</v>
      </c>
      <c r="B813" s="9">
        <v>2987.93</v>
      </c>
      <c r="C813">
        <f>+VLOOKUP($A813,'USD X Barril WTI'!$A$6060:$B$8189,2,0)</f>
        <v>47.24</v>
      </c>
      <c r="D813" s="36">
        <f>+IFERROR(VLOOKUP($A813,'TASA INTERVENCIÓN'!$A$9:$B$4757,2,0),D812)</f>
        <v>7.2499999999999995E-2</v>
      </c>
      <c r="E813" s="52">
        <v>7.4999999999999997E-3</v>
      </c>
      <c r="F813">
        <f t="shared" si="53"/>
        <v>0.93939393939393945</v>
      </c>
      <c r="G813" s="9">
        <f t="shared" si="54"/>
        <v>2806.8433333333332</v>
      </c>
      <c r="H813" s="33">
        <f>+G751</f>
        <v>2800.7554524361949</v>
      </c>
      <c r="I813" s="34">
        <f t="shared" si="55"/>
        <v>187.17454756380494</v>
      </c>
    </row>
    <row r="814" spans="1:9" x14ac:dyDescent="0.25">
      <c r="A814" s="7">
        <v>42809</v>
      </c>
      <c r="B814" s="8">
        <v>2997.73</v>
      </c>
      <c r="C814">
        <f>+VLOOKUP($A814,'USD X Barril WTI'!$A$6060:$B$8189,2,0)</f>
        <v>48.34</v>
      </c>
      <c r="D814" s="36">
        <f>+IFERROR(VLOOKUP($A814,'TASA INTERVENCIÓN'!$A$9:$B$4757,2,0),D813)</f>
        <v>7.2499999999999995E-2</v>
      </c>
      <c r="E814" s="52">
        <v>7.4999999999999997E-3</v>
      </c>
      <c r="F814">
        <f t="shared" si="53"/>
        <v>0.93939393939393945</v>
      </c>
      <c r="G814" s="9">
        <f t="shared" si="54"/>
        <v>2816.0493939393941</v>
      </c>
      <c r="H814" s="33">
        <f>+G752</f>
        <v>2783.2390719257542</v>
      </c>
      <c r="I814" s="34">
        <f t="shared" si="55"/>
        <v>214.49092807424586</v>
      </c>
    </row>
    <row r="815" spans="1:9" x14ac:dyDescent="0.25">
      <c r="A815" s="7">
        <v>42810</v>
      </c>
      <c r="B815" s="9">
        <v>2972.61</v>
      </c>
      <c r="C815">
        <f>+VLOOKUP($A815,'USD X Barril WTI'!$A$6060:$B$8189,2,0)</f>
        <v>48.3</v>
      </c>
      <c r="D815" s="36">
        <f>+IFERROR(VLOOKUP($A815,'TASA INTERVENCIÓN'!$A$9:$B$4757,2,0),D814)</f>
        <v>7.2499999999999995E-2</v>
      </c>
      <c r="E815" s="36">
        <v>0.01</v>
      </c>
      <c r="F815">
        <f t="shared" si="53"/>
        <v>0.9417249417249417</v>
      </c>
      <c r="G815" s="9">
        <f t="shared" si="54"/>
        <v>2799.3809790209789</v>
      </c>
      <c r="H815" s="33">
        <f>+G753</f>
        <v>2788.5449419953602</v>
      </c>
      <c r="I815" s="34">
        <f t="shared" si="55"/>
        <v>184.06505800463992</v>
      </c>
    </row>
    <row r="816" spans="1:9" x14ac:dyDescent="0.25">
      <c r="A816" s="7">
        <v>42811</v>
      </c>
      <c r="B816" s="8">
        <v>2923.96</v>
      </c>
      <c r="C816">
        <f>+VLOOKUP($A816,'USD X Barril WTI'!$A$6060:$B$8189,2,0)</f>
        <v>48.34</v>
      </c>
      <c r="D816" s="36">
        <f>+IFERROR(VLOOKUP($A816,'TASA INTERVENCIÓN'!$A$9:$B$4757,2,0),D815)</f>
        <v>7.2499999999999995E-2</v>
      </c>
      <c r="E816" s="36">
        <v>0.01</v>
      </c>
      <c r="F816">
        <f t="shared" si="53"/>
        <v>0.9417249417249417</v>
      </c>
      <c r="G816" s="9">
        <f t="shared" si="54"/>
        <v>2753.5660606060605</v>
      </c>
      <c r="H816" s="33">
        <f>+G754</f>
        <v>2771.9667749419959</v>
      </c>
      <c r="I816" s="34">
        <f t="shared" si="55"/>
        <v>151.9932250580041</v>
      </c>
    </row>
    <row r="817" spans="1:9" x14ac:dyDescent="0.25">
      <c r="A817" s="7">
        <v>42814</v>
      </c>
      <c r="B817" s="9">
        <v>2912.53</v>
      </c>
      <c r="C817">
        <f>+VLOOKUP($A817,'USD X Barril WTI'!$A$6060:$B$8189,2,0)</f>
        <v>47.79</v>
      </c>
      <c r="D817" s="36" t="e">
        <f>+IFERROR(VLOOKUP($A817,'TASA INTERVENCIÓN'!$A$9:$B$4757,2,0),#REF!)</f>
        <v>#REF!</v>
      </c>
      <c r="E817" s="36">
        <v>0.01</v>
      </c>
      <c r="F817" t="e">
        <f t="shared" si="53"/>
        <v>#REF!</v>
      </c>
      <c r="G817" s="9" t="e">
        <f t="shared" si="54"/>
        <v>#REF!</v>
      </c>
      <c r="H817" s="33" t="e">
        <f>+#REF!</f>
        <v>#REF!</v>
      </c>
      <c r="I817" s="34" t="e">
        <f t="shared" si="55"/>
        <v>#REF!</v>
      </c>
    </row>
    <row r="818" spans="1:9" x14ac:dyDescent="0.25">
      <c r="A818" s="7">
        <v>42815</v>
      </c>
      <c r="B818" s="8">
        <v>2912.53</v>
      </c>
      <c r="C818">
        <f>+VLOOKUP($A818,'USD X Barril WTI'!$A$6060:$B$8189,2,0)</f>
        <v>47.02</v>
      </c>
      <c r="D818" s="36">
        <f>+IFERROR(VLOOKUP($A818,'TASA INTERVENCIÓN'!$A$9:$B$4757,2,0),D817)</f>
        <v>7.2499999999999995E-2</v>
      </c>
      <c r="E818" s="36">
        <v>0.01</v>
      </c>
      <c r="F818">
        <f t="shared" si="53"/>
        <v>0.9417249417249417</v>
      </c>
      <c r="G818" s="9">
        <f t="shared" si="54"/>
        <v>2742.8021445221448</v>
      </c>
      <c r="H818" s="33">
        <f>+G756</f>
        <v>2809.0037209302327</v>
      </c>
      <c r="I818" s="34">
        <f t="shared" si="55"/>
        <v>103.5262790697675</v>
      </c>
    </row>
    <row r="819" spans="1:9" x14ac:dyDescent="0.25">
      <c r="A819" s="7">
        <v>42816</v>
      </c>
      <c r="B819" s="9">
        <v>2904.87</v>
      </c>
      <c r="C819">
        <f>+VLOOKUP($A819,'USD X Barril WTI'!$A$6060:$B$8189,2,0)</f>
        <v>47.29</v>
      </c>
      <c r="D819" s="36">
        <f>+IFERROR(VLOOKUP($A819,'TASA INTERVENCIÓN'!$A$9:$B$4757,2,0),D818)</f>
        <v>7.2499999999999995E-2</v>
      </c>
      <c r="E819" s="36">
        <v>0.01</v>
      </c>
      <c r="F819">
        <f t="shared" si="53"/>
        <v>0.9417249417249417</v>
      </c>
      <c r="G819" s="9">
        <f t="shared" si="54"/>
        <v>2735.5885314685311</v>
      </c>
      <c r="H819" s="33">
        <f>+G757</f>
        <v>2829.8472558139538</v>
      </c>
      <c r="I819" s="34">
        <f t="shared" si="55"/>
        <v>75.022744186046111</v>
      </c>
    </row>
    <row r="820" spans="1:9" x14ac:dyDescent="0.25">
      <c r="A820" s="7">
        <v>42817</v>
      </c>
      <c r="B820" s="8">
        <v>2936.82</v>
      </c>
      <c r="C820">
        <f>+VLOOKUP($A820,'USD X Barril WTI'!$A$6060:$B$8189,2,0)</f>
        <v>47</v>
      </c>
      <c r="D820" s="36">
        <f>+IFERROR(VLOOKUP($A820,'TASA INTERVENCIÓN'!$A$9:$B$4757,2,0),D819)</f>
        <v>7.2499999999999995E-2</v>
      </c>
      <c r="E820" s="36">
        <v>0.01</v>
      </c>
      <c r="F820">
        <f t="shared" si="53"/>
        <v>0.9417249417249417</v>
      </c>
      <c r="G820" s="9">
        <f t="shared" si="54"/>
        <v>2765.6766433566436</v>
      </c>
      <c r="H820" s="33">
        <f>+G758</f>
        <v>2800.437627906977</v>
      </c>
      <c r="I820" s="34">
        <f t="shared" si="55"/>
        <v>136.38237209302315</v>
      </c>
    </row>
    <row r="821" spans="1:9" x14ac:dyDescent="0.25">
      <c r="A821" s="7">
        <v>42818</v>
      </c>
      <c r="B821" s="9">
        <v>2921.25</v>
      </c>
      <c r="C821">
        <f>+VLOOKUP($A821,'USD X Barril WTI'!$A$6060:$B$8189,2,0)</f>
        <v>47.3</v>
      </c>
      <c r="D821" s="36">
        <f>+IFERROR(VLOOKUP($A821,'TASA INTERVENCIÓN'!$A$9:$B$4757,2,0),D820)</f>
        <v>7.2499999999999995E-2</v>
      </c>
      <c r="E821" s="36">
        <v>0.01</v>
      </c>
      <c r="F821">
        <f t="shared" si="53"/>
        <v>0.9417249417249417</v>
      </c>
      <c r="G821" s="9">
        <f t="shared" si="54"/>
        <v>2751.0139860139861</v>
      </c>
      <c r="H821" s="33">
        <f>+G759</f>
        <v>2801.4498139534885</v>
      </c>
      <c r="I821" s="34">
        <f t="shared" si="55"/>
        <v>119.8001860465115</v>
      </c>
    </row>
    <row r="822" spans="1:9" x14ac:dyDescent="0.25">
      <c r="A822" s="7">
        <v>42821</v>
      </c>
      <c r="B822" s="8">
        <v>2899.94</v>
      </c>
      <c r="C822">
        <f>+VLOOKUP($A822,'USD X Barril WTI'!$A$6060:$B$8189,2,0)</f>
        <v>47.02</v>
      </c>
      <c r="D822" s="36">
        <f>+IFERROR(VLOOKUP($A822,'TASA INTERVENCIÓN'!$A$9:$B$4757,2,0),#REF!)</f>
        <v>7.0000000000000007E-2</v>
      </c>
      <c r="E822" s="36">
        <v>0.01</v>
      </c>
      <c r="F822">
        <f t="shared" si="53"/>
        <v>0.94392523364485981</v>
      </c>
      <c r="G822" s="9">
        <f t="shared" si="54"/>
        <v>2737.3265420560747</v>
      </c>
      <c r="H822" s="33" t="e">
        <f>+#REF!</f>
        <v>#REF!</v>
      </c>
      <c r="I822" s="34" t="e">
        <f t="shared" si="55"/>
        <v>#REF!</v>
      </c>
    </row>
    <row r="823" spans="1:9" x14ac:dyDescent="0.25">
      <c r="A823" s="7">
        <v>42822</v>
      </c>
      <c r="B823" s="9">
        <v>2913.48</v>
      </c>
      <c r="C823">
        <f>+VLOOKUP($A823,'USD X Barril WTI'!$A$6060:$B$8189,2,0)</f>
        <v>48.36</v>
      </c>
      <c r="D823" s="36">
        <f>+IFERROR(VLOOKUP($A823,'TASA INTERVENCIÓN'!$A$9:$B$4757,2,0),D822)</f>
        <v>7.0000000000000007E-2</v>
      </c>
      <c r="E823" s="36">
        <v>0.01</v>
      </c>
      <c r="F823">
        <f t="shared" si="53"/>
        <v>0.94392523364485981</v>
      </c>
      <c r="G823" s="9">
        <f t="shared" si="54"/>
        <v>2750.1072897196264</v>
      </c>
      <c r="H823" s="33" t="e">
        <f>+#REF!</f>
        <v>#REF!</v>
      </c>
      <c r="I823" s="34" t="e">
        <f t="shared" si="55"/>
        <v>#REF!</v>
      </c>
    </row>
    <row r="824" spans="1:9" x14ac:dyDescent="0.25">
      <c r="A824" s="7">
        <v>42823</v>
      </c>
      <c r="B824" s="8">
        <v>2911.99</v>
      </c>
      <c r="C824">
        <f>+VLOOKUP($A824,'USD X Barril WTI'!$A$6060:$B$8189,2,0)</f>
        <v>49.47</v>
      </c>
      <c r="D824" s="36">
        <f>+IFERROR(VLOOKUP($A824,'TASA INTERVENCIÓN'!$A$9:$B$4757,2,0),D823)</f>
        <v>7.0000000000000007E-2</v>
      </c>
      <c r="E824" s="36">
        <v>0.01</v>
      </c>
      <c r="F824">
        <f t="shared" si="53"/>
        <v>0.94392523364485981</v>
      </c>
      <c r="G824" s="9">
        <f t="shared" si="54"/>
        <v>2748.7008411214952</v>
      </c>
      <c r="H824" s="33">
        <f>+G761</f>
        <v>2808.4413953488374</v>
      </c>
      <c r="I824" s="34">
        <f t="shared" si="55"/>
        <v>103.54860465116235</v>
      </c>
    </row>
    <row r="825" spans="1:9" x14ac:dyDescent="0.25">
      <c r="A825" s="7">
        <v>42824</v>
      </c>
      <c r="B825" s="9">
        <v>2888.02</v>
      </c>
      <c r="C825">
        <f>+VLOOKUP($A825,'USD X Barril WTI'!$A$6060:$B$8189,2,0)</f>
        <v>50.3</v>
      </c>
      <c r="D825" s="36">
        <f>+IFERROR(VLOOKUP($A825,'TASA INTERVENCIÓN'!$A$9:$B$4757,2,0),D824)</f>
        <v>7.0000000000000007E-2</v>
      </c>
      <c r="E825" s="36">
        <v>0.01</v>
      </c>
      <c r="F825">
        <f t="shared" si="53"/>
        <v>0.94392523364485981</v>
      </c>
      <c r="G825" s="9">
        <f t="shared" si="54"/>
        <v>2726.0749532710279</v>
      </c>
      <c r="H825" s="33">
        <f>+G762</f>
        <v>2804.8893720930237</v>
      </c>
      <c r="I825" s="34">
        <f t="shared" si="55"/>
        <v>83.130627906976315</v>
      </c>
    </row>
    <row r="826" spans="1:9" x14ac:dyDescent="0.25">
      <c r="A826" s="7">
        <v>42825</v>
      </c>
      <c r="B826" s="8">
        <v>2880.24</v>
      </c>
      <c r="C826">
        <f>+VLOOKUP($A826,'USD X Barril WTI'!$A$6060:$B$8189,2,0)</f>
        <v>50.54</v>
      </c>
      <c r="D826" s="36">
        <f>+IFERROR(VLOOKUP($A826,'TASA INTERVENCIÓN'!$A$9:$B$4757,2,0),D825)</f>
        <v>7.0000000000000007E-2</v>
      </c>
      <c r="E826" s="36">
        <v>0.01</v>
      </c>
      <c r="F826">
        <f t="shared" si="53"/>
        <v>0.94392523364485981</v>
      </c>
      <c r="G826" s="9">
        <f t="shared" si="54"/>
        <v>2718.7312149532709</v>
      </c>
      <c r="H826" s="33">
        <f>+G763</f>
        <v>2830.1096744186048</v>
      </c>
      <c r="I826" s="34">
        <f t="shared" si="55"/>
        <v>50.130325581395027</v>
      </c>
    </row>
    <row r="827" spans="1:9" x14ac:dyDescent="0.25">
      <c r="A827" s="7">
        <v>42828</v>
      </c>
      <c r="B827" s="9">
        <v>2885.57</v>
      </c>
      <c r="C827">
        <f>+VLOOKUP($A827,'USD X Barril WTI'!$A$6060:$B$8189,2,0)</f>
        <v>50.25</v>
      </c>
      <c r="D827" s="36">
        <f>+IFERROR(VLOOKUP($A827,'TASA INTERVENCIÓN'!$A$9:$B$4757,2,0),#REF!)</f>
        <v>7.0000000000000007E-2</v>
      </c>
      <c r="E827" s="36">
        <v>0.01</v>
      </c>
      <c r="F827">
        <f t="shared" si="53"/>
        <v>0.94392523364485981</v>
      </c>
      <c r="G827" s="9">
        <f t="shared" si="54"/>
        <v>2723.7623364485985</v>
      </c>
      <c r="H827" s="33" t="e">
        <f>+#REF!</f>
        <v>#REF!</v>
      </c>
      <c r="I827" s="34" t="e">
        <f t="shared" si="55"/>
        <v>#REF!</v>
      </c>
    </row>
    <row r="828" spans="1:9" x14ac:dyDescent="0.25">
      <c r="A828" s="7">
        <v>42829</v>
      </c>
      <c r="B828" s="8">
        <v>2866.87</v>
      </c>
      <c r="C828">
        <f>+VLOOKUP($A828,'USD X Barril WTI'!$A$6060:$B$8189,2,0)</f>
        <v>50.99</v>
      </c>
      <c r="D828" s="36">
        <f>+IFERROR(VLOOKUP($A828,'TASA INTERVENCIÓN'!$A$9:$B$4757,2,0),D827)</f>
        <v>7.0000000000000007E-2</v>
      </c>
      <c r="E828" s="36">
        <v>0.01</v>
      </c>
      <c r="F828">
        <f t="shared" si="53"/>
        <v>0.94392523364485981</v>
      </c>
      <c r="G828" s="9">
        <f t="shared" si="54"/>
        <v>2706.1109345794393</v>
      </c>
      <c r="H828" s="33" t="e">
        <f>+#REF!</f>
        <v>#REF!</v>
      </c>
      <c r="I828" s="34" t="e">
        <f t="shared" si="55"/>
        <v>#REF!</v>
      </c>
    </row>
    <row r="829" spans="1:9" x14ac:dyDescent="0.25">
      <c r="A829" s="7">
        <v>42830</v>
      </c>
      <c r="B829" s="9">
        <v>2869.32</v>
      </c>
      <c r="C829">
        <f>+VLOOKUP($A829,'USD X Barril WTI'!$A$6060:$B$8189,2,0)</f>
        <v>51.14</v>
      </c>
      <c r="D829" s="36">
        <f>+IFERROR(VLOOKUP($A829,'TASA INTERVENCIÓN'!$A$9:$B$4757,2,0),D828)</f>
        <v>7.0000000000000007E-2</v>
      </c>
      <c r="E829" s="36">
        <v>0.01</v>
      </c>
      <c r="F829">
        <f t="shared" si="53"/>
        <v>0.94392523364485981</v>
      </c>
      <c r="G829" s="9">
        <f t="shared" si="54"/>
        <v>2708.4235514018692</v>
      </c>
      <c r="H829" s="33">
        <f>+G765</f>
        <v>2812.2933255813959</v>
      </c>
      <c r="I829" s="34">
        <f t="shared" si="55"/>
        <v>57.026674418604216</v>
      </c>
    </row>
    <row r="830" spans="1:9" x14ac:dyDescent="0.25">
      <c r="A830" s="7">
        <v>42831</v>
      </c>
      <c r="B830" s="8">
        <v>2857.65</v>
      </c>
      <c r="C830">
        <f>+VLOOKUP($A830,'USD X Barril WTI'!$A$6060:$B$8189,2,0)</f>
        <v>51.69</v>
      </c>
      <c r="D830" s="36">
        <f>+IFERROR(VLOOKUP($A830,'TASA INTERVENCIÓN'!$A$9:$B$4757,2,0),D829)</f>
        <v>7.0000000000000007E-2</v>
      </c>
      <c r="E830" s="36">
        <v>0.01</v>
      </c>
      <c r="F830">
        <f t="shared" si="53"/>
        <v>0.94392523364485981</v>
      </c>
      <c r="G830" s="9">
        <f t="shared" si="54"/>
        <v>2697.4079439252337</v>
      </c>
      <c r="H830" s="33">
        <f>+G766</f>
        <v>2793.8771627906981</v>
      </c>
      <c r="I830" s="34">
        <f t="shared" si="55"/>
        <v>63.772837209301997</v>
      </c>
    </row>
    <row r="831" spans="1:9" x14ac:dyDescent="0.25">
      <c r="A831" s="7">
        <v>42832</v>
      </c>
      <c r="B831" s="9">
        <v>2853.1</v>
      </c>
      <c r="C831">
        <f>+VLOOKUP($A831,'USD X Barril WTI'!$A$6060:$B$8189,2,0)</f>
        <v>52.25</v>
      </c>
      <c r="D831" s="36">
        <f>+IFERROR(VLOOKUP($A831,'TASA INTERVENCIÓN'!$A$9:$B$4757,2,0),D830)</f>
        <v>7.0000000000000007E-2</v>
      </c>
      <c r="E831" s="36">
        <v>0.01</v>
      </c>
      <c r="F831">
        <f t="shared" si="53"/>
        <v>0.94392523364485981</v>
      </c>
      <c r="G831" s="9">
        <f t="shared" si="54"/>
        <v>2693.1130841121494</v>
      </c>
      <c r="H831" s="33">
        <f>+G767</f>
        <v>2779.1629767441864</v>
      </c>
      <c r="I831" s="34">
        <f t="shared" si="55"/>
        <v>73.937023255813529</v>
      </c>
    </row>
    <row r="832" spans="1:9" x14ac:dyDescent="0.25">
      <c r="A832" s="7">
        <v>42835</v>
      </c>
      <c r="B832" s="8">
        <v>2858</v>
      </c>
      <c r="C832">
        <f>+VLOOKUP($A832,'USD X Barril WTI'!$A$6060:$B$8189,2,0)</f>
        <v>53.06</v>
      </c>
      <c r="D832" s="36">
        <f>+IFERROR(VLOOKUP($A832,'TASA INTERVENCIÓN'!$A$9:$B$4757,2,0),#REF!)</f>
        <v>7.0000000000000007E-2</v>
      </c>
      <c r="E832" s="36">
        <v>0.01</v>
      </c>
      <c r="F832">
        <f t="shared" si="53"/>
        <v>0.94392523364485981</v>
      </c>
      <c r="G832" s="9">
        <f t="shared" si="54"/>
        <v>2697.7383177570096</v>
      </c>
      <c r="H832" s="33" t="e">
        <f>+#REF!</f>
        <v>#REF!</v>
      </c>
      <c r="I832" s="34" t="e">
        <f t="shared" si="55"/>
        <v>#REF!</v>
      </c>
    </row>
    <row r="833" spans="1:9" x14ac:dyDescent="0.25">
      <c r="A833" s="7">
        <v>42836</v>
      </c>
      <c r="B833" s="9">
        <v>2867.13</v>
      </c>
      <c r="C833">
        <f>+VLOOKUP($A833,'USD X Barril WTI'!$A$6060:$B$8189,2,0)</f>
        <v>53.38</v>
      </c>
      <c r="D833" s="36">
        <f>+IFERROR(VLOOKUP($A833,'TASA INTERVENCIÓN'!$A$9:$B$4757,2,0),D832)</f>
        <v>7.0000000000000007E-2</v>
      </c>
      <c r="E833" s="36">
        <v>0.01</v>
      </c>
      <c r="F833">
        <f t="shared" si="53"/>
        <v>0.94392523364485981</v>
      </c>
      <c r="G833" s="9">
        <f t="shared" si="54"/>
        <v>2706.3563551401871</v>
      </c>
      <c r="H833" s="33" t="e">
        <f>+G769</f>
        <v>#REF!</v>
      </c>
      <c r="I833" s="34" t="e">
        <f t="shared" si="55"/>
        <v>#REF!</v>
      </c>
    </row>
    <row r="834" spans="1:9" x14ac:dyDescent="0.25">
      <c r="A834" s="7">
        <v>42837</v>
      </c>
      <c r="B834" s="8">
        <v>2868.6</v>
      </c>
      <c r="C834">
        <f>+VLOOKUP($A834,'USD X Barril WTI'!$A$6060:$B$8189,2,0)</f>
        <v>53.12</v>
      </c>
      <c r="D834" s="36">
        <f>+IFERROR(VLOOKUP($A834,'TASA INTERVENCIÓN'!$A$9:$B$4757,2,0),D833)</f>
        <v>7.0000000000000007E-2</v>
      </c>
      <c r="E834" s="36">
        <v>0.01</v>
      </c>
      <c r="F834">
        <f t="shared" si="53"/>
        <v>0.94392523364485981</v>
      </c>
      <c r="G834" s="9">
        <f t="shared" si="54"/>
        <v>2707.7439252336449</v>
      </c>
      <c r="H834" s="33">
        <f>+G770</f>
        <v>2735.7233255813958</v>
      </c>
      <c r="I834" s="34">
        <f t="shared" si="55"/>
        <v>132.87667441860413</v>
      </c>
    </row>
    <row r="835" spans="1:9" x14ac:dyDescent="0.25">
      <c r="A835" s="7">
        <v>42838</v>
      </c>
      <c r="B835" s="9">
        <v>2872.55</v>
      </c>
      <c r="C835">
        <f>+VLOOKUP($A835,'USD X Barril WTI'!$A$6060:$B$8189,2,0)</f>
        <v>53.19</v>
      </c>
      <c r="D835" s="36">
        <f>+IFERROR(VLOOKUP($A835,'TASA INTERVENCIÓN'!$A$9:$B$4757,2,0),D834)</f>
        <v>7.0000000000000007E-2</v>
      </c>
      <c r="E835" s="36">
        <v>0.01</v>
      </c>
      <c r="F835">
        <f t="shared" si="53"/>
        <v>0.94392523364485981</v>
      </c>
      <c r="G835" s="9">
        <f t="shared" si="54"/>
        <v>2711.4724299065424</v>
      </c>
      <c r="H835" s="33">
        <f>+G771</f>
        <v>2764.3925581395351</v>
      </c>
      <c r="I835" s="34">
        <f t="shared" si="55"/>
        <v>108.15744186046504</v>
      </c>
    </row>
    <row r="836" spans="1:9" x14ac:dyDescent="0.25">
      <c r="A836" s="7">
        <v>42842</v>
      </c>
      <c r="B836" s="9">
        <v>2872.55</v>
      </c>
      <c r="C836">
        <f>+VLOOKUP($A836,'USD X Barril WTI'!$A$6060:$B$8189,2,0)</f>
        <v>52.62</v>
      </c>
      <c r="D836" s="36">
        <f>+IFERROR(VLOOKUP($A836,'TASA INTERVENCIÓN'!$A$9:$B$4757,2,0),#REF!)</f>
        <v>7.0000000000000007E-2</v>
      </c>
      <c r="E836" s="36">
        <v>0.01</v>
      </c>
      <c r="F836">
        <f t="shared" si="53"/>
        <v>0.94392523364485981</v>
      </c>
      <c r="G836" s="9">
        <f t="shared" si="54"/>
        <v>2711.4724299065424</v>
      </c>
      <c r="H836" s="33" t="e">
        <f>+#REF!</f>
        <v>#REF!</v>
      </c>
      <c r="I836" s="34" t="e">
        <f t="shared" si="55"/>
        <v>#REF!</v>
      </c>
    </row>
    <row r="837" spans="1:9" x14ac:dyDescent="0.25">
      <c r="A837" s="7">
        <v>42843</v>
      </c>
      <c r="B837" s="8">
        <v>2854.89</v>
      </c>
      <c r="C837">
        <f>+VLOOKUP($A837,'USD X Barril WTI'!$A$6060:$B$8189,2,0)</f>
        <v>52.46</v>
      </c>
      <c r="D837" s="36">
        <f>+IFERROR(VLOOKUP($A837,'TASA INTERVENCIÓN'!$A$9:$B$4757,2,0),D836)</f>
        <v>7.0000000000000007E-2</v>
      </c>
      <c r="E837" s="36">
        <v>0.01</v>
      </c>
      <c r="F837">
        <f t="shared" si="53"/>
        <v>0.94392523364485981</v>
      </c>
      <c r="G837" s="9">
        <f t="shared" si="54"/>
        <v>2694.8027102803735</v>
      </c>
      <c r="H837" s="33" t="e">
        <f>+#REF!</f>
        <v>#REF!</v>
      </c>
      <c r="I837" s="34" t="e">
        <f t="shared" si="55"/>
        <v>#REF!</v>
      </c>
    </row>
    <row r="838" spans="1:9" x14ac:dyDescent="0.25">
      <c r="A838" s="7">
        <v>42844</v>
      </c>
      <c r="B838" s="9">
        <v>2837.9</v>
      </c>
      <c r="C838">
        <f>+VLOOKUP($A838,'USD X Barril WTI'!$A$6060:$B$8189,2,0)</f>
        <v>50.49</v>
      </c>
      <c r="D838" s="36">
        <f>+IFERROR(VLOOKUP($A838,'TASA INTERVENCIÓN'!$A$9:$B$4757,2,0),D837)</f>
        <v>7.0000000000000007E-2</v>
      </c>
      <c r="E838" s="36">
        <v>0.01</v>
      </c>
      <c r="F838">
        <f t="shared" si="53"/>
        <v>0.94392523364485981</v>
      </c>
      <c r="G838" s="9">
        <f t="shared" si="54"/>
        <v>2678.7654205607478</v>
      </c>
      <c r="H838" s="33">
        <f>+G774</f>
        <v>2751.6090232558145</v>
      </c>
      <c r="I838" s="34">
        <f t="shared" si="55"/>
        <v>86.290976744185627</v>
      </c>
    </row>
    <row r="839" spans="1:9" x14ac:dyDescent="0.25">
      <c r="A839" s="7">
        <v>42845</v>
      </c>
      <c r="B839" s="8">
        <v>2856.48</v>
      </c>
      <c r="C839">
        <f>+VLOOKUP($A839,'USD X Barril WTI'!$A$6060:$B$8189,2,0)</f>
        <v>50.26</v>
      </c>
      <c r="D839" s="36">
        <f>+IFERROR(VLOOKUP($A839,'TASA INTERVENCIÓN'!$A$9:$B$4757,2,0),D838)</f>
        <v>7.0000000000000007E-2</v>
      </c>
      <c r="E839" s="36">
        <v>0.01</v>
      </c>
      <c r="F839">
        <f t="shared" si="53"/>
        <v>0.94392523364485981</v>
      </c>
      <c r="G839" s="9">
        <f t="shared" si="54"/>
        <v>2696.3035514018693</v>
      </c>
      <c r="H839" s="33">
        <f>+G775</f>
        <v>2741.1216511627913</v>
      </c>
      <c r="I839" s="34">
        <f t="shared" si="55"/>
        <v>115.35834883720872</v>
      </c>
    </row>
    <row r="840" spans="1:9" x14ac:dyDescent="0.25">
      <c r="A840" s="7">
        <v>42846</v>
      </c>
      <c r="B840" s="9">
        <v>2863.39</v>
      </c>
      <c r="C840">
        <f>+VLOOKUP($A840,'USD X Barril WTI'!$A$6060:$B$8189,2,0)</f>
        <v>49.64</v>
      </c>
      <c r="D840" s="36">
        <f>+IFERROR(VLOOKUP($A840,'TASA INTERVENCIÓN'!$A$9:$B$4757,2,0),D839)</f>
        <v>7.0000000000000007E-2</v>
      </c>
      <c r="E840" s="36">
        <v>0.01</v>
      </c>
      <c r="F840">
        <f t="shared" si="53"/>
        <v>0.94392523364485981</v>
      </c>
      <c r="G840" s="9">
        <f t="shared" si="54"/>
        <v>2702.8260747663548</v>
      </c>
      <c r="H840" s="33">
        <f>+G776</f>
        <v>2750.3156744186049</v>
      </c>
      <c r="I840" s="34">
        <f t="shared" si="55"/>
        <v>113.07432558139499</v>
      </c>
    </row>
    <row r="841" spans="1:9" x14ac:dyDescent="0.25">
      <c r="A841" s="7">
        <v>42849</v>
      </c>
      <c r="B841" s="8">
        <v>2868.89</v>
      </c>
      <c r="C841">
        <f>+VLOOKUP($A841,'USD X Barril WTI'!$A$6060:$B$8189,2,0)</f>
        <v>48.9</v>
      </c>
      <c r="D841" s="36">
        <f>+IFERROR(VLOOKUP($A841,'TASA INTERVENCIÓN'!$A$9:$B$4757,2,0),#REF!)</f>
        <v>7.0000000000000007E-2</v>
      </c>
      <c r="E841" s="36">
        <v>0.01</v>
      </c>
      <c r="F841">
        <f t="shared" si="53"/>
        <v>0.94392523364485981</v>
      </c>
      <c r="G841" s="9">
        <f t="shared" si="54"/>
        <v>2708.0176635514017</v>
      </c>
      <c r="H841" s="33" t="e">
        <f>+#REF!</f>
        <v>#REF!</v>
      </c>
      <c r="I841" s="34" t="e">
        <f t="shared" si="55"/>
        <v>#REF!</v>
      </c>
    </row>
    <row r="842" spans="1:9" x14ac:dyDescent="0.25">
      <c r="A842" s="7">
        <v>42850</v>
      </c>
      <c r="B842" s="9">
        <v>2871.98</v>
      </c>
      <c r="C842">
        <f>+VLOOKUP($A842,'USD X Barril WTI'!$A$6060:$B$8189,2,0)</f>
        <v>49.22</v>
      </c>
      <c r="D842" s="36">
        <f>+IFERROR(VLOOKUP($A842,'TASA INTERVENCIÓN'!$A$9:$B$4757,2,0),D841)</f>
        <v>7.0000000000000007E-2</v>
      </c>
      <c r="E842" s="36">
        <v>0.01</v>
      </c>
      <c r="F842">
        <f t="shared" si="53"/>
        <v>0.94392523364485981</v>
      </c>
      <c r="G842" s="9">
        <f t="shared" si="54"/>
        <v>2710.9343925233643</v>
      </c>
      <c r="H842" s="33">
        <f>+G778</f>
        <v>2744.0644883720934</v>
      </c>
      <c r="I842" s="34">
        <f t="shared" si="55"/>
        <v>127.91551162790665</v>
      </c>
    </row>
    <row r="843" spans="1:9" x14ac:dyDescent="0.25">
      <c r="A843" s="7">
        <v>42851</v>
      </c>
      <c r="B843" s="8">
        <v>2899.13</v>
      </c>
      <c r="C843">
        <f>+VLOOKUP($A843,'USD X Barril WTI'!$A$6060:$B$8189,2,0)</f>
        <v>49.22</v>
      </c>
      <c r="D843" s="36">
        <f>+IFERROR(VLOOKUP($A843,'TASA INTERVENCIÓN'!$A$9:$B$4757,2,0),D842)</f>
        <v>7.0000000000000007E-2</v>
      </c>
      <c r="E843" s="36">
        <v>0.01</v>
      </c>
      <c r="F843">
        <f t="shared" si="53"/>
        <v>0.94392523364485981</v>
      </c>
      <c r="G843" s="9">
        <f t="shared" si="54"/>
        <v>2736.5619626168227</v>
      </c>
      <c r="H843" s="33">
        <f>+G779</f>
        <v>2725.9013720930238</v>
      </c>
      <c r="I843" s="34">
        <f t="shared" si="55"/>
        <v>173.22862790697627</v>
      </c>
    </row>
    <row r="844" spans="1:9" x14ac:dyDescent="0.25">
      <c r="A844" s="7">
        <v>42852</v>
      </c>
      <c r="B844" s="9">
        <v>2928.07</v>
      </c>
      <c r="C844">
        <f>+VLOOKUP($A844,'USD X Barril WTI'!$A$6060:$B$8189,2,0)</f>
        <v>48.96</v>
      </c>
      <c r="D844" s="36">
        <f>+IFERROR(VLOOKUP($A844,'TASA INTERVENCIÓN'!$A$9:$B$4757,2,0),D843)</f>
        <v>7.0000000000000007E-2</v>
      </c>
      <c r="E844" s="36">
        <v>0.01</v>
      </c>
      <c r="F844">
        <f t="shared" si="53"/>
        <v>0.94392523364485981</v>
      </c>
      <c r="G844" s="9">
        <f t="shared" si="54"/>
        <v>2763.8791588785048</v>
      </c>
      <c r="H844" s="33">
        <f>+G780</f>
        <v>2747.9070465116283</v>
      </c>
      <c r="I844" s="34">
        <f t="shared" si="55"/>
        <v>180.16295348837184</v>
      </c>
    </row>
    <row r="845" spans="1:9" x14ac:dyDescent="0.25">
      <c r="A845" s="7">
        <v>42853</v>
      </c>
      <c r="B845" s="8">
        <v>2944.31</v>
      </c>
      <c r="C845">
        <f>+VLOOKUP($A845,'USD X Barril WTI'!$A$6060:$B$8189,2,0)</f>
        <v>49.31</v>
      </c>
      <c r="D845" s="36">
        <f>+IFERROR(VLOOKUP($A845,'TASA INTERVENCIÓN'!$A$9:$B$4757,2,0),D844)</f>
        <v>7.0000000000000007E-2</v>
      </c>
      <c r="E845" s="36">
        <v>0.01</v>
      </c>
      <c r="F845">
        <f t="shared" si="53"/>
        <v>0.94392523364485981</v>
      </c>
      <c r="G845" s="9">
        <f t="shared" si="54"/>
        <v>2779.2085046728971</v>
      </c>
      <c r="H845" s="33">
        <f>+G781</f>
        <v>2743.70834883721</v>
      </c>
      <c r="I845" s="34">
        <f t="shared" si="55"/>
        <v>200.60165116278995</v>
      </c>
    </row>
    <row r="846" spans="1:9" x14ac:dyDescent="0.25">
      <c r="A846" s="7">
        <v>42856</v>
      </c>
      <c r="B846" s="9">
        <v>2947.85</v>
      </c>
      <c r="C846">
        <f>+VLOOKUP($A846,'USD X Barril WTI'!$A$6060:$B$8189,2,0)</f>
        <v>48.83</v>
      </c>
      <c r="D846" s="36" t="e">
        <f>+IFERROR(VLOOKUP($A846,'TASA INTERVENCIÓN'!$A$9:$B$4757,2,0),#REF!)</f>
        <v>#REF!</v>
      </c>
      <c r="E846" s="36">
        <v>0.01</v>
      </c>
      <c r="F846" t="e">
        <f t="shared" si="53"/>
        <v>#REF!</v>
      </c>
      <c r="G846" s="9" t="e">
        <f t="shared" ref="G846:G889" si="56">+B846*F846</f>
        <v>#REF!</v>
      </c>
      <c r="H846" s="33" t="e">
        <f>+#REF!</f>
        <v>#REF!</v>
      </c>
      <c r="I846" s="34" t="e">
        <f t="shared" ref="I846:I889" si="57">+B846-H846</f>
        <v>#REF!</v>
      </c>
    </row>
    <row r="847" spans="1:9" x14ac:dyDescent="0.25">
      <c r="A847" s="7">
        <v>42857</v>
      </c>
      <c r="B847" s="8">
        <v>2947.85</v>
      </c>
      <c r="C847">
        <f>+VLOOKUP($A847,'USD X Barril WTI'!$A$6060:$B$8189,2,0)</f>
        <v>47.65</v>
      </c>
      <c r="D847" s="36">
        <f>+IFERROR(VLOOKUP($A847,'TASA INTERVENCIÓN'!$A$9:$B$4757,2,0),D846)</f>
        <v>6.5000000000000002E-2</v>
      </c>
      <c r="E847" s="36">
        <v>0.01</v>
      </c>
      <c r="F847">
        <f t="shared" ref="F847:F889" si="58">+(1+E847)/(1+D847)</f>
        <v>0.94835680751173712</v>
      </c>
      <c r="G847" s="9">
        <f t="shared" si="56"/>
        <v>2795.6136150234743</v>
      </c>
      <c r="H847" s="33">
        <f>+G783</f>
        <v>2746.1825813953492</v>
      </c>
      <c r="I847" s="34">
        <f t="shared" si="57"/>
        <v>201.66741860465072</v>
      </c>
    </row>
    <row r="848" spans="1:9" x14ac:dyDescent="0.25">
      <c r="A848" s="7">
        <v>42858</v>
      </c>
      <c r="B848" s="9">
        <v>2945.53</v>
      </c>
      <c r="C848">
        <f>+VLOOKUP($A848,'USD X Barril WTI'!$A$6060:$B$8189,2,0)</f>
        <v>47.79</v>
      </c>
      <c r="D848" s="36">
        <f>+IFERROR(VLOOKUP($A848,'TASA INTERVENCIÓN'!$A$9:$B$4757,2,0),D847)</f>
        <v>6.5000000000000002E-2</v>
      </c>
      <c r="E848" s="36">
        <v>0.01</v>
      </c>
      <c r="F848">
        <f t="shared" si="58"/>
        <v>0.94835680751173712</v>
      </c>
      <c r="G848" s="9">
        <f t="shared" si="56"/>
        <v>2793.4134272300471</v>
      </c>
      <c r="H848" s="33">
        <f>+G784</f>
        <v>2752.2650697674421</v>
      </c>
      <c r="I848" s="34">
        <f t="shared" si="57"/>
        <v>193.26493023255807</v>
      </c>
    </row>
    <row r="849" spans="1:9" x14ac:dyDescent="0.25">
      <c r="A849" s="7">
        <v>42859</v>
      </c>
      <c r="B849" s="8">
        <v>2930.17</v>
      </c>
      <c r="C849">
        <f>+VLOOKUP($A849,'USD X Barril WTI'!$A$6060:$B$8189,2,0)</f>
        <v>45.55</v>
      </c>
      <c r="D849" s="36">
        <f>+IFERROR(VLOOKUP($A849,'TASA INTERVENCIÓN'!$A$9:$B$4757,2,0),D848)</f>
        <v>6.5000000000000002E-2</v>
      </c>
      <c r="E849" s="36">
        <v>0.01</v>
      </c>
      <c r="F849">
        <f t="shared" si="58"/>
        <v>0.94835680751173712</v>
      </c>
      <c r="G849" s="9">
        <f t="shared" si="56"/>
        <v>2778.8466666666668</v>
      </c>
      <c r="H849" s="33">
        <f>+G785</f>
        <v>2738.4318604651166</v>
      </c>
      <c r="I849" s="34">
        <f t="shared" si="57"/>
        <v>191.73813953488343</v>
      </c>
    </row>
    <row r="850" spans="1:9" x14ac:dyDescent="0.25">
      <c r="A850" s="7">
        <v>42860</v>
      </c>
      <c r="B850" s="9">
        <v>2967.44</v>
      </c>
      <c r="C850">
        <f>+VLOOKUP($A850,'USD X Barril WTI'!$A$6060:$B$8189,2,0)</f>
        <v>46.23</v>
      </c>
      <c r="D850" s="36">
        <f>+IFERROR(VLOOKUP($A850,'TASA INTERVENCIÓN'!$A$9:$B$4757,2,0),D849)</f>
        <v>6.5000000000000002E-2</v>
      </c>
      <c r="E850" s="36">
        <v>0.01</v>
      </c>
      <c r="F850">
        <f t="shared" si="58"/>
        <v>0.94835680751173712</v>
      </c>
      <c r="G850" s="9">
        <f t="shared" si="56"/>
        <v>2814.1919248826293</v>
      </c>
      <c r="H850" s="33">
        <f>+G786</f>
        <v>2724.261255813954</v>
      </c>
      <c r="I850" s="34">
        <f t="shared" si="57"/>
        <v>243.17874418604606</v>
      </c>
    </row>
    <row r="851" spans="1:9" x14ac:dyDescent="0.25">
      <c r="A851" s="7">
        <v>42863</v>
      </c>
      <c r="B851" s="8">
        <v>2961.78</v>
      </c>
      <c r="C851">
        <f>+VLOOKUP($A851,'USD X Barril WTI'!$A$6060:$B$8189,2,0)</f>
        <v>46.46</v>
      </c>
      <c r="D851" s="36">
        <f>+IFERROR(VLOOKUP($A851,'TASA INTERVENCIÓN'!$A$9:$B$4757,2,0),#REF!)</f>
        <v>6.5000000000000002E-2</v>
      </c>
      <c r="E851" s="36">
        <v>0.01</v>
      </c>
      <c r="F851">
        <f t="shared" si="58"/>
        <v>0.94835680751173712</v>
      </c>
      <c r="G851" s="9">
        <f t="shared" si="56"/>
        <v>2808.824225352113</v>
      </c>
      <c r="H851" s="33" t="e">
        <f>+#REF!</f>
        <v>#REF!</v>
      </c>
      <c r="I851" s="34" t="e">
        <f t="shared" si="57"/>
        <v>#REF!</v>
      </c>
    </row>
    <row r="852" spans="1:9" x14ac:dyDescent="0.25">
      <c r="A852" s="7">
        <v>42864</v>
      </c>
      <c r="B852" s="9">
        <v>2959.26</v>
      </c>
      <c r="C852">
        <f>+VLOOKUP($A852,'USD X Barril WTI'!$A$6060:$B$8189,2,0)</f>
        <v>45.84</v>
      </c>
      <c r="D852" s="36">
        <f>+IFERROR(VLOOKUP($A852,'TASA INTERVENCIÓN'!$A$9:$B$4757,2,0),D851)</f>
        <v>6.5000000000000002E-2</v>
      </c>
      <c r="E852" s="36">
        <v>0.01</v>
      </c>
      <c r="F852">
        <f t="shared" si="58"/>
        <v>0.94835680751173712</v>
      </c>
      <c r="G852" s="9">
        <f t="shared" si="56"/>
        <v>2806.4343661971834</v>
      </c>
      <c r="H852" s="33">
        <f>+G788</f>
        <v>2676.4823255813958</v>
      </c>
      <c r="I852" s="34">
        <f t="shared" si="57"/>
        <v>282.77767441860442</v>
      </c>
    </row>
    <row r="853" spans="1:9" x14ac:dyDescent="0.25">
      <c r="A853" s="7">
        <v>42865</v>
      </c>
      <c r="B853" s="8">
        <v>2967.24</v>
      </c>
      <c r="C853">
        <f>+VLOOKUP($A853,'USD X Barril WTI'!$A$6060:$B$8189,2,0)</f>
        <v>47.28</v>
      </c>
      <c r="D853" s="36">
        <f>+IFERROR(VLOOKUP($A853,'TASA INTERVENCIÓN'!$A$9:$B$4757,2,0),D852)</f>
        <v>6.5000000000000002E-2</v>
      </c>
      <c r="E853" s="36">
        <v>0.01</v>
      </c>
      <c r="F853">
        <f t="shared" si="58"/>
        <v>0.94835680751173712</v>
      </c>
      <c r="G853" s="9">
        <f t="shared" si="56"/>
        <v>2814.0022535211265</v>
      </c>
      <c r="H853" s="33">
        <f>+G789</f>
        <v>2674.7859767441864</v>
      </c>
      <c r="I853" s="34">
        <f t="shared" si="57"/>
        <v>292.45402325581335</v>
      </c>
    </row>
    <row r="854" spans="1:9" x14ac:dyDescent="0.25">
      <c r="A854" s="7">
        <v>42866</v>
      </c>
      <c r="B854" s="9">
        <v>2949.35</v>
      </c>
      <c r="C854">
        <f>+VLOOKUP($A854,'USD X Barril WTI'!$A$6060:$B$8189,2,0)</f>
        <v>47.81</v>
      </c>
      <c r="D854" s="36">
        <f>+IFERROR(VLOOKUP($A854,'TASA INTERVENCIÓN'!$A$9:$B$4757,2,0),D853)</f>
        <v>6.5000000000000002E-2</v>
      </c>
      <c r="E854" s="36">
        <v>0.01</v>
      </c>
      <c r="F854">
        <f t="shared" si="58"/>
        <v>0.94835680751173712</v>
      </c>
      <c r="G854" s="9">
        <f t="shared" si="56"/>
        <v>2797.0361502347419</v>
      </c>
      <c r="H854" s="33">
        <f>+G790</f>
        <v>2687.6913488372097</v>
      </c>
      <c r="I854" s="34">
        <f t="shared" si="57"/>
        <v>261.65865116279019</v>
      </c>
    </row>
    <row r="855" spans="1:9" x14ac:dyDescent="0.25">
      <c r="A855" s="7">
        <v>42867</v>
      </c>
      <c r="B855" s="8">
        <v>2933.92</v>
      </c>
      <c r="C855">
        <f>+VLOOKUP($A855,'USD X Barril WTI'!$A$6060:$B$8189,2,0)</f>
        <v>47.83</v>
      </c>
      <c r="D855" s="36">
        <f>+IFERROR(VLOOKUP($A855,'TASA INTERVENCIÓN'!$A$9:$B$4757,2,0),D854)</f>
        <v>6.5000000000000002E-2</v>
      </c>
      <c r="E855" s="36">
        <v>0.01</v>
      </c>
      <c r="F855">
        <f t="shared" si="58"/>
        <v>0.94835680751173712</v>
      </c>
      <c r="G855" s="9">
        <f t="shared" si="56"/>
        <v>2782.403004694836</v>
      </c>
      <c r="H855" s="33">
        <f>+G791</f>
        <v>2698.6848139534886</v>
      </c>
      <c r="I855" s="34">
        <f t="shared" si="57"/>
        <v>235.23518604651144</v>
      </c>
    </row>
    <row r="856" spans="1:9" x14ac:dyDescent="0.25">
      <c r="A856" s="7">
        <v>42870</v>
      </c>
      <c r="B856" s="9">
        <v>2918.69</v>
      </c>
      <c r="C856">
        <f>+VLOOKUP($A856,'USD X Barril WTI'!$A$6060:$B$8189,2,0)</f>
        <v>48.86</v>
      </c>
      <c r="D856" s="36">
        <f>+IFERROR(VLOOKUP($A856,'TASA INTERVENCIÓN'!$A$9:$B$4757,2,0),#REF!)</f>
        <v>6.5000000000000002E-2</v>
      </c>
      <c r="E856" s="36">
        <v>0.01</v>
      </c>
      <c r="F856">
        <f t="shared" si="58"/>
        <v>0.94835680751173712</v>
      </c>
      <c r="G856" s="9">
        <f t="shared" si="56"/>
        <v>2767.9595305164321</v>
      </c>
      <c r="H856" s="33" t="e">
        <f>+#REF!</f>
        <v>#REF!</v>
      </c>
      <c r="I856" s="34" t="e">
        <f t="shared" si="57"/>
        <v>#REF!</v>
      </c>
    </row>
    <row r="857" spans="1:9" x14ac:dyDescent="0.25">
      <c r="A857" s="7">
        <v>42871</v>
      </c>
      <c r="B857" s="8">
        <v>2883.87</v>
      </c>
      <c r="C857">
        <f>+VLOOKUP($A857,'USD X Barril WTI'!$A$6060:$B$8189,2,0)</f>
        <v>48.64</v>
      </c>
      <c r="D857" s="36">
        <f>+IFERROR(VLOOKUP($A857,'TASA INTERVENCIÓN'!$A$9:$B$4757,2,0),D856)</f>
        <v>6.5000000000000002E-2</v>
      </c>
      <c r="E857" s="36">
        <v>0.01</v>
      </c>
      <c r="F857">
        <f t="shared" si="58"/>
        <v>0.94835680751173712</v>
      </c>
      <c r="G857" s="9">
        <f t="shared" si="56"/>
        <v>2734.9377464788731</v>
      </c>
      <c r="H857" s="33">
        <f>+G793</f>
        <v>2672.9021860465118</v>
      </c>
      <c r="I857" s="34">
        <f t="shared" si="57"/>
        <v>210.96781395348808</v>
      </c>
    </row>
    <row r="858" spans="1:9" x14ac:dyDescent="0.25">
      <c r="A858" s="7">
        <v>42872</v>
      </c>
      <c r="B858" s="9">
        <v>2873.22</v>
      </c>
      <c r="C858">
        <f>+VLOOKUP($A858,'USD X Barril WTI'!$A$6060:$B$8189,2,0)</f>
        <v>49.04</v>
      </c>
      <c r="D858" s="36">
        <f>+IFERROR(VLOOKUP($A858,'TASA INTERVENCIÓN'!$A$9:$B$4757,2,0),D857)</f>
        <v>6.5000000000000002E-2</v>
      </c>
      <c r="E858" s="36">
        <v>0.01</v>
      </c>
      <c r="F858">
        <f t="shared" si="58"/>
        <v>0.94835680751173712</v>
      </c>
      <c r="G858" s="9">
        <f t="shared" si="56"/>
        <v>2724.8377464788732</v>
      </c>
      <c r="H858" s="33">
        <f>+G794</f>
        <v>2694.9078604651168</v>
      </c>
      <c r="I858" s="34">
        <f t="shared" si="57"/>
        <v>178.31213953488304</v>
      </c>
    </row>
    <row r="859" spans="1:9" x14ac:dyDescent="0.25">
      <c r="A859" s="7">
        <v>42873</v>
      </c>
      <c r="B859" s="8">
        <v>2893.4</v>
      </c>
      <c r="C859">
        <f>+VLOOKUP($A859,'USD X Barril WTI'!$A$6060:$B$8189,2,0)</f>
        <v>49.36</v>
      </c>
      <c r="D859" s="36">
        <f>+IFERROR(VLOOKUP($A859,'TASA INTERVENCIÓN'!$A$9:$B$4757,2,0),D858)</f>
        <v>6.5000000000000002E-2</v>
      </c>
      <c r="E859" s="36">
        <v>0.01</v>
      </c>
      <c r="F859">
        <f t="shared" si="58"/>
        <v>0.94835680751173712</v>
      </c>
      <c r="G859" s="9">
        <f t="shared" si="56"/>
        <v>2743.9755868544603</v>
      </c>
      <c r="H859" s="33">
        <f>+G795</f>
        <v>2687.5788837209307</v>
      </c>
      <c r="I859" s="34">
        <f t="shared" si="57"/>
        <v>205.82111627906943</v>
      </c>
    </row>
    <row r="860" spans="1:9" x14ac:dyDescent="0.25">
      <c r="A860" s="7">
        <v>42874</v>
      </c>
      <c r="B860" s="9">
        <v>2932.16</v>
      </c>
      <c r="C860">
        <f>+VLOOKUP($A860,'USD X Barril WTI'!$A$6060:$B$8189,2,0)</f>
        <v>50.32</v>
      </c>
      <c r="D860" s="36">
        <f>+IFERROR(VLOOKUP($A860,'TASA INTERVENCIÓN'!$A$9:$B$4757,2,0),D859)</f>
        <v>6.5000000000000002E-2</v>
      </c>
      <c r="E860" s="36">
        <v>0.01</v>
      </c>
      <c r="F860">
        <f t="shared" si="58"/>
        <v>0.94835680751173712</v>
      </c>
      <c r="G860" s="9">
        <f t="shared" si="56"/>
        <v>2780.7338967136152</v>
      </c>
      <c r="H860" s="33">
        <f>+G796</f>
        <v>2695.4420697674423</v>
      </c>
      <c r="I860" s="34">
        <f t="shared" si="57"/>
        <v>236.71793023255759</v>
      </c>
    </row>
    <row r="861" spans="1:9" x14ac:dyDescent="0.25">
      <c r="A861" s="7">
        <v>42877</v>
      </c>
      <c r="B861" s="8">
        <v>2889.45</v>
      </c>
      <c r="C861">
        <f>+VLOOKUP($A861,'USD X Barril WTI'!$A$6060:$B$8189,2,0)</f>
        <v>50.81</v>
      </c>
      <c r="D861" s="36">
        <f>+IFERROR(VLOOKUP($A861,'TASA INTERVENCIÓN'!$A$9:$B$4757,2,0),#REF!)</f>
        <v>6.5000000000000002E-2</v>
      </c>
      <c r="E861" s="36">
        <v>0.01</v>
      </c>
      <c r="F861">
        <f t="shared" si="58"/>
        <v>0.94835680751173712</v>
      </c>
      <c r="G861" s="9">
        <f t="shared" si="56"/>
        <v>2740.2295774647887</v>
      </c>
      <c r="H861" s="33" t="e">
        <f>+#REF!</f>
        <v>#REF!</v>
      </c>
      <c r="I861" s="34" t="e">
        <f t="shared" si="57"/>
        <v>#REF!</v>
      </c>
    </row>
    <row r="862" spans="1:9" x14ac:dyDescent="0.25">
      <c r="A862" s="7">
        <v>42878</v>
      </c>
      <c r="B862" s="9">
        <v>2895.12</v>
      </c>
      <c r="C862">
        <f>+VLOOKUP($A862,'USD X Barril WTI'!$A$6060:$B$8189,2,0)</f>
        <v>51.12</v>
      </c>
      <c r="D862" s="36">
        <f>+IFERROR(VLOOKUP($A862,'TASA INTERVENCIÓN'!$A$9:$B$4757,2,0),D861)</f>
        <v>6.5000000000000002E-2</v>
      </c>
      <c r="E862" s="36">
        <v>0.01</v>
      </c>
      <c r="F862">
        <f t="shared" si="58"/>
        <v>0.94835680751173712</v>
      </c>
      <c r="G862" s="9">
        <f t="shared" si="56"/>
        <v>2745.6067605633802</v>
      </c>
      <c r="H862" s="33" t="e">
        <f>+#REF!</f>
        <v>#REF!</v>
      </c>
      <c r="I862" s="34" t="e">
        <f t="shared" si="57"/>
        <v>#REF!</v>
      </c>
    </row>
    <row r="863" spans="1:9" x14ac:dyDescent="0.25">
      <c r="A863" s="7">
        <v>42879</v>
      </c>
      <c r="B863" s="8">
        <v>2904.61</v>
      </c>
      <c r="C863">
        <f>+VLOOKUP($A863,'USD X Barril WTI'!$A$6060:$B$8189,2,0)</f>
        <v>50.99</v>
      </c>
      <c r="D863" s="36">
        <f>+IFERROR(VLOOKUP($A863,'TASA INTERVENCIÓN'!$A$9:$B$4757,2,0),D862)</f>
        <v>6.5000000000000002E-2</v>
      </c>
      <c r="E863" s="36">
        <v>0.01</v>
      </c>
      <c r="F863">
        <f t="shared" si="58"/>
        <v>0.94835680751173712</v>
      </c>
      <c r="G863" s="9">
        <f t="shared" si="56"/>
        <v>2754.606666666667</v>
      </c>
      <c r="H863" s="33">
        <f>+G798</f>
        <v>2720.5405348837212</v>
      </c>
      <c r="I863" s="34">
        <f t="shared" si="57"/>
        <v>184.06946511627893</v>
      </c>
    </row>
    <row r="864" spans="1:9" x14ac:dyDescent="0.25">
      <c r="A864" s="7">
        <v>42880</v>
      </c>
      <c r="B864" s="9">
        <v>2905.29</v>
      </c>
      <c r="C864">
        <f>+VLOOKUP($A864,'USD X Barril WTI'!$A$6060:$B$8189,2,0)</f>
        <v>48.57</v>
      </c>
      <c r="D864" s="36">
        <f>+IFERROR(VLOOKUP($A864,'TASA INTERVENCIÓN'!$A$9:$B$4757,2,0),D863)</f>
        <v>6.5000000000000002E-2</v>
      </c>
      <c r="E864" s="36">
        <v>0.01</v>
      </c>
      <c r="F864">
        <f t="shared" si="58"/>
        <v>0.94835680751173712</v>
      </c>
      <c r="G864" s="9">
        <f t="shared" si="56"/>
        <v>2755.2515492957746</v>
      </c>
      <c r="H864" s="33">
        <f>+G799</f>
        <v>2720.418697674419</v>
      </c>
      <c r="I864" s="34">
        <f t="shared" si="57"/>
        <v>184.87130232558093</v>
      </c>
    </row>
    <row r="865" spans="1:9" x14ac:dyDescent="0.25">
      <c r="A865" s="7">
        <v>42881</v>
      </c>
      <c r="B865" s="8">
        <v>2911.66</v>
      </c>
      <c r="C865">
        <f>+VLOOKUP($A865,'USD X Barril WTI'!$A$6060:$B$8189,2,0)</f>
        <v>49.58</v>
      </c>
      <c r="D865" s="36">
        <f>+IFERROR(VLOOKUP($A865,'TASA INTERVENCIÓN'!$A$9:$B$4757,2,0),D864)</f>
        <v>6.5000000000000002E-2</v>
      </c>
      <c r="E865" s="36">
        <v>0.01</v>
      </c>
      <c r="F865">
        <f t="shared" si="58"/>
        <v>0.94835680751173712</v>
      </c>
      <c r="G865" s="9">
        <f t="shared" si="56"/>
        <v>2761.2925821596245</v>
      </c>
      <c r="H865" s="33">
        <f>+G800</f>
        <v>2711.8619767441864</v>
      </c>
      <c r="I865" s="34">
        <f t="shared" si="57"/>
        <v>199.7980232558134</v>
      </c>
    </row>
    <row r="866" spans="1:9" x14ac:dyDescent="0.25">
      <c r="A866" s="7">
        <v>42885</v>
      </c>
      <c r="B866" s="8">
        <v>2913.47</v>
      </c>
      <c r="C866">
        <f>+VLOOKUP($A866,'USD X Barril WTI'!$A$6060:$B$8189,2,0)</f>
        <v>49.63</v>
      </c>
      <c r="D866" s="36">
        <f>+IFERROR(VLOOKUP($A866,'TASA INTERVENCIÓN'!$A$9:$B$4757,2,0),#REF!)</f>
        <v>6.25E-2</v>
      </c>
      <c r="E866" s="36">
        <v>0.01</v>
      </c>
      <c r="F866">
        <f t="shared" si="58"/>
        <v>0.95058823529411762</v>
      </c>
      <c r="G866" s="9">
        <f t="shared" si="56"/>
        <v>2769.5103058823529</v>
      </c>
      <c r="H866" s="33">
        <f>+G802</f>
        <v>2711.5793939393939</v>
      </c>
      <c r="I866" s="34">
        <f t="shared" si="57"/>
        <v>201.89060606060593</v>
      </c>
    </row>
    <row r="867" spans="1:9" x14ac:dyDescent="0.25">
      <c r="A867" s="7">
        <v>42886</v>
      </c>
      <c r="B867" s="9">
        <v>2920.42</v>
      </c>
      <c r="C867">
        <f>+VLOOKUP($A867,'USD X Barril WTI'!$A$6060:$B$8189,2,0)</f>
        <v>48.29</v>
      </c>
      <c r="D867" s="36">
        <f>+IFERROR(VLOOKUP($A867,'TASA INTERVENCIÓN'!$A$9:$B$4757,2,0),D866)</f>
        <v>6.25E-2</v>
      </c>
      <c r="E867" s="36">
        <v>0.01</v>
      </c>
      <c r="F867">
        <f t="shared" si="58"/>
        <v>0.95058823529411762</v>
      </c>
      <c r="G867" s="9">
        <f t="shared" si="56"/>
        <v>2776.116894117647</v>
      </c>
      <c r="H867" s="33">
        <f>+G803</f>
        <v>2720.7384848484849</v>
      </c>
      <c r="I867" s="34">
        <f t="shared" si="57"/>
        <v>199.68151515151521</v>
      </c>
    </row>
    <row r="868" spans="1:9" x14ac:dyDescent="0.25">
      <c r="A868" s="7">
        <v>42887</v>
      </c>
      <c r="B868" s="8">
        <v>2921</v>
      </c>
      <c r="C868">
        <f>+VLOOKUP($A868,'USD X Barril WTI'!$A$6060:$B$8189,2,0)</f>
        <v>48.32</v>
      </c>
      <c r="D868" s="36">
        <f>+IFERROR(VLOOKUP($A868,'TASA INTERVENCIÓN'!$A$9:$B$4757,2,0),D867)</f>
        <v>6.25E-2</v>
      </c>
      <c r="E868" s="36">
        <v>0.01</v>
      </c>
      <c r="F868">
        <f t="shared" si="58"/>
        <v>0.95058823529411762</v>
      </c>
      <c r="G868" s="9">
        <f t="shared" si="56"/>
        <v>2776.6682352941175</v>
      </c>
      <c r="H868" s="33">
        <f>+G804</f>
        <v>2742.2506060606061</v>
      </c>
      <c r="I868" s="34">
        <f t="shared" si="57"/>
        <v>178.74939393939394</v>
      </c>
    </row>
    <row r="869" spans="1:9" x14ac:dyDescent="0.25">
      <c r="A869" s="7">
        <v>42888</v>
      </c>
      <c r="B869" s="9">
        <v>2895.73</v>
      </c>
      <c r="C869">
        <f>+VLOOKUP($A869,'USD X Barril WTI'!$A$6060:$B$8189,2,0)</f>
        <v>47.68</v>
      </c>
      <c r="D869" s="36">
        <f>+IFERROR(VLOOKUP($A869,'TASA INTERVENCIÓN'!$A$9:$B$4757,2,0),D868)</f>
        <v>6.25E-2</v>
      </c>
      <c r="E869" s="36">
        <v>0.01</v>
      </c>
      <c r="F869">
        <f t="shared" si="58"/>
        <v>0.95058823529411762</v>
      </c>
      <c r="G869" s="9">
        <f t="shared" si="56"/>
        <v>2752.6468705882353</v>
      </c>
      <c r="H869" s="33">
        <f>+G805</f>
        <v>2757.8257575757575</v>
      </c>
      <c r="I869" s="34">
        <f t="shared" si="57"/>
        <v>137.90424242424251</v>
      </c>
    </row>
    <row r="870" spans="1:9" x14ac:dyDescent="0.25">
      <c r="A870" s="7">
        <v>42891</v>
      </c>
      <c r="B870" s="8">
        <v>2894.72</v>
      </c>
      <c r="C870">
        <f>+VLOOKUP($A870,'USD X Barril WTI'!$A$6060:$B$8189,2,0)</f>
        <v>47.4</v>
      </c>
      <c r="D870" s="36">
        <f>+IFERROR(VLOOKUP($A870,'TASA INTERVENCIÓN'!$A$9:$B$4757,2,0),#REF!)</f>
        <v>6.25E-2</v>
      </c>
      <c r="E870" s="36">
        <v>0.01</v>
      </c>
      <c r="F870">
        <f t="shared" si="58"/>
        <v>0.95058823529411762</v>
      </c>
      <c r="G870" s="9">
        <f t="shared" si="56"/>
        <v>2751.686776470588</v>
      </c>
      <c r="H870" s="33" t="e">
        <f>+#REF!</f>
        <v>#REF!</v>
      </c>
      <c r="I870" s="34" t="e">
        <f t="shared" si="57"/>
        <v>#REF!</v>
      </c>
    </row>
    <row r="871" spans="1:9" x14ac:dyDescent="0.25">
      <c r="A871" s="7">
        <v>42892</v>
      </c>
      <c r="B871" s="9">
        <v>2895.85</v>
      </c>
      <c r="C871">
        <f>+VLOOKUP($A871,'USD X Barril WTI'!$A$6060:$B$8189,2,0)</f>
        <v>48.13</v>
      </c>
      <c r="D871" s="36">
        <f>+IFERROR(VLOOKUP($A871,'TASA INTERVENCIÓN'!$A$9:$B$4757,2,0),D870)</f>
        <v>6.25E-2</v>
      </c>
      <c r="E871" s="36">
        <v>0.01</v>
      </c>
      <c r="F871">
        <f t="shared" si="58"/>
        <v>0.95058823529411762</v>
      </c>
      <c r="G871" s="9">
        <f t="shared" si="56"/>
        <v>2752.7609411764706</v>
      </c>
      <c r="H871" s="33">
        <f>+G807</f>
        <v>2796.9796969696968</v>
      </c>
      <c r="I871" s="34">
        <f t="shared" si="57"/>
        <v>98.870303030303148</v>
      </c>
    </row>
    <row r="872" spans="1:9" x14ac:dyDescent="0.25">
      <c r="A872" s="7">
        <v>42893</v>
      </c>
      <c r="B872" s="8">
        <v>2893.76</v>
      </c>
      <c r="C872">
        <f>+VLOOKUP($A872,'USD X Barril WTI'!$A$6060:$B$8189,2,0)</f>
        <v>45.8</v>
      </c>
      <c r="D872" s="36">
        <f>+IFERROR(VLOOKUP($A872,'TASA INTERVENCIÓN'!$A$9:$B$4757,2,0),D871)</f>
        <v>6.25E-2</v>
      </c>
      <c r="E872" s="36">
        <v>0.01</v>
      </c>
      <c r="F872">
        <f t="shared" si="58"/>
        <v>0.95058823529411762</v>
      </c>
      <c r="G872" s="9">
        <f t="shared" si="56"/>
        <v>2750.7742117647058</v>
      </c>
      <c r="H872" s="33">
        <f>+G808</f>
        <v>2786.8718181818185</v>
      </c>
      <c r="I872" s="34">
        <f t="shared" si="57"/>
        <v>106.88818181818169</v>
      </c>
    </row>
    <row r="873" spans="1:9" x14ac:dyDescent="0.25">
      <c r="A873" s="7">
        <v>42894</v>
      </c>
      <c r="B873" s="9">
        <v>2907.1</v>
      </c>
      <c r="C873">
        <f>+VLOOKUP($A873,'USD X Barril WTI'!$A$6060:$B$8189,2,0)</f>
        <v>45.68</v>
      </c>
      <c r="D873" s="36">
        <f>+IFERROR(VLOOKUP($A873,'TASA INTERVENCIÓN'!$A$9:$B$4757,2,0),D872)</f>
        <v>6.25E-2</v>
      </c>
      <c r="E873" s="36">
        <v>0.01</v>
      </c>
      <c r="F873">
        <f t="shared" si="58"/>
        <v>0.95058823529411762</v>
      </c>
      <c r="G873" s="9">
        <f t="shared" si="56"/>
        <v>2763.4550588235293</v>
      </c>
      <c r="H873" s="33">
        <f>+G809</f>
        <v>2792.2921212121214</v>
      </c>
      <c r="I873" s="34">
        <f t="shared" si="57"/>
        <v>114.80787878787851</v>
      </c>
    </row>
    <row r="874" spans="1:9" x14ac:dyDescent="0.25">
      <c r="A874" s="7">
        <v>42895</v>
      </c>
      <c r="B874" s="8">
        <v>2919.82</v>
      </c>
      <c r="C874">
        <f>+VLOOKUP($A874,'USD X Barril WTI'!$A$6060:$B$8189,2,0)</f>
        <v>45.82</v>
      </c>
      <c r="D874" s="36">
        <f>+IFERROR(VLOOKUP($A874,'TASA INTERVENCIÓN'!$A$9:$B$4757,2,0),D873)</f>
        <v>6.25E-2</v>
      </c>
      <c r="E874" s="36">
        <v>0.01</v>
      </c>
      <c r="F874">
        <f t="shared" si="58"/>
        <v>0.95058823529411762</v>
      </c>
      <c r="G874" s="9">
        <f t="shared" si="56"/>
        <v>2775.5465411764708</v>
      </c>
      <c r="H874" s="33">
        <f>+G810</f>
        <v>2806.7963636363638</v>
      </c>
      <c r="I874" s="34">
        <f t="shared" si="57"/>
        <v>113.02363636363634</v>
      </c>
    </row>
    <row r="875" spans="1:9" x14ac:dyDescent="0.25">
      <c r="A875" s="7">
        <v>42898</v>
      </c>
      <c r="B875" s="9">
        <v>2919.58</v>
      </c>
      <c r="C875">
        <f>+VLOOKUP($A875,'USD X Barril WTI'!$A$6060:$B$8189,2,0)</f>
        <v>46.1</v>
      </c>
      <c r="D875" s="36">
        <f>+IFERROR(VLOOKUP($A875,'TASA INTERVENCIÓN'!$A$9:$B$4757,2,0),#REF!)</f>
        <v>6.25E-2</v>
      </c>
      <c r="E875" s="36">
        <v>0.01</v>
      </c>
      <c r="F875">
        <f t="shared" si="58"/>
        <v>0.95058823529411762</v>
      </c>
      <c r="G875" s="9">
        <f t="shared" si="56"/>
        <v>2775.3183999999997</v>
      </c>
      <c r="H875" s="33" t="e">
        <f>+#REF!</f>
        <v>#REF!</v>
      </c>
      <c r="I875" s="34" t="e">
        <f t="shared" si="57"/>
        <v>#REF!</v>
      </c>
    </row>
    <row r="876" spans="1:9" x14ac:dyDescent="0.25">
      <c r="A876" s="7">
        <v>42899</v>
      </c>
      <c r="B876" s="8">
        <v>2929.2</v>
      </c>
      <c r="C876">
        <f>+VLOOKUP($A876,'USD X Barril WTI'!$A$6060:$B$8189,2,0)</f>
        <v>46.41</v>
      </c>
      <c r="D876" s="36">
        <f>+IFERROR(VLOOKUP($A876,'TASA INTERVENCIÓN'!$A$9:$B$4757,2,0),D875)</f>
        <v>6.25E-2</v>
      </c>
      <c r="E876" s="36">
        <v>0.01</v>
      </c>
      <c r="F876">
        <f t="shared" si="58"/>
        <v>0.95058823529411762</v>
      </c>
      <c r="G876" s="9">
        <f t="shared" si="56"/>
        <v>2784.4630588235291</v>
      </c>
      <c r="H876" s="33">
        <f>+G812</f>
        <v>2800.1736363636364</v>
      </c>
      <c r="I876" s="34">
        <f t="shared" si="57"/>
        <v>129.02636363636339</v>
      </c>
    </row>
    <row r="877" spans="1:9" x14ac:dyDescent="0.25">
      <c r="A877" s="7">
        <v>42900</v>
      </c>
      <c r="B877" s="9">
        <v>2933.13</v>
      </c>
      <c r="C877">
        <f>+VLOOKUP($A877,'USD X Barril WTI'!$A$6060:$B$8189,2,0)</f>
        <v>44.79</v>
      </c>
      <c r="D877" s="36">
        <f>+IFERROR(VLOOKUP($A877,'TASA INTERVENCIÓN'!$A$9:$B$4757,2,0),D876)</f>
        <v>6.25E-2</v>
      </c>
      <c r="E877" s="52">
        <v>1.2500000000000001E-2</v>
      </c>
      <c r="F877">
        <f t="shared" si="58"/>
        <v>0.95294117647058818</v>
      </c>
      <c r="G877" s="9">
        <f t="shared" si="56"/>
        <v>2795.1003529411764</v>
      </c>
      <c r="H877" s="33">
        <f>+G813</f>
        <v>2806.8433333333332</v>
      </c>
      <c r="I877" s="34">
        <f t="shared" si="57"/>
        <v>126.28666666666686</v>
      </c>
    </row>
    <row r="878" spans="1:9" x14ac:dyDescent="0.25">
      <c r="A878" s="7">
        <v>42901</v>
      </c>
      <c r="B878" s="8">
        <v>2924.75</v>
      </c>
      <c r="C878">
        <f>+VLOOKUP($A878,'USD X Barril WTI'!$A$6060:$B$8189,2,0)</f>
        <v>44.47</v>
      </c>
      <c r="D878" s="36">
        <f>+IFERROR(VLOOKUP($A878,'TASA INTERVENCIÓN'!$A$9:$B$4757,2,0),D877)</f>
        <v>6.25E-2</v>
      </c>
      <c r="E878" s="52">
        <v>1.2500000000000001E-2</v>
      </c>
      <c r="F878">
        <f t="shared" si="58"/>
        <v>0.95294117647058818</v>
      </c>
      <c r="G878" s="9">
        <f t="shared" si="56"/>
        <v>2787.1147058823526</v>
      </c>
      <c r="H878" s="33">
        <f>+G814</f>
        <v>2816.0493939393941</v>
      </c>
      <c r="I878" s="34">
        <f t="shared" si="57"/>
        <v>108.70060606060588</v>
      </c>
    </row>
    <row r="879" spans="1:9" x14ac:dyDescent="0.25">
      <c r="A879" s="7">
        <v>42902</v>
      </c>
      <c r="B879" s="9">
        <v>2953.83</v>
      </c>
      <c r="C879">
        <f>+VLOOKUP($A879,'USD X Barril WTI'!$A$6060:$B$8189,2,0)</f>
        <v>44.73</v>
      </c>
      <c r="D879" s="36">
        <f>+IFERROR(VLOOKUP($A879,'TASA INTERVENCIÓN'!$A$9:$B$4757,2,0),D878)</f>
        <v>6.25E-2</v>
      </c>
      <c r="E879" s="52">
        <v>1.2500000000000001E-2</v>
      </c>
      <c r="F879">
        <f t="shared" si="58"/>
        <v>0.95294117647058818</v>
      </c>
      <c r="G879" s="9">
        <f t="shared" si="56"/>
        <v>2814.8262352941174</v>
      </c>
      <c r="H879" s="33">
        <f>+G815</f>
        <v>2799.3809790209789</v>
      </c>
      <c r="I879" s="34">
        <f t="shared" si="57"/>
        <v>154.44902097902104</v>
      </c>
    </row>
    <row r="880" spans="1:9" x14ac:dyDescent="0.25">
      <c r="A880" s="7">
        <v>42905</v>
      </c>
      <c r="B880" s="8">
        <v>2961.68</v>
      </c>
      <c r="C880">
        <f>+VLOOKUP($A880,'USD X Barril WTI'!$A$6060:$B$8189,2,0)</f>
        <v>44.24</v>
      </c>
      <c r="D880" s="36" t="e">
        <f>+IFERROR(VLOOKUP($A880,'TASA INTERVENCIÓN'!$A$9:$B$4757,2,0),#REF!)</f>
        <v>#REF!</v>
      </c>
      <c r="E880" s="52">
        <v>1.2500000000000001E-2</v>
      </c>
      <c r="F880" t="e">
        <f t="shared" si="58"/>
        <v>#REF!</v>
      </c>
      <c r="G880" s="9" t="e">
        <f t="shared" si="56"/>
        <v>#REF!</v>
      </c>
      <c r="H880" s="33" t="e">
        <f>+#REF!</f>
        <v>#REF!</v>
      </c>
      <c r="I880" s="34" t="e">
        <f t="shared" si="57"/>
        <v>#REF!</v>
      </c>
    </row>
    <row r="881" spans="1:9" x14ac:dyDescent="0.25">
      <c r="A881" s="7">
        <v>42906</v>
      </c>
      <c r="B881" s="9">
        <v>2961.68</v>
      </c>
      <c r="C881">
        <f>+VLOOKUP($A881,'USD X Barril WTI'!$A$6060:$B$8189,2,0)</f>
        <v>43.34</v>
      </c>
      <c r="D881" s="36">
        <f>+IFERROR(VLOOKUP($A881,'TASA INTERVENCIÓN'!$A$9:$B$4757,2,0),D880)</f>
        <v>6.25E-2</v>
      </c>
      <c r="E881" s="52">
        <v>1.2500000000000001E-2</v>
      </c>
      <c r="F881">
        <f t="shared" si="58"/>
        <v>0.95294117647058818</v>
      </c>
      <c r="G881" s="9">
        <f t="shared" si="56"/>
        <v>2822.3068235294113</v>
      </c>
      <c r="H881" s="33" t="e">
        <f>+G817</f>
        <v>#REF!</v>
      </c>
      <c r="I881" s="34" t="e">
        <f t="shared" si="57"/>
        <v>#REF!</v>
      </c>
    </row>
    <row r="882" spans="1:9" x14ac:dyDescent="0.25">
      <c r="A882" s="7">
        <v>42907</v>
      </c>
      <c r="B882" s="8">
        <v>3029.53</v>
      </c>
      <c r="C882">
        <f>+VLOOKUP($A882,'USD X Barril WTI'!$A$6060:$B$8189,2,0)</f>
        <v>42.48</v>
      </c>
      <c r="D882" s="36">
        <f>+IFERROR(VLOOKUP($A882,'TASA INTERVENCIÓN'!$A$9:$B$4757,2,0),D881)</f>
        <v>6.25E-2</v>
      </c>
      <c r="E882" s="52">
        <v>1.2500000000000001E-2</v>
      </c>
      <c r="F882">
        <f t="shared" si="58"/>
        <v>0.95294117647058818</v>
      </c>
      <c r="G882" s="9">
        <f t="shared" si="56"/>
        <v>2886.9638823529413</v>
      </c>
      <c r="H882" s="33">
        <f>+G818</f>
        <v>2742.8021445221448</v>
      </c>
      <c r="I882" s="34">
        <f t="shared" si="57"/>
        <v>286.72785547785543</v>
      </c>
    </row>
    <row r="883" spans="1:9" x14ac:dyDescent="0.25">
      <c r="A883" s="7">
        <v>42908</v>
      </c>
      <c r="B883" s="9">
        <v>3053.9</v>
      </c>
      <c r="C883">
        <f>+VLOOKUP($A883,'USD X Barril WTI'!$A$6060:$B$8189,2,0)</f>
        <v>42.53</v>
      </c>
      <c r="D883" s="36">
        <f>+IFERROR(VLOOKUP($A883,'TASA INTERVENCIÓN'!$A$9:$B$4757,2,0),D882)</f>
        <v>6.25E-2</v>
      </c>
      <c r="E883" s="52">
        <v>1.2500000000000001E-2</v>
      </c>
      <c r="F883">
        <f t="shared" si="58"/>
        <v>0.95294117647058818</v>
      </c>
      <c r="G883" s="9">
        <f t="shared" si="56"/>
        <v>2910.1870588235292</v>
      </c>
      <c r="H883" s="33">
        <f>+G819</f>
        <v>2735.5885314685311</v>
      </c>
      <c r="I883" s="34">
        <f t="shared" si="57"/>
        <v>318.31146853146902</v>
      </c>
    </row>
    <row r="884" spans="1:9" x14ac:dyDescent="0.25">
      <c r="A884" s="7">
        <v>42909</v>
      </c>
      <c r="B884" s="8">
        <v>3035.83</v>
      </c>
      <c r="C884">
        <f>+VLOOKUP($A884,'USD X Barril WTI'!$A$6060:$B$8189,2,0)</f>
        <v>42.86</v>
      </c>
      <c r="D884" s="36">
        <f>+IFERROR(VLOOKUP($A884,'TASA INTERVENCIÓN'!$A$9:$B$4757,2,0),D883)</f>
        <v>6.25E-2</v>
      </c>
      <c r="E884" s="52">
        <v>1.2500000000000001E-2</v>
      </c>
      <c r="F884">
        <f t="shared" si="58"/>
        <v>0.95294117647058818</v>
      </c>
      <c r="G884" s="9">
        <f t="shared" si="56"/>
        <v>2892.9674117647055</v>
      </c>
      <c r="H884" s="33">
        <f>+G820</f>
        <v>2765.6766433566436</v>
      </c>
      <c r="I884" s="34">
        <f t="shared" si="57"/>
        <v>270.15335664335635</v>
      </c>
    </row>
    <row r="885" spans="1:9" x14ac:dyDescent="0.25">
      <c r="A885" s="7">
        <v>42912</v>
      </c>
      <c r="B885" s="9">
        <v>3010.68</v>
      </c>
      <c r="C885">
        <f>+VLOOKUP($A885,'USD X Barril WTI'!$A$6060:$B$8189,2,0)</f>
        <v>43.24</v>
      </c>
      <c r="D885" s="36" t="e">
        <f>+IFERROR(VLOOKUP($A885,'TASA INTERVENCIÓN'!$A$9:$B$4757,2,0),#REF!)</f>
        <v>#REF!</v>
      </c>
      <c r="E885" s="52">
        <v>1.2500000000000001E-2</v>
      </c>
      <c r="F885" t="e">
        <f t="shared" si="58"/>
        <v>#REF!</v>
      </c>
      <c r="G885" s="9" t="e">
        <f t="shared" si="56"/>
        <v>#REF!</v>
      </c>
      <c r="H885" s="33" t="e">
        <f>+#REF!</f>
        <v>#REF!</v>
      </c>
      <c r="I885" s="34" t="e">
        <f t="shared" si="57"/>
        <v>#REF!</v>
      </c>
    </row>
    <row r="886" spans="1:9" x14ac:dyDescent="0.25">
      <c r="A886" s="7">
        <v>42913</v>
      </c>
      <c r="B886" s="8">
        <v>3010.68</v>
      </c>
      <c r="C886">
        <f>+VLOOKUP($A886,'USD X Barril WTI'!$A$6060:$B$8189,2,0)</f>
        <v>44.25</v>
      </c>
      <c r="D886" s="36">
        <f>+IFERROR(VLOOKUP($A886,'TASA INTERVENCIÓN'!$A$9:$B$4757,2,0),D885)</f>
        <v>6.25E-2</v>
      </c>
      <c r="E886" s="52">
        <v>1.2500000000000001E-2</v>
      </c>
      <c r="F886">
        <f t="shared" si="58"/>
        <v>0.95294117647058818</v>
      </c>
      <c r="G886" s="9">
        <f t="shared" si="56"/>
        <v>2869.0009411764704</v>
      </c>
      <c r="H886" s="33">
        <f>+G822</f>
        <v>2737.3265420560747</v>
      </c>
      <c r="I886" s="34">
        <f t="shared" si="57"/>
        <v>273.35345794392515</v>
      </c>
    </row>
    <row r="887" spans="1:9" x14ac:dyDescent="0.25">
      <c r="A887" s="7">
        <v>42914</v>
      </c>
      <c r="B887" s="9">
        <v>3025.28</v>
      </c>
      <c r="C887">
        <f>+VLOOKUP($A887,'USD X Barril WTI'!$A$6060:$B$8189,2,0)</f>
        <v>44.74</v>
      </c>
      <c r="D887" s="36">
        <f>+IFERROR(VLOOKUP($A887,'TASA INTERVENCIÓN'!$A$9:$B$4757,2,0),D886)</f>
        <v>6.25E-2</v>
      </c>
      <c r="E887" s="52">
        <v>1.2500000000000001E-2</v>
      </c>
      <c r="F887">
        <f t="shared" si="58"/>
        <v>0.95294117647058818</v>
      </c>
      <c r="G887" s="9">
        <f t="shared" si="56"/>
        <v>2882.9138823529411</v>
      </c>
      <c r="H887" s="33">
        <f>+G823</f>
        <v>2750.1072897196264</v>
      </c>
      <c r="I887" s="34">
        <f t="shared" si="57"/>
        <v>275.17271028037385</v>
      </c>
    </row>
    <row r="888" spans="1:9" x14ac:dyDescent="0.25">
      <c r="A888" s="7">
        <v>42915</v>
      </c>
      <c r="B888" s="8">
        <v>3023.64</v>
      </c>
      <c r="C888">
        <f>+VLOOKUP($A888,'USD X Barril WTI'!$A$6060:$B$8189,2,0)</f>
        <v>44.88</v>
      </c>
      <c r="D888" s="36">
        <f>+IFERROR(VLOOKUP($A888,'TASA INTERVENCIÓN'!$A$9:$B$4757,2,0),D887)</f>
        <v>6.25E-2</v>
      </c>
      <c r="E888" s="52">
        <v>1.2500000000000001E-2</v>
      </c>
      <c r="F888">
        <f t="shared" si="58"/>
        <v>0.95294117647058818</v>
      </c>
      <c r="G888" s="9">
        <f t="shared" si="56"/>
        <v>2881.351058823529</v>
      </c>
      <c r="H888" s="33">
        <f>+G824</f>
        <v>2748.7008411214952</v>
      </c>
      <c r="I888" s="34">
        <f t="shared" si="57"/>
        <v>274.93915887850471</v>
      </c>
    </row>
    <row r="889" spans="1:9" x14ac:dyDescent="0.25">
      <c r="A889" s="7">
        <v>42916</v>
      </c>
      <c r="B889" s="9">
        <v>3038.26</v>
      </c>
      <c r="C889">
        <f>+VLOOKUP($A889,'USD X Barril WTI'!$A$6060:$B$8189,2,0)</f>
        <v>46.02</v>
      </c>
      <c r="D889" s="36">
        <f>+IFERROR(VLOOKUP($A889,'TASA INTERVENCIÓN'!$A$9:$B$4757,2,0),D888)</f>
        <v>6.25E-2</v>
      </c>
      <c r="E889" s="52">
        <v>1.2500000000000001E-2</v>
      </c>
      <c r="F889">
        <f t="shared" si="58"/>
        <v>0.95294117647058818</v>
      </c>
      <c r="G889" s="9">
        <f t="shared" si="56"/>
        <v>2895.2830588235292</v>
      </c>
      <c r="H889" s="33">
        <f>+G825</f>
        <v>2726.0749532710279</v>
      </c>
      <c r="I889" s="34">
        <f t="shared" si="57"/>
        <v>312.18504672897234</v>
      </c>
    </row>
    <row r="890" spans="1:9" x14ac:dyDescent="0.25">
      <c r="A890" s="7">
        <v>42921</v>
      </c>
      <c r="B890" s="8">
        <v>3050.43</v>
      </c>
      <c r="C890">
        <f>+VLOOKUP($A890,'USD X Barril WTI'!$A$6060:$B$8189,2,0)</f>
        <v>45.11</v>
      </c>
      <c r="D890" s="36">
        <f>+IFERROR(VLOOKUP($A890,'TASA INTERVENCIÓN'!$A$9:$B$4757,2,0),#REF!)</f>
        <v>5.7500000000000002E-2</v>
      </c>
      <c r="E890" s="52">
        <v>1.2500000000000001E-2</v>
      </c>
      <c r="F890">
        <f t="shared" ref="F890:F934" si="59">+(1+E890)/(1+D890)</f>
        <v>0.95744680851063813</v>
      </c>
      <c r="G890" s="9">
        <f t="shared" ref="G890:G933" si="60">+B890*F890</f>
        <v>2920.6244680851055</v>
      </c>
      <c r="H890" s="33">
        <f>+G828</f>
        <v>2706.1109345794393</v>
      </c>
      <c r="I890" s="34">
        <f t="shared" ref="I890:I932" si="61">+B890-H890</f>
        <v>344.31906542056049</v>
      </c>
    </row>
    <row r="891" spans="1:9" x14ac:dyDescent="0.25">
      <c r="A891" s="7">
        <v>42922</v>
      </c>
      <c r="B891" s="9">
        <v>3068.93</v>
      </c>
      <c r="C891">
        <f>+VLOOKUP($A891,'USD X Barril WTI'!$A$6060:$B$8189,2,0)</f>
        <v>45.52</v>
      </c>
      <c r="D891" s="36">
        <f>+IFERROR(VLOOKUP($A891,'TASA INTERVENCIÓN'!$A$9:$B$4757,2,0),D890)</f>
        <v>5.7500000000000002E-2</v>
      </c>
      <c r="E891" s="52">
        <v>1.2500000000000001E-2</v>
      </c>
      <c r="F891">
        <f t="shared" si="59"/>
        <v>0.95744680851063813</v>
      </c>
      <c r="G891" s="9">
        <f t="shared" si="60"/>
        <v>2938.3372340425526</v>
      </c>
      <c r="H891" s="33">
        <f>+G829</f>
        <v>2708.4235514018692</v>
      </c>
      <c r="I891" s="34">
        <f t="shared" si="61"/>
        <v>360.50644859813065</v>
      </c>
    </row>
    <row r="892" spans="1:9" x14ac:dyDescent="0.25">
      <c r="A892" s="7">
        <v>42923</v>
      </c>
      <c r="B892" s="8">
        <v>3084.19</v>
      </c>
      <c r="C892">
        <f>+VLOOKUP($A892,'USD X Barril WTI'!$A$6060:$B$8189,2,0)</f>
        <v>44.25</v>
      </c>
      <c r="D892" s="36">
        <f>+IFERROR(VLOOKUP($A892,'TASA INTERVENCIÓN'!$A$9:$B$4757,2,0),D891)</f>
        <v>5.7500000000000002E-2</v>
      </c>
      <c r="E892" s="52">
        <v>1.2500000000000001E-2</v>
      </c>
      <c r="F892">
        <f t="shared" si="59"/>
        <v>0.95744680851063813</v>
      </c>
      <c r="G892" s="9">
        <f t="shared" si="60"/>
        <v>2952.947872340425</v>
      </c>
      <c r="H892" s="33">
        <f>+G830</f>
        <v>2697.4079439252337</v>
      </c>
      <c r="I892" s="34">
        <f t="shared" si="61"/>
        <v>386.78205607476639</v>
      </c>
    </row>
    <row r="893" spans="1:9" x14ac:dyDescent="0.25">
      <c r="A893" s="7">
        <v>42926</v>
      </c>
      <c r="B893" s="9">
        <v>3092.65</v>
      </c>
      <c r="C893">
        <f>+VLOOKUP($A893,'USD X Barril WTI'!$A$6060:$B$8189,2,0)</f>
        <v>44.4</v>
      </c>
      <c r="D893" s="36">
        <f>+IFERROR(VLOOKUP($A893,'TASA INTERVENCIÓN'!$A$9:$B$4757,2,0),#REF!)</f>
        <v>5.7500000000000002E-2</v>
      </c>
      <c r="E893" s="52">
        <v>1.2500000000000001E-2</v>
      </c>
      <c r="F893">
        <f t="shared" si="59"/>
        <v>0.95744680851063813</v>
      </c>
      <c r="G893" s="9">
        <f t="shared" si="60"/>
        <v>2961.0478723404249</v>
      </c>
      <c r="H893" s="33" t="e">
        <f>+#REF!</f>
        <v>#REF!</v>
      </c>
      <c r="I893" s="34" t="e">
        <f t="shared" si="61"/>
        <v>#REF!</v>
      </c>
    </row>
    <row r="894" spans="1:9" x14ac:dyDescent="0.25">
      <c r="A894" s="7">
        <v>42927</v>
      </c>
      <c r="B894" s="8">
        <v>3067.33</v>
      </c>
      <c r="C894">
        <f>+VLOOKUP($A894,'USD X Barril WTI'!$A$6060:$B$8189,2,0)</f>
        <v>45.06</v>
      </c>
      <c r="D894" s="36">
        <f>+IFERROR(VLOOKUP($A894,'TASA INTERVENCIÓN'!$A$9:$B$4757,2,0),D893)</f>
        <v>5.7500000000000002E-2</v>
      </c>
      <c r="E894" s="52">
        <v>1.2500000000000001E-2</v>
      </c>
      <c r="F894">
        <f t="shared" si="59"/>
        <v>0.95744680851063813</v>
      </c>
      <c r="G894" s="9">
        <f t="shared" si="60"/>
        <v>2936.8053191489357</v>
      </c>
      <c r="H894" s="33">
        <f>+G832</f>
        <v>2697.7383177570096</v>
      </c>
      <c r="I894" s="34">
        <f t="shared" si="61"/>
        <v>369.59168224299037</v>
      </c>
    </row>
    <row r="895" spans="1:9" x14ac:dyDescent="0.25">
      <c r="A895" s="7">
        <v>42928</v>
      </c>
      <c r="B895" s="9">
        <v>3067.73</v>
      </c>
      <c r="C895">
        <f>+VLOOKUP($A895,'USD X Barril WTI'!$A$6060:$B$8189,2,0)</f>
        <v>45.48</v>
      </c>
      <c r="D895" s="36">
        <f>+IFERROR(VLOOKUP($A895,'TASA INTERVENCIÓN'!$A$9:$B$4757,2,0),D894)</f>
        <v>5.7500000000000002E-2</v>
      </c>
      <c r="E895" s="52">
        <v>1.2500000000000001E-2</v>
      </c>
      <c r="F895">
        <f t="shared" si="59"/>
        <v>0.95744680851063813</v>
      </c>
      <c r="G895" s="9">
        <f t="shared" si="60"/>
        <v>2937.1882978723397</v>
      </c>
      <c r="H895" s="33">
        <f>+G833</f>
        <v>2706.3563551401871</v>
      </c>
      <c r="I895" s="34">
        <f t="shared" si="61"/>
        <v>361.37364485981288</v>
      </c>
    </row>
    <row r="896" spans="1:9" x14ac:dyDescent="0.25">
      <c r="A896" s="7">
        <v>42929</v>
      </c>
      <c r="B896" s="8">
        <v>3052.3</v>
      </c>
      <c r="C896">
        <f>+VLOOKUP($A896,'USD X Barril WTI'!$A$6060:$B$8189,2,0)</f>
        <v>46.06</v>
      </c>
      <c r="D896" s="36">
        <f>+IFERROR(VLOOKUP($A896,'TASA INTERVENCIÓN'!$A$9:$B$4757,2,0),D895)</f>
        <v>5.7500000000000002E-2</v>
      </c>
      <c r="E896" s="52">
        <v>1.2500000000000001E-2</v>
      </c>
      <c r="F896">
        <f t="shared" si="59"/>
        <v>0.95744680851063813</v>
      </c>
      <c r="G896" s="9">
        <f t="shared" si="60"/>
        <v>2922.4148936170209</v>
      </c>
      <c r="H896" s="33">
        <f>+G834</f>
        <v>2707.7439252336449</v>
      </c>
      <c r="I896" s="34">
        <f t="shared" si="61"/>
        <v>344.55607476635532</v>
      </c>
    </row>
    <row r="897" spans="1:9" x14ac:dyDescent="0.25">
      <c r="A897" s="7">
        <v>42930</v>
      </c>
      <c r="B897" s="9">
        <v>3043.6</v>
      </c>
      <c r="C897">
        <f>+VLOOKUP($A897,'USD X Barril WTI'!$A$6060:$B$8189,2,0)</f>
        <v>46.53</v>
      </c>
      <c r="D897" s="36">
        <f>+IFERROR(VLOOKUP($A897,'TASA INTERVENCIÓN'!$A$9:$B$4757,2,0),D896)</f>
        <v>5.7500000000000002E-2</v>
      </c>
      <c r="E897" s="52">
        <v>1.2500000000000001E-2</v>
      </c>
      <c r="F897">
        <f t="shared" si="59"/>
        <v>0.95744680851063813</v>
      </c>
      <c r="G897" s="9">
        <f t="shared" si="60"/>
        <v>2914.0851063829782</v>
      </c>
      <c r="H897" s="33">
        <f>+G835</f>
        <v>2711.4724299065424</v>
      </c>
      <c r="I897" s="34">
        <f t="shared" si="61"/>
        <v>332.12757009345751</v>
      </c>
    </row>
    <row r="898" spans="1:9" x14ac:dyDescent="0.25">
      <c r="A898" s="7">
        <v>42933</v>
      </c>
      <c r="B898" s="8">
        <v>3019.56</v>
      </c>
      <c r="C898">
        <f>+VLOOKUP($A898,'USD X Barril WTI'!$A$6060:$B$8189,2,0)</f>
        <v>46.02</v>
      </c>
      <c r="D898" s="36">
        <f>+IFERROR(VLOOKUP($A898,'TASA INTERVENCIÓN'!$A$9:$B$4757,2,0),#REF!)</f>
        <v>5.7500000000000002E-2</v>
      </c>
      <c r="E898" s="52">
        <v>1.2500000000000001E-2</v>
      </c>
      <c r="F898">
        <f t="shared" si="59"/>
        <v>0.95744680851063813</v>
      </c>
      <c r="G898" s="9">
        <f t="shared" si="60"/>
        <v>2891.0680851063826</v>
      </c>
      <c r="H898" s="33" t="e">
        <f>+#REF!</f>
        <v>#REF!</v>
      </c>
      <c r="I898" s="34" t="e">
        <f t="shared" si="61"/>
        <v>#REF!</v>
      </c>
    </row>
    <row r="899" spans="1:9" x14ac:dyDescent="0.25">
      <c r="A899" s="7">
        <v>42934</v>
      </c>
      <c r="B899" s="9">
        <v>3030.6</v>
      </c>
      <c r="C899">
        <f>+VLOOKUP($A899,'USD X Barril WTI'!$A$6060:$B$8189,2,0)</f>
        <v>46.4</v>
      </c>
      <c r="D899" s="36">
        <f>+IFERROR(VLOOKUP($A899,'TASA INTERVENCIÓN'!$A$9:$B$4757,2,0),D898)</f>
        <v>5.7500000000000002E-2</v>
      </c>
      <c r="E899" s="52">
        <v>1.2500000000000001E-2</v>
      </c>
      <c r="F899">
        <f t="shared" si="59"/>
        <v>0.95744680851063813</v>
      </c>
      <c r="G899" s="9">
        <f t="shared" si="60"/>
        <v>2901.63829787234</v>
      </c>
      <c r="H899" s="33">
        <f>+G836</f>
        <v>2711.4724299065424</v>
      </c>
      <c r="I899" s="34">
        <f t="shared" si="61"/>
        <v>319.12757009345751</v>
      </c>
    </row>
    <row r="900" spans="1:9" x14ac:dyDescent="0.25">
      <c r="A900" s="7">
        <v>42935</v>
      </c>
      <c r="B900" s="8">
        <v>3013.26</v>
      </c>
      <c r="C900">
        <f>+VLOOKUP($A900,'USD X Barril WTI'!$A$6060:$B$8189,2,0)</f>
        <v>47.1</v>
      </c>
      <c r="D900" s="36">
        <f>+IFERROR(VLOOKUP($A900,'TASA INTERVENCIÓN'!$A$9:$B$4757,2,0),D899)</f>
        <v>5.7500000000000002E-2</v>
      </c>
      <c r="E900" s="52">
        <v>1.2500000000000001E-2</v>
      </c>
      <c r="F900">
        <f t="shared" si="59"/>
        <v>0.95744680851063813</v>
      </c>
      <c r="G900" s="9">
        <f t="shared" si="60"/>
        <v>2885.0361702127657</v>
      </c>
      <c r="H900" s="33">
        <f>+G837</f>
        <v>2694.8027102803735</v>
      </c>
      <c r="I900" s="34">
        <f t="shared" si="61"/>
        <v>318.45728971962671</v>
      </c>
    </row>
    <row r="901" spans="1:9" x14ac:dyDescent="0.25">
      <c r="A901" s="7">
        <v>42936</v>
      </c>
      <c r="B901" s="9">
        <v>3010</v>
      </c>
      <c r="C901">
        <f>+VLOOKUP($A901,'USD X Barril WTI'!$A$6060:$B$8189,2,0)</f>
        <v>46.73</v>
      </c>
      <c r="D901" s="36">
        <f>+IFERROR(VLOOKUP($A901,'TASA INTERVENCIÓN'!$A$9:$B$4757,2,0),D900)</f>
        <v>5.7500000000000002E-2</v>
      </c>
      <c r="E901" s="52">
        <v>1.2500000000000001E-2</v>
      </c>
      <c r="F901">
        <f t="shared" si="59"/>
        <v>0.95744680851063813</v>
      </c>
      <c r="G901" s="9">
        <f t="shared" si="60"/>
        <v>2881.9148936170209</v>
      </c>
      <c r="H901" s="33">
        <f>+G838</f>
        <v>2678.7654205607478</v>
      </c>
      <c r="I901" s="34">
        <f t="shared" si="61"/>
        <v>331.23457943925223</v>
      </c>
    </row>
    <row r="902" spans="1:9" x14ac:dyDescent="0.25">
      <c r="A902" s="7">
        <v>42937</v>
      </c>
      <c r="B902" s="8">
        <v>3010</v>
      </c>
      <c r="C902">
        <f>+VLOOKUP($A902,'USD X Barril WTI'!$A$6060:$B$8189,2,0)</f>
        <v>45.78</v>
      </c>
      <c r="D902" s="36">
        <f>+IFERROR(VLOOKUP($A902,'TASA INTERVENCIÓN'!$A$9:$B$4757,2,0),D901)</f>
        <v>5.7500000000000002E-2</v>
      </c>
      <c r="E902" s="52">
        <v>1.2500000000000001E-2</v>
      </c>
      <c r="F902">
        <f t="shared" si="59"/>
        <v>0.95744680851063813</v>
      </c>
      <c r="G902" s="9">
        <f t="shared" si="60"/>
        <v>2881.9148936170209</v>
      </c>
      <c r="H902" s="33">
        <f>+G839</f>
        <v>2696.3035514018693</v>
      </c>
      <c r="I902" s="34">
        <f t="shared" si="61"/>
        <v>313.6964485981307</v>
      </c>
    </row>
    <row r="903" spans="1:9" x14ac:dyDescent="0.25">
      <c r="A903" s="7">
        <v>42940</v>
      </c>
      <c r="B903" s="9">
        <v>3010.77</v>
      </c>
      <c r="C903">
        <f>+VLOOKUP($A903,'USD X Barril WTI'!$A$6060:$B$8189,2,0)</f>
        <v>46.21</v>
      </c>
      <c r="D903" s="36">
        <f>+IFERROR(VLOOKUP($A903,'TASA INTERVENCIÓN'!$A$9:$B$4757,2,0),#REF!)</f>
        <v>5.7500000000000002E-2</v>
      </c>
      <c r="E903" s="52">
        <v>1.2500000000000001E-2</v>
      </c>
      <c r="F903">
        <f t="shared" si="59"/>
        <v>0.95744680851063813</v>
      </c>
      <c r="G903" s="9">
        <f t="shared" si="60"/>
        <v>2882.652127659574</v>
      </c>
      <c r="H903" s="33" t="e">
        <f>+#REF!</f>
        <v>#REF!</v>
      </c>
      <c r="I903" s="34" t="e">
        <f t="shared" si="61"/>
        <v>#REF!</v>
      </c>
    </row>
    <row r="904" spans="1:9" x14ac:dyDescent="0.25">
      <c r="A904" s="7">
        <v>42941</v>
      </c>
      <c r="B904" s="8">
        <v>3023.67</v>
      </c>
      <c r="C904">
        <f>+VLOOKUP($A904,'USD X Barril WTI'!$A$6060:$B$8189,2,0)</f>
        <v>47.77</v>
      </c>
      <c r="D904" s="36">
        <f>+IFERROR(VLOOKUP($A904,'TASA INTERVENCIÓN'!$A$9:$B$4757,2,0),D903)</f>
        <v>5.7500000000000002E-2</v>
      </c>
      <c r="E904" s="52">
        <v>1.2500000000000001E-2</v>
      </c>
      <c r="F904">
        <f t="shared" si="59"/>
        <v>0.95744680851063813</v>
      </c>
      <c r="G904" s="9">
        <f t="shared" si="60"/>
        <v>2895.0031914893611</v>
      </c>
      <c r="H904" s="33">
        <f>+G841</f>
        <v>2708.0176635514017</v>
      </c>
      <c r="I904" s="34">
        <f t="shared" si="61"/>
        <v>315.65233644859836</v>
      </c>
    </row>
    <row r="905" spans="1:9" x14ac:dyDescent="0.25">
      <c r="A905" s="7">
        <v>42942</v>
      </c>
      <c r="B905" s="9">
        <v>3026.55</v>
      </c>
      <c r="C905">
        <f>+VLOOKUP($A905,'USD X Barril WTI'!$A$6060:$B$8189,2,0)</f>
        <v>48.58</v>
      </c>
      <c r="D905" s="36">
        <f>+IFERROR(VLOOKUP($A905,'TASA INTERVENCIÓN'!$A$9:$B$4757,2,0),D904)</f>
        <v>5.7500000000000002E-2</v>
      </c>
      <c r="E905" s="52">
        <v>1.2500000000000001E-2</v>
      </c>
      <c r="F905">
        <f t="shared" si="59"/>
        <v>0.95744680851063813</v>
      </c>
      <c r="G905" s="9">
        <f t="shared" si="60"/>
        <v>2897.760638297872</v>
      </c>
      <c r="H905" s="33">
        <f>+G842</f>
        <v>2710.9343925233643</v>
      </c>
      <c r="I905" s="34">
        <f t="shared" si="61"/>
        <v>315.61560747663589</v>
      </c>
    </row>
    <row r="906" spans="1:9" x14ac:dyDescent="0.25">
      <c r="A906" s="7">
        <v>42943</v>
      </c>
      <c r="B906" s="8">
        <v>3026.22</v>
      </c>
      <c r="C906">
        <f>+VLOOKUP($A906,'USD X Barril WTI'!$A$6060:$B$8189,2,0)</f>
        <v>49.05</v>
      </c>
      <c r="D906" s="36">
        <f>+IFERROR(VLOOKUP($A906,'TASA INTERVENCIÓN'!$A$9:$B$4757,2,0),D905)</f>
        <v>5.7500000000000002E-2</v>
      </c>
      <c r="E906" s="52">
        <v>1.2500000000000001E-2</v>
      </c>
      <c r="F906">
        <f t="shared" si="59"/>
        <v>0.95744680851063813</v>
      </c>
      <c r="G906" s="9">
        <f t="shared" si="60"/>
        <v>2897.4446808510629</v>
      </c>
      <c r="H906" s="33">
        <f>+G843</f>
        <v>2736.5619626168227</v>
      </c>
      <c r="I906" s="34">
        <f t="shared" si="61"/>
        <v>289.65803738317709</v>
      </c>
    </row>
    <row r="907" spans="1:9" x14ac:dyDescent="0.25">
      <c r="A907" s="7">
        <v>42944</v>
      </c>
      <c r="B907" s="9">
        <v>3002.94</v>
      </c>
      <c r="C907">
        <f>+VLOOKUP($A907,'USD X Barril WTI'!$A$6060:$B$8189,2,0)</f>
        <v>49.72</v>
      </c>
      <c r="D907" s="36">
        <f>+IFERROR(VLOOKUP($A907,'TASA INTERVENCIÓN'!$A$9:$B$4757,2,0),D906)</f>
        <v>5.5E-2</v>
      </c>
      <c r="E907" s="52">
        <v>1.2500000000000001E-2</v>
      </c>
      <c r="F907">
        <f t="shared" si="59"/>
        <v>0.95971563981042651</v>
      </c>
      <c r="G907" s="9">
        <f t="shared" si="60"/>
        <v>2881.9684834123223</v>
      </c>
      <c r="H907" s="33">
        <f>+G844</f>
        <v>2763.8791588785048</v>
      </c>
      <c r="I907" s="34">
        <f t="shared" si="61"/>
        <v>239.06084112149529</v>
      </c>
    </row>
    <row r="908" spans="1:9" x14ac:dyDescent="0.25">
      <c r="A908" s="7">
        <v>42947</v>
      </c>
      <c r="B908" s="8">
        <v>2995.23</v>
      </c>
      <c r="C908">
        <f>+VLOOKUP($A908,'USD X Barril WTI'!$A$6060:$B$8189,2,0)</f>
        <v>50.21</v>
      </c>
      <c r="D908" s="36">
        <f>+IFERROR(VLOOKUP($A908,'TASA INTERVENCIÓN'!$A$9:$B$4757,2,0),#REF!)</f>
        <v>5.5E-2</v>
      </c>
      <c r="E908" s="52">
        <v>1.2500000000000001E-2</v>
      </c>
      <c r="F908">
        <f t="shared" si="59"/>
        <v>0.95971563981042651</v>
      </c>
      <c r="G908" s="9">
        <f t="shared" si="60"/>
        <v>2874.569075829384</v>
      </c>
      <c r="H908" s="33" t="e">
        <f>+#REF!</f>
        <v>#REF!</v>
      </c>
      <c r="I908" s="34" t="e">
        <f t="shared" si="61"/>
        <v>#REF!</v>
      </c>
    </row>
    <row r="909" spans="1:9" x14ac:dyDescent="0.25">
      <c r="A909" s="7">
        <v>42948</v>
      </c>
      <c r="B909" s="9">
        <v>2997.59</v>
      </c>
      <c r="C909">
        <f>+VLOOKUP($A909,'USD X Barril WTI'!$A$6060:$B$8189,2,0)</f>
        <v>49.19</v>
      </c>
      <c r="D909" s="36">
        <f>+IFERROR(VLOOKUP($A909,'TASA INTERVENCIÓN'!$A$9:$B$4757,2,0),D908)</f>
        <v>5.5E-2</v>
      </c>
      <c r="E909" s="52">
        <v>1.2500000000000001E-2</v>
      </c>
      <c r="F909">
        <f t="shared" si="59"/>
        <v>0.95971563981042651</v>
      </c>
      <c r="G909" s="9">
        <f t="shared" si="60"/>
        <v>2876.8340047393367</v>
      </c>
      <c r="H909" s="33" t="e">
        <f>+G846</f>
        <v>#REF!</v>
      </c>
      <c r="I909" s="34" t="e">
        <f t="shared" si="61"/>
        <v>#REF!</v>
      </c>
    </row>
    <row r="910" spans="1:9" x14ac:dyDescent="0.25">
      <c r="A910" s="7">
        <v>42949</v>
      </c>
      <c r="B910" s="8">
        <v>2973.03</v>
      </c>
      <c r="C910">
        <f>+VLOOKUP($A910,'USD X Barril WTI'!$A$6060:$B$8189,2,0)</f>
        <v>49.6</v>
      </c>
      <c r="D910" s="36">
        <f>+IFERROR(VLOOKUP($A910,'TASA INTERVENCIÓN'!$A$9:$B$4757,2,0),D909)</f>
        <v>5.5E-2</v>
      </c>
      <c r="E910" s="52">
        <v>1.2500000000000001E-2</v>
      </c>
      <c r="F910">
        <f t="shared" si="59"/>
        <v>0.95971563981042651</v>
      </c>
      <c r="G910" s="9">
        <f t="shared" si="60"/>
        <v>2853.2633886255926</v>
      </c>
      <c r="H910" s="33">
        <f>+G847</f>
        <v>2795.6136150234743</v>
      </c>
      <c r="I910" s="34">
        <f t="shared" si="61"/>
        <v>177.41638497652593</v>
      </c>
    </row>
    <row r="911" spans="1:9" x14ac:dyDescent="0.25">
      <c r="A911" s="7">
        <v>42950</v>
      </c>
      <c r="B911" s="9">
        <v>2964.66</v>
      </c>
      <c r="C911">
        <f>+VLOOKUP($A911,'USD X Barril WTI'!$A$6060:$B$8189,2,0)</f>
        <v>49.03</v>
      </c>
      <c r="D911" s="36">
        <f>+IFERROR(VLOOKUP($A911,'TASA INTERVENCIÓN'!$A$9:$B$4757,2,0),D910)</f>
        <v>5.5E-2</v>
      </c>
      <c r="E911" s="52">
        <v>1.2500000000000001E-2</v>
      </c>
      <c r="F911">
        <f t="shared" si="59"/>
        <v>0.95971563981042651</v>
      </c>
      <c r="G911" s="9">
        <f t="shared" si="60"/>
        <v>2845.2305687203789</v>
      </c>
      <c r="H911" s="33">
        <f>+G848</f>
        <v>2793.4134272300471</v>
      </c>
      <c r="I911" s="34">
        <f t="shared" si="61"/>
        <v>171.24657276995276</v>
      </c>
    </row>
    <row r="912" spans="1:9" x14ac:dyDescent="0.25">
      <c r="A912" s="7">
        <v>42951</v>
      </c>
      <c r="B912" s="8">
        <v>2954.54</v>
      </c>
      <c r="C912">
        <f>+VLOOKUP($A912,'USD X Barril WTI'!$A$6060:$B$8189,2,0)</f>
        <v>49.57</v>
      </c>
      <c r="D912" s="36">
        <f>+IFERROR(VLOOKUP($A912,'TASA INTERVENCIÓN'!$A$9:$B$4757,2,0),D911)</f>
        <v>5.5E-2</v>
      </c>
      <c r="E912" s="52">
        <v>1.2500000000000001E-2</v>
      </c>
      <c r="F912">
        <f t="shared" si="59"/>
        <v>0.95971563981042651</v>
      </c>
      <c r="G912" s="9">
        <f t="shared" si="60"/>
        <v>2835.5182464454974</v>
      </c>
      <c r="H912" s="33">
        <f>+G849</f>
        <v>2778.8466666666668</v>
      </c>
      <c r="I912" s="34">
        <f t="shared" si="61"/>
        <v>175.69333333333316</v>
      </c>
    </row>
    <row r="913" spans="1:9" x14ac:dyDescent="0.25">
      <c r="A913" s="7">
        <v>42954</v>
      </c>
      <c r="B913" s="9">
        <v>2974.39</v>
      </c>
      <c r="C913">
        <f>+VLOOKUP($A913,'USD X Barril WTI'!$A$6060:$B$8189,2,0)</f>
        <v>49.37</v>
      </c>
      <c r="D913" s="36" t="e">
        <f>+IFERROR(VLOOKUP($A913,'TASA INTERVENCIÓN'!$A$9:$B$4757,2,0),#REF!)</f>
        <v>#REF!</v>
      </c>
      <c r="E913" s="52">
        <v>1.2500000000000001E-2</v>
      </c>
      <c r="F913" t="e">
        <f t="shared" si="59"/>
        <v>#REF!</v>
      </c>
      <c r="G913" s="9" t="e">
        <f t="shared" si="60"/>
        <v>#REF!</v>
      </c>
      <c r="H913" s="33" t="e">
        <f>+#REF!</f>
        <v>#REF!</v>
      </c>
      <c r="I913" s="34" t="e">
        <f t="shared" si="61"/>
        <v>#REF!</v>
      </c>
    </row>
    <row r="914" spans="1:9" x14ac:dyDescent="0.25">
      <c r="A914" s="7">
        <v>42955</v>
      </c>
      <c r="B914" s="8">
        <v>2974.39</v>
      </c>
      <c r="C914">
        <f>+VLOOKUP($A914,'USD X Barril WTI'!$A$6060:$B$8189,2,0)</f>
        <v>49.07</v>
      </c>
      <c r="D914" s="36">
        <f>+IFERROR(VLOOKUP($A914,'TASA INTERVENCIÓN'!$A$9:$B$4757,2,0),D913)</f>
        <v>5.5E-2</v>
      </c>
      <c r="E914" s="52">
        <v>1.2500000000000001E-2</v>
      </c>
      <c r="F914">
        <f t="shared" si="59"/>
        <v>0.95971563981042651</v>
      </c>
      <c r="G914" s="9">
        <f t="shared" si="60"/>
        <v>2854.5686018957344</v>
      </c>
      <c r="H914" s="33">
        <f>+G851</f>
        <v>2808.824225352113</v>
      </c>
      <c r="I914" s="34">
        <f t="shared" si="61"/>
        <v>165.56577464788688</v>
      </c>
    </row>
    <row r="915" spans="1:9" x14ac:dyDescent="0.25">
      <c r="A915" s="7">
        <v>42956</v>
      </c>
      <c r="B915" s="9">
        <v>2994.62</v>
      </c>
      <c r="C915">
        <f>+VLOOKUP($A915,'USD X Barril WTI'!$A$6060:$B$8189,2,0)</f>
        <v>49.59</v>
      </c>
      <c r="D915" s="36">
        <f>+IFERROR(VLOOKUP($A915,'TASA INTERVENCIÓN'!$A$9:$B$4757,2,0),D914)</f>
        <v>5.5E-2</v>
      </c>
      <c r="E915" s="52">
        <v>1.2500000000000001E-2</v>
      </c>
      <c r="F915">
        <f t="shared" si="59"/>
        <v>0.95971563981042651</v>
      </c>
      <c r="G915" s="9">
        <f t="shared" si="60"/>
        <v>2873.9836492890995</v>
      </c>
      <c r="H915" s="33">
        <f>+G852</f>
        <v>2806.4343661971834</v>
      </c>
      <c r="I915" s="34">
        <f t="shared" si="61"/>
        <v>188.18563380281648</v>
      </c>
    </row>
    <row r="916" spans="1:9" x14ac:dyDescent="0.25">
      <c r="A916" s="7">
        <v>42957</v>
      </c>
      <c r="B916" s="8">
        <v>3011.14</v>
      </c>
      <c r="C916">
        <f>+VLOOKUP($A916,'USD X Barril WTI'!$A$6060:$B$8189,2,0)</f>
        <v>48.54</v>
      </c>
      <c r="D916" s="36">
        <f>+IFERROR(VLOOKUP($A916,'TASA INTERVENCIÓN'!$A$9:$B$4757,2,0),D915)</f>
        <v>5.5E-2</v>
      </c>
      <c r="E916" s="52">
        <v>1.2500000000000001E-2</v>
      </c>
      <c r="F916">
        <f t="shared" si="59"/>
        <v>0.95971563981042651</v>
      </c>
      <c r="G916" s="9">
        <f t="shared" si="60"/>
        <v>2889.8381516587674</v>
      </c>
      <c r="H916" s="33">
        <f>+G853</f>
        <v>2814.0022535211265</v>
      </c>
      <c r="I916" s="34">
        <f t="shared" si="61"/>
        <v>197.1377464788734</v>
      </c>
    </row>
    <row r="917" spans="1:9" x14ac:dyDescent="0.25">
      <c r="A917" s="7">
        <v>42958</v>
      </c>
      <c r="B917" s="9">
        <v>2994.85</v>
      </c>
      <c r="C917">
        <f>+VLOOKUP($A917,'USD X Barril WTI'!$A$6060:$B$8189,2,0)</f>
        <v>48.81</v>
      </c>
      <c r="D917" s="36">
        <f>+IFERROR(VLOOKUP($A917,'TASA INTERVENCIÓN'!$A$9:$B$4757,2,0),D916)</f>
        <v>5.5E-2</v>
      </c>
      <c r="E917" s="52">
        <v>1.2500000000000001E-2</v>
      </c>
      <c r="F917">
        <f t="shared" si="59"/>
        <v>0.95971563981042651</v>
      </c>
      <c r="G917" s="9">
        <f t="shared" si="60"/>
        <v>2874.2043838862555</v>
      </c>
      <c r="H917" s="33">
        <f>+G854</f>
        <v>2797.0361502347419</v>
      </c>
      <c r="I917" s="34">
        <f t="shared" si="61"/>
        <v>197.81384976525806</v>
      </c>
    </row>
    <row r="918" spans="1:9" x14ac:dyDescent="0.25">
      <c r="A918" s="7">
        <v>42961</v>
      </c>
      <c r="B918" s="8">
        <v>2984.99</v>
      </c>
      <c r="C918">
        <f>+VLOOKUP($A918,'USD X Barril WTI'!$A$6060:$B$8189,2,0)</f>
        <v>47.59</v>
      </c>
      <c r="D918" s="36">
        <f>+IFERROR(VLOOKUP($A918,'TASA INTERVENCIÓN'!$A$9:$B$4757,2,0),#REF!)</f>
        <v>5.5E-2</v>
      </c>
      <c r="E918" s="52">
        <v>1.2500000000000001E-2</v>
      </c>
      <c r="F918">
        <f t="shared" si="59"/>
        <v>0.95971563981042651</v>
      </c>
      <c r="G918" s="9">
        <f t="shared" si="60"/>
        <v>2864.741587677725</v>
      </c>
      <c r="H918" s="33" t="e">
        <f>+#REF!</f>
        <v>#REF!</v>
      </c>
      <c r="I918" s="34" t="e">
        <f t="shared" si="61"/>
        <v>#REF!</v>
      </c>
    </row>
    <row r="919" spans="1:9" x14ac:dyDescent="0.25">
      <c r="A919" s="7">
        <v>42962</v>
      </c>
      <c r="B919" s="9">
        <v>2966.54</v>
      </c>
      <c r="C919">
        <f>+VLOOKUP($A919,'USD X Barril WTI'!$A$6060:$B$8189,2,0)</f>
        <v>47.57</v>
      </c>
      <c r="D919" s="36">
        <f>+IFERROR(VLOOKUP($A919,'TASA INTERVENCIÓN'!$A$9:$B$4757,2,0),D918)</f>
        <v>5.5E-2</v>
      </c>
      <c r="E919" s="52">
        <v>1.2500000000000001E-2</v>
      </c>
      <c r="F919">
        <f t="shared" si="59"/>
        <v>0.95971563981042651</v>
      </c>
      <c r="G919" s="9">
        <f t="shared" si="60"/>
        <v>2847.0348341232225</v>
      </c>
      <c r="H919" s="33">
        <f>+G856</f>
        <v>2767.9595305164321</v>
      </c>
      <c r="I919" s="34">
        <f t="shared" si="61"/>
        <v>198.58046948356787</v>
      </c>
    </row>
    <row r="920" spans="1:9" x14ac:dyDescent="0.25">
      <c r="A920" s="7">
        <v>42963</v>
      </c>
      <c r="B920" s="8">
        <v>2974.7</v>
      </c>
      <c r="C920">
        <f>+VLOOKUP($A920,'USD X Barril WTI'!$A$6060:$B$8189,2,0)</f>
        <v>46.8</v>
      </c>
      <c r="D920" s="36">
        <f>+IFERROR(VLOOKUP($A920,'TASA INTERVENCIÓN'!$A$9:$B$4757,2,0),D919)</f>
        <v>5.5E-2</v>
      </c>
      <c r="E920" s="52">
        <v>1.2500000000000001E-2</v>
      </c>
      <c r="F920">
        <f t="shared" si="59"/>
        <v>0.95971563981042651</v>
      </c>
      <c r="G920" s="9">
        <f t="shared" si="60"/>
        <v>2854.8661137440754</v>
      </c>
      <c r="H920" s="33">
        <f>+G857</f>
        <v>2734.9377464788731</v>
      </c>
      <c r="I920" s="34">
        <f t="shared" si="61"/>
        <v>239.76225352112669</v>
      </c>
    </row>
    <row r="921" spans="1:9" x14ac:dyDescent="0.25">
      <c r="A921" s="7">
        <v>42964</v>
      </c>
      <c r="B921" s="9">
        <v>2967.32</v>
      </c>
      <c r="C921">
        <f>+VLOOKUP($A921,'USD X Barril WTI'!$A$6060:$B$8189,2,0)</f>
        <v>47.07</v>
      </c>
      <c r="D921" s="36">
        <f>+IFERROR(VLOOKUP($A921,'TASA INTERVENCIÓN'!$A$9:$B$4757,2,0),D920)</f>
        <v>5.5E-2</v>
      </c>
      <c r="E921" s="52">
        <v>1.2500000000000001E-2</v>
      </c>
      <c r="F921">
        <f t="shared" si="59"/>
        <v>0.95971563981042651</v>
      </c>
      <c r="G921" s="9">
        <f t="shared" si="60"/>
        <v>2847.7834123222751</v>
      </c>
      <c r="H921" s="33">
        <f>+G858</f>
        <v>2724.8377464788732</v>
      </c>
      <c r="I921" s="34">
        <f t="shared" si="61"/>
        <v>242.48225352112695</v>
      </c>
    </row>
    <row r="922" spans="1:9" x14ac:dyDescent="0.25">
      <c r="A922" s="7">
        <v>42965</v>
      </c>
      <c r="B922" s="8">
        <v>2980.03</v>
      </c>
      <c r="C922">
        <f>+VLOOKUP($A922,'USD X Barril WTI'!$A$6060:$B$8189,2,0)</f>
        <v>48.59</v>
      </c>
      <c r="D922" s="36">
        <f>+IFERROR(VLOOKUP($A922,'TASA INTERVENCIÓN'!$A$9:$B$4757,2,0),D921)</f>
        <v>5.5E-2</v>
      </c>
      <c r="E922" s="52">
        <v>1.2500000000000001E-2</v>
      </c>
      <c r="F922">
        <f t="shared" si="59"/>
        <v>0.95971563981042651</v>
      </c>
      <c r="G922" s="9">
        <f t="shared" si="60"/>
        <v>2859.9813981042657</v>
      </c>
      <c r="H922" s="33">
        <f>+G859</f>
        <v>2743.9755868544603</v>
      </c>
      <c r="I922" s="34">
        <f t="shared" si="61"/>
        <v>236.05441314553991</v>
      </c>
    </row>
    <row r="923" spans="1:9" x14ac:dyDescent="0.25">
      <c r="A923" s="7">
        <v>42968</v>
      </c>
      <c r="B923" s="9">
        <v>2994.39</v>
      </c>
      <c r="C923">
        <f>+VLOOKUP($A923,'USD X Barril WTI'!$A$6060:$B$8189,2,0)</f>
        <v>47.39</v>
      </c>
      <c r="D923" s="36" t="e">
        <f>+IFERROR(VLOOKUP($A923,'TASA INTERVENCIÓN'!$A$9:$B$4757,2,0),#REF!)</f>
        <v>#REF!</v>
      </c>
      <c r="E923" s="52">
        <v>1.2500000000000001E-2</v>
      </c>
      <c r="F923" t="e">
        <f t="shared" si="59"/>
        <v>#REF!</v>
      </c>
      <c r="G923" s="9" t="e">
        <f t="shared" si="60"/>
        <v>#REF!</v>
      </c>
      <c r="H923" s="33" t="e">
        <f>+#REF!</f>
        <v>#REF!</v>
      </c>
      <c r="I923" s="34" t="e">
        <f t="shared" si="61"/>
        <v>#REF!</v>
      </c>
    </row>
    <row r="924" spans="1:9" x14ac:dyDescent="0.25">
      <c r="A924" s="7">
        <v>42969</v>
      </c>
      <c r="B924" s="8">
        <v>2994.39</v>
      </c>
      <c r="C924">
        <f>+VLOOKUP($A924,'USD X Barril WTI'!$A$6060:$B$8189,2,0)</f>
        <v>47.65</v>
      </c>
      <c r="D924" s="36">
        <f>+IFERROR(VLOOKUP($A924,'TASA INTERVENCIÓN'!$A$9:$B$4757,2,0),D923)</f>
        <v>5.5E-2</v>
      </c>
      <c r="E924" s="52">
        <v>1.2500000000000001E-2</v>
      </c>
      <c r="F924">
        <f t="shared" si="59"/>
        <v>0.95971563981042651</v>
      </c>
      <c r="G924" s="9">
        <f t="shared" si="60"/>
        <v>2873.762914691943</v>
      </c>
      <c r="H924" s="33">
        <f>+G861</f>
        <v>2740.2295774647887</v>
      </c>
      <c r="I924" s="34">
        <f t="shared" si="61"/>
        <v>254.16042253521118</v>
      </c>
    </row>
    <row r="925" spans="1:9" x14ac:dyDescent="0.25">
      <c r="A925" s="7">
        <v>42970</v>
      </c>
      <c r="B925" s="9">
        <v>2986.83</v>
      </c>
      <c r="C925">
        <f>+VLOOKUP($A925,'USD X Barril WTI'!$A$6060:$B$8189,2,0)</f>
        <v>48.45</v>
      </c>
      <c r="D925" s="36">
        <f>+IFERROR(VLOOKUP($A925,'TASA INTERVENCIÓN'!$A$9:$B$4757,2,0),D924)</f>
        <v>5.5E-2</v>
      </c>
      <c r="E925" s="52">
        <v>1.2500000000000001E-2</v>
      </c>
      <c r="F925">
        <f t="shared" si="59"/>
        <v>0.95971563981042651</v>
      </c>
      <c r="G925" s="9">
        <f t="shared" si="60"/>
        <v>2866.5074644549763</v>
      </c>
      <c r="H925" s="33">
        <f>+G862</f>
        <v>2745.6067605633802</v>
      </c>
      <c r="I925" s="34">
        <f t="shared" si="61"/>
        <v>241.22323943661968</v>
      </c>
    </row>
    <row r="926" spans="1:9" x14ac:dyDescent="0.25">
      <c r="A926" s="7">
        <v>42971</v>
      </c>
      <c r="B926" s="8">
        <v>2986.88</v>
      </c>
      <c r="C926">
        <f>+VLOOKUP($A926,'USD X Barril WTI'!$A$6060:$B$8189,2,0)</f>
        <v>47.24</v>
      </c>
      <c r="D926" s="36">
        <f>+IFERROR(VLOOKUP($A926,'TASA INTERVENCIÓN'!$A$9:$B$4757,2,0),D925)</f>
        <v>5.5E-2</v>
      </c>
      <c r="E926" s="52">
        <v>1.2500000000000001E-2</v>
      </c>
      <c r="F926">
        <f t="shared" si="59"/>
        <v>0.95971563981042651</v>
      </c>
      <c r="G926" s="9">
        <f t="shared" si="60"/>
        <v>2866.5554502369669</v>
      </c>
      <c r="H926" s="33">
        <f>+G863</f>
        <v>2754.606666666667</v>
      </c>
      <c r="I926" s="34">
        <f t="shared" si="61"/>
        <v>232.27333333333308</v>
      </c>
    </row>
    <row r="927" spans="1:9" x14ac:dyDescent="0.25">
      <c r="A927" s="7">
        <v>42972</v>
      </c>
      <c r="B927" s="9">
        <v>2972.98</v>
      </c>
      <c r="C927">
        <f>+VLOOKUP($A927,'USD X Barril WTI'!$A$6060:$B$8189,2,0)</f>
        <v>47.65</v>
      </c>
      <c r="D927" s="36">
        <f>+IFERROR(VLOOKUP($A927,'TASA INTERVENCIÓN'!$A$9:$B$4757,2,0),D926)</f>
        <v>5.5E-2</v>
      </c>
      <c r="E927" s="52">
        <v>1.2500000000000001E-2</v>
      </c>
      <c r="F927">
        <f t="shared" si="59"/>
        <v>0.95971563981042651</v>
      </c>
      <c r="G927" s="9">
        <f t="shared" si="60"/>
        <v>2853.2154028436016</v>
      </c>
      <c r="H927" s="33">
        <f>+G864</f>
        <v>2755.2515492957746</v>
      </c>
      <c r="I927" s="34">
        <f t="shared" si="61"/>
        <v>217.72845070422545</v>
      </c>
    </row>
    <row r="928" spans="1:9" x14ac:dyDescent="0.25">
      <c r="A928" s="7">
        <v>42975</v>
      </c>
      <c r="B928" s="8">
        <v>2933.96</v>
      </c>
      <c r="C928">
        <f>+VLOOKUP($A928,'USD X Barril WTI'!$A$6060:$B$8189,2,0)</f>
        <v>46.4</v>
      </c>
      <c r="D928" s="36">
        <f>+IFERROR(VLOOKUP($A928,'TASA INTERVENCIÓN'!$A$9:$B$4757,2,0),#REF!)</f>
        <v>5.5E-2</v>
      </c>
      <c r="E928" s="52">
        <v>1.2500000000000001E-2</v>
      </c>
      <c r="F928">
        <f t="shared" si="59"/>
        <v>0.95971563981042651</v>
      </c>
      <c r="G928" s="9">
        <f t="shared" si="60"/>
        <v>2815.7672985781992</v>
      </c>
      <c r="H928" s="33" t="e">
        <f>+#REF!</f>
        <v>#REF!</v>
      </c>
      <c r="I928" s="34" t="e">
        <f t="shared" si="61"/>
        <v>#REF!</v>
      </c>
    </row>
    <row r="929" spans="1:9" x14ac:dyDescent="0.25">
      <c r="A929" s="7">
        <v>42976</v>
      </c>
      <c r="B929" s="9">
        <v>2934.23</v>
      </c>
      <c r="C929">
        <f>+VLOOKUP($A929,'USD X Barril WTI'!$A$6060:$B$8189,2,0)</f>
        <v>46.46</v>
      </c>
      <c r="D929" s="36">
        <f>+IFERROR(VLOOKUP($A929,'TASA INTERVENCIÓN'!$A$9:$B$4757,2,0),D928)</f>
        <v>5.5E-2</v>
      </c>
      <c r="E929" s="52">
        <v>1.2500000000000001E-2</v>
      </c>
      <c r="F929">
        <f t="shared" si="59"/>
        <v>0.95971563981042651</v>
      </c>
      <c r="G929" s="9">
        <f t="shared" si="60"/>
        <v>2816.0264218009479</v>
      </c>
      <c r="H929" s="33" t="e">
        <f>+#REF!</f>
        <v>#REF!</v>
      </c>
      <c r="I929" s="34" t="e">
        <f t="shared" si="61"/>
        <v>#REF!</v>
      </c>
    </row>
    <row r="930" spans="1:9" x14ac:dyDescent="0.25">
      <c r="A930" s="7">
        <v>42977</v>
      </c>
      <c r="B930" s="8">
        <v>2940.35</v>
      </c>
      <c r="C930">
        <f>+VLOOKUP($A930,'USD X Barril WTI'!$A$6060:$B$8189,2,0)</f>
        <v>45.96</v>
      </c>
      <c r="D930" s="36">
        <f>+IFERROR(VLOOKUP($A930,'TASA INTERVENCIÓN'!$A$9:$B$4757,2,0),D929)</f>
        <v>5.5E-2</v>
      </c>
      <c r="E930" s="52">
        <v>1.2500000000000001E-2</v>
      </c>
      <c r="F930">
        <f t="shared" si="59"/>
        <v>0.95971563981042651</v>
      </c>
      <c r="G930" s="9">
        <f t="shared" si="60"/>
        <v>2821.8998815165874</v>
      </c>
      <c r="H930" s="33">
        <f>+G866</f>
        <v>2769.5103058823529</v>
      </c>
      <c r="I930" s="34">
        <f t="shared" si="61"/>
        <v>170.83969411764701</v>
      </c>
    </row>
    <row r="931" spans="1:9" x14ac:dyDescent="0.25">
      <c r="A931" s="7">
        <v>42978</v>
      </c>
      <c r="B931" s="9">
        <v>2937.09</v>
      </c>
      <c r="C931">
        <f>+VLOOKUP($A931,'USD X Barril WTI'!$A$6060:$B$8189,2,0)</f>
        <v>47.26</v>
      </c>
      <c r="D931" s="36">
        <f>+IFERROR(VLOOKUP($A931,'TASA INTERVENCIÓN'!$A$9:$B$4757,2,0),D930)</f>
        <v>5.5E-2</v>
      </c>
      <c r="E931" s="52">
        <v>1.2500000000000001E-2</v>
      </c>
      <c r="F931">
        <f t="shared" si="59"/>
        <v>0.95971563981042651</v>
      </c>
      <c r="G931" s="9">
        <f t="shared" si="60"/>
        <v>2818.7712085308058</v>
      </c>
      <c r="H931" s="33">
        <f>+G867</f>
        <v>2776.116894117647</v>
      </c>
      <c r="I931" s="34">
        <f t="shared" si="61"/>
        <v>160.97310588235314</v>
      </c>
    </row>
    <row r="932" spans="1:9" x14ac:dyDescent="0.25">
      <c r="A932" s="7">
        <v>42979</v>
      </c>
      <c r="B932" s="8">
        <v>2948.09</v>
      </c>
      <c r="C932">
        <f>+VLOOKUP($A932,'USD X Barril WTI'!$A$6060:$B$8189,2,0)</f>
        <v>47.32</v>
      </c>
      <c r="D932" s="36">
        <f>+IFERROR(VLOOKUP($A932,'TASA INTERVENCIÓN'!$A$9:$B$4757,2,0),D931)</f>
        <v>5.2499999999999998E-2</v>
      </c>
      <c r="E932" s="52">
        <v>1.2500000000000001E-2</v>
      </c>
      <c r="F932">
        <f t="shared" si="59"/>
        <v>0.96199524940617576</v>
      </c>
      <c r="G932" s="9">
        <f t="shared" si="60"/>
        <v>2836.048574821853</v>
      </c>
      <c r="H932" s="33">
        <f>+G868</f>
        <v>2776.6682352941175</v>
      </c>
      <c r="I932" s="34">
        <f t="shared" si="61"/>
        <v>171.42176470588265</v>
      </c>
    </row>
    <row r="933" spans="1:9" x14ac:dyDescent="0.25">
      <c r="A933" s="7">
        <v>42983</v>
      </c>
      <c r="B933" s="8">
        <v>2936.07</v>
      </c>
      <c r="C933">
        <f>+VLOOKUP($A933,'USD X Barril WTI'!$A$6060:$B$8189,2,0)</f>
        <v>48.63</v>
      </c>
      <c r="D933" s="36">
        <f>+IFERROR(VLOOKUP($A933,'TASA INTERVENCIÓN'!$A$9:$B$4757,2,0),#REF!)</f>
        <v>5.2499999999999998E-2</v>
      </c>
      <c r="E933" s="52">
        <v>1.2500000000000001E-2</v>
      </c>
      <c r="F933">
        <f t="shared" si="59"/>
        <v>0.96199524940617576</v>
      </c>
      <c r="G933" s="9">
        <f t="shared" si="60"/>
        <v>2824.4853919239904</v>
      </c>
      <c r="H933" s="33">
        <f>+G870</f>
        <v>2751.686776470588</v>
      </c>
      <c r="I933" s="34">
        <f t="shared" ref="I933:I978" si="62">+B933-H933</f>
        <v>184.38322352941213</v>
      </c>
    </row>
    <row r="934" spans="1:9" x14ac:dyDescent="0.25">
      <c r="A934" s="7">
        <v>42984</v>
      </c>
      <c r="B934" s="9">
        <v>2923.49</v>
      </c>
      <c r="C934">
        <f>+VLOOKUP($A934,'USD X Barril WTI'!$A$6060:$B$8189,2,0)</f>
        <v>49.13</v>
      </c>
      <c r="D934" s="36">
        <f>+IFERROR(VLOOKUP($A934,'TASA INTERVENCIÓN'!$A$9:$B$4757,2,0),D933)</f>
        <v>5.2499999999999998E-2</v>
      </c>
      <c r="E934" s="52">
        <v>1.2500000000000001E-2</v>
      </c>
      <c r="F934">
        <f t="shared" si="59"/>
        <v>0.96199524940617576</v>
      </c>
      <c r="G934" s="9">
        <f t="shared" ref="G934:G979" si="63">+B934*F934</f>
        <v>2812.3834916864607</v>
      </c>
      <c r="H934" s="33">
        <f>+G871</f>
        <v>2752.7609411764706</v>
      </c>
      <c r="I934" s="34">
        <f t="shared" si="62"/>
        <v>170.72905882352916</v>
      </c>
    </row>
    <row r="935" spans="1:9" x14ac:dyDescent="0.25">
      <c r="A935" s="7">
        <v>42985</v>
      </c>
      <c r="B935" s="8">
        <v>2919.5</v>
      </c>
      <c r="C935">
        <f>+VLOOKUP($A935,'USD X Barril WTI'!$A$6060:$B$8189,2,0)</f>
        <v>49.1</v>
      </c>
      <c r="D935" s="36">
        <f>+IFERROR(VLOOKUP($A935,'TASA INTERVENCIÓN'!$A$9:$B$4757,2,0),D934)</f>
        <v>5.2499999999999998E-2</v>
      </c>
      <c r="E935" s="52">
        <v>1.2500000000000001E-2</v>
      </c>
      <c r="F935">
        <f t="shared" ref="F935:F980" si="64">+(1+E935)/(1+D935)</f>
        <v>0.96199524940617576</v>
      </c>
      <c r="G935" s="9">
        <f t="shared" si="63"/>
        <v>2808.5451306413302</v>
      </c>
      <c r="H935" s="33">
        <f>+G872</f>
        <v>2750.7742117647058</v>
      </c>
      <c r="I935" s="34">
        <f t="shared" si="62"/>
        <v>168.7257882352942</v>
      </c>
    </row>
    <row r="936" spans="1:9" x14ac:dyDescent="0.25">
      <c r="A936" s="7">
        <v>42986</v>
      </c>
      <c r="B936" s="9">
        <v>2907.96</v>
      </c>
      <c r="C936">
        <f>+VLOOKUP($A936,'USD X Barril WTI'!$A$6060:$B$8189,2,0)</f>
        <v>47.44</v>
      </c>
      <c r="D936" s="36">
        <f>+IFERROR(VLOOKUP($A936,'TASA INTERVENCIÓN'!$A$9:$B$4757,2,0),D935)</f>
        <v>5.2499999999999998E-2</v>
      </c>
      <c r="E936" s="52">
        <v>1.2500000000000001E-2</v>
      </c>
      <c r="F936">
        <f t="shared" si="64"/>
        <v>0.96199524940617576</v>
      </c>
      <c r="G936" s="9">
        <f t="shared" si="63"/>
        <v>2797.4437054631831</v>
      </c>
      <c r="H936" s="33">
        <f>+G873</f>
        <v>2763.4550588235293</v>
      </c>
      <c r="I936" s="34">
        <f t="shared" si="62"/>
        <v>144.50494117647077</v>
      </c>
    </row>
    <row r="937" spans="1:9" x14ac:dyDescent="0.25">
      <c r="A937" s="7">
        <v>42989</v>
      </c>
      <c r="B937" s="8">
        <v>2909.15</v>
      </c>
      <c r="C937">
        <f>+VLOOKUP($A937,'USD X Barril WTI'!$A$6060:$B$8189,2,0)</f>
        <v>48.06</v>
      </c>
      <c r="D937" s="36">
        <f>+IFERROR(VLOOKUP($A937,'TASA INTERVENCIÓN'!$A$9:$B$4757,2,0),#REF!)</f>
        <v>5.2499999999999998E-2</v>
      </c>
      <c r="E937" s="52">
        <v>1.2500000000000001E-2</v>
      </c>
      <c r="F937">
        <f t="shared" si="64"/>
        <v>0.96199524940617576</v>
      </c>
      <c r="G937" s="9">
        <f t="shared" si="63"/>
        <v>2798.5884798099764</v>
      </c>
      <c r="H937" s="33" t="e">
        <f>+#REF!</f>
        <v>#REF!</v>
      </c>
      <c r="I937" s="34" t="e">
        <f t="shared" si="62"/>
        <v>#REF!</v>
      </c>
    </row>
    <row r="938" spans="1:9" x14ac:dyDescent="0.25">
      <c r="A938" s="7">
        <v>42990</v>
      </c>
      <c r="B938" s="9">
        <v>2916.1</v>
      </c>
      <c r="C938">
        <f>+VLOOKUP($A938,'USD X Barril WTI'!$A$6060:$B$8189,2,0)</f>
        <v>48.21</v>
      </c>
      <c r="D938" s="36">
        <f>+IFERROR(VLOOKUP($A938,'TASA INTERVENCIÓN'!$A$9:$B$4757,2,0),D937)</f>
        <v>5.2499999999999998E-2</v>
      </c>
      <c r="E938" s="52">
        <v>1.2500000000000001E-2</v>
      </c>
      <c r="F938">
        <f t="shared" si="64"/>
        <v>0.96199524940617576</v>
      </c>
      <c r="G938" s="9">
        <f t="shared" si="63"/>
        <v>2805.2743467933492</v>
      </c>
      <c r="H938" s="33">
        <f>+G875</f>
        <v>2775.3183999999997</v>
      </c>
      <c r="I938" s="34">
        <f t="shared" si="62"/>
        <v>140.78160000000025</v>
      </c>
    </row>
    <row r="939" spans="1:9" x14ac:dyDescent="0.25">
      <c r="A939" s="7">
        <v>42991</v>
      </c>
      <c r="B939" s="8">
        <v>2923.03</v>
      </c>
      <c r="C939">
        <f>+VLOOKUP($A939,'USD X Barril WTI'!$A$6060:$B$8189,2,0)</f>
        <v>49.3</v>
      </c>
      <c r="D939" s="36">
        <f>+IFERROR(VLOOKUP($A939,'TASA INTERVENCIÓN'!$A$9:$B$4757,2,0),D938)</f>
        <v>5.2499999999999998E-2</v>
      </c>
      <c r="E939" s="52">
        <v>1.2500000000000001E-2</v>
      </c>
      <c r="F939">
        <f t="shared" si="64"/>
        <v>0.96199524940617576</v>
      </c>
      <c r="G939" s="9">
        <f t="shared" si="63"/>
        <v>2811.9409738717341</v>
      </c>
      <c r="H939" s="33">
        <f>+G876</f>
        <v>2784.4630588235291</v>
      </c>
      <c r="I939" s="34">
        <f t="shared" si="62"/>
        <v>138.56694117647112</v>
      </c>
    </row>
    <row r="940" spans="1:9" x14ac:dyDescent="0.25">
      <c r="A940" s="7">
        <v>42992</v>
      </c>
      <c r="B940" s="9">
        <v>2909.52</v>
      </c>
      <c r="C940">
        <f>+VLOOKUP($A940,'USD X Barril WTI'!$A$6060:$B$8189,2,0)</f>
        <v>49.86</v>
      </c>
      <c r="D940" s="36">
        <f>+IFERROR(VLOOKUP($A940,'TASA INTERVENCIÓN'!$A$9:$B$4757,2,0),D939)</f>
        <v>5.2499999999999998E-2</v>
      </c>
      <c r="E940" s="52">
        <v>1.2500000000000001E-2</v>
      </c>
      <c r="F940">
        <f t="shared" si="64"/>
        <v>0.96199524940617576</v>
      </c>
      <c r="G940" s="9">
        <f t="shared" si="63"/>
        <v>2798.9444180522564</v>
      </c>
      <c r="H940" s="33">
        <f>+G877</f>
        <v>2795.1003529411764</v>
      </c>
      <c r="I940" s="34">
        <f t="shared" si="62"/>
        <v>114.41964705882356</v>
      </c>
    </row>
    <row r="941" spans="1:9" x14ac:dyDescent="0.25">
      <c r="A941" s="7">
        <v>42993</v>
      </c>
      <c r="B941" s="8">
        <v>2905.98</v>
      </c>
      <c r="C941">
        <f>+VLOOKUP($A941,'USD X Barril WTI'!$A$6060:$B$8189,2,0)</f>
        <v>49.9</v>
      </c>
      <c r="D941" s="36">
        <f>+IFERROR(VLOOKUP($A941,'TASA INTERVENCIÓN'!$A$9:$B$4757,2,0),D940)</f>
        <v>5.2499999999999998E-2</v>
      </c>
      <c r="E941" s="52">
        <v>1.2500000000000001E-2</v>
      </c>
      <c r="F941">
        <f t="shared" si="64"/>
        <v>0.96199524940617576</v>
      </c>
      <c r="G941" s="9">
        <f t="shared" si="63"/>
        <v>2795.5389548693588</v>
      </c>
      <c r="H941" s="33">
        <f>+G878</f>
        <v>2787.1147058823526</v>
      </c>
      <c r="I941" s="34">
        <f t="shared" si="62"/>
        <v>118.86529411764741</v>
      </c>
    </row>
    <row r="942" spans="1:9" x14ac:dyDescent="0.25">
      <c r="A942" s="7">
        <v>42996</v>
      </c>
      <c r="B942" s="9">
        <v>2897.83</v>
      </c>
      <c r="C942">
        <f>+VLOOKUP($A942,'USD X Barril WTI'!$A$6060:$B$8189,2,0)</f>
        <v>49.88</v>
      </c>
      <c r="D942" s="36">
        <f>+IFERROR(VLOOKUP($A942,'TASA INTERVENCIÓN'!$A$9:$B$4757,2,0),#REF!)</f>
        <v>5.2499999999999998E-2</v>
      </c>
      <c r="E942" s="52">
        <v>1.2500000000000001E-2</v>
      </c>
      <c r="F942">
        <f t="shared" si="64"/>
        <v>0.96199524940617576</v>
      </c>
      <c r="G942" s="9">
        <f t="shared" si="63"/>
        <v>2787.698693586698</v>
      </c>
      <c r="H942" s="33" t="e">
        <f>+#REF!</f>
        <v>#REF!</v>
      </c>
      <c r="I942" s="34" t="e">
        <f t="shared" si="62"/>
        <v>#REF!</v>
      </c>
    </row>
    <row r="943" spans="1:9" x14ac:dyDescent="0.25">
      <c r="A943" s="7">
        <v>42997</v>
      </c>
      <c r="B943" s="8">
        <v>2906.06</v>
      </c>
      <c r="C943">
        <f>+VLOOKUP($A943,'USD X Barril WTI'!$A$6060:$B$8189,2,0)</f>
        <v>49.54</v>
      </c>
      <c r="D943" s="36">
        <f>+IFERROR(VLOOKUP($A943,'TASA INTERVENCIÓN'!$A$9:$B$4757,2,0),D942)</f>
        <v>5.2499999999999998E-2</v>
      </c>
      <c r="E943" s="52">
        <v>1.2500000000000001E-2</v>
      </c>
      <c r="F943">
        <f t="shared" si="64"/>
        <v>0.96199524940617576</v>
      </c>
      <c r="G943" s="9">
        <f t="shared" si="63"/>
        <v>2795.6159144893109</v>
      </c>
      <c r="H943" s="33" t="e">
        <f>+G880</f>
        <v>#REF!</v>
      </c>
      <c r="I943" s="34" t="e">
        <f t="shared" si="62"/>
        <v>#REF!</v>
      </c>
    </row>
    <row r="944" spans="1:9" x14ac:dyDescent="0.25">
      <c r="A944" s="7">
        <v>42998</v>
      </c>
      <c r="B944" s="9">
        <v>2904.6</v>
      </c>
      <c r="C944">
        <f>+VLOOKUP($A944,'USD X Barril WTI'!$A$6060:$B$8189,2,0)</f>
        <v>50.29</v>
      </c>
      <c r="D944" s="36">
        <f>+IFERROR(VLOOKUP($A944,'TASA INTERVENCIÓN'!$A$9:$B$4757,2,0),D943)</f>
        <v>5.2499999999999998E-2</v>
      </c>
      <c r="E944" s="52">
        <v>1.2500000000000001E-2</v>
      </c>
      <c r="F944">
        <f t="shared" si="64"/>
        <v>0.96199524940617576</v>
      </c>
      <c r="G944" s="9">
        <f t="shared" si="63"/>
        <v>2794.2114014251779</v>
      </c>
      <c r="H944" s="33">
        <f>+G881</f>
        <v>2822.3068235294113</v>
      </c>
      <c r="I944" s="34">
        <f t="shared" si="62"/>
        <v>82.293176470588605</v>
      </c>
    </row>
    <row r="945" spans="1:9" x14ac:dyDescent="0.25">
      <c r="A945" s="7">
        <v>42999</v>
      </c>
      <c r="B945" s="8">
        <v>2893.18</v>
      </c>
      <c r="C945">
        <f>+VLOOKUP($A945,'USD X Barril WTI'!$A$6060:$B$8189,2,0)</f>
        <v>50.58</v>
      </c>
      <c r="D945" s="36">
        <f>+IFERROR(VLOOKUP($A945,'TASA INTERVENCIÓN'!$A$9:$B$4757,2,0),D944)</f>
        <v>5.2499999999999998E-2</v>
      </c>
      <c r="E945" s="52">
        <v>1.2500000000000001E-2</v>
      </c>
      <c r="F945">
        <f t="shared" si="64"/>
        <v>0.96199524940617576</v>
      </c>
      <c r="G945" s="9">
        <f t="shared" si="63"/>
        <v>2783.2254156769595</v>
      </c>
      <c r="H945" s="33">
        <f>+G882</f>
        <v>2886.9638823529413</v>
      </c>
      <c r="I945" s="34">
        <f t="shared" si="62"/>
        <v>6.2161176470585815</v>
      </c>
    </row>
    <row r="946" spans="1:9" x14ac:dyDescent="0.25">
      <c r="A946" s="7">
        <v>43000</v>
      </c>
      <c r="B946" s="9">
        <v>2913.96</v>
      </c>
      <c r="C946">
        <f>+VLOOKUP($A946,'USD X Barril WTI'!$A$6060:$B$8189,2,0)</f>
        <v>50.33</v>
      </c>
      <c r="D946" s="36">
        <f>+IFERROR(VLOOKUP($A946,'TASA INTERVENCIÓN'!$A$9:$B$4757,2,0),D945)</f>
        <v>5.2499999999999998E-2</v>
      </c>
      <c r="E946" s="52">
        <v>1.2500000000000001E-2</v>
      </c>
      <c r="F946">
        <f t="shared" si="64"/>
        <v>0.96199524940617576</v>
      </c>
      <c r="G946" s="9">
        <f t="shared" si="63"/>
        <v>2803.2156769596199</v>
      </c>
      <c r="H946" s="33">
        <f>+G883</f>
        <v>2910.1870588235292</v>
      </c>
      <c r="I946" s="34">
        <f t="shared" si="62"/>
        <v>3.7729411764707947</v>
      </c>
    </row>
    <row r="947" spans="1:9" x14ac:dyDescent="0.25">
      <c r="A947" s="7">
        <v>43003</v>
      </c>
      <c r="B947" s="8">
        <v>2900.73</v>
      </c>
      <c r="C947">
        <f>+VLOOKUP($A947,'USD X Barril WTI'!$A$6060:$B$8189,2,0)</f>
        <v>51.85</v>
      </c>
      <c r="D947" s="36">
        <f>+IFERROR(VLOOKUP($A947,'TASA INTERVENCIÓN'!$A$9:$B$4757,2,0),#REF!)</f>
        <v>5.2499999999999998E-2</v>
      </c>
      <c r="E947" s="52">
        <v>1.2500000000000001E-2</v>
      </c>
      <c r="F947">
        <f t="shared" si="64"/>
        <v>0.96199524940617576</v>
      </c>
      <c r="G947" s="9">
        <f t="shared" si="63"/>
        <v>2790.4884798099761</v>
      </c>
      <c r="H947" s="33" t="e">
        <f>+#REF!</f>
        <v>#REF!</v>
      </c>
      <c r="I947" s="34" t="e">
        <f t="shared" si="62"/>
        <v>#REF!</v>
      </c>
    </row>
    <row r="948" spans="1:9" x14ac:dyDescent="0.25">
      <c r="A948" s="7">
        <v>43004</v>
      </c>
      <c r="B948" s="9">
        <v>2924.57</v>
      </c>
      <c r="C948">
        <f>+VLOOKUP($A948,'USD X Barril WTI'!$A$6060:$B$8189,2,0)</f>
        <v>51.59</v>
      </c>
      <c r="D948" s="36">
        <f>+IFERROR(VLOOKUP($A948,'TASA INTERVENCIÓN'!$A$9:$B$4757,2,0),D947)</f>
        <v>5.2499999999999998E-2</v>
      </c>
      <c r="E948" s="52">
        <v>1.2500000000000001E-2</v>
      </c>
      <c r="F948">
        <f t="shared" si="64"/>
        <v>0.96199524940617576</v>
      </c>
      <c r="G948" s="9">
        <f t="shared" si="63"/>
        <v>2813.4224465558195</v>
      </c>
      <c r="H948" s="33" t="e">
        <f>+G885</f>
        <v>#REF!</v>
      </c>
      <c r="I948" s="34" t="e">
        <f t="shared" si="62"/>
        <v>#REF!</v>
      </c>
    </row>
    <row r="949" spans="1:9" x14ac:dyDescent="0.25">
      <c r="A949" s="7">
        <v>43005</v>
      </c>
      <c r="B949" s="8">
        <v>2930.7</v>
      </c>
      <c r="C949">
        <f>+VLOOKUP($A949,'USD X Barril WTI'!$A$6060:$B$8189,2,0)</f>
        <v>52.14</v>
      </c>
      <c r="D949" s="36">
        <f>+IFERROR(VLOOKUP($A949,'TASA INTERVENCIÓN'!$A$9:$B$4757,2,0),D948)</f>
        <v>5.2499999999999998E-2</v>
      </c>
      <c r="E949" s="52">
        <v>1.2500000000000001E-2</v>
      </c>
      <c r="F949">
        <f t="shared" si="64"/>
        <v>0.96199524940617576</v>
      </c>
      <c r="G949" s="9">
        <f t="shared" si="63"/>
        <v>2819.3194774346789</v>
      </c>
      <c r="H949" s="33">
        <f>+G886</f>
        <v>2869.0009411764704</v>
      </c>
      <c r="I949" s="34">
        <f t="shared" si="62"/>
        <v>61.699058823529413</v>
      </c>
    </row>
    <row r="950" spans="1:9" x14ac:dyDescent="0.25">
      <c r="A950" s="7">
        <v>43006</v>
      </c>
      <c r="B950" s="9">
        <v>2940.66</v>
      </c>
      <c r="C950">
        <f>+VLOOKUP($A950,'USD X Barril WTI'!$A$6060:$B$8189,2,0)</f>
        <v>51.62</v>
      </c>
      <c r="D950" s="36">
        <f>+IFERROR(VLOOKUP($A950,'TASA INTERVENCIÓN'!$A$9:$B$4757,2,0),D949)</f>
        <v>5.2499999999999998E-2</v>
      </c>
      <c r="E950" s="52">
        <v>1.2500000000000001E-2</v>
      </c>
      <c r="F950">
        <f t="shared" si="64"/>
        <v>0.96199524940617576</v>
      </c>
      <c r="G950" s="9">
        <f t="shared" si="63"/>
        <v>2828.9009501187647</v>
      </c>
      <c r="H950" s="33">
        <f>+G887</f>
        <v>2882.9138823529411</v>
      </c>
      <c r="I950" s="34">
        <f t="shared" si="62"/>
        <v>57.746117647058782</v>
      </c>
    </row>
    <row r="951" spans="1:9" x14ac:dyDescent="0.25">
      <c r="A951" s="7">
        <v>43007</v>
      </c>
      <c r="B951" s="8">
        <v>2941.07</v>
      </c>
      <c r="C951">
        <f>+VLOOKUP($A951,'USD X Barril WTI'!$A$6060:$B$8189,2,0)</f>
        <v>51.67</v>
      </c>
      <c r="D951" s="36">
        <f>+IFERROR(VLOOKUP($A951,'TASA INTERVENCIÓN'!$A$9:$B$4757,2,0),D950)</f>
        <v>5.2499999999999998E-2</v>
      </c>
      <c r="E951" s="52">
        <v>1.2500000000000001E-2</v>
      </c>
      <c r="F951">
        <f t="shared" si="64"/>
        <v>0.96199524940617576</v>
      </c>
      <c r="G951" s="9">
        <f t="shared" si="63"/>
        <v>2829.2953681710214</v>
      </c>
      <c r="H951" s="33">
        <f>+G888</f>
        <v>2881.351058823529</v>
      </c>
      <c r="I951" s="34">
        <f t="shared" si="62"/>
        <v>59.718941176471162</v>
      </c>
    </row>
    <row r="952" spans="1:9" x14ac:dyDescent="0.25">
      <c r="A952" s="7">
        <v>43010</v>
      </c>
      <c r="B952" s="9">
        <v>2936.67</v>
      </c>
      <c r="C952">
        <f>+VLOOKUP($A952,'USD X Barril WTI'!$A$6060:$B$8189,2,0)</f>
        <v>50.59</v>
      </c>
      <c r="D952" s="36">
        <f>+IFERROR(VLOOKUP($A952,'TASA INTERVENCIÓN'!$A$9:$B$4757,2,0),#REF!)</f>
        <v>5.2499999999999998E-2</v>
      </c>
      <c r="E952" s="52">
        <v>1.2500000000000001E-2</v>
      </c>
      <c r="F952">
        <f t="shared" si="64"/>
        <v>0.96199524940617576</v>
      </c>
      <c r="G952" s="9">
        <f t="shared" si="63"/>
        <v>2825.0625890736342</v>
      </c>
      <c r="H952" s="33" t="e">
        <f>+#REF!</f>
        <v>#REF!</v>
      </c>
      <c r="I952" s="34" t="e">
        <f t="shared" si="62"/>
        <v>#REF!</v>
      </c>
    </row>
    <row r="953" spans="1:9" x14ac:dyDescent="0.25">
      <c r="A953" s="7">
        <v>43011</v>
      </c>
      <c r="B953" s="8">
        <v>2949.33</v>
      </c>
      <c r="C953">
        <f>+VLOOKUP($A953,'USD X Barril WTI'!$A$6060:$B$8189,2,0)</f>
        <v>50.44</v>
      </c>
      <c r="D953" s="36">
        <f>+IFERROR(VLOOKUP($A953,'TASA INTERVENCIÓN'!$A$9:$B$4757,2,0),D952)</f>
        <v>5.2499999999999998E-2</v>
      </c>
      <c r="E953" s="52">
        <v>1.2500000000000001E-2</v>
      </c>
      <c r="F953">
        <f t="shared" si="64"/>
        <v>0.96199524940617576</v>
      </c>
      <c r="G953" s="9">
        <f t="shared" si="63"/>
        <v>2837.2414489311163</v>
      </c>
      <c r="H953" s="33" t="e">
        <f>+#REF!</f>
        <v>#REF!</v>
      </c>
      <c r="I953" s="34" t="e">
        <f t="shared" si="62"/>
        <v>#REF!</v>
      </c>
    </row>
    <row r="954" spans="1:9" x14ac:dyDescent="0.25">
      <c r="A954" s="7">
        <v>43012</v>
      </c>
      <c r="B954" s="9">
        <v>2953.81</v>
      </c>
      <c r="C954">
        <f>+VLOOKUP($A954,'USD X Barril WTI'!$A$6060:$B$8189,2,0)</f>
        <v>50</v>
      </c>
      <c r="D954" s="36">
        <f>+IFERROR(VLOOKUP($A954,'TASA INTERVENCIÓN'!$A$9:$B$4757,2,0),D953)</f>
        <v>5.2499999999999998E-2</v>
      </c>
      <c r="E954" s="52">
        <v>1.2500000000000001E-2</v>
      </c>
      <c r="F954">
        <f t="shared" si="64"/>
        <v>0.96199524940617576</v>
      </c>
      <c r="G954" s="9">
        <f t="shared" si="63"/>
        <v>2841.5511876484561</v>
      </c>
      <c r="H954" s="33" t="e">
        <f>+#REF!</f>
        <v>#REF!</v>
      </c>
      <c r="I954" s="34" t="e">
        <f t="shared" si="62"/>
        <v>#REF!</v>
      </c>
    </row>
    <row r="955" spans="1:9" x14ac:dyDescent="0.25">
      <c r="A955" s="7">
        <v>43013</v>
      </c>
      <c r="B955" s="8">
        <v>2945.59</v>
      </c>
      <c r="C955">
        <f>+VLOOKUP($A955,'USD X Barril WTI'!$A$6060:$B$8189,2,0)</f>
        <v>50.79</v>
      </c>
      <c r="D955" s="36">
        <f>+IFERROR(VLOOKUP($A955,'TASA INTERVENCIÓN'!$A$9:$B$4757,2,0),D954)</f>
        <v>5.2499999999999998E-2</v>
      </c>
      <c r="E955" s="52">
        <v>1.2500000000000001E-2</v>
      </c>
      <c r="F955">
        <f t="shared" si="64"/>
        <v>0.96199524940617576</v>
      </c>
      <c r="G955" s="9">
        <f t="shared" si="63"/>
        <v>2833.6435866983375</v>
      </c>
      <c r="H955" s="33">
        <f>+G890</f>
        <v>2920.6244680851055</v>
      </c>
      <c r="I955" s="34">
        <f t="shared" si="62"/>
        <v>24.965531914894655</v>
      </c>
    </row>
    <row r="956" spans="1:9" x14ac:dyDescent="0.25">
      <c r="A956" s="7">
        <v>43014</v>
      </c>
      <c r="B956" s="9">
        <v>2926.82</v>
      </c>
      <c r="C956">
        <f>+VLOOKUP($A956,'USD X Barril WTI'!$A$6060:$B$8189,2,0)</f>
        <v>49.34</v>
      </c>
      <c r="D956" s="36">
        <f>+IFERROR(VLOOKUP($A956,'TASA INTERVENCIÓN'!$A$9:$B$4757,2,0),D955)</f>
        <v>5.2499999999999998E-2</v>
      </c>
      <c r="E956" s="52">
        <v>1.2500000000000001E-2</v>
      </c>
      <c r="F956">
        <f t="shared" si="64"/>
        <v>0.96199524940617576</v>
      </c>
      <c r="G956" s="9">
        <f t="shared" si="63"/>
        <v>2815.5869358669834</v>
      </c>
      <c r="H956" s="33">
        <f>+G891</f>
        <v>2938.3372340425526</v>
      </c>
      <c r="I956" s="34">
        <f t="shared" si="62"/>
        <v>-11.517234042552445</v>
      </c>
    </row>
    <row r="957" spans="1:9" x14ac:dyDescent="0.25">
      <c r="A957" s="7">
        <v>43017</v>
      </c>
      <c r="B957" s="8">
        <v>2942.19</v>
      </c>
      <c r="C957">
        <f>+VLOOKUP($A957,'USD X Barril WTI'!$A$6060:$B$8189,2,0)</f>
        <v>49.58</v>
      </c>
      <c r="D957" s="36">
        <f>+IFERROR(VLOOKUP($A957,'TASA INTERVENCIÓN'!$A$9:$B$4757,2,0),#REF!)</f>
        <v>5.2499999999999998E-2</v>
      </c>
      <c r="E957" s="52">
        <v>1.2500000000000001E-2</v>
      </c>
      <c r="F957">
        <f t="shared" si="64"/>
        <v>0.96199524940617576</v>
      </c>
      <c r="G957" s="9">
        <f t="shared" si="63"/>
        <v>2830.3728028503565</v>
      </c>
      <c r="H957" s="33" t="e">
        <f>+#REF!</f>
        <v>#REF!</v>
      </c>
      <c r="I957" s="34" t="e">
        <f t="shared" si="62"/>
        <v>#REF!</v>
      </c>
    </row>
    <row r="958" spans="1:9" x14ac:dyDescent="0.25">
      <c r="A958" s="7">
        <v>43018</v>
      </c>
      <c r="B958" s="9">
        <v>2942.19</v>
      </c>
      <c r="C958">
        <f>+VLOOKUP($A958,'USD X Barril WTI'!$A$6060:$B$8189,2,0)</f>
        <v>50.93</v>
      </c>
      <c r="D958" s="36">
        <f>+IFERROR(VLOOKUP($A958,'TASA INTERVENCIÓN'!$A$9:$B$4757,2,0),D957)</f>
        <v>5.2499999999999998E-2</v>
      </c>
      <c r="E958" s="52">
        <v>1.2500000000000001E-2</v>
      </c>
      <c r="F958">
        <f t="shared" si="64"/>
        <v>0.96199524940617576</v>
      </c>
      <c r="G958" s="9">
        <f t="shared" si="63"/>
        <v>2830.3728028503565</v>
      </c>
      <c r="H958" s="33">
        <f>+G893</f>
        <v>2961.0478723404249</v>
      </c>
      <c r="I958" s="34">
        <f t="shared" si="62"/>
        <v>-18.857872340424819</v>
      </c>
    </row>
    <row r="959" spans="1:9" x14ac:dyDescent="0.25">
      <c r="A959" s="7">
        <v>43019</v>
      </c>
      <c r="B959" s="8">
        <v>2947.06</v>
      </c>
      <c r="C959">
        <f>+VLOOKUP($A959,'USD X Barril WTI'!$A$6060:$B$8189,2,0)</f>
        <v>51.3</v>
      </c>
      <c r="D959" s="36">
        <f>+IFERROR(VLOOKUP($A959,'TASA INTERVENCIÓN'!$A$9:$B$4757,2,0),D958)</f>
        <v>5.2499999999999998E-2</v>
      </c>
      <c r="E959" s="52">
        <v>1.2500000000000001E-2</v>
      </c>
      <c r="F959">
        <f t="shared" si="64"/>
        <v>0.96199524940617576</v>
      </c>
      <c r="G959" s="9">
        <f t="shared" si="63"/>
        <v>2835.0577197149642</v>
      </c>
      <c r="H959" s="33">
        <f>+G894</f>
        <v>2936.8053191489357</v>
      </c>
      <c r="I959" s="34">
        <f t="shared" si="62"/>
        <v>10.254680851064222</v>
      </c>
    </row>
    <row r="960" spans="1:9" x14ac:dyDescent="0.25">
      <c r="A960" s="7">
        <v>43020</v>
      </c>
      <c r="B960" s="9">
        <v>2953.77</v>
      </c>
      <c r="C960">
        <f>+VLOOKUP($A960,'USD X Barril WTI'!$A$6060:$B$8189,2,0)</f>
        <v>50.61</v>
      </c>
      <c r="D960" s="36">
        <f>+IFERROR(VLOOKUP($A960,'TASA INTERVENCIÓN'!$A$9:$B$4757,2,0),D959)</f>
        <v>5.2499999999999998E-2</v>
      </c>
      <c r="E960" s="52">
        <v>1.2500000000000001E-2</v>
      </c>
      <c r="F960">
        <f t="shared" si="64"/>
        <v>0.96199524940617576</v>
      </c>
      <c r="G960" s="9">
        <f t="shared" si="63"/>
        <v>2841.5127078384799</v>
      </c>
      <c r="H960" s="33">
        <f>+G895</f>
        <v>2937.1882978723397</v>
      </c>
      <c r="I960" s="34">
        <f t="shared" si="62"/>
        <v>16.581702127660265</v>
      </c>
    </row>
    <row r="961" spans="1:9" x14ac:dyDescent="0.25">
      <c r="A961" s="7">
        <v>43021</v>
      </c>
      <c r="B961" s="8">
        <v>2949.69</v>
      </c>
      <c r="C961">
        <f>+VLOOKUP($A961,'USD X Barril WTI'!$A$6060:$B$8189,2,0)</f>
        <v>51.43</v>
      </c>
      <c r="D961" s="36">
        <f>+IFERROR(VLOOKUP($A961,'TASA INTERVENCIÓN'!$A$9:$B$4757,2,0),D960)</f>
        <v>5.2499999999999998E-2</v>
      </c>
      <c r="E961" s="52">
        <v>1.2500000000000001E-2</v>
      </c>
      <c r="F961">
        <f t="shared" si="64"/>
        <v>0.96199524940617576</v>
      </c>
      <c r="G961" s="9">
        <f t="shared" si="63"/>
        <v>2837.5877672209026</v>
      </c>
      <c r="H961" s="33">
        <f>+G896</f>
        <v>2922.4148936170209</v>
      </c>
      <c r="I961" s="34">
        <f t="shared" si="62"/>
        <v>27.275106382979175</v>
      </c>
    </row>
    <row r="962" spans="1:9" x14ac:dyDescent="0.25">
      <c r="A962" s="7">
        <v>43024</v>
      </c>
      <c r="B962" s="9">
        <v>2932.05</v>
      </c>
      <c r="C962">
        <f>+VLOOKUP($A962,'USD X Barril WTI'!$A$6060:$B$8189,2,0)</f>
        <v>51.86</v>
      </c>
      <c r="D962" s="36" t="e">
        <f>+IFERROR(VLOOKUP($A962,'TASA INTERVENCIÓN'!$A$9:$B$4757,2,0),#REF!)</f>
        <v>#REF!</v>
      </c>
      <c r="E962" s="52">
        <v>1.2500000000000001E-2</v>
      </c>
      <c r="F962" t="e">
        <f t="shared" si="64"/>
        <v>#REF!</v>
      </c>
      <c r="G962" s="9" t="e">
        <f t="shared" si="63"/>
        <v>#REF!</v>
      </c>
      <c r="H962" s="33" t="e">
        <f>+#REF!</f>
        <v>#REF!</v>
      </c>
      <c r="I962" s="34" t="e">
        <f t="shared" si="62"/>
        <v>#REF!</v>
      </c>
    </row>
    <row r="963" spans="1:9" x14ac:dyDescent="0.25">
      <c r="A963" s="7">
        <v>43025</v>
      </c>
      <c r="B963" s="8">
        <v>2932.05</v>
      </c>
      <c r="C963">
        <f>+VLOOKUP($A963,'USD X Barril WTI'!$A$6060:$B$8189,2,0)</f>
        <v>51.87</v>
      </c>
      <c r="D963" s="36">
        <f>+IFERROR(VLOOKUP($A963,'TASA INTERVENCIÓN'!$A$9:$B$4757,2,0),D962)</f>
        <v>5.2499999999999998E-2</v>
      </c>
      <c r="E963" s="52">
        <v>1.2500000000000001E-2</v>
      </c>
      <c r="F963">
        <f t="shared" si="64"/>
        <v>0.96199524940617576</v>
      </c>
      <c r="G963" s="9">
        <f t="shared" si="63"/>
        <v>2820.6181710213777</v>
      </c>
      <c r="H963" s="33">
        <f>+G898</f>
        <v>2891.0680851063826</v>
      </c>
      <c r="I963" s="34">
        <f t="shared" si="62"/>
        <v>40.981914893617613</v>
      </c>
    </row>
    <row r="964" spans="1:9" x14ac:dyDescent="0.25">
      <c r="A964" s="7">
        <v>43026</v>
      </c>
      <c r="B964" s="9">
        <v>2944.27</v>
      </c>
      <c r="C964">
        <f>+VLOOKUP($A964,'USD X Barril WTI'!$A$6060:$B$8189,2,0)</f>
        <v>52.05</v>
      </c>
      <c r="D964" s="36">
        <f>+IFERROR(VLOOKUP($A964,'TASA INTERVENCIÓN'!$A$9:$B$4757,2,0),D963)</f>
        <v>5.2499999999999998E-2</v>
      </c>
      <c r="E964" s="52">
        <v>1.2500000000000001E-2</v>
      </c>
      <c r="F964">
        <f t="shared" si="64"/>
        <v>0.96199524940617576</v>
      </c>
      <c r="G964" s="9">
        <f t="shared" si="63"/>
        <v>2832.3737529691211</v>
      </c>
      <c r="H964" s="33">
        <f>+G899</f>
        <v>2901.63829787234</v>
      </c>
      <c r="I964" s="34">
        <f t="shared" si="62"/>
        <v>42.631702127659992</v>
      </c>
    </row>
    <row r="965" spans="1:9" x14ac:dyDescent="0.25">
      <c r="A965" s="7">
        <v>43027</v>
      </c>
      <c r="B965" s="8">
        <v>2935.66</v>
      </c>
      <c r="C965">
        <f>+VLOOKUP($A965,'USD X Barril WTI'!$A$6060:$B$8189,2,0)</f>
        <v>51.29</v>
      </c>
      <c r="D965" s="36">
        <f>+IFERROR(VLOOKUP($A965,'TASA INTERVENCIÓN'!$A$9:$B$4757,2,0),D964)</f>
        <v>5.2499999999999998E-2</v>
      </c>
      <c r="E965" s="52">
        <v>1.2500000000000001E-2</v>
      </c>
      <c r="F965">
        <f t="shared" si="64"/>
        <v>0.96199524940617576</v>
      </c>
      <c r="G965" s="9">
        <f t="shared" si="63"/>
        <v>2824.0909738717337</v>
      </c>
      <c r="H965" s="33">
        <f>+G900</f>
        <v>2885.0361702127657</v>
      </c>
      <c r="I965" s="34">
        <f t="shared" si="62"/>
        <v>50.623829787234172</v>
      </c>
    </row>
    <row r="966" spans="1:9" x14ac:dyDescent="0.25">
      <c r="A966" s="7">
        <v>43028</v>
      </c>
      <c r="B966" s="9">
        <v>2921.92</v>
      </c>
      <c r="C966">
        <f>+VLOOKUP($A966,'USD X Barril WTI'!$A$6060:$B$8189,2,0)</f>
        <v>51.63</v>
      </c>
      <c r="D966" s="36">
        <f>+IFERROR(VLOOKUP($A966,'TASA INTERVENCIÓN'!$A$9:$B$4757,2,0),D965)</f>
        <v>5.2499999999999998E-2</v>
      </c>
      <c r="E966" s="52">
        <v>1.2500000000000001E-2</v>
      </c>
      <c r="F966">
        <f t="shared" si="64"/>
        <v>0.96199524940617576</v>
      </c>
      <c r="G966" s="9">
        <f t="shared" si="63"/>
        <v>2810.8731591448932</v>
      </c>
      <c r="H966" s="33">
        <f>+G901</f>
        <v>2881.9148936170209</v>
      </c>
      <c r="I966" s="34">
        <f t="shared" si="62"/>
        <v>40.005106382979193</v>
      </c>
    </row>
    <row r="967" spans="1:9" x14ac:dyDescent="0.25">
      <c r="A967" s="7">
        <v>43031</v>
      </c>
      <c r="B967" s="8">
        <v>2936.66</v>
      </c>
      <c r="C967">
        <f>+VLOOKUP($A967,'USD X Barril WTI'!$A$6060:$B$8189,2,0)</f>
        <v>51.91</v>
      </c>
      <c r="D967" s="36">
        <f>+IFERROR(VLOOKUP($A967,'TASA INTERVENCIÓN'!$A$9:$B$4757,2,0),#REF!)</f>
        <v>5.2499999999999998E-2</v>
      </c>
      <c r="E967" s="52">
        <v>1.2500000000000001E-2</v>
      </c>
      <c r="F967">
        <f t="shared" si="64"/>
        <v>0.96199524940617576</v>
      </c>
      <c r="G967" s="9">
        <f t="shared" si="63"/>
        <v>2825.05296912114</v>
      </c>
      <c r="H967" s="33" t="e">
        <f>+#REF!</f>
        <v>#REF!</v>
      </c>
      <c r="I967" s="34" t="e">
        <f t="shared" si="62"/>
        <v>#REF!</v>
      </c>
    </row>
    <row r="968" spans="1:9" x14ac:dyDescent="0.25">
      <c r="A968" s="7">
        <v>43032</v>
      </c>
      <c r="B968" s="9">
        <v>2947.69</v>
      </c>
      <c r="C968">
        <f>+VLOOKUP($A968,'USD X Barril WTI'!$A$6060:$B$8189,2,0)</f>
        <v>52.32</v>
      </c>
      <c r="D968" s="36">
        <f>+IFERROR(VLOOKUP($A968,'TASA INTERVENCIÓN'!$A$9:$B$4757,2,0),D967)</f>
        <v>5.2499999999999998E-2</v>
      </c>
      <c r="E968" s="52">
        <v>1.2500000000000001E-2</v>
      </c>
      <c r="F968">
        <f t="shared" si="64"/>
        <v>0.96199524940617576</v>
      </c>
      <c r="G968" s="9">
        <f t="shared" si="63"/>
        <v>2835.6637767220905</v>
      </c>
      <c r="H968" s="33">
        <f>+G903</f>
        <v>2882.652127659574</v>
      </c>
      <c r="I968" s="34">
        <f t="shared" si="62"/>
        <v>65.03787234042602</v>
      </c>
    </row>
    <row r="969" spans="1:9" x14ac:dyDescent="0.25">
      <c r="A969" s="7">
        <v>43033</v>
      </c>
      <c r="B969" s="8">
        <v>2971.36</v>
      </c>
      <c r="C969">
        <f>+VLOOKUP($A969,'USD X Barril WTI'!$A$6060:$B$8189,2,0)</f>
        <v>51.97</v>
      </c>
      <c r="D969" s="36">
        <f>+IFERROR(VLOOKUP($A969,'TASA INTERVENCIÓN'!$A$9:$B$4757,2,0),D968)</f>
        <v>5.2499999999999998E-2</v>
      </c>
      <c r="E969" s="52">
        <v>1.2500000000000001E-2</v>
      </c>
      <c r="F969">
        <f t="shared" si="64"/>
        <v>0.96199524940617576</v>
      </c>
      <c r="G969" s="9">
        <f t="shared" si="63"/>
        <v>2858.4342042755347</v>
      </c>
      <c r="H969" s="33">
        <f>+G904</f>
        <v>2895.0031914893611</v>
      </c>
      <c r="I969" s="34">
        <f t="shared" si="62"/>
        <v>76.356808510638984</v>
      </c>
    </row>
    <row r="970" spans="1:9" x14ac:dyDescent="0.25">
      <c r="A970" s="7">
        <v>43034</v>
      </c>
      <c r="B970" s="9">
        <v>2989.39</v>
      </c>
      <c r="C970">
        <f>+VLOOKUP($A970,'USD X Barril WTI'!$A$6060:$B$8189,2,0)</f>
        <v>52.41</v>
      </c>
      <c r="D970" s="36">
        <f>+IFERROR(VLOOKUP($A970,'TASA INTERVENCIÓN'!$A$9:$B$4757,2,0),D969)</f>
        <v>5.2499999999999998E-2</v>
      </c>
      <c r="E970" s="52">
        <v>1.2500000000000001E-2</v>
      </c>
      <c r="F970">
        <f t="shared" si="64"/>
        <v>0.96199524940617576</v>
      </c>
      <c r="G970" s="9">
        <f t="shared" si="63"/>
        <v>2875.7789786223275</v>
      </c>
      <c r="H970" s="33">
        <f>+G905</f>
        <v>2897.760638297872</v>
      </c>
      <c r="I970" s="34">
        <f t="shared" si="62"/>
        <v>91.629361702127881</v>
      </c>
    </row>
    <row r="971" spans="1:9" x14ac:dyDescent="0.25">
      <c r="A971" s="7">
        <v>43035</v>
      </c>
      <c r="B971" s="8">
        <v>3008.8</v>
      </c>
      <c r="C971">
        <f>+VLOOKUP($A971,'USD X Barril WTI'!$A$6060:$B$8189,2,0)</f>
        <v>53.92</v>
      </c>
      <c r="D971" s="36">
        <f>+IFERROR(VLOOKUP($A971,'TASA INTERVENCIÓN'!$A$9:$B$4757,2,0),D970)</f>
        <v>5.2499999999999998E-2</v>
      </c>
      <c r="E971" s="52">
        <v>1.2500000000000001E-2</v>
      </c>
      <c r="F971">
        <f t="shared" si="64"/>
        <v>0.96199524940617576</v>
      </c>
      <c r="G971" s="9">
        <f t="shared" si="63"/>
        <v>2894.4513064133016</v>
      </c>
      <c r="H971" s="33">
        <f>+G906</f>
        <v>2897.4446808510629</v>
      </c>
      <c r="I971" s="34">
        <f t="shared" si="62"/>
        <v>111.35531914893727</v>
      </c>
    </row>
    <row r="972" spans="1:9" x14ac:dyDescent="0.25">
      <c r="A972" s="7">
        <v>43038</v>
      </c>
      <c r="B972" s="9">
        <v>3009.85</v>
      </c>
      <c r="C972">
        <f>+VLOOKUP($A972,'USD X Barril WTI'!$A$6060:$B$8189,2,0)</f>
        <v>54.11</v>
      </c>
      <c r="D972" s="36">
        <f>+IFERROR(VLOOKUP($A972,'TASA INTERVENCIÓN'!$A$9:$B$4757,2,0),#REF!)</f>
        <v>0.05</v>
      </c>
      <c r="E972" s="52">
        <v>1.2500000000000001E-2</v>
      </c>
      <c r="F972">
        <f t="shared" si="64"/>
        <v>0.96428571428571419</v>
      </c>
      <c r="G972" s="9">
        <f t="shared" si="63"/>
        <v>2902.355357142857</v>
      </c>
      <c r="H972" s="33" t="e">
        <f>+#REF!</f>
        <v>#REF!</v>
      </c>
      <c r="I972" s="34" t="e">
        <f t="shared" si="62"/>
        <v>#REF!</v>
      </c>
    </row>
    <row r="973" spans="1:9" x14ac:dyDescent="0.25">
      <c r="A973" s="7">
        <v>43039</v>
      </c>
      <c r="B973" s="8">
        <v>3011.44</v>
      </c>
      <c r="C973">
        <f>+VLOOKUP($A973,'USD X Barril WTI'!$A$6060:$B$8189,2,0)</f>
        <v>54.36</v>
      </c>
      <c r="D973" s="36">
        <f>+IFERROR(VLOOKUP($A973,'TASA INTERVENCIÓN'!$A$9:$B$4757,2,0),D972)</f>
        <v>0.05</v>
      </c>
      <c r="E973" s="52">
        <v>1.2500000000000001E-2</v>
      </c>
      <c r="F973">
        <f t="shared" si="64"/>
        <v>0.96428571428571419</v>
      </c>
      <c r="G973" s="9">
        <f t="shared" si="63"/>
        <v>2903.8885714285711</v>
      </c>
      <c r="H973" s="33">
        <f>+G908</f>
        <v>2874.569075829384</v>
      </c>
      <c r="I973" s="34">
        <f t="shared" si="62"/>
        <v>136.87092417061604</v>
      </c>
    </row>
    <row r="974" spans="1:9" x14ac:dyDescent="0.25">
      <c r="A974" s="7">
        <v>43040</v>
      </c>
      <c r="B974" s="9">
        <v>3039.19</v>
      </c>
      <c r="C974">
        <f>+VLOOKUP($A974,'USD X Barril WTI'!$A$6060:$B$8189,2,0)</f>
        <v>54.32</v>
      </c>
      <c r="D974" s="36">
        <f>+IFERROR(VLOOKUP($A974,'TASA INTERVENCIÓN'!$A$9:$B$4757,2,0),D973)</f>
        <v>0.05</v>
      </c>
      <c r="E974" s="52">
        <v>1.2500000000000001E-2</v>
      </c>
      <c r="F974">
        <f t="shared" si="64"/>
        <v>0.96428571428571419</v>
      </c>
      <c r="G974" s="9">
        <f t="shared" si="63"/>
        <v>2930.6474999999996</v>
      </c>
      <c r="H974" s="33">
        <f>+G909</f>
        <v>2876.8340047393367</v>
      </c>
      <c r="I974" s="34">
        <f t="shared" si="62"/>
        <v>162.35599526066335</v>
      </c>
    </row>
    <row r="975" spans="1:9" x14ac:dyDescent="0.25">
      <c r="A975" s="7">
        <v>43041</v>
      </c>
      <c r="B975" s="8">
        <v>3038.56</v>
      </c>
      <c r="C975">
        <f>+VLOOKUP($A975,'USD X Barril WTI'!$A$6060:$B$8189,2,0)</f>
        <v>54.55</v>
      </c>
      <c r="D975" s="36">
        <f>+IFERROR(VLOOKUP($A975,'TASA INTERVENCIÓN'!$A$9:$B$4757,2,0),D974)</f>
        <v>0.05</v>
      </c>
      <c r="E975" s="52">
        <v>1.2500000000000001E-2</v>
      </c>
      <c r="F975">
        <f t="shared" si="64"/>
        <v>0.96428571428571419</v>
      </c>
      <c r="G975" s="9">
        <f t="shared" si="63"/>
        <v>2930.0399999999995</v>
      </c>
      <c r="H975" s="33">
        <f>+G910</f>
        <v>2853.2633886255926</v>
      </c>
      <c r="I975" s="34">
        <f t="shared" si="62"/>
        <v>185.29661137440735</v>
      </c>
    </row>
    <row r="976" spans="1:9" x14ac:dyDescent="0.25">
      <c r="A976" s="7">
        <v>43042</v>
      </c>
      <c r="B976" s="9">
        <v>3054.38</v>
      </c>
      <c r="C976">
        <f>+VLOOKUP($A976,'USD X Barril WTI'!$A$6060:$B$8189,2,0)</f>
        <v>55.63</v>
      </c>
      <c r="D976" s="36">
        <f>+IFERROR(VLOOKUP($A976,'TASA INTERVENCIÓN'!$A$9:$B$4757,2,0),D975)</f>
        <v>0.05</v>
      </c>
      <c r="E976" s="52">
        <v>1.2500000000000001E-2</v>
      </c>
      <c r="F976">
        <f t="shared" si="64"/>
        <v>0.96428571428571419</v>
      </c>
      <c r="G976" s="9">
        <f t="shared" si="63"/>
        <v>2945.2949999999996</v>
      </c>
      <c r="H976" s="33">
        <f>+G911</f>
        <v>2845.2305687203789</v>
      </c>
      <c r="I976" s="34">
        <f t="shared" si="62"/>
        <v>209.14943127962124</v>
      </c>
    </row>
    <row r="977" spans="1:9" x14ac:dyDescent="0.25">
      <c r="A977" s="7">
        <v>43045</v>
      </c>
      <c r="B977" s="8">
        <v>3055.57</v>
      </c>
      <c r="C977">
        <f>+VLOOKUP($A977,'USD X Barril WTI'!$A$6060:$B$8189,2,0)</f>
        <v>57.34</v>
      </c>
      <c r="D977" s="36" t="e">
        <f>+IFERROR(VLOOKUP($A977,'TASA INTERVENCIÓN'!$A$9:$B$4757,2,0),#REF!)</f>
        <v>#REF!</v>
      </c>
      <c r="E977" s="52">
        <v>1.2500000000000001E-2</v>
      </c>
      <c r="F977" t="e">
        <f t="shared" si="64"/>
        <v>#REF!</v>
      </c>
      <c r="G977" s="9" t="e">
        <f t="shared" si="63"/>
        <v>#REF!</v>
      </c>
      <c r="H977" s="33" t="e">
        <f>+#REF!</f>
        <v>#REF!</v>
      </c>
      <c r="I977" s="34" t="e">
        <f t="shared" si="62"/>
        <v>#REF!</v>
      </c>
    </row>
    <row r="978" spans="1:9" x14ac:dyDescent="0.25">
      <c r="A978" s="7">
        <v>43046</v>
      </c>
      <c r="B978" s="9">
        <v>3055.57</v>
      </c>
      <c r="C978">
        <f>+VLOOKUP($A978,'USD X Barril WTI'!$A$6060:$B$8189,2,0)</f>
        <v>57.19</v>
      </c>
      <c r="D978" s="36">
        <f>+IFERROR(VLOOKUP($A978,'TASA INTERVENCIÓN'!$A$9:$B$4757,2,0),D977)</f>
        <v>0.05</v>
      </c>
      <c r="E978" s="52">
        <v>1.2500000000000001E-2</v>
      </c>
      <c r="F978">
        <f t="shared" si="64"/>
        <v>0.96428571428571419</v>
      </c>
      <c r="G978" s="9">
        <f t="shared" si="63"/>
        <v>2946.4424999999997</v>
      </c>
      <c r="H978" s="33" t="e">
        <f>+G913</f>
        <v>#REF!</v>
      </c>
      <c r="I978" s="34" t="e">
        <f t="shared" si="62"/>
        <v>#REF!</v>
      </c>
    </row>
    <row r="979" spans="1:9" x14ac:dyDescent="0.25">
      <c r="A979" s="7">
        <v>43047</v>
      </c>
      <c r="B979" s="8">
        <v>3026.94</v>
      </c>
      <c r="C979">
        <f>+VLOOKUP($A979,'USD X Barril WTI'!$A$6060:$B$8189,2,0)</f>
        <v>56.82</v>
      </c>
      <c r="D979" s="36">
        <f>+IFERROR(VLOOKUP($A979,'TASA INTERVENCIÓN'!$A$9:$B$4757,2,0),D978)</f>
        <v>0.05</v>
      </c>
      <c r="E979" s="52">
        <v>1.2500000000000001E-2</v>
      </c>
      <c r="F979">
        <f t="shared" si="64"/>
        <v>0.96428571428571419</v>
      </c>
      <c r="G979" s="9">
        <f t="shared" si="63"/>
        <v>2918.8349999999996</v>
      </c>
      <c r="H979" s="33">
        <f>+G914</f>
        <v>2854.5686018957344</v>
      </c>
      <c r="I979" s="34">
        <f t="shared" ref="I979:I1021" si="65">+B979-H979</f>
        <v>172.37139810426561</v>
      </c>
    </row>
    <row r="980" spans="1:9" x14ac:dyDescent="0.25">
      <c r="A980" s="7">
        <v>43048</v>
      </c>
      <c r="B980" s="9">
        <v>3017.78</v>
      </c>
      <c r="C980">
        <f>+VLOOKUP($A980,'USD X Barril WTI'!$A$6060:$B$8189,2,0)</f>
        <v>57.16</v>
      </c>
      <c r="D980" s="36">
        <f>+IFERROR(VLOOKUP($A980,'TASA INTERVENCIÓN'!$A$9:$B$4757,2,0),D979)</f>
        <v>0.05</v>
      </c>
      <c r="E980" s="52">
        <v>1.2500000000000001E-2</v>
      </c>
      <c r="F980">
        <f t="shared" si="64"/>
        <v>0.96428571428571419</v>
      </c>
      <c r="G980" s="9">
        <f t="shared" ref="G980:G1022" si="66">+B980*F980</f>
        <v>2910.0021428571426</v>
      </c>
      <c r="H980" s="33">
        <f>+G915</f>
        <v>2873.9836492890995</v>
      </c>
      <c r="I980" s="34">
        <f t="shared" si="65"/>
        <v>143.7963507109007</v>
      </c>
    </row>
    <row r="981" spans="1:9" x14ac:dyDescent="0.25">
      <c r="A981" s="7">
        <v>43049</v>
      </c>
      <c r="B981" s="8">
        <v>3015.52</v>
      </c>
      <c r="C981">
        <f>+VLOOKUP($A981,'USD X Barril WTI'!$A$6060:$B$8189,2,0)</f>
        <v>56.75</v>
      </c>
      <c r="D981" s="36">
        <f>+IFERROR(VLOOKUP($A981,'TASA INTERVENCIÓN'!$A$9:$B$4757,2,0),D980)</f>
        <v>0.05</v>
      </c>
      <c r="E981" s="52">
        <v>1.2500000000000001E-2</v>
      </c>
      <c r="F981">
        <f t="shared" ref="F981:F1023" si="67">+(1+E981)/(1+D981)</f>
        <v>0.96428571428571419</v>
      </c>
      <c r="G981" s="9">
        <f t="shared" si="66"/>
        <v>2907.8228571428567</v>
      </c>
      <c r="H981" s="33">
        <f>+G916</f>
        <v>2889.8381516587674</v>
      </c>
      <c r="I981" s="34">
        <f t="shared" si="65"/>
        <v>125.68184834123258</v>
      </c>
    </row>
    <row r="982" spans="1:9" x14ac:dyDescent="0.25">
      <c r="A982" s="7">
        <v>43052</v>
      </c>
      <c r="B982" s="9">
        <v>3004.88</v>
      </c>
      <c r="C982">
        <f>+VLOOKUP($A982,'USD X Barril WTI'!$A$6060:$B$8189,2,0)</f>
        <v>56.77</v>
      </c>
      <c r="D982" s="36" t="e">
        <f>+IFERROR(VLOOKUP($A982,'TASA INTERVENCIÓN'!$A$9:$B$4757,2,0),#REF!)</f>
        <v>#REF!</v>
      </c>
      <c r="E982" s="52">
        <v>1.2500000000000001E-2</v>
      </c>
      <c r="F982" t="e">
        <f t="shared" si="67"/>
        <v>#REF!</v>
      </c>
      <c r="G982" s="9" t="e">
        <f t="shared" si="66"/>
        <v>#REF!</v>
      </c>
      <c r="H982" s="33" t="e">
        <f>+#REF!</f>
        <v>#REF!</v>
      </c>
      <c r="I982" s="34" t="e">
        <f t="shared" si="65"/>
        <v>#REF!</v>
      </c>
    </row>
    <row r="983" spans="1:9" x14ac:dyDescent="0.25">
      <c r="A983" s="7">
        <v>43053</v>
      </c>
      <c r="B983" s="8">
        <v>3004.88</v>
      </c>
      <c r="C983">
        <f>+VLOOKUP($A983,'USD X Barril WTI'!$A$6060:$B$8189,2,0)</f>
        <v>55.67</v>
      </c>
      <c r="D983" s="36">
        <f>+IFERROR(VLOOKUP($A983,'TASA INTERVENCIÓN'!$A$9:$B$4757,2,0),D982)</f>
        <v>0.05</v>
      </c>
      <c r="E983" s="52">
        <v>1.2500000000000001E-2</v>
      </c>
      <c r="F983">
        <f t="shared" si="67"/>
        <v>0.96428571428571419</v>
      </c>
      <c r="G983" s="9">
        <f t="shared" si="66"/>
        <v>2897.562857142857</v>
      </c>
      <c r="H983" s="33">
        <f>+G918</f>
        <v>2864.741587677725</v>
      </c>
      <c r="I983" s="34">
        <f t="shared" si="65"/>
        <v>140.13841232227514</v>
      </c>
    </row>
    <row r="984" spans="1:9" x14ac:dyDescent="0.25">
      <c r="A984" s="7">
        <v>43054</v>
      </c>
      <c r="B984" s="9">
        <v>3016.7</v>
      </c>
      <c r="C984">
        <f>+VLOOKUP($A984,'USD X Barril WTI'!$A$6060:$B$8189,2,0)</f>
        <v>55.28</v>
      </c>
      <c r="D984" s="36">
        <f>+IFERROR(VLOOKUP($A984,'TASA INTERVENCIÓN'!$A$9:$B$4757,2,0),D983)</f>
        <v>0.05</v>
      </c>
      <c r="E984" s="52">
        <v>1.2500000000000001E-2</v>
      </c>
      <c r="F984">
        <f t="shared" si="67"/>
        <v>0.96428571428571419</v>
      </c>
      <c r="G984" s="9">
        <f t="shared" si="66"/>
        <v>2908.9607142857139</v>
      </c>
      <c r="H984" s="33">
        <f>+G919</f>
        <v>2847.0348341232225</v>
      </c>
      <c r="I984" s="34">
        <f t="shared" si="65"/>
        <v>169.66516587677734</v>
      </c>
    </row>
    <row r="985" spans="1:9" x14ac:dyDescent="0.25">
      <c r="A985" s="7">
        <v>43055</v>
      </c>
      <c r="B985" s="8">
        <v>3023.88</v>
      </c>
      <c r="C985">
        <f>+VLOOKUP($A985,'USD X Barril WTI'!$A$6060:$B$8189,2,0)</f>
        <v>55.14</v>
      </c>
      <c r="D985" s="36">
        <f>+IFERROR(VLOOKUP($A985,'TASA INTERVENCIÓN'!$A$9:$B$4757,2,0),D984)</f>
        <v>0.05</v>
      </c>
      <c r="E985" s="52">
        <v>1.2500000000000001E-2</v>
      </c>
      <c r="F985">
        <f t="shared" si="67"/>
        <v>0.96428571428571419</v>
      </c>
      <c r="G985" s="9">
        <f t="shared" si="66"/>
        <v>2915.8842857142854</v>
      </c>
      <c r="H985" s="33">
        <f>+G920</f>
        <v>2854.8661137440754</v>
      </c>
      <c r="I985" s="34">
        <f t="shared" si="65"/>
        <v>169.01388625592472</v>
      </c>
    </row>
    <row r="986" spans="1:9" x14ac:dyDescent="0.25">
      <c r="A986" s="7">
        <v>43056</v>
      </c>
      <c r="B986" s="9">
        <v>3015.79</v>
      </c>
      <c r="C986">
        <f>+VLOOKUP($A986,'USD X Barril WTI'!$A$6060:$B$8189,2,0)</f>
        <v>56.21</v>
      </c>
      <c r="D986" s="36">
        <f>+IFERROR(VLOOKUP($A986,'TASA INTERVENCIÓN'!$A$9:$B$4757,2,0),D985)</f>
        <v>0.05</v>
      </c>
      <c r="E986" s="52">
        <v>1.2500000000000001E-2</v>
      </c>
      <c r="F986">
        <f t="shared" si="67"/>
        <v>0.96428571428571419</v>
      </c>
      <c r="G986" s="9">
        <f t="shared" si="66"/>
        <v>2908.0832142857139</v>
      </c>
      <c r="H986" s="33">
        <f>+G921</f>
        <v>2847.7834123222751</v>
      </c>
      <c r="I986" s="34">
        <f t="shared" si="65"/>
        <v>168.00658767772484</v>
      </c>
    </row>
    <row r="987" spans="1:9" x14ac:dyDescent="0.25">
      <c r="A987" s="7">
        <v>43059</v>
      </c>
      <c r="B987" s="8">
        <v>3003.19</v>
      </c>
      <c r="C987">
        <f>+VLOOKUP($A987,'USD X Barril WTI'!$A$6060:$B$8189,2,0)</f>
        <v>56.21</v>
      </c>
      <c r="D987" s="36">
        <f>+IFERROR(VLOOKUP($A987,'TASA INTERVENCIÓN'!$A$9:$B$4757,2,0),#REF!)</f>
        <v>0.05</v>
      </c>
      <c r="E987" s="52">
        <v>1.2500000000000001E-2</v>
      </c>
      <c r="F987">
        <f t="shared" si="67"/>
        <v>0.96428571428571419</v>
      </c>
      <c r="G987" s="9">
        <f t="shared" si="66"/>
        <v>2895.9332142857143</v>
      </c>
      <c r="H987" s="33" t="e">
        <f>+#REF!</f>
        <v>#REF!</v>
      </c>
      <c r="I987" s="34" t="e">
        <f t="shared" si="65"/>
        <v>#REF!</v>
      </c>
    </row>
    <row r="988" spans="1:9" x14ac:dyDescent="0.25">
      <c r="A988" s="7">
        <v>43060</v>
      </c>
      <c r="B988" s="9">
        <v>3011.32</v>
      </c>
      <c r="C988">
        <f>+VLOOKUP($A988,'USD X Barril WTI'!$A$6060:$B$8189,2,0)</f>
        <v>56.84</v>
      </c>
      <c r="D988" s="36">
        <f>+IFERROR(VLOOKUP($A988,'TASA INTERVENCIÓN'!$A$9:$B$4757,2,0),D987)</f>
        <v>0.05</v>
      </c>
      <c r="E988" s="52">
        <v>1.2500000000000001E-2</v>
      </c>
      <c r="F988">
        <f t="shared" si="67"/>
        <v>0.96428571428571419</v>
      </c>
      <c r="G988" s="9">
        <f t="shared" si="66"/>
        <v>2903.772857142857</v>
      </c>
      <c r="H988" s="33" t="e">
        <f>+G923</f>
        <v>#REF!</v>
      </c>
      <c r="I988" s="34" t="e">
        <f t="shared" si="65"/>
        <v>#REF!</v>
      </c>
    </row>
    <row r="989" spans="1:9" x14ac:dyDescent="0.25">
      <c r="A989" s="7">
        <v>43061</v>
      </c>
      <c r="B989" s="8">
        <v>3001.07</v>
      </c>
      <c r="C989">
        <f>+VLOOKUP($A989,'USD X Barril WTI'!$A$6060:$B$8189,2,0)</f>
        <v>57.88</v>
      </c>
      <c r="D989" s="36">
        <f>+IFERROR(VLOOKUP($A989,'TASA INTERVENCIÓN'!$A$9:$B$4757,2,0),D988)</f>
        <v>0.05</v>
      </c>
      <c r="E989" s="52">
        <v>1.2500000000000001E-2</v>
      </c>
      <c r="F989">
        <f t="shared" si="67"/>
        <v>0.96428571428571419</v>
      </c>
      <c r="G989" s="9">
        <f t="shared" si="66"/>
        <v>2893.8889285714286</v>
      </c>
      <c r="H989" s="33">
        <f>+G924</f>
        <v>2873.762914691943</v>
      </c>
      <c r="I989" s="34">
        <f t="shared" si="65"/>
        <v>127.30708530805714</v>
      </c>
    </row>
    <row r="990" spans="1:9" x14ac:dyDescent="0.25">
      <c r="A990" s="7">
        <v>43063</v>
      </c>
      <c r="B990" s="8">
        <v>2982.73</v>
      </c>
      <c r="C990">
        <f>+VLOOKUP($A990,'USD X Barril WTI'!$A$6060:$B$8189,2,0)</f>
        <v>58.94</v>
      </c>
      <c r="D990" s="36">
        <f>+IFERROR(VLOOKUP($A990,'TASA INTERVENCIÓN'!$A$9:$B$4757,2,0),#REF!)</f>
        <v>0.05</v>
      </c>
      <c r="E990" s="52">
        <v>1.2500000000000001E-2</v>
      </c>
      <c r="F990">
        <f t="shared" si="67"/>
        <v>0.96428571428571419</v>
      </c>
      <c r="G990" s="9">
        <f t="shared" si="66"/>
        <v>2876.2039285714282</v>
      </c>
      <c r="H990" s="33">
        <f>+G926</f>
        <v>2866.5554502369669</v>
      </c>
      <c r="I990" s="34">
        <f t="shared" si="65"/>
        <v>116.17454976303316</v>
      </c>
    </row>
    <row r="991" spans="1:9" x14ac:dyDescent="0.25">
      <c r="A991" s="7">
        <v>43066</v>
      </c>
      <c r="B991" s="9">
        <v>2976.39</v>
      </c>
      <c r="C991">
        <f>+VLOOKUP($A991,'USD X Barril WTI'!$A$6060:$B$8189,2,0)</f>
        <v>58.1</v>
      </c>
      <c r="D991" s="36">
        <f>+IFERROR(VLOOKUP($A991,'TASA INTERVENCIÓN'!$A$9:$B$4757,2,0),#REF!)</f>
        <v>4.7500000000000001E-2</v>
      </c>
      <c r="E991" s="52">
        <v>1.2500000000000001E-2</v>
      </c>
      <c r="F991">
        <f t="shared" si="67"/>
        <v>0.96658711217183757</v>
      </c>
      <c r="G991" s="9">
        <f t="shared" si="66"/>
        <v>2876.9402147971355</v>
      </c>
      <c r="H991" s="33" t="e">
        <f>+#REF!</f>
        <v>#REF!</v>
      </c>
      <c r="I991" s="34" t="e">
        <f t="shared" si="65"/>
        <v>#REF!</v>
      </c>
    </row>
    <row r="992" spans="1:9" x14ac:dyDescent="0.25">
      <c r="A992" s="7">
        <v>43067</v>
      </c>
      <c r="B992" s="8">
        <v>2986.84</v>
      </c>
      <c r="C992">
        <f>+VLOOKUP($A992,'USD X Barril WTI'!$A$6060:$B$8189,2,0)</f>
        <v>57.96</v>
      </c>
      <c r="D992" s="36">
        <f>+IFERROR(VLOOKUP($A992,'TASA INTERVENCIÓN'!$A$9:$B$4757,2,0),D991)</f>
        <v>4.7500000000000001E-2</v>
      </c>
      <c r="E992" s="52">
        <v>1.2500000000000001E-2</v>
      </c>
      <c r="F992">
        <f t="shared" si="67"/>
        <v>0.96658711217183757</v>
      </c>
      <c r="G992" s="9">
        <f t="shared" si="66"/>
        <v>2887.0410501193314</v>
      </c>
      <c r="H992" s="33">
        <f>+G928</f>
        <v>2815.7672985781992</v>
      </c>
      <c r="I992" s="34">
        <f t="shared" si="65"/>
        <v>171.07270142180096</v>
      </c>
    </row>
    <row r="993" spans="1:9" x14ac:dyDescent="0.25">
      <c r="A993" s="7">
        <v>43068</v>
      </c>
      <c r="B993" s="9">
        <v>3003.94</v>
      </c>
      <c r="C993">
        <f>+VLOOKUP($A993,'USD X Barril WTI'!$A$6060:$B$8189,2,0)</f>
        <v>57.25</v>
      </c>
      <c r="D993" s="36">
        <f>+IFERROR(VLOOKUP($A993,'TASA INTERVENCIÓN'!$A$9:$B$4757,2,0),D992)</f>
        <v>4.7500000000000001E-2</v>
      </c>
      <c r="E993" s="52">
        <v>1.2500000000000001E-2</v>
      </c>
      <c r="F993">
        <f t="shared" si="67"/>
        <v>0.96658711217183757</v>
      </c>
      <c r="G993" s="9">
        <f t="shared" si="66"/>
        <v>2903.5696897374696</v>
      </c>
      <c r="H993" s="33">
        <f>+G929</f>
        <v>2816.0264218009479</v>
      </c>
      <c r="I993" s="34">
        <f t="shared" si="65"/>
        <v>187.91357819905215</v>
      </c>
    </row>
    <row r="994" spans="1:9" x14ac:dyDescent="0.25">
      <c r="A994" s="7">
        <v>43069</v>
      </c>
      <c r="B994" s="8">
        <v>3006.09</v>
      </c>
      <c r="C994">
        <f>+VLOOKUP($A994,'USD X Barril WTI'!$A$6060:$B$8189,2,0)</f>
        <v>57.4</v>
      </c>
      <c r="D994" s="36">
        <f>+IFERROR(VLOOKUP($A994,'TASA INTERVENCIÓN'!$A$9:$B$4757,2,0),D993)</f>
        <v>4.7500000000000001E-2</v>
      </c>
      <c r="E994" s="52">
        <v>1.2500000000000001E-2</v>
      </c>
      <c r="F994">
        <f t="shared" si="67"/>
        <v>0.96658711217183757</v>
      </c>
      <c r="G994" s="9">
        <f t="shared" si="66"/>
        <v>2905.6478520286391</v>
      </c>
      <c r="H994" s="33">
        <f>+G930</f>
        <v>2821.8998815165874</v>
      </c>
      <c r="I994" s="34">
        <f t="shared" si="65"/>
        <v>184.19011848341279</v>
      </c>
    </row>
    <row r="995" spans="1:9" x14ac:dyDescent="0.25">
      <c r="A995" s="7">
        <v>43070</v>
      </c>
      <c r="B995" s="9">
        <v>3006.04</v>
      </c>
      <c r="C995">
        <f>+VLOOKUP($A995,'USD X Barril WTI'!$A$6060:$B$8189,2,0)</f>
        <v>58.35</v>
      </c>
      <c r="D995" s="36">
        <f>+IFERROR(VLOOKUP($A995,'TASA INTERVENCIÓN'!$A$9:$B$4757,2,0),D994)</f>
        <v>4.7500000000000001E-2</v>
      </c>
      <c r="E995" s="52">
        <v>1.2500000000000001E-2</v>
      </c>
      <c r="F995">
        <f t="shared" si="67"/>
        <v>0.96658711217183757</v>
      </c>
      <c r="G995" s="9">
        <f t="shared" si="66"/>
        <v>2905.5995226730306</v>
      </c>
      <c r="H995" s="33">
        <f>+G931</f>
        <v>2818.7712085308058</v>
      </c>
      <c r="I995" s="34">
        <f t="shared" si="65"/>
        <v>187.26879146919418</v>
      </c>
    </row>
    <row r="996" spans="1:9" x14ac:dyDescent="0.25">
      <c r="A996" s="7">
        <v>43073</v>
      </c>
      <c r="B996" s="8">
        <v>3005.76</v>
      </c>
      <c r="C996">
        <f>+VLOOKUP($A996,'USD X Barril WTI'!$A$6060:$B$8189,2,0)</f>
        <v>57.48</v>
      </c>
      <c r="D996" s="36">
        <f>+IFERROR(VLOOKUP($A996,'TASA INTERVENCIÓN'!$A$9:$B$4757,2,0),#REF!)</f>
        <v>4.7500000000000001E-2</v>
      </c>
      <c r="E996" s="52">
        <v>1.2500000000000001E-2</v>
      </c>
      <c r="F996">
        <f t="shared" si="67"/>
        <v>0.96658711217183757</v>
      </c>
      <c r="G996" s="9">
        <f t="shared" si="66"/>
        <v>2905.3288782816226</v>
      </c>
      <c r="H996" s="33" t="e">
        <f>+#REF!</f>
        <v>#REF!</v>
      </c>
      <c r="I996" s="34" t="e">
        <f t="shared" si="65"/>
        <v>#REF!</v>
      </c>
    </row>
    <row r="997" spans="1:9" x14ac:dyDescent="0.25">
      <c r="A997" s="7">
        <v>43074</v>
      </c>
      <c r="B997" s="9">
        <v>2993.49</v>
      </c>
      <c r="C997">
        <f>+VLOOKUP($A997,'USD X Barril WTI'!$A$6060:$B$8189,2,0)</f>
        <v>57.66</v>
      </c>
      <c r="D997" s="36">
        <f>+IFERROR(VLOOKUP($A997,'TASA INTERVENCIÓN'!$A$9:$B$4757,2,0),D996)</f>
        <v>4.7500000000000001E-2</v>
      </c>
      <c r="E997" s="52">
        <v>1.2500000000000001E-2</v>
      </c>
      <c r="F997">
        <f t="shared" si="67"/>
        <v>0.96658711217183757</v>
      </c>
      <c r="G997" s="9">
        <f t="shared" si="66"/>
        <v>2893.4688544152737</v>
      </c>
      <c r="H997" s="33" t="e">
        <f>+#REF!</f>
        <v>#REF!</v>
      </c>
      <c r="I997" s="34" t="e">
        <f t="shared" si="65"/>
        <v>#REF!</v>
      </c>
    </row>
    <row r="998" spans="1:9" x14ac:dyDescent="0.25">
      <c r="A998" s="7">
        <v>43075</v>
      </c>
      <c r="B998" s="8">
        <v>2996.53</v>
      </c>
      <c r="C998">
        <f>+VLOOKUP($A998,'USD X Barril WTI'!$A$6060:$B$8189,2,0)</f>
        <v>55.79</v>
      </c>
      <c r="D998" s="36">
        <f>+IFERROR(VLOOKUP($A998,'TASA INTERVENCIÓN'!$A$9:$B$4757,2,0),D997)</f>
        <v>4.7500000000000001E-2</v>
      </c>
      <c r="E998" s="52">
        <v>1.2500000000000001E-2</v>
      </c>
      <c r="F998">
        <f t="shared" si="67"/>
        <v>0.96658711217183757</v>
      </c>
      <c r="G998" s="9">
        <f t="shared" si="66"/>
        <v>2896.4072792362767</v>
      </c>
      <c r="H998" s="33">
        <f>+G933</f>
        <v>2824.4853919239904</v>
      </c>
      <c r="I998" s="34">
        <f t="shared" si="65"/>
        <v>172.04460807600981</v>
      </c>
    </row>
    <row r="999" spans="1:9" x14ac:dyDescent="0.25">
      <c r="A999" s="7">
        <v>43076</v>
      </c>
      <c r="B999" s="9">
        <v>3007.07</v>
      </c>
      <c r="C999">
        <f>+VLOOKUP($A999,'USD X Barril WTI'!$A$6060:$B$8189,2,0)</f>
        <v>56.5</v>
      </c>
      <c r="D999" s="36">
        <f>+IFERROR(VLOOKUP($A999,'TASA INTERVENCIÓN'!$A$9:$B$4757,2,0),D998)</f>
        <v>4.7500000000000001E-2</v>
      </c>
      <c r="E999" s="52">
        <v>1.2500000000000001E-2</v>
      </c>
      <c r="F999">
        <f t="shared" si="67"/>
        <v>0.96658711217183757</v>
      </c>
      <c r="G999" s="9">
        <f t="shared" si="66"/>
        <v>2906.595107398568</v>
      </c>
      <c r="H999" s="33">
        <f>+G934</f>
        <v>2812.3834916864607</v>
      </c>
      <c r="I999" s="34">
        <f t="shared" si="65"/>
        <v>194.68650831353943</v>
      </c>
    </row>
    <row r="1000" spans="1:9" x14ac:dyDescent="0.25">
      <c r="A1000" s="7">
        <v>43077</v>
      </c>
      <c r="B1000" s="8">
        <v>3016.18</v>
      </c>
      <c r="C1000">
        <f>+VLOOKUP($A1000,'USD X Barril WTI'!$A$6060:$B$8189,2,0)</f>
        <v>57.15</v>
      </c>
      <c r="D1000" s="36">
        <f>+IFERROR(VLOOKUP($A1000,'TASA INTERVENCIÓN'!$A$9:$B$4757,2,0),D999)</f>
        <v>4.7500000000000001E-2</v>
      </c>
      <c r="E1000" s="52">
        <v>1.2500000000000001E-2</v>
      </c>
      <c r="F1000">
        <f t="shared" si="67"/>
        <v>0.96658711217183757</v>
      </c>
      <c r="G1000" s="9">
        <f t="shared" si="66"/>
        <v>2915.4007159904527</v>
      </c>
      <c r="H1000" s="33">
        <f>+G935</f>
        <v>2808.5451306413302</v>
      </c>
      <c r="I1000" s="34">
        <f t="shared" si="65"/>
        <v>207.63486935866968</v>
      </c>
    </row>
    <row r="1001" spans="1:9" x14ac:dyDescent="0.25">
      <c r="A1001" s="7">
        <v>43080</v>
      </c>
      <c r="B1001" s="9">
        <v>3016.18</v>
      </c>
      <c r="C1001">
        <f>+VLOOKUP($A1001,'USD X Barril WTI'!$A$6060:$B$8189,2,0)</f>
        <v>57.84</v>
      </c>
      <c r="D1001" s="36">
        <f>+IFERROR(VLOOKUP($A1001,'TASA INTERVENCIÓN'!$A$9:$B$4757,2,0),#REF!)</f>
        <v>4.7500000000000001E-2</v>
      </c>
      <c r="E1001" s="52">
        <v>1.2500000000000001E-2</v>
      </c>
      <c r="F1001">
        <f t="shared" si="67"/>
        <v>0.96658711217183757</v>
      </c>
      <c r="G1001" s="9">
        <f t="shared" si="66"/>
        <v>2915.4007159904527</v>
      </c>
      <c r="H1001" s="33" t="e">
        <f>+#REF!</f>
        <v>#REF!</v>
      </c>
      <c r="I1001" s="34" t="e">
        <f t="shared" si="65"/>
        <v>#REF!</v>
      </c>
    </row>
    <row r="1002" spans="1:9" x14ac:dyDescent="0.25">
      <c r="A1002" s="7">
        <v>43081</v>
      </c>
      <c r="B1002" s="8">
        <v>3013.99</v>
      </c>
      <c r="C1002">
        <f>+VLOOKUP($A1002,'USD X Barril WTI'!$A$6060:$B$8189,2,0)</f>
        <v>57.12</v>
      </c>
      <c r="D1002" s="36">
        <f>+IFERROR(VLOOKUP($A1002,'TASA INTERVENCIÓN'!$A$9:$B$4757,2,0),D1001)</f>
        <v>4.7500000000000001E-2</v>
      </c>
      <c r="E1002" s="52">
        <v>1.2500000000000001E-2</v>
      </c>
      <c r="F1002">
        <f t="shared" si="67"/>
        <v>0.96658711217183757</v>
      </c>
      <c r="G1002" s="9">
        <f t="shared" si="66"/>
        <v>2913.2838902147964</v>
      </c>
      <c r="H1002" s="33">
        <f>+G937</f>
        <v>2798.5884798099764</v>
      </c>
      <c r="I1002" s="34">
        <f t="shared" si="65"/>
        <v>215.40152019002335</v>
      </c>
    </row>
    <row r="1003" spans="1:9" x14ac:dyDescent="0.25">
      <c r="A1003" s="7">
        <v>43082</v>
      </c>
      <c r="B1003" s="9">
        <v>3029.75</v>
      </c>
      <c r="C1003">
        <f>+VLOOKUP($A1003,'USD X Barril WTI'!$A$6060:$B$8189,2,0)</f>
        <v>56.59</v>
      </c>
      <c r="D1003" s="36">
        <f>+IFERROR(VLOOKUP($A1003,'TASA INTERVENCIÓN'!$A$9:$B$4757,2,0),D1002)</f>
        <v>4.7500000000000001E-2</v>
      </c>
      <c r="E1003" s="36">
        <v>1.4999999999999999E-2</v>
      </c>
      <c r="F1003">
        <f t="shared" si="67"/>
        <v>0.96897374701670624</v>
      </c>
      <c r="G1003" s="9">
        <f t="shared" si="66"/>
        <v>2935.7482100238658</v>
      </c>
      <c r="H1003" s="33">
        <f>+G938</f>
        <v>2805.2743467933492</v>
      </c>
      <c r="I1003" s="34">
        <f t="shared" si="65"/>
        <v>224.4756532066508</v>
      </c>
    </row>
    <row r="1004" spans="1:9" x14ac:dyDescent="0.25">
      <c r="A1004" s="7">
        <v>43083</v>
      </c>
      <c r="B1004" s="8">
        <v>3015.41</v>
      </c>
      <c r="C1004">
        <f>+VLOOKUP($A1004,'USD X Barril WTI'!$A$6060:$B$8189,2,0)</f>
        <v>57</v>
      </c>
      <c r="D1004" s="36">
        <f>+IFERROR(VLOOKUP($A1004,'TASA INTERVENCIÓN'!$A$9:$B$4757,2,0),D1003)</f>
        <v>4.7500000000000001E-2</v>
      </c>
      <c r="E1004" s="36">
        <v>1.4999999999999999E-2</v>
      </c>
      <c r="F1004">
        <f t="shared" si="67"/>
        <v>0.96897374701670624</v>
      </c>
      <c r="G1004" s="9">
        <f t="shared" si="66"/>
        <v>2921.853126491646</v>
      </c>
      <c r="H1004" s="33">
        <f>+G939</f>
        <v>2811.9409738717341</v>
      </c>
      <c r="I1004" s="34">
        <f t="shared" si="65"/>
        <v>203.4690261282658</v>
      </c>
    </row>
    <row r="1005" spans="1:9" x14ac:dyDescent="0.25">
      <c r="A1005" s="7">
        <v>43084</v>
      </c>
      <c r="B1005" s="9">
        <v>2999.07</v>
      </c>
      <c r="C1005">
        <f>+VLOOKUP($A1005,'USD X Barril WTI'!$A$6060:$B$8189,2,0)</f>
        <v>57.29</v>
      </c>
      <c r="D1005" s="36">
        <f>+IFERROR(VLOOKUP($A1005,'TASA INTERVENCIÓN'!$A$9:$B$4757,2,0),D1004)</f>
        <v>4.7500000000000001E-2</v>
      </c>
      <c r="E1005" s="36">
        <v>1.4999999999999999E-2</v>
      </c>
      <c r="F1005">
        <f t="shared" si="67"/>
        <v>0.96897374701670624</v>
      </c>
      <c r="G1005" s="9">
        <f t="shared" si="66"/>
        <v>2906.0200954653933</v>
      </c>
      <c r="H1005" s="33">
        <f>+G940</f>
        <v>2798.9444180522564</v>
      </c>
      <c r="I1005" s="34">
        <f t="shared" si="65"/>
        <v>200.12558194774374</v>
      </c>
    </row>
    <row r="1006" spans="1:9" x14ac:dyDescent="0.25">
      <c r="A1006" s="7">
        <v>43087</v>
      </c>
      <c r="B1006" s="8">
        <v>2996.61</v>
      </c>
      <c r="C1006">
        <f>+VLOOKUP($A1006,'USD X Barril WTI'!$A$6060:$B$8189,2,0)</f>
        <v>57.17</v>
      </c>
      <c r="D1006" s="36">
        <f>+IFERROR(VLOOKUP($A1006,'TASA INTERVENCIÓN'!$A$9:$B$4757,2,0),#REF!)</f>
        <v>4.7500000000000001E-2</v>
      </c>
      <c r="E1006" s="36">
        <v>1.4999999999999999E-2</v>
      </c>
      <c r="F1006">
        <f t="shared" si="67"/>
        <v>0.96897374701670624</v>
      </c>
      <c r="G1006" s="9">
        <f t="shared" si="66"/>
        <v>2903.6364200477324</v>
      </c>
      <c r="H1006" s="33" t="e">
        <f>+#REF!</f>
        <v>#REF!</v>
      </c>
      <c r="I1006" s="34" t="e">
        <f t="shared" si="65"/>
        <v>#REF!</v>
      </c>
    </row>
    <row r="1007" spans="1:9" x14ac:dyDescent="0.25">
      <c r="A1007" s="7">
        <v>43088</v>
      </c>
      <c r="B1007" s="9">
        <v>2975.59</v>
      </c>
      <c r="C1007">
        <f>+VLOOKUP($A1007,'USD X Barril WTI'!$A$6060:$B$8189,2,0)</f>
        <v>57.49</v>
      </c>
      <c r="D1007" s="36">
        <f>+IFERROR(VLOOKUP($A1007,'TASA INTERVENCIÓN'!$A$9:$B$4757,2,0),D1006)</f>
        <v>4.7500000000000001E-2</v>
      </c>
      <c r="E1007" s="36">
        <v>1.4999999999999999E-2</v>
      </c>
      <c r="F1007">
        <f t="shared" si="67"/>
        <v>0.96897374701670624</v>
      </c>
      <c r="G1007" s="9">
        <f t="shared" si="66"/>
        <v>2883.2685918854409</v>
      </c>
      <c r="H1007" s="33">
        <f>+G942</f>
        <v>2787.698693586698</v>
      </c>
      <c r="I1007" s="34">
        <f t="shared" si="65"/>
        <v>187.89130641330212</v>
      </c>
    </row>
    <row r="1008" spans="1:9" x14ac:dyDescent="0.25">
      <c r="A1008" s="7">
        <v>43089</v>
      </c>
      <c r="B1008" s="8">
        <v>2972.05</v>
      </c>
      <c r="C1008">
        <f>+VLOOKUP($A1008,'USD X Barril WTI'!$A$6060:$B$8189,2,0)</f>
        <v>58.09</v>
      </c>
      <c r="D1008" s="36">
        <f>+IFERROR(VLOOKUP($A1008,'TASA INTERVENCIÓN'!$A$9:$B$4757,2,0),D1007)</f>
        <v>4.7500000000000001E-2</v>
      </c>
      <c r="E1008" s="36">
        <v>1.4999999999999999E-2</v>
      </c>
      <c r="F1008">
        <f t="shared" si="67"/>
        <v>0.96897374701670624</v>
      </c>
      <c r="G1008" s="9">
        <f t="shared" si="66"/>
        <v>2879.8384248210018</v>
      </c>
      <c r="H1008" s="33">
        <f>+G943</f>
        <v>2795.6159144893109</v>
      </c>
      <c r="I1008" s="34">
        <f t="shared" si="65"/>
        <v>176.43408551068933</v>
      </c>
    </row>
    <row r="1009" spans="1:9" x14ac:dyDescent="0.25">
      <c r="A1009" s="7">
        <v>43090</v>
      </c>
      <c r="B1009" s="9">
        <v>2965.77</v>
      </c>
      <c r="C1009">
        <f>+VLOOKUP($A1009,'USD X Barril WTI'!$A$6060:$B$8189,2,0)</f>
        <v>58.34</v>
      </c>
      <c r="D1009" s="36">
        <f>+IFERROR(VLOOKUP($A1009,'TASA INTERVENCIÓN'!$A$9:$B$4757,2,0),D1008)</f>
        <v>4.7500000000000001E-2</v>
      </c>
      <c r="E1009" s="36">
        <v>1.4999999999999999E-2</v>
      </c>
      <c r="F1009">
        <f t="shared" si="67"/>
        <v>0.96897374701670624</v>
      </c>
      <c r="G1009" s="9">
        <f t="shared" si="66"/>
        <v>2873.753269689737</v>
      </c>
      <c r="H1009" s="33">
        <f>+G944</f>
        <v>2794.2114014251779</v>
      </c>
      <c r="I1009" s="34">
        <f t="shared" si="65"/>
        <v>171.5585985748221</v>
      </c>
    </row>
    <row r="1010" spans="1:9" x14ac:dyDescent="0.25">
      <c r="A1010" s="7">
        <v>43091</v>
      </c>
      <c r="B1010" s="8">
        <v>2963.58</v>
      </c>
      <c r="C1010">
        <f>+VLOOKUP($A1010,'USD X Barril WTI'!$A$6060:$B$8189,2,0)</f>
        <v>58.25</v>
      </c>
      <c r="D1010" s="36">
        <f>+IFERROR(VLOOKUP($A1010,'TASA INTERVENCIÓN'!$A$9:$B$4757,2,0),D1009)</f>
        <v>4.7500000000000001E-2</v>
      </c>
      <c r="E1010" s="36">
        <v>1.4999999999999999E-2</v>
      </c>
      <c r="F1010">
        <f t="shared" si="67"/>
        <v>0.96897374701670624</v>
      </c>
      <c r="G1010" s="9">
        <f t="shared" si="66"/>
        <v>2871.6312171837703</v>
      </c>
      <c r="H1010" s="33">
        <f>+G945</f>
        <v>2783.2254156769595</v>
      </c>
      <c r="I1010" s="34">
        <f t="shared" si="65"/>
        <v>180.3545843230404</v>
      </c>
    </row>
    <row r="1011" spans="1:9" x14ac:dyDescent="0.25">
      <c r="A1011" s="7">
        <v>43095</v>
      </c>
      <c r="B1011" s="8">
        <v>2962.14</v>
      </c>
      <c r="C1011">
        <f>+VLOOKUP($A1011,'USD X Barril WTI'!$A$6060:$B$8189,2,0)</f>
        <v>59.55</v>
      </c>
      <c r="D1011" s="36">
        <f>+IFERROR(VLOOKUP($A1011,'TASA INTERVENCIÓN'!$A$9:$B$4757,2,0),#REF!)</f>
        <v>4.7500000000000001E-2</v>
      </c>
      <c r="E1011" s="36">
        <v>1.4999999999999999E-2</v>
      </c>
      <c r="F1011">
        <f t="shared" si="67"/>
        <v>0.96897374701670624</v>
      </c>
      <c r="G1011" s="9">
        <f t="shared" si="66"/>
        <v>2870.2358949880663</v>
      </c>
      <c r="H1011" s="33">
        <f>+G947</f>
        <v>2790.4884798099761</v>
      </c>
      <c r="I1011" s="34">
        <f t="shared" si="65"/>
        <v>171.6515201900238</v>
      </c>
    </row>
    <row r="1012" spans="1:9" x14ac:dyDescent="0.25">
      <c r="A1012" s="7">
        <v>43096</v>
      </c>
      <c r="B1012" s="9">
        <v>2962.26</v>
      </c>
      <c r="C1012">
        <f>+VLOOKUP($A1012,'USD X Barril WTI'!$A$6060:$B$8189,2,0)</f>
        <v>59.67</v>
      </c>
      <c r="D1012" s="36">
        <f>+IFERROR(VLOOKUP($A1012,'TASA INTERVENCIÓN'!$A$9:$B$4757,2,0),D1011)</f>
        <v>4.7500000000000001E-2</v>
      </c>
      <c r="E1012" s="36">
        <v>1.4999999999999999E-2</v>
      </c>
      <c r="F1012">
        <f t="shared" si="67"/>
        <v>0.96897374701670624</v>
      </c>
      <c r="G1012" s="9">
        <f t="shared" si="66"/>
        <v>2870.3521718377083</v>
      </c>
      <c r="H1012" s="33">
        <f>+G948</f>
        <v>2813.4224465558195</v>
      </c>
      <c r="I1012" s="34">
        <f t="shared" si="65"/>
        <v>148.83755344418068</v>
      </c>
    </row>
    <row r="1013" spans="1:9" x14ac:dyDescent="0.25">
      <c r="A1013" s="7">
        <v>43097</v>
      </c>
      <c r="B1013" s="8">
        <v>2971.63</v>
      </c>
      <c r="C1013">
        <f>+VLOOKUP($A1013,'USD X Barril WTI'!$A$6060:$B$8189,2,0)</f>
        <v>59.84</v>
      </c>
      <c r="D1013" s="36">
        <f>+IFERROR(VLOOKUP($A1013,'TASA INTERVENCIÓN'!$A$9:$B$4757,2,0),D1012)</f>
        <v>4.7500000000000001E-2</v>
      </c>
      <c r="E1013" s="36">
        <v>1.4999999999999999E-2</v>
      </c>
      <c r="F1013">
        <f t="shared" si="67"/>
        <v>0.96897374701670624</v>
      </c>
      <c r="G1013" s="9">
        <f t="shared" si="66"/>
        <v>2879.4314558472547</v>
      </c>
      <c r="H1013" s="33">
        <f>+G949</f>
        <v>2819.3194774346789</v>
      </c>
      <c r="I1013" s="34">
        <f t="shared" si="65"/>
        <v>152.31052256532121</v>
      </c>
    </row>
    <row r="1014" spans="1:9" x14ac:dyDescent="0.25">
      <c r="A1014" s="7">
        <v>43098</v>
      </c>
      <c r="B1014" s="9">
        <v>2984</v>
      </c>
      <c r="C1014">
        <f>+VLOOKUP($A1014,'USD X Barril WTI'!$A$6060:$B$8189,2,0)</f>
        <v>60.46</v>
      </c>
      <c r="D1014" s="36">
        <f>+IFERROR(VLOOKUP($A1014,'TASA INTERVENCIÓN'!$A$9:$B$4757,2,0),D1013)</f>
        <v>4.7500000000000001E-2</v>
      </c>
      <c r="E1014" s="36">
        <v>1.4999999999999999E-2</v>
      </c>
      <c r="F1014">
        <f t="shared" si="67"/>
        <v>0.96897374701670624</v>
      </c>
      <c r="G1014" s="9">
        <f t="shared" si="66"/>
        <v>2891.4176610978516</v>
      </c>
      <c r="H1014" s="33">
        <f>+G950</f>
        <v>2828.9009501187647</v>
      </c>
      <c r="I1014" s="34">
        <f t="shared" si="65"/>
        <v>155.09904988123526</v>
      </c>
    </row>
    <row r="1015" spans="1:9" x14ac:dyDescent="0.25">
      <c r="A1015" s="7">
        <v>43102</v>
      </c>
      <c r="B1015" s="9">
        <v>2984</v>
      </c>
      <c r="C1015">
        <f>+VLOOKUP($A1015,'USD X Barril WTI'!$A$6060:$B$8189,2,0)</f>
        <v>60.37</v>
      </c>
      <c r="D1015" s="36">
        <f>+IFERROR(VLOOKUP($A1015,'TASA INTERVENCIÓN'!$A$9:$B$4757,2,0),#REF!)</f>
        <v>4.7500000000000001E-2</v>
      </c>
      <c r="E1015" s="36">
        <v>1.4999999999999999E-2</v>
      </c>
      <c r="F1015">
        <f t="shared" si="67"/>
        <v>0.96897374701670624</v>
      </c>
      <c r="G1015" s="9">
        <f t="shared" si="66"/>
        <v>2891.4176610978516</v>
      </c>
      <c r="H1015" s="33">
        <f>+G952</f>
        <v>2825.0625890736342</v>
      </c>
      <c r="I1015" s="34">
        <f t="shared" si="65"/>
        <v>158.93741092636583</v>
      </c>
    </row>
    <row r="1016" spans="1:9" x14ac:dyDescent="0.25">
      <c r="A1016" s="7">
        <v>43103</v>
      </c>
      <c r="B1016" s="8">
        <v>2940.94</v>
      </c>
      <c r="C1016">
        <f>+VLOOKUP($A1016,'USD X Barril WTI'!$A$6060:$B$8189,2,0)</f>
        <v>61.61</v>
      </c>
      <c r="D1016" s="36">
        <f>+IFERROR(VLOOKUP($A1016,'TASA INTERVENCIÓN'!$A$9:$B$4757,2,0),D1015)</f>
        <v>4.7500000000000001E-2</v>
      </c>
      <c r="E1016" s="36">
        <v>1.4999999999999999E-2</v>
      </c>
      <c r="F1016">
        <f t="shared" si="67"/>
        <v>0.96897374701670624</v>
      </c>
      <c r="G1016" s="9">
        <f t="shared" si="66"/>
        <v>2849.6936515513121</v>
      </c>
      <c r="H1016" s="33">
        <f>+G953</f>
        <v>2837.2414489311163</v>
      </c>
      <c r="I1016" s="34">
        <f t="shared" si="65"/>
        <v>103.69855106888372</v>
      </c>
    </row>
    <row r="1017" spans="1:9" x14ac:dyDescent="0.25">
      <c r="A1017" s="7">
        <v>43104</v>
      </c>
      <c r="B1017" s="9">
        <v>2908.68</v>
      </c>
      <c r="C1017">
        <f>+VLOOKUP($A1017,'USD X Barril WTI'!$A$6060:$B$8189,2,0)</f>
        <v>61.98</v>
      </c>
      <c r="D1017" s="36">
        <f>+IFERROR(VLOOKUP($A1017,'TASA INTERVENCIÓN'!$A$9:$B$4757,2,0),D1016)</f>
        <v>4.7500000000000001E-2</v>
      </c>
      <c r="E1017" s="36">
        <v>1.4999999999999999E-2</v>
      </c>
      <c r="F1017">
        <f t="shared" si="67"/>
        <v>0.96897374701670624</v>
      </c>
      <c r="G1017" s="9">
        <f t="shared" si="66"/>
        <v>2818.4345584725529</v>
      </c>
      <c r="H1017" s="33">
        <f>+G954</f>
        <v>2841.5511876484561</v>
      </c>
      <c r="I1017" s="34">
        <f t="shared" si="65"/>
        <v>67.128812351543729</v>
      </c>
    </row>
    <row r="1018" spans="1:9" x14ac:dyDescent="0.25">
      <c r="A1018" s="7">
        <v>43105</v>
      </c>
      <c r="B1018" s="8">
        <v>2885.76</v>
      </c>
      <c r="C1018">
        <f>+VLOOKUP($A1018,'USD X Barril WTI'!$A$6060:$B$8189,2,0)</f>
        <v>61.49</v>
      </c>
      <c r="D1018" s="36">
        <f>+IFERROR(VLOOKUP($A1018,'TASA INTERVENCIÓN'!$A$9:$B$4757,2,0),D1017)</f>
        <v>4.7500000000000001E-2</v>
      </c>
      <c r="E1018" s="36">
        <v>1.4999999999999999E-2</v>
      </c>
      <c r="F1018">
        <f t="shared" si="67"/>
        <v>0.96897374701670624</v>
      </c>
      <c r="G1018" s="9">
        <f t="shared" si="66"/>
        <v>2796.2256801909302</v>
      </c>
      <c r="H1018" s="33">
        <f>+G955</f>
        <v>2833.6435866983375</v>
      </c>
      <c r="I1018" s="34">
        <f t="shared" si="65"/>
        <v>52.11641330166276</v>
      </c>
    </row>
    <row r="1019" spans="1:9" x14ac:dyDescent="0.25">
      <c r="A1019" s="7">
        <v>43108</v>
      </c>
      <c r="B1019" s="9">
        <v>2898.32</v>
      </c>
      <c r="C1019">
        <f>+VLOOKUP($A1019,'USD X Barril WTI'!$A$6060:$B$8189,2,0)</f>
        <v>61.73</v>
      </c>
      <c r="D1019" s="36" t="e">
        <f>+IFERROR(VLOOKUP($A1019,'TASA INTERVENCIÓN'!$A$9:$B$4757,2,0),#REF!)</f>
        <v>#REF!</v>
      </c>
      <c r="E1019" s="36">
        <v>1.4999999999999999E-2</v>
      </c>
      <c r="F1019" t="e">
        <f t="shared" si="67"/>
        <v>#REF!</v>
      </c>
      <c r="G1019" s="9" t="e">
        <f t="shared" si="66"/>
        <v>#REF!</v>
      </c>
      <c r="H1019" s="33" t="e">
        <f>+#REF!</f>
        <v>#REF!</v>
      </c>
      <c r="I1019" s="34" t="e">
        <f t="shared" si="65"/>
        <v>#REF!</v>
      </c>
    </row>
    <row r="1020" spans="1:9" x14ac:dyDescent="0.25">
      <c r="A1020" s="7">
        <v>43109</v>
      </c>
      <c r="B1020" s="8">
        <v>2898.32</v>
      </c>
      <c r="C1020">
        <f>+VLOOKUP($A1020,'USD X Barril WTI'!$A$6060:$B$8189,2,0)</f>
        <v>62.92</v>
      </c>
      <c r="D1020" s="36">
        <f>+IFERROR(VLOOKUP($A1020,'TASA INTERVENCIÓN'!$A$9:$B$4757,2,0),D1019)</f>
        <v>4.7500000000000001E-2</v>
      </c>
      <c r="E1020" s="36">
        <v>1.4999999999999999E-2</v>
      </c>
      <c r="F1020">
        <f t="shared" si="67"/>
        <v>0.96897374701670624</v>
      </c>
      <c r="G1020" s="9">
        <f t="shared" si="66"/>
        <v>2808.3959904534604</v>
      </c>
      <c r="H1020" s="33">
        <f>+G957</f>
        <v>2830.3728028503565</v>
      </c>
      <c r="I1020" s="34">
        <f t="shared" si="65"/>
        <v>67.947197149643671</v>
      </c>
    </row>
    <row r="1021" spans="1:9" x14ac:dyDescent="0.25">
      <c r="A1021" s="7">
        <v>43110</v>
      </c>
      <c r="B1021" s="9">
        <v>2914.37</v>
      </c>
      <c r="C1021">
        <f>+VLOOKUP($A1021,'USD X Barril WTI'!$A$6060:$B$8189,2,0)</f>
        <v>63.6</v>
      </c>
      <c r="D1021" s="36">
        <f>+IFERROR(VLOOKUP($A1021,'TASA INTERVENCIÓN'!$A$9:$B$4757,2,0),D1020)</f>
        <v>4.7500000000000001E-2</v>
      </c>
      <c r="E1021" s="36">
        <v>1.4999999999999999E-2</v>
      </c>
      <c r="F1021">
        <f t="shared" si="67"/>
        <v>0.96897374701670624</v>
      </c>
      <c r="G1021" s="9">
        <f t="shared" si="66"/>
        <v>2823.9480190930781</v>
      </c>
      <c r="H1021" s="33">
        <f>+G958</f>
        <v>2830.3728028503565</v>
      </c>
      <c r="I1021" s="34">
        <f t="shared" si="65"/>
        <v>83.997197149643398</v>
      </c>
    </row>
    <row r="1022" spans="1:9" x14ac:dyDescent="0.25">
      <c r="A1022" s="7">
        <v>43111</v>
      </c>
      <c r="B1022" s="8">
        <v>2895.69</v>
      </c>
      <c r="C1022">
        <f>+VLOOKUP($A1022,'USD X Barril WTI'!$A$6060:$B$8189,2,0)</f>
        <v>63.81</v>
      </c>
      <c r="D1022" s="36">
        <f>+IFERROR(VLOOKUP($A1022,'TASA INTERVENCIÓN'!$A$9:$B$4757,2,0),D1021)</f>
        <v>4.7500000000000001E-2</v>
      </c>
      <c r="E1022" s="36">
        <v>1.4999999999999999E-2</v>
      </c>
      <c r="F1022">
        <f t="shared" si="67"/>
        <v>0.96897374701670624</v>
      </c>
      <c r="G1022" s="9">
        <f t="shared" si="66"/>
        <v>2805.847589498806</v>
      </c>
      <c r="H1022" s="33">
        <f>+G959</f>
        <v>2835.0577197149642</v>
      </c>
      <c r="I1022" s="34">
        <f t="shared" ref="I1022:I1065" si="68">+B1022-H1022</f>
        <v>60.632280285035904</v>
      </c>
    </row>
    <row r="1023" spans="1:9" x14ac:dyDescent="0.25">
      <c r="A1023" s="7">
        <v>43112</v>
      </c>
      <c r="B1023" s="9">
        <v>2865.79</v>
      </c>
      <c r="C1023">
        <f>+VLOOKUP($A1023,'USD X Barril WTI'!$A$6060:$B$8189,2,0)</f>
        <v>64.22</v>
      </c>
      <c r="D1023" s="36">
        <f>+IFERROR(VLOOKUP($A1023,'TASA INTERVENCIÓN'!$A$9:$B$4757,2,0),D1022)</f>
        <v>4.7500000000000001E-2</v>
      </c>
      <c r="E1023" s="36">
        <v>1.4999999999999999E-2</v>
      </c>
      <c r="F1023">
        <f t="shared" si="67"/>
        <v>0.96897374701670624</v>
      </c>
      <c r="G1023" s="9">
        <f t="shared" ref="G1023:G1066" si="69">+B1023*F1023</f>
        <v>2776.8752744630065</v>
      </c>
      <c r="H1023" s="33">
        <f>+G960</f>
        <v>2841.5127078384799</v>
      </c>
      <c r="I1023" s="34">
        <f t="shared" si="68"/>
        <v>24.277292161520108</v>
      </c>
    </row>
    <row r="1024" spans="1:9" x14ac:dyDescent="0.25">
      <c r="A1024" s="7">
        <v>43116</v>
      </c>
      <c r="B1024" s="9">
        <v>2855.86</v>
      </c>
      <c r="C1024">
        <f>+VLOOKUP($A1024,'USD X Barril WTI'!$A$6060:$B$8189,2,0)</f>
        <v>63.82</v>
      </c>
      <c r="D1024" s="36">
        <f>+IFERROR(VLOOKUP($A1024,'TASA INTERVENCIÓN'!$A$9:$B$4757,2,0),#REF!)</f>
        <v>4.7500000000000001E-2</v>
      </c>
      <c r="E1024" s="36">
        <v>1.4999999999999999E-2</v>
      </c>
      <c r="F1024">
        <f t="shared" ref="F1024:F1066" si="70">+(1+E1024)/(1+D1024)</f>
        <v>0.96897374701670624</v>
      </c>
      <c r="G1024" s="9">
        <f t="shared" si="69"/>
        <v>2767.2533651551307</v>
      </c>
      <c r="H1024" s="33" t="e">
        <f>+G962</f>
        <v>#REF!</v>
      </c>
      <c r="I1024" s="34" t="e">
        <f t="shared" si="68"/>
        <v>#REF!</v>
      </c>
    </row>
    <row r="1025" spans="1:9" x14ac:dyDescent="0.25">
      <c r="A1025" s="7">
        <v>43117</v>
      </c>
      <c r="B1025" s="8">
        <v>2868.03</v>
      </c>
      <c r="C1025">
        <f>+VLOOKUP($A1025,'USD X Barril WTI'!$A$6060:$B$8189,2,0)</f>
        <v>63.92</v>
      </c>
      <c r="D1025" s="36">
        <f>+IFERROR(VLOOKUP($A1025,'TASA INTERVENCIÓN'!$A$9:$B$4757,2,0),D1024)</f>
        <v>4.7500000000000001E-2</v>
      </c>
      <c r="E1025" s="36">
        <v>1.4999999999999999E-2</v>
      </c>
      <c r="F1025">
        <f t="shared" si="70"/>
        <v>0.96897374701670624</v>
      </c>
      <c r="G1025" s="9">
        <f t="shared" si="69"/>
        <v>2779.0457756563242</v>
      </c>
      <c r="H1025" s="33">
        <f>+G963</f>
        <v>2820.6181710213777</v>
      </c>
      <c r="I1025" s="34">
        <f t="shared" si="68"/>
        <v>47.411828978622452</v>
      </c>
    </row>
    <row r="1026" spans="1:9" x14ac:dyDescent="0.25">
      <c r="A1026" s="7">
        <v>43118</v>
      </c>
      <c r="B1026" s="9">
        <v>2851.13</v>
      </c>
      <c r="C1026">
        <f>+VLOOKUP($A1026,'USD X Barril WTI'!$A$6060:$B$8189,2,0)</f>
        <v>63.96</v>
      </c>
      <c r="D1026" s="36">
        <f>+IFERROR(VLOOKUP($A1026,'TASA INTERVENCIÓN'!$A$9:$B$4757,2,0),D1025)</f>
        <v>4.7500000000000001E-2</v>
      </c>
      <c r="E1026" s="36">
        <v>1.4999999999999999E-2</v>
      </c>
      <c r="F1026">
        <f t="shared" si="70"/>
        <v>0.96897374701670624</v>
      </c>
      <c r="G1026" s="9">
        <f t="shared" si="69"/>
        <v>2762.6701193317417</v>
      </c>
      <c r="H1026" s="33">
        <f>+G964</f>
        <v>2832.3737529691211</v>
      </c>
      <c r="I1026" s="34">
        <f t="shared" si="68"/>
        <v>18.756247030878967</v>
      </c>
    </row>
    <row r="1027" spans="1:9" x14ac:dyDescent="0.25">
      <c r="A1027" s="7">
        <v>43119</v>
      </c>
      <c r="B1027" s="8">
        <v>2836.85</v>
      </c>
      <c r="C1027">
        <f>+VLOOKUP($A1027,'USD X Barril WTI'!$A$6060:$B$8189,2,0)</f>
        <v>63.38</v>
      </c>
      <c r="D1027" s="36">
        <f>+IFERROR(VLOOKUP($A1027,'TASA INTERVENCIÓN'!$A$9:$B$4757,2,0),D1026)</f>
        <v>4.7500000000000001E-2</v>
      </c>
      <c r="E1027" s="36">
        <v>1.4999999999999999E-2</v>
      </c>
      <c r="F1027">
        <f t="shared" si="70"/>
        <v>0.96897374701670624</v>
      </c>
      <c r="G1027" s="9">
        <f t="shared" si="69"/>
        <v>2748.8331742243431</v>
      </c>
      <c r="H1027" s="33">
        <f>+G965</f>
        <v>2824.0909738717337</v>
      </c>
      <c r="I1027" s="34">
        <f t="shared" si="68"/>
        <v>12.759026128266214</v>
      </c>
    </row>
    <row r="1028" spans="1:9" x14ac:dyDescent="0.25">
      <c r="A1028" s="7">
        <v>43122</v>
      </c>
      <c r="B1028" s="9">
        <v>2851.75</v>
      </c>
      <c r="C1028">
        <f>+VLOOKUP($A1028,'USD X Barril WTI'!$A$6060:$B$8189,2,0)</f>
        <v>63.66</v>
      </c>
      <c r="D1028" s="36">
        <f>+IFERROR(VLOOKUP($A1028,'TASA INTERVENCIÓN'!$A$9:$B$4757,2,0),#REF!)</f>
        <v>4.7500000000000001E-2</v>
      </c>
      <c r="E1028" s="36">
        <v>1.4999999999999999E-2</v>
      </c>
      <c r="F1028">
        <f t="shared" si="70"/>
        <v>0.96897374701670624</v>
      </c>
      <c r="G1028" s="9">
        <f t="shared" si="69"/>
        <v>2763.2708830548922</v>
      </c>
      <c r="H1028" s="33" t="e">
        <f>+#REF!</f>
        <v>#REF!</v>
      </c>
      <c r="I1028" s="34" t="e">
        <f t="shared" si="68"/>
        <v>#REF!</v>
      </c>
    </row>
    <row r="1029" spans="1:9" x14ac:dyDescent="0.25">
      <c r="A1029" s="7">
        <v>43123</v>
      </c>
      <c r="B1029" s="8">
        <v>2854.2</v>
      </c>
      <c r="C1029">
        <f>+VLOOKUP($A1029,'USD X Barril WTI'!$A$6060:$B$8189,2,0)</f>
        <v>64.45</v>
      </c>
      <c r="D1029" s="36">
        <f>+IFERROR(VLOOKUP($A1029,'TASA INTERVENCIÓN'!$A$9:$B$4757,2,0),D1028)</f>
        <v>4.7500000000000001E-2</v>
      </c>
      <c r="E1029" s="36">
        <v>1.4999999999999999E-2</v>
      </c>
      <c r="F1029">
        <f t="shared" si="70"/>
        <v>0.96897374701670624</v>
      </c>
      <c r="G1029" s="9">
        <f t="shared" si="69"/>
        <v>2765.6448687350826</v>
      </c>
      <c r="H1029" s="33">
        <f>+G967</f>
        <v>2825.05296912114</v>
      </c>
      <c r="I1029" s="34">
        <f t="shared" si="68"/>
        <v>29.147030878859823</v>
      </c>
    </row>
    <row r="1030" spans="1:9" x14ac:dyDescent="0.25">
      <c r="A1030" s="7">
        <v>43124</v>
      </c>
      <c r="B1030" s="9">
        <v>2858.5</v>
      </c>
      <c r="C1030">
        <f>+VLOOKUP($A1030,'USD X Barril WTI'!$A$6060:$B$8189,2,0)</f>
        <v>65.69</v>
      </c>
      <c r="D1030" s="36">
        <f>+IFERROR(VLOOKUP($A1030,'TASA INTERVENCIÓN'!$A$9:$B$4757,2,0),D1029)</f>
        <v>4.7500000000000001E-2</v>
      </c>
      <c r="E1030" s="36">
        <v>1.4999999999999999E-2</v>
      </c>
      <c r="F1030">
        <f t="shared" si="70"/>
        <v>0.96897374701670624</v>
      </c>
      <c r="G1030" s="9">
        <f t="shared" si="69"/>
        <v>2769.8114558472548</v>
      </c>
      <c r="H1030" s="33">
        <f>+G968</f>
        <v>2835.6637767220905</v>
      </c>
      <c r="I1030" s="34">
        <f t="shared" si="68"/>
        <v>22.836223277909539</v>
      </c>
    </row>
    <row r="1031" spans="1:9" x14ac:dyDescent="0.25">
      <c r="A1031" s="7">
        <v>43125</v>
      </c>
      <c r="B1031" s="8">
        <v>2820.53</v>
      </c>
      <c r="C1031">
        <f>+VLOOKUP($A1031,'USD X Barril WTI'!$A$6060:$B$8189,2,0)</f>
        <v>65.62</v>
      </c>
      <c r="D1031" s="36">
        <f>+IFERROR(VLOOKUP($A1031,'TASA INTERVENCIÓN'!$A$9:$B$4757,2,0),D1030)</f>
        <v>4.7500000000000001E-2</v>
      </c>
      <c r="E1031" s="36">
        <v>1.4999999999999999E-2</v>
      </c>
      <c r="F1031">
        <f t="shared" si="70"/>
        <v>0.96897374701670624</v>
      </c>
      <c r="G1031" s="9">
        <f t="shared" si="69"/>
        <v>2733.0195226730307</v>
      </c>
      <c r="H1031" s="33">
        <f>+G969</f>
        <v>2858.4342042755347</v>
      </c>
      <c r="I1031" s="34">
        <f t="shared" si="68"/>
        <v>-37.904204275534539</v>
      </c>
    </row>
    <row r="1032" spans="1:9" x14ac:dyDescent="0.25">
      <c r="A1032" s="7">
        <v>43126</v>
      </c>
      <c r="B1032" s="9">
        <v>2783.13</v>
      </c>
      <c r="C1032">
        <f>+VLOOKUP($A1032,'USD X Barril WTI'!$A$6060:$B$8189,2,0)</f>
        <v>66.27</v>
      </c>
      <c r="D1032" s="36">
        <f>+IFERROR(VLOOKUP($A1032,'TASA INTERVENCIÓN'!$A$9:$B$4757,2,0),D1031)</f>
        <v>4.7500000000000001E-2</v>
      </c>
      <c r="E1032" s="36">
        <v>1.4999999999999999E-2</v>
      </c>
      <c r="F1032">
        <f t="shared" si="70"/>
        <v>0.96897374701670624</v>
      </c>
      <c r="G1032" s="9">
        <f t="shared" si="69"/>
        <v>2696.779904534606</v>
      </c>
      <c r="H1032" s="33">
        <f>+G970</f>
        <v>2875.7789786223275</v>
      </c>
      <c r="I1032" s="34">
        <f t="shared" si="68"/>
        <v>-92.648978622327377</v>
      </c>
    </row>
    <row r="1033" spans="1:9" x14ac:dyDescent="0.25">
      <c r="A1033" s="7">
        <v>43129</v>
      </c>
      <c r="B1033" s="8">
        <v>2805.12</v>
      </c>
      <c r="C1033">
        <f>+VLOOKUP($A1033,'USD X Barril WTI'!$A$6060:$B$8189,2,0)</f>
        <v>65.709999999999994</v>
      </c>
      <c r="D1033" s="36">
        <f>+IFERROR(VLOOKUP($A1033,'TASA INTERVENCIÓN'!$A$9:$B$4757,2,0),#REF!)</f>
        <v>4.7500000000000001E-2</v>
      </c>
      <c r="E1033" s="36">
        <v>1.4999999999999999E-2</v>
      </c>
      <c r="F1033">
        <f t="shared" si="70"/>
        <v>0.96897374701670624</v>
      </c>
      <c r="G1033" s="9">
        <f t="shared" si="69"/>
        <v>2718.0876372315029</v>
      </c>
      <c r="H1033" s="33" t="e">
        <f>+#REF!</f>
        <v>#REF!</v>
      </c>
      <c r="I1033" s="34" t="e">
        <f t="shared" si="68"/>
        <v>#REF!</v>
      </c>
    </row>
    <row r="1034" spans="1:9" x14ac:dyDescent="0.25">
      <c r="A1034" s="7">
        <v>43130</v>
      </c>
      <c r="B1034" s="9">
        <v>2842.67</v>
      </c>
      <c r="C1034">
        <f>+VLOOKUP($A1034,'USD X Barril WTI'!$A$6060:$B$8189,2,0)</f>
        <v>64.64</v>
      </c>
      <c r="D1034" s="36">
        <f>+IFERROR(VLOOKUP($A1034,'TASA INTERVENCIÓN'!$A$9:$B$4757,2,0),D1033)</f>
        <v>4.4999999999999998E-2</v>
      </c>
      <c r="E1034" s="36">
        <v>1.4999999999999999E-2</v>
      </c>
      <c r="F1034">
        <f t="shared" si="70"/>
        <v>0.9712918660287081</v>
      </c>
      <c r="G1034" s="9">
        <f t="shared" si="69"/>
        <v>2761.0622488038275</v>
      </c>
      <c r="H1034" s="33">
        <f>+G972</f>
        <v>2902.355357142857</v>
      </c>
      <c r="I1034" s="34">
        <f t="shared" si="68"/>
        <v>-59.685357142856901</v>
      </c>
    </row>
    <row r="1035" spans="1:9" x14ac:dyDescent="0.25">
      <c r="A1035" s="7">
        <v>43131</v>
      </c>
      <c r="B1035" s="8">
        <v>2844.14</v>
      </c>
      <c r="C1035">
        <f>+VLOOKUP($A1035,'USD X Barril WTI'!$A$6060:$B$8189,2,0)</f>
        <v>64.819999999999993</v>
      </c>
      <c r="D1035" s="36">
        <f>+IFERROR(VLOOKUP($A1035,'TASA INTERVENCIÓN'!$A$9:$B$4757,2,0),D1034)</f>
        <v>4.4999999999999998E-2</v>
      </c>
      <c r="E1035" s="36">
        <v>1.4999999999999999E-2</v>
      </c>
      <c r="F1035">
        <f t="shared" si="70"/>
        <v>0.9712918660287081</v>
      </c>
      <c r="G1035" s="9">
        <f t="shared" si="69"/>
        <v>2762.4900478468899</v>
      </c>
      <c r="H1035" s="33">
        <f>+G973</f>
        <v>2903.8885714285711</v>
      </c>
      <c r="I1035" s="34">
        <f t="shared" si="68"/>
        <v>-59.748571428571267</v>
      </c>
    </row>
    <row r="1036" spans="1:9" x14ac:dyDescent="0.25">
      <c r="A1036" s="7">
        <v>43132</v>
      </c>
      <c r="B1036" s="9">
        <v>2835.05</v>
      </c>
      <c r="C1036">
        <f>+VLOOKUP($A1036,'USD X Barril WTI'!$A$6060:$B$8189,2,0)</f>
        <v>65.92</v>
      </c>
      <c r="D1036" s="36">
        <f>+IFERROR(VLOOKUP($A1036,'TASA INTERVENCIÓN'!$A$9:$B$4757,2,0),D1035)</f>
        <v>4.4999999999999998E-2</v>
      </c>
      <c r="E1036" s="36">
        <v>1.4999999999999999E-2</v>
      </c>
      <c r="F1036">
        <f t="shared" si="70"/>
        <v>0.9712918660287081</v>
      </c>
      <c r="G1036" s="9">
        <f t="shared" si="69"/>
        <v>2753.6610047846889</v>
      </c>
      <c r="H1036" s="33">
        <f>+G974</f>
        <v>2930.6474999999996</v>
      </c>
      <c r="I1036" s="34">
        <f t="shared" si="68"/>
        <v>-95.5974999999994</v>
      </c>
    </row>
    <row r="1037" spans="1:9" x14ac:dyDescent="0.25">
      <c r="A1037" s="7">
        <v>43133</v>
      </c>
      <c r="B1037" s="8">
        <v>2806.67</v>
      </c>
      <c r="C1037">
        <f>+VLOOKUP($A1037,'USD X Barril WTI'!$A$6060:$B$8189,2,0)</f>
        <v>65.5</v>
      </c>
      <c r="D1037" s="36">
        <f>+IFERROR(VLOOKUP($A1037,'TASA INTERVENCIÓN'!$A$9:$B$4757,2,0),D1036)</f>
        <v>4.4999999999999998E-2</v>
      </c>
      <c r="E1037" s="36">
        <v>1.4999999999999999E-2</v>
      </c>
      <c r="F1037">
        <f t="shared" si="70"/>
        <v>0.9712918660287081</v>
      </c>
      <c r="G1037" s="9">
        <f t="shared" si="69"/>
        <v>2726.0957416267943</v>
      </c>
      <c r="H1037" s="33">
        <f>+G975</f>
        <v>2930.0399999999995</v>
      </c>
      <c r="I1037" s="34">
        <f t="shared" si="68"/>
        <v>-123.36999999999944</v>
      </c>
    </row>
    <row r="1038" spans="1:9" x14ac:dyDescent="0.25">
      <c r="A1038" s="7">
        <v>43136</v>
      </c>
      <c r="B1038" s="9">
        <v>2832.13</v>
      </c>
      <c r="C1038">
        <f>+VLOOKUP($A1038,'USD X Barril WTI'!$A$6060:$B$8189,2,0)</f>
        <v>64.180000000000007</v>
      </c>
      <c r="D1038" s="36">
        <f>+IFERROR(VLOOKUP($A1038,'TASA INTERVENCIÓN'!$A$9:$B$4757,2,0),#REF!)</f>
        <v>4.4999999999999998E-2</v>
      </c>
      <c r="E1038" s="36">
        <v>1.4999999999999999E-2</v>
      </c>
      <c r="F1038">
        <f t="shared" si="70"/>
        <v>0.9712918660287081</v>
      </c>
      <c r="G1038" s="9">
        <f t="shared" si="69"/>
        <v>2750.824832535885</v>
      </c>
      <c r="H1038" s="33" t="e">
        <f>+#REF!</f>
        <v>#REF!</v>
      </c>
      <c r="I1038" s="34" t="e">
        <f t="shared" si="68"/>
        <v>#REF!</v>
      </c>
    </row>
    <row r="1039" spans="1:9" x14ac:dyDescent="0.25">
      <c r="A1039" s="7">
        <v>43137</v>
      </c>
      <c r="B1039" s="8">
        <v>2843.6</v>
      </c>
      <c r="C1039">
        <f>+VLOOKUP($A1039,'USD X Barril WTI'!$A$6060:$B$8189,2,0)</f>
        <v>63.48</v>
      </c>
      <c r="D1039" s="36">
        <f>+IFERROR(VLOOKUP($A1039,'TASA INTERVENCIÓN'!$A$9:$B$4757,2,0),D1038)</f>
        <v>4.4999999999999998E-2</v>
      </c>
      <c r="E1039" s="36">
        <v>1.4999999999999999E-2</v>
      </c>
      <c r="F1039">
        <f t="shared" si="70"/>
        <v>0.9712918660287081</v>
      </c>
      <c r="G1039" s="9">
        <f t="shared" si="69"/>
        <v>2761.9655502392343</v>
      </c>
      <c r="H1039" s="33" t="e">
        <f>+G977</f>
        <v>#REF!</v>
      </c>
      <c r="I1039" s="34" t="e">
        <f t="shared" si="68"/>
        <v>#REF!</v>
      </c>
    </row>
    <row r="1040" spans="1:9" x14ac:dyDescent="0.25">
      <c r="A1040" s="7">
        <v>43138</v>
      </c>
      <c r="B1040" s="9">
        <v>2844.83</v>
      </c>
      <c r="C1040">
        <f>+VLOOKUP($A1040,'USD X Barril WTI'!$A$6060:$B$8189,2,0)</f>
        <v>61.91</v>
      </c>
      <c r="D1040" s="36">
        <f>+IFERROR(VLOOKUP($A1040,'TASA INTERVENCIÓN'!$A$9:$B$4757,2,0),D1039)</f>
        <v>4.4999999999999998E-2</v>
      </c>
      <c r="E1040" s="36">
        <v>1.4999999999999999E-2</v>
      </c>
      <c r="F1040">
        <f t="shared" si="70"/>
        <v>0.9712918660287081</v>
      </c>
      <c r="G1040" s="9">
        <f t="shared" si="69"/>
        <v>2763.1602392344494</v>
      </c>
      <c r="H1040" s="33">
        <f>+G978</f>
        <v>2946.4424999999997</v>
      </c>
      <c r="I1040" s="34">
        <f t="shared" si="68"/>
        <v>-101.61249999999973</v>
      </c>
    </row>
    <row r="1041" spans="1:9" x14ac:dyDescent="0.25">
      <c r="A1041" s="7">
        <v>43139</v>
      </c>
      <c r="B1041" s="8">
        <v>2830.89</v>
      </c>
      <c r="C1041">
        <f>+VLOOKUP($A1041,'USD X Barril WTI'!$A$6060:$B$8189,2,0)</f>
        <v>61.3</v>
      </c>
      <c r="D1041" s="36">
        <f>+IFERROR(VLOOKUP($A1041,'TASA INTERVENCIÓN'!$A$9:$B$4757,2,0),D1040)</f>
        <v>4.4999999999999998E-2</v>
      </c>
      <c r="E1041" s="36">
        <v>1.4999999999999999E-2</v>
      </c>
      <c r="F1041">
        <f t="shared" si="70"/>
        <v>0.9712918660287081</v>
      </c>
      <c r="G1041" s="9">
        <f t="shared" si="69"/>
        <v>2749.6204306220093</v>
      </c>
      <c r="H1041" s="33">
        <f>+G979</f>
        <v>2918.8349999999996</v>
      </c>
      <c r="I1041" s="34">
        <f t="shared" si="68"/>
        <v>-87.944999999999709</v>
      </c>
    </row>
    <row r="1042" spans="1:9" x14ac:dyDescent="0.25">
      <c r="A1042" s="7">
        <v>43140</v>
      </c>
      <c r="B1042" s="9">
        <v>2862.78</v>
      </c>
      <c r="C1042">
        <f>+VLOOKUP($A1042,'USD X Barril WTI'!$A$6060:$B$8189,2,0)</f>
        <v>59.2</v>
      </c>
      <c r="D1042" s="36">
        <f>+IFERROR(VLOOKUP($A1042,'TASA INTERVENCIÓN'!$A$9:$B$4757,2,0),D1041)</f>
        <v>4.4999999999999998E-2</v>
      </c>
      <c r="E1042" s="36">
        <v>1.4999999999999999E-2</v>
      </c>
      <c r="F1042">
        <f t="shared" si="70"/>
        <v>0.9712918660287081</v>
      </c>
      <c r="G1042" s="9">
        <f t="shared" si="69"/>
        <v>2780.5949282296651</v>
      </c>
      <c r="H1042" s="33">
        <f>+G980</f>
        <v>2910.0021428571426</v>
      </c>
      <c r="I1042" s="34">
        <f t="shared" si="68"/>
        <v>-47.222142857142444</v>
      </c>
    </row>
    <row r="1043" spans="1:9" x14ac:dyDescent="0.25">
      <c r="A1043" s="7">
        <v>43143</v>
      </c>
      <c r="B1043" s="8">
        <v>2908.7</v>
      </c>
      <c r="C1043">
        <f>+VLOOKUP($A1043,'USD X Barril WTI'!$A$6060:$B$8189,2,0)</f>
        <v>59.41</v>
      </c>
      <c r="D1043" s="36">
        <f>+IFERROR(VLOOKUP($A1043,'TASA INTERVENCIÓN'!$A$9:$B$4757,2,0),#REF!)</f>
        <v>4.4999999999999998E-2</v>
      </c>
      <c r="E1043" s="36">
        <v>1.4999999999999999E-2</v>
      </c>
      <c r="F1043">
        <f t="shared" si="70"/>
        <v>0.9712918660287081</v>
      </c>
      <c r="G1043" s="9">
        <f t="shared" si="69"/>
        <v>2825.1966507177031</v>
      </c>
      <c r="H1043" s="33" t="e">
        <f>+#REF!</f>
        <v>#REF!</v>
      </c>
      <c r="I1043" s="34" t="e">
        <f t="shared" si="68"/>
        <v>#REF!</v>
      </c>
    </row>
    <row r="1044" spans="1:9" x14ac:dyDescent="0.25">
      <c r="A1044" s="7">
        <v>43144</v>
      </c>
      <c r="B1044" s="9">
        <v>2904.29</v>
      </c>
      <c r="C1044">
        <f>+VLOOKUP($A1044,'USD X Barril WTI'!$A$6060:$B$8189,2,0)</f>
        <v>59.33</v>
      </c>
      <c r="D1044" s="36">
        <f>+IFERROR(VLOOKUP($A1044,'TASA INTERVENCIÓN'!$A$9:$B$4757,2,0),D1043)</f>
        <v>4.4999999999999998E-2</v>
      </c>
      <c r="E1044" s="36">
        <v>1.4999999999999999E-2</v>
      </c>
      <c r="F1044">
        <f t="shared" si="70"/>
        <v>0.9712918660287081</v>
      </c>
      <c r="G1044" s="9">
        <f t="shared" si="69"/>
        <v>2820.9132535885165</v>
      </c>
      <c r="H1044" s="33" t="e">
        <f>+G982</f>
        <v>#REF!</v>
      </c>
      <c r="I1044" s="34" t="e">
        <f t="shared" si="68"/>
        <v>#REF!</v>
      </c>
    </row>
    <row r="1045" spans="1:9" x14ac:dyDescent="0.25">
      <c r="A1045" s="7">
        <v>43145</v>
      </c>
      <c r="B1045" s="8">
        <v>2904.71</v>
      </c>
      <c r="C1045">
        <f>+VLOOKUP($A1045,'USD X Barril WTI'!$A$6060:$B$8189,2,0)</f>
        <v>60.7</v>
      </c>
      <c r="D1045" s="36">
        <f>+IFERROR(VLOOKUP($A1045,'TASA INTERVENCIÓN'!$A$9:$B$4757,2,0),D1044)</f>
        <v>4.4999999999999998E-2</v>
      </c>
      <c r="E1045" s="36">
        <v>1.4999999999999999E-2</v>
      </c>
      <c r="F1045">
        <f t="shared" si="70"/>
        <v>0.9712918660287081</v>
      </c>
      <c r="G1045" s="9">
        <f t="shared" si="69"/>
        <v>2821.3211961722486</v>
      </c>
      <c r="H1045" s="33">
        <f>+G983</f>
        <v>2897.562857142857</v>
      </c>
      <c r="I1045" s="34">
        <f t="shared" si="68"/>
        <v>7.1471428571430806</v>
      </c>
    </row>
    <row r="1046" spans="1:9" x14ac:dyDescent="0.25">
      <c r="A1046" s="7">
        <v>43146</v>
      </c>
      <c r="B1046" s="9">
        <v>2895.79</v>
      </c>
      <c r="C1046">
        <f>+VLOOKUP($A1046,'USD X Barril WTI'!$A$6060:$B$8189,2,0)</f>
        <v>61.48</v>
      </c>
      <c r="D1046" s="36">
        <f>+IFERROR(VLOOKUP($A1046,'TASA INTERVENCIÓN'!$A$9:$B$4757,2,0),D1045)</f>
        <v>4.4999999999999998E-2</v>
      </c>
      <c r="E1046" s="36">
        <v>1.4999999999999999E-2</v>
      </c>
      <c r="F1046">
        <f t="shared" si="70"/>
        <v>0.9712918660287081</v>
      </c>
      <c r="G1046" s="9">
        <f t="shared" si="69"/>
        <v>2812.6572727272724</v>
      </c>
      <c r="H1046" s="33">
        <f>+G984</f>
        <v>2908.9607142857139</v>
      </c>
      <c r="I1046" s="34">
        <f t="shared" si="68"/>
        <v>-13.170714285713984</v>
      </c>
    </row>
    <row r="1047" spans="1:9" x14ac:dyDescent="0.25">
      <c r="A1047" s="7">
        <v>43147</v>
      </c>
      <c r="B1047" s="8">
        <v>2851.74</v>
      </c>
      <c r="C1047">
        <f>+VLOOKUP($A1047,'USD X Barril WTI'!$A$6060:$B$8189,2,0)</f>
        <v>61.89</v>
      </c>
      <c r="D1047" s="36">
        <f>+IFERROR(VLOOKUP($A1047,'TASA INTERVENCIÓN'!$A$9:$B$4757,2,0),D1046)</f>
        <v>4.4999999999999998E-2</v>
      </c>
      <c r="E1047" s="36">
        <v>1.4999999999999999E-2</v>
      </c>
      <c r="F1047">
        <f t="shared" si="70"/>
        <v>0.9712918660287081</v>
      </c>
      <c r="G1047" s="9">
        <f t="shared" si="69"/>
        <v>2769.8718660287077</v>
      </c>
      <c r="H1047" s="33">
        <f>+G985</f>
        <v>2915.8842857142854</v>
      </c>
      <c r="I1047" s="34">
        <f t="shared" si="68"/>
        <v>-64.144285714285616</v>
      </c>
    </row>
    <row r="1048" spans="1:9" x14ac:dyDescent="0.25">
      <c r="A1048" s="7">
        <v>43151</v>
      </c>
      <c r="B1048" s="8">
        <v>2853.16</v>
      </c>
      <c r="C1048">
        <f>+VLOOKUP($A1048,'USD X Barril WTI'!$A$6060:$B$8189,2,0)</f>
        <v>61.91</v>
      </c>
      <c r="D1048" s="36">
        <f>+IFERROR(VLOOKUP($A1048,'TASA INTERVENCIÓN'!$A$9:$B$4757,2,0),#REF!)</f>
        <v>4.4999999999999998E-2</v>
      </c>
      <c r="E1048" s="36">
        <v>1.4999999999999999E-2</v>
      </c>
      <c r="F1048">
        <f t="shared" si="70"/>
        <v>0.9712918660287081</v>
      </c>
      <c r="G1048" s="9">
        <f t="shared" si="69"/>
        <v>2771.2511004784687</v>
      </c>
      <c r="H1048" s="33">
        <f>+G987</f>
        <v>2895.9332142857143</v>
      </c>
      <c r="I1048" s="34">
        <f t="shared" si="68"/>
        <v>-42.773214285714403</v>
      </c>
    </row>
    <row r="1049" spans="1:9" x14ac:dyDescent="0.25">
      <c r="A1049" s="7">
        <v>43152</v>
      </c>
      <c r="B1049" s="9">
        <v>2862.01</v>
      </c>
      <c r="C1049">
        <f>+VLOOKUP($A1049,'USD X Barril WTI'!$A$6060:$B$8189,2,0)</f>
        <v>61.73</v>
      </c>
      <c r="D1049" s="36">
        <f>+IFERROR(VLOOKUP($A1049,'TASA INTERVENCIÓN'!$A$9:$B$4757,2,0),D1048)</f>
        <v>4.4999999999999998E-2</v>
      </c>
      <c r="E1049" s="36">
        <v>1.4999999999999999E-2</v>
      </c>
      <c r="F1049">
        <f t="shared" si="70"/>
        <v>0.9712918660287081</v>
      </c>
      <c r="G1049" s="9">
        <f t="shared" si="69"/>
        <v>2779.8470334928229</v>
      </c>
      <c r="H1049" s="33">
        <f>+G988</f>
        <v>2903.772857142857</v>
      </c>
      <c r="I1049" s="34">
        <f t="shared" si="68"/>
        <v>-41.762857142856774</v>
      </c>
    </row>
    <row r="1050" spans="1:9" x14ac:dyDescent="0.25">
      <c r="A1050" s="7">
        <v>43153</v>
      </c>
      <c r="B1050" s="8">
        <v>2877.94</v>
      </c>
      <c r="C1050">
        <f>+VLOOKUP($A1050,'USD X Barril WTI'!$A$6060:$B$8189,2,0)</f>
        <v>62.72</v>
      </c>
      <c r="D1050" s="36">
        <f>+IFERROR(VLOOKUP($A1050,'TASA INTERVENCIÓN'!$A$9:$B$4757,2,0),D1049)</f>
        <v>4.4999999999999998E-2</v>
      </c>
      <c r="E1050" s="36">
        <v>1.4999999999999999E-2</v>
      </c>
      <c r="F1050">
        <f t="shared" si="70"/>
        <v>0.9712918660287081</v>
      </c>
      <c r="G1050" s="9">
        <f t="shared" si="69"/>
        <v>2795.3197129186601</v>
      </c>
      <c r="H1050" s="33">
        <f>+G989</f>
        <v>2893.8889285714286</v>
      </c>
      <c r="I1050" s="34">
        <f t="shared" si="68"/>
        <v>-15.948928571428496</v>
      </c>
    </row>
    <row r="1051" spans="1:9" x14ac:dyDescent="0.25">
      <c r="A1051" s="7">
        <v>43154</v>
      </c>
      <c r="B1051" s="9">
        <v>2877.04</v>
      </c>
      <c r="C1051">
        <f>+VLOOKUP($A1051,'USD X Barril WTI'!$A$6060:$B$8189,2,0)</f>
        <v>63.52</v>
      </c>
      <c r="D1051" s="36">
        <f>+IFERROR(VLOOKUP($A1051,'TASA INTERVENCIÓN'!$A$9:$B$4757,2,0),D1050)</f>
        <v>4.4999999999999998E-2</v>
      </c>
      <c r="E1051" s="36">
        <v>1.4999999999999999E-2</v>
      </c>
      <c r="F1051">
        <f t="shared" si="70"/>
        <v>0.9712918660287081</v>
      </c>
      <c r="G1051" s="9">
        <f t="shared" si="69"/>
        <v>2794.4455502392343</v>
      </c>
      <c r="H1051" s="33" t="e">
        <f>+#REF!</f>
        <v>#REF!</v>
      </c>
      <c r="I1051" s="34" t="e">
        <f t="shared" si="68"/>
        <v>#REF!</v>
      </c>
    </row>
    <row r="1052" spans="1:9" x14ac:dyDescent="0.25">
      <c r="A1052" s="7">
        <v>43157</v>
      </c>
      <c r="B1052" s="8">
        <v>2849.59</v>
      </c>
      <c r="C1052">
        <f>+VLOOKUP($A1052,'USD X Barril WTI'!$A$6060:$B$8189,2,0)</f>
        <v>63.81</v>
      </c>
      <c r="D1052" s="36">
        <f>+IFERROR(VLOOKUP($A1052,'TASA INTERVENCIÓN'!$A$9:$B$4757,2,0),#REF!)</f>
        <v>4.4999999999999998E-2</v>
      </c>
      <c r="E1052" s="36">
        <v>1.4999999999999999E-2</v>
      </c>
      <c r="F1052">
        <f t="shared" si="70"/>
        <v>0.9712918660287081</v>
      </c>
      <c r="G1052" s="9">
        <f t="shared" si="69"/>
        <v>2767.7835885167465</v>
      </c>
      <c r="H1052" s="33" t="e">
        <f>+#REF!</f>
        <v>#REF!</v>
      </c>
      <c r="I1052" s="34" t="e">
        <f t="shared" si="68"/>
        <v>#REF!</v>
      </c>
    </row>
    <row r="1053" spans="1:9" x14ac:dyDescent="0.25">
      <c r="A1053" s="7">
        <v>43158</v>
      </c>
      <c r="B1053" s="9">
        <v>2849.91</v>
      </c>
      <c r="C1053">
        <f>+VLOOKUP($A1053,'USD X Barril WTI'!$A$6060:$B$8189,2,0)</f>
        <v>62.94</v>
      </c>
      <c r="D1053" s="36">
        <f>+IFERROR(VLOOKUP($A1053,'TASA INTERVENCIÓN'!$A$9:$B$4757,2,0),D1052)</f>
        <v>4.4999999999999998E-2</v>
      </c>
      <c r="E1053" s="36">
        <v>1.4999999999999999E-2</v>
      </c>
      <c r="F1053">
        <f t="shared" si="70"/>
        <v>0.9712918660287081</v>
      </c>
      <c r="G1053" s="9">
        <f t="shared" si="69"/>
        <v>2768.0944019138756</v>
      </c>
      <c r="H1053" s="33">
        <f>+G991</f>
        <v>2876.9402147971355</v>
      </c>
      <c r="I1053" s="34">
        <f t="shared" si="68"/>
        <v>-27.030214797135613</v>
      </c>
    </row>
    <row r="1054" spans="1:9" x14ac:dyDescent="0.25">
      <c r="A1054" s="7">
        <v>43159</v>
      </c>
      <c r="B1054" s="8">
        <v>2855.93</v>
      </c>
      <c r="C1054">
        <f>+VLOOKUP($A1054,'USD X Barril WTI'!$A$6060:$B$8189,2,0)</f>
        <v>61.43</v>
      </c>
      <c r="D1054" s="36">
        <f>+IFERROR(VLOOKUP($A1054,'TASA INTERVENCIÓN'!$A$9:$B$4757,2,0),D1053)</f>
        <v>4.4999999999999998E-2</v>
      </c>
      <c r="E1054" s="36">
        <v>1.4999999999999999E-2</v>
      </c>
      <c r="F1054">
        <f t="shared" si="70"/>
        <v>0.9712918660287081</v>
      </c>
      <c r="G1054" s="9">
        <f t="shared" si="69"/>
        <v>2773.9415789473683</v>
      </c>
      <c r="H1054" s="33">
        <f>+G992</f>
        <v>2887.0410501193314</v>
      </c>
      <c r="I1054" s="34">
        <f t="shared" si="68"/>
        <v>-31.111050119331594</v>
      </c>
    </row>
    <row r="1055" spans="1:9" x14ac:dyDescent="0.25">
      <c r="A1055" s="7">
        <v>43160</v>
      </c>
      <c r="B1055" s="9">
        <v>2867.94</v>
      </c>
      <c r="C1055">
        <f>+VLOOKUP($A1055,'USD X Barril WTI'!$A$6060:$B$8189,2,0)</f>
        <v>60.98</v>
      </c>
      <c r="D1055" s="36">
        <f>+IFERROR(VLOOKUP($A1055,'TASA INTERVENCIÓN'!$A$9:$B$4757,2,0),D1054)</f>
        <v>4.4999999999999998E-2</v>
      </c>
      <c r="E1055" s="36">
        <v>1.4999999999999999E-2</v>
      </c>
      <c r="F1055">
        <f t="shared" si="70"/>
        <v>0.9712918660287081</v>
      </c>
      <c r="G1055" s="9">
        <f t="shared" si="69"/>
        <v>2785.6067942583732</v>
      </c>
      <c r="H1055" s="33">
        <f>+G993</f>
        <v>2903.5696897374696</v>
      </c>
      <c r="I1055" s="34">
        <f t="shared" si="68"/>
        <v>-35.629689737469562</v>
      </c>
    </row>
    <row r="1056" spans="1:9" x14ac:dyDescent="0.25">
      <c r="A1056" s="7">
        <v>43161</v>
      </c>
      <c r="B1056" s="8">
        <v>2879.05</v>
      </c>
      <c r="C1056">
        <f>+VLOOKUP($A1056,'USD X Barril WTI'!$A$6060:$B$8189,2,0)</f>
        <v>61.19</v>
      </c>
      <c r="D1056" s="36">
        <f>+IFERROR(VLOOKUP($A1056,'TASA INTERVENCIÓN'!$A$9:$B$4757,2,0),D1055)</f>
        <v>4.4999999999999998E-2</v>
      </c>
      <c r="E1056" s="36">
        <v>1.4999999999999999E-2</v>
      </c>
      <c r="F1056">
        <f t="shared" si="70"/>
        <v>0.9712918660287081</v>
      </c>
      <c r="G1056" s="9">
        <f t="shared" si="69"/>
        <v>2796.3978468899522</v>
      </c>
      <c r="H1056" s="33">
        <f>+G994</f>
        <v>2905.6478520286391</v>
      </c>
      <c r="I1056" s="34">
        <f t="shared" si="68"/>
        <v>-26.597852028638954</v>
      </c>
    </row>
    <row r="1057" spans="1:9" x14ac:dyDescent="0.25">
      <c r="A1057" s="7">
        <v>43164</v>
      </c>
      <c r="B1057" s="9">
        <v>2879.15</v>
      </c>
      <c r="C1057">
        <f>+VLOOKUP($A1057,'USD X Barril WTI'!$A$6060:$B$8189,2,0)</f>
        <v>62.49</v>
      </c>
      <c r="D1057" s="36">
        <f>+IFERROR(VLOOKUP($A1057,'TASA INTERVENCIÓN'!$A$9:$B$4757,2,0),#REF!)</f>
        <v>4.4999999999999998E-2</v>
      </c>
      <c r="E1057" s="36">
        <v>1.4999999999999999E-2</v>
      </c>
      <c r="F1057">
        <f t="shared" si="70"/>
        <v>0.9712918660287081</v>
      </c>
      <c r="G1057" s="9">
        <f t="shared" si="69"/>
        <v>2796.4949760765548</v>
      </c>
      <c r="H1057" s="33" t="e">
        <f>+#REF!</f>
        <v>#REF!</v>
      </c>
      <c r="I1057" s="34" t="e">
        <f t="shared" si="68"/>
        <v>#REF!</v>
      </c>
    </row>
    <row r="1058" spans="1:9" x14ac:dyDescent="0.25">
      <c r="A1058" s="7">
        <v>43165</v>
      </c>
      <c r="B1058" s="8">
        <v>2859.09</v>
      </c>
      <c r="C1058">
        <f>+VLOOKUP($A1058,'USD X Barril WTI'!$A$6060:$B$8189,2,0)</f>
        <v>62.54</v>
      </c>
      <c r="D1058" s="36">
        <f>+IFERROR(VLOOKUP($A1058,'TASA INTERVENCIÓN'!$A$9:$B$4757,2,0),D1057)</f>
        <v>4.4999999999999998E-2</v>
      </c>
      <c r="E1058" s="36">
        <v>1.4999999999999999E-2</v>
      </c>
      <c r="F1058">
        <f t="shared" si="70"/>
        <v>0.9712918660287081</v>
      </c>
      <c r="G1058" s="9">
        <f t="shared" si="69"/>
        <v>2777.010861244019</v>
      </c>
      <c r="H1058" s="33">
        <f>+G996</f>
        <v>2905.3288782816226</v>
      </c>
      <c r="I1058" s="34">
        <f t="shared" si="68"/>
        <v>-46.238878281622419</v>
      </c>
    </row>
    <row r="1059" spans="1:9" x14ac:dyDescent="0.25">
      <c r="A1059" s="7">
        <v>43166</v>
      </c>
      <c r="B1059" s="9">
        <v>2845.05</v>
      </c>
      <c r="C1059">
        <f>+VLOOKUP($A1059,'USD X Barril WTI'!$A$6060:$B$8189,2,0)</f>
        <v>61.09</v>
      </c>
      <c r="D1059" s="36">
        <f>+IFERROR(VLOOKUP($A1059,'TASA INTERVENCIÓN'!$A$9:$B$4757,2,0),D1058)</f>
        <v>4.4999999999999998E-2</v>
      </c>
      <c r="E1059" s="36">
        <v>1.4999999999999999E-2</v>
      </c>
      <c r="F1059">
        <f t="shared" si="70"/>
        <v>0.9712918660287081</v>
      </c>
      <c r="G1059" s="9">
        <f t="shared" si="69"/>
        <v>2763.3739234449763</v>
      </c>
      <c r="H1059" s="33">
        <f>+G997</f>
        <v>2893.4688544152737</v>
      </c>
      <c r="I1059" s="34">
        <f t="shared" si="68"/>
        <v>-48.418854415273472</v>
      </c>
    </row>
    <row r="1060" spans="1:9" x14ac:dyDescent="0.25">
      <c r="A1060" s="7">
        <v>43167</v>
      </c>
      <c r="B1060" s="8">
        <v>2858.88</v>
      </c>
      <c r="C1060">
        <f>+VLOOKUP($A1060,'USD X Barril WTI'!$A$6060:$B$8189,2,0)</f>
        <v>60.13</v>
      </c>
      <c r="D1060" s="36">
        <f>+IFERROR(VLOOKUP($A1060,'TASA INTERVENCIÓN'!$A$9:$B$4757,2,0),D1059)</f>
        <v>4.4999999999999998E-2</v>
      </c>
      <c r="E1060" s="36">
        <v>1.4999999999999999E-2</v>
      </c>
      <c r="F1060">
        <f t="shared" si="70"/>
        <v>0.9712918660287081</v>
      </c>
      <c r="G1060" s="9">
        <f t="shared" si="69"/>
        <v>2776.8068899521531</v>
      </c>
      <c r="H1060" s="33">
        <f>+G998</f>
        <v>2896.4072792362767</v>
      </c>
      <c r="I1060" s="34">
        <f t="shared" si="68"/>
        <v>-37.527279236276627</v>
      </c>
    </row>
    <row r="1061" spans="1:9" x14ac:dyDescent="0.25">
      <c r="A1061" s="7">
        <v>43168</v>
      </c>
      <c r="B1061" s="9">
        <v>2871.36</v>
      </c>
      <c r="C1061">
        <f>+VLOOKUP($A1061,'USD X Barril WTI'!$A$6060:$B$8189,2,0)</f>
        <v>62.02</v>
      </c>
      <c r="D1061" s="36">
        <f>+IFERROR(VLOOKUP($A1061,'TASA INTERVENCIÓN'!$A$9:$B$4757,2,0),D1060)</f>
        <v>4.4999999999999998E-2</v>
      </c>
      <c r="E1061" s="36">
        <v>1.4999999999999999E-2</v>
      </c>
      <c r="F1061">
        <f t="shared" si="70"/>
        <v>0.9712918660287081</v>
      </c>
      <c r="G1061" s="9">
        <f t="shared" si="69"/>
        <v>2788.9286124401915</v>
      </c>
      <c r="H1061" s="33">
        <f>+G999</f>
        <v>2906.595107398568</v>
      </c>
      <c r="I1061" s="34">
        <f t="shared" si="68"/>
        <v>-35.235107398567834</v>
      </c>
    </row>
    <row r="1062" spans="1:9" x14ac:dyDescent="0.25">
      <c r="A1062" s="7">
        <v>43171</v>
      </c>
      <c r="B1062" s="8">
        <v>2866.93</v>
      </c>
      <c r="C1062">
        <f>+VLOOKUP($A1062,'USD X Barril WTI'!$A$6060:$B$8189,2,0)</f>
        <v>61.35</v>
      </c>
      <c r="D1062" s="36">
        <f>+IFERROR(VLOOKUP($A1062,'TASA INTERVENCIÓN'!$A$9:$B$4757,2,0),#REF!)</f>
        <v>4.4999999999999998E-2</v>
      </c>
      <c r="E1062" s="36">
        <v>1.4999999999999999E-2</v>
      </c>
      <c r="F1062">
        <f t="shared" si="70"/>
        <v>0.9712918660287081</v>
      </c>
      <c r="G1062" s="9">
        <f t="shared" si="69"/>
        <v>2784.6257894736841</v>
      </c>
      <c r="H1062" s="33" t="e">
        <f>+#REF!</f>
        <v>#REF!</v>
      </c>
      <c r="I1062" s="34" t="e">
        <f t="shared" si="68"/>
        <v>#REF!</v>
      </c>
    </row>
    <row r="1063" spans="1:9" x14ac:dyDescent="0.25">
      <c r="A1063" s="7">
        <v>43172</v>
      </c>
      <c r="B1063" s="9">
        <v>2851.84</v>
      </c>
      <c r="C1063">
        <f>+VLOOKUP($A1063,'USD X Barril WTI'!$A$6060:$B$8189,2,0)</f>
        <v>60.69</v>
      </c>
      <c r="D1063" s="36">
        <f>+IFERROR(VLOOKUP($A1063,'TASA INTERVENCIÓN'!$A$9:$B$4757,2,0),D1062)</f>
        <v>4.4999999999999998E-2</v>
      </c>
      <c r="E1063" s="36">
        <v>1.4999999999999999E-2</v>
      </c>
      <c r="F1063">
        <f t="shared" si="70"/>
        <v>0.9712918660287081</v>
      </c>
      <c r="G1063" s="9">
        <f t="shared" si="69"/>
        <v>2769.9689952153112</v>
      </c>
      <c r="H1063" s="33">
        <f>+G1001</f>
        <v>2915.4007159904527</v>
      </c>
      <c r="I1063" s="34">
        <f t="shared" si="68"/>
        <v>-63.560715990452536</v>
      </c>
    </row>
    <row r="1064" spans="1:9" x14ac:dyDescent="0.25">
      <c r="A1064" s="7">
        <v>43173</v>
      </c>
      <c r="B1064" s="8">
        <v>2848.38</v>
      </c>
      <c r="C1064">
        <f>+VLOOKUP($A1064,'USD X Barril WTI'!$A$6060:$B$8189,2,0)</f>
        <v>60.89</v>
      </c>
      <c r="D1064" s="36">
        <f>+IFERROR(VLOOKUP($A1064,'TASA INTERVENCIÓN'!$A$9:$B$4757,2,0),D1063)</f>
        <v>4.4999999999999998E-2</v>
      </c>
      <c r="E1064" s="36">
        <v>1.4999999999999999E-2</v>
      </c>
      <c r="F1064">
        <f t="shared" si="70"/>
        <v>0.9712918660287081</v>
      </c>
      <c r="G1064" s="9">
        <f t="shared" si="69"/>
        <v>2766.6083253588517</v>
      </c>
      <c r="H1064" s="33">
        <f>+G1002</f>
        <v>2913.2838902147964</v>
      </c>
      <c r="I1064" s="34">
        <f t="shared" si="68"/>
        <v>-64.90389021479632</v>
      </c>
    </row>
    <row r="1065" spans="1:9" x14ac:dyDescent="0.25">
      <c r="A1065" s="7">
        <v>43174</v>
      </c>
      <c r="B1065" s="9">
        <v>2845.76</v>
      </c>
      <c r="C1065">
        <f>+VLOOKUP($A1065,'USD X Barril WTI'!$A$6060:$B$8189,2,0)</f>
        <v>61.16</v>
      </c>
      <c r="D1065" s="36">
        <f>+IFERROR(VLOOKUP($A1065,'TASA INTERVENCIÓN'!$A$9:$B$4757,2,0),D1064)</f>
        <v>4.4999999999999998E-2</v>
      </c>
      <c r="E1065" s="36">
        <v>1.4999999999999999E-2</v>
      </c>
      <c r="F1065">
        <f t="shared" si="70"/>
        <v>0.9712918660287081</v>
      </c>
      <c r="G1065" s="9">
        <f t="shared" si="69"/>
        <v>2764.0635406698566</v>
      </c>
      <c r="H1065" s="33">
        <f>+G1003</f>
        <v>2935.7482100238658</v>
      </c>
      <c r="I1065" s="34">
        <f t="shared" si="68"/>
        <v>-89.988210023865577</v>
      </c>
    </row>
    <row r="1066" spans="1:9" x14ac:dyDescent="0.25">
      <c r="A1066" s="7">
        <v>43175</v>
      </c>
      <c r="B1066" s="8">
        <v>2850.04</v>
      </c>
      <c r="C1066">
        <f>+VLOOKUP($A1066,'USD X Barril WTI'!$A$6060:$B$8189,2,0)</f>
        <v>62.29</v>
      </c>
      <c r="D1066" s="36">
        <f>+IFERROR(VLOOKUP($A1066,'TASA INTERVENCIÓN'!$A$9:$B$4757,2,0),D1065)</f>
        <v>4.4999999999999998E-2</v>
      </c>
      <c r="E1066" s="36">
        <v>1.4999999999999999E-2</v>
      </c>
      <c r="F1066">
        <f t="shared" si="70"/>
        <v>0.9712918660287081</v>
      </c>
      <c r="G1066" s="9">
        <f t="shared" si="69"/>
        <v>2768.2206698564592</v>
      </c>
      <c r="H1066" s="33">
        <f>+G1004</f>
        <v>2921.853126491646</v>
      </c>
      <c r="I1066" s="34">
        <f t="shared" ref="I1066:I1110" si="71">+B1066-H1066</f>
        <v>-71.813126491646017</v>
      </c>
    </row>
    <row r="1067" spans="1:9" x14ac:dyDescent="0.25">
      <c r="A1067" s="7">
        <v>43178</v>
      </c>
      <c r="B1067" s="9">
        <v>2852.48</v>
      </c>
      <c r="C1067">
        <f>+VLOOKUP($A1067,'USD X Barril WTI'!$A$6060:$B$8189,2,0)</f>
        <v>62.01</v>
      </c>
      <c r="D1067" s="36" t="e">
        <f>+IFERROR(VLOOKUP($A1067,'TASA INTERVENCIÓN'!$A$9:$B$4757,2,0),#REF!)</f>
        <v>#REF!</v>
      </c>
      <c r="E1067" s="36">
        <v>1.4999999999999999E-2</v>
      </c>
      <c r="F1067" t="e">
        <f t="shared" ref="F1067:F1110" si="72">+(1+E1067)/(1+D1067)</f>
        <v>#REF!</v>
      </c>
      <c r="G1067" s="9" t="e">
        <f t="shared" ref="G1067:G1110" si="73">+B1067*F1067</f>
        <v>#REF!</v>
      </c>
      <c r="H1067" s="33" t="e">
        <f>+#REF!</f>
        <v>#REF!</v>
      </c>
      <c r="I1067" s="34" t="e">
        <f t="shared" si="71"/>
        <v>#REF!</v>
      </c>
    </row>
    <row r="1068" spans="1:9" x14ac:dyDescent="0.25">
      <c r="A1068" s="7">
        <v>43179</v>
      </c>
      <c r="B1068" s="8">
        <v>2852.48</v>
      </c>
      <c r="C1068">
        <f>+VLOOKUP($A1068,'USD X Barril WTI'!$A$6060:$B$8189,2,0)</f>
        <v>63.37</v>
      </c>
      <c r="D1068" s="36">
        <f>+IFERROR(VLOOKUP($A1068,'TASA INTERVENCIÓN'!$A$9:$B$4757,2,0),D1067)</f>
        <v>4.4999999999999998E-2</v>
      </c>
      <c r="E1068" s="36">
        <v>1.4999999999999999E-2</v>
      </c>
      <c r="F1068">
        <f t="shared" si="72"/>
        <v>0.9712918660287081</v>
      </c>
      <c r="G1068" s="9">
        <f t="shared" si="73"/>
        <v>2770.5906220095694</v>
      </c>
      <c r="H1068" s="33">
        <f>+G1006</f>
        <v>2903.6364200477324</v>
      </c>
      <c r="I1068" s="34">
        <f t="shared" si="71"/>
        <v>-51.156420047732354</v>
      </c>
    </row>
    <row r="1069" spans="1:9" x14ac:dyDescent="0.25">
      <c r="A1069" s="7">
        <v>43180</v>
      </c>
      <c r="B1069" s="9">
        <v>2866.92</v>
      </c>
      <c r="C1069">
        <f>+VLOOKUP($A1069,'USD X Barril WTI'!$A$6060:$B$8189,2,0)</f>
        <v>65.099999999999994</v>
      </c>
      <c r="D1069" s="36">
        <f>+IFERROR(VLOOKUP($A1069,'TASA INTERVENCIÓN'!$A$9:$B$4757,2,0),D1068)</f>
        <v>4.4999999999999998E-2</v>
      </c>
      <c r="E1069" s="52">
        <v>1.7500000000000002E-2</v>
      </c>
      <c r="F1069">
        <f t="shared" si="72"/>
        <v>0.97368421052631593</v>
      </c>
      <c r="G1069" s="9">
        <f t="shared" si="73"/>
        <v>2791.4747368421058</v>
      </c>
      <c r="H1069" s="33">
        <f>+G1007</f>
        <v>2883.2685918854409</v>
      </c>
      <c r="I1069" s="34">
        <f t="shared" si="71"/>
        <v>-16.348591885440783</v>
      </c>
    </row>
    <row r="1070" spans="1:9" x14ac:dyDescent="0.25">
      <c r="A1070" s="7">
        <v>43181</v>
      </c>
      <c r="B1070" s="8">
        <v>2850.69</v>
      </c>
      <c r="C1070">
        <f>+VLOOKUP($A1070,'USD X Barril WTI'!$A$6060:$B$8189,2,0)</f>
        <v>64.25</v>
      </c>
      <c r="D1070" s="36">
        <f>+IFERROR(VLOOKUP($A1070,'TASA INTERVENCIÓN'!$A$9:$B$4757,2,0),D1069)</f>
        <v>4.4999999999999998E-2</v>
      </c>
      <c r="E1070" s="52">
        <v>1.7500000000000002E-2</v>
      </c>
      <c r="F1070">
        <f t="shared" si="72"/>
        <v>0.97368421052631593</v>
      </c>
      <c r="G1070" s="9">
        <f t="shared" si="73"/>
        <v>2775.6718421052637</v>
      </c>
      <c r="H1070" s="33">
        <f>+G1008</f>
        <v>2879.8384248210018</v>
      </c>
      <c r="I1070" s="34">
        <f t="shared" si="71"/>
        <v>-29.148424821001754</v>
      </c>
    </row>
    <row r="1071" spans="1:9" x14ac:dyDescent="0.25">
      <c r="A1071" s="7">
        <v>43182</v>
      </c>
      <c r="B1071" s="9">
        <v>2857.88</v>
      </c>
      <c r="C1071">
        <f>+VLOOKUP($A1071,'USD X Barril WTI'!$A$6060:$B$8189,2,0)</f>
        <v>65.8</v>
      </c>
      <c r="D1071" s="36">
        <f>+IFERROR(VLOOKUP($A1071,'TASA INTERVENCIÓN'!$A$9:$B$4757,2,0),D1070)</f>
        <v>4.4999999999999998E-2</v>
      </c>
      <c r="E1071" s="52">
        <v>1.7500000000000002E-2</v>
      </c>
      <c r="F1071">
        <f t="shared" si="72"/>
        <v>0.97368421052631593</v>
      </c>
      <c r="G1071" s="9">
        <f t="shared" si="73"/>
        <v>2782.6726315789479</v>
      </c>
      <c r="H1071" s="33">
        <f>+G1009</f>
        <v>2873.753269689737</v>
      </c>
      <c r="I1071" s="34">
        <f t="shared" si="71"/>
        <v>-15.873269689736844</v>
      </c>
    </row>
    <row r="1072" spans="1:9" x14ac:dyDescent="0.25">
      <c r="A1072" s="7">
        <v>43185</v>
      </c>
      <c r="B1072" s="8">
        <v>2849.01</v>
      </c>
      <c r="C1072">
        <f>+VLOOKUP($A1072,'USD X Barril WTI'!$A$6060:$B$8189,2,0)</f>
        <v>65.489999999999995</v>
      </c>
      <c r="D1072" s="36">
        <f>+IFERROR(VLOOKUP($A1072,'TASA INTERVENCIÓN'!$A$9:$B$4757,2,0),#REF!)</f>
        <v>4.4999999999999998E-2</v>
      </c>
      <c r="E1072" s="52">
        <v>1.7500000000000002E-2</v>
      </c>
      <c r="F1072">
        <f t="shared" si="72"/>
        <v>0.97368421052631593</v>
      </c>
      <c r="G1072" s="9">
        <f t="shared" si="73"/>
        <v>2774.0360526315794</v>
      </c>
      <c r="H1072" s="33" t="e">
        <f>+#REF!</f>
        <v>#REF!</v>
      </c>
      <c r="I1072" s="34" t="e">
        <f t="shared" si="71"/>
        <v>#REF!</v>
      </c>
    </row>
    <row r="1073" spans="1:9" x14ac:dyDescent="0.25">
      <c r="A1073" s="7">
        <v>43186</v>
      </c>
      <c r="B1073" s="9">
        <v>2816.33</v>
      </c>
      <c r="C1073">
        <f>+VLOOKUP($A1073,'USD X Barril WTI'!$A$6060:$B$8189,2,0)</f>
        <v>65.209999999999994</v>
      </c>
      <c r="D1073" s="36">
        <f>+IFERROR(VLOOKUP($A1073,'TASA INTERVENCIÓN'!$A$9:$B$4757,2,0),D1072)</f>
        <v>4.4999999999999998E-2</v>
      </c>
      <c r="E1073" s="52">
        <v>1.7500000000000002E-2</v>
      </c>
      <c r="F1073">
        <f t="shared" si="72"/>
        <v>0.97368421052631593</v>
      </c>
      <c r="G1073" s="9">
        <f t="shared" si="73"/>
        <v>2742.2160526315793</v>
      </c>
      <c r="H1073" s="33" t="e">
        <f>+#REF!</f>
        <v>#REF!</v>
      </c>
      <c r="I1073" s="34" t="e">
        <f t="shared" si="71"/>
        <v>#REF!</v>
      </c>
    </row>
    <row r="1074" spans="1:9" x14ac:dyDescent="0.25">
      <c r="A1074" s="7">
        <v>43187</v>
      </c>
      <c r="B1074" s="8">
        <v>2780.04</v>
      </c>
      <c r="C1074">
        <f>+VLOOKUP($A1074,'USD X Barril WTI'!$A$6060:$B$8189,2,0)</f>
        <v>64.3</v>
      </c>
      <c r="D1074" s="36">
        <f>+IFERROR(VLOOKUP($A1074,'TASA INTERVENCIÓN'!$A$9:$B$4757,2,0),D1073)</f>
        <v>4.4999999999999998E-2</v>
      </c>
      <c r="E1074" s="52">
        <v>1.7500000000000002E-2</v>
      </c>
      <c r="F1074">
        <f t="shared" si="72"/>
        <v>0.97368421052631593</v>
      </c>
      <c r="G1074" s="9">
        <f t="shared" si="73"/>
        <v>2706.8810526315792</v>
      </c>
      <c r="H1074" s="33">
        <f>+G1011</f>
        <v>2870.2358949880663</v>
      </c>
      <c r="I1074" s="34">
        <f t="shared" si="71"/>
        <v>-90.195894988066357</v>
      </c>
    </row>
    <row r="1075" spans="1:9" x14ac:dyDescent="0.25">
      <c r="A1075" s="7">
        <v>43188</v>
      </c>
      <c r="B1075" s="9">
        <v>2780.47</v>
      </c>
      <c r="C1075">
        <f>+VLOOKUP($A1075,'USD X Barril WTI'!$A$6060:$B$8189,2,0)</f>
        <v>64.87</v>
      </c>
      <c r="D1075" s="36">
        <f>+IFERROR(VLOOKUP($A1075,'TASA INTERVENCIÓN'!$A$9:$B$4757,2,0),D1074)</f>
        <v>4.4999999999999998E-2</v>
      </c>
      <c r="E1075" s="52">
        <v>1.7500000000000002E-2</v>
      </c>
      <c r="F1075">
        <f t="shared" si="72"/>
        <v>0.97368421052631593</v>
      </c>
      <c r="G1075" s="9">
        <f t="shared" si="73"/>
        <v>2707.2997368421056</v>
      </c>
      <c r="H1075" s="33">
        <f>+G1012</f>
        <v>2870.3521718377083</v>
      </c>
      <c r="I1075" s="34">
        <f t="shared" si="71"/>
        <v>-89.882171837708484</v>
      </c>
    </row>
    <row r="1076" spans="1:9" x14ac:dyDescent="0.25">
      <c r="A1076" s="7">
        <v>43192</v>
      </c>
      <c r="B1076" s="9">
        <v>2780.47</v>
      </c>
      <c r="C1076">
        <f>+VLOOKUP($A1076,'USD X Barril WTI'!$A$6060:$B$8189,2,0)</f>
        <v>63.05</v>
      </c>
      <c r="D1076" s="36">
        <f>+IFERROR(VLOOKUP($A1076,'TASA INTERVENCIÓN'!$A$9:$B$4757,2,0),#REF!)</f>
        <v>4.4999999999999998E-2</v>
      </c>
      <c r="E1076" s="52">
        <v>1.7500000000000002E-2</v>
      </c>
      <c r="F1076">
        <f t="shared" si="72"/>
        <v>0.97368421052631593</v>
      </c>
      <c r="G1076" s="9">
        <f t="shared" si="73"/>
        <v>2707.2997368421056</v>
      </c>
      <c r="H1076" s="33" t="e">
        <f>+#REF!</f>
        <v>#REF!</v>
      </c>
      <c r="I1076" s="34" t="e">
        <f t="shared" si="71"/>
        <v>#REF!</v>
      </c>
    </row>
    <row r="1077" spans="1:9" x14ac:dyDescent="0.25">
      <c r="A1077" s="7">
        <v>43193</v>
      </c>
      <c r="B1077" s="8">
        <v>2792.96</v>
      </c>
      <c r="C1077">
        <f>+VLOOKUP($A1077,'USD X Barril WTI'!$A$6060:$B$8189,2,0)</f>
        <v>63.41</v>
      </c>
      <c r="D1077" s="36">
        <f>+IFERROR(VLOOKUP($A1077,'TASA INTERVENCIÓN'!$A$9:$B$4757,2,0),D1076)</f>
        <v>4.4999999999999998E-2</v>
      </c>
      <c r="E1077" s="52">
        <v>1.7500000000000002E-2</v>
      </c>
      <c r="F1077">
        <f t="shared" si="72"/>
        <v>0.97368421052631593</v>
      </c>
      <c r="G1077" s="9">
        <f t="shared" si="73"/>
        <v>2719.4610526315792</v>
      </c>
      <c r="H1077" s="33" t="e">
        <f>+#REF!</f>
        <v>#REF!</v>
      </c>
      <c r="I1077" s="34" t="e">
        <f t="shared" si="71"/>
        <v>#REF!</v>
      </c>
    </row>
    <row r="1078" spans="1:9" x14ac:dyDescent="0.25">
      <c r="A1078" s="7">
        <v>43194</v>
      </c>
      <c r="B1078" s="9">
        <v>2778.27</v>
      </c>
      <c r="C1078">
        <f>+VLOOKUP($A1078,'USD X Barril WTI'!$A$6060:$B$8189,2,0)</f>
        <v>63.35</v>
      </c>
      <c r="D1078" s="36">
        <f>+IFERROR(VLOOKUP($A1078,'TASA INTERVENCIÓN'!$A$9:$B$4757,2,0),D1077)</f>
        <v>4.4999999999999998E-2</v>
      </c>
      <c r="E1078" s="52">
        <v>1.7500000000000002E-2</v>
      </c>
      <c r="F1078">
        <f t="shared" si="72"/>
        <v>0.97368421052631593</v>
      </c>
      <c r="G1078" s="9">
        <f t="shared" si="73"/>
        <v>2705.1576315789475</v>
      </c>
      <c r="H1078" s="33">
        <f>+G1015</f>
        <v>2891.4176610978516</v>
      </c>
      <c r="I1078" s="34">
        <f t="shared" si="71"/>
        <v>-113.1476610978516</v>
      </c>
    </row>
    <row r="1079" spans="1:9" x14ac:dyDescent="0.25">
      <c r="A1079" s="7">
        <v>43195</v>
      </c>
      <c r="B1079" s="8">
        <v>2791.57</v>
      </c>
      <c r="C1079">
        <f>+VLOOKUP($A1079,'USD X Barril WTI'!$A$6060:$B$8189,2,0)</f>
        <v>63.53</v>
      </c>
      <c r="D1079" s="36">
        <f>+IFERROR(VLOOKUP($A1079,'TASA INTERVENCIÓN'!$A$9:$B$4757,2,0),D1078)</f>
        <v>4.4999999999999998E-2</v>
      </c>
      <c r="E1079" s="52">
        <v>1.7500000000000002E-2</v>
      </c>
      <c r="F1079">
        <f t="shared" si="72"/>
        <v>0.97368421052631593</v>
      </c>
      <c r="G1079" s="9">
        <f t="shared" si="73"/>
        <v>2718.1076315789478</v>
      </c>
      <c r="H1079" s="33">
        <f>+G1016</f>
        <v>2849.6936515513121</v>
      </c>
      <c r="I1079" s="34">
        <f t="shared" si="71"/>
        <v>-58.123651551311923</v>
      </c>
    </row>
    <row r="1080" spans="1:9" x14ac:dyDescent="0.25">
      <c r="A1080" s="7">
        <v>43196</v>
      </c>
      <c r="B1080" s="9">
        <v>2787.36</v>
      </c>
      <c r="C1080">
        <f>+VLOOKUP($A1080,'USD X Barril WTI'!$A$6060:$B$8189,2,0)</f>
        <v>62.03</v>
      </c>
      <c r="D1080" s="36">
        <f>+IFERROR(VLOOKUP($A1080,'TASA INTERVENCIÓN'!$A$9:$B$4757,2,0),D1079)</f>
        <v>4.4999999999999998E-2</v>
      </c>
      <c r="E1080" s="52">
        <v>1.7500000000000002E-2</v>
      </c>
      <c r="F1080">
        <f t="shared" si="72"/>
        <v>0.97368421052631593</v>
      </c>
      <c r="G1080" s="9">
        <f t="shared" si="73"/>
        <v>2714.008421052632</v>
      </c>
      <c r="H1080" s="33">
        <f>+G1017</f>
        <v>2818.4345584725529</v>
      </c>
      <c r="I1080" s="34">
        <f t="shared" si="71"/>
        <v>-31.074558472552781</v>
      </c>
    </row>
    <row r="1081" spans="1:9" x14ac:dyDescent="0.25">
      <c r="A1081" s="7">
        <v>43199</v>
      </c>
      <c r="B1081" s="8">
        <v>2791.88</v>
      </c>
      <c r="C1081">
        <f>+VLOOKUP($A1081,'USD X Barril WTI'!$A$6060:$B$8189,2,0)</f>
        <v>63.4</v>
      </c>
      <c r="D1081" s="36">
        <f>+IFERROR(VLOOKUP($A1081,'TASA INTERVENCIÓN'!$A$9:$B$4757,2,0),#REF!)</f>
        <v>4.4999999999999998E-2</v>
      </c>
      <c r="E1081" s="52">
        <v>1.7500000000000002E-2</v>
      </c>
      <c r="F1081">
        <f t="shared" si="72"/>
        <v>0.97368421052631593</v>
      </c>
      <c r="G1081" s="9">
        <f t="shared" si="73"/>
        <v>2718.4094736842112</v>
      </c>
      <c r="H1081" s="33" t="e">
        <f>+#REF!</f>
        <v>#REF!</v>
      </c>
      <c r="I1081" s="34" t="e">
        <f t="shared" si="71"/>
        <v>#REF!</v>
      </c>
    </row>
    <row r="1082" spans="1:9" x14ac:dyDescent="0.25">
      <c r="A1082" s="7">
        <v>43200</v>
      </c>
      <c r="B1082" s="9">
        <v>2781.95</v>
      </c>
      <c r="C1082">
        <f>+VLOOKUP($A1082,'USD X Barril WTI'!$A$6060:$B$8189,2,0)</f>
        <v>65.48</v>
      </c>
      <c r="D1082" s="36">
        <f>+IFERROR(VLOOKUP($A1082,'TASA INTERVENCIÓN'!$A$9:$B$4757,2,0),D1081)</f>
        <v>4.4999999999999998E-2</v>
      </c>
      <c r="E1082" s="52">
        <v>1.7500000000000002E-2</v>
      </c>
      <c r="F1082">
        <f t="shared" si="72"/>
        <v>0.97368421052631593</v>
      </c>
      <c r="G1082" s="9">
        <f t="shared" si="73"/>
        <v>2708.7407894736843</v>
      </c>
      <c r="H1082" s="33" t="e">
        <f>+G1019</f>
        <v>#REF!</v>
      </c>
      <c r="I1082" s="34" t="e">
        <f t="shared" si="71"/>
        <v>#REF!</v>
      </c>
    </row>
    <row r="1083" spans="1:9" x14ac:dyDescent="0.25">
      <c r="A1083" s="7">
        <v>43201</v>
      </c>
      <c r="B1083" s="8">
        <v>2767.82</v>
      </c>
      <c r="C1083">
        <f>+VLOOKUP($A1083,'USD X Barril WTI'!$A$6060:$B$8189,2,0)</f>
        <v>66.81</v>
      </c>
      <c r="D1083" s="36">
        <f>+IFERROR(VLOOKUP($A1083,'TASA INTERVENCIÓN'!$A$9:$B$4757,2,0),D1082)</f>
        <v>4.4999999999999998E-2</v>
      </c>
      <c r="E1083" s="52">
        <v>1.7500000000000002E-2</v>
      </c>
      <c r="F1083">
        <f t="shared" si="72"/>
        <v>0.97368421052631593</v>
      </c>
      <c r="G1083" s="9">
        <f t="shared" si="73"/>
        <v>2694.9826315789478</v>
      </c>
      <c r="H1083" s="33">
        <f>+G1020</f>
        <v>2808.3959904534604</v>
      </c>
      <c r="I1083" s="34">
        <f t="shared" si="71"/>
        <v>-40.575990453460236</v>
      </c>
    </row>
    <row r="1084" spans="1:9" x14ac:dyDescent="0.25">
      <c r="A1084" s="7">
        <v>43202</v>
      </c>
      <c r="B1084" s="9">
        <v>2733.24</v>
      </c>
      <c r="C1084">
        <f>+VLOOKUP($A1084,'USD X Barril WTI'!$A$6060:$B$8189,2,0)</f>
        <v>67.069999999999993</v>
      </c>
      <c r="D1084" s="36">
        <f>+IFERROR(VLOOKUP($A1084,'TASA INTERVENCIÓN'!$A$9:$B$4757,2,0),D1083)</f>
        <v>4.4999999999999998E-2</v>
      </c>
      <c r="E1084" s="52">
        <v>1.7500000000000002E-2</v>
      </c>
      <c r="F1084">
        <f t="shared" si="72"/>
        <v>0.97368421052631593</v>
      </c>
      <c r="G1084" s="9">
        <f t="shared" si="73"/>
        <v>2661.3126315789477</v>
      </c>
      <c r="H1084" s="33">
        <f>+G1021</f>
        <v>2823.9480190930781</v>
      </c>
      <c r="I1084" s="34">
        <f t="shared" si="71"/>
        <v>-90.708019093078292</v>
      </c>
    </row>
    <row r="1085" spans="1:9" x14ac:dyDescent="0.25">
      <c r="A1085" s="7">
        <v>43203</v>
      </c>
      <c r="B1085" s="8">
        <v>2710.03</v>
      </c>
      <c r="C1085">
        <f>+VLOOKUP($A1085,'USD X Barril WTI'!$A$6060:$B$8189,2,0)</f>
        <v>67.349999999999994</v>
      </c>
      <c r="D1085" s="36">
        <f>+IFERROR(VLOOKUP($A1085,'TASA INTERVENCIÓN'!$A$9:$B$4757,2,0),D1084)</f>
        <v>4.4999999999999998E-2</v>
      </c>
      <c r="E1085" s="52">
        <v>1.7500000000000002E-2</v>
      </c>
      <c r="F1085">
        <f t="shared" si="72"/>
        <v>0.97368421052631593</v>
      </c>
      <c r="G1085" s="9">
        <f t="shared" si="73"/>
        <v>2638.7134210526319</v>
      </c>
      <c r="H1085" s="33">
        <f>+G1022</f>
        <v>2805.847589498806</v>
      </c>
      <c r="I1085" s="34">
        <f t="shared" si="71"/>
        <v>-95.817589498805773</v>
      </c>
    </row>
    <row r="1086" spans="1:9" x14ac:dyDescent="0.25">
      <c r="A1086" s="7">
        <v>43206</v>
      </c>
      <c r="B1086" s="9">
        <v>2705.34</v>
      </c>
      <c r="C1086">
        <f>+VLOOKUP($A1086,'USD X Barril WTI'!$A$6060:$B$8189,2,0)</f>
        <v>66.23</v>
      </c>
      <c r="D1086" s="36">
        <f>+IFERROR(VLOOKUP($A1086,'TASA INTERVENCIÓN'!$A$9:$B$4757,2,0),#REF!)</f>
        <v>4.4999999999999998E-2</v>
      </c>
      <c r="E1086" s="52">
        <v>1.7500000000000002E-2</v>
      </c>
      <c r="F1086">
        <f t="shared" si="72"/>
        <v>0.97368421052631593</v>
      </c>
      <c r="G1086" s="9">
        <f t="shared" si="73"/>
        <v>2634.1468421052637</v>
      </c>
      <c r="H1086" s="33" t="e">
        <f>+#REF!</f>
        <v>#REF!</v>
      </c>
      <c r="I1086" s="34" t="e">
        <f t="shared" si="71"/>
        <v>#REF!</v>
      </c>
    </row>
    <row r="1087" spans="1:9" x14ac:dyDescent="0.25">
      <c r="A1087" s="7">
        <v>43207</v>
      </c>
      <c r="B1087" s="8">
        <v>2726.47</v>
      </c>
      <c r="C1087">
        <f>+VLOOKUP($A1087,'USD X Barril WTI'!$A$6060:$B$8189,2,0)</f>
        <v>66.5</v>
      </c>
      <c r="D1087" s="36">
        <f>+IFERROR(VLOOKUP($A1087,'TASA INTERVENCIÓN'!$A$9:$B$4757,2,0),D1086)</f>
        <v>4.4999999999999998E-2</v>
      </c>
      <c r="E1087" s="52">
        <v>1.7500000000000002E-2</v>
      </c>
      <c r="F1087">
        <f t="shared" si="72"/>
        <v>0.97368421052631593</v>
      </c>
      <c r="G1087" s="9">
        <f t="shared" si="73"/>
        <v>2654.7207894736844</v>
      </c>
      <c r="H1087" s="33" t="e">
        <f>+#REF!</f>
        <v>#REF!</v>
      </c>
      <c r="I1087" s="34" t="e">
        <f t="shared" si="71"/>
        <v>#REF!</v>
      </c>
    </row>
    <row r="1088" spans="1:9" x14ac:dyDescent="0.25">
      <c r="A1088" s="7">
        <v>43208</v>
      </c>
      <c r="B1088" s="9">
        <v>2725.66</v>
      </c>
      <c r="C1088">
        <f>+VLOOKUP($A1088,'USD X Barril WTI'!$A$6060:$B$8189,2,0)</f>
        <v>68.44</v>
      </c>
      <c r="D1088" s="36">
        <f>+IFERROR(VLOOKUP($A1088,'TASA INTERVENCIÓN'!$A$9:$B$4757,2,0),D1087)</f>
        <v>4.4999999999999998E-2</v>
      </c>
      <c r="E1088" s="52">
        <v>1.7500000000000002E-2</v>
      </c>
      <c r="F1088">
        <f t="shared" si="72"/>
        <v>0.97368421052631593</v>
      </c>
      <c r="G1088" s="9">
        <f t="shared" si="73"/>
        <v>2653.9321052631581</v>
      </c>
      <c r="H1088" s="33">
        <f>+G1024</f>
        <v>2767.2533651551307</v>
      </c>
      <c r="I1088" s="34">
        <f t="shared" si="71"/>
        <v>-41.593365155130869</v>
      </c>
    </row>
    <row r="1089" spans="1:9" x14ac:dyDescent="0.25">
      <c r="A1089" s="7">
        <v>43209</v>
      </c>
      <c r="B1089" s="8">
        <v>2705.64</v>
      </c>
      <c r="C1089">
        <f>+VLOOKUP($A1089,'USD X Barril WTI'!$A$6060:$B$8189,2,0)</f>
        <v>68.3</v>
      </c>
      <c r="D1089" s="36">
        <f>+IFERROR(VLOOKUP($A1089,'TASA INTERVENCIÓN'!$A$9:$B$4757,2,0),D1088)</f>
        <v>4.4999999999999998E-2</v>
      </c>
      <c r="E1089" s="52">
        <v>1.7500000000000002E-2</v>
      </c>
      <c r="F1089">
        <f t="shared" si="72"/>
        <v>0.97368421052631593</v>
      </c>
      <c r="G1089" s="9">
        <f t="shared" si="73"/>
        <v>2634.4389473684214</v>
      </c>
      <c r="H1089" s="33">
        <f>+G1025</f>
        <v>2779.0457756563242</v>
      </c>
      <c r="I1089" s="34">
        <f t="shared" si="71"/>
        <v>-73.405775656324295</v>
      </c>
    </row>
    <row r="1090" spans="1:9" x14ac:dyDescent="0.25">
      <c r="A1090" s="7">
        <v>43210</v>
      </c>
      <c r="B1090" s="9">
        <v>2724.47</v>
      </c>
      <c r="C1090">
        <f>+VLOOKUP($A1090,'USD X Barril WTI'!$A$6060:$B$8189,2,0)</f>
        <v>68.260000000000005</v>
      </c>
      <c r="D1090" s="36">
        <f>+IFERROR(VLOOKUP($A1090,'TASA INTERVENCIÓN'!$A$9:$B$4757,2,0),D1089)</f>
        <v>4.4999999999999998E-2</v>
      </c>
      <c r="E1090" s="52">
        <v>1.7500000000000002E-2</v>
      </c>
      <c r="F1090">
        <f t="shared" si="72"/>
        <v>0.97368421052631593</v>
      </c>
      <c r="G1090" s="9">
        <f t="shared" si="73"/>
        <v>2652.7734210526319</v>
      </c>
      <c r="H1090" s="33">
        <f>+G1026</f>
        <v>2762.6701193317417</v>
      </c>
      <c r="I1090" s="34">
        <f t="shared" si="71"/>
        <v>-38.200119331741917</v>
      </c>
    </row>
    <row r="1091" spans="1:9" x14ac:dyDescent="0.25">
      <c r="A1091" s="7">
        <v>43213</v>
      </c>
      <c r="B1091" s="8">
        <v>2757.96</v>
      </c>
      <c r="C1091">
        <f>+VLOOKUP($A1091,'USD X Barril WTI'!$A$6060:$B$8189,2,0)</f>
        <v>67.61</v>
      </c>
      <c r="D1091" s="36">
        <f>+IFERROR(VLOOKUP($A1091,'TASA INTERVENCIÓN'!$A$9:$B$4757,2,0),#REF!)</f>
        <v>4.4999999999999998E-2</v>
      </c>
      <c r="E1091" s="52">
        <v>1.7500000000000002E-2</v>
      </c>
      <c r="F1091">
        <f t="shared" si="72"/>
        <v>0.97368421052631593</v>
      </c>
      <c r="G1091" s="9">
        <f t="shared" si="73"/>
        <v>2685.3821052631583</v>
      </c>
      <c r="H1091" s="33" t="e">
        <f>+#REF!</f>
        <v>#REF!</v>
      </c>
      <c r="I1091" s="34" t="e">
        <f t="shared" si="71"/>
        <v>#REF!</v>
      </c>
    </row>
    <row r="1092" spans="1:9" x14ac:dyDescent="0.25">
      <c r="A1092" s="7">
        <v>43214</v>
      </c>
      <c r="B1092" s="9">
        <v>2799.45</v>
      </c>
      <c r="C1092">
        <f>+VLOOKUP($A1092,'USD X Barril WTI'!$A$6060:$B$8189,2,0)</f>
        <v>67.66</v>
      </c>
      <c r="D1092" s="36">
        <f>+IFERROR(VLOOKUP($A1092,'TASA INTERVENCIÓN'!$A$9:$B$4757,2,0),D1091)</f>
        <v>4.4999999999999998E-2</v>
      </c>
      <c r="E1092" s="52">
        <v>1.7500000000000002E-2</v>
      </c>
      <c r="F1092">
        <f t="shared" si="72"/>
        <v>0.97368421052631593</v>
      </c>
      <c r="G1092" s="9">
        <f t="shared" si="73"/>
        <v>2725.7802631578948</v>
      </c>
      <c r="H1092" s="33">
        <f>+G1028</f>
        <v>2763.2708830548922</v>
      </c>
      <c r="I1092" s="34">
        <f t="shared" si="71"/>
        <v>36.17911694510758</v>
      </c>
    </row>
    <row r="1093" spans="1:9" x14ac:dyDescent="0.25">
      <c r="A1093" s="7">
        <v>43215</v>
      </c>
      <c r="B1093" s="8">
        <v>2785.22</v>
      </c>
      <c r="C1093">
        <f>+VLOOKUP($A1093,'USD X Barril WTI'!$A$6060:$B$8189,2,0)</f>
        <v>68</v>
      </c>
      <c r="D1093" s="36">
        <f>+IFERROR(VLOOKUP($A1093,'TASA INTERVENCIÓN'!$A$9:$B$4757,2,0),D1092)</f>
        <v>4.4999999999999998E-2</v>
      </c>
      <c r="E1093" s="52">
        <v>1.7500000000000002E-2</v>
      </c>
      <c r="F1093">
        <f t="shared" si="72"/>
        <v>0.97368421052631593</v>
      </c>
      <c r="G1093" s="9">
        <f t="shared" si="73"/>
        <v>2711.9247368421056</v>
      </c>
      <c r="H1093" s="33">
        <f>+G1029</f>
        <v>2765.6448687350826</v>
      </c>
      <c r="I1093" s="34">
        <f t="shared" si="71"/>
        <v>19.575131264917218</v>
      </c>
    </row>
    <row r="1094" spans="1:9" x14ac:dyDescent="0.25">
      <c r="A1094" s="7">
        <v>43216</v>
      </c>
      <c r="B1094" s="9">
        <v>2820.29</v>
      </c>
      <c r="C1094">
        <f>+VLOOKUP($A1094,'USD X Barril WTI'!$A$6060:$B$8189,2,0)</f>
        <v>68.180000000000007</v>
      </c>
      <c r="D1094" s="36">
        <f>+IFERROR(VLOOKUP($A1094,'TASA INTERVENCIÓN'!$A$9:$B$4757,2,0),D1093)</f>
        <v>4.4999999999999998E-2</v>
      </c>
      <c r="E1094" s="52">
        <v>1.7500000000000002E-2</v>
      </c>
      <c r="F1094">
        <f t="shared" si="72"/>
        <v>0.97368421052631593</v>
      </c>
      <c r="G1094" s="9">
        <f t="shared" si="73"/>
        <v>2746.0718421052634</v>
      </c>
      <c r="H1094" s="33">
        <f>+G1030</f>
        <v>2769.8114558472548</v>
      </c>
      <c r="I1094" s="34">
        <f t="shared" si="71"/>
        <v>50.478544152745144</v>
      </c>
    </row>
    <row r="1095" spans="1:9" x14ac:dyDescent="0.25">
      <c r="A1095" s="7">
        <v>43217</v>
      </c>
      <c r="B1095" s="8">
        <v>2812.83</v>
      </c>
      <c r="C1095">
        <f>+VLOOKUP($A1095,'USD X Barril WTI'!$A$6060:$B$8189,2,0)</f>
        <v>68.11</v>
      </c>
      <c r="D1095" s="36">
        <f>+IFERROR(VLOOKUP($A1095,'TASA INTERVENCIÓN'!$A$9:$B$4757,2,0),D1094)</f>
        <v>4.4999999999999998E-2</v>
      </c>
      <c r="E1095" s="52">
        <v>1.7500000000000002E-2</v>
      </c>
      <c r="F1095">
        <f t="shared" si="72"/>
        <v>0.97368421052631593</v>
      </c>
      <c r="G1095" s="9">
        <f t="shared" si="73"/>
        <v>2738.8081578947372</v>
      </c>
      <c r="H1095" s="33">
        <f>+G1031</f>
        <v>2733.0195226730307</v>
      </c>
      <c r="I1095" s="34">
        <f t="shared" si="71"/>
        <v>79.810477326969249</v>
      </c>
    </row>
    <row r="1096" spans="1:9" x14ac:dyDescent="0.25">
      <c r="A1096" s="7">
        <v>43220</v>
      </c>
      <c r="B1096" s="9">
        <v>2806.28</v>
      </c>
      <c r="C1096">
        <f>+VLOOKUP($A1096,'USD X Barril WTI'!$A$6060:$B$8189,2,0)</f>
        <v>68.56</v>
      </c>
      <c r="D1096" s="36">
        <f>+IFERROR(VLOOKUP($A1096,'TASA INTERVENCIÓN'!$A$9:$B$4757,2,0),#REF!)</f>
        <v>4.2500000000000003E-2</v>
      </c>
      <c r="E1096" s="52">
        <v>1.7500000000000002E-2</v>
      </c>
      <c r="F1096">
        <f t="shared" si="72"/>
        <v>0.97601918465227822</v>
      </c>
      <c r="G1096" s="9">
        <f t="shared" si="73"/>
        <v>2738.9831175059953</v>
      </c>
      <c r="H1096" s="33" t="e">
        <f>+#REF!</f>
        <v>#REF!</v>
      </c>
      <c r="I1096" s="34" t="e">
        <f t="shared" si="71"/>
        <v>#REF!</v>
      </c>
    </row>
    <row r="1097" spans="1:9" x14ac:dyDescent="0.25">
      <c r="A1097" s="7">
        <v>43221</v>
      </c>
      <c r="B1097" s="8">
        <v>2809.92</v>
      </c>
      <c r="C1097">
        <f>+VLOOKUP($A1097,'USD X Barril WTI'!$A$6060:$B$8189,2,0)</f>
        <v>67.28</v>
      </c>
      <c r="D1097" s="36">
        <f>+IFERROR(VLOOKUP($A1097,'TASA INTERVENCIÓN'!$A$9:$B$4757,2,0),D1096)</f>
        <v>4.2500000000000003E-2</v>
      </c>
      <c r="E1097" s="52">
        <v>1.7500000000000002E-2</v>
      </c>
      <c r="F1097">
        <f t="shared" si="72"/>
        <v>0.97601918465227822</v>
      </c>
      <c r="G1097" s="9">
        <f t="shared" si="73"/>
        <v>2742.5358273381298</v>
      </c>
      <c r="H1097" s="33">
        <f>+G1033</f>
        <v>2718.0876372315029</v>
      </c>
      <c r="I1097" s="34">
        <f t="shared" si="71"/>
        <v>91.832362768497205</v>
      </c>
    </row>
    <row r="1098" spans="1:9" x14ac:dyDescent="0.25">
      <c r="A1098" s="7">
        <v>43222</v>
      </c>
      <c r="B1098" s="9">
        <v>2809.92</v>
      </c>
      <c r="C1098">
        <f>+VLOOKUP($A1098,'USD X Barril WTI'!$A$6060:$B$8189,2,0)</f>
        <v>67.91</v>
      </c>
      <c r="D1098" s="36">
        <f>+IFERROR(VLOOKUP($A1098,'TASA INTERVENCIÓN'!$A$9:$B$4757,2,0),D1097)</f>
        <v>4.2500000000000003E-2</v>
      </c>
      <c r="E1098" s="52">
        <v>1.7500000000000002E-2</v>
      </c>
      <c r="F1098">
        <f t="shared" si="72"/>
        <v>0.97601918465227822</v>
      </c>
      <c r="G1098" s="9">
        <f t="shared" si="73"/>
        <v>2742.5358273381298</v>
      </c>
      <c r="H1098" s="33">
        <f>+G1034</f>
        <v>2761.0622488038275</v>
      </c>
      <c r="I1098" s="34">
        <f t="shared" si="71"/>
        <v>48.857751196172558</v>
      </c>
    </row>
    <row r="1099" spans="1:9" x14ac:dyDescent="0.25">
      <c r="A1099" s="7">
        <v>43223</v>
      </c>
      <c r="B1099" s="8">
        <v>2831.99</v>
      </c>
      <c r="C1099">
        <f>+VLOOKUP($A1099,'USD X Barril WTI'!$A$6060:$B$8189,2,0)</f>
        <v>68.45</v>
      </c>
      <c r="D1099" s="36">
        <f>+IFERROR(VLOOKUP($A1099,'TASA INTERVENCIÓN'!$A$9:$B$4757,2,0),D1098)</f>
        <v>4.2500000000000003E-2</v>
      </c>
      <c r="E1099" s="52">
        <v>1.7500000000000002E-2</v>
      </c>
      <c r="F1099">
        <f t="shared" si="72"/>
        <v>0.97601918465227822</v>
      </c>
      <c r="G1099" s="9">
        <f t="shared" si="73"/>
        <v>2764.0765707434052</v>
      </c>
      <c r="H1099" s="33">
        <f>+G1035</f>
        <v>2762.4900478468899</v>
      </c>
      <c r="I1099" s="34">
        <f t="shared" si="71"/>
        <v>69.499952153109916</v>
      </c>
    </row>
    <row r="1100" spans="1:9" x14ac:dyDescent="0.25">
      <c r="A1100" s="7">
        <v>43224</v>
      </c>
      <c r="B1100" s="9">
        <v>2857.85</v>
      </c>
      <c r="C1100">
        <f>+VLOOKUP($A1100,'USD X Barril WTI'!$A$6060:$B$8189,2,0)</f>
        <v>69.709999999999994</v>
      </c>
      <c r="D1100" s="36">
        <f>+IFERROR(VLOOKUP($A1100,'TASA INTERVENCIÓN'!$A$9:$B$4757,2,0),D1099)</f>
        <v>4.2500000000000003E-2</v>
      </c>
      <c r="E1100" s="52">
        <v>1.7500000000000002E-2</v>
      </c>
      <c r="F1100">
        <f t="shared" si="72"/>
        <v>0.97601918465227822</v>
      </c>
      <c r="G1100" s="9">
        <f t="shared" si="73"/>
        <v>2789.3164268585133</v>
      </c>
      <c r="H1100" s="33">
        <f>+G1036</f>
        <v>2753.6610047846889</v>
      </c>
      <c r="I1100" s="34">
        <f t="shared" si="71"/>
        <v>104.18899521531102</v>
      </c>
    </row>
    <row r="1101" spans="1:9" x14ac:dyDescent="0.25">
      <c r="A1101" s="7">
        <v>43227</v>
      </c>
      <c r="B1101" s="8">
        <v>2843.41</v>
      </c>
      <c r="C1101">
        <f>+VLOOKUP($A1101,'USD X Barril WTI'!$A$6060:$B$8189,2,0)</f>
        <v>70.739999999999995</v>
      </c>
      <c r="D1101" s="36">
        <f>+IFERROR(VLOOKUP($A1101,'TASA INTERVENCIÓN'!$A$9:$B$4757,2,0),#REF!)</f>
        <v>4.2500000000000003E-2</v>
      </c>
      <c r="E1101" s="52">
        <v>1.7500000000000002E-2</v>
      </c>
      <c r="F1101">
        <f t="shared" si="72"/>
        <v>0.97601918465227822</v>
      </c>
      <c r="G1101" s="9">
        <f t="shared" si="73"/>
        <v>2775.2227098321341</v>
      </c>
      <c r="H1101" s="33" t="e">
        <f>+#REF!</f>
        <v>#REF!</v>
      </c>
      <c r="I1101" s="34" t="e">
        <f t="shared" si="71"/>
        <v>#REF!</v>
      </c>
    </row>
    <row r="1102" spans="1:9" x14ac:dyDescent="0.25">
      <c r="A1102" s="7">
        <v>43228</v>
      </c>
      <c r="B1102" s="9">
        <v>2817.2</v>
      </c>
      <c r="C1102">
        <f>+VLOOKUP($A1102,'USD X Barril WTI'!$A$6060:$B$8189,2,0)</f>
        <v>68.83</v>
      </c>
      <c r="D1102" s="36">
        <f>+IFERROR(VLOOKUP($A1102,'TASA INTERVENCIÓN'!$A$9:$B$4757,2,0),D1101)</f>
        <v>4.2500000000000003E-2</v>
      </c>
      <c r="E1102" s="52">
        <v>1.7500000000000002E-2</v>
      </c>
      <c r="F1102">
        <f t="shared" si="72"/>
        <v>0.97601918465227822</v>
      </c>
      <c r="G1102" s="9">
        <f t="shared" si="73"/>
        <v>2749.6412470023979</v>
      </c>
      <c r="H1102" s="33">
        <f>+G1038</f>
        <v>2750.824832535885</v>
      </c>
      <c r="I1102" s="34">
        <f t="shared" si="71"/>
        <v>66.375167464114838</v>
      </c>
    </row>
    <row r="1103" spans="1:9" x14ac:dyDescent="0.25">
      <c r="A1103" s="7">
        <v>43229</v>
      </c>
      <c r="B1103" s="8">
        <v>2866</v>
      </c>
      <c r="C1103">
        <f>+VLOOKUP($A1103,'USD X Barril WTI'!$A$6060:$B$8189,2,0)</f>
        <v>71.16</v>
      </c>
      <c r="D1103" s="36">
        <f>+IFERROR(VLOOKUP($A1103,'TASA INTERVENCIÓN'!$A$9:$B$4757,2,0),D1102)</f>
        <v>4.2500000000000003E-2</v>
      </c>
      <c r="E1103" s="52">
        <v>1.7500000000000002E-2</v>
      </c>
      <c r="F1103">
        <f t="shared" si="72"/>
        <v>0.97601918465227822</v>
      </c>
      <c r="G1103" s="9">
        <f t="shared" si="73"/>
        <v>2797.2709832134292</v>
      </c>
      <c r="H1103" s="33">
        <f>+G1039</f>
        <v>2761.9655502392343</v>
      </c>
      <c r="I1103" s="34">
        <f t="shared" si="71"/>
        <v>104.03444976076571</v>
      </c>
    </row>
    <row r="1104" spans="1:9" x14ac:dyDescent="0.25">
      <c r="A1104" s="7">
        <v>43230</v>
      </c>
      <c r="B1104" s="9">
        <v>2859.51</v>
      </c>
      <c r="C1104">
        <f>+VLOOKUP($A1104,'USD X Barril WTI'!$A$6060:$B$8189,2,0)</f>
        <v>71.36</v>
      </c>
      <c r="D1104" s="36">
        <f>+IFERROR(VLOOKUP($A1104,'TASA INTERVENCIÓN'!$A$9:$B$4757,2,0),D1103)</f>
        <v>4.2500000000000003E-2</v>
      </c>
      <c r="E1104" s="52">
        <v>1.7500000000000002E-2</v>
      </c>
      <c r="F1104">
        <f t="shared" si="72"/>
        <v>0.97601918465227822</v>
      </c>
      <c r="G1104" s="9">
        <f t="shared" si="73"/>
        <v>2790.9366187050364</v>
      </c>
      <c r="H1104" s="33">
        <f>+G1040</f>
        <v>2763.1602392344494</v>
      </c>
      <c r="I1104" s="34">
        <f t="shared" si="71"/>
        <v>96.349760765550855</v>
      </c>
    </row>
    <row r="1105" spans="1:9" x14ac:dyDescent="0.25">
      <c r="A1105" s="7">
        <v>43231</v>
      </c>
      <c r="B1105" s="8">
        <v>2822.37</v>
      </c>
      <c r="C1105">
        <f>+VLOOKUP($A1105,'USD X Barril WTI'!$A$6060:$B$8189,2,0)</f>
        <v>70.69</v>
      </c>
      <c r="D1105" s="36">
        <f>+IFERROR(VLOOKUP($A1105,'TASA INTERVENCIÓN'!$A$9:$B$4757,2,0),D1104)</f>
        <v>4.2500000000000003E-2</v>
      </c>
      <c r="E1105" s="52">
        <v>1.7500000000000002E-2</v>
      </c>
      <c r="F1105">
        <f t="shared" si="72"/>
        <v>0.97601918465227822</v>
      </c>
      <c r="G1105" s="9">
        <f t="shared" si="73"/>
        <v>2754.6872661870502</v>
      </c>
      <c r="H1105" s="33">
        <f>+G1041</f>
        <v>2749.6204306220093</v>
      </c>
      <c r="I1105" s="34">
        <f t="shared" si="71"/>
        <v>72.749569377990611</v>
      </c>
    </row>
    <row r="1106" spans="1:9" x14ac:dyDescent="0.25">
      <c r="A1106" s="7">
        <v>43234</v>
      </c>
      <c r="B1106" s="9">
        <v>2824.05</v>
      </c>
      <c r="C1106">
        <f>+VLOOKUP($A1106,'USD X Barril WTI'!$A$6060:$B$8189,2,0)</f>
        <v>71.010000000000005</v>
      </c>
      <c r="D1106" s="36" t="e">
        <f>+IFERROR(VLOOKUP($A1106,'TASA INTERVENCIÓN'!$A$9:$B$4757,2,0),#REF!)</f>
        <v>#REF!</v>
      </c>
      <c r="E1106" s="52">
        <v>1.7500000000000002E-2</v>
      </c>
      <c r="F1106" t="e">
        <f t="shared" si="72"/>
        <v>#REF!</v>
      </c>
      <c r="G1106" s="9" t="e">
        <f t="shared" si="73"/>
        <v>#REF!</v>
      </c>
      <c r="H1106" s="33" t="e">
        <f>+#REF!</f>
        <v>#REF!</v>
      </c>
      <c r="I1106" s="34" t="e">
        <f t="shared" si="71"/>
        <v>#REF!</v>
      </c>
    </row>
    <row r="1107" spans="1:9" x14ac:dyDescent="0.25">
      <c r="A1107" s="7">
        <v>43235</v>
      </c>
      <c r="B1107" s="8">
        <v>2824.05</v>
      </c>
      <c r="C1107">
        <f>+VLOOKUP($A1107,'USD X Barril WTI'!$A$6060:$B$8189,2,0)</f>
        <v>71.34</v>
      </c>
      <c r="D1107" s="36">
        <f>+IFERROR(VLOOKUP($A1107,'TASA INTERVENCIÓN'!$A$9:$B$4757,2,0),D1106)</f>
        <v>4.2500000000000003E-2</v>
      </c>
      <c r="E1107" s="52">
        <v>1.7500000000000002E-2</v>
      </c>
      <c r="F1107">
        <f t="shared" si="72"/>
        <v>0.97601918465227822</v>
      </c>
      <c r="G1107" s="9">
        <f t="shared" si="73"/>
        <v>2756.3269784172667</v>
      </c>
      <c r="H1107" s="33">
        <f>+G1043</f>
        <v>2825.1966507177031</v>
      </c>
      <c r="I1107" s="34">
        <f t="shared" si="71"/>
        <v>-1.1466507177028689</v>
      </c>
    </row>
    <row r="1108" spans="1:9" x14ac:dyDescent="0.25">
      <c r="A1108" s="7">
        <v>43236</v>
      </c>
      <c r="B1108" s="9">
        <v>2889.87</v>
      </c>
      <c r="C1108">
        <f>+VLOOKUP($A1108,'USD X Barril WTI'!$A$6060:$B$8189,2,0)</f>
        <v>71.430000000000007</v>
      </c>
      <c r="D1108" s="36">
        <f>+IFERROR(VLOOKUP($A1108,'TASA INTERVENCIÓN'!$A$9:$B$4757,2,0),D1107)</f>
        <v>4.2500000000000003E-2</v>
      </c>
      <c r="E1108" s="52">
        <v>1.7500000000000002E-2</v>
      </c>
      <c r="F1108">
        <f t="shared" si="72"/>
        <v>0.97601918465227822</v>
      </c>
      <c r="G1108" s="9">
        <f t="shared" si="73"/>
        <v>2820.5685611510789</v>
      </c>
      <c r="H1108" s="33">
        <f>+G1044</f>
        <v>2820.9132535885165</v>
      </c>
      <c r="I1108" s="34">
        <f t="shared" si="71"/>
        <v>68.956746411483437</v>
      </c>
    </row>
    <row r="1109" spans="1:9" x14ac:dyDescent="0.25">
      <c r="A1109" s="7">
        <v>43237</v>
      </c>
      <c r="B1109" s="8">
        <v>2865.37</v>
      </c>
      <c r="C1109">
        <f>+VLOOKUP($A1109,'USD X Barril WTI'!$A$6060:$B$8189,2,0)</f>
        <v>71.47</v>
      </c>
      <c r="D1109" s="36">
        <f>+IFERROR(VLOOKUP($A1109,'TASA INTERVENCIÓN'!$A$9:$B$4757,2,0),D1108)</f>
        <v>4.2500000000000003E-2</v>
      </c>
      <c r="E1109" s="52">
        <v>1.7500000000000002E-2</v>
      </c>
      <c r="F1109">
        <f t="shared" si="72"/>
        <v>0.97601918465227822</v>
      </c>
      <c r="G1109" s="9">
        <f t="shared" si="73"/>
        <v>2796.6560911270985</v>
      </c>
      <c r="H1109" s="33">
        <f>+G1045</f>
        <v>2821.3211961722486</v>
      </c>
      <c r="I1109" s="34">
        <f t="shared" si="71"/>
        <v>44.048803827751271</v>
      </c>
    </row>
    <row r="1110" spans="1:9" x14ac:dyDescent="0.25">
      <c r="A1110" s="7">
        <v>43238</v>
      </c>
      <c r="B1110" s="9">
        <v>2886.23</v>
      </c>
      <c r="C1110">
        <f>+VLOOKUP($A1110,'USD X Barril WTI'!$A$6060:$B$8189,2,0)</f>
        <v>71.23</v>
      </c>
      <c r="D1110" s="36">
        <f>+IFERROR(VLOOKUP($A1110,'TASA INTERVENCIÓN'!$A$9:$B$4757,2,0),D1109)</f>
        <v>4.2500000000000003E-2</v>
      </c>
      <c r="E1110" s="52">
        <v>1.7500000000000002E-2</v>
      </c>
      <c r="F1110">
        <f t="shared" si="72"/>
        <v>0.97601918465227822</v>
      </c>
      <c r="G1110" s="9">
        <f t="shared" si="73"/>
        <v>2817.0158513189449</v>
      </c>
      <c r="H1110" s="33">
        <f>+G1046</f>
        <v>2812.6572727272724</v>
      </c>
      <c r="I1110" s="34">
        <f t="shared" si="71"/>
        <v>73.572727272727661</v>
      </c>
    </row>
    <row r="1111" spans="1:9" x14ac:dyDescent="0.25">
      <c r="A1111" s="7">
        <v>43241</v>
      </c>
      <c r="B1111" s="8">
        <v>2925.67</v>
      </c>
      <c r="C1111">
        <f>+VLOOKUP($A1111,'USD X Barril WTI'!$A$6060:$B$8189,2,0)</f>
        <v>72.260000000000005</v>
      </c>
      <c r="D1111" s="36">
        <f>+IFERROR(VLOOKUP($A1111,'TASA INTERVENCIÓN'!$A$9:$B$4757,2,0),#REF!)</f>
        <v>4.2500000000000003E-2</v>
      </c>
      <c r="E1111" s="52">
        <v>1.7500000000000002E-2</v>
      </c>
      <c r="F1111">
        <f t="shared" ref="F1111:F1130" si="74">+(1+E1111)/(1+D1111)</f>
        <v>0.97601918465227822</v>
      </c>
      <c r="G1111" s="9">
        <f t="shared" ref="G1111:G1130" si="75">+B1111*F1111</f>
        <v>2855.5100479616308</v>
      </c>
      <c r="H1111" s="33" t="e">
        <f>+#REF!</f>
        <v>#REF!</v>
      </c>
      <c r="I1111" s="34" t="e">
        <f t="shared" ref="I1111:I1130" si="76">+B1111-H1111</f>
        <v>#REF!</v>
      </c>
    </row>
    <row r="1112" spans="1:9" x14ac:dyDescent="0.25">
      <c r="A1112" s="7">
        <v>43242</v>
      </c>
      <c r="B1112" s="9">
        <v>2897.37</v>
      </c>
      <c r="C1112">
        <f>+VLOOKUP($A1112,'USD X Barril WTI'!$A$6060:$B$8189,2,0)</f>
        <v>72.09</v>
      </c>
      <c r="D1112" s="36">
        <f>+IFERROR(VLOOKUP($A1112,'TASA INTERVENCIÓN'!$A$9:$B$4757,2,0),D1111)</f>
        <v>4.2500000000000003E-2</v>
      </c>
      <c r="E1112" s="52">
        <v>1.7500000000000002E-2</v>
      </c>
      <c r="F1112">
        <f t="shared" si="74"/>
        <v>0.97601918465227822</v>
      </c>
      <c r="G1112" s="9">
        <f t="shared" si="75"/>
        <v>2827.8887050359713</v>
      </c>
      <c r="H1112" s="33" t="e">
        <f>+#REF!</f>
        <v>#REF!</v>
      </c>
      <c r="I1112" s="34" t="e">
        <f t="shared" si="76"/>
        <v>#REF!</v>
      </c>
    </row>
    <row r="1113" spans="1:9" x14ac:dyDescent="0.25">
      <c r="A1113" s="7">
        <v>43243</v>
      </c>
      <c r="B1113" s="8">
        <v>2851.42</v>
      </c>
      <c r="C1113">
        <f>+VLOOKUP($A1113,'USD X Barril WTI'!$A$6060:$B$8189,2,0)</f>
        <v>71.849999999999994</v>
      </c>
      <c r="D1113" s="36">
        <f>+IFERROR(VLOOKUP($A1113,'TASA INTERVENCIÓN'!$A$9:$B$4757,2,0),D1112)</f>
        <v>4.2500000000000003E-2</v>
      </c>
      <c r="E1113" s="52">
        <v>1.7500000000000002E-2</v>
      </c>
      <c r="F1113">
        <f t="shared" si="74"/>
        <v>0.97601918465227822</v>
      </c>
      <c r="G1113" s="9">
        <f t="shared" si="75"/>
        <v>2783.0406235011992</v>
      </c>
      <c r="H1113" s="33">
        <f>+G1048</f>
        <v>2771.2511004784687</v>
      </c>
      <c r="I1113" s="34">
        <f t="shared" si="76"/>
        <v>80.16889952153133</v>
      </c>
    </row>
    <row r="1114" spans="1:9" x14ac:dyDescent="0.25">
      <c r="A1114" s="7">
        <v>43244</v>
      </c>
      <c r="B1114" s="9">
        <v>2863.24</v>
      </c>
      <c r="C1114">
        <f>+VLOOKUP($A1114,'USD X Barril WTI'!$A$6060:$B$8189,2,0)</f>
        <v>70.77</v>
      </c>
      <c r="D1114" s="36">
        <f>+IFERROR(VLOOKUP($A1114,'TASA INTERVENCIÓN'!$A$9:$B$4757,2,0),D1113)</f>
        <v>4.2500000000000003E-2</v>
      </c>
      <c r="E1114" s="52">
        <v>1.7500000000000002E-2</v>
      </c>
      <c r="F1114">
        <f t="shared" si="74"/>
        <v>0.97601918465227822</v>
      </c>
      <c r="G1114" s="9">
        <f t="shared" si="75"/>
        <v>2794.577170263789</v>
      </c>
      <c r="H1114" s="33">
        <f>+G1049</f>
        <v>2779.8470334928229</v>
      </c>
      <c r="I1114" s="34">
        <f t="shared" si="76"/>
        <v>83.39296650717688</v>
      </c>
    </row>
    <row r="1115" spans="1:9" x14ac:dyDescent="0.25">
      <c r="A1115" s="7">
        <v>43245</v>
      </c>
      <c r="B1115" s="8">
        <v>2863.12</v>
      </c>
      <c r="C1115">
        <f>+VLOOKUP($A1115,'USD X Barril WTI'!$A$6060:$B$8189,2,0)</f>
        <v>67.92</v>
      </c>
      <c r="D1115" s="36">
        <f>+IFERROR(VLOOKUP($A1115,'TASA INTERVENCIÓN'!$A$9:$B$4757,2,0),D1114)</f>
        <v>4.2500000000000003E-2</v>
      </c>
      <c r="E1115" s="52">
        <v>1.7500000000000002E-2</v>
      </c>
      <c r="F1115">
        <f t="shared" si="74"/>
        <v>0.97601918465227822</v>
      </c>
      <c r="G1115" s="9">
        <f t="shared" si="75"/>
        <v>2794.4600479616306</v>
      </c>
      <c r="H1115" s="33">
        <f>+G1050</f>
        <v>2795.3197129186601</v>
      </c>
      <c r="I1115" s="34">
        <f t="shared" si="76"/>
        <v>67.800287081339775</v>
      </c>
    </row>
    <row r="1116" spans="1:9" x14ac:dyDescent="0.25">
      <c r="A1116" s="7">
        <v>43249</v>
      </c>
      <c r="B1116" s="8">
        <v>2887.16</v>
      </c>
      <c r="C1116">
        <f>+VLOOKUP($A1116,'USD X Barril WTI'!$A$6060:$B$8189,2,0)</f>
        <v>66.8</v>
      </c>
      <c r="D1116" s="36">
        <f>+IFERROR(VLOOKUP($A1116,'TASA INTERVENCIÓN'!$A$9:$B$4757,2,0),#REF!)</f>
        <v>4.2500000000000003E-2</v>
      </c>
      <c r="E1116" s="52">
        <v>1.7500000000000002E-2</v>
      </c>
      <c r="F1116">
        <f t="shared" si="74"/>
        <v>0.97601918465227822</v>
      </c>
      <c r="G1116" s="9">
        <f t="shared" si="75"/>
        <v>2817.9235491606714</v>
      </c>
      <c r="H1116" s="33">
        <f>+G1052</f>
        <v>2767.7835885167465</v>
      </c>
      <c r="I1116" s="34">
        <f t="shared" si="76"/>
        <v>119.37641148325338</v>
      </c>
    </row>
    <row r="1117" spans="1:9" x14ac:dyDescent="0.25">
      <c r="A1117" s="7">
        <v>43250</v>
      </c>
      <c r="B1117" s="9">
        <v>2893.82</v>
      </c>
      <c r="C1117">
        <f>+VLOOKUP($A1117,'USD X Barril WTI'!$A$6060:$B$8189,2,0)</f>
        <v>68.239999999999995</v>
      </c>
      <c r="D1117" s="36">
        <f>+IFERROR(VLOOKUP($A1117,'TASA INTERVENCIÓN'!$A$9:$B$4757,2,0),D1116)</f>
        <v>4.2500000000000003E-2</v>
      </c>
      <c r="E1117" s="52">
        <v>1.7500000000000002E-2</v>
      </c>
      <c r="F1117">
        <f t="shared" si="74"/>
        <v>0.97601918465227822</v>
      </c>
      <c r="G1117" s="9">
        <f t="shared" si="75"/>
        <v>2824.4238369304558</v>
      </c>
      <c r="H1117" s="33">
        <f>+G1053</f>
        <v>2768.0944019138756</v>
      </c>
      <c r="I1117" s="34">
        <f t="shared" si="76"/>
        <v>125.72559808612459</v>
      </c>
    </row>
    <row r="1118" spans="1:9" x14ac:dyDescent="0.25">
      <c r="A1118" s="7">
        <v>43251</v>
      </c>
      <c r="B1118" s="8">
        <v>2879.32</v>
      </c>
      <c r="C1118">
        <f>+VLOOKUP($A1118,'USD X Barril WTI'!$A$6060:$B$8189,2,0)</f>
        <v>66.98</v>
      </c>
      <c r="D1118" s="36">
        <f>+IFERROR(VLOOKUP($A1118,'TASA INTERVENCIÓN'!$A$9:$B$4757,2,0),D1117)</f>
        <v>4.2500000000000003E-2</v>
      </c>
      <c r="E1118" s="52">
        <v>1.7500000000000002E-2</v>
      </c>
      <c r="F1118">
        <f t="shared" si="74"/>
        <v>0.97601918465227822</v>
      </c>
      <c r="G1118" s="9">
        <f t="shared" si="75"/>
        <v>2810.2715587529979</v>
      </c>
      <c r="H1118" s="33">
        <f>+G1054</f>
        <v>2773.9415789473683</v>
      </c>
      <c r="I1118" s="34">
        <f t="shared" si="76"/>
        <v>105.37842105263189</v>
      </c>
    </row>
    <row r="1119" spans="1:9" x14ac:dyDescent="0.25">
      <c r="A1119" s="7">
        <v>43252</v>
      </c>
      <c r="B1119" s="9">
        <v>2889.32</v>
      </c>
      <c r="C1119">
        <f>+VLOOKUP($A1119,'USD X Barril WTI'!$A$6060:$B$8189,2,0)</f>
        <v>65.81</v>
      </c>
      <c r="D1119" s="36">
        <f>+IFERROR(VLOOKUP($A1119,'TASA INTERVENCIÓN'!$A$9:$B$4757,2,0),D1118)</f>
        <v>4.2500000000000003E-2</v>
      </c>
      <c r="E1119" s="52">
        <v>1.7500000000000002E-2</v>
      </c>
      <c r="F1119">
        <f t="shared" si="74"/>
        <v>0.97601918465227822</v>
      </c>
      <c r="G1119" s="9">
        <f t="shared" si="75"/>
        <v>2820.0317505995208</v>
      </c>
      <c r="H1119" s="33">
        <f>+G1055</f>
        <v>2785.6067942583732</v>
      </c>
      <c r="I1119" s="34">
        <f t="shared" si="76"/>
        <v>103.71320574162701</v>
      </c>
    </row>
    <row r="1120" spans="1:9" x14ac:dyDescent="0.25">
      <c r="A1120" s="7">
        <v>43255</v>
      </c>
      <c r="B1120" s="8">
        <v>2868.22</v>
      </c>
      <c r="C1120">
        <f>+VLOOKUP($A1120,'USD X Barril WTI'!$A$6060:$B$8189,2,0)</f>
        <v>64.760000000000005</v>
      </c>
      <c r="D1120" s="36" t="e">
        <f>+IFERROR(VLOOKUP($A1120,'TASA INTERVENCIÓN'!$A$9:$B$4757,2,0),#REF!)</f>
        <v>#REF!</v>
      </c>
      <c r="E1120" s="52">
        <v>1.7500000000000002E-2</v>
      </c>
      <c r="F1120" t="e">
        <f t="shared" si="74"/>
        <v>#REF!</v>
      </c>
      <c r="G1120" s="9" t="e">
        <f t="shared" si="75"/>
        <v>#REF!</v>
      </c>
      <c r="H1120" s="33" t="e">
        <f>+#REF!</f>
        <v>#REF!</v>
      </c>
      <c r="I1120" s="34" t="e">
        <f t="shared" si="76"/>
        <v>#REF!</v>
      </c>
    </row>
    <row r="1121" spans="1:9" x14ac:dyDescent="0.25">
      <c r="A1121" s="7">
        <v>43256</v>
      </c>
      <c r="B1121" s="9">
        <v>2868.22</v>
      </c>
      <c r="C1121">
        <f>+VLOOKUP($A1121,'USD X Barril WTI'!$A$6060:$B$8189,2,0)</f>
        <v>65.510000000000005</v>
      </c>
      <c r="D1121" s="36">
        <f>+IFERROR(VLOOKUP($A1121,'TASA INTERVENCIÓN'!$A$9:$B$4757,2,0),D1120)</f>
        <v>4.2500000000000003E-2</v>
      </c>
      <c r="E1121" s="52">
        <v>1.7500000000000002E-2</v>
      </c>
      <c r="F1121">
        <f t="shared" si="74"/>
        <v>0.97601918465227822</v>
      </c>
      <c r="G1121" s="9">
        <f t="shared" si="75"/>
        <v>2799.4377458033573</v>
      </c>
      <c r="H1121" s="33">
        <f>+G1057</f>
        <v>2796.4949760765548</v>
      </c>
      <c r="I1121" s="34">
        <f t="shared" si="76"/>
        <v>71.725023923444951</v>
      </c>
    </row>
    <row r="1122" spans="1:9" x14ac:dyDescent="0.25">
      <c r="A1122" s="7">
        <v>43257</v>
      </c>
      <c r="B1122" s="8">
        <v>2865.37</v>
      </c>
      <c r="C1122">
        <f>+VLOOKUP($A1122,'USD X Barril WTI'!$A$6060:$B$8189,2,0)</f>
        <v>64.75</v>
      </c>
      <c r="D1122" s="36">
        <f>+IFERROR(VLOOKUP($A1122,'TASA INTERVENCIÓN'!$A$9:$B$4757,2,0),D1121)</f>
        <v>4.2500000000000003E-2</v>
      </c>
      <c r="E1122" s="52">
        <v>1.7500000000000002E-2</v>
      </c>
      <c r="F1122">
        <f t="shared" si="74"/>
        <v>0.97601918465227822</v>
      </c>
      <c r="G1122" s="9">
        <f t="shared" si="75"/>
        <v>2796.6560911270985</v>
      </c>
      <c r="H1122" s="33">
        <f>+G1058</f>
        <v>2777.010861244019</v>
      </c>
      <c r="I1122" s="34">
        <f t="shared" si="76"/>
        <v>88.359138755980894</v>
      </c>
    </row>
    <row r="1123" spans="1:9" x14ac:dyDescent="0.25">
      <c r="A1123" s="7">
        <v>43258</v>
      </c>
      <c r="B1123" s="9">
        <v>2828.42</v>
      </c>
      <c r="C1123">
        <f>+VLOOKUP($A1123,'USD X Barril WTI'!$A$6060:$B$8189,2,0)</f>
        <v>65.959999999999994</v>
      </c>
      <c r="D1123" s="36">
        <f>+IFERROR(VLOOKUP($A1123,'TASA INTERVENCIÓN'!$A$9:$B$4757,2,0),D1122)</f>
        <v>4.2500000000000003E-2</v>
      </c>
      <c r="E1123" s="52">
        <v>1.7500000000000002E-2</v>
      </c>
      <c r="F1123">
        <f t="shared" si="74"/>
        <v>0.97601918465227822</v>
      </c>
      <c r="G1123" s="9">
        <f t="shared" si="75"/>
        <v>2760.5921822541968</v>
      </c>
      <c r="H1123" s="33">
        <f>+G1059</f>
        <v>2763.3739234449763</v>
      </c>
      <c r="I1123" s="34">
        <f t="shared" si="76"/>
        <v>65.046076555023774</v>
      </c>
    </row>
    <row r="1124" spans="1:9" x14ac:dyDescent="0.25">
      <c r="A1124" s="7">
        <v>43259</v>
      </c>
      <c r="B1124" s="8">
        <v>2835.78</v>
      </c>
      <c r="C1124">
        <f>+VLOOKUP($A1124,'USD X Barril WTI'!$A$6060:$B$8189,2,0)</f>
        <v>65.77</v>
      </c>
      <c r="D1124" s="36">
        <f>+IFERROR(VLOOKUP($A1124,'TASA INTERVENCIÓN'!$A$9:$B$4757,2,0),D1123)</f>
        <v>4.2500000000000003E-2</v>
      </c>
      <c r="E1124" s="52">
        <v>1.7500000000000002E-2</v>
      </c>
      <c r="F1124">
        <f t="shared" si="74"/>
        <v>0.97601918465227822</v>
      </c>
      <c r="G1124" s="9">
        <f t="shared" si="75"/>
        <v>2767.7756834532379</v>
      </c>
      <c r="H1124" s="33">
        <f>+G1060</f>
        <v>2776.8068899521531</v>
      </c>
      <c r="I1124" s="34">
        <f t="shared" si="76"/>
        <v>58.973110047847058</v>
      </c>
    </row>
    <row r="1125" spans="1:9" x14ac:dyDescent="0.25">
      <c r="A1125" s="7">
        <v>43262</v>
      </c>
      <c r="B1125" s="9">
        <v>2855.8</v>
      </c>
      <c r="C1125">
        <f>+VLOOKUP($A1125,'USD X Barril WTI'!$A$6060:$B$8189,2,0)</f>
        <v>66.099999999999994</v>
      </c>
      <c r="D1125" s="36" t="e">
        <f>+IFERROR(VLOOKUP($A1125,'TASA INTERVENCIÓN'!$A$9:$B$4757,2,0),#REF!)</f>
        <v>#REF!</v>
      </c>
      <c r="E1125" s="52">
        <v>1.7500000000000002E-2</v>
      </c>
      <c r="F1125" t="e">
        <f t="shared" si="74"/>
        <v>#REF!</v>
      </c>
      <c r="G1125" s="9" t="e">
        <f t="shared" si="75"/>
        <v>#REF!</v>
      </c>
      <c r="H1125" s="33" t="e">
        <f>+#REF!</f>
        <v>#REF!</v>
      </c>
      <c r="I1125" s="34" t="e">
        <f t="shared" si="76"/>
        <v>#REF!</v>
      </c>
    </row>
    <row r="1126" spans="1:9" x14ac:dyDescent="0.25">
      <c r="A1126" s="7">
        <v>43263</v>
      </c>
      <c r="B1126" s="8">
        <v>2855.8</v>
      </c>
      <c r="C1126">
        <f>+VLOOKUP($A1126,'USD X Barril WTI'!$A$6060:$B$8189,2,0)</f>
        <v>66.38</v>
      </c>
      <c r="D1126" s="36">
        <f>+IFERROR(VLOOKUP($A1126,'TASA INTERVENCIÓN'!$A$9:$B$4757,2,0),D1125)</f>
        <v>4.2500000000000003E-2</v>
      </c>
      <c r="E1126" s="52">
        <v>1.7500000000000002E-2</v>
      </c>
      <c r="F1126">
        <f t="shared" si="74"/>
        <v>0.97601918465227822</v>
      </c>
      <c r="G1126" s="9">
        <f t="shared" si="75"/>
        <v>2787.3155875299763</v>
      </c>
      <c r="H1126" s="33">
        <f>+G1062</f>
        <v>2784.6257894736841</v>
      </c>
      <c r="I1126" s="34">
        <f t="shared" si="76"/>
        <v>71.174210526316074</v>
      </c>
    </row>
    <row r="1127" spans="1:9" x14ac:dyDescent="0.25">
      <c r="A1127" s="7">
        <v>43264</v>
      </c>
      <c r="B1127" s="9">
        <v>2857.11</v>
      </c>
      <c r="C1127">
        <f>+VLOOKUP($A1127,'USD X Barril WTI'!$A$6060:$B$8189,2,0)</f>
        <v>66.63</v>
      </c>
      <c r="D1127" s="36">
        <f>+IFERROR(VLOOKUP($A1127,'TASA INTERVENCIÓN'!$A$9:$B$4757,2,0),D1126)</f>
        <v>4.2500000000000003E-2</v>
      </c>
      <c r="E1127" s="36">
        <v>0.02</v>
      </c>
      <c r="F1127">
        <f t="shared" si="74"/>
        <v>0.97841726618705038</v>
      </c>
      <c r="G1127" s="9">
        <f t="shared" si="75"/>
        <v>2795.4457553956836</v>
      </c>
      <c r="H1127" s="33">
        <f>+G1063</f>
        <v>2769.9689952153112</v>
      </c>
      <c r="I1127" s="34">
        <f t="shared" si="76"/>
        <v>87.141004784688903</v>
      </c>
    </row>
    <row r="1128" spans="1:9" x14ac:dyDescent="0.25">
      <c r="A1128" s="7">
        <v>43265</v>
      </c>
      <c r="B1128" s="8">
        <v>2859.17</v>
      </c>
      <c r="C1128">
        <f>+VLOOKUP($A1128,'USD X Barril WTI'!$A$6060:$B$8189,2,0)</f>
        <v>66.91</v>
      </c>
      <c r="D1128" s="36">
        <f>+IFERROR(VLOOKUP($A1128,'TASA INTERVENCIÓN'!$A$9:$B$4757,2,0),D1127)</f>
        <v>4.2500000000000003E-2</v>
      </c>
      <c r="E1128" s="36">
        <v>0.02</v>
      </c>
      <c r="F1128">
        <f t="shared" si="74"/>
        <v>0.97841726618705038</v>
      </c>
      <c r="G1128" s="9">
        <f t="shared" si="75"/>
        <v>2797.4612949640291</v>
      </c>
      <c r="H1128" s="33">
        <f>+G1064</f>
        <v>2766.6083253588517</v>
      </c>
      <c r="I1128" s="34">
        <f t="shared" si="76"/>
        <v>92.561674641148329</v>
      </c>
    </row>
    <row r="1129" spans="1:9" x14ac:dyDescent="0.25">
      <c r="A1129" s="7">
        <v>43266</v>
      </c>
      <c r="B1129" s="9">
        <v>2859.78</v>
      </c>
      <c r="C1129">
        <f>+VLOOKUP($A1129,'USD X Barril WTI'!$A$6060:$B$8189,2,0)</f>
        <v>65.010000000000005</v>
      </c>
      <c r="D1129" s="36">
        <f>+IFERROR(VLOOKUP($A1129,'TASA INTERVENCIÓN'!$A$9:$B$4757,2,0),D1128)</f>
        <v>4.2500000000000003E-2</v>
      </c>
      <c r="E1129" s="36">
        <v>0.02</v>
      </c>
      <c r="F1129">
        <f t="shared" si="74"/>
        <v>0.97841726618705038</v>
      </c>
      <c r="G1129" s="9">
        <f t="shared" si="75"/>
        <v>2798.0581294964031</v>
      </c>
      <c r="H1129" s="33">
        <f>+G1065</f>
        <v>2764.0635406698566</v>
      </c>
      <c r="I1129" s="34">
        <f t="shared" si="76"/>
        <v>95.716459330143607</v>
      </c>
    </row>
    <row r="1130" spans="1:9" ht="15.75" thickBot="1" x14ac:dyDescent="0.3">
      <c r="A1130" s="7">
        <v>43269</v>
      </c>
      <c r="B1130" s="8">
        <v>2890.06</v>
      </c>
      <c r="C1130">
        <f>+VLOOKUP($A1130,'USD X Barril WTI'!$A$6060:$B$8189,2,0)</f>
        <v>65.91</v>
      </c>
      <c r="D1130" s="36">
        <f>+IFERROR(VLOOKUP($A1130,'TASA INTERVENCIÓN'!$A$9:$B$4757,2,0),#REF!)</f>
        <v>4.2500000000000003E-2</v>
      </c>
      <c r="E1130" s="36">
        <v>0.02</v>
      </c>
      <c r="F1130">
        <f t="shared" si="74"/>
        <v>0.97841726618705038</v>
      </c>
      <c r="G1130" s="9">
        <f t="shared" si="75"/>
        <v>2827.6846043165469</v>
      </c>
      <c r="H1130" s="33" t="e">
        <f>+#REF!</f>
        <v>#REF!</v>
      </c>
      <c r="I1130" s="34" t="e">
        <f t="shared" si="76"/>
        <v>#REF!</v>
      </c>
    </row>
    <row r="1131" spans="1:9" ht="15.75" thickBot="1" x14ac:dyDescent="0.3">
      <c r="I1131" s="53" t="e">
        <f>SUM(I72:I1130)</f>
        <v>#REF!</v>
      </c>
    </row>
  </sheetData>
  <autoFilter ref="A8:I113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2"/>
  <sheetViews>
    <sheetView showGridLines="0" topLeftCell="B54" zoomScale="70" zoomScaleNormal="70" workbookViewId="0">
      <selection activeCell="G72" sqref="G72"/>
    </sheetView>
  </sheetViews>
  <sheetFormatPr baseColWidth="10" defaultColWidth="28.140625" defaultRowHeight="15" x14ac:dyDescent="0.25"/>
  <cols>
    <col min="1" max="1" width="46.42578125" customWidth="1"/>
    <col min="2" max="2" width="47.140625" customWidth="1"/>
  </cols>
  <sheetData>
    <row r="1" spans="1:8" x14ac:dyDescent="0.25">
      <c r="A1" s="1"/>
    </row>
    <row r="2" spans="1:8" ht="15.75" thickBot="1" x14ac:dyDescent="0.3">
      <c r="A2" s="2"/>
    </row>
    <row r="3" spans="1:8" ht="15.75" thickTop="1" x14ac:dyDescent="0.25">
      <c r="A3" s="3"/>
    </row>
    <row r="4" spans="1:8" x14ac:dyDescent="0.25">
      <c r="A4" s="4"/>
    </row>
    <row r="5" spans="1:8" ht="15.75" thickBot="1" x14ac:dyDescent="0.3">
      <c r="A5" s="4"/>
    </row>
    <row r="6" spans="1:8" ht="15.75" thickBot="1" x14ac:dyDescent="0.3">
      <c r="A6" s="4"/>
      <c r="C6" s="31" t="e">
        <f>+CORREL(B9:B1641,C9:C1641)</f>
        <v>#N/A</v>
      </c>
    </row>
    <row r="7" spans="1:8" x14ac:dyDescent="0.25">
      <c r="A7" s="3"/>
    </row>
    <row r="8" spans="1:8" x14ac:dyDescent="0.25">
      <c r="A8" s="5" t="s">
        <v>5</v>
      </c>
      <c r="B8" s="6" t="s">
        <v>0</v>
      </c>
      <c r="C8" s="30" t="s">
        <v>35</v>
      </c>
      <c r="D8" s="30" t="s">
        <v>36</v>
      </c>
      <c r="E8" s="30" t="s">
        <v>37</v>
      </c>
      <c r="F8" s="30" t="s">
        <v>39</v>
      </c>
      <c r="G8" s="30" t="s">
        <v>38</v>
      </c>
    </row>
    <row r="9" spans="1:8" x14ac:dyDescent="0.25">
      <c r="A9" s="7">
        <v>41640</v>
      </c>
      <c r="B9" s="9">
        <v>1926.83</v>
      </c>
      <c r="C9" t="e">
        <f>+VLOOKUP($A9,'USD X Barril WTI'!$A$6060:$B$8189,2,0)</f>
        <v>#N/A</v>
      </c>
      <c r="F9">
        <f>+(1+E9)/(1+D9)</f>
        <v>1</v>
      </c>
      <c r="G9" s="9">
        <f t="shared" ref="G9:G72" si="0">+B9*F9</f>
        <v>1926.83</v>
      </c>
      <c r="H9" s="33"/>
    </row>
    <row r="10" spans="1:8" x14ac:dyDescent="0.25">
      <c r="A10" s="7">
        <v>41641</v>
      </c>
      <c r="B10" s="8">
        <v>1926.83</v>
      </c>
      <c r="C10">
        <f>+VLOOKUP($A10,'USD X Barril WTI'!$A$6060:$B$8189,2,0)</f>
        <v>95.14</v>
      </c>
      <c r="D10" s="36">
        <f>+IFERROR(VLOOKUP($A10,'TASA INTERVENCIÓN'!$A$9:$B$4757,2,0),D9)</f>
        <v>3.2500000000000001E-2</v>
      </c>
      <c r="F10">
        <f t="shared" ref="F10:F73" si="1">+(1+E10)/(1+D10)</f>
        <v>0.96852300242130751</v>
      </c>
      <c r="G10" s="9">
        <f t="shared" si="0"/>
        <v>1866.1791767554478</v>
      </c>
      <c r="H10" s="33"/>
    </row>
    <row r="11" spans="1:8" x14ac:dyDescent="0.25">
      <c r="A11" s="7">
        <v>41642</v>
      </c>
      <c r="B11" s="9">
        <v>1938.89</v>
      </c>
      <c r="C11">
        <f>+VLOOKUP($A11,'USD X Barril WTI'!$A$6060:$B$8189,2,0)</f>
        <v>93.66</v>
      </c>
      <c r="D11" s="36">
        <f>+IFERROR(VLOOKUP($A11,'TASA INTERVENCIÓN'!$A$9:$B$4757,2,0),D10)</f>
        <v>3.2500000000000001E-2</v>
      </c>
      <c r="F11">
        <f t="shared" si="1"/>
        <v>0.96852300242130751</v>
      </c>
      <c r="G11" s="9">
        <f t="shared" si="0"/>
        <v>1877.8595641646491</v>
      </c>
      <c r="H11" s="33"/>
    </row>
    <row r="12" spans="1:8" x14ac:dyDescent="0.25">
      <c r="A12" s="7">
        <v>41643</v>
      </c>
      <c r="B12" s="8">
        <v>1936.92</v>
      </c>
      <c r="C12" t="e">
        <f>+VLOOKUP($A12,'USD X Barril WTI'!$A$6060:$B$8189,2,0)</f>
        <v>#N/A</v>
      </c>
      <c r="D12" s="36">
        <f>+IFERROR(VLOOKUP($A12,'TASA INTERVENCIÓN'!$A$9:$B$4757,2,0),D11)</f>
        <v>3.2500000000000001E-2</v>
      </c>
      <c r="F12">
        <f t="shared" si="1"/>
        <v>0.96852300242130751</v>
      </c>
      <c r="G12" s="9">
        <f t="shared" si="0"/>
        <v>1875.951573849879</v>
      </c>
      <c r="H12" s="33"/>
    </row>
    <row r="13" spans="1:8" x14ac:dyDescent="0.25">
      <c r="A13" s="7">
        <v>41644</v>
      </c>
      <c r="B13" s="9">
        <v>1936.92</v>
      </c>
      <c r="C13" t="e">
        <f>+VLOOKUP($A13,'USD X Barril WTI'!$A$6060:$B$8189,2,0)</f>
        <v>#N/A</v>
      </c>
      <c r="D13" s="36">
        <f>+IFERROR(VLOOKUP($A13,'TASA INTERVENCIÓN'!$A$9:$B$4757,2,0),D12)</f>
        <v>3.2500000000000001E-2</v>
      </c>
      <c r="F13">
        <f t="shared" si="1"/>
        <v>0.96852300242130751</v>
      </c>
      <c r="G13" s="9">
        <f t="shared" si="0"/>
        <v>1875.951573849879</v>
      </c>
      <c r="H13" s="33"/>
    </row>
    <row r="14" spans="1:8" x14ac:dyDescent="0.25">
      <c r="A14" s="7">
        <v>41645</v>
      </c>
      <c r="B14" s="8">
        <v>1936.92</v>
      </c>
      <c r="C14">
        <f>+VLOOKUP($A14,'USD X Barril WTI'!$A$6060:$B$8189,2,0)</f>
        <v>93.12</v>
      </c>
      <c r="D14" s="36">
        <f>+IFERROR(VLOOKUP($A14,'TASA INTERVENCIÓN'!$A$9:$B$4757,2,0),D13)</f>
        <v>3.2500000000000001E-2</v>
      </c>
      <c r="F14">
        <f t="shared" si="1"/>
        <v>0.96852300242130751</v>
      </c>
      <c r="G14" s="9">
        <f t="shared" si="0"/>
        <v>1875.951573849879</v>
      </c>
      <c r="H14" s="33"/>
    </row>
    <row r="15" spans="1:8" x14ac:dyDescent="0.25">
      <c r="A15" s="7">
        <v>41646</v>
      </c>
      <c r="B15" s="9">
        <v>1936.92</v>
      </c>
      <c r="C15">
        <f>+VLOOKUP($A15,'USD X Barril WTI'!$A$6060:$B$8189,2,0)</f>
        <v>93.31</v>
      </c>
      <c r="D15" s="36">
        <f>+IFERROR(VLOOKUP($A15,'TASA INTERVENCIÓN'!$A$9:$B$4757,2,0),D14)</f>
        <v>3.2500000000000001E-2</v>
      </c>
      <c r="F15">
        <f t="shared" si="1"/>
        <v>0.96852300242130751</v>
      </c>
      <c r="G15" s="9">
        <f t="shared" si="0"/>
        <v>1875.951573849879</v>
      </c>
      <c r="H15" s="33"/>
    </row>
    <row r="16" spans="1:8" x14ac:dyDescent="0.25">
      <c r="A16" s="7">
        <v>41647</v>
      </c>
      <c r="B16" s="8">
        <v>1930.45</v>
      </c>
      <c r="C16">
        <f>+VLOOKUP($A16,'USD X Barril WTI'!$A$6060:$B$8189,2,0)</f>
        <v>91.9</v>
      </c>
      <c r="D16" s="36">
        <f>+IFERROR(VLOOKUP($A16,'TASA INTERVENCIÓN'!$A$9:$B$4757,2,0),D15)</f>
        <v>3.2500000000000001E-2</v>
      </c>
      <c r="F16">
        <f t="shared" si="1"/>
        <v>0.96852300242130751</v>
      </c>
      <c r="G16" s="9">
        <f t="shared" si="0"/>
        <v>1869.6852300242131</v>
      </c>
      <c r="H16" s="33"/>
    </row>
    <row r="17" spans="1:8" x14ac:dyDescent="0.25">
      <c r="A17" s="7">
        <v>41648</v>
      </c>
      <c r="B17" s="9">
        <v>1933.24</v>
      </c>
      <c r="C17">
        <f>+VLOOKUP($A17,'USD X Barril WTI'!$A$6060:$B$8189,2,0)</f>
        <v>91.36</v>
      </c>
      <c r="D17" s="36">
        <f>+IFERROR(VLOOKUP($A17,'TASA INTERVENCIÓN'!$A$9:$B$4757,2,0),D16)</f>
        <v>3.2500000000000001E-2</v>
      </c>
      <c r="F17">
        <f t="shared" si="1"/>
        <v>0.96852300242130751</v>
      </c>
      <c r="G17" s="9">
        <f t="shared" si="0"/>
        <v>1872.3874092009685</v>
      </c>
      <c r="H17" s="33"/>
    </row>
    <row r="18" spans="1:8" x14ac:dyDescent="0.25">
      <c r="A18" s="7">
        <v>41649</v>
      </c>
      <c r="B18" s="8">
        <v>1934.88</v>
      </c>
      <c r="C18">
        <f>+VLOOKUP($A18,'USD X Barril WTI'!$A$6060:$B$8189,2,0)</f>
        <v>92.39</v>
      </c>
      <c r="D18" s="36">
        <f>+IFERROR(VLOOKUP($A18,'TASA INTERVENCIÓN'!$A$9:$B$4757,2,0),D17)</f>
        <v>3.2500000000000001E-2</v>
      </c>
      <c r="F18">
        <f t="shared" si="1"/>
        <v>0.96852300242130751</v>
      </c>
      <c r="G18" s="9">
        <f t="shared" si="0"/>
        <v>1873.9757869249395</v>
      </c>
      <c r="H18" s="33"/>
    </row>
    <row r="19" spans="1:8" x14ac:dyDescent="0.25">
      <c r="A19" s="7">
        <v>41650</v>
      </c>
      <c r="B19" s="9">
        <v>1926.55</v>
      </c>
      <c r="C19" t="e">
        <f>+VLOOKUP($A19,'USD X Barril WTI'!$A$6060:$B$8189,2,0)</f>
        <v>#N/A</v>
      </c>
      <c r="D19" s="36">
        <f>+IFERROR(VLOOKUP($A19,'TASA INTERVENCIÓN'!$A$9:$B$4757,2,0),D18)</f>
        <v>3.2500000000000001E-2</v>
      </c>
      <c r="F19">
        <f t="shared" si="1"/>
        <v>0.96852300242130751</v>
      </c>
      <c r="G19" s="9">
        <f t="shared" si="0"/>
        <v>1865.9079903147699</v>
      </c>
      <c r="H19" s="33"/>
    </row>
    <row r="20" spans="1:8" x14ac:dyDescent="0.25">
      <c r="A20" s="7">
        <v>41651</v>
      </c>
      <c r="B20" s="8">
        <v>1926.55</v>
      </c>
      <c r="C20" t="e">
        <f>+VLOOKUP($A20,'USD X Barril WTI'!$A$6060:$B$8189,2,0)</f>
        <v>#N/A</v>
      </c>
      <c r="D20" s="36">
        <f>+IFERROR(VLOOKUP($A20,'TASA INTERVENCIÓN'!$A$9:$B$4757,2,0),D19)</f>
        <v>3.2500000000000001E-2</v>
      </c>
      <c r="F20">
        <f t="shared" si="1"/>
        <v>0.96852300242130751</v>
      </c>
      <c r="G20" s="9">
        <f t="shared" si="0"/>
        <v>1865.9079903147699</v>
      </c>
      <c r="H20" s="33"/>
    </row>
    <row r="21" spans="1:8" x14ac:dyDescent="0.25">
      <c r="A21" s="7">
        <v>41652</v>
      </c>
      <c r="B21" s="9">
        <v>1926.55</v>
      </c>
      <c r="C21">
        <f>+VLOOKUP($A21,'USD X Barril WTI'!$A$6060:$B$8189,2,0)</f>
        <v>91.45</v>
      </c>
      <c r="D21" s="36">
        <f>+IFERROR(VLOOKUP($A21,'TASA INTERVENCIÓN'!$A$9:$B$4757,2,0),D20)</f>
        <v>3.2500000000000001E-2</v>
      </c>
      <c r="F21">
        <f t="shared" si="1"/>
        <v>0.96852300242130751</v>
      </c>
      <c r="G21" s="9">
        <f t="shared" si="0"/>
        <v>1865.9079903147699</v>
      </c>
      <c r="H21" s="33"/>
    </row>
    <row r="22" spans="1:8" x14ac:dyDescent="0.25">
      <c r="A22" s="7">
        <v>41653</v>
      </c>
      <c r="B22" s="8">
        <v>1924.79</v>
      </c>
      <c r="C22">
        <f>+VLOOKUP($A22,'USD X Barril WTI'!$A$6060:$B$8189,2,0)</f>
        <v>92.15</v>
      </c>
      <c r="D22" s="36">
        <f>+IFERROR(VLOOKUP($A22,'TASA INTERVENCIÓN'!$A$9:$B$4757,2,0),D21)</f>
        <v>3.2500000000000001E-2</v>
      </c>
      <c r="F22">
        <f t="shared" si="1"/>
        <v>0.96852300242130751</v>
      </c>
      <c r="G22" s="9">
        <f t="shared" si="0"/>
        <v>1864.2033898305085</v>
      </c>
      <c r="H22" s="33"/>
    </row>
    <row r="23" spans="1:8" x14ac:dyDescent="0.25">
      <c r="A23" s="7">
        <v>41654</v>
      </c>
      <c r="B23" s="9">
        <v>1932.59</v>
      </c>
      <c r="C23">
        <f>+VLOOKUP($A23,'USD X Barril WTI'!$A$6060:$B$8189,2,0)</f>
        <v>93.78</v>
      </c>
      <c r="D23" s="36">
        <f>+IFERROR(VLOOKUP($A23,'TASA INTERVENCIÓN'!$A$9:$B$4757,2,0),D22)</f>
        <v>3.2500000000000001E-2</v>
      </c>
      <c r="F23">
        <f t="shared" si="1"/>
        <v>0.96852300242130751</v>
      </c>
      <c r="G23" s="9">
        <f t="shared" si="0"/>
        <v>1871.7578692493946</v>
      </c>
      <c r="H23" s="33"/>
    </row>
    <row r="24" spans="1:8" x14ac:dyDescent="0.25">
      <c r="A24" s="7">
        <v>41655</v>
      </c>
      <c r="B24" s="8">
        <v>1941.45</v>
      </c>
      <c r="C24">
        <f>+VLOOKUP($A24,'USD X Barril WTI'!$A$6060:$B$8189,2,0)</f>
        <v>93.54</v>
      </c>
      <c r="D24" s="36">
        <f>+IFERROR(VLOOKUP($A24,'TASA INTERVENCIÓN'!$A$9:$B$4757,2,0),D23)</f>
        <v>3.2500000000000001E-2</v>
      </c>
      <c r="F24">
        <f t="shared" si="1"/>
        <v>0.96852300242130751</v>
      </c>
      <c r="G24" s="9">
        <f t="shared" si="0"/>
        <v>1880.3389830508474</v>
      </c>
      <c r="H24" s="33"/>
    </row>
    <row r="25" spans="1:8" x14ac:dyDescent="0.25">
      <c r="A25" s="7">
        <v>41656</v>
      </c>
      <c r="B25" s="9">
        <v>1947.15</v>
      </c>
      <c r="C25">
        <f>+VLOOKUP($A25,'USD X Barril WTI'!$A$6060:$B$8189,2,0)</f>
        <v>93.96</v>
      </c>
      <c r="D25" s="36">
        <f>+IFERROR(VLOOKUP($A25,'TASA INTERVENCIÓN'!$A$9:$B$4757,2,0),D24)</f>
        <v>3.2500000000000001E-2</v>
      </c>
      <c r="F25">
        <f t="shared" si="1"/>
        <v>0.96852300242130751</v>
      </c>
      <c r="G25" s="9">
        <f t="shared" si="0"/>
        <v>1885.8595641646491</v>
      </c>
      <c r="H25" s="33"/>
    </row>
    <row r="26" spans="1:8" x14ac:dyDescent="0.25">
      <c r="A26" s="7">
        <v>41657</v>
      </c>
      <c r="B26" s="8">
        <v>1957.86</v>
      </c>
      <c r="C26" t="e">
        <f>+VLOOKUP($A26,'USD X Barril WTI'!$A$6060:$B$8189,2,0)</f>
        <v>#N/A</v>
      </c>
      <c r="D26" s="36">
        <f>+IFERROR(VLOOKUP($A26,'TASA INTERVENCIÓN'!$A$9:$B$4757,2,0),D25)</f>
        <v>3.2500000000000001E-2</v>
      </c>
      <c r="F26">
        <f t="shared" si="1"/>
        <v>0.96852300242130751</v>
      </c>
      <c r="G26" s="9">
        <f t="shared" si="0"/>
        <v>1896.232445520581</v>
      </c>
      <c r="H26" s="33"/>
    </row>
    <row r="27" spans="1:8" x14ac:dyDescent="0.25">
      <c r="A27" s="7">
        <v>41658</v>
      </c>
      <c r="B27" s="9">
        <v>1957.86</v>
      </c>
      <c r="C27" t="e">
        <f>+VLOOKUP($A27,'USD X Barril WTI'!$A$6060:$B$8189,2,0)</f>
        <v>#N/A</v>
      </c>
      <c r="D27" s="36">
        <f>+IFERROR(VLOOKUP($A27,'TASA INTERVENCIÓN'!$A$9:$B$4757,2,0),D26)</f>
        <v>3.2500000000000001E-2</v>
      </c>
      <c r="F27">
        <f t="shared" si="1"/>
        <v>0.96852300242130751</v>
      </c>
      <c r="G27" s="9">
        <f t="shared" si="0"/>
        <v>1896.232445520581</v>
      </c>
      <c r="H27" s="33"/>
    </row>
    <row r="28" spans="1:8" x14ac:dyDescent="0.25">
      <c r="A28" s="7">
        <v>41659</v>
      </c>
      <c r="B28" s="8">
        <v>1957.86</v>
      </c>
      <c r="C28" t="e">
        <f>+VLOOKUP($A28,'USD X Barril WTI'!$A$6060:$B$8189,2,0)</f>
        <v>#N/A</v>
      </c>
      <c r="D28" s="36">
        <f>+IFERROR(VLOOKUP($A28,'TASA INTERVENCIÓN'!$A$9:$B$4757,2,0),D27)</f>
        <v>3.2500000000000001E-2</v>
      </c>
      <c r="F28">
        <f t="shared" si="1"/>
        <v>0.96852300242130751</v>
      </c>
      <c r="G28" s="9">
        <f t="shared" si="0"/>
        <v>1896.232445520581</v>
      </c>
      <c r="H28" s="33"/>
    </row>
    <row r="29" spans="1:8" x14ac:dyDescent="0.25">
      <c r="A29" s="7">
        <v>41660</v>
      </c>
      <c r="B29" s="9">
        <v>1957.86</v>
      </c>
      <c r="C29">
        <f>+VLOOKUP($A29,'USD X Barril WTI'!$A$6060:$B$8189,2,0)</f>
        <v>94.51</v>
      </c>
      <c r="D29" s="36">
        <f>+IFERROR(VLOOKUP($A29,'TASA INTERVENCIÓN'!$A$9:$B$4757,2,0),D28)</f>
        <v>3.2500000000000001E-2</v>
      </c>
      <c r="F29">
        <f t="shared" si="1"/>
        <v>0.96852300242130751</v>
      </c>
      <c r="G29" s="9">
        <f t="shared" si="0"/>
        <v>1896.232445520581</v>
      </c>
      <c r="H29" s="33"/>
    </row>
    <row r="30" spans="1:8" x14ac:dyDescent="0.25">
      <c r="A30" s="7">
        <v>41661</v>
      </c>
      <c r="B30" s="8">
        <v>1981.98</v>
      </c>
      <c r="C30">
        <f>+VLOOKUP($A30,'USD X Barril WTI'!$A$6060:$B$8189,2,0)</f>
        <v>96.35</v>
      </c>
      <c r="D30" s="36">
        <f>+IFERROR(VLOOKUP($A30,'TASA INTERVENCIÓN'!$A$9:$B$4757,2,0),D29)</f>
        <v>3.2500000000000001E-2</v>
      </c>
      <c r="F30">
        <f t="shared" si="1"/>
        <v>0.96852300242130751</v>
      </c>
      <c r="G30" s="9">
        <f t="shared" si="0"/>
        <v>1919.593220338983</v>
      </c>
      <c r="H30" s="33"/>
    </row>
    <row r="31" spans="1:8" x14ac:dyDescent="0.25">
      <c r="A31" s="7">
        <v>41662</v>
      </c>
      <c r="B31" s="9">
        <v>1983.48</v>
      </c>
      <c r="C31">
        <f>+VLOOKUP($A31,'USD X Barril WTI'!$A$6060:$B$8189,2,0)</f>
        <v>97.23</v>
      </c>
      <c r="D31" s="36">
        <f>+IFERROR(VLOOKUP($A31,'TASA INTERVENCIÓN'!$A$9:$B$4757,2,0),D30)</f>
        <v>3.2500000000000001E-2</v>
      </c>
      <c r="F31">
        <f t="shared" si="1"/>
        <v>0.96852300242130751</v>
      </c>
      <c r="G31" s="9">
        <f t="shared" si="0"/>
        <v>1921.046004842615</v>
      </c>
      <c r="H31" s="33"/>
    </row>
    <row r="32" spans="1:8" x14ac:dyDescent="0.25">
      <c r="A32" s="7">
        <v>41663</v>
      </c>
      <c r="B32" s="8">
        <v>1993.23</v>
      </c>
      <c r="C32">
        <f>+VLOOKUP($A32,'USD X Barril WTI'!$A$6060:$B$8189,2,0)</f>
        <v>96.66</v>
      </c>
      <c r="D32" s="36">
        <f>+IFERROR(VLOOKUP($A32,'TASA INTERVENCIÓN'!$A$9:$B$4757,2,0),D31)</f>
        <v>3.2500000000000001E-2</v>
      </c>
      <c r="F32">
        <f t="shared" si="1"/>
        <v>0.96852300242130751</v>
      </c>
      <c r="G32" s="9">
        <f t="shared" si="0"/>
        <v>1930.4891041162227</v>
      </c>
      <c r="H32" s="33"/>
    </row>
    <row r="33" spans="1:8" x14ac:dyDescent="0.25">
      <c r="A33" s="7">
        <v>41664</v>
      </c>
      <c r="B33" s="9">
        <v>2000.48</v>
      </c>
      <c r="C33" t="e">
        <f>+VLOOKUP($A33,'USD X Barril WTI'!$A$6060:$B$8189,2,0)</f>
        <v>#N/A</v>
      </c>
      <c r="D33" s="36">
        <f>+IFERROR(VLOOKUP($A33,'TASA INTERVENCIÓN'!$A$9:$B$4757,2,0),D32)</f>
        <v>3.2500000000000001E-2</v>
      </c>
      <c r="F33">
        <f t="shared" si="1"/>
        <v>0.96852300242130751</v>
      </c>
      <c r="G33" s="9">
        <f t="shared" si="0"/>
        <v>1937.5108958837773</v>
      </c>
      <c r="H33" s="33"/>
    </row>
    <row r="34" spans="1:8" x14ac:dyDescent="0.25">
      <c r="A34" s="7">
        <v>41665</v>
      </c>
      <c r="B34" s="8">
        <v>2000.48</v>
      </c>
      <c r="C34" t="e">
        <f>+VLOOKUP($A34,'USD X Barril WTI'!$A$6060:$B$8189,2,0)</f>
        <v>#N/A</v>
      </c>
      <c r="D34" s="36">
        <f>+IFERROR(VLOOKUP($A34,'TASA INTERVENCIÓN'!$A$9:$B$4757,2,0),D33)</f>
        <v>3.2500000000000001E-2</v>
      </c>
      <c r="F34">
        <f t="shared" si="1"/>
        <v>0.96852300242130751</v>
      </c>
      <c r="G34" s="9">
        <f t="shared" si="0"/>
        <v>1937.5108958837773</v>
      </c>
      <c r="H34" s="33"/>
    </row>
    <row r="35" spans="1:8" x14ac:dyDescent="0.25">
      <c r="A35" s="7">
        <v>41666</v>
      </c>
      <c r="B35" s="9">
        <v>2000.48</v>
      </c>
      <c r="C35">
        <f>+VLOOKUP($A35,'USD X Barril WTI'!$A$6060:$B$8189,2,0)</f>
        <v>95.82</v>
      </c>
      <c r="D35" s="36">
        <f>+IFERROR(VLOOKUP($A35,'TASA INTERVENCIÓN'!$A$9:$B$4757,2,0),D34)</f>
        <v>3.2500000000000001E-2</v>
      </c>
      <c r="F35">
        <f t="shared" si="1"/>
        <v>0.96852300242130751</v>
      </c>
      <c r="G35" s="9">
        <f t="shared" si="0"/>
        <v>1937.5108958837773</v>
      </c>
      <c r="H35" s="33"/>
    </row>
    <row r="36" spans="1:8" x14ac:dyDescent="0.25">
      <c r="A36" s="7">
        <v>41667</v>
      </c>
      <c r="B36" s="8">
        <v>1997.91</v>
      </c>
      <c r="C36">
        <f>+VLOOKUP($A36,'USD X Barril WTI'!$A$6060:$B$8189,2,0)</f>
        <v>97.49</v>
      </c>
      <c r="D36" s="36">
        <f>+IFERROR(VLOOKUP($A36,'TASA INTERVENCIÓN'!$A$9:$B$4757,2,0),D35)</f>
        <v>3.2500000000000001E-2</v>
      </c>
      <c r="F36">
        <f t="shared" si="1"/>
        <v>0.96852300242130751</v>
      </c>
      <c r="G36" s="9">
        <f t="shared" si="0"/>
        <v>1935.0217917675545</v>
      </c>
      <c r="H36" s="33"/>
    </row>
    <row r="37" spans="1:8" x14ac:dyDescent="0.25">
      <c r="A37" s="7">
        <v>41668</v>
      </c>
      <c r="B37" s="9">
        <v>2000.56</v>
      </c>
      <c r="C37">
        <f>+VLOOKUP($A37,'USD X Barril WTI'!$A$6060:$B$8189,2,0)</f>
        <v>97.34</v>
      </c>
      <c r="D37" s="36">
        <f>+IFERROR(VLOOKUP($A37,'TASA INTERVENCIÓN'!$A$9:$B$4757,2,0),D36)</f>
        <v>3.2500000000000001E-2</v>
      </c>
      <c r="F37">
        <f t="shared" si="1"/>
        <v>0.96852300242130751</v>
      </c>
      <c r="G37" s="9">
        <f t="shared" si="0"/>
        <v>1937.588377723971</v>
      </c>
      <c r="H37" s="33"/>
    </row>
    <row r="38" spans="1:8" x14ac:dyDescent="0.25">
      <c r="A38" s="7">
        <v>41669</v>
      </c>
      <c r="B38" s="8">
        <v>2013.17</v>
      </c>
      <c r="C38">
        <f>+VLOOKUP($A38,'USD X Barril WTI'!$A$6060:$B$8189,2,0)</f>
        <v>98.25</v>
      </c>
      <c r="D38" s="36">
        <f>+IFERROR(VLOOKUP($A38,'TASA INTERVENCIÓN'!$A$9:$B$4757,2,0),D37)</f>
        <v>3.2500000000000001E-2</v>
      </c>
      <c r="F38">
        <f t="shared" si="1"/>
        <v>0.96852300242130751</v>
      </c>
      <c r="G38" s="9">
        <f t="shared" si="0"/>
        <v>1949.8014527845037</v>
      </c>
      <c r="H38" s="33"/>
    </row>
    <row r="39" spans="1:8" x14ac:dyDescent="0.25">
      <c r="A39" s="7">
        <v>41670</v>
      </c>
      <c r="B39" s="9">
        <v>2008.26</v>
      </c>
      <c r="C39">
        <f>+VLOOKUP($A39,'USD X Barril WTI'!$A$6060:$B$8189,2,0)</f>
        <v>97.55</v>
      </c>
      <c r="D39" s="36">
        <f>+IFERROR(VLOOKUP($A39,'TASA INTERVENCIÓN'!$A$9:$B$4757,2,0),D38)</f>
        <v>3.2500000000000001E-2</v>
      </c>
      <c r="F39">
        <f t="shared" si="1"/>
        <v>0.96852300242130751</v>
      </c>
      <c r="G39" s="9">
        <f t="shared" si="0"/>
        <v>1945.046004842615</v>
      </c>
      <c r="H39" s="33"/>
    </row>
    <row r="40" spans="1:8" x14ac:dyDescent="0.25">
      <c r="A40" s="7">
        <v>41671</v>
      </c>
      <c r="B40" s="8">
        <v>2021.1</v>
      </c>
      <c r="C40" t="e">
        <f>+VLOOKUP($A40,'USD X Barril WTI'!$A$6060:$B$8189,2,0)</f>
        <v>#N/A</v>
      </c>
      <c r="D40" s="36">
        <f>+IFERROR(VLOOKUP($A40,'TASA INTERVENCIÓN'!$A$9:$B$4757,2,0),D39)</f>
        <v>3.2500000000000001E-2</v>
      </c>
      <c r="F40">
        <f t="shared" si="1"/>
        <v>0.96852300242130751</v>
      </c>
      <c r="G40" s="9">
        <f t="shared" si="0"/>
        <v>1957.4818401937046</v>
      </c>
      <c r="H40" s="33"/>
    </row>
    <row r="41" spans="1:8" x14ac:dyDescent="0.25">
      <c r="A41" s="7">
        <v>41672</v>
      </c>
      <c r="B41" s="9">
        <v>2021.1</v>
      </c>
      <c r="C41" t="e">
        <f>+VLOOKUP($A41,'USD X Barril WTI'!$A$6060:$B$8189,2,0)</f>
        <v>#N/A</v>
      </c>
      <c r="D41" s="36">
        <f>+IFERROR(VLOOKUP($A41,'TASA INTERVENCIÓN'!$A$9:$B$4757,2,0),D40)</f>
        <v>3.2500000000000001E-2</v>
      </c>
      <c r="F41">
        <f t="shared" si="1"/>
        <v>0.96852300242130751</v>
      </c>
      <c r="G41" s="9">
        <f t="shared" si="0"/>
        <v>1957.4818401937046</v>
      </c>
      <c r="H41" s="33"/>
    </row>
    <row r="42" spans="1:8" x14ac:dyDescent="0.25">
      <c r="A42" s="7">
        <v>41673</v>
      </c>
      <c r="B42" s="8">
        <v>2021.1</v>
      </c>
      <c r="C42">
        <f>+VLOOKUP($A42,'USD X Barril WTI'!$A$6060:$B$8189,2,0)</f>
        <v>96.44</v>
      </c>
      <c r="D42" s="36">
        <f>+IFERROR(VLOOKUP($A42,'TASA INTERVENCIÓN'!$A$9:$B$4757,2,0),D41)</f>
        <v>3.2500000000000001E-2</v>
      </c>
      <c r="F42">
        <f t="shared" si="1"/>
        <v>0.96852300242130751</v>
      </c>
      <c r="G42" s="9">
        <f t="shared" si="0"/>
        <v>1957.4818401937046</v>
      </c>
      <c r="H42" s="33"/>
    </row>
    <row r="43" spans="1:8" x14ac:dyDescent="0.25">
      <c r="A43" s="7">
        <v>41674</v>
      </c>
      <c r="B43" s="9">
        <v>2039.85</v>
      </c>
      <c r="C43">
        <f>+VLOOKUP($A43,'USD X Barril WTI'!$A$6060:$B$8189,2,0)</f>
        <v>97.24</v>
      </c>
      <c r="D43" s="36">
        <f>+IFERROR(VLOOKUP($A43,'TASA INTERVENCIÓN'!$A$9:$B$4757,2,0),D42)</f>
        <v>3.2500000000000001E-2</v>
      </c>
      <c r="F43">
        <f t="shared" si="1"/>
        <v>0.96852300242130751</v>
      </c>
      <c r="G43" s="9">
        <f t="shared" si="0"/>
        <v>1975.641646489104</v>
      </c>
      <c r="H43" s="33"/>
    </row>
    <row r="44" spans="1:8" x14ac:dyDescent="0.25">
      <c r="A44" s="7">
        <v>41675</v>
      </c>
      <c r="B44" s="8">
        <v>2041.34</v>
      </c>
      <c r="C44">
        <f>+VLOOKUP($A44,'USD X Barril WTI'!$A$6060:$B$8189,2,0)</f>
        <v>97.4</v>
      </c>
      <c r="D44" s="36">
        <f>+IFERROR(VLOOKUP($A44,'TASA INTERVENCIÓN'!$A$9:$B$4757,2,0),D43)</f>
        <v>3.2500000000000001E-2</v>
      </c>
      <c r="F44">
        <f t="shared" si="1"/>
        <v>0.96852300242130751</v>
      </c>
      <c r="G44" s="9">
        <f t="shared" si="0"/>
        <v>1977.0847457627117</v>
      </c>
      <c r="H44" s="33"/>
    </row>
    <row r="45" spans="1:8" x14ac:dyDescent="0.25">
      <c r="A45" s="7">
        <v>41676</v>
      </c>
      <c r="B45" s="9">
        <v>2048.75</v>
      </c>
      <c r="C45">
        <f>+VLOOKUP($A45,'USD X Barril WTI'!$A$6060:$B$8189,2,0)</f>
        <v>97.84</v>
      </c>
      <c r="D45" s="36">
        <f>+IFERROR(VLOOKUP($A45,'TASA INTERVENCIÓN'!$A$9:$B$4757,2,0),D44)</f>
        <v>3.2500000000000001E-2</v>
      </c>
      <c r="F45">
        <f t="shared" si="1"/>
        <v>0.96852300242130751</v>
      </c>
      <c r="G45" s="9">
        <f t="shared" si="0"/>
        <v>1984.2615012106537</v>
      </c>
      <c r="H45" s="33"/>
    </row>
    <row r="46" spans="1:8" x14ac:dyDescent="0.25">
      <c r="A46" s="7">
        <v>41677</v>
      </c>
      <c r="B46" s="8">
        <v>2049.52</v>
      </c>
      <c r="C46">
        <f>+VLOOKUP($A46,'USD X Barril WTI'!$A$6060:$B$8189,2,0)</f>
        <v>99.98</v>
      </c>
      <c r="D46" s="36">
        <f>+IFERROR(VLOOKUP($A46,'TASA INTERVENCIÓN'!$A$9:$B$4757,2,0),D45)</f>
        <v>3.2500000000000001E-2</v>
      </c>
      <c r="F46">
        <f t="shared" si="1"/>
        <v>0.96852300242130751</v>
      </c>
      <c r="G46" s="9">
        <f t="shared" si="0"/>
        <v>1985.0072639225182</v>
      </c>
      <c r="H46" s="33"/>
    </row>
    <row r="47" spans="1:8" x14ac:dyDescent="0.25">
      <c r="A47" s="7">
        <v>41678</v>
      </c>
      <c r="B47" s="9">
        <v>2046.06</v>
      </c>
      <c r="C47" t="e">
        <f>+VLOOKUP($A47,'USD X Barril WTI'!$A$6060:$B$8189,2,0)</f>
        <v>#N/A</v>
      </c>
      <c r="D47" s="36">
        <f>+IFERROR(VLOOKUP($A47,'TASA INTERVENCIÓN'!$A$9:$B$4757,2,0),D46)</f>
        <v>3.2500000000000001E-2</v>
      </c>
      <c r="F47">
        <f t="shared" si="1"/>
        <v>0.96852300242130751</v>
      </c>
      <c r="G47" s="9">
        <f t="shared" si="0"/>
        <v>1981.6561743341404</v>
      </c>
      <c r="H47" s="33"/>
    </row>
    <row r="48" spans="1:8" x14ac:dyDescent="0.25">
      <c r="A48" s="7">
        <v>41679</v>
      </c>
      <c r="B48" s="8">
        <v>2046.06</v>
      </c>
      <c r="C48" t="e">
        <f>+VLOOKUP($A48,'USD X Barril WTI'!$A$6060:$B$8189,2,0)</f>
        <v>#N/A</v>
      </c>
      <c r="D48" s="36">
        <f>+IFERROR(VLOOKUP($A48,'TASA INTERVENCIÓN'!$A$9:$B$4757,2,0),D47)</f>
        <v>3.2500000000000001E-2</v>
      </c>
      <c r="F48">
        <f t="shared" si="1"/>
        <v>0.96852300242130751</v>
      </c>
      <c r="G48" s="9">
        <f t="shared" si="0"/>
        <v>1981.6561743341404</v>
      </c>
      <c r="H48" s="33"/>
    </row>
    <row r="49" spans="1:8" x14ac:dyDescent="0.25">
      <c r="A49" s="7">
        <v>41680</v>
      </c>
      <c r="B49" s="9">
        <v>2046.06</v>
      </c>
      <c r="C49">
        <f>+VLOOKUP($A49,'USD X Barril WTI'!$A$6060:$B$8189,2,0)</f>
        <v>100.12</v>
      </c>
      <c r="D49" s="36">
        <f>+IFERROR(VLOOKUP($A49,'TASA INTERVENCIÓN'!$A$9:$B$4757,2,0),D48)</f>
        <v>3.2500000000000001E-2</v>
      </c>
      <c r="F49">
        <f t="shared" si="1"/>
        <v>0.96852300242130751</v>
      </c>
      <c r="G49" s="9">
        <f t="shared" si="0"/>
        <v>1981.6561743341404</v>
      </c>
      <c r="H49" s="33"/>
    </row>
    <row r="50" spans="1:8" x14ac:dyDescent="0.25">
      <c r="A50" s="7">
        <v>41681</v>
      </c>
      <c r="B50" s="8">
        <v>2048.5500000000002</v>
      </c>
      <c r="C50">
        <f>+VLOOKUP($A50,'USD X Barril WTI'!$A$6060:$B$8189,2,0)</f>
        <v>99.96</v>
      </c>
      <c r="D50" s="36">
        <f>+IFERROR(VLOOKUP($A50,'TASA INTERVENCIÓN'!$A$9:$B$4757,2,0),D49)</f>
        <v>3.2500000000000001E-2</v>
      </c>
      <c r="F50">
        <f t="shared" si="1"/>
        <v>0.96852300242130751</v>
      </c>
      <c r="G50" s="9">
        <f t="shared" si="0"/>
        <v>1984.0677966101696</v>
      </c>
      <c r="H50" s="33"/>
    </row>
    <row r="51" spans="1:8" x14ac:dyDescent="0.25">
      <c r="A51" s="7">
        <v>41682</v>
      </c>
      <c r="B51" s="9">
        <v>2041.61</v>
      </c>
      <c r="C51">
        <f>+VLOOKUP($A51,'USD X Barril WTI'!$A$6060:$B$8189,2,0)</f>
        <v>100.38</v>
      </c>
      <c r="D51" s="36">
        <f>+IFERROR(VLOOKUP($A51,'TASA INTERVENCIÓN'!$A$9:$B$4757,2,0),D50)</f>
        <v>3.2500000000000001E-2</v>
      </c>
      <c r="F51">
        <f t="shared" si="1"/>
        <v>0.96852300242130751</v>
      </c>
      <c r="G51" s="9">
        <f t="shared" si="0"/>
        <v>1977.3462469733656</v>
      </c>
      <c r="H51" s="33"/>
    </row>
    <row r="52" spans="1:8" x14ac:dyDescent="0.25">
      <c r="A52" s="7">
        <v>41683</v>
      </c>
      <c r="B52" s="8">
        <v>2031.75</v>
      </c>
      <c r="C52">
        <f>+VLOOKUP($A52,'USD X Barril WTI'!$A$6060:$B$8189,2,0)</f>
        <v>100.27</v>
      </c>
      <c r="D52" s="36">
        <f>+IFERROR(VLOOKUP($A52,'TASA INTERVENCIÓN'!$A$9:$B$4757,2,0),D51)</f>
        <v>3.2500000000000001E-2</v>
      </c>
      <c r="F52">
        <f t="shared" si="1"/>
        <v>0.96852300242130751</v>
      </c>
      <c r="G52" s="9">
        <f t="shared" si="0"/>
        <v>1967.7966101694915</v>
      </c>
      <c r="H52" s="33"/>
    </row>
    <row r="53" spans="1:8" x14ac:dyDescent="0.25">
      <c r="A53" s="7">
        <v>41684</v>
      </c>
      <c r="B53" s="9">
        <v>2032.99</v>
      </c>
      <c r="C53">
        <f>+VLOOKUP($A53,'USD X Barril WTI'!$A$6060:$B$8189,2,0)</f>
        <v>100.31</v>
      </c>
      <c r="D53" s="36">
        <f>+IFERROR(VLOOKUP($A53,'TASA INTERVENCIÓN'!$A$9:$B$4757,2,0),D52)</f>
        <v>3.2500000000000001E-2</v>
      </c>
      <c r="F53">
        <f t="shared" si="1"/>
        <v>0.96852300242130751</v>
      </c>
      <c r="G53" s="9">
        <f t="shared" si="0"/>
        <v>1968.997578692494</v>
      </c>
      <c r="H53" s="33"/>
    </row>
    <row r="54" spans="1:8" x14ac:dyDescent="0.25">
      <c r="A54" s="7">
        <v>41685</v>
      </c>
      <c r="B54" s="8">
        <v>2022.68</v>
      </c>
      <c r="C54" t="e">
        <f>+VLOOKUP($A54,'USD X Barril WTI'!$A$6060:$B$8189,2,0)</f>
        <v>#N/A</v>
      </c>
      <c r="D54" s="36">
        <f>+IFERROR(VLOOKUP($A54,'TASA INTERVENCIÓN'!$A$9:$B$4757,2,0),D53)</f>
        <v>3.2500000000000001E-2</v>
      </c>
      <c r="F54">
        <f t="shared" si="1"/>
        <v>0.96852300242130751</v>
      </c>
      <c r="G54" s="9">
        <f t="shared" si="0"/>
        <v>1959.0121065375304</v>
      </c>
      <c r="H54" s="33"/>
    </row>
    <row r="55" spans="1:8" x14ac:dyDescent="0.25">
      <c r="A55" s="7">
        <v>41686</v>
      </c>
      <c r="B55" s="9">
        <v>2022.68</v>
      </c>
      <c r="C55" t="e">
        <f>+VLOOKUP($A55,'USD X Barril WTI'!$A$6060:$B$8189,2,0)</f>
        <v>#N/A</v>
      </c>
      <c r="D55" s="36">
        <f>+IFERROR(VLOOKUP($A55,'TASA INTERVENCIÓN'!$A$9:$B$4757,2,0),D54)</f>
        <v>3.2500000000000001E-2</v>
      </c>
      <c r="F55">
        <f t="shared" si="1"/>
        <v>0.96852300242130751</v>
      </c>
      <c r="G55" s="9">
        <f t="shared" si="0"/>
        <v>1959.0121065375304</v>
      </c>
      <c r="H55" s="33"/>
    </row>
    <row r="56" spans="1:8" x14ac:dyDescent="0.25">
      <c r="A56" s="7">
        <v>41687</v>
      </c>
      <c r="B56" s="8">
        <v>2022.68</v>
      </c>
      <c r="C56" t="e">
        <f>+VLOOKUP($A56,'USD X Barril WTI'!$A$6060:$B$8189,2,0)</f>
        <v>#N/A</v>
      </c>
      <c r="D56" s="36">
        <f>+IFERROR(VLOOKUP($A56,'TASA INTERVENCIÓN'!$A$9:$B$4757,2,0),D55)</f>
        <v>3.2500000000000001E-2</v>
      </c>
      <c r="F56">
        <f t="shared" si="1"/>
        <v>0.96852300242130751</v>
      </c>
      <c r="G56" s="9">
        <f t="shared" si="0"/>
        <v>1959.0121065375304</v>
      </c>
      <c r="H56" s="33"/>
    </row>
    <row r="57" spans="1:8" x14ac:dyDescent="0.25">
      <c r="A57" s="7">
        <v>41688</v>
      </c>
      <c r="B57" s="9">
        <v>2022.68</v>
      </c>
      <c r="C57">
        <f>+VLOOKUP($A57,'USD X Barril WTI'!$A$6060:$B$8189,2,0)</f>
        <v>102.54</v>
      </c>
      <c r="D57" s="36">
        <f>+IFERROR(VLOOKUP($A57,'TASA INTERVENCIÓN'!$A$9:$B$4757,2,0),D56)</f>
        <v>3.2500000000000001E-2</v>
      </c>
      <c r="F57">
        <f t="shared" si="1"/>
        <v>0.96852300242130751</v>
      </c>
      <c r="G57" s="9">
        <f t="shared" si="0"/>
        <v>1959.0121065375304</v>
      </c>
      <c r="H57" s="33"/>
    </row>
    <row r="58" spans="1:8" x14ac:dyDescent="0.25">
      <c r="A58" s="7">
        <v>41689</v>
      </c>
      <c r="B58" s="8">
        <v>2028.54</v>
      </c>
      <c r="C58">
        <f>+VLOOKUP($A58,'USD X Barril WTI'!$A$6060:$B$8189,2,0)</f>
        <v>103.46</v>
      </c>
      <c r="D58" s="36">
        <f>+IFERROR(VLOOKUP($A58,'TASA INTERVENCIÓN'!$A$9:$B$4757,2,0),D57)</f>
        <v>3.2500000000000001E-2</v>
      </c>
      <c r="F58">
        <f t="shared" si="1"/>
        <v>0.96852300242130751</v>
      </c>
      <c r="G58" s="9">
        <f t="shared" si="0"/>
        <v>1964.6876513317191</v>
      </c>
      <c r="H58" s="33"/>
    </row>
    <row r="59" spans="1:8" x14ac:dyDescent="0.25">
      <c r="A59" s="7">
        <v>41690</v>
      </c>
      <c r="B59" s="9">
        <v>2042.22</v>
      </c>
      <c r="C59">
        <f>+VLOOKUP($A59,'USD X Barril WTI'!$A$6060:$B$8189,2,0)</f>
        <v>103.2</v>
      </c>
      <c r="D59" s="36">
        <f>+IFERROR(VLOOKUP($A59,'TASA INTERVENCIÓN'!$A$9:$B$4757,2,0),D58)</f>
        <v>3.2500000000000001E-2</v>
      </c>
      <c r="F59">
        <f t="shared" si="1"/>
        <v>0.96852300242130751</v>
      </c>
      <c r="G59" s="9">
        <f t="shared" si="0"/>
        <v>1977.9370460048426</v>
      </c>
      <c r="H59" s="33"/>
    </row>
    <row r="60" spans="1:8" x14ac:dyDescent="0.25">
      <c r="A60" s="7">
        <v>41691</v>
      </c>
      <c r="B60" s="8">
        <v>2052.46</v>
      </c>
      <c r="C60">
        <f>+VLOOKUP($A60,'USD X Barril WTI'!$A$6060:$B$8189,2,0)</f>
        <v>102.53</v>
      </c>
      <c r="D60" s="36">
        <f>+IFERROR(VLOOKUP($A60,'TASA INTERVENCIÓN'!$A$9:$B$4757,2,0),D59)</f>
        <v>3.2500000000000001E-2</v>
      </c>
      <c r="F60">
        <f t="shared" si="1"/>
        <v>0.96852300242130751</v>
      </c>
      <c r="G60" s="9">
        <f t="shared" si="0"/>
        <v>1987.8547215496369</v>
      </c>
      <c r="H60" s="33"/>
    </row>
    <row r="61" spans="1:8" x14ac:dyDescent="0.25">
      <c r="A61" s="7">
        <v>41692</v>
      </c>
      <c r="B61" s="9">
        <v>2043.96</v>
      </c>
      <c r="C61" t="e">
        <f>+VLOOKUP($A61,'USD X Barril WTI'!$A$6060:$B$8189,2,0)</f>
        <v>#N/A</v>
      </c>
      <c r="D61" s="36">
        <f>+IFERROR(VLOOKUP($A61,'TASA INTERVENCIÓN'!$A$9:$B$4757,2,0),D60)</f>
        <v>3.2500000000000001E-2</v>
      </c>
      <c r="F61">
        <f t="shared" si="1"/>
        <v>0.96852300242130751</v>
      </c>
      <c r="G61" s="9">
        <f t="shared" si="0"/>
        <v>1979.6222760290557</v>
      </c>
      <c r="H61" s="33"/>
    </row>
    <row r="62" spans="1:8" x14ac:dyDescent="0.25">
      <c r="A62" s="7">
        <v>41693</v>
      </c>
      <c r="B62" s="8">
        <v>2043.96</v>
      </c>
      <c r="C62" t="e">
        <f>+VLOOKUP($A62,'USD X Barril WTI'!$A$6060:$B$8189,2,0)</f>
        <v>#N/A</v>
      </c>
      <c r="D62" s="36">
        <f>+IFERROR(VLOOKUP($A62,'TASA INTERVENCIÓN'!$A$9:$B$4757,2,0),D61)</f>
        <v>3.2500000000000001E-2</v>
      </c>
      <c r="F62">
        <f t="shared" si="1"/>
        <v>0.96852300242130751</v>
      </c>
      <c r="G62" s="9">
        <f t="shared" si="0"/>
        <v>1979.6222760290557</v>
      </c>
      <c r="H62" s="33"/>
    </row>
    <row r="63" spans="1:8" x14ac:dyDescent="0.25">
      <c r="A63" s="7">
        <v>41694</v>
      </c>
      <c r="B63" s="9">
        <v>2043.96</v>
      </c>
      <c r="C63">
        <f>+VLOOKUP($A63,'USD X Barril WTI'!$A$6060:$B$8189,2,0)</f>
        <v>103.17</v>
      </c>
      <c r="D63" s="36">
        <f>+IFERROR(VLOOKUP($A63,'TASA INTERVENCIÓN'!$A$9:$B$4757,2,0),D62)</f>
        <v>3.2500000000000001E-2</v>
      </c>
      <c r="F63">
        <f t="shared" si="1"/>
        <v>0.96852300242130751</v>
      </c>
      <c r="G63" s="9">
        <f t="shared" si="0"/>
        <v>1979.6222760290557</v>
      </c>
      <c r="H63" s="33"/>
    </row>
    <row r="64" spans="1:8" x14ac:dyDescent="0.25">
      <c r="A64" s="7">
        <v>41695</v>
      </c>
      <c r="B64" s="8">
        <v>2042.67</v>
      </c>
      <c r="C64">
        <f>+VLOOKUP($A64,'USD X Barril WTI'!$A$6060:$B$8189,2,0)</f>
        <v>102.2</v>
      </c>
      <c r="D64" s="36">
        <f>+IFERROR(VLOOKUP($A64,'TASA INTERVENCIÓN'!$A$9:$B$4757,2,0),D63)</f>
        <v>3.2500000000000001E-2</v>
      </c>
      <c r="F64">
        <f t="shared" si="1"/>
        <v>0.96852300242130751</v>
      </c>
      <c r="G64" s="9">
        <f t="shared" si="0"/>
        <v>1978.3728813559323</v>
      </c>
      <c r="H64" s="33"/>
    </row>
    <row r="65" spans="1:9" x14ac:dyDescent="0.25">
      <c r="A65" s="7">
        <v>41696</v>
      </c>
      <c r="B65" s="9">
        <v>2045.45</v>
      </c>
      <c r="C65">
        <f>+VLOOKUP($A65,'USD X Barril WTI'!$A$6060:$B$8189,2,0)</f>
        <v>102.93</v>
      </c>
      <c r="D65" s="36">
        <f>+IFERROR(VLOOKUP($A65,'TASA INTERVENCIÓN'!$A$9:$B$4757,2,0),D64)</f>
        <v>3.2500000000000001E-2</v>
      </c>
      <c r="F65">
        <f t="shared" si="1"/>
        <v>0.96852300242130751</v>
      </c>
      <c r="G65" s="9">
        <f t="shared" si="0"/>
        <v>1981.0653753026636</v>
      </c>
      <c r="H65" s="33"/>
    </row>
    <row r="66" spans="1:9" x14ac:dyDescent="0.25">
      <c r="A66" s="7">
        <v>41697</v>
      </c>
      <c r="B66" s="8">
        <v>2053.11</v>
      </c>
      <c r="C66">
        <f>+VLOOKUP($A66,'USD X Barril WTI'!$A$6060:$B$8189,2,0)</f>
        <v>102.68</v>
      </c>
      <c r="D66" s="36">
        <f>+IFERROR(VLOOKUP($A66,'TASA INTERVENCIÓN'!$A$9:$B$4757,2,0),D65)</f>
        <v>3.2500000000000001E-2</v>
      </c>
      <c r="F66">
        <f t="shared" si="1"/>
        <v>0.96852300242130751</v>
      </c>
      <c r="G66" s="9">
        <f t="shared" si="0"/>
        <v>1988.4842615012108</v>
      </c>
      <c r="H66" s="33"/>
    </row>
    <row r="67" spans="1:9" x14ac:dyDescent="0.25">
      <c r="A67" s="7">
        <v>41698</v>
      </c>
      <c r="B67" s="9">
        <v>2054.9</v>
      </c>
      <c r="C67">
        <f>+VLOOKUP($A67,'USD X Barril WTI'!$A$6060:$B$8189,2,0)</f>
        <v>102.88</v>
      </c>
      <c r="D67" s="36">
        <f>+IFERROR(VLOOKUP($A67,'TASA INTERVENCIÓN'!$A$9:$B$4757,2,0),D66)</f>
        <v>3.2500000000000001E-2</v>
      </c>
      <c r="F67">
        <f t="shared" si="1"/>
        <v>0.96852300242130751</v>
      </c>
      <c r="G67" s="9">
        <f t="shared" si="0"/>
        <v>1990.2179176755449</v>
      </c>
      <c r="H67" s="33"/>
    </row>
    <row r="68" spans="1:9" x14ac:dyDescent="0.25">
      <c r="A68" s="7">
        <v>41699</v>
      </c>
      <c r="B68" s="8">
        <v>2046.75</v>
      </c>
      <c r="C68" t="e">
        <f>+VLOOKUP($A68,'USD X Barril WTI'!$A$6060:$B$8189,2,0)</f>
        <v>#N/A</v>
      </c>
      <c r="D68" s="36">
        <f>+IFERROR(VLOOKUP($A68,'TASA INTERVENCIÓN'!$A$9:$B$4757,2,0),D67)</f>
        <v>3.2500000000000001E-2</v>
      </c>
      <c r="F68">
        <f t="shared" si="1"/>
        <v>0.96852300242130751</v>
      </c>
      <c r="G68" s="9">
        <f t="shared" si="0"/>
        <v>1982.3244552058111</v>
      </c>
      <c r="H68" s="33"/>
    </row>
    <row r="69" spans="1:9" x14ac:dyDescent="0.25">
      <c r="A69" s="7">
        <v>41700</v>
      </c>
      <c r="B69" s="9">
        <v>2046.75</v>
      </c>
      <c r="C69" t="e">
        <f>+VLOOKUP($A69,'USD X Barril WTI'!$A$6060:$B$8189,2,0)</f>
        <v>#N/A</v>
      </c>
      <c r="D69" s="36">
        <f>+IFERROR(VLOOKUP($A69,'TASA INTERVENCIÓN'!$A$9:$B$4757,2,0),D68)</f>
        <v>3.2500000000000001E-2</v>
      </c>
      <c r="F69">
        <f t="shared" si="1"/>
        <v>0.96852300242130751</v>
      </c>
      <c r="G69" s="9">
        <f t="shared" si="0"/>
        <v>1982.3244552058111</v>
      </c>
      <c r="H69" s="33"/>
    </row>
    <row r="70" spans="1:9" x14ac:dyDescent="0.25">
      <c r="A70" s="7">
        <v>41701</v>
      </c>
      <c r="B70" s="8">
        <v>2046.75</v>
      </c>
      <c r="C70">
        <f>+VLOOKUP($A70,'USD X Barril WTI'!$A$6060:$B$8189,2,0)</f>
        <v>105.34</v>
      </c>
      <c r="D70" s="36">
        <f>+IFERROR(VLOOKUP($A70,'TASA INTERVENCIÓN'!$A$9:$B$4757,2,0),D69)</f>
        <v>3.2500000000000001E-2</v>
      </c>
      <c r="F70">
        <f t="shared" si="1"/>
        <v>0.96852300242130751</v>
      </c>
      <c r="G70" s="9">
        <f t="shared" si="0"/>
        <v>1982.3244552058111</v>
      </c>
      <c r="H70" s="33"/>
    </row>
    <row r="71" spans="1:9" x14ac:dyDescent="0.25">
      <c r="A71" s="7">
        <v>41702</v>
      </c>
      <c r="B71" s="9">
        <v>2052.5100000000002</v>
      </c>
      <c r="C71">
        <f>+VLOOKUP($A71,'USD X Barril WTI'!$A$6060:$B$8189,2,0)</f>
        <v>103.64</v>
      </c>
      <c r="D71" s="36">
        <f>+IFERROR(VLOOKUP($A71,'TASA INTERVENCIÓN'!$A$9:$B$4757,2,0),D70)</f>
        <v>3.2500000000000001E-2</v>
      </c>
      <c r="F71">
        <f t="shared" si="1"/>
        <v>0.96852300242130751</v>
      </c>
      <c r="G71" s="9">
        <f t="shared" si="0"/>
        <v>1987.9031476997582</v>
      </c>
      <c r="H71" s="33"/>
    </row>
    <row r="72" spans="1:9" x14ac:dyDescent="0.25">
      <c r="A72" s="7">
        <v>41703</v>
      </c>
      <c r="B72" s="8">
        <v>2047.75</v>
      </c>
      <c r="C72">
        <f>+VLOOKUP($A72,'USD X Barril WTI'!$A$6060:$B$8189,2,0)</f>
        <v>101.75</v>
      </c>
      <c r="D72" s="36">
        <f>+IFERROR(VLOOKUP($A72,'TASA INTERVENCIÓN'!$A$9:$B$4757,2,0),D71)</f>
        <v>3.2500000000000001E-2</v>
      </c>
      <c r="E72" s="36">
        <v>2.5000000000000001E-3</v>
      </c>
      <c r="F72">
        <f t="shared" si="1"/>
        <v>0.97094430992736069</v>
      </c>
      <c r="G72" s="9">
        <f t="shared" si="0"/>
        <v>1988.2512106537529</v>
      </c>
      <c r="H72" s="33"/>
      <c r="I72" s="34"/>
    </row>
    <row r="73" spans="1:9" x14ac:dyDescent="0.25">
      <c r="A73" s="7">
        <v>41704</v>
      </c>
      <c r="B73" s="9">
        <v>2045.14</v>
      </c>
      <c r="C73">
        <f>+VLOOKUP($A73,'USD X Barril WTI'!$A$6060:$B$8189,2,0)</f>
        <v>101.82</v>
      </c>
      <c r="D73" s="36">
        <f>+IFERROR(VLOOKUP($A73,'TASA INTERVENCIÓN'!$A$9:$B$4757,2,0),D72)</f>
        <v>3.2500000000000001E-2</v>
      </c>
      <c r="E73" s="52">
        <v>2.5000000000000001E-3</v>
      </c>
      <c r="F73">
        <f t="shared" si="1"/>
        <v>0.97094430992736069</v>
      </c>
      <c r="G73" s="9">
        <f t="shared" ref="G73:G136" si="2">+B73*F73</f>
        <v>1985.7170460048426</v>
      </c>
      <c r="H73" s="33"/>
      <c r="I73" s="34"/>
    </row>
    <row r="74" spans="1:9" x14ac:dyDescent="0.25">
      <c r="A74" s="7">
        <v>41705</v>
      </c>
      <c r="B74" s="8">
        <v>2030.02</v>
      </c>
      <c r="C74">
        <f>+VLOOKUP($A74,'USD X Barril WTI'!$A$6060:$B$8189,2,0)</f>
        <v>102.82</v>
      </c>
      <c r="D74" s="36">
        <f>+IFERROR(VLOOKUP($A74,'TASA INTERVENCIÓN'!$A$9:$B$4757,2,0),D73)</f>
        <v>3.2500000000000001E-2</v>
      </c>
      <c r="E74" s="52">
        <v>2.5000000000000001E-3</v>
      </c>
      <c r="F74">
        <f t="shared" ref="F74:F137" si="3">+(1+E74)/(1+D74)</f>
        <v>0.97094430992736069</v>
      </c>
      <c r="G74" s="9">
        <f t="shared" si="2"/>
        <v>1971.0363680387406</v>
      </c>
      <c r="H74" s="33"/>
      <c r="I74" s="34"/>
    </row>
    <row r="75" spans="1:9" x14ac:dyDescent="0.25">
      <c r="A75" s="7">
        <v>41706</v>
      </c>
      <c r="B75" s="9">
        <v>2036.2</v>
      </c>
      <c r="C75" t="e">
        <f>+VLOOKUP($A75,'USD X Barril WTI'!$A$6060:$B$8189,2,0)</f>
        <v>#N/A</v>
      </c>
      <c r="D75" s="36">
        <f>+IFERROR(VLOOKUP($A75,'TASA INTERVENCIÓN'!$A$9:$B$4757,2,0),D74)</f>
        <v>3.2500000000000001E-2</v>
      </c>
      <c r="E75" s="52">
        <v>2.5000000000000001E-3</v>
      </c>
      <c r="F75">
        <f t="shared" si="3"/>
        <v>0.97094430992736069</v>
      </c>
      <c r="G75" s="9">
        <f t="shared" si="2"/>
        <v>1977.0368038740919</v>
      </c>
      <c r="H75" s="33"/>
      <c r="I75" s="34"/>
    </row>
    <row r="76" spans="1:9" x14ac:dyDescent="0.25">
      <c r="A76" s="7">
        <v>41707</v>
      </c>
      <c r="B76" s="8">
        <v>2036.2</v>
      </c>
      <c r="C76" t="e">
        <f>+VLOOKUP($A76,'USD X Barril WTI'!$A$6060:$B$8189,2,0)</f>
        <v>#N/A</v>
      </c>
      <c r="D76" s="36">
        <f>+IFERROR(VLOOKUP($A76,'TASA INTERVENCIÓN'!$A$9:$B$4757,2,0),D75)</f>
        <v>3.2500000000000001E-2</v>
      </c>
      <c r="E76" s="52">
        <v>2.5000000000000001E-3</v>
      </c>
      <c r="F76">
        <f t="shared" si="3"/>
        <v>0.97094430992736069</v>
      </c>
      <c r="G76" s="9">
        <f t="shared" si="2"/>
        <v>1977.0368038740919</v>
      </c>
      <c r="H76" s="33"/>
      <c r="I76" s="34"/>
    </row>
    <row r="77" spans="1:9" x14ac:dyDescent="0.25">
      <c r="A77" s="7">
        <v>41708</v>
      </c>
      <c r="B77" s="9">
        <v>2036.2</v>
      </c>
      <c r="C77">
        <f>+VLOOKUP($A77,'USD X Barril WTI'!$A$6060:$B$8189,2,0)</f>
        <v>101.39</v>
      </c>
      <c r="D77" s="36">
        <f>+IFERROR(VLOOKUP($A77,'TASA INTERVENCIÓN'!$A$9:$B$4757,2,0),D76)</f>
        <v>3.2500000000000001E-2</v>
      </c>
      <c r="E77" s="52">
        <v>2.5000000000000001E-3</v>
      </c>
      <c r="F77">
        <f t="shared" si="3"/>
        <v>0.97094430992736069</v>
      </c>
      <c r="G77" s="9">
        <f t="shared" si="2"/>
        <v>1977.0368038740919</v>
      </c>
      <c r="H77" s="33"/>
      <c r="I77" s="34"/>
    </row>
    <row r="78" spans="1:9" x14ac:dyDescent="0.25">
      <c r="A78" s="7">
        <v>41709</v>
      </c>
      <c r="B78" s="8">
        <v>2042.78</v>
      </c>
      <c r="C78">
        <f>+VLOOKUP($A78,'USD X Barril WTI'!$A$6060:$B$8189,2,0)</f>
        <v>100.29</v>
      </c>
      <c r="D78" s="36">
        <f>+IFERROR(VLOOKUP($A78,'TASA INTERVENCIÓN'!$A$9:$B$4757,2,0),D77)</f>
        <v>3.2500000000000001E-2</v>
      </c>
      <c r="E78" s="52">
        <v>2.5000000000000001E-3</v>
      </c>
      <c r="F78">
        <f t="shared" si="3"/>
        <v>0.97094430992736069</v>
      </c>
      <c r="G78" s="9">
        <f t="shared" si="2"/>
        <v>1983.4256174334139</v>
      </c>
      <c r="H78" s="33"/>
      <c r="I78" s="34"/>
    </row>
    <row r="79" spans="1:9" x14ac:dyDescent="0.25">
      <c r="A79" s="7">
        <v>41710</v>
      </c>
      <c r="B79" s="9">
        <v>2043.59</v>
      </c>
      <c r="C79">
        <f>+VLOOKUP($A79,'USD X Barril WTI'!$A$6060:$B$8189,2,0)</f>
        <v>98.29</v>
      </c>
      <c r="D79" s="36">
        <f>+IFERROR(VLOOKUP($A79,'TASA INTERVENCIÓN'!$A$9:$B$4757,2,0),D78)</f>
        <v>3.2500000000000001E-2</v>
      </c>
      <c r="E79" s="52">
        <v>2.5000000000000001E-3</v>
      </c>
      <c r="F79">
        <f t="shared" si="3"/>
        <v>0.97094430992736069</v>
      </c>
      <c r="G79" s="9">
        <f t="shared" si="2"/>
        <v>1984.212082324455</v>
      </c>
      <c r="H79" s="33"/>
      <c r="I79" s="34"/>
    </row>
    <row r="80" spans="1:9" x14ac:dyDescent="0.25">
      <c r="A80" s="7">
        <v>41711</v>
      </c>
      <c r="B80" s="8">
        <v>2047.59</v>
      </c>
      <c r="C80">
        <f>+VLOOKUP($A80,'USD X Barril WTI'!$A$6060:$B$8189,2,0)</f>
        <v>98.57</v>
      </c>
      <c r="D80" s="36">
        <f>+IFERROR(VLOOKUP($A80,'TASA INTERVENCIÓN'!$A$9:$B$4757,2,0),D79)</f>
        <v>3.2500000000000001E-2</v>
      </c>
      <c r="E80" s="52">
        <v>2.5000000000000001E-3</v>
      </c>
      <c r="F80">
        <f t="shared" si="3"/>
        <v>0.97094430992736069</v>
      </c>
      <c r="G80" s="9">
        <f t="shared" si="2"/>
        <v>1988.0958595641644</v>
      </c>
      <c r="H80" s="33"/>
      <c r="I80" s="34"/>
    </row>
    <row r="81" spans="1:10" x14ac:dyDescent="0.25">
      <c r="A81" s="7">
        <v>41712</v>
      </c>
      <c r="B81" s="9">
        <v>2044.48</v>
      </c>
      <c r="C81">
        <f>+VLOOKUP($A81,'USD X Barril WTI'!$A$6060:$B$8189,2,0)</f>
        <v>99.23</v>
      </c>
      <c r="D81" s="36">
        <f>+IFERROR(VLOOKUP($A81,'TASA INTERVENCIÓN'!$A$9:$B$4757,2,0),D80)</f>
        <v>3.2500000000000001E-2</v>
      </c>
      <c r="E81" s="52">
        <v>2.5000000000000001E-3</v>
      </c>
      <c r="F81">
        <f t="shared" si="3"/>
        <v>0.97094430992736069</v>
      </c>
      <c r="G81" s="9">
        <f t="shared" si="2"/>
        <v>1985.0762227602904</v>
      </c>
      <c r="H81" s="33"/>
      <c r="I81" s="34"/>
    </row>
    <row r="82" spans="1:10" x14ac:dyDescent="0.25">
      <c r="A82" s="7">
        <v>41713</v>
      </c>
      <c r="B82" s="8">
        <v>2044.58</v>
      </c>
      <c r="C82" t="e">
        <f>+VLOOKUP($A82,'USD X Barril WTI'!$A$6060:$B$8189,2,0)</f>
        <v>#N/A</v>
      </c>
      <c r="D82" s="36">
        <f>+IFERROR(VLOOKUP($A82,'TASA INTERVENCIÓN'!$A$9:$B$4757,2,0),D81)</f>
        <v>3.2500000000000001E-2</v>
      </c>
      <c r="E82" s="52">
        <v>2.5000000000000001E-3</v>
      </c>
      <c r="F82">
        <f t="shared" si="3"/>
        <v>0.97094430992736069</v>
      </c>
      <c r="G82" s="9">
        <f t="shared" si="2"/>
        <v>1985.1733171912831</v>
      </c>
      <c r="H82" s="33"/>
      <c r="I82" s="34"/>
    </row>
    <row r="83" spans="1:10" x14ac:dyDescent="0.25">
      <c r="A83" s="7">
        <v>41714</v>
      </c>
      <c r="B83" s="9">
        <v>2044.58</v>
      </c>
      <c r="C83" t="e">
        <f>+VLOOKUP($A83,'USD X Barril WTI'!$A$6060:$B$8189,2,0)</f>
        <v>#N/A</v>
      </c>
      <c r="D83" s="36">
        <f>+IFERROR(VLOOKUP($A83,'TASA INTERVENCIÓN'!$A$9:$B$4757,2,0),D82)</f>
        <v>3.2500000000000001E-2</v>
      </c>
      <c r="E83" s="52">
        <v>2.5000000000000001E-3</v>
      </c>
      <c r="F83">
        <f t="shared" si="3"/>
        <v>0.97094430992736069</v>
      </c>
      <c r="G83" s="9">
        <f t="shared" si="2"/>
        <v>1985.1733171912831</v>
      </c>
      <c r="H83" s="33"/>
      <c r="I83" s="34"/>
    </row>
    <row r="84" spans="1:10" x14ac:dyDescent="0.25">
      <c r="A84" s="7">
        <v>41715</v>
      </c>
      <c r="B84" s="8">
        <v>2044.58</v>
      </c>
      <c r="C84">
        <f>+VLOOKUP($A84,'USD X Barril WTI'!$A$6060:$B$8189,2,0)</f>
        <v>98.43</v>
      </c>
      <c r="D84" s="36">
        <f>+IFERROR(VLOOKUP($A84,'TASA INTERVENCIÓN'!$A$9:$B$4757,2,0),D83)</f>
        <v>3.2500000000000001E-2</v>
      </c>
      <c r="E84" s="52">
        <v>2.5000000000000001E-3</v>
      </c>
      <c r="F84">
        <f t="shared" si="3"/>
        <v>0.97094430992736069</v>
      </c>
      <c r="G84" s="9">
        <f t="shared" si="2"/>
        <v>1985.1733171912831</v>
      </c>
      <c r="H84" s="33"/>
      <c r="I84" s="34"/>
    </row>
    <row r="85" spans="1:10" x14ac:dyDescent="0.25">
      <c r="A85" s="7">
        <v>41716</v>
      </c>
      <c r="B85" s="9">
        <v>2035.16</v>
      </c>
      <c r="C85">
        <f>+VLOOKUP($A85,'USD X Barril WTI'!$A$6060:$B$8189,2,0)</f>
        <v>100.08</v>
      </c>
      <c r="D85" s="36">
        <f>+IFERROR(VLOOKUP($A85,'TASA INTERVENCIÓN'!$A$9:$B$4757,2,0),D84)</f>
        <v>3.2500000000000001E-2</v>
      </c>
      <c r="E85" s="52">
        <v>2.5000000000000001E-3</v>
      </c>
      <c r="F85">
        <f t="shared" si="3"/>
        <v>0.97094430992736069</v>
      </c>
      <c r="G85" s="9">
        <f t="shared" si="2"/>
        <v>1976.0270217917675</v>
      </c>
      <c r="H85" s="33"/>
      <c r="I85" s="34"/>
    </row>
    <row r="86" spans="1:10" x14ac:dyDescent="0.25">
      <c r="A86" s="7">
        <v>41717</v>
      </c>
      <c r="B86" s="8">
        <v>2034.86</v>
      </c>
      <c r="C86">
        <f>+VLOOKUP($A86,'USD X Barril WTI'!$A$6060:$B$8189,2,0)</f>
        <v>100.71</v>
      </c>
      <c r="D86" s="36">
        <f>+IFERROR(VLOOKUP($A86,'TASA INTERVENCIÓN'!$A$9:$B$4757,2,0),D85)</f>
        <v>3.2500000000000001E-2</v>
      </c>
      <c r="E86" s="52">
        <v>2.5000000000000001E-3</v>
      </c>
      <c r="F86">
        <f t="shared" si="3"/>
        <v>0.97094430992736069</v>
      </c>
      <c r="G86" s="9">
        <f t="shared" si="2"/>
        <v>1975.735738498789</v>
      </c>
      <c r="H86" s="33"/>
      <c r="I86" s="34"/>
    </row>
    <row r="87" spans="1:10" x14ac:dyDescent="0.25">
      <c r="A87" s="7">
        <v>41718</v>
      </c>
      <c r="B87" s="9">
        <v>2017.38</v>
      </c>
      <c r="C87">
        <f>+VLOOKUP($A87,'USD X Barril WTI'!$A$6060:$B$8189,2,0)</f>
        <v>99.68</v>
      </c>
      <c r="D87" s="36">
        <f>+IFERROR(VLOOKUP($A87,'TASA INTERVENCIÓN'!$A$9:$B$4757,2,0),D86)</f>
        <v>3.2500000000000001E-2</v>
      </c>
      <c r="E87" s="52">
        <v>2.5000000000000001E-3</v>
      </c>
      <c r="F87">
        <f t="shared" si="3"/>
        <v>0.97094430992736069</v>
      </c>
      <c r="G87" s="9">
        <f t="shared" si="2"/>
        <v>1958.7636319612591</v>
      </c>
      <c r="H87" s="33"/>
      <c r="I87" s="34"/>
    </row>
    <row r="88" spans="1:10" x14ac:dyDescent="0.25">
      <c r="A88" s="7">
        <v>41719</v>
      </c>
      <c r="B88" s="8">
        <v>1998.6</v>
      </c>
      <c r="C88">
        <f>+VLOOKUP($A88,'USD X Barril WTI'!$A$6060:$B$8189,2,0)</f>
        <v>99.97</v>
      </c>
      <c r="D88" s="36">
        <f>+IFERROR(VLOOKUP($A88,'TASA INTERVENCIÓN'!$A$9:$B$4757,2,0),D87)</f>
        <v>3.2500000000000001E-2</v>
      </c>
      <c r="E88" s="52">
        <v>2.5000000000000001E-3</v>
      </c>
      <c r="F88">
        <f t="shared" si="3"/>
        <v>0.97094430992736069</v>
      </c>
      <c r="G88" s="9">
        <f t="shared" si="2"/>
        <v>1940.5292978208231</v>
      </c>
      <c r="H88" s="33"/>
      <c r="I88" s="34"/>
    </row>
    <row r="89" spans="1:10" x14ac:dyDescent="0.25">
      <c r="A89" s="7">
        <v>41720</v>
      </c>
      <c r="B89" s="9">
        <v>1993.85</v>
      </c>
      <c r="C89" t="e">
        <f>+VLOOKUP($A89,'USD X Barril WTI'!$A$6060:$B$8189,2,0)</f>
        <v>#N/A</v>
      </c>
      <c r="D89" s="36">
        <f>+IFERROR(VLOOKUP($A89,'TASA INTERVENCIÓN'!$A$9:$B$4757,2,0),D88)</f>
        <v>3.2500000000000001E-2</v>
      </c>
      <c r="E89" s="52">
        <v>2.5000000000000001E-3</v>
      </c>
      <c r="F89">
        <f t="shared" si="3"/>
        <v>0.97094430992736069</v>
      </c>
      <c r="G89" s="9">
        <f t="shared" si="2"/>
        <v>1935.917312348668</v>
      </c>
      <c r="H89" s="33"/>
      <c r="I89" s="34"/>
    </row>
    <row r="90" spans="1:10" x14ac:dyDescent="0.25">
      <c r="A90" s="7">
        <v>41721</v>
      </c>
      <c r="B90" s="8">
        <v>1993.85</v>
      </c>
      <c r="C90" t="e">
        <f>+VLOOKUP($A90,'USD X Barril WTI'!$A$6060:$B$8189,2,0)</f>
        <v>#N/A</v>
      </c>
      <c r="D90" s="36">
        <f>+IFERROR(VLOOKUP($A90,'TASA INTERVENCIÓN'!$A$9:$B$4757,2,0),D89)</f>
        <v>3.2500000000000001E-2</v>
      </c>
      <c r="E90" s="52">
        <v>2.5000000000000001E-3</v>
      </c>
      <c r="F90">
        <f t="shared" si="3"/>
        <v>0.97094430992736069</v>
      </c>
      <c r="G90" s="9">
        <f t="shared" si="2"/>
        <v>1935.917312348668</v>
      </c>
      <c r="H90" s="33"/>
      <c r="I90" s="34"/>
    </row>
    <row r="91" spans="1:10" x14ac:dyDescent="0.25">
      <c r="A91" s="7">
        <v>41722</v>
      </c>
      <c r="B91" s="9">
        <v>1993.85</v>
      </c>
      <c r="C91">
        <f>+VLOOKUP($A91,'USD X Barril WTI'!$A$6060:$B$8189,2,0)</f>
        <v>100.05</v>
      </c>
      <c r="D91" s="36">
        <f>+IFERROR(VLOOKUP($A91,'TASA INTERVENCIÓN'!$A$9:$B$4757,2,0),D90)</f>
        <v>3.2500000000000001E-2</v>
      </c>
      <c r="E91" s="52">
        <v>2.5000000000000001E-3</v>
      </c>
      <c r="F91">
        <f t="shared" si="3"/>
        <v>0.97094430992736069</v>
      </c>
      <c r="G91" s="9">
        <f t="shared" si="2"/>
        <v>1935.917312348668</v>
      </c>
      <c r="H91" s="33"/>
      <c r="I91" s="34"/>
    </row>
    <row r="92" spans="1:10" x14ac:dyDescent="0.25">
      <c r="A92" s="7">
        <v>41723</v>
      </c>
      <c r="B92" s="8">
        <v>1993.85</v>
      </c>
      <c r="C92">
        <f>+VLOOKUP($A92,'USD X Barril WTI'!$A$6060:$B$8189,2,0)</f>
        <v>99.66</v>
      </c>
      <c r="D92" s="36">
        <f>+IFERROR(VLOOKUP($A92,'TASA INTERVENCIÓN'!$A$9:$B$4757,2,0),D91)</f>
        <v>3.2500000000000001E-2</v>
      </c>
      <c r="E92" s="52">
        <v>2.5000000000000001E-3</v>
      </c>
      <c r="F92">
        <f t="shared" si="3"/>
        <v>0.97094430992736069</v>
      </c>
      <c r="G92" s="9">
        <f t="shared" si="2"/>
        <v>1935.917312348668</v>
      </c>
      <c r="H92" s="33"/>
      <c r="I92" s="34"/>
    </row>
    <row r="93" spans="1:10" x14ac:dyDescent="0.25">
      <c r="A93" s="7">
        <v>41724</v>
      </c>
      <c r="B93" s="9">
        <v>1978.63</v>
      </c>
      <c r="C93">
        <f>+VLOOKUP($A93,'USD X Barril WTI'!$A$6060:$B$8189,2,0)</f>
        <v>100.61</v>
      </c>
      <c r="D93" s="36">
        <f>+IFERROR(VLOOKUP($A93,'TASA INTERVENCIÓN'!$A$9:$B$4757,2,0),D92)</f>
        <v>3.2500000000000001E-2</v>
      </c>
      <c r="E93" s="52">
        <v>2.5000000000000001E-3</v>
      </c>
      <c r="F93">
        <f t="shared" si="3"/>
        <v>0.97094430992736069</v>
      </c>
      <c r="G93" s="9">
        <f t="shared" si="2"/>
        <v>1921.1395399515739</v>
      </c>
      <c r="H93" s="33"/>
      <c r="I93" s="34"/>
      <c r="J93" s="32">
        <v>500000</v>
      </c>
    </row>
    <row r="94" spans="1:10" x14ac:dyDescent="0.25">
      <c r="A94" s="7">
        <v>41725</v>
      </c>
      <c r="B94" s="8">
        <v>1973.03</v>
      </c>
      <c r="C94">
        <f>+VLOOKUP($A94,'USD X Barril WTI'!$A$6060:$B$8189,2,0)</f>
        <v>101.25</v>
      </c>
      <c r="D94" s="36">
        <f>+IFERROR(VLOOKUP($A94,'TASA INTERVENCIÓN'!$A$9:$B$4757,2,0),D93)</f>
        <v>3.2500000000000001E-2</v>
      </c>
      <c r="E94" s="52">
        <v>2.5000000000000001E-3</v>
      </c>
      <c r="F94">
        <f t="shared" si="3"/>
        <v>0.97094430992736069</v>
      </c>
      <c r="G94" s="9">
        <f t="shared" si="2"/>
        <v>1915.7022518159804</v>
      </c>
      <c r="H94" s="33"/>
      <c r="I94" s="34"/>
      <c r="J94" s="34">
        <f>+J93*B101</f>
        <v>981755000</v>
      </c>
    </row>
    <row r="95" spans="1:10" x14ac:dyDescent="0.25">
      <c r="A95" s="7">
        <v>41726</v>
      </c>
      <c r="B95" s="9">
        <v>1965.64</v>
      </c>
      <c r="C95">
        <f>+VLOOKUP($A95,'USD X Barril WTI'!$A$6060:$B$8189,2,0)</f>
        <v>101.73</v>
      </c>
      <c r="D95" s="36">
        <f>+IFERROR(VLOOKUP($A95,'TASA INTERVENCIÓN'!$A$9:$B$4757,2,0),D94)</f>
        <v>3.2500000000000001E-2</v>
      </c>
      <c r="E95" s="52">
        <v>2.5000000000000001E-3</v>
      </c>
      <c r="F95">
        <f t="shared" si="3"/>
        <v>0.97094430992736069</v>
      </c>
      <c r="G95" s="9">
        <f t="shared" si="2"/>
        <v>1908.5269733656173</v>
      </c>
      <c r="H95" s="33"/>
      <c r="I95" s="34"/>
    </row>
    <row r="96" spans="1:10" x14ac:dyDescent="0.25">
      <c r="A96" s="7">
        <v>41727</v>
      </c>
      <c r="B96" s="8">
        <v>1965.32</v>
      </c>
      <c r="C96" t="e">
        <f>+VLOOKUP($A96,'USD X Barril WTI'!$A$6060:$B$8189,2,0)</f>
        <v>#N/A</v>
      </c>
      <c r="D96" s="36">
        <f>+IFERROR(VLOOKUP($A96,'TASA INTERVENCIÓN'!$A$9:$B$4757,2,0),D95)</f>
        <v>3.2500000000000001E-2</v>
      </c>
      <c r="E96" s="52">
        <v>2.5000000000000001E-3</v>
      </c>
      <c r="F96">
        <f t="shared" si="3"/>
        <v>0.97094430992736069</v>
      </c>
      <c r="G96" s="9">
        <f t="shared" si="2"/>
        <v>1908.2162711864405</v>
      </c>
      <c r="H96" s="33"/>
      <c r="I96" s="34"/>
    </row>
    <row r="97" spans="1:11" x14ac:dyDescent="0.25">
      <c r="A97" s="7">
        <v>41728</v>
      </c>
      <c r="B97" s="9">
        <v>1965.32</v>
      </c>
      <c r="C97" t="e">
        <f>+VLOOKUP($A97,'USD X Barril WTI'!$A$6060:$B$8189,2,0)</f>
        <v>#N/A</v>
      </c>
      <c r="D97" s="36">
        <f>+IFERROR(VLOOKUP($A97,'TASA INTERVENCIÓN'!$A$9:$B$4757,2,0),D96)</f>
        <v>3.2500000000000001E-2</v>
      </c>
      <c r="E97" s="52">
        <v>2.5000000000000001E-3</v>
      </c>
      <c r="F97">
        <f t="shared" si="3"/>
        <v>0.97094430992736069</v>
      </c>
      <c r="G97" s="9">
        <f t="shared" si="2"/>
        <v>1908.2162711864405</v>
      </c>
      <c r="H97" s="33"/>
      <c r="I97" s="34"/>
    </row>
    <row r="98" spans="1:11" x14ac:dyDescent="0.25">
      <c r="A98" s="7">
        <v>41729</v>
      </c>
      <c r="B98" s="8">
        <v>1965.32</v>
      </c>
      <c r="C98">
        <f>+VLOOKUP($A98,'USD X Barril WTI'!$A$6060:$B$8189,2,0)</f>
        <v>101.57</v>
      </c>
      <c r="D98" s="36">
        <f>+IFERROR(VLOOKUP($A98,'TASA INTERVENCIÓN'!$A$9:$B$4757,2,0),D97)</f>
        <v>3.2500000000000001E-2</v>
      </c>
      <c r="E98" s="52">
        <v>2.5000000000000001E-3</v>
      </c>
      <c r="F98">
        <f t="shared" si="3"/>
        <v>0.97094430992736069</v>
      </c>
      <c r="G98" s="9">
        <f t="shared" si="2"/>
        <v>1908.2162711864405</v>
      </c>
      <c r="H98" s="33"/>
      <c r="I98" s="34"/>
    </row>
    <row r="99" spans="1:11" x14ac:dyDescent="0.25">
      <c r="A99" s="7">
        <v>41730</v>
      </c>
      <c r="B99" s="9">
        <v>1969.45</v>
      </c>
      <c r="C99">
        <f>+VLOOKUP($A99,'USD X Barril WTI'!$A$6060:$B$8189,2,0)</f>
        <v>99.69</v>
      </c>
      <c r="D99" s="36">
        <f>+IFERROR(VLOOKUP($A99,'TASA INTERVENCIÓN'!$A$9:$B$4757,2,0),D98)</f>
        <v>3.2500000000000001E-2</v>
      </c>
      <c r="E99" s="52">
        <v>2.5000000000000001E-3</v>
      </c>
      <c r="F99">
        <f t="shared" si="3"/>
        <v>0.97094430992736069</v>
      </c>
      <c r="G99" s="9">
        <f t="shared" si="2"/>
        <v>1912.2262711864405</v>
      </c>
      <c r="H99" s="33"/>
      <c r="I99" s="34"/>
      <c r="J99" s="34">
        <f>+J93*B9</f>
        <v>963415000</v>
      </c>
      <c r="K99" s="34">
        <f>+J93*H101</f>
        <v>963415000</v>
      </c>
    </row>
    <row r="100" spans="1:11" x14ac:dyDescent="0.25">
      <c r="A100" s="7">
        <v>41731</v>
      </c>
      <c r="B100" s="8">
        <v>1966.02</v>
      </c>
      <c r="C100">
        <f>+VLOOKUP($A100,'USD X Barril WTI'!$A$6060:$B$8189,2,0)</f>
        <v>99.6</v>
      </c>
      <c r="D100" s="36">
        <f>+IFERROR(VLOOKUP($A100,'TASA INTERVENCIÓN'!$A$9:$B$4757,2,0),D99)</f>
        <v>3.2500000000000001E-2</v>
      </c>
      <c r="E100" s="52">
        <v>2.5000000000000001E-3</v>
      </c>
      <c r="F100">
        <f t="shared" si="3"/>
        <v>0.97094430992736069</v>
      </c>
      <c r="G100" s="9">
        <f t="shared" si="2"/>
        <v>1908.8959322033897</v>
      </c>
      <c r="H100" s="33"/>
      <c r="I100" s="34"/>
    </row>
    <row r="101" spans="1:11" x14ac:dyDescent="0.25">
      <c r="A101" s="7">
        <v>41732</v>
      </c>
      <c r="B101" s="9">
        <v>1963.51</v>
      </c>
      <c r="C101">
        <f>+VLOOKUP($A101,'USD X Barril WTI'!$A$6060:$B$8189,2,0)</f>
        <v>100.29</v>
      </c>
      <c r="D101" s="36">
        <f>+IFERROR(VLOOKUP($A101,'TASA INTERVENCIÓN'!$A$9:$B$4757,2,0),D100)</f>
        <v>3.2500000000000001E-2</v>
      </c>
      <c r="E101" s="52">
        <v>2.5000000000000001E-3</v>
      </c>
      <c r="F101">
        <f t="shared" si="3"/>
        <v>0.97094430992736069</v>
      </c>
      <c r="G101" s="9">
        <f t="shared" si="2"/>
        <v>1906.4588619854719</v>
      </c>
      <c r="H101" s="33">
        <f>+G9</f>
        <v>1926.83</v>
      </c>
      <c r="I101" s="34">
        <f>+B101-H101</f>
        <v>36.680000000000064</v>
      </c>
      <c r="J101" s="32">
        <f>+($J$93*B101)-(J93*B9)</f>
        <v>18340000</v>
      </c>
    </row>
    <row r="102" spans="1:11" x14ac:dyDescent="0.25">
      <c r="A102" s="7">
        <v>41733</v>
      </c>
      <c r="B102" s="8">
        <v>1966.4</v>
      </c>
      <c r="C102">
        <f>+VLOOKUP($A102,'USD X Barril WTI'!$A$6060:$B$8189,2,0)</f>
        <v>101.16</v>
      </c>
      <c r="D102" s="36">
        <f>+IFERROR(VLOOKUP($A102,'TASA INTERVENCIÓN'!$A$9:$B$4757,2,0),D101)</f>
        <v>3.2500000000000001E-2</v>
      </c>
      <c r="E102" s="52">
        <v>2.5000000000000001E-3</v>
      </c>
      <c r="F102">
        <f t="shared" si="3"/>
        <v>0.97094430992736069</v>
      </c>
      <c r="G102" s="9">
        <f t="shared" si="2"/>
        <v>1909.2648910411622</v>
      </c>
      <c r="H102" s="33">
        <f>+G10</f>
        <v>1866.1791767554478</v>
      </c>
      <c r="I102" s="34">
        <f t="shared" ref="I102:I165" si="4">+B102-H102</f>
        <v>100.22082324455232</v>
      </c>
    </row>
    <row r="103" spans="1:11" x14ac:dyDescent="0.25">
      <c r="A103" s="7">
        <v>41734</v>
      </c>
      <c r="B103" s="9">
        <v>1951.85</v>
      </c>
      <c r="C103" t="e">
        <f>+VLOOKUP($A103,'USD X Barril WTI'!$A$6060:$B$8189,2,0)</f>
        <v>#N/A</v>
      </c>
      <c r="D103" s="36">
        <f>+IFERROR(VLOOKUP($A103,'TASA INTERVENCIÓN'!$A$9:$B$4757,2,0),D102)</f>
        <v>3.2500000000000001E-2</v>
      </c>
      <c r="E103" s="52">
        <v>2.5000000000000001E-3</v>
      </c>
      <c r="F103">
        <f t="shared" si="3"/>
        <v>0.97094430992736069</v>
      </c>
      <c r="G103" s="9">
        <f t="shared" si="2"/>
        <v>1895.1376513317189</v>
      </c>
      <c r="H103" s="33">
        <f t="shared" ref="H103:H155" si="5">+G11</f>
        <v>1877.8595641646491</v>
      </c>
      <c r="I103" s="34">
        <f t="shared" si="4"/>
        <v>73.990435835350809</v>
      </c>
    </row>
    <row r="104" spans="1:11" x14ac:dyDescent="0.25">
      <c r="A104" s="7">
        <v>41735</v>
      </c>
      <c r="B104" s="8">
        <v>1951.85</v>
      </c>
      <c r="C104" t="e">
        <f>+VLOOKUP($A104,'USD X Barril WTI'!$A$6060:$B$8189,2,0)</f>
        <v>#N/A</v>
      </c>
      <c r="D104" s="36">
        <f>+IFERROR(VLOOKUP($A104,'TASA INTERVENCIÓN'!$A$9:$B$4757,2,0),D103)</f>
        <v>3.2500000000000001E-2</v>
      </c>
      <c r="E104" s="52">
        <v>2.5000000000000001E-3</v>
      </c>
      <c r="F104">
        <f t="shared" si="3"/>
        <v>0.97094430992736069</v>
      </c>
      <c r="G104" s="9">
        <f t="shared" si="2"/>
        <v>1895.1376513317189</v>
      </c>
      <c r="H104" s="33">
        <f t="shared" si="5"/>
        <v>1875.951573849879</v>
      </c>
      <c r="I104" s="34">
        <f t="shared" si="4"/>
        <v>75.89842615012094</v>
      </c>
    </row>
    <row r="105" spans="1:11" x14ac:dyDescent="0.25">
      <c r="A105" s="7">
        <v>41736</v>
      </c>
      <c r="B105" s="9">
        <v>1951.85</v>
      </c>
      <c r="C105">
        <f>+VLOOKUP($A105,'USD X Barril WTI'!$A$6060:$B$8189,2,0)</f>
        <v>100.43</v>
      </c>
      <c r="D105" s="36">
        <f>+IFERROR(VLOOKUP($A105,'TASA INTERVENCIÓN'!$A$9:$B$4757,2,0),D104)</f>
        <v>3.2500000000000001E-2</v>
      </c>
      <c r="E105" s="52">
        <v>2.5000000000000001E-3</v>
      </c>
      <c r="F105">
        <f t="shared" si="3"/>
        <v>0.97094430992736069</v>
      </c>
      <c r="G105" s="9">
        <f t="shared" si="2"/>
        <v>1895.1376513317189</v>
      </c>
      <c r="H105" s="33">
        <f t="shared" si="5"/>
        <v>1875.951573849879</v>
      </c>
      <c r="I105" s="34">
        <f t="shared" si="4"/>
        <v>75.89842615012094</v>
      </c>
    </row>
    <row r="106" spans="1:11" x14ac:dyDescent="0.25">
      <c r="A106" s="7">
        <v>41737</v>
      </c>
      <c r="B106" s="8">
        <v>1937.59</v>
      </c>
      <c r="C106">
        <f>+VLOOKUP($A106,'USD X Barril WTI'!$A$6060:$B$8189,2,0)</f>
        <v>102.57</v>
      </c>
      <c r="D106" s="36">
        <f>+IFERROR(VLOOKUP($A106,'TASA INTERVENCIÓN'!$A$9:$B$4757,2,0),D105)</f>
        <v>3.2500000000000001E-2</v>
      </c>
      <c r="E106" s="52">
        <v>2.5000000000000001E-3</v>
      </c>
      <c r="F106">
        <f t="shared" si="3"/>
        <v>0.97094430992736069</v>
      </c>
      <c r="G106" s="9">
        <f t="shared" si="2"/>
        <v>1881.2919854721547</v>
      </c>
      <c r="H106" s="33">
        <f t="shared" si="5"/>
        <v>1875.951573849879</v>
      </c>
      <c r="I106" s="34">
        <f t="shared" si="4"/>
        <v>61.638426150120949</v>
      </c>
    </row>
    <row r="107" spans="1:11" x14ac:dyDescent="0.25">
      <c r="A107" s="7">
        <v>41738</v>
      </c>
      <c r="B107" s="9">
        <v>1923.95</v>
      </c>
      <c r="C107">
        <f>+VLOOKUP($A107,'USD X Barril WTI'!$A$6060:$B$8189,2,0)</f>
        <v>103.55</v>
      </c>
      <c r="D107" s="36">
        <f>+IFERROR(VLOOKUP($A107,'TASA INTERVENCIÓN'!$A$9:$B$4757,2,0),D106)</f>
        <v>3.2500000000000001E-2</v>
      </c>
      <c r="E107" s="52">
        <v>2.5000000000000001E-3</v>
      </c>
      <c r="F107">
        <f t="shared" si="3"/>
        <v>0.97094430992736069</v>
      </c>
      <c r="G107" s="9">
        <f t="shared" si="2"/>
        <v>1868.0483050847456</v>
      </c>
      <c r="H107" s="33">
        <f t="shared" si="5"/>
        <v>1875.951573849879</v>
      </c>
      <c r="I107" s="34">
        <f t="shared" si="4"/>
        <v>47.998426150121077</v>
      </c>
    </row>
    <row r="108" spans="1:11" x14ac:dyDescent="0.25">
      <c r="A108" s="7">
        <v>41739</v>
      </c>
      <c r="B108" s="8">
        <v>1931.09</v>
      </c>
      <c r="C108">
        <f>+VLOOKUP($A108,'USD X Barril WTI'!$A$6060:$B$8189,2,0)</f>
        <v>103.37</v>
      </c>
      <c r="D108" s="36">
        <f>+IFERROR(VLOOKUP($A108,'TASA INTERVENCIÓN'!$A$9:$B$4757,2,0),D107)</f>
        <v>3.2500000000000001E-2</v>
      </c>
      <c r="E108" s="52">
        <v>2.5000000000000001E-3</v>
      </c>
      <c r="F108">
        <f t="shared" si="3"/>
        <v>0.97094430992736069</v>
      </c>
      <c r="G108" s="9">
        <f t="shared" si="2"/>
        <v>1874.9808474576269</v>
      </c>
      <c r="H108" s="33">
        <f t="shared" si="5"/>
        <v>1869.6852300242131</v>
      </c>
      <c r="I108" s="34">
        <f t="shared" si="4"/>
        <v>61.404769975786849</v>
      </c>
    </row>
    <row r="109" spans="1:11" x14ac:dyDescent="0.25">
      <c r="A109" s="7">
        <v>41740</v>
      </c>
      <c r="B109" s="9">
        <v>1920.93</v>
      </c>
      <c r="C109">
        <f>+VLOOKUP($A109,'USD X Barril WTI'!$A$6060:$B$8189,2,0)</f>
        <v>103.68</v>
      </c>
      <c r="D109" s="36">
        <f>+IFERROR(VLOOKUP($A109,'TASA INTERVENCIÓN'!$A$9:$B$4757,2,0),D108)</f>
        <v>3.2500000000000001E-2</v>
      </c>
      <c r="E109" s="52">
        <v>2.5000000000000001E-3</v>
      </c>
      <c r="F109">
        <f t="shared" si="3"/>
        <v>0.97094430992736069</v>
      </c>
      <c r="G109" s="9">
        <f t="shared" si="2"/>
        <v>1865.116053268765</v>
      </c>
      <c r="H109" s="33">
        <f t="shared" si="5"/>
        <v>1872.3874092009685</v>
      </c>
      <c r="I109" s="34">
        <f t="shared" si="4"/>
        <v>48.542590799031586</v>
      </c>
    </row>
    <row r="110" spans="1:11" x14ac:dyDescent="0.25">
      <c r="A110" s="7">
        <v>41741</v>
      </c>
      <c r="B110" s="8">
        <v>1927.28</v>
      </c>
      <c r="C110" t="e">
        <f>+VLOOKUP($A110,'USD X Barril WTI'!$A$6060:$B$8189,2,0)</f>
        <v>#N/A</v>
      </c>
      <c r="D110" s="36">
        <f>+IFERROR(VLOOKUP($A110,'TASA INTERVENCIÓN'!$A$9:$B$4757,2,0),D109)</f>
        <v>3.2500000000000001E-2</v>
      </c>
      <c r="E110" s="52">
        <v>2.5000000000000001E-3</v>
      </c>
      <c r="F110">
        <f t="shared" si="3"/>
        <v>0.97094430992736069</v>
      </c>
      <c r="G110" s="9">
        <f t="shared" si="2"/>
        <v>1871.2815496368037</v>
      </c>
      <c r="H110" s="33">
        <f t="shared" si="5"/>
        <v>1873.9757869249395</v>
      </c>
      <c r="I110" s="34">
        <f t="shared" si="4"/>
        <v>53.304213075060488</v>
      </c>
    </row>
    <row r="111" spans="1:11" x14ac:dyDescent="0.25">
      <c r="A111" s="7">
        <v>41742</v>
      </c>
      <c r="B111" s="9">
        <v>1927.28</v>
      </c>
      <c r="C111" t="e">
        <f>+VLOOKUP($A111,'USD X Barril WTI'!$A$6060:$B$8189,2,0)</f>
        <v>#N/A</v>
      </c>
      <c r="D111" s="36">
        <f>+IFERROR(VLOOKUP($A111,'TASA INTERVENCIÓN'!$A$9:$B$4757,2,0),D110)</f>
        <v>3.2500000000000001E-2</v>
      </c>
      <c r="E111" s="52">
        <v>2.5000000000000001E-3</v>
      </c>
      <c r="F111">
        <f t="shared" si="3"/>
        <v>0.97094430992736069</v>
      </c>
      <c r="G111" s="9">
        <f t="shared" si="2"/>
        <v>1871.2815496368037</v>
      </c>
      <c r="H111" s="33">
        <f t="shared" si="5"/>
        <v>1865.9079903147699</v>
      </c>
      <c r="I111" s="34">
        <f t="shared" si="4"/>
        <v>61.372009685230068</v>
      </c>
    </row>
    <row r="112" spans="1:11" x14ac:dyDescent="0.25">
      <c r="A112" s="7">
        <v>41743</v>
      </c>
      <c r="B112" s="8">
        <v>1927.28</v>
      </c>
      <c r="C112">
        <f>+VLOOKUP($A112,'USD X Barril WTI'!$A$6060:$B$8189,2,0)</f>
        <v>104.05</v>
      </c>
      <c r="D112" s="36">
        <f>+IFERROR(VLOOKUP($A112,'TASA INTERVENCIÓN'!$A$9:$B$4757,2,0),D111)</f>
        <v>3.2500000000000001E-2</v>
      </c>
      <c r="E112" s="52">
        <v>2.5000000000000001E-3</v>
      </c>
      <c r="F112">
        <f t="shared" si="3"/>
        <v>0.97094430992736069</v>
      </c>
      <c r="G112" s="9">
        <f t="shared" si="2"/>
        <v>1871.2815496368037</v>
      </c>
      <c r="H112" s="33">
        <f t="shared" si="5"/>
        <v>1865.9079903147699</v>
      </c>
      <c r="I112" s="34">
        <f t="shared" si="4"/>
        <v>61.372009685230068</v>
      </c>
    </row>
    <row r="113" spans="1:9" x14ac:dyDescent="0.25">
      <c r="A113" s="7">
        <v>41744</v>
      </c>
      <c r="B113" s="9">
        <v>1926.47</v>
      </c>
      <c r="C113">
        <f>+VLOOKUP($A113,'USD X Barril WTI'!$A$6060:$B$8189,2,0)</f>
        <v>103.7</v>
      </c>
      <c r="D113" s="36">
        <f>+IFERROR(VLOOKUP($A113,'TASA INTERVENCIÓN'!$A$9:$B$4757,2,0),D112)</f>
        <v>3.2500000000000001E-2</v>
      </c>
      <c r="E113" s="52">
        <v>2.5000000000000001E-3</v>
      </c>
      <c r="F113">
        <f t="shared" si="3"/>
        <v>0.97094430992736069</v>
      </c>
      <c r="G113" s="9">
        <f t="shared" si="2"/>
        <v>1870.4950847457626</v>
      </c>
      <c r="H113" s="33">
        <f t="shared" si="5"/>
        <v>1865.9079903147699</v>
      </c>
      <c r="I113" s="34">
        <f t="shared" si="4"/>
        <v>60.562009685230123</v>
      </c>
    </row>
    <row r="114" spans="1:9" x14ac:dyDescent="0.25">
      <c r="A114" s="7">
        <v>41745</v>
      </c>
      <c r="B114" s="8">
        <v>1932.42</v>
      </c>
      <c r="C114">
        <f>+VLOOKUP($A114,'USD X Barril WTI'!$A$6060:$B$8189,2,0)</f>
        <v>103.71</v>
      </c>
      <c r="D114" s="36">
        <f>+IFERROR(VLOOKUP($A114,'TASA INTERVENCIÓN'!$A$9:$B$4757,2,0),D113)</f>
        <v>3.2500000000000001E-2</v>
      </c>
      <c r="E114" s="52">
        <v>2.5000000000000001E-3</v>
      </c>
      <c r="F114">
        <f t="shared" si="3"/>
        <v>0.97094430992736069</v>
      </c>
      <c r="G114" s="9">
        <f t="shared" si="2"/>
        <v>1876.2722033898303</v>
      </c>
      <c r="H114" s="33">
        <f t="shared" si="5"/>
        <v>1864.2033898305085</v>
      </c>
      <c r="I114" s="34">
        <f t="shared" si="4"/>
        <v>68.21661016949156</v>
      </c>
    </row>
    <row r="115" spans="1:9" x14ac:dyDescent="0.25">
      <c r="A115" s="7">
        <v>41746</v>
      </c>
      <c r="B115" s="9">
        <v>1930.62</v>
      </c>
      <c r="C115">
        <f>+VLOOKUP($A115,'USD X Barril WTI'!$A$6060:$B$8189,2,0)</f>
        <v>104.33</v>
      </c>
      <c r="D115" s="36">
        <f>+IFERROR(VLOOKUP($A115,'TASA INTERVENCIÓN'!$A$9:$B$4757,2,0),D114)</f>
        <v>3.2500000000000001E-2</v>
      </c>
      <c r="E115" s="52">
        <v>2.5000000000000001E-3</v>
      </c>
      <c r="F115">
        <f t="shared" si="3"/>
        <v>0.97094430992736069</v>
      </c>
      <c r="G115" s="9">
        <f t="shared" si="2"/>
        <v>1874.5245036319609</v>
      </c>
      <c r="H115" s="33">
        <f t="shared" si="5"/>
        <v>1871.7578692493946</v>
      </c>
      <c r="I115" s="34">
        <f t="shared" si="4"/>
        <v>58.862130750605274</v>
      </c>
    </row>
    <row r="116" spans="1:9" x14ac:dyDescent="0.25">
      <c r="A116" s="7">
        <v>41747</v>
      </c>
      <c r="B116" s="8">
        <v>1930.62</v>
      </c>
      <c r="C116" t="e">
        <f>+VLOOKUP($A116,'USD X Barril WTI'!$A$6060:$B$8189,2,0)</f>
        <v>#N/A</v>
      </c>
      <c r="D116" s="36">
        <f>+IFERROR(VLOOKUP($A116,'TASA INTERVENCIÓN'!$A$9:$B$4757,2,0),D115)</f>
        <v>3.2500000000000001E-2</v>
      </c>
      <c r="E116" s="52">
        <v>2.5000000000000001E-3</v>
      </c>
      <c r="F116">
        <f t="shared" si="3"/>
        <v>0.97094430992736069</v>
      </c>
      <c r="G116" s="9">
        <f t="shared" si="2"/>
        <v>1874.5245036319609</v>
      </c>
      <c r="H116" s="33">
        <f t="shared" si="5"/>
        <v>1880.3389830508474</v>
      </c>
      <c r="I116" s="34">
        <f t="shared" si="4"/>
        <v>50.281016949152445</v>
      </c>
    </row>
    <row r="117" spans="1:9" x14ac:dyDescent="0.25">
      <c r="A117" s="7">
        <v>41748</v>
      </c>
      <c r="B117" s="9">
        <v>1930.62</v>
      </c>
      <c r="C117" t="e">
        <f>+VLOOKUP($A117,'USD X Barril WTI'!$A$6060:$B$8189,2,0)</f>
        <v>#N/A</v>
      </c>
      <c r="D117" s="36">
        <f>+IFERROR(VLOOKUP($A117,'TASA INTERVENCIÓN'!$A$9:$B$4757,2,0),D116)</f>
        <v>3.2500000000000001E-2</v>
      </c>
      <c r="E117" s="52">
        <v>2.5000000000000001E-3</v>
      </c>
      <c r="F117">
        <f t="shared" si="3"/>
        <v>0.97094430992736069</v>
      </c>
      <c r="G117" s="9">
        <f t="shared" si="2"/>
        <v>1874.5245036319609</v>
      </c>
      <c r="H117" s="33">
        <f t="shared" si="5"/>
        <v>1885.8595641646491</v>
      </c>
      <c r="I117" s="34">
        <f t="shared" si="4"/>
        <v>44.760435835350791</v>
      </c>
    </row>
    <row r="118" spans="1:9" x14ac:dyDescent="0.25">
      <c r="A118" s="7">
        <v>41749</v>
      </c>
      <c r="B118" s="8">
        <v>1930.62</v>
      </c>
      <c r="C118" t="e">
        <f>+VLOOKUP($A118,'USD X Barril WTI'!$A$6060:$B$8189,2,0)</f>
        <v>#N/A</v>
      </c>
      <c r="D118" s="36">
        <f>+IFERROR(VLOOKUP($A118,'TASA INTERVENCIÓN'!$A$9:$B$4757,2,0),D117)</f>
        <v>3.2500000000000001E-2</v>
      </c>
      <c r="E118" s="52">
        <v>2.5000000000000001E-3</v>
      </c>
      <c r="F118">
        <f t="shared" si="3"/>
        <v>0.97094430992736069</v>
      </c>
      <c r="G118" s="9">
        <f t="shared" si="2"/>
        <v>1874.5245036319609</v>
      </c>
      <c r="H118" s="33">
        <f t="shared" si="5"/>
        <v>1896.232445520581</v>
      </c>
      <c r="I118" s="34">
        <f t="shared" si="4"/>
        <v>34.387554479418895</v>
      </c>
    </row>
    <row r="119" spans="1:9" x14ac:dyDescent="0.25">
      <c r="A119" s="7">
        <v>41750</v>
      </c>
      <c r="B119" s="9">
        <v>1930.62</v>
      </c>
      <c r="C119">
        <f>+VLOOKUP($A119,'USD X Barril WTI'!$A$6060:$B$8189,2,0)</f>
        <v>104.35</v>
      </c>
      <c r="D119" s="36">
        <f>+IFERROR(VLOOKUP($A119,'TASA INTERVENCIÓN'!$A$9:$B$4757,2,0),D118)</f>
        <v>3.2500000000000001E-2</v>
      </c>
      <c r="E119" s="52">
        <v>2.5000000000000001E-3</v>
      </c>
      <c r="F119">
        <f t="shared" si="3"/>
        <v>0.97094430992736069</v>
      </c>
      <c r="G119" s="9">
        <f t="shared" si="2"/>
        <v>1874.5245036319609</v>
      </c>
      <c r="H119" s="33">
        <f t="shared" si="5"/>
        <v>1896.232445520581</v>
      </c>
      <c r="I119" s="34">
        <f t="shared" si="4"/>
        <v>34.387554479418895</v>
      </c>
    </row>
    <row r="120" spans="1:9" x14ac:dyDescent="0.25">
      <c r="A120" s="7">
        <v>41751</v>
      </c>
      <c r="B120" s="8">
        <v>1921.75</v>
      </c>
      <c r="C120">
        <f>+VLOOKUP($A120,'USD X Barril WTI'!$A$6060:$B$8189,2,0)</f>
        <v>101.69</v>
      </c>
      <c r="D120" s="36">
        <f>+IFERROR(VLOOKUP($A120,'TASA INTERVENCIÓN'!$A$9:$B$4757,2,0),D119)</f>
        <v>3.2500000000000001E-2</v>
      </c>
      <c r="E120" s="52">
        <v>2.5000000000000001E-3</v>
      </c>
      <c r="F120">
        <f t="shared" si="3"/>
        <v>0.97094430992736069</v>
      </c>
      <c r="G120" s="9">
        <f t="shared" si="2"/>
        <v>1865.9122276029054</v>
      </c>
      <c r="H120" s="33">
        <f t="shared" si="5"/>
        <v>1896.232445520581</v>
      </c>
      <c r="I120" s="34">
        <f t="shared" si="4"/>
        <v>25.517554479419005</v>
      </c>
    </row>
    <row r="121" spans="1:9" x14ac:dyDescent="0.25">
      <c r="A121" s="7">
        <v>41752</v>
      </c>
      <c r="B121" s="9">
        <v>1929.66</v>
      </c>
      <c r="C121">
        <f>+VLOOKUP($A121,'USD X Barril WTI'!$A$6060:$B$8189,2,0)</f>
        <v>101.47</v>
      </c>
      <c r="D121" s="36">
        <f>+IFERROR(VLOOKUP($A121,'TASA INTERVENCIÓN'!$A$9:$B$4757,2,0),D120)</f>
        <v>3.2500000000000001E-2</v>
      </c>
      <c r="E121" s="52">
        <v>2.5000000000000001E-3</v>
      </c>
      <c r="F121">
        <f t="shared" si="3"/>
        <v>0.97094430992736069</v>
      </c>
      <c r="G121" s="9">
        <f t="shared" si="2"/>
        <v>1873.5923970944309</v>
      </c>
      <c r="H121" s="33">
        <f t="shared" si="5"/>
        <v>1896.232445520581</v>
      </c>
      <c r="I121" s="34">
        <f t="shared" si="4"/>
        <v>33.427554479419086</v>
      </c>
    </row>
    <row r="122" spans="1:9" x14ac:dyDescent="0.25">
      <c r="A122" s="7">
        <v>41753</v>
      </c>
      <c r="B122" s="8">
        <v>1936.63</v>
      </c>
      <c r="C122">
        <f>+VLOOKUP($A122,'USD X Barril WTI'!$A$6060:$B$8189,2,0)</f>
        <v>102.2</v>
      </c>
      <c r="D122" s="36">
        <f>+IFERROR(VLOOKUP($A122,'TASA INTERVENCIÓN'!$A$9:$B$4757,2,0),D121)</f>
        <v>3.2500000000000001E-2</v>
      </c>
      <c r="E122" s="52">
        <v>2.5000000000000001E-3</v>
      </c>
      <c r="F122">
        <f t="shared" si="3"/>
        <v>0.97094430992736069</v>
      </c>
      <c r="G122" s="9">
        <f t="shared" si="2"/>
        <v>1880.3598789346247</v>
      </c>
      <c r="H122" s="33">
        <f t="shared" si="5"/>
        <v>1919.593220338983</v>
      </c>
      <c r="I122" s="34">
        <f t="shared" si="4"/>
        <v>17.036779661017135</v>
      </c>
    </row>
    <row r="123" spans="1:9" x14ac:dyDescent="0.25">
      <c r="A123" s="7">
        <v>41754</v>
      </c>
      <c r="B123" s="9">
        <v>1936.07</v>
      </c>
      <c r="C123">
        <f>+VLOOKUP($A123,'USD X Barril WTI'!$A$6060:$B$8189,2,0)</f>
        <v>100.85</v>
      </c>
      <c r="D123" s="36">
        <f>+IFERROR(VLOOKUP($A123,'TASA INTERVENCIÓN'!$A$9:$B$4757,2,0),D122)</f>
        <v>3.2500000000000001E-2</v>
      </c>
      <c r="E123" s="52">
        <v>2.5000000000000001E-3</v>
      </c>
      <c r="F123">
        <f t="shared" si="3"/>
        <v>0.97094430992736069</v>
      </c>
      <c r="G123" s="9">
        <f t="shared" si="2"/>
        <v>1879.8161501210652</v>
      </c>
      <c r="H123" s="33">
        <f t="shared" si="5"/>
        <v>1921.046004842615</v>
      </c>
      <c r="I123" s="34">
        <f t="shared" si="4"/>
        <v>15.023995157384888</v>
      </c>
    </row>
    <row r="124" spans="1:9" x14ac:dyDescent="0.25">
      <c r="A124" s="7">
        <v>41755</v>
      </c>
      <c r="B124" s="8">
        <v>1942.37</v>
      </c>
      <c r="C124" t="e">
        <f>+VLOOKUP($A124,'USD X Barril WTI'!$A$6060:$B$8189,2,0)</f>
        <v>#N/A</v>
      </c>
      <c r="D124" s="36">
        <f>+IFERROR(VLOOKUP($A124,'TASA INTERVENCIÓN'!$A$9:$B$4757,2,0),D123)</f>
        <v>3.2500000000000001E-2</v>
      </c>
      <c r="E124" s="52">
        <v>2.5000000000000001E-3</v>
      </c>
      <c r="F124">
        <f t="shared" si="3"/>
        <v>0.97094430992736069</v>
      </c>
      <c r="G124" s="9">
        <f t="shared" si="2"/>
        <v>1885.9330992736075</v>
      </c>
      <c r="H124" s="33">
        <f t="shared" si="5"/>
        <v>1930.4891041162227</v>
      </c>
      <c r="I124" s="34">
        <f t="shared" si="4"/>
        <v>11.880895883777157</v>
      </c>
    </row>
    <row r="125" spans="1:9" x14ac:dyDescent="0.25">
      <c r="A125" s="7">
        <v>41756</v>
      </c>
      <c r="B125" s="9">
        <v>1942.37</v>
      </c>
      <c r="C125" t="e">
        <f>+VLOOKUP($A125,'USD X Barril WTI'!$A$6060:$B$8189,2,0)</f>
        <v>#N/A</v>
      </c>
      <c r="D125" s="36">
        <f>+IFERROR(VLOOKUP($A125,'TASA INTERVENCIÓN'!$A$9:$B$4757,2,0),D124)</f>
        <v>3.2500000000000001E-2</v>
      </c>
      <c r="E125" s="52">
        <v>2.5000000000000001E-3</v>
      </c>
      <c r="F125">
        <f t="shared" si="3"/>
        <v>0.97094430992736069</v>
      </c>
      <c r="G125" s="9">
        <f t="shared" si="2"/>
        <v>1885.9330992736075</v>
      </c>
      <c r="H125" s="33">
        <f t="shared" si="5"/>
        <v>1937.5108958837773</v>
      </c>
      <c r="I125" s="34">
        <f t="shared" si="4"/>
        <v>4.8591041162226247</v>
      </c>
    </row>
    <row r="126" spans="1:9" x14ac:dyDescent="0.25">
      <c r="A126" s="7">
        <v>41757</v>
      </c>
      <c r="B126" s="8">
        <v>1942.37</v>
      </c>
      <c r="C126">
        <f>+VLOOKUP($A126,'USD X Barril WTI'!$A$6060:$B$8189,2,0)</f>
        <v>101.13</v>
      </c>
      <c r="D126" s="36">
        <f>+IFERROR(VLOOKUP($A126,'TASA INTERVENCIÓN'!$A$9:$B$4757,2,0),D125)</f>
        <v>3.5000000000000003E-2</v>
      </c>
      <c r="E126" s="52">
        <v>2.5000000000000001E-3</v>
      </c>
      <c r="F126">
        <f t="shared" si="3"/>
        <v>0.96859903381642509</v>
      </c>
      <c r="G126" s="9">
        <f t="shared" si="2"/>
        <v>1881.3777053140095</v>
      </c>
      <c r="H126" s="33">
        <f t="shared" si="5"/>
        <v>1937.5108958837773</v>
      </c>
      <c r="I126" s="34">
        <f t="shared" si="4"/>
        <v>4.8591041162226247</v>
      </c>
    </row>
    <row r="127" spans="1:9" x14ac:dyDescent="0.25">
      <c r="A127" s="7">
        <v>41758</v>
      </c>
      <c r="B127" s="9">
        <v>1936.13</v>
      </c>
      <c r="C127">
        <f>+VLOOKUP($A127,'USD X Barril WTI'!$A$6060:$B$8189,2,0)</f>
        <v>101.56</v>
      </c>
      <c r="D127" s="36">
        <f>+IFERROR(VLOOKUP($A127,'TASA INTERVENCIÓN'!$A$9:$B$4757,2,0),D126)</f>
        <v>3.5000000000000003E-2</v>
      </c>
      <c r="E127" s="52">
        <v>2.5000000000000001E-3</v>
      </c>
      <c r="F127">
        <f t="shared" si="3"/>
        <v>0.96859903381642509</v>
      </c>
      <c r="G127" s="9">
        <f t="shared" si="2"/>
        <v>1875.3336473429952</v>
      </c>
      <c r="H127" s="33">
        <f t="shared" si="5"/>
        <v>1937.5108958837773</v>
      </c>
      <c r="I127" s="34">
        <f t="shared" si="4"/>
        <v>-1.380895883777157</v>
      </c>
    </row>
    <row r="128" spans="1:9" x14ac:dyDescent="0.25">
      <c r="A128" s="7">
        <v>41759</v>
      </c>
      <c r="B128" s="8">
        <v>1935.14</v>
      </c>
      <c r="C128">
        <f>+VLOOKUP($A128,'USD X Barril WTI'!$A$6060:$B$8189,2,0)</f>
        <v>100.07</v>
      </c>
      <c r="D128" s="36">
        <f>+IFERROR(VLOOKUP($A128,'TASA INTERVENCIÓN'!$A$9:$B$4757,2,0),D127)</f>
        <v>3.5000000000000003E-2</v>
      </c>
      <c r="E128" s="52">
        <v>2.5000000000000001E-3</v>
      </c>
      <c r="F128">
        <f t="shared" si="3"/>
        <v>0.96859903381642509</v>
      </c>
      <c r="G128" s="9">
        <f t="shared" si="2"/>
        <v>1874.3747342995171</v>
      </c>
      <c r="H128" s="33">
        <f t="shared" si="5"/>
        <v>1935.0217917675545</v>
      </c>
      <c r="I128" s="34">
        <f t="shared" si="4"/>
        <v>0.11820823244556777</v>
      </c>
    </row>
    <row r="129" spans="1:9" x14ac:dyDescent="0.25">
      <c r="A129" s="7">
        <v>41760</v>
      </c>
      <c r="B129" s="9">
        <v>1933.46</v>
      </c>
      <c r="C129">
        <f>+VLOOKUP($A129,'USD X Barril WTI'!$A$6060:$B$8189,2,0)</f>
        <v>99.69</v>
      </c>
      <c r="D129" s="36">
        <f>+IFERROR(VLOOKUP($A129,'TASA INTERVENCIÓN'!$A$9:$B$4757,2,0),D128)</f>
        <v>3.5000000000000003E-2</v>
      </c>
      <c r="E129" s="52">
        <v>2.5000000000000001E-3</v>
      </c>
      <c r="F129">
        <f t="shared" si="3"/>
        <v>0.96859903381642509</v>
      </c>
      <c r="G129" s="9">
        <f t="shared" si="2"/>
        <v>1872.7474879227052</v>
      </c>
      <c r="H129" s="33">
        <f t="shared" si="5"/>
        <v>1937.588377723971</v>
      </c>
      <c r="I129" s="34">
        <f t="shared" si="4"/>
        <v>-4.1283777239709707</v>
      </c>
    </row>
    <row r="130" spans="1:9" x14ac:dyDescent="0.25">
      <c r="A130" s="7">
        <v>41761</v>
      </c>
      <c r="B130" s="8">
        <v>1933.46</v>
      </c>
      <c r="C130">
        <f>+VLOOKUP($A130,'USD X Barril WTI'!$A$6060:$B$8189,2,0)</f>
        <v>100.09</v>
      </c>
      <c r="D130" s="36">
        <f>+IFERROR(VLOOKUP($A130,'TASA INTERVENCIÓN'!$A$9:$B$4757,2,0),D129)</f>
        <v>3.5000000000000003E-2</v>
      </c>
      <c r="E130" s="52">
        <v>2.5000000000000001E-3</v>
      </c>
      <c r="F130">
        <f t="shared" si="3"/>
        <v>0.96859903381642509</v>
      </c>
      <c r="G130" s="9">
        <f t="shared" si="2"/>
        <v>1872.7474879227052</v>
      </c>
      <c r="H130" s="33">
        <f t="shared" si="5"/>
        <v>1949.8014527845037</v>
      </c>
      <c r="I130" s="34">
        <f t="shared" si="4"/>
        <v>-16.341452784503645</v>
      </c>
    </row>
    <row r="131" spans="1:9" x14ac:dyDescent="0.25">
      <c r="A131" s="7">
        <v>41762</v>
      </c>
      <c r="B131" s="9">
        <v>1926.3</v>
      </c>
      <c r="C131" t="e">
        <f>+VLOOKUP($A131,'USD X Barril WTI'!$A$6060:$B$8189,2,0)</f>
        <v>#N/A</v>
      </c>
      <c r="D131" s="36">
        <f>+IFERROR(VLOOKUP($A131,'TASA INTERVENCIÓN'!$A$9:$B$4757,2,0),D130)</f>
        <v>3.5000000000000003E-2</v>
      </c>
      <c r="E131" s="52">
        <v>2.5000000000000001E-3</v>
      </c>
      <c r="F131">
        <f t="shared" si="3"/>
        <v>0.96859903381642509</v>
      </c>
      <c r="G131" s="9">
        <f t="shared" si="2"/>
        <v>1865.8123188405796</v>
      </c>
      <c r="H131" s="33">
        <f t="shared" si="5"/>
        <v>1945.046004842615</v>
      </c>
      <c r="I131" s="34">
        <f t="shared" si="4"/>
        <v>-18.746004842615093</v>
      </c>
    </row>
    <row r="132" spans="1:9" x14ac:dyDescent="0.25">
      <c r="A132" s="7">
        <v>41763</v>
      </c>
      <c r="B132" s="8">
        <v>1926.3</v>
      </c>
      <c r="C132" t="e">
        <f>+VLOOKUP($A132,'USD X Barril WTI'!$A$6060:$B$8189,2,0)</f>
        <v>#N/A</v>
      </c>
      <c r="D132" s="36">
        <f>+IFERROR(VLOOKUP($A132,'TASA INTERVENCIÓN'!$A$9:$B$4757,2,0),D131)</f>
        <v>3.5000000000000003E-2</v>
      </c>
      <c r="E132" s="52">
        <v>2.5000000000000001E-3</v>
      </c>
      <c r="F132">
        <f t="shared" si="3"/>
        <v>0.96859903381642509</v>
      </c>
      <c r="G132" s="9">
        <f t="shared" si="2"/>
        <v>1865.8123188405796</v>
      </c>
      <c r="H132" s="33">
        <f t="shared" si="5"/>
        <v>1957.4818401937046</v>
      </c>
      <c r="I132" s="34">
        <f t="shared" si="4"/>
        <v>-31.181840193704602</v>
      </c>
    </row>
    <row r="133" spans="1:9" x14ac:dyDescent="0.25">
      <c r="A133" s="7">
        <v>41764</v>
      </c>
      <c r="B133" s="9">
        <v>1926.3</v>
      </c>
      <c r="C133">
        <f>+VLOOKUP($A133,'USD X Barril WTI'!$A$6060:$B$8189,2,0)</f>
        <v>99.74</v>
      </c>
      <c r="D133" s="36">
        <f>+IFERROR(VLOOKUP($A133,'TASA INTERVENCIÓN'!$A$9:$B$4757,2,0),D132)</f>
        <v>3.5000000000000003E-2</v>
      </c>
      <c r="E133" s="52">
        <v>2.5000000000000001E-3</v>
      </c>
      <c r="F133">
        <f t="shared" si="3"/>
        <v>0.96859903381642509</v>
      </c>
      <c r="G133" s="9">
        <f t="shared" si="2"/>
        <v>1865.8123188405796</v>
      </c>
      <c r="H133" s="33">
        <f t="shared" si="5"/>
        <v>1957.4818401937046</v>
      </c>
      <c r="I133" s="34">
        <f t="shared" si="4"/>
        <v>-31.181840193704602</v>
      </c>
    </row>
    <row r="134" spans="1:9" x14ac:dyDescent="0.25">
      <c r="A134" s="7">
        <v>41765</v>
      </c>
      <c r="B134" s="8">
        <v>1923.07</v>
      </c>
      <c r="C134">
        <f>+VLOOKUP($A134,'USD X Barril WTI'!$A$6060:$B$8189,2,0)</f>
        <v>99.81</v>
      </c>
      <c r="D134" s="36">
        <f>+IFERROR(VLOOKUP($A134,'TASA INTERVENCIÓN'!$A$9:$B$4757,2,0),D133)</f>
        <v>3.5000000000000003E-2</v>
      </c>
      <c r="E134" s="52">
        <v>2.5000000000000001E-3</v>
      </c>
      <c r="F134">
        <f t="shared" si="3"/>
        <v>0.96859903381642509</v>
      </c>
      <c r="G134" s="9">
        <f t="shared" si="2"/>
        <v>1862.6837439613525</v>
      </c>
      <c r="H134" s="33">
        <f t="shared" si="5"/>
        <v>1957.4818401937046</v>
      </c>
      <c r="I134" s="34">
        <f t="shared" si="4"/>
        <v>-34.41184019370462</v>
      </c>
    </row>
    <row r="135" spans="1:9" x14ac:dyDescent="0.25">
      <c r="A135" s="7">
        <v>41766</v>
      </c>
      <c r="B135" s="9">
        <v>1918.2</v>
      </c>
      <c r="C135">
        <f>+VLOOKUP($A135,'USD X Barril WTI'!$A$6060:$B$8189,2,0)</f>
        <v>101.06</v>
      </c>
      <c r="D135" s="36">
        <f>+IFERROR(VLOOKUP($A135,'TASA INTERVENCIÓN'!$A$9:$B$4757,2,0),D134)</f>
        <v>3.5000000000000003E-2</v>
      </c>
      <c r="E135" s="52">
        <v>2.5000000000000001E-3</v>
      </c>
      <c r="F135">
        <f t="shared" si="3"/>
        <v>0.96859903381642509</v>
      </c>
      <c r="G135" s="9">
        <f t="shared" si="2"/>
        <v>1857.9666666666667</v>
      </c>
      <c r="H135" s="33">
        <f t="shared" si="5"/>
        <v>1975.641646489104</v>
      </c>
      <c r="I135" s="34">
        <f t="shared" si="4"/>
        <v>-57.44164648910396</v>
      </c>
    </row>
    <row r="136" spans="1:9" x14ac:dyDescent="0.25">
      <c r="A136" s="7">
        <v>41767</v>
      </c>
      <c r="B136" s="8">
        <v>1912.97</v>
      </c>
      <c r="C136">
        <f>+VLOOKUP($A136,'USD X Barril WTI'!$A$6060:$B$8189,2,0)</f>
        <v>100.52</v>
      </c>
      <c r="D136" s="36">
        <f>+IFERROR(VLOOKUP($A136,'TASA INTERVENCIÓN'!$A$9:$B$4757,2,0),D135)</f>
        <v>3.5000000000000003E-2</v>
      </c>
      <c r="E136" s="52">
        <v>2.5000000000000001E-3</v>
      </c>
      <c r="F136">
        <f t="shared" si="3"/>
        <v>0.96859903381642509</v>
      </c>
      <c r="G136" s="9">
        <f t="shared" si="2"/>
        <v>1852.9008937198068</v>
      </c>
      <c r="H136" s="33">
        <f t="shared" si="5"/>
        <v>1977.0847457627117</v>
      </c>
      <c r="I136" s="34">
        <f t="shared" si="4"/>
        <v>-64.114745762711664</v>
      </c>
    </row>
    <row r="137" spans="1:9" x14ac:dyDescent="0.25">
      <c r="A137" s="7">
        <v>41768</v>
      </c>
      <c r="B137" s="9">
        <v>1902.15</v>
      </c>
      <c r="C137">
        <f>+VLOOKUP($A137,'USD X Barril WTI'!$A$6060:$B$8189,2,0)</f>
        <v>100.32</v>
      </c>
      <c r="D137" s="36">
        <f>+IFERROR(VLOOKUP($A137,'TASA INTERVENCIÓN'!$A$9:$B$4757,2,0),D136)</f>
        <v>3.5000000000000003E-2</v>
      </c>
      <c r="E137" s="52">
        <v>2.5000000000000001E-3</v>
      </c>
      <c r="F137">
        <f t="shared" si="3"/>
        <v>0.96859903381642509</v>
      </c>
      <c r="G137" s="9">
        <f t="shared" ref="G137:G200" si="6">+B137*F137</f>
        <v>1842.4206521739131</v>
      </c>
      <c r="H137" s="33">
        <f t="shared" si="5"/>
        <v>1984.2615012106537</v>
      </c>
      <c r="I137" s="34">
        <f t="shared" si="4"/>
        <v>-82.111501210653614</v>
      </c>
    </row>
    <row r="138" spans="1:9" x14ac:dyDescent="0.25">
      <c r="A138" s="7">
        <v>41769</v>
      </c>
      <c r="B138" s="8">
        <v>1901.51</v>
      </c>
      <c r="C138" t="e">
        <f>+VLOOKUP($A138,'USD X Barril WTI'!$A$6060:$B$8189,2,0)</f>
        <v>#N/A</v>
      </c>
      <c r="D138" s="36">
        <f>+IFERROR(VLOOKUP($A138,'TASA INTERVENCIÓN'!$A$9:$B$4757,2,0),D137)</f>
        <v>3.5000000000000003E-2</v>
      </c>
      <c r="E138" s="52">
        <v>2.5000000000000001E-3</v>
      </c>
      <c r="F138">
        <f t="shared" ref="F138:F201" si="7">+(1+E138)/(1+D138)</f>
        <v>0.96859903381642509</v>
      </c>
      <c r="G138" s="9">
        <f t="shared" si="6"/>
        <v>1841.8007487922705</v>
      </c>
      <c r="H138" s="33">
        <f t="shared" si="5"/>
        <v>1985.0072639225182</v>
      </c>
      <c r="I138" s="34">
        <f t="shared" si="4"/>
        <v>-83.497263922518187</v>
      </c>
    </row>
    <row r="139" spans="1:9" x14ac:dyDescent="0.25">
      <c r="A139" s="7">
        <v>41770</v>
      </c>
      <c r="B139" s="9">
        <v>1901.51</v>
      </c>
      <c r="C139" t="e">
        <f>+VLOOKUP($A139,'USD X Barril WTI'!$A$6060:$B$8189,2,0)</f>
        <v>#N/A</v>
      </c>
      <c r="D139" s="36">
        <f>+IFERROR(VLOOKUP($A139,'TASA INTERVENCIÓN'!$A$9:$B$4757,2,0),D138)</f>
        <v>3.5000000000000003E-2</v>
      </c>
      <c r="E139" s="52">
        <v>2.5000000000000001E-3</v>
      </c>
      <c r="F139">
        <f t="shared" si="7"/>
        <v>0.96859903381642509</v>
      </c>
      <c r="G139" s="9">
        <f t="shared" si="6"/>
        <v>1841.8007487922705</v>
      </c>
      <c r="H139" s="33">
        <f t="shared" si="5"/>
        <v>1981.6561743341404</v>
      </c>
      <c r="I139" s="34">
        <f t="shared" si="4"/>
        <v>-80.146174334140369</v>
      </c>
    </row>
    <row r="140" spans="1:9" x14ac:dyDescent="0.25">
      <c r="A140" s="7">
        <v>41771</v>
      </c>
      <c r="B140" s="8">
        <v>1901.51</v>
      </c>
      <c r="C140">
        <f>+VLOOKUP($A140,'USD X Barril WTI'!$A$6060:$B$8189,2,0)</f>
        <v>100.89</v>
      </c>
      <c r="D140" s="36">
        <f>+IFERROR(VLOOKUP($A140,'TASA INTERVENCIÓN'!$A$9:$B$4757,2,0),D139)</f>
        <v>3.5000000000000003E-2</v>
      </c>
      <c r="E140" s="52">
        <v>2.5000000000000001E-3</v>
      </c>
      <c r="F140">
        <f t="shared" si="7"/>
        <v>0.96859903381642509</v>
      </c>
      <c r="G140" s="9">
        <f t="shared" si="6"/>
        <v>1841.8007487922705</v>
      </c>
      <c r="H140" s="33">
        <f t="shared" si="5"/>
        <v>1981.6561743341404</v>
      </c>
      <c r="I140" s="34">
        <f t="shared" si="4"/>
        <v>-80.146174334140369</v>
      </c>
    </row>
    <row r="141" spans="1:9" x14ac:dyDescent="0.25">
      <c r="A141" s="7">
        <v>41772</v>
      </c>
      <c r="B141" s="9">
        <v>1904.85</v>
      </c>
      <c r="C141">
        <f>+VLOOKUP($A141,'USD X Barril WTI'!$A$6060:$B$8189,2,0)</f>
        <v>102.01</v>
      </c>
      <c r="D141" s="36">
        <f>+IFERROR(VLOOKUP($A141,'TASA INTERVENCIÓN'!$A$9:$B$4757,2,0),D140)</f>
        <v>3.5000000000000003E-2</v>
      </c>
      <c r="E141" s="52">
        <v>2.5000000000000001E-3</v>
      </c>
      <c r="F141">
        <f t="shared" si="7"/>
        <v>0.96859903381642509</v>
      </c>
      <c r="G141" s="9">
        <f t="shared" si="6"/>
        <v>1845.0358695652174</v>
      </c>
      <c r="H141" s="33">
        <f t="shared" si="5"/>
        <v>1981.6561743341404</v>
      </c>
      <c r="I141" s="34">
        <f t="shared" si="4"/>
        <v>-76.806174334140451</v>
      </c>
    </row>
    <row r="142" spans="1:9" x14ac:dyDescent="0.25">
      <c r="A142" s="7">
        <v>41773</v>
      </c>
      <c r="B142" s="8">
        <v>1919.7</v>
      </c>
      <c r="C142">
        <f>+VLOOKUP($A142,'USD X Barril WTI'!$A$6060:$B$8189,2,0)</f>
        <v>102.63</v>
      </c>
      <c r="D142" s="36">
        <f>+IFERROR(VLOOKUP($A142,'TASA INTERVENCIÓN'!$A$9:$B$4757,2,0),D141)</f>
        <v>3.5000000000000003E-2</v>
      </c>
      <c r="E142" s="52">
        <v>2.5000000000000001E-3</v>
      </c>
      <c r="F142">
        <f t="shared" si="7"/>
        <v>0.96859903381642509</v>
      </c>
      <c r="G142" s="9">
        <f t="shared" si="6"/>
        <v>1859.4195652173912</v>
      </c>
      <c r="H142" s="33">
        <f t="shared" si="5"/>
        <v>1984.0677966101696</v>
      </c>
      <c r="I142" s="34">
        <f t="shared" si="4"/>
        <v>-64.367796610169535</v>
      </c>
    </row>
    <row r="143" spans="1:9" x14ac:dyDescent="0.25">
      <c r="A143" s="7">
        <v>41774</v>
      </c>
      <c r="B143" s="9">
        <v>1925.31</v>
      </c>
      <c r="C143">
        <f>+VLOOKUP($A143,'USD X Barril WTI'!$A$6060:$B$8189,2,0)</f>
        <v>101.74</v>
      </c>
      <c r="D143" s="36">
        <f>+IFERROR(VLOOKUP($A143,'TASA INTERVENCIÓN'!$A$9:$B$4757,2,0),D142)</f>
        <v>3.5000000000000003E-2</v>
      </c>
      <c r="E143" s="52">
        <v>2.5000000000000001E-3</v>
      </c>
      <c r="F143">
        <f t="shared" si="7"/>
        <v>0.96859903381642509</v>
      </c>
      <c r="G143" s="9">
        <f t="shared" si="6"/>
        <v>1864.8534057971012</v>
      </c>
      <c r="H143" s="33">
        <f t="shared" si="5"/>
        <v>1977.3462469733656</v>
      </c>
      <c r="I143" s="34">
        <f t="shared" si="4"/>
        <v>-52.036246973365678</v>
      </c>
    </row>
    <row r="144" spans="1:9" x14ac:dyDescent="0.25">
      <c r="A144" s="7">
        <v>41775</v>
      </c>
      <c r="B144" s="8">
        <v>1927.8</v>
      </c>
      <c r="C144">
        <f>+VLOOKUP($A144,'USD X Barril WTI'!$A$6060:$B$8189,2,0)</f>
        <v>102.31</v>
      </c>
      <c r="D144" s="36">
        <f>+IFERROR(VLOOKUP($A144,'TASA INTERVENCIÓN'!$A$9:$B$4757,2,0),D143)</f>
        <v>3.5000000000000003E-2</v>
      </c>
      <c r="E144" s="52">
        <v>2.5000000000000001E-3</v>
      </c>
      <c r="F144">
        <f t="shared" si="7"/>
        <v>0.96859903381642509</v>
      </c>
      <c r="G144" s="9">
        <f t="shared" si="6"/>
        <v>1867.2652173913043</v>
      </c>
      <c r="H144" s="33">
        <f t="shared" si="5"/>
        <v>1967.7966101694915</v>
      </c>
      <c r="I144" s="34">
        <f t="shared" si="4"/>
        <v>-39.996610169491532</v>
      </c>
    </row>
    <row r="145" spans="1:9" x14ac:dyDescent="0.25">
      <c r="A145" s="7">
        <v>41776</v>
      </c>
      <c r="B145" s="9">
        <v>1925.41</v>
      </c>
      <c r="C145" t="e">
        <f>+VLOOKUP($A145,'USD X Barril WTI'!$A$6060:$B$8189,2,0)</f>
        <v>#N/A</v>
      </c>
      <c r="D145" s="36">
        <f>+IFERROR(VLOOKUP($A145,'TASA INTERVENCIÓN'!$A$9:$B$4757,2,0),D144)</f>
        <v>3.5000000000000003E-2</v>
      </c>
      <c r="E145" s="52">
        <v>2.5000000000000001E-3</v>
      </c>
      <c r="F145">
        <f t="shared" si="7"/>
        <v>0.96859903381642509</v>
      </c>
      <c r="G145" s="9">
        <f t="shared" si="6"/>
        <v>1864.9502657004832</v>
      </c>
      <c r="H145" s="33">
        <f t="shared" si="5"/>
        <v>1968.997578692494</v>
      </c>
      <c r="I145" s="34">
        <f t="shared" si="4"/>
        <v>-43.587578692493935</v>
      </c>
    </row>
    <row r="146" spans="1:9" x14ac:dyDescent="0.25">
      <c r="A146" s="7">
        <v>41777</v>
      </c>
      <c r="B146" s="8">
        <v>1925.41</v>
      </c>
      <c r="C146" t="e">
        <f>+VLOOKUP($A146,'USD X Barril WTI'!$A$6060:$B$8189,2,0)</f>
        <v>#N/A</v>
      </c>
      <c r="D146" s="36">
        <f>+IFERROR(VLOOKUP($A146,'TASA INTERVENCIÓN'!$A$9:$B$4757,2,0),D145)</f>
        <v>3.5000000000000003E-2</v>
      </c>
      <c r="E146" s="52">
        <v>2.5000000000000001E-3</v>
      </c>
      <c r="F146">
        <f t="shared" si="7"/>
        <v>0.96859903381642509</v>
      </c>
      <c r="G146" s="9">
        <f t="shared" si="6"/>
        <v>1864.9502657004832</v>
      </c>
      <c r="H146" s="33">
        <f t="shared" si="5"/>
        <v>1959.0121065375304</v>
      </c>
      <c r="I146" s="34">
        <f t="shared" si="4"/>
        <v>-33.60210653753029</v>
      </c>
    </row>
    <row r="147" spans="1:9" x14ac:dyDescent="0.25">
      <c r="A147" s="7">
        <v>41778</v>
      </c>
      <c r="B147" s="9">
        <v>1925.41</v>
      </c>
      <c r="C147">
        <f>+VLOOKUP($A147,'USD X Barril WTI'!$A$6060:$B$8189,2,0)</f>
        <v>102.95</v>
      </c>
      <c r="D147" s="36">
        <f>+IFERROR(VLOOKUP($A147,'TASA INTERVENCIÓN'!$A$9:$B$4757,2,0),D146)</f>
        <v>3.5000000000000003E-2</v>
      </c>
      <c r="E147" s="52">
        <v>2.5000000000000001E-3</v>
      </c>
      <c r="F147">
        <f t="shared" si="7"/>
        <v>0.96859903381642509</v>
      </c>
      <c r="G147" s="9">
        <f t="shared" si="6"/>
        <v>1864.9502657004832</v>
      </c>
      <c r="H147" s="33">
        <f t="shared" si="5"/>
        <v>1959.0121065375304</v>
      </c>
      <c r="I147" s="34">
        <f t="shared" si="4"/>
        <v>-33.60210653753029</v>
      </c>
    </row>
    <row r="148" spans="1:9" x14ac:dyDescent="0.25">
      <c r="A148" s="7">
        <v>41779</v>
      </c>
      <c r="B148" s="8">
        <v>1921.16</v>
      </c>
      <c r="C148">
        <f>+VLOOKUP($A148,'USD X Barril WTI'!$A$6060:$B$8189,2,0)</f>
        <v>102.8</v>
      </c>
      <c r="D148" s="36">
        <f>+IFERROR(VLOOKUP($A148,'TASA INTERVENCIÓN'!$A$9:$B$4757,2,0),D147)</f>
        <v>3.5000000000000003E-2</v>
      </c>
      <c r="E148" s="52">
        <v>2.5000000000000001E-3</v>
      </c>
      <c r="F148">
        <f t="shared" si="7"/>
        <v>0.96859903381642509</v>
      </c>
      <c r="G148" s="9">
        <f t="shared" si="6"/>
        <v>1860.8337198067634</v>
      </c>
      <c r="H148" s="33">
        <f t="shared" si="5"/>
        <v>1959.0121065375304</v>
      </c>
      <c r="I148" s="34">
        <f t="shared" si="4"/>
        <v>-37.85210653753029</v>
      </c>
    </row>
    <row r="149" spans="1:9" x14ac:dyDescent="0.25">
      <c r="A149" s="7">
        <v>41780</v>
      </c>
      <c r="B149" s="9">
        <v>1920.41</v>
      </c>
      <c r="C149">
        <f>+VLOOKUP($A149,'USD X Barril WTI'!$A$6060:$B$8189,2,0)</f>
        <v>104.31</v>
      </c>
      <c r="D149" s="36">
        <f>+IFERROR(VLOOKUP($A149,'TASA INTERVENCIÓN'!$A$9:$B$4757,2,0),D148)</f>
        <v>3.5000000000000003E-2</v>
      </c>
      <c r="E149" s="52">
        <v>2.5000000000000001E-3</v>
      </c>
      <c r="F149">
        <f t="shared" si="7"/>
        <v>0.96859903381642509</v>
      </c>
      <c r="G149" s="9">
        <f t="shared" si="6"/>
        <v>1860.1072705314009</v>
      </c>
      <c r="H149" s="33">
        <f t="shared" si="5"/>
        <v>1959.0121065375304</v>
      </c>
      <c r="I149" s="34">
        <f t="shared" si="4"/>
        <v>-38.60210653753029</v>
      </c>
    </row>
    <row r="150" spans="1:9" x14ac:dyDescent="0.25">
      <c r="A150" s="7">
        <v>41781</v>
      </c>
      <c r="B150" s="8">
        <v>1911.33</v>
      </c>
      <c r="C150">
        <f>+VLOOKUP($A150,'USD X Barril WTI'!$A$6060:$B$8189,2,0)</f>
        <v>104.03</v>
      </c>
      <c r="D150" s="36">
        <f>+IFERROR(VLOOKUP($A150,'TASA INTERVENCIÓN'!$A$9:$B$4757,2,0),D149)</f>
        <v>3.5000000000000003E-2</v>
      </c>
      <c r="E150" s="52">
        <v>2.5000000000000001E-3</v>
      </c>
      <c r="F150">
        <f t="shared" si="7"/>
        <v>0.96859903381642509</v>
      </c>
      <c r="G150" s="9">
        <f t="shared" si="6"/>
        <v>1851.3123913043478</v>
      </c>
      <c r="H150" s="33">
        <f t="shared" si="5"/>
        <v>1964.6876513317191</v>
      </c>
      <c r="I150" s="34">
        <f t="shared" si="4"/>
        <v>-53.357651331719126</v>
      </c>
    </row>
    <row r="151" spans="1:9" x14ac:dyDescent="0.25">
      <c r="A151" s="7">
        <v>41782</v>
      </c>
      <c r="B151" s="9">
        <v>1905.8</v>
      </c>
      <c r="C151">
        <f>+VLOOKUP($A151,'USD X Barril WTI'!$A$6060:$B$8189,2,0)</f>
        <v>105.01</v>
      </c>
      <c r="D151" s="36">
        <f>+IFERROR(VLOOKUP($A151,'TASA INTERVENCIÓN'!$A$9:$B$4757,2,0),D150)</f>
        <v>3.5000000000000003E-2</v>
      </c>
      <c r="E151" s="52">
        <v>2.5000000000000001E-3</v>
      </c>
      <c r="F151">
        <f t="shared" si="7"/>
        <v>0.96859903381642509</v>
      </c>
      <c r="G151" s="9">
        <f t="shared" si="6"/>
        <v>1845.9560386473429</v>
      </c>
      <c r="H151" s="33">
        <f t="shared" si="5"/>
        <v>1977.9370460048426</v>
      </c>
      <c r="I151" s="34">
        <f t="shared" si="4"/>
        <v>-72.137046004842659</v>
      </c>
    </row>
    <row r="152" spans="1:9" x14ac:dyDescent="0.25">
      <c r="A152" s="7">
        <v>41783</v>
      </c>
      <c r="B152" s="8">
        <v>1905.53</v>
      </c>
      <c r="C152" t="e">
        <f>+VLOOKUP($A152,'USD X Barril WTI'!$A$6060:$B$8189,2,0)</f>
        <v>#N/A</v>
      </c>
      <c r="D152" s="36">
        <f>+IFERROR(VLOOKUP($A152,'TASA INTERVENCIÓN'!$A$9:$B$4757,2,0),D151)</f>
        <v>3.5000000000000003E-2</v>
      </c>
      <c r="E152" s="52">
        <v>2.5000000000000001E-3</v>
      </c>
      <c r="F152">
        <f t="shared" si="7"/>
        <v>0.96859903381642509</v>
      </c>
      <c r="G152" s="9">
        <f t="shared" si="6"/>
        <v>1845.6945169082126</v>
      </c>
      <c r="H152" s="33">
        <f t="shared" si="5"/>
        <v>1987.8547215496369</v>
      </c>
      <c r="I152" s="34">
        <f t="shared" si="4"/>
        <v>-82.324721549636934</v>
      </c>
    </row>
    <row r="153" spans="1:9" x14ac:dyDescent="0.25">
      <c r="A153" s="7">
        <v>41784</v>
      </c>
      <c r="B153" s="9">
        <v>1905.53</v>
      </c>
      <c r="C153" t="e">
        <f>+VLOOKUP($A153,'USD X Barril WTI'!$A$6060:$B$8189,2,0)</f>
        <v>#N/A</v>
      </c>
      <c r="D153" s="36">
        <f>+IFERROR(VLOOKUP($A153,'TASA INTERVENCIÓN'!$A$9:$B$4757,2,0),D152)</f>
        <v>3.5000000000000003E-2</v>
      </c>
      <c r="E153" s="52">
        <v>2.5000000000000001E-3</v>
      </c>
      <c r="F153">
        <f t="shared" si="7"/>
        <v>0.96859903381642509</v>
      </c>
      <c r="G153" s="9">
        <f t="shared" si="6"/>
        <v>1845.6945169082126</v>
      </c>
      <c r="H153" s="33">
        <f t="shared" si="5"/>
        <v>1979.6222760290557</v>
      </c>
      <c r="I153" s="34">
        <f t="shared" si="4"/>
        <v>-74.092276029055711</v>
      </c>
    </row>
    <row r="154" spans="1:9" x14ac:dyDescent="0.25">
      <c r="A154" s="7">
        <v>41785</v>
      </c>
      <c r="B154" s="8">
        <v>1905.53</v>
      </c>
      <c r="C154" t="e">
        <f>+VLOOKUP($A154,'USD X Barril WTI'!$A$6060:$B$8189,2,0)</f>
        <v>#N/A</v>
      </c>
      <c r="D154" s="36">
        <f>+IFERROR(VLOOKUP($A154,'TASA INTERVENCIÓN'!$A$9:$B$4757,2,0),D153)</f>
        <v>3.5000000000000003E-2</v>
      </c>
      <c r="E154" s="52">
        <v>2.5000000000000001E-3</v>
      </c>
      <c r="F154">
        <f t="shared" si="7"/>
        <v>0.96859903381642509</v>
      </c>
      <c r="G154" s="9">
        <f t="shared" si="6"/>
        <v>1845.6945169082126</v>
      </c>
      <c r="H154" s="33">
        <f t="shared" si="5"/>
        <v>1979.6222760290557</v>
      </c>
      <c r="I154" s="34">
        <f t="shared" si="4"/>
        <v>-74.092276029055711</v>
      </c>
    </row>
    <row r="155" spans="1:9" x14ac:dyDescent="0.25">
      <c r="A155" s="7">
        <v>41786</v>
      </c>
      <c r="B155" s="9">
        <v>1905.53</v>
      </c>
      <c r="C155">
        <f>+VLOOKUP($A155,'USD X Barril WTI'!$A$6060:$B$8189,2,0)</f>
        <v>104.78</v>
      </c>
      <c r="D155" s="36">
        <f>+IFERROR(VLOOKUP($A155,'TASA INTERVENCIÓN'!$A$9:$B$4757,2,0),D154)</f>
        <v>3.5000000000000003E-2</v>
      </c>
      <c r="E155" s="52">
        <v>2.5000000000000001E-3</v>
      </c>
      <c r="F155">
        <f t="shared" si="7"/>
        <v>0.96859903381642509</v>
      </c>
      <c r="G155" s="9">
        <f t="shared" si="6"/>
        <v>1845.6945169082126</v>
      </c>
      <c r="H155" s="33">
        <f t="shared" si="5"/>
        <v>1979.6222760290557</v>
      </c>
      <c r="I155" s="34">
        <f t="shared" si="4"/>
        <v>-74.092276029055711</v>
      </c>
    </row>
    <row r="156" spans="1:9" x14ac:dyDescent="0.25">
      <c r="A156" s="7">
        <v>41787</v>
      </c>
      <c r="B156" s="8">
        <v>1917.34</v>
      </c>
      <c r="C156">
        <f>+VLOOKUP($A156,'USD X Barril WTI'!$A$6060:$B$8189,2,0)</f>
        <v>103.37</v>
      </c>
      <c r="D156" s="36">
        <f>+IFERROR(VLOOKUP($A156,'TASA INTERVENCIÓN'!$A$9:$B$4757,2,0),D155)</f>
        <v>3.5000000000000003E-2</v>
      </c>
      <c r="E156" s="52">
        <v>2.5000000000000001E-3</v>
      </c>
      <c r="F156">
        <f t="shared" si="7"/>
        <v>0.96859903381642509</v>
      </c>
      <c r="G156" s="9">
        <f t="shared" si="6"/>
        <v>1857.1336714975844</v>
      </c>
      <c r="H156" s="33">
        <f>+G64</f>
        <v>1978.3728813559323</v>
      </c>
      <c r="I156" s="34">
        <f t="shared" si="4"/>
        <v>-61.032881355932432</v>
      </c>
    </row>
    <row r="157" spans="1:9" x14ac:dyDescent="0.25">
      <c r="A157" s="7">
        <v>41788</v>
      </c>
      <c r="B157" s="9">
        <v>1910.8</v>
      </c>
      <c r="C157">
        <f>+VLOOKUP($A157,'USD X Barril WTI'!$A$6060:$B$8189,2,0)</f>
        <v>104.26</v>
      </c>
      <c r="D157" s="36">
        <f>+IFERROR(VLOOKUP($A157,'TASA INTERVENCIÓN'!$A$9:$B$4757,2,0),D156)</f>
        <v>3.5000000000000003E-2</v>
      </c>
      <c r="E157" s="52">
        <v>2.5000000000000001E-3</v>
      </c>
      <c r="F157">
        <f t="shared" si="7"/>
        <v>0.96859903381642509</v>
      </c>
      <c r="G157" s="9">
        <f t="shared" si="6"/>
        <v>1850.799033816425</v>
      </c>
      <c r="H157" s="33">
        <f t="shared" ref="H157:H220" si="8">+G65</f>
        <v>1981.0653753026636</v>
      </c>
      <c r="I157" s="34">
        <f t="shared" si="4"/>
        <v>-70.265375302663642</v>
      </c>
    </row>
    <row r="158" spans="1:9" x14ac:dyDescent="0.25">
      <c r="A158" s="7">
        <v>41789</v>
      </c>
      <c r="B158" s="8">
        <v>1905.96</v>
      </c>
      <c r="C158">
        <f>+VLOOKUP($A158,'USD X Barril WTI'!$A$6060:$B$8189,2,0)</f>
        <v>103.4</v>
      </c>
      <c r="D158" s="36">
        <f>+IFERROR(VLOOKUP($A158,'TASA INTERVENCIÓN'!$A$9:$B$4757,2,0),D157)</f>
        <v>3.5000000000000003E-2</v>
      </c>
      <c r="E158" s="52">
        <v>2.5000000000000001E-3</v>
      </c>
      <c r="F158">
        <f t="shared" si="7"/>
        <v>0.96859903381642509</v>
      </c>
      <c r="G158" s="9">
        <f t="shared" si="6"/>
        <v>1846.1110144927536</v>
      </c>
      <c r="H158" s="33">
        <f t="shared" si="8"/>
        <v>1988.4842615012108</v>
      </c>
      <c r="I158" s="34">
        <f t="shared" si="4"/>
        <v>-82.524261501210731</v>
      </c>
    </row>
    <row r="159" spans="1:9" x14ac:dyDescent="0.25">
      <c r="A159" s="7">
        <v>41790</v>
      </c>
      <c r="B159" s="9">
        <v>1900.64</v>
      </c>
      <c r="C159" t="e">
        <f>+VLOOKUP($A159,'USD X Barril WTI'!$A$6060:$B$8189,2,0)</f>
        <v>#N/A</v>
      </c>
      <c r="D159" s="36">
        <f>+IFERROR(VLOOKUP($A159,'TASA INTERVENCIÓN'!$A$9:$B$4757,2,0),D158)</f>
        <v>3.5000000000000003E-2</v>
      </c>
      <c r="E159" s="52">
        <v>2.5000000000000001E-3</v>
      </c>
      <c r="F159">
        <f t="shared" si="7"/>
        <v>0.96859903381642509</v>
      </c>
      <c r="G159" s="9">
        <f t="shared" si="6"/>
        <v>1840.9580676328503</v>
      </c>
      <c r="H159" s="33">
        <f t="shared" si="8"/>
        <v>1990.2179176755449</v>
      </c>
      <c r="I159" s="34">
        <f t="shared" si="4"/>
        <v>-89.577917675544768</v>
      </c>
    </row>
    <row r="160" spans="1:9" x14ac:dyDescent="0.25">
      <c r="A160" s="7">
        <v>41791</v>
      </c>
      <c r="B160" s="8">
        <v>1900.64</v>
      </c>
      <c r="C160" t="e">
        <f>+VLOOKUP($A160,'USD X Barril WTI'!$A$6060:$B$8189,2,0)</f>
        <v>#N/A</v>
      </c>
      <c r="D160" s="36">
        <f>+IFERROR(VLOOKUP($A160,'TASA INTERVENCIÓN'!$A$9:$B$4757,2,0),D159)</f>
        <v>3.5000000000000003E-2</v>
      </c>
      <c r="E160" s="52">
        <v>2.5000000000000001E-3</v>
      </c>
      <c r="F160">
        <f t="shared" si="7"/>
        <v>0.96859903381642509</v>
      </c>
      <c r="G160" s="9">
        <f t="shared" si="6"/>
        <v>1840.9580676328503</v>
      </c>
      <c r="H160" s="33">
        <f t="shared" si="8"/>
        <v>1982.3244552058111</v>
      </c>
      <c r="I160" s="34">
        <f t="shared" si="4"/>
        <v>-81.684455205810991</v>
      </c>
    </row>
    <row r="161" spans="1:9" x14ac:dyDescent="0.25">
      <c r="A161" s="7">
        <v>41792</v>
      </c>
      <c r="B161" s="9">
        <v>1900.64</v>
      </c>
      <c r="C161">
        <f>+VLOOKUP($A161,'USD X Barril WTI'!$A$6060:$B$8189,2,0)</f>
        <v>103.07</v>
      </c>
      <c r="D161" s="36">
        <f>+IFERROR(VLOOKUP($A161,'TASA INTERVENCIÓN'!$A$9:$B$4757,2,0),D160)</f>
        <v>3.5000000000000003E-2</v>
      </c>
      <c r="E161" s="52">
        <v>2.5000000000000001E-3</v>
      </c>
      <c r="F161">
        <f t="shared" si="7"/>
        <v>0.96859903381642509</v>
      </c>
      <c r="G161" s="9">
        <f t="shared" si="6"/>
        <v>1840.9580676328503</v>
      </c>
      <c r="H161" s="33">
        <f t="shared" si="8"/>
        <v>1982.3244552058111</v>
      </c>
      <c r="I161" s="34">
        <f t="shared" si="4"/>
        <v>-81.684455205810991</v>
      </c>
    </row>
    <row r="162" spans="1:9" x14ac:dyDescent="0.25">
      <c r="A162" s="7">
        <v>41793</v>
      </c>
      <c r="B162" s="8">
        <v>1900.64</v>
      </c>
      <c r="C162">
        <f>+VLOOKUP($A162,'USD X Barril WTI'!$A$6060:$B$8189,2,0)</f>
        <v>103.34</v>
      </c>
      <c r="D162" s="36">
        <f>+IFERROR(VLOOKUP($A162,'TASA INTERVENCIÓN'!$A$9:$B$4757,2,0),D161)</f>
        <v>3.7499999999999999E-2</v>
      </c>
      <c r="E162" s="52">
        <v>2.5000000000000001E-3</v>
      </c>
      <c r="F162">
        <f t="shared" si="7"/>
        <v>0.9662650602409637</v>
      </c>
      <c r="G162" s="9">
        <f t="shared" si="6"/>
        <v>1836.5220240963854</v>
      </c>
      <c r="H162" s="33">
        <f t="shared" si="8"/>
        <v>1982.3244552058111</v>
      </c>
      <c r="I162" s="34">
        <f t="shared" si="4"/>
        <v>-81.684455205810991</v>
      </c>
    </row>
    <row r="163" spans="1:9" x14ac:dyDescent="0.25">
      <c r="A163" s="7">
        <v>41794</v>
      </c>
      <c r="B163" s="9">
        <v>1899.74</v>
      </c>
      <c r="C163">
        <f>+VLOOKUP($A163,'USD X Barril WTI'!$A$6060:$B$8189,2,0)</f>
        <v>103.27</v>
      </c>
      <c r="D163" s="36">
        <f>+IFERROR(VLOOKUP($A163,'TASA INTERVENCIÓN'!$A$9:$B$4757,2,0),D162)</f>
        <v>3.7499999999999999E-2</v>
      </c>
      <c r="E163" s="52">
        <v>2.5000000000000001E-3</v>
      </c>
      <c r="F163">
        <f t="shared" si="7"/>
        <v>0.9662650602409637</v>
      </c>
      <c r="G163" s="9">
        <f t="shared" si="6"/>
        <v>1835.6523855421683</v>
      </c>
      <c r="H163" s="33">
        <f t="shared" si="8"/>
        <v>1987.9031476997582</v>
      </c>
      <c r="I163" s="34">
        <f t="shared" si="4"/>
        <v>-88.163147699758156</v>
      </c>
    </row>
    <row r="164" spans="1:9" x14ac:dyDescent="0.25">
      <c r="A164" s="7">
        <v>41795</v>
      </c>
      <c r="B164" s="8">
        <v>1897.7</v>
      </c>
      <c r="C164">
        <f>+VLOOKUP($A164,'USD X Barril WTI'!$A$6060:$B$8189,2,0)</f>
        <v>103.17</v>
      </c>
      <c r="D164" s="36">
        <f>+IFERROR(VLOOKUP($A164,'TASA INTERVENCIÓN'!$A$9:$B$4757,2,0),D163)</f>
        <v>3.7499999999999999E-2</v>
      </c>
      <c r="E164" s="52">
        <v>2.5000000000000001E-3</v>
      </c>
      <c r="F164">
        <f t="shared" si="7"/>
        <v>0.9662650602409637</v>
      </c>
      <c r="G164" s="9">
        <f t="shared" si="6"/>
        <v>1833.6812048192769</v>
      </c>
      <c r="H164" s="33">
        <f t="shared" si="8"/>
        <v>1988.2512106537529</v>
      </c>
      <c r="I164" s="34">
        <f t="shared" si="4"/>
        <v>-90.551210653752833</v>
      </c>
    </row>
    <row r="165" spans="1:9" x14ac:dyDescent="0.25">
      <c r="A165" s="7">
        <v>41796</v>
      </c>
      <c r="B165" s="9">
        <v>1892.08</v>
      </c>
      <c r="C165">
        <f>+VLOOKUP($A165,'USD X Barril WTI'!$A$6060:$B$8189,2,0)</f>
        <v>103.32</v>
      </c>
      <c r="D165" s="36">
        <f>+IFERROR(VLOOKUP($A165,'TASA INTERVENCIÓN'!$A$9:$B$4757,2,0),D164)</f>
        <v>3.7499999999999999E-2</v>
      </c>
      <c r="E165" s="52">
        <v>2.5000000000000001E-3</v>
      </c>
      <c r="F165">
        <f t="shared" si="7"/>
        <v>0.9662650602409637</v>
      </c>
      <c r="G165" s="9">
        <f t="shared" si="6"/>
        <v>1828.2507951807224</v>
      </c>
      <c r="H165" s="33">
        <f t="shared" si="8"/>
        <v>1985.7170460048426</v>
      </c>
      <c r="I165" s="34">
        <f t="shared" si="4"/>
        <v>-93.637046004842659</v>
      </c>
    </row>
    <row r="166" spans="1:9" x14ac:dyDescent="0.25">
      <c r="A166" s="7">
        <v>41797</v>
      </c>
      <c r="B166" s="8">
        <v>1886.09</v>
      </c>
      <c r="C166" t="e">
        <f>+VLOOKUP($A166,'USD X Barril WTI'!$A$6060:$B$8189,2,0)</f>
        <v>#N/A</v>
      </c>
      <c r="D166" s="36">
        <f>+IFERROR(VLOOKUP($A166,'TASA INTERVENCIÓN'!$A$9:$B$4757,2,0),D165)</f>
        <v>3.7499999999999999E-2</v>
      </c>
      <c r="E166" s="52">
        <v>2.5000000000000001E-3</v>
      </c>
      <c r="F166">
        <f t="shared" si="7"/>
        <v>0.9662650602409637</v>
      </c>
      <c r="G166" s="9">
        <f t="shared" si="6"/>
        <v>1822.4628674698793</v>
      </c>
      <c r="H166" s="33">
        <f t="shared" si="8"/>
        <v>1971.0363680387406</v>
      </c>
      <c r="I166" s="34">
        <f t="shared" ref="I166:I229" si="9">+B166-H166</f>
        <v>-84.946368038740729</v>
      </c>
    </row>
    <row r="167" spans="1:9" x14ac:dyDescent="0.25">
      <c r="A167" s="7">
        <v>41798</v>
      </c>
      <c r="B167" s="9">
        <v>1886.09</v>
      </c>
      <c r="C167" t="e">
        <f>+VLOOKUP($A167,'USD X Barril WTI'!$A$6060:$B$8189,2,0)</f>
        <v>#N/A</v>
      </c>
      <c r="D167" s="36">
        <f>+IFERROR(VLOOKUP($A167,'TASA INTERVENCIÓN'!$A$9:$B$4757,2,0),D166)</f>
        <v>3.7499999999999999E-2</v>
      </c>
      <c r="E167" s="52">
        <v>2.5000000000000001E-3</v>
      </c>
      <c r="F167">
        <f t="shared" si="7"/>
        <v>0.9662650602409637</v>
      </c>
      <c r="G167" s="9">
        <f t="shared" si="6"/>
        <v>1822.4628674698793</v>
      </c>
      <c r="H167" s="33">
        <f t="shared" si="8"/>
        <v>1977.0368038740919</v>
      </c>
      <c r="I167" s="34">
        <f t="shared" si="9"/>
        <v>-90.946803874091984</v>
      </c>
    </row>
    <row r="168" spans="1:9" x14ac:dyDescent="0.25">
      <c r="A168" s="7">
        <v>41799</v>
      </c>
      <c r="B168" s="8">
        <v>1886.09</v>
      </c>
      <c r="C168">
        <f>+VLOOKUP($A168,'USD X Barril WTI'!$A$6060:$B$8189,2,0)</f>
        <v>105.09</v>
      </c>
      <c r="D168" s="36">
        <f>+IFERROR(VLOOKUP($A168,'TASA INTERVENCIÓN'!$A$9:$B$4757,2,0),D167)</f>
        <v>3.7499999999999999E-2</v>
      </c>
      <c r="E168" s="52">
        <v>2.5000000000000001E-3</v>
      </c>
      <c r="F168">
        <f t="shared" si="7"/>
        <v>0.9662650602409637</v>
      </c>
      <c r="G168" s="9">
        <f t="shared" si="6"/>
        <v>1822.4628674698793</v>
      </c>
      <c r="H168" s="33">
        <f t="shared" si="8"/>
        <v>1977.0368038740919</v>
      </c>
      <c r="I168" s="34">
        <f t="shared" si="9"/>
        <v>-90.946803874091984</v>
      </c>
    </row>
    <row r="169" spans="1:9" x14ac:dyDescent="0.25">
      <c r="A169" s="7">
        <v>41800</v>
      </c>
      <c r="B169" s="9">
        <v>1883.76</v>
      </c>
      <c r="C169">
        <f>+VLOOKUP($A169,'USD X Barril WTI'!$A$6060:$B$8189,2,0)</f>
        <v>105.02</v>
      </c>
      <c r="D169" s="36">
        <f>+IFERROR(VLOOKUP($A169,'TASA INTERVENCIÓN'!$A$9:$B$4757,2,0),D168)</f>
        <v>3.7499999999999999E-2</v>
      </c>
      <c r="E169" s="52">
        <v>2.5000000000000001E-3</v>
      </c>
      <c r="F169">
        <f t="shared" si="7"/>
        <v>0.9662650602409637</v>
      </c>
      <c r="G169" s="9">
        <f t="shared" si="6"/>
        <v>1820.2114698795178</v>
      </c>
      <c r="H169" s="33">
        <f t="shared" si="8"/>
        <v>1977.0368038740919</v>
      </c>
      <c r="I169" s="34">
        <f t="shared" si="9"/>
        <v>-93.276803874091911</v>
      </c>
    </row>
    <row r="170" spans="1:9" x14ac:dyDescent="0.25">
      <c r="A170" s="7">
        <v>41801</v>
      </c>
      <c r="B170" s="8">
        <v>1884.97</v>
      </c>
      <c r="C170">
        <f>+VLOOKUP($A170,'USD X Barril WTI'!$A$6060:$B$8189,2,0)</f>
        <v>105.04</v>
      </c>
      <c r="D170" s="36">
        <f>+IFERROR(VLOOKUP($A170,'TASA INTERVENCIÓN'!$A$9:$B$4757,2,0),D169)</f>
        <v>3.7499999999999999E-2</v>
      </c>
      <c r="E170" s="52">
        <v>2.5000000000000001E-3</v>
      </c>
      <c r="F170">
        <f t="shared" si="7"/>
        <v>0.9662650602409637</v>
      </c>
      <c r="G170" s="9">
        <f t="shared" si="6"/>
        <v>1821.3806506024093</v>
      </c>
      <c r="H170" s="33">
        <f t="shared" si="8"/>
        <v>1983.4256174334139</v>
      </c>
      <c r="I170" s="34">
        <f t="shared" si="9"/>
        <v>-98.455617433413863</v>
      </c>
    </row>
    <row r="171" spans="1:9" x14ac:dyDescent="0.25">
      <c r="A171" s="7">
        <v>41802</v>
      </c>
      <c r="B171" s="9">
        <v>1884.63</v>
      </c>
      <c r="C171">
        <f>+VLOOKUP($A171,'USD X Barril WTI'!$A$6060:$B$8189,2,0)</f>
        <v>107.2</v>
      </c>
      <c r="D171" s="36">
        <f>+IFERROR(VLOOKUP($A171,'TASA INTERVENCIÓN'!$A$9:$B$4757,2,0),D170)</f>
        <v>3.7499999999999999E-2</v>
      </c>
      <c r="E171" s="52">
        <v>2.5000000000000001E-3</v>
      </c>
      <c r="F171">
        <f t="shared" si="7"/>
        <v>0.9662650602409637</v>
      </c>
      <c r="G171" s="9">
        <f t="shared" si="6"/>
        <v>1821.0521204819274</v>
      </c>
      <c r="H171" s="33">
        <f t="shared" si="8"/>
        <v>1984.212082324455</v>
      </c>
      <c r="I171" s="34">
        <f t="shared" si="9"/>
        <v>-99.582082324454859</v>
      </c>
    </row>
    <row r="172" spans="1:9" x14ac:dyDescent="0.25">
      <c r="A172" s="7">
        <v>41803</v>
      </c>
      <c r="B172" s="8">
        <v>1877.18</v>
      </c>
      <c r="C172">
        <f>+VLOOKUP($A172,'USD X Barril WTI'!$A$6060:$B$8189,2,0)</f>
        <v>107.49</v>
      </c>
      <c r="D172" s="36">
        <f>+IFERROR(VLOOKUP($A172,'TASA INTERVENCIÓN'!$A$9:$B$4757,2,0),D171)</f>
        <v>3.7499999999999999E-2</v>
      </c>
      <c r="E172" s="52">
        <v>2.5000000000000001E-3</v>
      </c>
      <c r="F172">
        <f t="shared" si="7"/>
        <v>0.9662650602409637</v>
      </c>
      <c r="G172" s="9">
        <f t="shared" si="6"/>
        <v>1813.8534457831322</v>
      </c>
      <c r="H172" s="33">
        <f t="shared" si="8"/>
        <v>1988.0958595641644</v>
      </c>
      <c r="I172" s="34">
        <f t="shared" si="9"/>
        <v>-110.91585956416429</v>
      </c>
    </row>
    <row r="173" spans="1:9" x14ac:dyDescent="0.25">
      <c r="A173" s="7">
        <v>41804</v>
      </c>
      <c r="B173" s="9">
        <v>1877.37</v>
      </c>
      <c r="C173" t="e">
        <f>+VLOOKUP($A173,'USD X Barril WTI'!$A$6060:$B$8189,2,0)</f>
        <v>#N/A</v>
      </c>
      <c r="D173" s="36">
        <f>+IFERROR(VLOOKUP($A173,'TASA INTERVENCIÓN'!$A$9:$B$4757,2,0),D172)</f>
        <v>3.7499999999999999E-2</v>
      </c>
      <c r="E173" s="52">
        <v>2.5000000000000001E-3</v>
      </c>
      <c r="F173">
        <f t="shared" si="7"/>
        <v>0.9662650602409637</v>
      </c>
      <c r="G173" s="9">
        <f t="shared" si="6"/>
        <v>1814.037036144578</v>
      </c>
      <c r="H173" s="33">
        <f t="shared" si="8"/>
        <v>1985.0762227602904</v>
      </c>
      <c r="I173" s="34">
        <f t="shared" si="9"/>
        <v>-107.70622276029053</v>
      </c>
    </row>
    <row r="174" spans="1:9" x14ac:dyDescent="0.25">
      <c r="A174" s="7">
        <v>41805</v>
      </c>
      <c r="B174" s="8">
        <v>1877.37</v>
      </c>
      <c r="C174" t="e">
        <f>+VLOOKUP($A174,'USD X Barril WTI'!$A$6060:$B$8189,2,0)</f>
        <v>#N/A</v>
      </c>
      <c r="D174" s="36">
        <f>+IFERROR(VLOOKUP($A174,'TASA INTERVENCIÓN'!$A$9:$B$4757,2,0),D173)</f>
        <v>3.7499999999999999E-2</v>
      </c>
      <c r="E174" s="52">
        <v>2.5000000000000001E-3</v>
      </c>
      <c r="F174">
        <f t="shared" si="7"/>
        <v>0.9662650602409637</v>
      </c>
      <c r="G174" s="9">
        <f t="shared" si="6"/>
        <v>1814.037036144578</v>
      </c>
      <c r="H174" s="33">
        <f t="shared" si="8"/>
        <v>1985.1733171912831</v>
      </c>
      <c r="I174" s="34">
        <f t="shared" si="9"/>
        <v>-107.80331719128321</v>
      </c>
    </row>
    <row r="175" spans="1:9" x14ac:dyDescent="0.25">
      <c r="A175" s="7">
        <v>41806</v>
      </c>
      <c r="B175" s="9">
        <v>1877.37</v>
      </c>
      <c r="C175">
        <f>+VLOOKUP($A175,'USD X Barril WTI'!$A$6060:$B$8189,2,0)</f>
        <v>107.52</v>
      </c>
      <c r="D175" s="36">
        <f>+IFERROR(VLOOKUP($A175,'TASA INTERVENCIÓN'!$A$9:$B$4757,2,0),D174)</f>
        <v>3.7499999999999999E-2</v>
      </c>
      <c r="E175" s="52">
        <v>2.5000000000000001E-3</v>
      </c>
      <c r="F175">
        <f t="shared" si="7"/>
        <v>0.9662650602409637</v>
      </c>
      <c r="G175" s="9">
        <f t="shared" si="6"/>
        <v>1814.037036144578</v>
      </c>
      <c r="H175" s="33">
        <f t="shared" si="8"/>
        <v>1985.1733171912831</v>
      </c>
      <c r="I175" s="34">
        <f t="shared" si="9"/>
        <v>-107.80331719128321</v>
      </c>
    </row>
    <row r="176" spans="1:9" x14ac:dyDescent="0.25">
      <c r="A176" s="7">
        <v>41807</v>
      </c>
      <c r="B176" s="8">
        <v>1886.62</v>
      </c>
      <c r="C176">
        <f>+VLOOKUP($A176,'USD X Barril WTI'!$A$6060:$B$8189,2,0)</f>
        <v>106.95</v>
      </c>
      <c r="D176" s="36">
        <f>+IFERROR(VLOOKUP($A176,'TASA INTERVENCIÓN'!$A$9:$B$4757,2,0),D175)</f>
        <v>3.7499999999999999E-2</v>
      </c>
      <c r="E176" s="52">
        <v>2.5000000000000001E-3</v>
      </c>
      <c r="F176">
        <f t="shared" si="7"/>
        <v>0.9662650602409637</v>
      </c>
      <c r="G176" s="9">
        <f t="shared" si="6"/>
        <v>1822.9749879518067</v>
      </c>
      <c r="H176" s="33">
        <f t="shared" si="8"/>
        <v>1985.1733171912831</v>
      </c>
      <c r="I176" s="34">
        <f t="shared" si="9"/>
        <v>-98.553317191283213</v>
      </c>
    </row>
    <row r="177" spans="1:9" x14ac:dyDescent="0.25">
      <c r="A177" s="7">
        <v>41808</v>
      </c>
      <c r="B177" s="9">
        <v>1899.9</v>
      </c>
      <c r="C177">
        <f>+VLOOKUP($A177,'USD X Barril WTI'!$A$6060:$B$8189,2,0)</f>
        <v>106.64</v>
      </c>
      <c r="D177" s="36">
        <f>+IFERROR(VLOOKUP($A177,'TASA INTERVENCIÓN'!$A$9:$B$4757,2,0),D176)</f>
        <v>3.7499999999999999E-2</v>
      </c>
      <c r="E177" s="52">
        <v>2.5000000000000001E-3</v>
      </c>
      <c r="F177">
        <f t="shared" si="7"/>
        <v>0.9662650602409637</v>
      </c>
      <c r="G177" s="9">
        <f t="shared" si="6"/>
        <v>1835.8069879518071</v>
      </c>
      <c r="H177" s="33">
        <f t="shared" si="8"/>
        <v>1976.0270217917675</v>
      </c>
      <c r="I177" s="34">
        <f t="shared" si="9"/>
        <v>-76.127021791767447</v>
      </c>
    </row>
    <row r="178" spans="1:9" x14ac:dyDescent="0.25">
      <c r="A178" s="7">
        <v>41809</v>
      </c>
      <c r="B178" s="8">
        <v>1895.92</v>
      </c>
      <c r="C178">
        <f>+VLOOKUP($A178,'USD X Barril WTI'!$A$6060:$B$8189,2,0)</f>
        <v>107.08</v>
      </c>
      <c r="D178" s="36">
        <f>+IFERROR(VLOOKUP($A178,'TASA INTERVENCIÓN'!$A$9:$B$4757,2,0),D177)</f>
        <v>3.7499999999999999E-2</v>
      </c>
      <c r="E178" s="52">
        <v>2.5000000000000001E-3</v>
      </c>
      <c r="F178">
        <f t="shared" si="7"/>
        <v>0.9662650602409637</v>
      </c>
      <c r="G178" s="9">
        <f t="shared" si="6"/>
        <v>1831.961253012048</v>
      </c>
      <c r="H178" s="33">
        <f t="shared" si="8"/>
        <v>1975.735738498789</v>
      </c>
      <c r="I178" s="34">
        <f t="shared" si="9"/>
        <v>-79.81573849878896</v>
      </c>
    </row>
    <row r="179" spans="1:9" x14ac:dyDescent="0.25">
      <c r="A179" s="7">
        <v>41810</v>
      </c>
      <c r="B179" s="9">
        <v>1881.34</v>
      </c>
      <c r="C179">
        <f>+VLOOKUP($A179,'USD X Barril WTI'!$A$6060:$B$8189,2,0)</f>
        <v>107.95</v>
      </c>
      <c r="D179" s="36">
        <f>+IFERROR(VLOOKUP($A179,'TASA INTERVENCIÓN'!$A$9:$B$4757,2,0),D178)</f>
        <v>3.7499999999999999E-2</v>
      </c>
      <c r="E179" s="52">
        <v>2.5000000000000001E-3</v>
      </c>
      <c r="F179">
        <f t="shared" si="7"/>
        <v>0.9662650602409637</v>
      </c>
      <c r="G179" s="9">
        <f t="shared" si="6"/>
        <v>1817.8731084337346</v>
      </c>
      <c r="H179" s="33">
        <f t="shared" si="8"/>
        <v>1958.7636319612591</v>
      </c>
      <c r="I179" s="34">
        <f t="shared" si="9"/>
        <v>-77.423631961259161</v>
      </c>
    </row>
    <row r="180" spans="1:9" x14ac:dyDescent="0.25">
      <c r="A180" s="7">
        <v>41811</v>
      </c>
      <c r="B180" s="8">
        <v>1884.56</v>
      </c>
      <c r="C180" t="e">
        <f>+VLOOKUP($A180,'USD X Barril WTI'!$A$6060:$B$8189,2,0)</f>
        <v>#N/A</v>
      </c>
      <c r="D180" s="36">
        <f>+IFERROR(VLOOKUP($A180,'TASA INTERVENCIÓN'!$A$9:$B$4757,2,0),D179)</f>
        <v>3.7499999999999999E-2</v>
      </c>
      <c r="E180" s="52">
        <v>2.5000000000000001E-3</v>
      </c>
      <c r="F180">
        <f t="shared" si="7"/>
        <v>0.9662650602409637</v>
      </c>
      <c r="G180" s="9">
        <f t="shared" si="6"/>
        <v>1820.9844819277105</v>
      </c>
      <c r="H180" s="33">
        <f t="shared" si="8"/>
        <v>1940.5292978208231</v>
      </c>
      <c r="I180" s="34">
        <f t="shared" si="9"/>
        <v>-55.969297820823158</v>
      </c>
    </row>
    <row r="181" spans="1:9" x14ac:dyDescent="0.25">
      <c r="A181" s="7">
        <v>41812</v>
      </c>
      <c r="B181" s="9">
        <v>1884.56</v>
      </c>
      <c r="C181" t="e">
        <f>+VLOOKUP($A181,'USD X Barril WTI'!$A$6060:$B$8189,2,0)</f>
        <v>#N/A</v>
      </c>
      <c r="D181" s="36">
        <f>+IFERROR(VLOOKUP($A181,'TASA INTERVENCIÓN'!$A$9:$B$4757,2,0),D180)</f>
        <v>3.7499999999999999E-2</v>
      </c>
      <c r="E181" s="52">
        <v>2.5000000000000001E-3</v>
      </c>
      <c r="F181">
        <f t="shared" si="7"/>
        <v>0.9662650602409637</v>
      </c>
      <c r="G181" s="9">
        <f t="shared" si="6"/>
        <v>1820.9844819277105</v>
      </c>
      <c r="H181" s="33">
        <f t="shared" si="8"/>
        <v>1935.917312348668</v>
      </c>
      <c r="I181" s="34">
        <f t="shared" si="9"/>
        <v>-51.357312348668074</v>
      </c>
    </row>
    <row r="182" spans="1:9" x14ac:dyDescent="0.25">
      <c r="A182" s="7">
        <v>41813</v>
      </c>
      <c r="B182" s="8">
        <v>1884.56</v>
      </c>
      <c r="C182">
        <f>+VLOOKUP($A182,'USD X Barril WTI'!$A$6060:$B$8189,2,0)</f>
        <v>106.83</v>
      </c>
      <c r="D182" s="36">
        <f>+IFERROR(VLOOKUP($A182,'TASA INTERVENCIÓN'!$A$9:$B$4757,2,0),D181)</f>
        <v>3.7499999999999999E-2</v>
      </c>
      <c r="E182" s="52">
        <v>2.5000000000000001E-3</v>
      </c>
      <c r="F182">
        <f t="shared" si="7"/>
        <v>0.9662650602409637</v>
      </c>
      <c r="G182" s="9">
        <f t="shared" si="6"/>
        <v>1820.9844819277105</v>
      </c>
      <c r="H182" s="33">
        <f t="shared" si="8"/>
        <v>1935.917312348668</v>
      </c>
      <c r="I182" s="34">
        <f t="shared" si="9"/>
        <v>-51.357312348668074</v>
      </c>
    </row>
    <row r="183" spans="1:9" x14ac:dyDescent="0.25">
      <c r="A183" s="7">
        <v>41814</v>
      </c>
      <c r="B183" s="9">
        <v>1884.56</v>
      </c>
      <c r="C183">
        <f>+VLOOKUP($A183,'USD X Barril WTI'!$A$6060:$B$8189,2,0)</f>
        <v>106.64</v>
      </c>
      <c r="D183" s="36">
        <f>+IFERROR(VLOOKUP($A183,'TASA INTERVENCIÓN'!$A$9:$B$4757,2,0),D182)</f>
        <v>0.04</v>
      </c>
      <c r="E183" s="52">
        <v>2.5000000000000001E-3</v>
      </c>
      <c r="F183">
        <f t="shared" si="7"/>
        <v>0.9639423076923076</v>
      </c>
      <c r="G183" s="9">
        <f t="shared" si="6"/>
        <v>1816.6071153846151</v>
      </c>
      <c r="H183" s="33">
        <f t="shared" si="8"/>
        <v>1935.917312348668</v>
      </c>
      <c r="I183" s="34">
        <f t="shared" si="9"/>
        <v>-51.357312348668074</v>
      </c>
    </row>
    <row r="184" spans="1:9" x14ac:dyDescent="0.25">
      <c r="A184" s="7">
        <v>41815</v>
      </c>
      <c r="B184" s="8">
        <v>1886.85</v>
      </c>
      <c r="C184">
        <f>+VLOOKUP($A184,'USD X Barril WTI'!$A$6060:$B$8189,2,0)</f>
        <v>107.04</v>
      </c>
      <c r="D184" s="36">
        <f>+IFERROR(VLOOKUP($A184,'TASA INTERVENCIÓN'!$A$9:$B$4757,2,0),D183)</f>
        <v>0.04</v>
      </c>
      <c r="E184" s="52">
        <v>2.5000000000000001E-3</v>
      </c>
      <c r="F184">
        <f t="shared" si="7"/>
        <v>0.9639423076923076</v>
      </c>
      <c r="G184" s="9">
        <f t="shared" si="6"/>
        <v>1818.8145432692304</v>
      </c>
      <c r="H184" s="33">
        <f t="shared" si="8"/>
        <v>1935.917312348668</v>
      </c>
      <c r="I184" s="34">
        <f t="shared" si="9"/>
        <v>-49.067312348668111</v>
      </c>
    </row>
    <row r="185" spans="1:9" x14ac:dyDescent="0.25">
      <c r="A185" s="7">
        <v>41816</v>
      </c>
      <c r="B185" s="9">
        <v>1880.37</v>
      </c>
      <c r="C185">
        <f>+VLOOKUP($A185,'USD X Barril WTI'!$A$6060:$B$8189,2,0)</f>
        <v>106.49</v>
      </c>
      <c r="D185" s="36">
        <f>+IFERROR(VLOOKUP($A185,'TASA INTERVENCIÓN'!$A$9:$B$4757,2,0),D184)</f>
        <v>0.04</v>
      </c>
      <c r="E185" s="52">
        <v>2.5000000000000001E-3</v>
      </c>
      <c r="F185">
        <f t="shared" si="7"/>
        <v>0.9639423076923076</v>
      </c>
      <c r="G185" s="9">
        <f t="shared" si="6"/>
        <v>1812.5681971153842</v>
      </c>
      <c r="H185" s="33">
        <f t="shared" si="8"/>
        <v>1921.1395399515739</v>
      </c>
      <c r="I185" s="34">
        <f t="shared" si="9"/>
        <v>-40.769539951573961</v>
      </c>
    </row>
    <row r="186" spans="1:9" x14ac:dyDescent="0.25">
      <c r="A186" s="7">
        <v>41817</v>
      </c>
      <c r="B186" s="8">
        <v>1886.01</v>
      </c>
      <c r="C186">
        <f>+VLOOKUP($A186,'USD X Barril WTI'!$A$6060:$B$8189,2,0)</f>
        <v>106.46</v>
      </c>
      <c r="D186" s="36">
        <f>+IFERROR(VLOOKUP($A186,'TASA INTERVENCIÓN'!$A$9:$B$4757,2,0),D185)</f>
        <v>0.04</v>
      </c>
      <c r="E186" s="52">
        <v>2.5000000000000001E-3</v>
      </c>
      <c r="F186">
        <f t="shared" si="7"/>
        <v>0.9639423076923076</v>
      </c>
      <c r="G186" s="9">
        <f t="shared" si="6"/>
        <v>1818.004831730769</v>
      </c>
      <c r="H186" s="33">
        <f t="shared" si="8"/>
        <v>1915.7022518159804</v>
      </c>
      <c r="I186" s="34">
        <f t="shared" si="9"/>
        <v>-29.692251815980399</v>
      </c>
    </row>
    <row r="187" spans="1:9" x14ac:dyDescent="0.25">
      <c r="A187" s="7">
        <v>41818</v>
      </c>
      <c r="B187" s="9">
        <v>1881.19</v>
      </c>
      <c r="C187" t="e">
        <f>+VLOOKUP($A187,'USD X Barril WTI'!$A$6060:$B$8189,2,0)</f>
        <v>#N/A</v>
      </c>
      <c r="D187" s="36">
        <f>+IFERROR(VLOOKUP($A187,'TASA INTERVENCIÓN'!$A$9:$B$4757,2,0),D186)</f>
        <v>0.04</v>
      </c>
      <c r="E187" s="52">
        <v>2.5000000000000001E-3</v>
      </c>
      <c r="F187">
        <f t="shared" si="7"/>
        <v>0.9639423076923076</v>
      </c>
      <c r="G187" s="9">
        <f t="shared" si="6"/>
        <v>1813.3586298076923</v>
      </c>
      <c r="H187" s="33">
        <f t="shared" si="8"/>
        <v>1908.5269733656173</v>
      </c>
      <c r="I187" s="34">
        <f t="shared" si="9"/>
        <v>-27.336973365617268</v>
      </c>
    </row>
    <row r="188" spans="1:9" x14ac:dyDescent="0.25">
      <c r="A188" s="7">
        <v>41819</v>
      </c>
      <c r="B188" s="8">
        <v>1881.19</v>
      </c>
      <c r="C188" t="e">
        <f>+VLOOKUP($A188,'USD X Barril WTI'!$A$6060:$B$8189,2,0)</f>
        <v>#N/A</v>
      </c>
      <c r="D188" s="36">
        <f>+IFERROR(VLOOKUP($A188,'TASA INTERVENCIÓN'!$A$9:$B$4757,2,0),D187)</f>
        <v>0.04</v>
      </c>
      <c r="E188" s="52">
        <v>2.5000000000000001E-3</v>
      </c>
      <c r="F188">
        <f t="shared" si="7"/>
        <v>0.9639423076923076</v>
      </c>
      <c r="G188" s="9">
        <f t="shared" si="6"/>
        <v>1813.3586298076923</v>
      </c>
      <c r="H188" s="33">
        <f t="shared" si="8"/>
        <v>1908.2162711864405</v>
      </c>
      <c r="I188" s="34">
        <f t="shared" si="9"/>
        <v>-27.026271186440454</v>
      </c>
    </row>
    <row r="189" spans="1:9" x14ac:dyDescent="0.25">
      <c r="A189" s="7">
        <v>41820</v>
      </c>
      <c r="B189" s="9">
        <v>1881.19</v>
      </c>
      <c r="C189">
        <f>+VLOOKUP($A189,'USD X Barril WTI'!$A$6060:$B$8189,2,0)</f>
        <v>106.07</v>
      </c>
      <c r="D189" s="36">
        <f>+IFERROR(VLOOKUP($A189,'TASA INTERVENCIÓN'!$A$9:$B$4757,2,0),D188)</f>
        <v>0.04</v>
      </c>
      <c r="E189" s="52">
        <v>2.5000000000000001E-3</v>
      </c>
      <c r="F189">
        <f t="shared" si="7"/>
        <v>0.9639423076923076</v>
      </c>
      <c r="G189" s="9">
        <f t="shared" si="6"/>
        <v>1813.3586298076923</v>
      </c>
      <c r="H189" s="33">
        <f t="shared" si="8"/>
        <v>1908.2162711864405</v>
      </c>
      <c r="I189" s="34">
        <f t="shared" si="9"/>
        <v>-27.026271186440454</v>
      </c>
    </row>
    <row r="190" spans="1:9" x14ac:dyDescent="0.25">
      <c r="A190" s="7">
        <v>41821</v>
      </c>
      <c r="B190" s="8">
        <v>1881.19</v>
      </c>
      <c r="C190">
        <f>+VLOOKUP($A190,'USD X Barril WTI'!$A$6060:$B$8189,2,0)</f>
        <v>106.06</v>
      </c>
      <c r="D190" s="36">
        <f>+IFERROR(VLOOKUP($A190,'TASA INTERVENCIÓN'!$A$9:$B$4757,2,0),D189)</f>
        <v>0.04</v>
      </c>
      <c r="E190" s="52">
        <v>2.5000000000000001E-3</v>
      </c>
      <c r="F190">
        <f t="shared" si="7"/>
        <v>0.9639423076923076</v>
      </c>
      <c r="G190" s="9">
        <f t="shared" si="6"/>
        <v>1813.3586298076923</v>
      </c>
      <c r="H190" s="33">
        <f t="shared" si="8"/>
        <v>1908.2162711864405</v>
      </c>
      <c r="I190" s="34">
        <f t="shared" si="9"/>
        <v>-27.026271186440454</v>
      </c>
    </row>
    <row r="191" spans="1:9" x14ac:dyDescent="0.25">
      <c r="A191" s="7">
        <v>41822</v>
      </c>
      <c r="B191" s="9">
        <v>1865.42</v>
      </c>
      <c r="C191">
        <f>+VLOOKUP($A191,'USD X Barril WTI'!$A$6060:$B$8189,2,0)</f>
        <v>105.18</v>
      </c>
      <c r="D191" s="36">
        <f>+IFERROR(VLOOKUP($A191,'TASA INTERVENCIÓN'!$A$9:$B$4757,2,0),D190)</f>
        <v>0.04</v>
      </c>
      <c r="E191" s="52">
        <v>2.5000000000000001E-3</v>
      </c>
      <c r="F191">
        <f t="shared" si="7"/>
        <v>0.9639423076923076</v>
      </c>
      <c r="G191" s="9">
        <f t="shared" si="6"/>
        <v>1798.1572596153844</v>
      </c>
      <c r="H191" s="33">
        <f t="shared" si="8"/>
        <v>1912.2262711864405</v>
      </c>
      <c r="I191" s="34">
        <f t="shared" si="9"/>
        <v>-46.806271186440426</v>
      </c>
    </row>
    <row r="192" spans="1:9" x14ac:dyDescent="0.25">
      <c r="A192" s="7">
        <v>41823</v>
      </c>
      <c r="B192" s="8">
        <v>1856.73</v>
      </c>
      <c r="C192">
        <f>+VLOOKUP($A192,'USD X Barril WTI'!$A$6060:$B$8189,2,0)</f>
        <v>104.76</v>
      </c>
      <c r="D192" s="36">
        <f>+IFERROR(VLOOKUP($A192,'TASA INTERVENCIÓN'!$A$9:$B$4757,2,0),D191)</f>
        <v>0.04</v>
      </c>
      <c r="E192" s="52">
        <v>2.5000000000000001E-3</v>
      </c>
      <c r="F192">
        <f t="shared" si="7"/>
        <v>0.9639423076923076</v>
      </c>
      <c r="G192" s="9">
        <f t="shared" si="6"/>
        <v>1789.7806009615383</v>
      </c>
      <c r="H192" s="33">
        <f t="shared" si="8"/>
        <v>1908.8959322033897</v>
      </c>
      <c r="I192" s="34">
        <f t="shared" si="9"/>
        <v>-52.16593220338973</v>
      </c>
    </row>
    <row r="193" spans="1:9" x14ac:dyDescent="0.25">
      <c r="A193" s="7">
        <v>41824</v>
      </c>
      <c r="B193" s="9">
        <v>1848.91</v>
      </c>
      <c r="C193" t="e">
        <f>+VLOOKUP($A193,'USD X Barril WTI'!$A$6060:$B$8189,2,0)</f>
        <v>#N/A</v>
      </c>
      <c r="D193" s="36">
        <f>+IFERROR(VLOOKUP($A193,'TASA INTERVENCIÓN'!$A$9:$B$4757,2,0),D192)</f>
        <v>0.04</v>
      </c>
      <c r="E193" s="52">
        <v>2.5000000000000001E-3</v>
      </c>
      <c r="F193">
        <f t="shared" si="7"/>
        <v>0.9639423076923076</v>
      </c>
      <c r="G193" s="9">
        <f t="shared" si="6"/>
        <v>1782.2425721153845</v>
      </c>
      <c r="H193" s="33">
        <f t="shared" si="8"/>
        <v>1906.4588619854719</v>
      </c>
      <c r="I193" s="34">
        <f t="shared" si="9"/>
        <v>-57.548861985471831</v>
      </c>
    </row>
    <row r="194" spans="1:9" x14ac:dyDescent="0.25">
      <c r="A194" s="7">
        <v>41825</v>
      </c>
      <c r="B194" s="8">
        <v>1848.91</v>
      </c>
      <c r="C194" t="e">
        <f>+VLOOKUP($A194,'USD X Barril WTI'!$A$6060:$B$8189,2,0)</f>
        <v>#N/A</v>
      </c>
      <c r="D194" s="36">
        <f>+IFERROR(VLOOKUP($A194,'TASA INTERVENCIÓN'!$A$9:$B$4757,2,0),D193)</f>
        <v>0.04</v>
      </c>
      <c r="E194" s="52">
        <v>2.5000000000000001E-3</v>
      </c>
      <c r="F194">
        <f t="shared" si="7"/>
        <v>0.9639423076923076</v>
      </c>
      <c r="G194" s="9">
        <f t="shared" si="6"/>
        <v>1782.2425721153845</v>
      </c>
      <c r="H194" s="33">
        <f t="shared" si="8"/>
        <v>1909.2648910411622</v>
      </c>
      <c r="I194" s="34">
        <f t="shared" si="9"/>
        <v>-60.354891041162091</v>
      </c>
    </row>
    <row r="195" spans="1:9" x14ac:dyDescent="0.25">
      <c r="A195" s="7">
        <v>41826</v>
      </c>
      <c r="B195" s="9">
        <v>1848.91</v>
      </c>
      <c r="C195" t="e">
        <f>+VLOOKUP($A195,'USD X Barril WTI'!$A$6060:$B$8189,2,0)</f>
        <v>#N/A</v>
      </c>
      <c r="D195" s="36">
        <f>+IFERROR(VLOOKUP($A195,'TASA INTERVENCIÓN'!$A$9:$B$4757,2,0),D194)</f>
        <v>0.04</v>
      </c>
      <c r="E195" s="52">
        <v>2.5000000000000001E-3</v>
      </c>
      <c r="F195">
        <f t="shared" si="7"/>
        <v>0.9639423076923076</v>
      </c>
      <c r="G195" s="9">
        <f t="shared" si="6"/>
        <v>1782.2425721153845</v>
      </c>
      <c r="H195" s="33">
        <f t="shared" si="8"/>
        <v>1895.1376513317189</v>
      </c>
      <c r="I195" s="34">
        <f t="shared" si="9"/>
        <v>-46.227651331718789</v>
      </c>
    </row>
    <row r="196" spans="1:9" x14ac:dyDescent="0.25">
      <c r="A196" s="7">
        <v>41827</v>
      </c>
      <c r="B196" s="8">
        <v>1848.91</v>
      </c>
      <c r="C196">
        <f>+VLOOKUP($A196,'USD X Barril WTI'!$A$6060:$B$8189,2,0)</f>
        <v>104.19</v>
      </c>
      <c r="D196" s="36">
        <f>+IFERROR(VLOOKUP($A196,'TASA INTERVENCIÓN'!$A$9:$B$4757,2,0),D195)</f>
        <v>0.04</v>
      </c>
      <c r="E196" s="52">
        <v>2.5000000000000001E-3</v>
      </c>
      <c r="F196">
        <f t="shared" si="7"/>
        <v>0.9639423076923076</v>
      </c>
      <c r="G196" s="9">
        <f t="shared" si="6"/>
        <v>1782.2425721153845</v>
      </c>
      <c r="H196" s="33">
        <f t="shared" si="8"/>
        <v>1895.1376513317189</v>
      </c>
      <c r="I196" s="34">
        <f t="shared" si="9"/>
        <v>-46.227651331718789</v>
      </c>
    </row>
    <row r="197" spans="1:9" x14ac:dyDescent="0.25">
      <c r="A197" s="7">
        <v>41828</v>
      </c>
      <c r="B197" s="9">
        <v>1849.28</v>
      </c>
      <c r="C197">
        <f>+VLOOKUP($A197,'USD X Barril WTI'!$A$6060:$B$8189,2,0)</f>
        <v>104.06</v>
      </c>
      <c r="D197" s="36">
        <f>+IFERROR(VLOOKUP($A197,'TASA INTERVENCIÓN'!$A$9:$B$4757,2,0),D196)</f>
        <v>0.04</v>
      </c>
      <c r="E197" s="52">
        <v>2.5000000000000001E-3</v>
      </c>
      <c r="F197">
        <f t="shared" si="7"/>
        <v>0.9639423076923076</v>
      </c>
      <c r="G197" s="9">
        <f t="shared" si="6"/>
        <v>1782.5992307692306</v>
      </c>
      <c r="H197" s="33">
        <f t="shared" si="8"/>
        <v>1895.1376513317189</v>
      </c>
      <c r="I197" s="34">
        <f t="shared" si="9"/>
        <v>-45.857651331718898</v>
      </c>
    </row>
    <row r="198" spans="1:9" x14ac:dyDescent="0.25">
      <c r="A198" s="7">
        <v>41829</v>
      </c>
      <c r="B198" s="8">
        <v>1854.24</v>
      </c>
      <c r="C198">
        <f>+VLOOKUP($A198,'USD X Barril WTI'!$A$6060:$B$8189,2,0)</f>
        <v>102.93</v>
      </c>
      <c r="D198" s="36">
        <f>+IFERROR(VLOOKUP($A198,'TASA INTERVENCIÓN'!$A$9:$B$4757,2,0),D197)</f>
        <v>0.04</v>
      </c>
      <c r="E198" s="52">
        <v>2.5000000000000001E-3</v>
      </c>
      <c r="F198">
        <f t="shared" si="7"/>
        <v>0.9639423076923076</v>
      </c>
      <c r="G198" s="9">
        <f t="shared" si="6"/>
        <v>1787.3803846153844</v>
      </c>
      <c r="H198" s="33">
        <f t="shared" si="8"/>
        <v>1881.2919854721547</v>
      </c>
      <c r="I198" s="34">
        <f t="shared" si="9"/>
        <v>-27.051985472154684</v>
      </c>
    </row>
    <row r="199" spans="1:9" x14ac:dyDescent="0.25">
      <c r="A199" s="7">
        <v>41830</v>
      </c>
      <c r="B199" s="9">
        <v>1859.94</v>
      </c>
      <c r="C199">
        <f>+VLOOKUP($A199,'USD X Barril WTI'!$A$6060:$B$8189,2,0)</f>
        <v>103.61</v>
      </c>
      <c r="D199" s="36">
        <f>+IFERROR(VLOOKUP($A199,'TASA INTERVENCIÓN'!$A$9:$B$4757,2,0),D198)</f>
        <v>0.04</v>
      </c>
      <c r="E199" s="52">
        <v>2.5000000000000001E-3</v>
      </c>
      <c r="F199">
        <f t="shared" si="7"/>
        <v>0.9639423076923076</v>
      </c>
      <c r="G199" s="9">
        <f t="shared" si="6"/>
        <v>1792.8748557692306</v>
      </c>
      <c r="H199" s="33">
        <f t="shared" si="8"/>
        <v>1868.0483050847456</v>
      </c>
      <c r="I199" s="34">
        <f t="shared" si="9"/>
        <v>-8.1083050847455524</v>
      </c>
    </row>
    <row r="200" spans="1:9" x14ac:dyDescent="0.25">
      <c r="A200" s="7">
        <v>41831</v>
      </c>
      <c r="B200" s="8">
        <v>1858.47</v>
      </c>
      <c r="C200">
        <f>+VLOOKUP($A200,'USD X Barril WTI'!$A$6060:$B$8189,2,0)</f>
        <v>101.48</v>
      </c>
      <c r="D200" s="36">
        <f>+IFERROR(VLOOKUP($A200,'TASA INTERVENCIÓN'!$A$9:$B$4757,2,0),D199)</f>
        <v>0.04</v>
      </c>
      <c r="E200" s="52">
        <v>2.5000000000000001E-3</v>
      </c>
      <c r="F200">
        <f t="shared" si="7"/>
        <v>0.9639423076923076</v>
      </c>
      <c r="G200" s="9">
        <f t="shared" si="6"/>
        <v>1791.4578605769229</v>
      </c>
      <c r="H200" s="33">
        <f t="shared" si="8"/>
        <v>1874.9808474576269</v>
      </c>
      <c r="I200" s="34">
        <f t="shared" si="9"/>
        <v>-16.510847457626824</v>
      </c>
    </row>
    <row r="201" spans="1:9" x14ac:dyDescent="0.25">
      <c r="A201" s="7">
        <v>41832</v>
      </c>
      <c r="B201" s="9">
        <v>1852.57</v>
      </c>
      <c r="C201" t="e">
        <f>+VLOOKUP($A201,'USD X Barril WTI'!$A$6060:$B$8189,2,0)</f>
        <v>#N/A</v>
      </c>
      <c r="D201" s="36">
        <f>+IFERROR(VLOOKUP($A201,'TASA INTERVENCIÓN'!$A$9:$B$4757,2,0),D200)</f>
        <v>0.04</v>
      </c>
      <c r="E201" s="52">
        <v>2.5000000000000001E-3</v>
      </c>
      <c r="F201">
        <f t="shared" si="7"/>
        <v>0.9639423076923076</v>
      </c>
      <c r="G201" s="9">
        <f t="shared" ref="G201:G264" si="10">+B201*F201</f>
        <v>1785.7706009615383</v>
      </c>
      <c r="H201" s="33">
        <f t="shared" si="8"/>
        <v>1865.116053268765</v>
      </c>
      <c r="I201" s="34">
        <f t="shared" si="9"/>
        <v>-12.546053268765036</v>
      </c>
    </row>
    <row r="202" spans="1:9" x14ac:dyDescent="0.25">
      <c r="A202" s="7">
        <v>41833</v>
      </c>
      <c r="B202" s="8">
        <v>1852.57</v>
      </c>
      <c r="C202" t="e">
        <f>+VLOOKUP($A202,'USD X Barril WTI'!$A$6060:$B$8189,2,0)</f>
        <v>#N/A</v>
      </c>
      <c r="D202" s="36">
        <f>+IFERROR(VLOOKUP($A202,'TASA INTERVENCIÓN'!$A$9:$B$4757,2,0),D201)</f>
        <v>0.04</v>
      </c>
      <c r="E202" s="52">
        <v>2.5000000000000001E-3</v>
      </c>
      <c r="F202">
        <f t="shared" ref="F202:F265" si="11">+(1+E202)/(1+D202)</f>
        <v>0.9639423076923076</v>
      </c>
      <c r="G202" s="9">
        <f t="shared" si="10"/>
        <v>1785.7706009615383</v>
      </c>
      <c r="H202" s="33">
        <f t="shared" si="8"/>
        <v>1871.2815496368037</v>
      </c>
      <c r="I202" s="34">
        <f t="shared" si="9"/>
        <v>-18.711549636803738</v>
      </c>
    </row>
    <row r="203" spans="1:9" x14ac:dyDescent="0.25">
      <c r="A203" s="7">
        <v>41834</v>
      </c>
      <c r="B203" s="9">
        <v>1852.57</v>
      </c>
      <c r="C203">
        <f>+VLOOKUP($A203,'USD X Barril WTI'!$A$6060:$B$8189,2,0)</f>
        <v>101.73</v>
      </c>
      <c r="D203" s="36">
        <f>+IFERROR(VLOOKUP($A203,'TASA INTERVENCIÓN'!$A$9:$B$4757,2,0),D202)</f>
        <v>0.04</v>
      </c>
      <c r="E203" s="52">
        <v>2.5000000000000001E-3</v>
      </c>
      <c r="F203">
        <f t="shared" si="11"/>
        <v>0.9639423076923076</v>
      </c>
      <c r="G203" s="9">
        <f t="shared" si="10"/>
        <v>1785.7706009615383</v>
      </c>
      <c r="H203" s="33">
        <f t="shared" si="8"/>
        <v>1871.2815496368037</v>
      </c>
      <c r="I203" s="34">
        <f t="shared" si="9"/>
        <v>-18.711549636803738</v>
      </c>
    </row>
    <row r="204" spans="1:9" x14ac:dyDescent="0.25">
      <c r="A204" s="7">
        <v>41835</v>
      </c>
      <c r="B204" s="8">
        <v>1857.93</v>
      </c>
      <c r="C204">
        <f>+VLOOKUP($A204,'USD X Barril WTI'!$A$6060:$B$8189,2,0)</f>
        <v>100.56</v>
      </c>
      <c r="D204" s="36">
        <f>+IFERROR(VLOOKUP($A204,'TASA INTERVENCIÓN'!$A$9:$B$4757,2,0),D203)</f>
        <v>0.04</v>
      </c>
      <c r="E204" s="52">
        <v>2.5000000000000001E-3</v>
      </c>
      <c r="F204">
        <f t="shared" si="11"/>
        <v>0.9639423076923076</v>
      </c>
      <c r="G204" s="9">
        <f t="shared" si="10"/>
        <v>1790.9373317307691</v>
      </c>
      <c r="H204" s="33">
        <f t="shared" si="8"/>
        <v>1871.2815496368037</v>
      </c>
      <c r="I204" s="34">
        <f t="shared" si="9"/>
        <v>-13.351549636803611</v>
      </c>
    </row>
    <row r="205" spans="1:9" x14ac:dyDescent="0.25">
      <c r="A205" s="7">
        <v>41836</v>
      </c>
      <c r="B205" s="9">
        <v>1867.88</v>
      </c>
      <c r="C205">
        <f>+VLOOKUP($A205,'USD X Barril WTI'!$A$6060:$B$8189,2,0)</f>
        <v>101.88</v>
      </c>
      <c r="D205" s="36">
        <f>+IFERROR(VLOOKUP($A205,'TASA INTERVENCIÓN'!$A$9:$B$4757,2,0),D204)</f>
        <v>0.04</v>
      </c>
      <c r="E205" s="52">
        <v>2.5000000000000001E-3</v>
      </c>
      <c r="F205">
        <f t="shared" si="11"/>
        <v>0.9639423076923076</v>
      </c>
      <c r="G205" s="9">
        <f t="shared" si="10"/>
        <v>1800.5285576923077</v>
      </c>
      <c r="H205" s="33">
        <f t="shared" si="8"/>
        <v>1870.4950847457626</v>
      </c>
      <c r="I205" s="34">
        <f t="shared" si="9"/>
        <v>-2.6150847457624877</v>
      </c>
    </row>
    <row r="206" spans="1:9" x14ac:dyDescent="0.25">
      <c r="A206" s="7">
        <v>41837</v>
      </c>
      <c r="B206" s="8">
        <v>1868.41</v>
      </c>
      <c r="C206">
        <f>+VLOOKUP($A206,'USD X Barril WTI'!$A$6060:$B$8189,2,0)</f>
        <v>103.84</v>
      </c>
      <c r="D206" s="36">
        <f>+IFERROR(VLOOKUP($A206,'TASA INTERVENCIÓN'!$A$9:$B$4757,2,0),D205)</f>
        <v>0.04</v>
      </c>
      <c r="E206" s="52">
        <v>2.5000000000000001E-3</v>
      </c>
      <c r="F206">
        <f t="shared" si="11"/>
        <v>0.9639423076923076</v>
      </c>
      <c r="G206" s="9">
        <f t="shared" si="10"/>
        <v>1801.0394471153845</v>
      </c>
      <c r="H206" s="33">
        <f t="shared" si="8"/>
        <v>1876.2722033898303</v>
      </c>
      <c r="I206" s="34">
        <f t="shared" si="9"/>
        <v>-7.8622033898302561</v>
      </c>
    </row>
    <row r="207" spans="1:9" x14ac:dyDescent="0.25">
      <c r="A207" s="7">
        <v>41838</v>
      </c>
      <c r="B207" s="9">
        <v>1872.27</v>
      </c>
      <c r="C207">
        <f>+VLOOKUP($A207,'USD X Barril WTI'!$A$6060:$B$8189,2,0)</f>
        <v>103.83</v>
      </c>
      <c r="D207" s="36">
        <f>+IFERROR(VLOOKUP($A207,'TASA INTERVENCIÓN'!$A$9:$B$4757,2,0),D206)</f>
        <v>0.04</v>
      </c>
      <c r="E207" s="52">
        <v>2.5000000000000001E-3</v>
      </c>
      <c r="F207">
        <f t="shared" si="11"/>
        <v>0.9639423076923076</v>
      </c>
      <c r="G207" s="9">
        <f t="shared" si="10"/>
        <v>1804.7602644230767</v>
      </c>
      <c r="H207" s="33">
        <f t="shared" si="8"/>
        <v>1874.5245036319609</v>
      </c>
      <c r="I207" s="34">
        <f t="shared" si="9"/>
        <v>-2.2545036319609153</v>
      </c>
    </row>
    <row r="208" spans="1:9" x14ac:dyDescent="0.25">
      <c r="A208" s="7">
        <v>41839</v>
      </c>
      <c r="B208" s="8">
        <v>1871.87</v>
      </c>
      <c r="C208" t="e">
        <f>+VLOOKUP($A208,'USD X Barril WTI'!$A$6060:$B$8189,2,0)</f>
        <v>#N/A</v>
      </c>
      <c r="D208" s="36">
        <f>+IFERROR(VLOOKUP($A208,'TASA INTERVENCIÓN'!$A$9:$B$4757,2,0),D207)</f>
        <v>0.04</v>
      </c>
      <c r="E208" s="52">
        <v>2.5000000000000001E-3</v>
      </c>
      <c r="F208">
        <f t="shared" si="11"/>
        <v>0.9639423076923076</v>
      </c>
      <c r="G208" s="9">
        <f t="shared" si="10"/>
        <v>1804.3746874999997</v>
      </c>
      <c r="H208" s="33">
        <f t="shared" si="8"/>
        <v>1874.5245036319609</v>
      </c>
      <c r="I208" s="34">
        <f t="shared" si="9"/>
        <v>-2.6545036319610062</v>
      </c>
    </row>
    <row r="209" spans="1:9" x14ac:dyDescent="0.25">
      <c r="A209" s="7">
        <v>41840</v>
      </c>
      <c r="B209" s="9">
        <v>1871.87</v>
      </c>
      <c r="C209" t="e">
        <f>+VLOOKUP($A209,'USD X Barril WTI'!$A$6060:$B$8189,2,0)</f>
        <v>#N/A</v>
      </c>
      <c r="D209" s="36">
        <f>+IFERROR(VLOOKUP($A209,'TASA INTERVENCIÓN'!$A$9:$B$4757,2,0),D208)</f>
        <v>0.04</v>
      </c>
      <c r="E209" s="52">
        <v>2.5000000000000001E-3</v>
      </c>
      <c r="F209">
        <f t="shared" si="11"/>
        <v>0.9639423076923076</v>
      </c>
      <c r="G209" s="9">
        <f t="shared" si="10"/>
        <v>1804.3746874999997</v>
      </c>
      <c r="H209" s="33">
        <f t="shared" si="8"/>
        <v>1874.5245036319609</v>
      </c>
      <c r="I209" s="34">
        <f t="shared" si="9"/>
        <v>-2.6545036319610062</v>
      </c>
    </row>
    <row r="210" spans="1:9" x14ac:dyDescent="0.25">
      <c r="A210" s="7">
        <v>41841</v>
      </c>
      <c r="B210" s="8">
        <v>1871.87</v>
      </c>
      <c r="C210">
        <f>+VLOOKUP($A210,'USD X Barril WTI'!$A$6060:$B$8189,2,0)</f>
        <v>105.34</v>
      </c>
      <c r="D210" s="36">
        <f>+IFERROR(VLOOKUP($A210,'TASA INTERVENCIÓN'!$A$9:$B$4757,2,0),D209)</f>
        <v>0.04</v>
      </c>
      <c r="E210" s="52">
        <v>2.5000000000000001E-3</v>
      </c>
      <c r="F210">
        <f t="shared" si="11"/>
        <v>0.9639423076923076</v>
      </c>
      <c r="G210" s="9">
        <f t="shared" si="10"/>
        <v>1804.3746874999997</v>
      </c>
      <c r="H210" s="33">
        <f t="shared" si="8"/>
        <v>1874.5245036319609</v>
      </c>
      <c r="I210" s="34">
        <f t="shared" si="9"/>
        <v>-2.6545036319610062</v>
      </c>
    </row>
    <row r="211" spans="1:9" x14ac:dyDescent="0.25">
      <c r="A211" s="7">
        <v>41842</v>
      </c>
      <c r="B211" s="9">
        <v>1861.28</v>
      </c>
      <c r="C211">
        <f>+VLOOKUP($A211,'USD X Barril WTI'!$A$6060:$B$8189,2,0)</f>
        <v>104.59</v>
      </c>
      <c r="D211" s="36">
        <f>+IFERROR(VLOOKUP($A211,'TASA INTERVENCIÓN'!$A$9:$B$4757,2,0),D210)</f>
        <v>0.04</v>
      </c>
      <c r="E211" s="52">
        <v>2.5000000000000001E-3</v>
      </c>
      <c r="F211">
        <f t="shared" si="11"/>
        <v>0.9639423076923076</v>
      </c>
      <c r="G211" s="9">
        <f t="shared" si="10"/>
        <v>1794.1665384615383</v>
      </c>
      <c r="H211" s="33">
        <f t="shared" si="8"/>
        <v>1874.5245036319609</v>
      </c>
      <c r="I211" s="34">
        <f t="shared" si="9"/>
        <v>-13.244503631960924</v>
      </c>
    </row>
    <row r="212" spans="1:9" x14ac:dyDescent="0.25">
      <c r="A212" s="7">
        <v>41843</v>
      </c>
      <c r="B212" s="8">
        <v>1848.98</v>
      </c>
      <c r="C212">
        <f>+VLOOKUP($A212,'USD X Barril WTI'!$A$6060:$B$8189,2,0)</f>
        <v>103.81</v>
      </c>
      <c r="D212" s="36">
        <f>+IFERROR(VLOOKUP($A212,'TASA INTERVENCIÓN'!$A$9:$B$4757,2,0),D211)</f>
        <v>0.04</v>
      </c>
      <c r="E212" s="52">
        <v>2.5000000000000001E-3</v>
      </c>
      <c r="F212">
        <f t="shared" si="11"/>
        <v>0.9639423076923076</v>
      </c>
      <c r="G212" s="9">
        <f t="shared" si="10"/>
        <v>1782.3100480769228</v>
      </c>
      <c r="H212" s="33">
        <f t="shared" si="8"/>
        <v>1865.9122276029054</v>
      </c>
      <c r="I212" s="34">
        <f t="shared" si="9"/>
        <v>-16.932227602905414</v>
      </c>
    </row>
    <row r="213" spans="1:9" x14ac:dyDescent="0.25">
      <c r="A213" s="7">
        <v>41844</v>
      </c>
      <c r="B213" s="9">
        <v>1847.85</v>
      </c>
      <c r="C213">
        <f>+VLOOKUP($A213,'USD X Barril WTI'!$A$6060:$B$8189,2,0)</f>
        <v>102.76</v>
      </c>
      <c r="D213" s="36">
        <f>+IFERROR(VLOOKUP($A213,'TASA INTERVENCIÓN'!$A$9:$B$4757,2,0),D212)</f>
        <v>0.04</v>
      </c>
      <c r="E213" s="52">
        <v>2.5000000000000001E-3</v>
      </c>
      <c r="F213">
        <f t="shared" si="11"/>
        <v>0.9639423076923076</v>
      </c>
      <c r="G213" s="9">
        <f t="shared" si="10"/>
        <v>1781.2207932692304</v>
      </c>
      <c r="H213" s="33">
        <f t="shared" si="8"/>
        <v>1873.5923970944309</v>
      </c>
      <c r="I213" s="34">
        <f t="shared" si="9"/>
        <v>-25.742397094430999</v>
      </c>
    </row>
    <row r="214" spans="1:9" x14ac:dyDescent="0.25">
      <c r="A214" s="7">
        <v>41845</v>
      </c>
      <c r="B214" s="8">
        <v>1846.12</v>
      </c>
      <c r="C214">
        <f>+VLOOKUP($A214,'USD X Barril WTI'!$A$6060:$B$8189,2,0)</f>
        <v>105.23</v>
      </c>
      <c r="D214" s="36">
        <f>+IFERROR(VLOOKUP($A214,'TASA INTERVENCIÓN'!$A$9:$B$4757,2,0),D213)</f>
        <v>0.04</v>
      </c>
      <c r="E214" s="52">
        <v>2.5000000000000001E-3</v>
      </c>
      <c r="F214">
        <f t="shared" si="11"/>
        <v>0.9639423076923076</v>
      </c>
      <c r="G214" s="9">
        <f t="shared" si="10"/>
        <v>1779.5531730769228</v>
      </c>
      <c r="H214" s="33">
        <f t="shared" si="8"/>
        <v>1880.3598789346247</v>
      </c>
      <c r="I214" s="34">
        <f t="shared" si="9"/>
        <v>-34.239878934624812</v>
      </c>
    </row>
    <row r="215" spans="1:9" x14ac:dyDescent="0.25">
      <c r="A215" s="7">
        <v>41846</v>
      </c>
      <c r="B215" s="9">
        <v>1848.56</v>
      </c>
      <c r="C215" t="e">
        <f>+VLOOKUP($A215,'USD X Barril WTI'!$A$6060:$B$8189,2,0)</f>
        <v>#N/A</v>
      </c>
      <c r="D215" s="36">
        <f>+IFERROR(VLOOKUP($A215,'TASA INTERVENCIÓN'!$A$9:$B$4757,2,0),D214)</f>
        <v>0.04</v>
      </c>
      <c r="E215" s="52">
        <v>2.5000000000000001E-3</v>
      </c>
      <c r="F215">
        <f t="shared" si="11"/>
        <v>0.9639423076923076</v>
      </c>
      <c r="G215" s="9">
        <f t="shared" si="10"/>
        <v>1781.905192307692</v>
      </c>
      <c r="H215" s="33">
        <f t="shared" si="8"/>
        <v>1879.8161501210652</v>
      </c>
      <c r="I215" s="34">
        <f t="shared" si="9"/>
        <v>-31.256150121065275</v>
      </c>
    </row>
    <row r="216" spans="1:9" x14ac:dyDescent="0.25">
      <c r="A216" s="7">
        <v>41847</v>
      </c>
      <c r="B216" s="8">
        <v>1848.56</v>
      </c>
      <c r="C216" t="e">
        <f>+VLOOKUP($A216,'USD X Barril WTI'!$A$6060:$B$8189,2,0)</f>
        <v>#N/A</v>
      </c>
      <c r="D216" s="36">
        <f>+IFERROR(VLOOKUP($A216,'TASA INTERVENCIÓN'!$A$9:$B$4757,2,0),D215)</f>
        <v>0.04</v>
      </c>
      <c r="E216" s="52">
        <v>2.5000000000000001E-3</v>
      </c>
      <c r="F216">
        <f t="shared" si="11"/>
        <v>0.9639423076923076</v>
      </c>
      <c r="G216" s="9">
        <f t="shared" si="10"/>
        <v>1781.905192307692</v>
      </c>
      <c r="H216" s="33">
        <f t="shared" si="8"/>
        <v>1885.9330992736075</v>
      </c>
      <c r="I216" s="34">
        <f t="shared" si="9"/>
        <v>-37.373099273607522</v>
      </c>
    </row>
    <row r="217" spans="1:9" x14ac:dyDescent="0.25">
      <c r="A217" s="7">
        <v>41848</v>
      </c>
      <c r="B217" s="9">
        <v>1848.56</v>
      </c>
      <c r="C217">
        <f>+VLOOKUP($A217,'USD X Barril WTI'!$A$6060:$B$8189,2,0)</f>
        <v>105.68</v>
      </c>
      <c r="D217" s="36">
        <f>+IFERROR(VLOOKUP($A217,'TASA INTERVENCIÓN'!$A$9:$B$4757,2,0),D216)</f>
        <v>0.04</v>
      </c>
      <c r="E217" s="52">
        <v>2.5000000000000001E-3</v>
      </c>
      <c r="F217">
        <f t="shared" si="11"/>
        <v>0.9639423076923076</v>
      </c>
      <c r="G217" s="9">
        <f t="shared" si="10"/>
        <v>1781.905192307692</v>
      </c>
      <c r="H217" s="33">
        <f t="shared" si="8"/>
        <v>1885.9330992736075</v>
      </c>
      <c r="I217" s="34">
        <f t="shared" si="9"/>
        <v>-37.373099273607522</v>
      </c>
    </row>
    <row r="218" spans="1:9" x14ac:dyDescent="0.25">
      <c r="A218" s="7">
        <v>41849</v>
      </c>
      <c r="B218" s="8">
        <v>1850.61</v>
      </c>
      <c r="C218">
        <f>+VLOOKUP($A218,'USD X Barril WTI'!$A$6060:$B$8189,2,0)</f>
        <v>104.91</v>
      </c>
      <c r="D218" s="36">
        <f>+IFERROR(VLOOKUP($A218,'TASA INTERVENCIÓN'!$A$9:$B$4757,2,0),D217)</f>
        <v>0.04</v>
      </c>
      <c r="E218" s="52">
        <v>2.5000000000000001E-3</v>
      </c>
      <c r="F218">
        <f t="shared" si="11"/>
        <v>0.9639423076923076</v>
      </c>
      <c r="G218" s="9">
        <f t="shared" si="10"/>
        <v>1783.8812740384612</v>
      </c>
      <c r="H218" s="33">
        <f t="shared" si="8"/>
        <v>1881.3777053140095</v>
      </c>
      <c r="I218" s="34">
        <f t="shared" si="9"/>
        <v>-30.767705314009618</v>
      </c>
    </row>
    <row r="219" spans="1:9" x14ac:dyDescent="0.25">
      <c r="A219" s="7">
        <v>41850</v>
      </c>
      <c r="B219" s="9">
        <v>1853.3</v>
      </c>
      <c r="C219">
        <f>+VLOOKUP($A219,'USD X Barril WTI'!$A$6060:$B$8189,2,0)</f>
        <v>104.29</v>
      </c>
      <c r="D219" s="36">
        <f>+IFERROR(VLOOKUP($A219,'TASA INTERVENCIÓN'!$A$9:$B$4757,2,0),D218)</f>
        <v>0.04</v>
      </c>
      <c r="E219" s="52">
        <v>2.5000000000000001E-3</v>
      </c>
      <c r="F219">
        <f t="shared" si="11"/>
        <v>0.9639423076923076</v>
      </c>
      <c r="G219" s="9">
        <f t="shared" si="10"/>
        <v>1786.4742788461535</v>
      </c>
      <c r="H219" s="33">
        <f t="shared" si="8"/>
        <v>1875.3336473429952</v>
      </c>
      <c r="I219" s="34">
        <f t="shared" si="9"/>
        <v>-22.033647342995209</v>
      </c>
    </row>
    <row r="220" spans="1:9" x14ac:dyDescent="0.25">
      <c r="A220" s="7">
        <v>41851</v>
      </c>
      <c r="B220" s="8">
        <v>1872.43</v>
      </c>
      <c r="C220">
        <f>+VLOOKUP($A220,'USD X Barril WTI'!$A$6060:$B$8189,2,0)</f>
        <v>98.23</v>
      </c>
      <c r="D220" s="36">
        <f>+IFERROR(VLOOKUP($A220,'TASA INTERVENCIÓN'!$A$9:$B$4757,2,0),D219)</f>
        <v>0.04</v>
      </c>
      <c r="E220" s="52">
        <v>2.5000000000000001E-3</v>
      </c>
      <c r="F220">
        <f t="shared" si="11"/>
        <v>0.9639423076923076</v>
      </c>
      <c r="G220" s="9">
        <f t="shared" si="10"/>
        <v>1804.9144951923076</v>
      </c>
      <c r="H220" s="33">
        <f t="shared" si="8"/>
        <v>1874.3747342995171</v>
      </c>
      <c r="I220" s="34">
        <f t="shared" si="9"/>
        <v>-1.9447342995169947</v>
      </c>
    </row>
    <row r="221" spans="1:9" x14ac:dyDescent="0.25">
      <c r="A221" s="7">
        <v>41852</v>
      </c>
      <c r="B221" s="9">
        <v>1878.75</v>
      </c>
      <c r="C221">
        <f>+VLOOKUP($A221,'USD X Barril WTI'!$A$6060:$B$8189,2,0)</f>
        <v>97.86</v>
      </c>
      <c r="D221" s="36">
        <f>+IFERROR(VLOOKUP($A221,'TASA INTERVENCIÓN'!$A$9:$B$4757,2,0),D220)</f>
        <v>4.2500000000000003E-2</v>
      </c>
      <c r="E221" s="52">
        <v>2.5000000000000001E-3</v>
      </c>
      <c r="F221">
        <f t="shared" si="11"/>
        <v>0.9616306954436451</v>
      </c>
      <c r="G221" s="9">
        <f t="shared" si="10"/>
        <v>1806.6636690647483</v>
      </c>
      <c r="H221" s="33">
        <f t="shared" ref="H221:H284" si="12">+G129</f>
        <v>1872.7474879227052</v>
      </c>
      <c r="I221" s="34">
        <f t="shared" si="9"/>
        <v>6.0025120772947957</v>
      </c>
    </row>
    <row r="222" spans="1:9" x14ac:dyDescent="0.25">
      <c r="A222" s="7">
        <v>41853</v>
      </c>
      <c r="B222" s="8">
        <v>1873.65</v>
      </c>
      <c r="C222" t="e">
        <f>+VLOOKUP($A222,'USD X Barril WTI'!$A$6060:$B$8189,2,0)</f>
        <v>#N/A</v>
      </c>
      <c r="D222" s="36">
        <f>+IFERROR(VLOOKUP($A222,'TASA INTERVENCIÓN'!$A$9:$B$4757,2,0),D221)</f>
        <v>4.2500000000000003E-2</v>
      </c>
      <c r="E222" s="52">
        <v>2.5000000000000001E-3</v>
      </c>
      <c r="F222">
        <f t="shared" si="11"/>
        <v>0.9616306954436451</v>
      </c>
      <c r="G222" s="9">
        <f t="shared" si="10"/>
        <v>1801.7593525179857</v>
      </c>
      <c r="H222" s="33">
        <f t="shared" si="12"/>
        <v>1872.7474879227052</v>
      </c>
      <c r="I222" s="34">
        <f t="shared" si="9"/>
        <v>0.90251207729488669</v>
      </c>
    </row>
    <row r="223" spans="1:9" x14ac:dyDescent="0.25">
      <c r="A223" s="7">
        <v>41854</v>
      </c>
      <c r="B223" s="9">
        <v>1873.65</v>
      </c>
      <c r="C223" t="e">
        <f>+VLOOKUP($A223,'USD X Barril WTI'!$A$6060:$B$8189,2,0)</f>
        <v>#N/A</v>
      </c>
      <c r="D223" s="36">
        <f>+IFERROR(VLOOKUP($A223,'TASA INTERVENCIÓN'!$A$9:$B$4757,2,0),D222)</f>
        <v>4.2500000000000003E-2</v>
      </c>
      <c r="E223" s="52">
        <v>2.5000000000000001E-3</v>
      </c>
      <c r="F223">
        <f t="shared" si="11"/>
        <v>0.9616306954436451</v>
      </c>
      <c r="G223" s="9">
        <f t="shared" si="10"/>
        <v>1801.7593525179857</v>
      </c>
      <c r="H223" s="33">
        <f t="shared" si="12"/>
        <v>1865.8123188405796</v>
      </c>
      <c r="I223" s="34">
        <f t="shared" si="9"/>
        <v>7.8376811594205265</v>
      </c>
    </row>
    <row r="224" spans="1:9" x14ac:dyDescent="0.25">
      <c r="A224" s="7">
        <v>41855</v>
      </c>
      <c r="B224" s="8">
        <v>1873.65</v>
      </c>
      <c r="C224">
        <f>+VLOOKUP($A224,'USD X Barril WTI'!$A$6060:$B$8189,2,0)</f>
        <v>98.26</v>
      </c>
      <c r="D224" s="36">
        <f>+IFERROR(VLOOKUP($A224,'TASA INTERVENCIÓN'!$A$9:$B$4757,2,0),D223)</f>
        <v>4.2500000000000003E-2</v>
      </c>
      <c r="E224" s="52">
        <v>2.5000000000000001E-3</v>
      </c>
      <c r="F224">
        <f t="shared" si="11"/>
        <v>0.9616306954436451</v>
      </c>
      <c r="G224" s="9">
        <f t="shared" si="10"/>
        <v>1801.7593525179857</v>
      </c>
      <c r="H224" s="33">
        <f t="shared" si="12"/>
        <v>1865.8123188405796</v>
      </c>
      <c r="I224" s="34">
        <f t="shared" si="9"/>
        <v>7.8376811594205265</v>
      </c>
    </row>
    <row r="225" spans="1:9" x14ac:dyDescent="0.25">
      <c r="A225" s="7">
        <v>41856</v>
      </c>
      <c r="B225" s="9">
        <v>1878.68</v>
      </c>
      <c r="C225">
        <f>+VLOOKUP($A225,'USD X Barril WTI'!$A$6060:$B$8189,2,0)</f>
        <v>97.34</v>
      </c>
      <c r="D225" s="36">
        <f>+IFERROR(VLOOKUP($A225,'TASA INTERVENCIÓN'!$A$9:$B$4757,2,0),D224)</f>
        <v>4.2500000000000003E-2</v>
      </c>
      <c r="E225" s="52">
        <v>2.5000000000000001E-3</v>
      </c>
      <c r="F225">
        <f t="shared" si="11"/>
        <v>0.9616306954436451</v>
      </c>
      <c r="G225" s="9">
        <f t="shared" si="10"/>
        <v>1806.5963549160672</v>
      </c>
      <c r="H225" s="33">
        <f t="shared" si="12"/>
        <v>1865.8123188405796</v>
      </c>
      <c r="I225" s="34">
        <f t="shared" si="9"/>
        <v>12.867681159420499</v>
      </c>
    </row>
    <row r="226" spans="1:9" x14ac:dyDescent="0.25">
      <c r="A226" s="7">
        <v>41857</v>
      </c>
      <c r="B226" s="8">
        <v>1892.35</v>
      </c>
      <c r="C226">
        <f>+VLOOKUP($A226,'USD X Barril WTI'!$A$6060:$B$8189,2,0)</f>
        <v>96.93</v>
      </c>
      <c r="D226" s="36">
        <f>+IFERROR(VLOOKUP($A226,'TASA INTERVENCIÓN'!$A$9:$B$4757,2,0),D225)</f>
        <v>4.2500000000000003E-2</v>
      </c>
      <c r="E226" s="52">
        <v>2.5000000000000001E-3</v>
      </c>
      <c r="F226">
        <f t="shared" si="11"/>
        <v>0.9616306954436451</v>
      </c>
      <c r="G226" s="9">
        <f t="shared" si="10"/>
        <v>1819.7418465227818</v>
      </c>
      <c r="H226" s="33">
        <f t="shared" si="12"/>
        <v>1862.6837439613525</v>
      </c>
      <c r="I226" s="34">
        <f t="shared" si="9"/>
        <v>29.666256038647361</v>
      </c>
    </row>
    <row r="227" spans="1:9" x14ac:dyDescent="0.25">
      <c r="A227" s="7">
        <v>41858</v>
      </c>
      <c r="B227" s="9">
        <v>1888.51</v>
      </c>
      <c r="C227">
        <f>+VLOOKUP($A227,'USD X Barril WTI'!$A$6060:$B$8189,2,0)</f>
        <v>97.34</v>
      </c>
      <c r="D227" s="36">
        <f>+IFERROR(VLOOKUP($A227,'TASA INTERVENCIÓN'!$A$9:$B$4757,2,0),D226)</f>
        <v>4.2500000000000003E-2</v>
      </c>
      <c r="E227" s="52">
        <v>2.5000000000000001E-3</v>
      </c>
      <c r="F227">
        <f t="shared" si="11"/>
        <v>0.9616306954436451</v>
      </c>
      <c r="G227" s="9">
        <f t="shared" si="10"/>
        <v>1816.0491846522782</v>
      </c>
      <c r="H227" s="33">
        <f t="shared" si="12"/>
        <v>1857.9666666666667</v>
      </c>
      <c r="I227" s="34">
        <f t="shared" si="9"/>
        <v>30.543333333333294</v>
      </c>
    </row>
    <row r="228" spans="1:9" x14ac:dyDescent="0.25">
      <c r="A228" s="7">
        <v>41859</v>
      </c>
      <c r="B228" s="8">
        <v>1888.51</v>
      </c>
      <c r="C228">
        <f>+VLOOKUP($A228,'USD X Barril WTI'!$A$6060:$B$8189,2,0)</f>
        <v>97.61</v>
      </c>
      <c r="D228" s="36">
        <f>+IFERROR(VLOOKUP($A228,'TASA INTERVENCIÓN'!$A$9:$B$4757,2,0),D227)</f>
        <v>4.2500000000000003E-2</v>
      </c>
      <c r="E228" s="52">
        <v>2.5000000000000001E-3</v>
      </c>
      <c r="F228">
        <f t="shared" si="11"/>
        <v>0.9616306954436451</v>
      </c>
      <c r="G228" s="9">
        <f t="shared" si="10"/>
        <v>1816.0491846522782</v>
      </c>
      <c r="H228" s="33">
        <f t="shared" si="12"/>
        <v>1852.9008937198068</v>
      </c>
      <c r="I228" s="34">
        <f t="shared" si="9"/>
        <v>35.609106280193146</v>
      </c>
    </row>
    <row r="229" spans="1:9" x14ac:dyDescent="0.25">
      <c r="A229" s="7">
        <v>41860</v>
      </c>
      <c r="B229" s="9">
        <v>1891.59</v>
      </c>
      <c r="C229" t="e">
        <f>+VLOOKUP($A229,'USD X Barril WTI'!$A$6060:$B$8189,2,0)</f>
        <v>#N/A</v>
      </c>
      <c r="D229" s="36">
        <f>+IFERROR(VLOOKUP($A229,'TASA INTERVENCIÓN'!$A$9:$B$4757,2,0),D228)</f>
        <v>4.2500000000000003E-2</v>
      </c>
      <c r="E229" s="52">
        <v>2.5000000000000001E-3</v>
      </c>
      <c r="F229">
        <f t="shared" si="11"/>
        <v>0.9616306954436451</v>
      </c>
      <c r="G229" s="9">
        <f t="shared" si="10"/>
        <v>1819.0110071942445</v>
      </c>
      <c r="H229" s="33">
        <f t="shared" si="12"/>
        <v>1842.4206521739131</v>
      </c>
      <c r="I229" s="34">
        <f t="shared" si="9"/>
        <v>49.169347826086778</v>
      </c>
    </row>
    <row r="230" spans="1:9" x14ac:dyDescent="0.25">
      <c r="A230" s="7">
        <v>41861</v>
      </c>
      <c r="B230" s="8">
        <v>1891.59</v>
      </c>
      <c r="C230" t="e">
        <f>+VLOOKUP($A230,'USD X Barril WTI'!$A$6060:$B$8189,2,0)</f>
        <v>#N/A</v>
      </c>
      <c r="D230" s="36">
        <f>+IFERROR(VLOOKUP($A230,'TASA INTERVENCIÓN'!$A$9:$B$4757,2,0),D229)</f>
        <v>4.2500000000000003E-2</v>
      </c>
      <c r="E230" s="52">
        <v>2.5000000000000001E-3</v>
      </c>
      <c r="F230">
        <f t="shared" si="11"/>
        <v>0.9616306954436451</v>
      </c>
      <c r="G230" s="9">
        <f t="shared" si="10"/>
        <v>1819.0110071942445</v>
      </c>
      <c r="H230" s="33">
        <f t="shared" si="12"/>
        <v>1841.8007487922705</v>
      </c>
      <c r="I230" s="34">
        <f t="shared" ref="I230:I293" si="13">+B230-H230</f>
        <v>49.789251207729421</v>
      </c>
    </row>
    <row r="231" spans="1:9" x14ac:dyDescent="0.25">
      <c r="A231" s="7">
        <v>41862</v>
      </c>
      <c r="B231" s="9">
        <v>1891.59</v>
      </c>
      <c r="C231">
        <f>+VLOOKUP($A231,'USD X Barril WTI'!$A$6060:$B$8189,2,0)</f>
        <v>98.09</v>
      </c>
      <c r="D231" s="36">
        <f>+IFERROR(VLOOKUP($A231,'TASA INTERVENCIÓN'!$A$9:$B$4757,2,0),D230)</f>
        <v>4.2500000000000003E-2</v>
      </c>
      <c r="E231" s="52">
        <v>2.5000000000000001E-3</v>
      </c>
      <c r="F231">
        <f t="shared" si="11"/>
        <v>0.9616306954436451</v>
      </c>
      <c r="G231" s="9">
        <f t="shared" si="10"/>
        <v>1819.0110071942445</v>
      </c>
      <c r="H231" s="33">
        <f t="shared" si="12"/>
        <v>1841.8007487922705</v>
      </c>
      <c r="I231" s="34">
        <f t="shared" si="13"/>
        <v>49.789251207729421</v>
      </c>
    </row>
    <row r="232" spans="1:9" x14ac:dyDescent="0.25">
      <c r="A232" s="7">
        <v>41863</v>
      </c>
      <c r="B232" s="8">
        <v>1881.62</v>
      </c>
      <c r="C232">
        <f>+VLOOKUP($A232,'USD X Barril WTI'!$A$6060:$B$8189,2,0)</f>
        <v>97.36</v>
      </c>
      <c r="D232" s="36">
        <f>+IFERROR(VLOOKUP($A232,'TASA INTERVENCIÓN'!$A$9:$B$4757,2,0),D231)</f>
        <v>4.2500000000000003E-2</v>
      </c>
      <c r="E232" s="52">
        <v>2.5000000000000001E-3</v>
      </c>
      <c r="F232">
        <f t="shared" si="11"/>
        <v>0.9616306954436451</v>
      </c>
      <c r="G232" s="9">
        <f t="shared" si="10"/>
        <v>1809.4235491606714</v>
      </c>
      <c r="H232" s="33">
        <f t="shared" si="12"/>
        <v>1841.8007487922705</v>
      </c>
      <c r="I232" s="34">
        <f t="shared" si="13"/>
        <v>39.819251207729394</v>
      </c>
    </row>
    <row r="233" spans="1:9" x14ac:dyDescent="0.25">
      <c r="A233" s="7">
        <v>41864</v>
      </c>
      <c r="B233" s="9">
        <v>1877.4</v>
      </c>
      <c r="C233">
        <f>+VLOOKUP($A233,'USD X Barril WTI'!$A$6060:$B$8189,2,0)</f>
        <v>97.57</v>
      </c>
      <c r="D233" s="36">
        <f>+IFERROR(VLOOKUP($A233,'TASA INTERVENCIÓN'!$A$9:$B$4757,2,0),D232)</f>
        <v>4.2500000000000003E-2</v>
      </c>
      <c r="E233" s="52">
        <v>2.5000000000000001E-3</v>
      </c>
      <c r="F233">
        <f t="shared" si="11"/>
        <v>0.9616306954436451</v>
      </c>
      <c r="G233" s="9">
        <f t="shared" si="10"/>
        <v>1805.3654676258993</v>
      </c>
      <c r="H233" s="33">
        <f t="shared" si="12"/>
        <v>1845.0358695652174</v>
      </c>
      <c r="I233" s="34">
        <f t="shared" si="13"/>
        <v>32.364130434782737</v>
      </c>
    </row>
    <row r="234" spans="1:9" x14ac:dyDescent="0.25">
      <c r="A234" s="7">
        <v>41865</v>
      </c>
      <c r="B234" s="8">
        <v>1883.33</v>
      </c>
      <c r="C234">
        <f>+VLOOKUP($A234,'USD X Barril WTI'!$A$6060:$B$8189,2,0)</f>
        <v>95.54</v>
      </c>
      <c r="D234" s="36">
        <f>+IFERROR(VLOOKUP($A234,'TASA INTERVENCIÓN'!$A$9:$B$4757,2,0),D233)</f>
        <v>4.2500000000000003E-2</v>
      </c>
      <c r="E234" s="52">
        <v>2.5000000000000001E-3</v>
      </c>
      <c r="F234">
        <f t="shared" si="11"/>
        <v>0.9616306954436451</v>
      </c>
      <c r="G234" s="9">
        <f t="shared" si="10"/>
        <v>1811.0679376498802</v>
      </c>
      <c r="H234" s="33">
        <f t="shared" si="12"/>
        <v>1859.4195652173912</v>
      </c>
      <c r="I234" s="34">
        <f t="shared" si="13"/>
        <v>23.910434782608718</v>
      </c>
    </row>
    <row r="235" spans="1:9" x14ac:dyDescent="0.25">
      <c r="A235" s="7">
        <v>41866</v>
      </c>
      <c r="B235" s="9">
        <v>1877.77</v>
      </c>
      <c r="C235">
        <f>+VLOOKUP($A235,'USD X Barril WTI'!$A$6060:$B$8189,2,0)</f>
        <v>97.3</v>
      </c>
      <c r="D235" s="36">
        <f>+IFERROR(VLOOKUP($A235,'TASA INTERVENCIÓN'!$A$9:$B$4757,2,0),D234)</f>
        <v>4.2500000000000003E-2</v>
      </c>
      <c r="E235" s="52">
        <v>2.5000000000000001E-3</v>
      </c>
      <c r="F235">
        <f t="shared" si="11"/>
        <v>0.9616306954436451</v>
      </c>
      <c r="G235" s="9">
        <f t="shared" si="10"/>
        <v>1805.7212709832133</v>
      </c>
      <c r="H235" s="33">
        <f t="shared" si="12"/>
        <v>1864.8534057971012</v>
      </c>
      <c r="I235" s="34">
        <f t="shared" si="13"/>
        <v>12.91659420289875</v>
      </c>
    </row>
    <row r="236" spans="1:9" x14ac:dyDescent="0.25">
      <c r="A236" s="7">
        <v>41867</v>
      </c>
      <c r="B236" s="8">
        <v>1884.81</v>
      </c>
      <c r="C236" t="e">
        <f>+VLOOKUP($A236,'USD X Barril WTI'!$A$6060:$B$8189,2,0)</f>
        <v>#N/A</v>
      </c>
      <c r="D236" s="36">
        <f>+IFERROR(VLOOKUP($A236,'TASA INTERVENCIÓN'!$A$9:$B$4757,2,0),D235)</f>
        <v>4.2500000000000003E-2</v>
      </c>
      <c r="E236" s="52">
        <v>2.5000000000000001E-3</v>
      </c>
      <c r="F236">
        <f t="shared" si="11"/>
        <v>0.9616306954436451</v>
      </c>
      <c r="G236" s="9">
        <f t="shared" si="10"/>
        <v>1812.4911510791367</v>
      </c>
      <c r="H236" s="33">
        <f t="shared" si="12"/>
        <v>1867.2652173913043</v>
      </c>
      <c r="I236" s="34">
        <f t="shared" si="13"/>
        <v>17.544782608695641</v>
      </c>
    </row>
    <row r="237" spans="1:9" x14ac:dyDescent="0.25">
      <c r="A237" s="7">
        <v>41868</v>
      </c>
      <c r="B237" s="9">
        <v>1884.81</v>
      </c>
      <c r="C237" t="e">
        <f>+VLOOKUP($A237,'USD X Barril WTI'!$A$6060:$B$8189,2,0)</f>
        <v>#N/A</v>
      </c>
      <c r="D237" s="36">
        <f>+IFERROR(VLOOKUP($A237,'TASA INTERVENCIÓN'!$A$9:$B$4757,2,0),D236)</f>
        <v>4.2500000000000003E-2</v>
      </c>
      <c r="E237" s="52">
        <v>2.5000000000000001E-3</v>
      </c>
      <c r="F237">
        <f t="shared" si="11"/>
        <v>0.9616306954436451</v>
      </c>
      <c r="G237" s="9">
        <f t="shared" si="10"/>
        <v>1812.4911510791367</v>
      </c>
      <c r="H237" s="33">
        <f t="shared" si="12"/>
        <v>1864.9502657004832</v>
      </c>
      <c r="I237" s="34">
        <f t="shared" si="13"/>
        <v>19.859734299516731</v>
      </c>
    </row>
    <row r="238" spans="1:9" x14ac:dyDescent="0.25">
      <c r="A238" s="7">
        <v>41869</v>
      </c>
      <c r="B238" s="8">
        <v>1884.81</v>
      </c>
      <c r="C238">
        <f>+VLOOKUP($A238,'USD X Barril WTI'!$A$6060:$B$8189,2,0)</f>
        <v>96.44</v>
      </c>
      <c r="D238" s="36">
        <f>+IFERROR(VLOOKUP($A238,'TASA INTERVENCIÓN'!$A$9:$B$4757,2,0),D237)</f>
        <v>4.2500000000000003E-2</v>
      </c>
      <c r="E238" s="52">
        <v>2.5000000000000001E-3</v>
      </c>
      <c r="F238">
        <f t="shared" si="11"/>
        <v>0.9616306954436451</v>
      </c>
      <c r="G238" s="9">
        <f t="shared" si="10"/>
        <v>1812.4911510791367</v>
      </c>
      <c r="H238" s="33">
        <f t="shared" si="12"/>
        <v>1864.9502657004832</v>
      </c>
      <c r="I238" s="34">
        <f t="shared" si="13"/>
        <v>19.859734299516731</v>
      </c>
    </row>
    <row r="239" spans="1:9" x14ac:dyDescent="0.25">
      <c r="A239" s="7">
        <v>41870</v>
      </c>
      <c r="B239" s="9">
        <v>1884.81</v>
      </c>
      <c r="C239">
        <f>+VLOOKUP($A239,'USD X Barril WTI'!$A$6060:$B$8189,2,0)</f>
        <v>94.35</v>
      </c>
      <c r="D239" s="36">
        <f>+IFERROR(VLOOKUP($A239,'TASA INTERVENCIÓN'!$A$9:$B$4757,2,0),D238)</f>
        <v>4.2500000000000003E-2</v>
      </c>
      <c r="E239" s="52">
        <v>2.5000000000000001E-3</v>
      </c>
      <c r="F239">
        <f t="shared" si="11"/>
        <v>0.9616306954436451</v>
      </c>
      <c r="G239" s="9">
        <f t="shared" si="10"/>
        <v>1812.4911510791367</v>
      </c>
      <c r="H239" s="33">
        <f t="shared" si="12"/>
        <v>1864.9502657004832</v>
      </c>
      <c r="I239" s="34">
        <f t="shared" si="13"/>
        <v>19.859734299516731</v>
      </c>
    </row>
    <row r="240" spans="1:9" x14ac:dyDescent="0.25">
      <c r="A240" s="7">
        <v>41871</v>
      </c>
      <c r="B240" s="8">
        <v>1894.27</v>
      </c>
      <c r="C240">
        <f>+VLOOKUP($A240,'USD X Barril WTI'!$A$6060:$B$8189,2,0)</f>
        <v>96.4</v>
      </c>
      <c r="D240" s="36">
        <f>+IFERROR(VLOOKUP($A240,'TASA INTERVENCIÓN'!$A$9:$B$4757,2,0),D239)</f>
        <v>4.2500000000000003E-2</v>
      </c>
      <c r="E240" s="52">
        <v>2.5000000000000001E-3</v>
      </c>
      <c r="F240">
        <f t="shared" si="11"/>
        <v>0.9616306954436451</v>
      </c>
      <c r="G240" s="9">
        <f t="shared" si="10"/>
        <v>1821.5881774580337</v>
      </c>
      <c r="H240" s="33">
        <f t="shared" si="12"/>
        <v>1860.8337198067634</v>
      </c>
      <c r="I240" s="34">
        <f t="shared" si="13"/>
        <v>33.436280193236598</v>
      </c>
    </row>
    <row r="241" spans="1:9" x14ac:dyDescent="0.25">
      <c r="A241" s="7">
        <v>41872</v>
      </c>
      <c r="B241" s="9">
        <v>1912.43</v>
      </c>
      <c r="C241">
        <f>+VLOOKUP($A241,'USD X Barril WTI'!$A$6060:$B$8189,2,0)</f>
        <v>93.97</v>
      </c>
      <c r="D241" s="36">
        <f>+IFERROR(VLOOKUP($A241,'TASA INTERVENCIÓN'!$A$9:$B$4757,2,0),D240)</f>
        <v>4.2500000000000003E-2</v>
      </c>
      <c r="E241" s="52">
        <v>2.5000000000000001E-3</v>
      </c>
      <c r="F241">
        <f t="shared" si="11"/>
        <v>0.9616306954436451</v>
      </c>
      <c r="G241" s="9">
        <f t="shared" si="10"/>
        <v>1839.0513908872902</v>
      </c>
      <c r="H241" s="33">
        <f t="shared" si="12"/>
        <v>1860.1072705314009</v>
      </c>
      <c r="I241" s="34">
        <f t="shared" si="13"/>
        <v>52.322729468599164</v>
      </c>
    </row>
    <row r="242" spans="1:9" x14ac:dyDescent="0.25">
      <c r="A242" s="7">
        <v>41873</v>
      </c>
      <c r="B242" s="8">
        <v>1919.84</v>
      </c>
      <c r="C242">
        <f>+VLOOKUP($A242,'USD X Barril WTI'!$A$6060:$B$8189,2,0)</f>
        <v>93.61</v>
      </c>
      <c r="D242" s="36">
        <f>+IFERROR(VLOOKUP($A242,'TASA INTERVENCIÓN'!$A$9:$B$4757,2,0),D241)</f>
        <v>4.2500000000000003E-2</v>
      </c>
      <c r="E242" s="52">
        <v>2.5000000000000001E-3</v>
      </c>
      <c r="F242">
        <f t="shared" si="11"/>
        <v>0.9616306954436451</v>
      </c>
      <c r="G242" s="9">
        <f t="shared" si="10"/>
        <v>1846.1770743405275</v>
      </c>
      <c r="H242" s="33">
        <f t="shared" si="12"/>
        <v>1851.3123913043478</v>
      </c>
      <c r="I242" s="34">
        <f t="shared" si="13"/>
        <v>68.527608695652134</v>
      </c>
    </row>
    <row r="243" spans="1:9" x14ac:dyDescent="0.25">
      <c r="A243" s="7">
        <v>41874</v>
      </c>
      <c r="B243" s="9">
        <v>1924.4</v>
      </c>
      <c r="C243" t="e">
        <f>+VLOOKUP($A243,'USD X Barril WTI'!$A$6060:$B$8189,2,0)</f>
        <v>#N/A</v>
      </c>
      <c r="D243" s="36">
        <f>+IFERROR(VLOOKUP($A243,'TASA INTERVENCIÓN'!$A$9:$B$4757,2,0),D242)</f>
        <v>4.2500000000000003E-2</v>
      </c>
      <c r="E243" s="52">
        <v>2.5000000000000001E-3</v>
      </c>
      <c r="F243">
        <f t="shared" si="11"/>
        <v>0.9616306954436451</v>
      </c>
      <c r="G243" s="9">
        <f t="shared" si="10"/>
        <v>1850.5621103117508</v>
      </c>
      <c r="H243" s="33">
        <f t="shared" si="12"/>
        <v>1845.9560386473429</v>
      </c>
      <c r="I243" s="34">
        <f t="shared" si="13"/>
        <v>78.443961352657197</v>
      </c>
    </row>
    <row r="244" spans="1:9" x14ac:dyDescent="0.25">
      <c r="A244" s="7">
        <v>41875</v>
      </c>
      <c r="B244" s="8">
        <v>1924.4</v>
      </c>
      <c r="C244" t="e">
        <f>+VLOOKUP($A244,'USD X Barril WTI'!$A$6060:$B$8189,2,0)</f>
        <v>#N/A</v>
      </c>
      <c r="D244" s="36">
        <f>+IFERROR(VLOOKUP($A244,'TASA INTERVENCIÓN'!$A$9:$B$4757,2,0),D243)</f>
        <v>4.2500000000000003E-2</v>
      </c>
      <c r="E244" s="52">
        <v>2.5000000000000001E-3</v>
      </c>
      <c r="F244">
        <f t="shared" si="11"/>
        <v>0.9616306954436451</v>
      </c>
      <c r="G244" s="9">
        <f t="shared" si="10"/>
        <v>1850.5621103117508</v>
      </c>
      <c r="H244" s="33">
        <f t="shared" si="12"/>
        <v>1845.6945169082126</v>
      </c>
      <c r="I244" s="34">
        <f t="shared" si="13"/>
        <v>78.705483091787528</v>
      </c>
    </row>
    <row r="245" spans="1:9" x14ac:dyDescent="0.25">
      <c r="A245" s="7">
        <v>41876</v>
      </c>
      <c r="B245" s="9">
        <v>1924.4</v>
      </c>
      <c r="C245">
        <f>+VLOOKUP($A245,'USD X Barril WTI'!$A$6060:$B$8189,2,0)</f>
        <v>95.39</v>
      </c>
      <c r="D245" s="36">
        <f>+IFERROR(VLOOKUP($A245,'TASA INTERVENCIÓN'!$A$9:$B$4757,2,0),D244)</f>
        <v>4.2500000000000003E-2</v>
      </c>
      <c r="E245" s="52">
        <v>2.5000000000000001E-3</v>
      </c>
      <c r="F245">
        <f t="shared" si="11"/>
        <v>0.9616306954436451</v>
      </c>
      <c r="G245" s="9">
        <f t="shared" si="10"/>
        <v>1850.5621103117508</v>
      </c>
      <c r="H245" s="33">
        <f t="shared" si="12"/>
        <v>1845.6945169082126</v>
      </c>
      <c r="I245" s="34">
        <f t="shared" si="13"/>
        <v>78.705483091787528</v>
      </c>
    </row>
    <row r="246" spans="1:9" x14ac:dyDescent="0.25">
      <c r="A246" s="7">
        <v>41877</v>
      </c>
      <c r="B246" s="8">
        <v>1932.39</v>
      </c>
      <c r="C246">
        <f>+VLOOKUP($A246,'USD X Barril WTI'!$A$6060:$B$8189,2,0)</f>
        <v>95.78</v>
      </c>
      <c r="D246" s="36">
        <f>+IFERROR(VLOOKUP($A246,'TASA INTERVENCIÓN'!$A$9:$B$4757,2,0),D245)</f>
        <v>4.2500000000000003E-2</v>
      </c>
      <c r="E246" s="52">
        <v>2.5000000000000001E-3</v>
      </c>
      <c r="F246">
        <f t="shared" si="11"/>
        <v>0.9616306954436451</v>
      </c>
      <c r="G246" s="9">
        <f t="shared" si="10"/>
        <v>1858.2455395683455</v>
      </c>
      <c r="H246" s="33">
        <f t="shared" si="12"/>
        <v>1845.6945169082126</v>
      </c>
      <c r="I246" s="34">
        <f t="shared" si="13"/>
        <v>86.695483091787537</v>
      </c>
    </row>
    <row r="247" spans="1:9" x14ac:dyDescent="0.25">
      <c r="A247" s="7">
        <v>41878</v>
      </c>
      <c r="B247" s="9">
        <v>1928.67</v>
      </c>
      <c r="C247">
        <f>+VLOOKUP($A247,'USD X Barril WTI'!$A$6060:$B$8189,2,0)</f>
        <v>95.82</v>
      </c>
      <c r="D247" s="36">
        <f>+IFERROR(VLOOKUP($A247,'TASA INTERVENCIÓN'!$A$9:$B$4757,2,0),D246)</f>
        <v>4.2500000000000003E-2</v>
      </c>
      <c r="E247" s="52">
        <v>2.5000000000000001E-3</v>
      </c>
      <c r="F247">
        <f t="shared" si="11"/>
        <v>0.9616306954436451</v>
      </c>
      <c r="G247" s="9">
        <f t="shared" si="10"/>
        <v>1854.668273381295</v>
      </c>
      <c r="H247" s="33">
        <f t="shared" si="12"/>
        <v>1845.6945169082126</v>
      </c>
      <c r="I247" s="34">
        <f t="shared" si="13"/>
        <v>82.97548309178751</v>
      </c>
    </row>
    <row r="248" spans="1:9" x14ac:dyDescent="0.25">
      <c r="A248" s="7">
        <v>41879</v>
      </c>
      <c r="B248" s="8">
        <v>1926.92</v>
      </c>
      <c r="C248">
        <f>+VLOOKUP($A248,'USD X Barril WTI'!$A$6060:$B$8189,2,0)</f>
        <v>96.44</v>
      </c>
      <c r="D248" s="36">
        <f>+IFERROR(VLOOKUP($A248,'TASA INTERVENCIÓN'!$A$9:$B$4757,2,0),D247)</f>
        <v>4.2500000000000003E-2</v>
      </c>
      <c r="E248" s="52">
        <v>2.5000000000000001E-3</v>
      </c>
      <c r="F248">
        <f t="shared" si="11"/>
        <v>0.9616306954436451</v>
      </c>
      <c r="G248" s="9">
        <f t="shared" si="10"/>
        <v>1852.9854196642686</v>
      </c>
      <c r="H248" s="33">
        <f t="shared" si="12"/>
        <v>1857.1336714975844</v>
      </c>
      <c r="I248" s="34">
        <f t="shared" si="13"/>
        <v>69.786328502415699</v>
      </c>
    </row>
    <row r="249" spans="1:9" x14ac:dyDescent="0.25">
      <c r="A249" s="7">
        <v>41880</v>
      </c>
      <c r="B249" s="9">
        <v>1935.04</v>
      </c>
      <c r="C249">
        <f>+VLOOKUP($A249,'USD X Barril WTI'!$A$6060:$B$8189,2,0)</f>
        <v>97.86</v>
      </c>
      <c r="D249" s="36">
        <f>+IFERROR(VLOOKUP($A249,'TASA INTERVENCIÓN'!$A$9:$B$4757,2,0),D248)</f>
        <v>4.2500000000000003E-2</v>
      </c>
      <c r="E249" s="52">
        <v>2.5000000000000001E-3</v>
      </c>
      <c r="F249">
        <f t="shared" si="11"/>
        <v>0.9616306954436451</v>
      </c>
      <c r="G249" s="9">
        <f t="shared" si="10"/>
        <v>1860.7938609112709</v>
      </c>
      <c r="H249" s="33">
        <f t="shared" si="12"/>
        <v>1850.799033816425</v>
      </c>
      <c r="I249" s="34">
        <f t="shared" si="13"/>
        <v>84.240966183574983</v>
      </c>
    </row>
    <row r="250" spans="1:9" x14ac:dyDescent="0.25">
      <c r="A250" s="7">
        <v>41881</v>
      </c>
      <c r="B250" s="8">
        <v>1918.62</v>
      </c>
      <c r="C250" t="e">
        <f>+VLOOKUP($A250,'USD X Barril WTI'!$A$6060:$B$8189,2,0)</f>
        <v>#N/A</v>
      </c>
      <c r="D250" s="36">
        <f>+IFERROR(VLOOKUP($A250,'TASA INTERVENCIÓN'!$A$9:$B$4757,2,0),D249)</f>
        <v>4.2500000000000003E-2</v>
      </c>
      <c r="E250" s="52">
        <v>2.5000000000000001E-3</v>
      </c>
      <c r="F250">
        <f t="shared" si="11"/>
        <v>0.9616306954436451</v>
      </c>
      <c r="G250" s="9">
        <f t="shared" si="10"/>
        <v>1845.0038848920863</v>
      </c>
      <c r="H250" s="33">
        <f t="shared" si="12"/>
        <v>1846.1110144927536</v>
      </c>
      <c r="I250" s="34">
        <f t="shared" si="13"/>
        <v>72.50898550724628</v>
      </c>
    </row>
    <row r="251" spans="1:9" x14ac:dyDescent="0.25">
      <c r="A251" s="7">
        <v>41882</v>
      </c>
      <c r="B251" s="9">
        <v>1918.62</v>
      </c>
      <c r="C251" t="e">
        <f>+VLOOKUP($A251,'USD X Barril WTI'!$A$6060:$B$8189,2,0)</f>
        <v>#N/A</v>
      </c>
      <c r="D251" s="36">
        <f>+IFERROR(VLOOKUP($A251,'TASA INTERVENCIÓN'!$A$9:$B$4757,2,0),D250)</f>
        <v>4.2500000000000003E-2</v>
      </c>
      <c r="E251" s="52">
        <v>2.5000000000000001E-3</v>
      </c>
      <c r="F251">
        <f t="shared" si="11"/>
        <v>0.9616306954436451</v>
      </c>
      <c r="G251" s="9">
        <f t="shared" si="10"/>
        <v>1845.0038848920863</v>
      </c>
      <c r="H251" s="33">
        <f t="shared" si="12"/>
        <v>1840.9580676328503</v>
      </c>
      <c r="I251" s="34">
        <f t="shared" si="13"/>
        <v>77.661932367149575</v>
      </c>
    </row>
    <row r="252" spans="1:9" x14ac:dyDescent="0.25">
      <c r="A252" s="7">
        <v>41883</v>
      </c>
      <c r="B252" s="8">
        <v>1918.62</v>
      </c>
      <c r="C252" t="e">
        <f>+VLOOKUP($A252,'USD X Barril WTI'!$A$6060:$B$8189,2,0)</f>
        <v>#N/A</v>
      </c>
      <c r="D252" s="36">
        <f>+IFERROR(VLOOKUP($A252,'TASA INTERVENCIÓN'!$A$9:$B$4757,2,0),D251)</f>
        <v>4.4999999999999998E-2</v>
      </c>
      <c r="E252" s="52">
        <v>2.5000000000000001E-3</v>
      </c>
      <c r="F252">
        <f t="shared" si="11"/>
        <v>0.95933014354066992</v>
      </c>
      <c r="G252" s="9">
        <f t="shared" si="10"/>
        <v>1840.59</v>
      </c>
      <c r="H252" s="33">
        <f t="shared" si="12"/>
        <v>1840.9580676328503</v>
      </c>
      <c r="I252" s="34">
        <f t="shared" si="13"/>
        <v>77.661932367149575</v>
      </c>
    </row>
    <row r="253" spans="1:9" x14ac:dyDescent="0.25">
      <c r="A253" s="7">
        <v>41884</v>
      </c>
      <c r="B253" s="9">
        <v>1918.62</v>
      </c>
      <c r="C253">
        <f>+VLOOKUP($A253,'USD X Barril WTI'!$A$6060:$B$8189,2,0)</f>
        <v>92.92</v>
      </c>
      <c r="D253" s="36">
        <f>+IFERROR(VLOOKUP($A253,'TASA INTERVENCIÓN'!$A$9:$B$4757,2,0),D252)</f>
        <v>4.4999999999999998E-2</v>
      </c>
      <c r="E253" s="52">
        <v>2.5000000000000001E-3</v>
      </c>
      <c r="F253">
        <f t="shared" si="11"/>
        <v>0.95933014354066992</v>
      </c>
      <c r="G253" s="9">
        <f t="shared" si="10"/>
        <v>1840.59</v>
      </c>
      <c r="H253" s="33">
        <f t="shared" si="12"/>
        <v>1840.9580676328503</v>
      </c>
      <c r="I253" s="34">
        <f t="shared" si="13"/>
        <v>77.661932367149575</v>
      </c>
    </row>
    <row r="254" spans="1:9" x14ac:dyDescent="0.25">
      <c r="A254" s="7">
        <v>41885</v>
      </c>
      <c r="B254" s="8">
        <v>1931.49</v>
      </c>
      <c r="C254">
        <f>+VLOOKUP($A254,'USD X Barril WTI'!$A$6060:$B$8189,2,0)</f>
        <v>95.5</v>
      </c>
      <c r="D254" s="36">
        <f>+IFERROR(VLOOKUP($A254,'TASA INTERVENCIÓN'!$A$9:$B$4757,2,0),D253)</f>
        <v>4.4999999999999998E-2</v>
      </c>
      <c r="E254" s="52">
        <v>2.5000000000000001E-3</v>
      </c>
      <c r="F254">
        <f t="shared" si="11"/>
        <v>0.95933014354066992</v>
      </c>
      <c r="G254" s="9">
        <f t="shared" si="10"/>
        <v>1852.9365789473686</v>
      </c>
      <c r="H254" s="33">
        <f t="shared" si="12"/>
        <v>1836.5220240963854</v>
      </c>
      <c r="I254" s="34">
        <f t="shared" si="13"/>
        <v>94.967975903614615</v>
      </c>
    </row>
    <row r="255" spans="1:9" x14ac:dyDescent="0.25">
      <c r="A255" s="7">
        <v>41886</v>
      </c>
      <c r="B255" s="9">
        <v>1924.67</v>
      </c>
      <c r="C255">
        <f>+VLOOKUP($A255,'USD X Barril WTI'!$A$6060:$B$8189,2,0)</f>
        <v>94.51</v>
      </c>
      <c r="D255" s="36">
        <f>+IFERROR(VLOOKUP($A255,'TASA INTERVENCIÓN'!$A$9:$B$4757,2,0),D254)</f>
        <v>4.4999999999999998E-2</v>
      </c>
      <c r="E255" s="52">
        <v>2.5000000000000001E-3</v>
      </c>
      <c r="F255">
        <f t="shared" si="11"/>
        <v>0.95933014354066992</v>
      </c>
      <c r="G255" s="9">
        <f t="shared" si="10"/>
        <v>1846.3939473684213</v>
      </c>
      <c r="H255" s="33">
        <f t="shared" si="12"/>
        <v>1835.6523855421683</v>
      </c>
      <c r="I255" s="34">
        <f t="shared" si="13"/>
        <v>89.017614457831769</v>
      </c>
    </row>
    <row r="256" spans="1:9" x14ac:dyDescent="0.25">
      <c r="A256" s="7">
        <v>41887</v>
      </c>
      <c r="B256" s="8">
        <v>1931.45</v>
      </c>
      <c r="C256">
        <f>+VLOOKUP($A256,'USD X Barril WTI'!$A$6060:$B$8189,2,0)</f>
        <v>93.32</v>
      </c>
      <c r="D256" s="36">
        <f>+IFERROR(VLOOKUP($A256,'TASA INTERVENCIÓN'!$A$9:$B$4757,2,0),D255)</f>
        <v>4.4999999999999998E-2</v>
      </c>
      <c r="E256" s="52">
        <v>2.5000000000000001E-3</v>
      </c>
      <c r="F256">
        <f t="shared" si="11"/>
        <v>0.95933014354066992</v>
      </c>
      <c r="G256" s="9">
        <f t="shared" si="10"/>
        <v>1852.898205741627</v>
      </c>
      <c r="H256" s="33">
        <f t="shared" si="12"/>
        <v>1833.6812048192769</v>
      </c>
      <c r="I256" s="34">
        <f t="shared" si="13"/>
        <v>97.768795180723146</v>
      </c>
    </row>
    <row r="257" spans="1:9" x14ac:dyDescent="0.25">
      <c r="A257" s="7">
        <v>41888</v>
      </c>
      <c r="B257" s="9">
        <v>1935.25</v>
      </c>
      <c r="C257" t="e">
        <f>+VLOOKUP($A257,'USD X Barril WTI'!$A$6060:$B$8189,2,0)</f>
        <v>#N/A</v>
      </c>
      <c r="D257" s="36">
        <f>+IFERROR(VLOOKUP($A257,'TASA INTERVENCIÓN'!$A$9:$B$4757,2,0),D256)</f>
        <v>4.4999999999999998E-2</v>
      </c>
      <c r="E257" s="52">
        <v>2.5000000000000001E-3</v>
      </c>
      <c r="F257">
        <f t="shared" si="11"/>
        <v>0.95933014354066992</v>
      </c>
      <c r="G257" s="9">
        <f t="shared" si="10"/>
        <v>1856.5436602870814</v>
      </c>
      <c r="H257" s="33">
        <f t="shared" si="12"/>
        <v>1828.2507951807224</v>
      </c>
      <c r="I257" s="34">
        <f t="shared" si="13"/>
        <v>106.99920481927757</v>
      </c>
    </row>
    <row r="258" spans="1:9" x14ac:dyDescent="0.25">
      <c r="A258" s="7">
        <v>41889</v>
      </c>
      <c r="B258" s="8">
        <v>1935.25</v>
      </c>
      <c r="C258" t="e">
        <f>+VLOOKUP($A258,'USD X Barril WTI'!$A$6060:$B$8189,2,0)</f>
        <v>#N/A</v>
      </c>
      <c r="D258" s="36">
        <f>+IFERROR(VLOOKUP($A258,'TASA INTERVENCIÓN'!$A$9:$B$4757,2,0),D257)</f>
        <v>4.4999999999999998E-2</v>
      </c>
      <c r="E258" s="52">
        <v>2.5000000000000001E-3</v>
      </c>
      <c r="F258">
        <f t="shared" si="11"/>
        <v>0.95933014354066992</v>
      </c>
      <c r="G258" s="9">
        <f t="shared" si="10"/>
        <v>1856.5436602870814</v>
      </c>
      <c r="H258" s="33">
        <f t="shared" si="12"/>
        <v>1822.4628674698793</v>
      </c>
      <c r="I258" s="34">
        <f t="shared" si="13"/>
        <v>112.78713253012074</v>
      </c>
    </row>
    <row r="259" spans="1:9" x14ac:dyDescent="0.25">
      <c r="A259" s="7">
        <v>41890</v>
      </c>
      <c r="B259" s="9">
        <v>1935.25</v>
      </c>
      <c r="C259">
        <f>+VLOOKUP($A259,'USD X Barril WTI'!$A$6060:$B$8189,2,0)</f>
        <v>92.64</v>
      </c>
      <c r="D259" s="36">
        <f>+IFERROR(VLOOKUP($A259,'TASA INTERVENCIÓN'!$A$9:$B$4757,2,0),D258)</f>
        <v>4.4999999999999998E-2</v>
      </c>
      <c r="E259" s="52">
        <v>2.5000000000000001E-3</v>
      </c>
      <c r="F259">
        <f t="shared" si="11"/>
        <v>0.95933014354066992</v>
      </c>
      <c r="G259" s="9">
        <f t="shared" si="10"/>
        <v>1856.5436602870814</v>
      </c>
      <c r="H259" s="33">
        <f t="shared" si="12"/>
        <v>1822.4628674698793</v>
      </c>
      <c r="I259" s="34">
        <f t="shared" si="13"/>
        <v>112.78713253012074</v>
      </c>
    </row>
    <row r="260" spans="1:9" x14ac:dyDescent="0.25">
      <c r="A260" s="7">
        <v>41891</v>
      </c>
      <c r="B260" s="8">
        <v>1942.03</v>
      </c>
      <c r="C260">
        <f>+VLOOKUP($A260,'USD X Barril WTI'!$A$6060:$B$8189,2,0)</f>
        <v>92.73</v>
      </c>
      <c r="D260" s="36">
        <f>+IFERROR(VLOOKUP($A260,'TASA INTERVENCIÓN'!$A$9:$B$4757,2,0),D259)</f>
        <v>4.4999999999999998E-2</v>
      </c>
      <c r="E260" s="52">
        <v>2.5000000000000001E-3</v>
      </c>
      <c r="F260">
        <f t="shared" si="11"/>
        <v>0.95933014354066992</v>
      </c>
      <c r="G260" s="9">
        <f t="shared" si="10"/>
        <v>1863.0479186602872</v>
      </c>
      <c r="H260" s="33">
        <f t="shared" si="12"/>
        <v>1822.4628674698793</v>
      </c>
      <c r="I260" s="34">
        <f t="shared" si="13"/>
        <v>119.56713253012072</v>
      </c>
    </row>
    <row r="261" spans="1:9" x14ac:dyDescent="0.25">
      <c r="A261" s="7">
        <v>41892</v>
      </c>
      <c r="B261" s="9">
        <v>1962.84</v>
      </c>
      <c r="C261">
        <f>+VLOOKUP($A261,'USD X Barril WTI'!$A$6060:$B$8189,2,0)</f>
        <v>91.71</v>
      </c>
      <c r="D261" s="36">
        <f>+IFERROR(VLOOKUP($A261,'TASA INTERVENCIÓN'!$A$9:$B$4757,2,0),D260)</f>
        <v>4.4999999999999998E-2</v>
      </c>
      <c r="E261" s="52">
        <v>2.5000000000000001E-3</v>
      </c>
      <c r="F261">
        <f t="shared" si="11"/>
        <v>0.95933014354066992</v>
      </c>
      <c r="G261" s="9">
        <f t="shared" si="10"/>
        <v>1883.0115789473684</v>
      </c>
      <c r="H261" s="33">
        <f t="shared" si="12"/>
        <v>1820.2114698795178</v>
      </c>
      <c r="I261" s="34">
        <f t="shared" si="13"/>
        <v>142.62853012048208</v>
      </c>
    </row>
    <row r="262" spans="1:9" x14ac:dyDescent="0.25">
      <c r="A262" s="7">
        <v>41893</v>
      </c>
      <c r="B262" s="8">
        <v>1975.82</v>
      </c>
      <c r="C262">
        <f>+VLOOKUP($A262,'USD X Barril WTI'!$A$6060:$B$8189,2,0)</f>
        <v>92.89</v>
      </c>
      <c r="D262" s="36">
        <f>+IFERROR(VLOOKUP($A262,'TASA INTERVENCIÓN'!$A$9:$B$4757,2,0),D261)</f>
        <v>4.4999999999999998E-2</v>
      </c>
      <c r="E262" s="52">
        <v>2.5000000000000001E-3</v>
      </c>
      <c r="F262">
        <f t="shared" si="11"/>
        <v>0.95933014354066992</v>
      </c>
      <c r="G262" s="9">
        <f t="shared" si="10"/>
        <v>1895.4636842105265</v>
      </c>
      <c r="H262" s="33">
        <f t="shared" si="12"/>
        <v>1821.3806506024093</v>
      </c>
      <c r="I262" s="34">
        <f t="shared" si="13"/>
        <v>154.4393493975906</v>
      </c>
    </row>
    <row r="263" spans="1:9" x14ac:dyDescent="0.25">
      <c r="A263" s="7">
        <v>41894</v>
      </c>
      <c r="B263" s="9">
        <v>1979.97</v>
      </c>
      <c r="C263">
        <f>+VLOOKUP($A263,'USD X Barril WTI'!$A$6060:$B$8189,2,0)</f>
        <v>92.18</v>
      </c>
      <c r="D263" s="36">
        <f>+IFERROR(VLOOKUP($A263,'TASA INTERVENCIÓN'!$A$9:$B$4757,2,0),D262)</f>
        <v>4.4999999999999998E-2</v>
      </c>
      <c r="E263" s="52">
        <v>2.5000000000000001E-3</v>
      </c>
      <c r="F263">
        <f t="shared" si="11"/>
        <v>0.95933014354066992</v>
      </c>
      <c r="G263" s="9">
        <f t="shared" si="10"/>
        <v>1899.4449043062202</v>
      </c>
      <c r="H263" s="33">
        <f t="shared" si="12"/>
        <v>1821.0521204819274</v>
      </c>
      <c r="I263" s="34">
        <f t="shared" si="13"/>
        <v>158.9178795180726</v>
      </c>
    </row>
    <row r="264" spans="1:9" x14ac:dyDescent="0.25">
      <c r="A264" s="7">
        <v>41895</v>
      </c>
      <c r="B264" s="8">
        <v>1994.97</v>
      </c>
      <c r="C264" t="e">
        <f>+VLOOKUP($A264,'USD X Barril WTI'!$A$6060:$B$8189,2,0)</f>
        <v>#N/A</v>
      </c>
      <c r="D264" s="36">
        <f>+IFERROR(VLOOKUP($A264,'TASA INTERVENCIÓN'!$A$9:$B$4757,2,0),D263)</f>
        <v>4.4999999999999998E-2</v>
      </c>
      <c r="E264" s="52">
        <v>2.5000000000000001E-3</v>
      </c>
      <c r="F264">
        <f t="shared" si="11"/>
        <v>0.95933014354066992</v>
      </c>
      <c r="G264" s="9">
        <f t="shared" si="10"/>
        <v>1913.8348564593302</v>
      </c>
      <c r="H264" s="33">
        <f t="shared" si="12"/>
        <v>1813.8534457831322</v>
      </c>
      <c r="I264" s="34">
        <f t="shared" si="13"/>
        <v>181.11655421686783</v>
      </c>
    </row>
    <row r="265" spans="1:9" x14ac:dyDescent="0.25">
      <c r="A265" s="7">
        <v>41896</v>
      </c>
      <c r="B265" s="9">
        <v>1994.97</v>
      </c>
      <c r="C265" t="e">
        <f>+VLOOKUP($A265,'USD X Barril WTI'!$A$6060:$B$8189,2,0)</f>
        <v>#N/A</v>
      </c>
      <c r="D265" s="36">
        <f>+IFERROR(VLOOKUP($A265,'TASA INTERVENCIÓN'!$A$9:$B$4757,2,0),D264)</f>
        <v>4.4999999999999998E-2</v>
      </c>
      <c r="E265" s="52">
        <v>2.5000000000000001E-3</v>
      </c>
      <c r="F265">
        <f t="shared" si="11"/>
        <v>0.95933014354066992</v>
      </c>
      <c r="G265" s="9">
        <f t="shared" ref="G265:G328" si="14">+B265*F265</f>
        <v>1913.8348564593302</v>
      </c>
      <c r="H265" s="33">
        <f t="shared" si="12"/>
        <v>1814.037036144578</v>
      </c>
      <c r="I265" s="34">
        <f t="shared" si="13"/>
        <v>180.93296385542203</v>
      </c>
    </row>
    <row r="266" spans="1:9" x14ac:dyDescent="0.25">
      <c r="A266" s="7">
        <v>41897</v>
      </c>
      <c r="B266" s="8">
        <v>1994.97</v>
      </c>
      <c r="C266">
        <f>+VLOOKUP($A266,'USD X Barril WTI'!$A$6060:$B$8189,2,0)</f>
        <v>92.86</v>
      </c>
      <c r="D266" s="36">
        <f>+IFERROR(VLOOKUP($A266,'TASA INTERVENCIÓN'!$A$9:$B$4757,2,0),D265)</f>
        <v>4.4999999999999998E-2</v>
      </c>
      <c r="E266" s="52">
        <v>2.5000000000000001E-3</v>
      </c>
      <c r="F266">
        <f t="shared" ref="F266:F329" si="15">+(1+E266)/(1+D266)</f>
        <v>0.95933014354066992</v>
      </c>
      <c r="G266" s="9">
        <f t="shared" si="14"/>
        <v>1913.8348564593302</v>
      </c>
      <c r="H266" s="33">
        <f t="shared" si="12"/>
        <v>1814.037036144578</v>
      </c>
      <c r="I266" s="34">
        <f t="shared" si="13"/>
        <v>180.93296385542203</v>
      </c>
    </row>
    <row r="267" spans="1:9" x14ac:dyDescent="0.25">
      <c r="A267" s="7">
        <v>41898</v>
      </c>
      <c r="B267" s="9">
        <v>1987.71</v>
      </c>
      <c r="C267">
        <f>+VLOOKUP($A267,'USD X Barril WTI'!$A$6060:$B$8189,2,0)</f>
        <v>94.91</v>
      </c>
      <c r="D267" s="36">
        <f>+IFERROR(VLOOKUP($A267,'TASA INTERVENCIÓN'!$A$9:$B$4757,2,0),D266)</f>
        <v>4.4999999999999998E-2</v>
      </c>
      <c r="E267" s="52">
        <v>2.5000000000000001E-3</v>
      </c>
      <c r="F267">
        <f t="shared" si="15"/>
        <v>0.95933014354066992</v>
      </c>
      <c r="G267" s="9">
        <f t="shared" si="14"/>
        <v>1906.8701196172251</v>
      </c>
      <c r="H267" s="33">
        <f t="shared" si="12"/>
        <v>1814.037036144578</v>
      </c>
      <c r="I267" s="34">
        <f t="shared" si="13"/>
        <v>173.67296385542204</v>
      </c>
    </row>
    <row r="268" spans="1:9" x14ac:dyDescent="0.25">
      <c r="A268" s="7">
        <v>41899</v>
      </c>
      <c r="B268" s="8">
        <v>1978.08</v>
      </c>
      <c r="C268">
        <f>+VLOOKUP($A268,'USD X Barril WTI'!$A$6060:$B$8189,2,0)</f>
        <v>94.33</v>
      </c>
      <c r="D268" s="36">
        <f>+IFERROR(VLOOKUP($A268,'TASA INTERVENCIÓN'!$A$9:$B$4757,2,0),D267)</f>
        <v>4.4999999999999998E-2</v>
      </c>
      <c r="E268" s="52">
        <v>2.5000000000000001E-3</v>
      </c>
      <c r="F268">
        <f t="shared" si="15"/>
        <v>0.95933014354066992</v>
      </c>
      <c r="G268" s="9">
        <f t="shared" si="14"/>
        <v>1897.6317703349282</v>
      </c>
      <c r="H268" s="33">
        <f t="shared" si="12"/>
        <v>1822.9749879518067</v>
      </c>
      <c r="I268" s="34">
        <f t="shared" si="13"/>
        <v>155.1050120481932</v>
      </c>
    </row>
    <row r="269" spans="1:9" x14ac:dyDescent="0.25">
      <c r="A269" s="7">
        <v>41900</v>
      </c>
      <c r="B269" s="9">
        <v>1975.47</v>
      </c>
      <c r="C269">
        <f>+VLOOKUP($A269,'USD X Barril WTI'!$A$6060:$B$8189,2,0)</f>
        <v>93.07</v>
      </c>
      <c r="D269" s="36">
        <f>+IFERROR(VLOOKUP($A269,'TASA INTERVENCIÓN'!$A$9:$B$4757,2,0),D268)</f>
        <v>4.4999999999999998E-2</v>
      </c>
      <c r="E269" s="52">
        <v>2.5000000000000001E-3</v>
      </c>
      <c r="F269">
        <f t="shared" si="15"/>
        <v>0.95933014354066992</v>
      </c>
      <c r="G269" s="9">
        <f t="shared" si="14"/>
        <v>1895.1279186602872</v>
      </c>
      <c r="H269" s="33">
        <f t="shared" si="12"/>
        <v>1835.8069879518071</v>
      </c>
      <c r="I269" s="34">
        <f t="shared" si="13"/>
        <v>139.66301204819297</v>
      </c>
    </row>
    <row r="270" spans="1:9" x14ac:dyDescent="0.25">
      <c r="A270" s="7">
        <v>41901</v>
      </c>
      <c r="B270" s="8">
        <v>1975.42</v>
      </c>
      <c r="C270">
        <f>+VLOOKUP($A270,'USD X Barril WTI'!$A$6060:$B$8189,2,0)</f>
        <v>92.43</v>
      </c>
      <c r="D270" s="36">
        <f>+IFERROR(VLOOKUP($A270,'TASA INTERVENCIÓN'!$A$9:$B$4757,2,0),D269)</f>
        <v>4.4999999999999998E-2</v>
      </c>
      <c r="E270" s="52">
        <v>2.5000000000000001E-3</v>
      </c>
      <c r="F270">
        <f t="shared" si="15"/>
        <v>0.95933014354066992</v>
      </c>
      <c r="G270" s="9">
        <f t="shared" si="14"/>
        <v>1895.0799521531103</v>
      </c>
      <c r="H270" s="33">
        <f t="shared" si="12"/>
        <v>1831.961253012048</v>
      </c>
      <c r="I270" s="34">
        <f t="shared" si="13"/>
        <v>143.45874698795205</v>
      </c>
    </row>
    <row r="271" spans="1:9" x14ac:dyDescent="0.25">
      <c r="A271" s="7">
        <v>41902</v>
      </c>
      <c r="B271" s="9">
        <v>1966.89</v>
      </c>
      <c r="C271" t="e">
        <f>+VLOOKUP($A271,'USD X Barril WTI'!$A$6060:$B$8189,2,0)</f>
        <v>#N/A</v>
      </c>
      <c r="D271" s="36">
        <f>+IFERROR(VLOOKUP($A271,'TASA INTERVENCIÓN'!$A$9:$B$4757,2,0),D270)</f>
        <v>4.4999999999999998E-2</v>
      </c>
      <c r="E271" s="52">
        <v>2.5000000000000001E-3</v>
      </c>
      <c r="F271">
        <f t="shared" si="15"/>
        <v>0.95933014354066992</v>
      </c>
      <c r="G271" s="9">
        <f t="shared" si="14"/>
        <v>1886.8968660287082</v>
      </c>
      <c r="H271" s="33">
        <f t="shared" si="12"/>
        <v>1817.8731084337346</v>
      </c>
      <c r="I271" s="34">
        <f t="shared" si="13"/>
        <v>149.01689156626549</v>
      </c>
    </row>
    <row r="272" spans="1:9" x14ac:dyDescent="0.25">
      <c r="A272" s="7">
        <v>41903</v>
      </c>
      <c r="B272" s="8">
        <v>1966.89</v>
      </c>
      <c r="C272" t="e">
        <f>+VLOOKUP($A272,'USD X Barril WTI'!$A$6060:$B$8189,2,0)</f>
        <v>#N/A</v>
      </c>
      <c r="D272" s="36">
        <f>+IFERROR(VLOOKUP($A272,'TASA INTERVENCIÓN'!$A$9:$B$4757,2,0),D271)</f>
        <v>4.4999999999999998E-2</v>
      </c>
      <c r="E272" s="52">
        <v>2.5000000000000001E-3</v>
      </c>
      <c r="F272">
        <f t="shared" si="15"/>
        <v>0.95933014354066992</v>
      </c>
      <c r="G272" s="9">
        <f t="shared" si="14"/>
        <v>1886.8968660287082</v>
      </c>
      <c r="H272" s="33">
        <f t="shared" si="12"/>
        <v>1820.9844819277105</v>
      </c>
      <c r="I272" s="34">
        <f t="shared" si="13"/>
        <v>145.90551807228962</v>
      </c>
    </row>
    <row r="273" spans="1:9" x14ac:dyDescent="0.25">
      <c r="A273" s="7">
        <v>41904</v>
      </c>
      <c r="B273" s="9">
        <v>1966.89</v>
      </c>
      <c r="C273">
        <f>+VLOOKUP($A273,'USD X Barril WTI'!$A$6060:$B$8189,2,0)</f>
        <v>91.46</v>
      </c>
      <c r="D273" s="36">
        <f>+IFERROR(VLOOKUP($A273,'TASA INTERVENCIÓN'!$A$9:$B$4757,2,0),D272)</f>
        <v>4.4999999999999998E-2</v>
      </c>
      <c r="E273" s="52">
        <v>2.5000000000000001E-3</v>
      </c>
      <c r="F273">
        <f t="shared" si="15"/>
        <v>0.95933014354066992</v>
      </c>
      <c r="G273" s="9">
        <f t="shared" si="14"/>
        <v>1886.8968660287082</v>
      </c>
      <c r="H273" s="33">
        <f t="shared" si="12"/>
        <v>1820.9844819277105</v>
      </c>
      <c r="I273" s="34">
        <f t="shared" si="13"/>
        <v>145.90551807228962</v>
      </c>
    </row>
    <row r="274" spans="1:9" x14ac:dyDescent="0.25">
      <c r="A274" s="7">
        <v>41905</v>
      </c>
      <c r="B274" s="8">
        <v>1992.68</v>
      </c>
      <c r="C274">
        <f>+VLOOKUP($A274,'USD X Barril WTI'!$A$6060:$B$8189,2,0)</f>
        <v>91.55</v>
      </c>
      <c r="D274" s="36">
        <f>+IFERROR(VLOOKUP($A274,'TASA INTERVENCIÓN'!$A$9:$B$4757,2,0),D273)</f>
        <v>4.4999999999999998E-2</v>
      </c>
      <c r="E274" s="52">
        <v>2.5000000000000001E-3</v>
      </c>
      <c r="F274">
        <f t="shared" si="15"/>
        <v>0.95933014354066992</v>
      </c>
      <c r="G274" s="9">
        <f t="shared" si="14"/>
        <v>1911.6379904306223</v>
      </c>
      <c r="H274" s="33">
        <f t="shared" si="12"/>
        <v>1820.9844819277105</v>
      </c>
      <c r="I274" s="34">
        <f t="shared" si="13"/>
        <v>171.69551807228959</v>
      </c>
    </row>
    <row r="275" spans="1:9" x14ac:dyDescent="0.25">
      <c r="A275" s="7">
        <v>41906</v>
      </c>
      <c r="B275" s="9">
        <v>1997.91</v>
      </c>
      <c r="C275">
        <f>+VLOOKUP($A275,'USD X Barril WTI'!$A$6060:$B$8189,2,0)</f>
        <v>93.6</v>
      </c>
      <c r="D275" s="36">
        <f>+IFERROR(VLOOKUP($A275,'TASA INTERVENCIÓN'!$A$9:$B$4757,2,0),D274)</f>
        <v>4.4999999999999998E-2</v>
      </c>
      <c r="E275" s="52">
        <v>2.5000000000000001E-3</v>
      </c>
      <c r="F275">
        <f t="shared" si="15"/>
        <v>0.95933014354066992</v>
      </c>
      <c r="G275" s="9">
        <f t="shared" si="14"/>
        <v>1916.65528708134</v>
      </c>
      <c r="H275" s="33">
        <f t="shared" si="12"/>
        <v>1816.6071153846151</v>
      </c>
      <c r="I275" s="34">
        <f t="shared" si="13"/>
        <v>181.30288461538498</v>
      </c>
    </row>
    <row r="276" spans="1:9" x14ac:dyDescent="0.25">
      <c r="A276" s="7">
        <v>41907</v>
      </c>
      <c r="B276" s="8">
        <v>2007.48</v>
      </c>
      <c r="C276">
        <f>+VLOOKUP($A276,'USD X Barril WTI'!$A$6060:$B$8189,2,0)</f>
        <v>93.59</v>
      </c>
      <c r="D276" s="36">
        <f>+IFERROR(VLOOKUP($A276,'TASA INTERVENCIÓN'!$A$9:$B$4757,2,0),D275)</f>
        <v>4.4999999999999998E-2</v>
      </c>
      <c r="E276" s="52">
        <v>2.5000000000000001E-3</v>
      </c>
      <c r="F276">
        <f t="shared" si="15"/>
        <v>0.95933014354066992</v>
      </c>
      <c r="G276" s="9">
        <f t="shared" si="14"/>
        <v>1925.836076555024</v>
      </c>
      <c r="H276" s="33">
        <f t="shared" si="12"/>
        <v>1818.8145432692304</v>
      </c>
      <c r="I276" s="34">
        <f t="shared" si="13"/>
        <v>188.66545673076962</v>
      </c>
    </row>
    <row r="277" spans="1:9" x14ac:dyDescent="0.25">
      <c r="A277" s="7">
        <v>41908</v>
      </c>
      <c r="B277" s="9">
        <v>2019.76</v>
      </c>
      <c r="C277">
        <f>+VLOOKUP($A277,'USD X Barril WTI'!$A$6060:$B$8189,2,0)</f>
        <v>95.55</v>
      </c>
      <c r="D277" s="36">
        <f>+IFERROR(VLOOKUP($A277,'TASA INTERVENCIÓN'!$A$9:$B$4757,2,0),D276)</f>
        <v>4.4999999999999998E-2</v>
      </c>
      <c r="E277" s="52">
        <v>2.5000000000000001E-3</v>
      </c>
      <c r="F277">
        <f t="shared" si="15"/>
        <v>0.95933014354066992</v>
      </c>
      <c r="G277" s="9">
        <f t="shared" si="14"/>
        <v>1937.6166507177036</v>
      </c>
      <c r="H277" s="33">
        <f t="shared" si="12"/>
        <v>1812.5681971153842</v>
      </c>
      <c r="I277" s="34">
        <f t="shared" si="13"/>
        <v>207.19180288461575</v>
      </c>
    </row>
    <row r="278" spans="1:9" x14ac:dyDescent="0.25">
      <c r="A278" s="7">
        <v>41909</v>
      </c>
      <c r="B278" s="8">
        <v>2023.89</v>
      </c>
      <c r="C278" t="e">
        <f>+VLOOKUP($A278,'USD X Barril WTI'!$A$6060:$B$8189,2,0)</f>
        <v>#N/A</v>
      </c>
      <c r="D278" s="36">
        <f>+IFERROR(VLOOKUP($A278,'TASA INTERVENCIÓN'!$A$9:$B$4757,2,0),D277)</f>
        <v>4.4999999999999998E-2</v>
      </c>
      <c r="E278" s="52">
        <v>2.5000000000000001E-3</v>
      </c>
      <c r="F278">
        <f t="shared" si="15"/>
        <v>0.95933014354066992</v>
      </c>
      <c r="G278" s="9">
        <f t="shared" si="14"/>
        <v>1941.5786842105265</v>
      </c>
      <c r="H278" s="33">
        <f t="shared" si="12"/>
        <v>1818.004831730769</v>
      </c>
      <c r="I278" s="34">
        <f t="shared" si="13"/>
        <v>205.88516826923114</v>
      </c>
    </row>
    <row r="279" spans="1:9" x14ac:dyDescent="0.25">
      <c r="A279" s="7">
        <v>41910</v>
      </c>
      <c r="B279" s="9">
        <v>2023.89</v>
      </c>
      <c r="C279" t="e">
        <f>+VLOOKUP($A279,'USD X Barril WTI'!$A$6060:$B$8189,2,0)</f>
        <v>#N/A</v>
      </c>
      <c r="D279" s="36">
        <f>+IFERROR(VLOOKUP($A279,'TASA INTERVENCIÓN'!$A$9:$B$4757,2,0),D278)</f>
        <v>4.4999999999999998E-2</v>
      </c>
      <c r="E279" s="52">
        <v>2.5000000000000001E-3</v>
      </c>
      <c r="F279">
        <f t="shared" si="15"/>
        <v>0.95933014354066992</v>
      </c>
      <c r="G279" s="9">
        <f t="shared" si="14"/>
        <v>1941.5786842105265</v>
      </c>
      <c r="H279" s="33">
        <f t="shared" si="12"/>
        <v>1813.3586298076923</v>
      </c>
      <c r="I279" s="34">
        <f t="shared" si="13"/>
        <v>210.5313701923078</v>
      </c>
    </row>
    <row r="280" spans="1:9" x14ac:dyDescent="0.25">
      <c r="A280" s="7">
        <v>41911</v>
      </c>
      <c r="B280" s="8">
        <v>2023.89</v>
      </c>
      <c r="C280">
        <f>+VLOOKUP($A280,'USD X Barril WTI'!$A$6060:$B$8189,2,0)</f>
        <v>94.53</v>
      </c>
      <c r="D280" s="36">
        <f>+IFERROR(VLOOKUP($A280,'TASA INTERVENCIÓN'!$A$9:$B$4757,2,0),D279)</f>
        <v>4.4999999999999998E-2</v>
      </c>
      <c r="E280" s="52">
        <v>2.5000000000000001E-3</v>
      </c>
      <c r="F280">
        <f t="shared" si="15"/>
        <v>0.95933014354066992</v>
      </c>
      <c r="G280" s="9">
        <f t="shared" si="14"/>
        <v>1941.5786842105265</v>
      </c>
      <c r="H280" s="33">
        <f t="shared" si="12"/>
        <v>1813.3586298076923</v>
      </c>
      <c r="I280" s="34">
        <f t="shared" si="13"/>
        <v>210.5313701923078</v>
      </c>
    </row>
    <row r="281" spans="1:9" x14ac:dyDescent="0.25">
      <c r="A281" s="7">
        <v>41912</v>
      </c>
      <c r="B281" s="9">
        <v>2028.48</v>
      </c>
      <c r="C281">
        <f>+VLOOKUP($A281,'USD X Barril WTI'!$A$6060:$B$8189,2,0)</f>
        <v>91.17</v>
      </c>
      <c r="D281" s="36">
        <f>+IFERROR(VLOOKUP($A281,'TASA INTERVENCIÓN'!$A$9:$B$4757,2,0),D280)</f>
        <v>4.4999999999999998E-2</v>
      </c>
      <c r="E281" s="52">
        <v>2.5000000000000001E-3</v>
      </c>
      <c r="F281">
        <f t="shared" si="15"/>
        <v>0.95933014354066992</v>
      </c>
      <c r="G281" s="9">
        <f t="shared" si="14"/>
        <v>1945.9820095693781</v>
      </c>
      <c r="H281" s="33">
        <f t="shared" si="12"/>
        <v>1813.3586298076923</v>
      </c>
      <c r="I281" s="34">
        <f t="shared" si="13"/>
        <v>215.12137019230772</v>
      </c>
    </row>
    <row r="282" spans="1:9" x14ac:dyDescent="0.25">
      <c r="A282" s="7">
        <v>41913</v>
      </c>
      <c r="B282" s="8">
        <v>2022</v>
      </c>
      <c r="C282">
        <f>+VLOOKUP($A282,'USD X Barril WTI'!$A$6060:$B$8189,2,0)</f>
        <v>90.74</v>
      </c>
      <c r="D282" s="36">
        <f>+IFERROR(VLOOKUP($A282,'TASA INTERVENCIÓN'!$A$9:$B$4757,2,0),D281)</f>
        <v>4.4999999999999998E-2</v>
      </c>
      <c r="E282" s="52">
        <v>2.5000000000000001E-3</v>
      </c>
      <c r="F282">
        <f t="shared" si="15"/>
        <v>0.95933014354066992</v>
      </c>
      <c r="G282" s="9">
        <f t="shared" si="14"/>
        <v>1939.7655502392345</v>
      </c>
      <c r="H282" s="33">
        <f t="shared" si="12"/>
        <v>1813.3586298076923</v>
      </c>
      <c r="I282" s="34">
        <f t="shared" si="13"/>
        <v>208.6413701923077</v>
      </c>
    </row>
    <row r="283" spans="1:9" x14ac:dyDescent="0.25">
      <c r="A283" s="7">
        <v>41914</v>
      </c>
      <c r="B283" s="9">
        <v>2025.75</v>
      </c>
      <c r="C283">
        <f>+VLOOKUP($A283,'USD X Barril WTI'!$A$6060:$B$8189,2,0)</f>
        <v>91.02</v>
      </c>
      <c r="D283" s="36">
        <f>+IFERROR(VLOOKUP($A283,'TASA INTERVENCIÓN'!$A$9:$B$4757,2,0),D282)</f>
        <v>4.4999999999999998E-2</v>
      </c>
      <c r="E283" s="52">
        <v>2.5000000000000001E-3</v>
      </c>
      <c r="F283">
        <f t="shared" si="15"/>
        <v>0.95933014354066992</v>
      </c>
      <c r="G283" s="9">
        <f t="shared" si="14"/>
        <v>1943.363038277512</v>
      </c>
      <c r="H283" s="33">
        <f t="shared" si="12"/>
        <v>1798.1572596153844</v>
      </c>
      <c r="I283" s="34">
        <f t="shared" si="13"/>
        <v>227.59274038461558</v>
      </c>
    </row>
    <row r="284" spans="1:9" x14ac:dyDescent="0.25">
      <c r="A284" s="7">
        <v>41915</v>
      </c>
      <c r="B284" s="8">
        <v>2021.49</v>
      </c>
      <c r="C284">
        <f>+VLOOKUP($A284,'USD X Barril WTI'!$A$6060:$B$8189,2,0)</f>
        <v>89.76</v>
      </c>
      <c r="D284" s="36">
        <f>+IFERROR(VLOOKUP($A284,'TASA INTERVENCIÓN'!$A$9:$B$4757,2,0),D283)</f>
        <v>4.4999999999999998E-2</v>
      </c>
      <c r="E284" s="52">
        <v>2.5000000000000001E-3</v>
      </c>
      <c r="F284">
        <f t="shared" si="15"/>
        <v>0.95933014354066992</v>
      </c>
      <c r="G284" s="9">
        <f t="shared" si="14"/>
        <v>1939.2762918660289</v>
      </c>
      <c r="H284" s="33">
        <f t="shared" si="12"/>
        <v>1789.7806009615383</v>
      </c>
      <c r="I284" s="34">
        <f t="shared" si="13"/>
        <v>231.7093990384617</v>
      </c>
    </row>
    <row r="285" spans="1:9" x14ac:dyDescent="0.25">
      <c r="A285" s="7">
        <v>41916</v>
      </c>
      <c r="B285" s="9">
        <v>2026.2</v>
      </c>
      <c r="C285" t="e">
        <f>+VLOOKUP($A285,'USD X Barril WTI'!$A$6060:$B$8189,2,0)</f>
        <v>#N/A</v>
      </c>
      <c r="D285" s="36">
        <f>+IFERROR(VLOOKUP($A285,'TASA INTERVENCIÓN'!$A$9:$B$4757,2,0),D284)</f>
        <v>4.4999999999999998E-2</v>
      </c>
      <c r="E285" s="52">
        <v>2.5000000000000001E-3</v>
      </c>
      <c r="F285">
        <f t="shared" si="15"/>
        <v>0.95933014354066992</v>
      </c>
      <c r="G285" s="9">
        <f t="shared" si="14"/>
        <v>1943.7947368421055</v>
      </c>
      <c r="H285" s="33">
        <f t="shared" ref="H285:H348" si="16">+G193</f>
        <v>1782.2425721153845</v>
      </c>
      <c r="I285" s="34">
        <f t="shared" si="13"/>
        <v>243.95742788461553</v>
      </c>
    </row>
    <row r="286" spans="1:9" x14ac:dyDescent="0.25">
      <c r="A286" s="7">
        <v>41917</v>
      </c>
      <c r="B286" s="8">
        <v>2026.2</v>
      </c>
      <c r="C286" t="e">
        <f>+VLOOKUP($A286,'USD X Barril WTI'!$A$6060:$B$8189,2,0)</f>
        <v>#N/A</v>
      </c>
      <c r="D286" s="36">
        <f>+IFERROR(VLOOKUP($A286,'TASA INTERVENCIÓN'!$A$9:$B$4757,2,0),D285)</f>
        <v>4.4999999999999998E-2</v>
      </c>
      <c r="E286" s="52">
        <v>2.5000000000000001E-3</v>
      </c>
      <c r="F286">
        <f t="shared" si="15"/>
        <v>0.95933014354066992</v>
      </c>
      <c r="G286" s="9">
        <f t="shared" si="14"/>
        <v>1943.7947368421055</v>
      </c>
      <c r="H286" s="33">
        <f t="shared" si="16"/>
        <v>1782.2425721153845</v>
      </c>
      <c r="I286" s="34">
        <f t="shared" si="13"/>
        <v>243.95742788461553</v>
      </c>
    </row>
    <row r="287" spans="1:9" x14ac:dyDescent="0.25">
      <c r="A287" s="7">
        <v>41918</v>
      </c>
      <c r="B287" s="9">
        <v>2026.2</v>
      </c>
      <c r="C287">
        <f>+VLOOKUP($A287,'USD X Barril WTI'!$A$6060:$B$8189,2,0)</f>
        <v>90.33</v>
      </c>
      <c r="D287" s="36">
        <f>+IFERROR(VLOOKUP($A287,'TASA INTERVENCIÓN'!$A$9:$B$4757,2,0),D286)</f>
        <v>4.4999999999999998E-2</v>
      </c>
      <c r="E287" s="52">
        <v>2.5000000000000001E-3</v>
      </c>
      <c r="F287">
        <f t="shared" si="15"/>
        <v>0.95933014354066992</v>
      </c>
      <c r="G287" s="9">
        <f t="shared" si="14"/>
        <v>1943.7947368421055</v>
      </c>
      <c r="H287" s="33">
        <f t="shared" si="16"/>
        <v>1782.2425721153845</v>
      </c>
      <c r="I287" s="34">
        <f t="shared" si="13"/>
        <v>243.95742788461553</v>
      </c>
    </row>
    <row r="288" spans="1:9" x14ac:dyDescent="0.25">
      <c r="A288" s="7">
        <v>41919</v>
      </c>
      <c r="B288" s="8">
        <v>2028.03</v>
      </c>
      <c r="C288">
        <f>+VLOOKUP($A288,'USD X Barril WTI'!$A$6060:$B$8189,2,0)</f>
        <v>88.89</v>
      </c>
      <c r="D288" s="36">
        <f>+IFERROR(VLOOKUP($A288,'TASA INTERVENCIÓN'!$A$9:$B$4757,2,0),D287)</f>
        <v>4.4999999999999998E-2</v>
      </c>
      <c r="E288" s="52">
        <v>2.5000000000000001E-3</v>
      </c>
      <c r="F288">
        <f t="shared" si="15"/>
        <v>0.95933014354066992</v>
      </c>
      <c r="G288" s="9">
        <f t="shared" si="14"/>
        <v>1945.5503110047848</v>
      </c>
      <c r="H288" s="33">
        <f t="shared" si="16"/>
        <v>1782.2425721153845</v>
      </c>
      <c r="I288" s="34">
        <f t="shared" si="13"/>
        <v>245.78742788461545</v>
      </c>
    </row>
    <row r="289" spans="1:9" x14ac:dyDescent="0.25">
      <c r="A289" s="7">
        <v>41920</v>
      </c>
      <c r="B289" s="9">
        <v>2026.9</v>
      </c>
      <c r="C289">
        <f>+VLOOKUP($A289,'USD X Barril WTI'!$A$6060:$B$8189,2,0)</f>
        <v>87.29</v>
      </c>
      <c r="D289" s="36">
        <f>+IFERROR(VLOOKUP($A289,'TASA INTERVENCIÓN'!$A$9:$B$4757,2,0),D288)</f>
        <v>4.4999999999999998E-2</v>
      </c>
      <c r="E289" s="52">
        <v>2.5000000000000001E-3</v>
      </c>
      <c r="F289">
        <f t="shared" si="15"/>
        <v>0.95933014354066992</v>
      </c>
      <c r="G289" s="9">
        <f t="shared" si="14"/>
        <v>1944.466267942584</v>
      </c>
      <c r="H289" s="33">
        <f t="shared" si="16"/>
        <v>1782.5992307692306</v>
      </c>
      <c r="I289" s="34">
        <f t="shared" si="13"/>
        <v>244.30076923076945</v>
      </c>
    </row>
    <row r="290" spans="1:9" x14ac:dyDescent="0.25">
      <c r="A290" s="7">
        <v>41921</v>
      </c>
      <c r="B290" s="8">
        <v>2040.31</v>
      </c>
      <c r="C290">
        <f>+VLOOKUP($A290,'USD X Barril WTI'!$A$6060:$B$8189,2,0)</f>
        <v>85.76</v>
      </c>
      <c r="D290" s="36">
        <f>+IFERROR(VLOOKUP($A290,'TASA INTERVENCIÓN'!$A$9:$B$4757,2,0),D289)</f>
        <v>4.4999999999999998E-2</v>
      </c>
      <c r="E290" s="52">
        <v>2.5000000000000001E-3</v>
      </c>
      <c r="F290">
        <f t="shared" si="15"/>
        <v>0.95933014354066992</v>
      </c>
      <c r="G290" s="9">
        <f t="shared" si="14"/>
        <v>1957.3308851674642</v>
      </c>
      <c r="H290" s="33">
        <f t="shared" si="16"/>
        <v>1787.3803846153844</v>
      </c>
      <c r="I290" s="34">
        <f t="shared" si="13"/>
        <v>252.92961538461554</v>
      </c>
    </row>
    <row r="291" spans="1:9" x14ac:dyDescent="0.25">
      <c r="A291" s="7">
        <v>41922</v>
      </c>
      <c r="B291" s="9">
        <v>2041.71</v>
      </c>
      <c r="C291">
        <f>+VLOOKUP($A291,'USD X Barril WTI'!$A$6060:$B$8189,2,0)</f>
        <v>85.87</v>
      </c>
      <c r="D291" s="36">
        <f>+IFERROR(VLOOKUP($A291,'TASA INTERVENCIÓN'!$A$9:$B$4757,2,0),D290)</f>
        <v>4.4999999999999998E-2</v>
      </c>
      <c r="E291" s="52">
        <v>2.5000000000000001E-3</v>
      </c>
      <c r="F291">
        <f t="shared" si="15"/>
        <v>0.95933014354066992</v>
      </c>
      <c r="G291" s="9">
        <f t="shared" si="14"/>
        <v>1958.6739473684213</v>
      </c>
      <c r="H291" s="33">
        <f t="shared" si="16"/>
        <v>1792.8748557692306</v>
      </c>
      <c r="I291" s="34">
        <f t="shared" si="13"/>
        <v>248.8351442307694</v>
      </c>
    </row>
    <row r="292" spans="1:9" x14ac:dyDescent="0.25">
      <c r="A292" s="7">
        <v>41923</v>
      </c>
      <c r="B292" s="8">
        <v>2052.96</v>
      </c>
      <c r="C292" t="e">
        <f>+VLOOKUP($A292,'USD X Barril WTI'!$A$6060:$B$8189,2,0)</f>
        <v>#N/A</v>
      </c>
      <c r="D292" s="36">
        <f>+IFERROR(VLOOKUP($A292,'TASA INTERVENCIÓN'!$A$9:$B$4757,2,0),D291)</f>
        <v>4.4999999999999998E-2</v>
      </c>
      <c r="E292" s="52">
        <v>2.5000000000000001E-3</v>
      </c>
      <c r="F292">
        <f t="shared" si="15"/>
        <v>0.95933014354066992</v>
      </c>
      <c r="G292" s="9">
        <f t="shared" si="14"/>
        <v>1969.4664114832538</v>
      </c>
      <c r="H292" s="33">
        <f t="shared" si="16"/>
        <v>1791.4578605769229</v>
      </c>
      <c r="I292" s="34">
        <f t="shared" si="13"/>
        <v>261.5021394230771</v>
      </c>
    </row>
    <row r="293" spans="1:9" x14ac:dyDescent="0.25">
      <c r="A293" s="7">
        <v>41924</v>
      </c>
      <c r="B293" s="9">
        <v>2052.96</v>
      </c>
      <c r="C293" t="e">
        <f>+VLOOKUP($A293,'USD X Barril WTI'!$A$6060:$B$8189,2,0)</f>
        <v>#N/A</v>
      </c>
      <c r="D293" s="36">
        <f>+IFERROR(VLOOKUP($A293,'TASA INTERVENCIÓN'!$A$9:$B$4757,2,0),D292)</f>
        <v>4.4999999999999998E-2</v>
      </c>
      <c r="E293" s="52">
        <v>2.5000000000000001E-3</v>
      </c>
      <c r="F293">
        <f t="shared" si="15"/>
        <v>0.95933014354066992</v>
      </c>
      <c r="G293" s="9">
        <f t="shared" si="14"/>
        <v>1969.4664114832538</v>
      </c>
      <c r="H293" s="33">
        <f t="shared" si="16"/>
        <v>1785.7706009615383</v>
      </c>
      <c r="I293" s="34">
        <f t="shared" si="13"/>
        <v>267.18939903846172</v>
      </c>
    </row>
    <row r="294" spans="1:9" x14ac:dyDescent="0.25">
      <c r="A294" s="7">
        <v>41925</v>
      </c>
      <c r="B294" s="8">
        <v>2052.96</v>
      </c>
      <c r="C294">
        <f>+VLOOKUP($A294,'USD X Barril WTI'!$A$6060:$B$8189,2,0)</f>
        <v>85.73</v>
      </c>
      <c r="D294" s="36">
        <f>+IFERROR(VLOOKUP($A294,'TASA INTERVENCIÓN'!$A$9:$B$4757,2,0),D293)</f>
        <v>4.4999999999999998E-2</v>
      </c>
      <c r="E294" s="52">
        <v>2.5000000000000001E-3</v>
      </c>
      <c r="F294">
        <f t="shared" si="15"/>
        <v>0.95933014354066992</v>
      </c>
      <c r="G294" s="9">
        <f t="shared" si="14"/>
        <v>1969.4664114832538</v>
      </c>
      <c r="H294" s="33">
        <f t="shared" si="16"/>
        <v>1785.7706009615383</v>
      </c>
      <c r="I294" s="34">
        <f t="shared" ref="I294:I357" si="17">+B294-H294</f>
        <v>267.18939903846172</v>
      </c>
    </row>
    <row r="295" spans="1:9" x14ac:dyDescent="0.25">
      <c r="A295" s="7">
        <v>41926</v>
      </c>
      <c r="B295" s="9">
        <v>2052.96</v>
      </c>
      <c r="C295">
        <f>+VLOOKUP($A295,'USD X Barril WTI'!$A$6060:$B$8189,2,0)</f>
        <v>81.72</v>
      </c>
      <c r="D295" s="36">
        <f>+IFERROR(VLOOKUP($A295,'TASA INTERVENCIÓN'!$A$9:$B$4757,2,0),D294)</f>
        <v>4.4999999999999998E-2</v>
      </c>
      <c r="E295" s="52">
        <v>2.5000000000000001E-3</v>
      </c>
      <c r="F295">
        <f t="shared" si="15"/>
        <v>0.95933014354066992</v>
      </c>
      <c r="G295" s="9">
        <f t="shared" si="14"/>
        <v>1969.4664114832538</v>
      </c>
      <c r="H295" s="33">
        <f t="shared" si="16"/>
        <v>1785.7706009615383</v>
      </c>
      <c r="I295" s="34">
        <f t="shared" si="17"/>
        <v>267.18939903846172</v>
      </c>
    </row>
    <row r="296" spans="1:9" x14ac:dyDescent="0.25">
      <c r="A296" s="7">
        <v>41927</v>
      </c>
      <c r="B296" s="8">
        <v>2049.66</v>
      </c>
      <c r="C296">
        <f>+VLOOKUP($A296,'USD X Barril WTI'!$A$6060:$B$8189,2,0)</f>
        <v>81.819999999999993</v>
      </c>
      <c r="D296" s="36">
        <f>+IFERROR(VLOOKUP($A296,'TASA INTERVENCIÓN'!$A$9:$B$4757,2,0),D295)</f>
        <v>4.4999999999999998E-2</v>
      </c>
      <c r="E296" s="52">
        <v>2.5000000000000001E-3</v>
      </c>
      <c r="F296">
        <f t="shared" si="15"/>
        <v>0.95933014354066992</v>
      </c>
      <c r="G296" s="9">
        <f t="shared" si="14"/>
        <v>1966.3006220095695</v>
      </c>
      <c r="H296" s="33">
        <f t="shared" si="16"/>
        <v>1790.9373317307691</v>
      </c>
      <c r="I296" s="34">
        <f t="shared" si="17"/>
        <v>258.72266826923078</v>
      </c>
    </row>
    <row r="297" spans="1:9" x14ac:dyDescent="0.25">
      <c r="A297" s="7">
        <v>41928</v>
      </c>
      <c r="B297" s="9">
        <v>2057.6999999999998</v>
      </c>
      <c r="C297">
        <f>+VLOOKUP($A297,'USD X Barril WTI'!$A$6060:$B$8189,2,0)</f>
        <v>82.33</v>
      </c>
      <c r="D297" s="36">
        <f>+IFERROR(VLOOKUP($A297,'TASA INTERVENCIÓN'!$A$9:$B$4757,2,0),D296)</f>
        <v>4.4999999999999998E-2</v>
      </c>
      <c r="E297" s="52">
        <v>2.5000000000000001E-3</v>
      </c>
      <c r="F297">
        <f t="shared" si="15"/>
        <v>0.95933014354066992</v>
      </c>
      <c r="G297" s="9">
        <f t="shared" si="14"/>
        <v>1974.0136363636364</v>
      </c>
      <c r="H297" s="33">
        <f t="shared" si="16"/>
        <v>1800.5285576923077</v>
      </c>
      <c r="I297" s="34">
        <f t="shared" si="17"/>
        <v>257.17144230769213</v>
      </c>
    </row>
    <row r="298" spans="1:9" x14ac:dyDescent="0.25">
      <c r="A298" s="7">
        <v>41929</v>
      </c>
      <c r="B298" s="8">
        <v>2074.4</v>
      </c>
      <c r="C298">
        <f>+VLOOKUP($A298,'USD X Barril WTI'!$A$6060:$B$8189,2,0)</f>
        <v>82.8</v>
      </c>
      <c r="D298" s="36">
        <f>+IFERROR(VLOOKUP($A298,'TASA INTERVENCIÓN'!$A$9:$B$4757,2,0),D297)</f>
        <v>4.4999999999999998E-2</v>
      </c>
      <c r="E298" s="52">
        <v>2.5000000000000001E-3</v>
      </c>
      <c r="F298">
        <f t="shared" si="15"/>
        <v>0.95933014354066992</v>
      </c>
      <c r="G298" s="9">
        <f t="shared" si="14"/>
        <v>1990.0344497607657</v>
      </c>
      <c r="H298" s="33">
        <f t="shared" si="16"/>
        <v>1801.0394471153845</v>
      </c>
      <c r="I298" s="34">
        <f t="shared" si="17"/>
        <v>273.36055288461557</v>
      </c>
    </row>
    <row r="299" spans="1:9" x14ac:dyDescent="0.25">
      <c r="A299" s="7">
        <v>41930</v>
      </c>
      <c r="B299" s="9">
        <v>2064.4299999999998</v>
      </c>
      <c r="C299" t="e">
        <f>+VLOOKUP($A299,'USD X Barril WTI'!$A$6060:$B$8189,2,0)</f>
        <v>#N/A</v>
      </c>
      <c r="D299" s="36">
        <f>+IFERROR(VLOOKUP($A299,'TASA INTERVENCIÓN'!$A$9:$B$4757,2,0),D298)</f>
        <v>4.4999999999999998E-2</v>
      </c>
      <c r="E299" s="52">
        <v>2.5000000000000001E-3</v>
      </c>
      <c r="F299">
        <f t="shared" si="15"/>
        <v>0.95933014354066992</v>
      </c>
      <c r="G299" s="9">
        <f t="shared" si="14"/>
        <v>1980.4699282296651</v>
      </c>
      <c r="H299" s="33">
        <f t="shared" si="16"/>
        <v>1804.7602644230767</v>
      </c>
      <c r="I299" s="34">
        <f t="shared" si="17"/>
        <v>259.66973557692313</v>
      </c>
    </row>
    <row r="300" spans="1:9" x14ac:dyDescent="0.25">
      <c r="A300" s="7">
        <v>41931</v>
      </c>
      <c r="B300" s="8">
        <v>2064.4299999999998</v>
      </c>
      <c r="C300" t="e">
        <f>+VLOOKUP($A300,'USD X Barril WTI'!$A$6060:$B$8189,2,0)</f>
        <v>#N/A</v>
      </c>
      <c r="D300" s="36">
        <f>+IFERROR(VLOOKUP($A300,'TASA INTERVENCIÓN'!$A$9:$B$4757,2,0),D299)</f>
        <v>4.4999999999999998E-2</v>
      </c>
      <c r="E300" s="52">
        <v>2.5000000000000001E-3</v>
      </c>
      <c r="F300">
        <f t="shared" si="15"/>
        <v>0.95933014354066992</v>
      </c>
      <c r="G300" s="9">
        <f t="shared" si="14"/>
        <v>1980.4699282296651</v>
      </c>
      <c r="H300" s="33">
        <f t="shared" si="16"/>
        <v>1804.3746874999997</v>
      </c>
      <c r="I300" s="34">
        <f t="shared" si="17"/>
        <v>260.05531250000013</v>
      </c>
    </row>
    <row r="301" spans="1:9" x14ac:dyDescent="0.25">
      <c r="A301" s="7">
        <v>41932</v>
      </c>
      <c r="B301" s="9">
        <v>2064.4299999999998</v>
      </c>
      <c r="C301">
        <f>+VLOOKUP($A301,'USD X Barril WTI'!$A$6060:$B$8189,2,0)</f>
        <v>82.76</v>
      </c>
      <c r="D301" s="36">
        <f>+IFERROR(VLOOKUP($A301,'TASA INTERVENCIÓN'!$A$9:$B$4757,2,0),D300)</f>
        <v>4.4999999999999998E-2</v>
      </c>
      <c r="E301" s="52">
        <v>2.5000000000000001E-3</v>
      </c>
      <c r="F301">
        <f t="shared" si="15"/>
        <v>0.95933014354066992</v>
      </c>
      <c r="G301" s="9">
        <f t="shared" si="14"/>
        <v>1980.4699282296651</v>
      </c>
      <c r="H301" s="33">
        <f t="shared" si="16"/>
        <v>1804.3746874999997</v>
      </c>
      <c r="I301" s="34">
        <f t="shared" si="17"/>
        <v>260.05531250000013</v>
      </c>
    </row>
    <row r="302" spans="1:9" x14ac:dyDescent="0.25">
      <c r="A302" s="7">
        <v>41933</v>
      </c>
      <c r="B302" s="8">
        <v>2065.8200000000002</v>
      </c>
      <c r="C302">
        <f>+VLOOKUP($A302,'USD X Barril WTI'!$A$6060:$B$8189,2,0)</f>
        <v>83.25</v>
      </c>
      <c r="D302" s="36">
        <f>+IFERROR(VLOOKUP($A302,'TASA INTERVENCIÓN'!$A$9:$B$4757,2,0),D301)</f>
        <v>4.4999999999999998E-2</v>
      </c>
      <c r="E302" s="52">
        <v>2.5000000000000001E-3</v>
      </c>
      <c r="F302">
        <f t="shared" si="15"/>
        <v>0.95933014354066992</v>
      </c>
      <c r="G302" s="9">
        <f t="shared" si="14"/>
        <v>1981.8033971291868</v>
      </c>
      <c r="H302" s="33">
        <f t="shared" si="16"/>
        <v>1804.3746874999997</v>
      </c>
      <c r="I302" s="34">
        <f t="shared" si="17"/>
        <v>261.44531250000045</v>
      </c>
    </row>
    <row r="303" spans="1:9" x14ac:dyDescent="0.25">
      <c r="A303" s="7">
        <v>41934</v>
      </c>
      <c r="B303" s="9">
        <v>2048.44</v>
      </c>
      <c r="C303">
        <f>+VLOOKUP($A303,'USD X Barril WTI'!$A$6060:$B$8189,2,0)</f>
        <v>80.52</v>
      </c>
      <c r="D303" s="36">
        <f>+IFERROR(VLOOKUP($A303,'TASA INTERVENCIÓN'!$A$9:$B$4757,2,0),D302)</f>
        <v>4.4999999999999998E-2</v>
      </c>
      <c r="E303" s="52">
        <v>2.5000000000000001E-3</v>
      </c>
      <c r="F303">
        <f t="shared" si="15"/>
        <v>0.95933014354066992</v>
      </c>
      <c r="G303" s="9">
        <f t="shared" si="14"/>
        <v>1965.1302392344498</v>
      </c>
      <c r="H303" s="33">
        <f t="shared" si="16"/>
        <v>1794.1665384615383</v>
      </c>
      <c r="I303" s="34">
        <f t="shared" si="17"/>
        <v>254.27346153846179</v>
      </c>
    </row>
    <row r="304" spans="1:9" x14ac:dyDescent="0.25">
      <c r="A304" s="7">
        <v>41935</v>
      </c>
      <c r="B304" s="8">
        <v>2049.9</v>
      </c>
      <c r="C304">
        <f>+VLOOKUP($A304,'USD X Barril WTI'!$A$6060:$B$8189,2,0)</f>
        <v>82.81</v>
      </c>
      <c r="D304" s="36">
        <f>+IFERROR(VLOOKUP($A304,'TASA INTERVENCIÓN'!$A$9:$B$4757,2,0),D303)</f>
        <v>4.4999999999999998E-2</v>
      </c>
      <c r="E304" s="52">
        <v>2.5000000000000001E-3</v>
      </c>
      <c r="F304">
        <f t="shared" si="15"/>
        <v>0.95933014354066992</v>
      </c>
      <c r="G304" s="9">
        <f t="shared" si="14"/>
        <v>1966.5308612440194</v>
      </c>
      <c r="H304" s="33">
        <f t="shared" si="16"/>
        <v>1782.3100480769228</v>
      </c>
      <c r="I304" s="34">
        <f t="shared" si="17"/>
        <v>267.58995192307725</v>
      </c>
    </row>
    <row r="305" spans="1:9" x14ac:dyDescent="0.25">
      <c r="A305" s="7">
        <v>41936</v>
      </c>
      <c r="B305" s="9">
        <v>2053.39</v>
      </c>
      <c r="C305">
        <f>+VLOOKUP($A305,'USD X Barril WTI'!$A$6060:$B$8189,2,0)</f>
        <v>81.27</v>
      </c>
      <c r="D305" s="36">
        <f>+IFERROR(VLOOKUP($A305,'TASA INTERVENCIÓN'!$A$9:$B$4757,2,0),D304)</f>
        <v>4.4999999999999998E-2</v>
      </c>
      <c r="E305" s="52">
        <v>2.5000000000000001E-3</v>
      </c>
      <c r="F305">
        <f t="shared" si="15"/>
        <v>0.95933014354066992</v>
      </c>
      <c r="G305" s="9">
        <f t="shared" si="14"/>
        <v>1969.8789234449762</v>
      </c>
      <c r="H305" s="33">
        <f t="shared" si="16"/>
        <v>1781.2207932692304</v>
      </c>
      <c r="I305" s="34">
        <f t="shared" si="17"/>
        <v>272.16920673076947</v>
      </c>
    </row>
    <row r="306" spans="1:9" x14ac:dyDescent="0.25">
      <c r="A306" s="7">
        <v>41937</v>
      </c>
      <c r="B306" s="8">
        <v>2065.38</v>
      </c>
      <c r="C306" t="e">
        <f>+VLOOKUP($A306,'USD X Barril WTI'!$A$6060:$B$8189,2,0)</f>
        <v>#N/A</v>
      </c>
      <c r="D306" s="36">
        <f>+IFERROR(VLOOKUP($A306,'TASA INTERVENCIÓN'!$A$9:$B$4757,2,0),D305)</f>
        <v>4.4999999999999998E-2</v>
      </c>
      <c r="E306" s="52">
        <v>2.5000000000000001E-3</v>
      </c>
      <c r="F306">
        <f t="shared" si="15"/>
        <v>0.95933014354066992</v>
      </c>
      <c r="G306" s="9">
        <f t="shared" si="14"/>
        <v>1981.381291866029</v>
      </c>
      <c r="H306" s="33">
        <f t="shared" si="16"/>
        <v>1779.5531730769228</v>
      </c>
      <c r="I306" s="34">
        <f t="shared" si="17"/>
        <v>285.82682692307731</v>
      </c>
    </row>
    <row r="307" spans="1:9" x14ac:dyDescent="0.25">
      <c r="A307" s="7">
        <v>41938</v>
      </c>
      <c r="B307" s="9">
        <v>2065.38</v>
      </c>
      <c r="C307" t="e">
        <f>+VLOOKUP($A307,'USD X Barril WTI'!$A$6060:$B$8189,2,0)</f>
        <v>#N/A</v>
      </c>
      <c r="D307" s="36">
        <f>+IFERROR(VLOOKUP($A307,'TASA INTERVENCIÓN'!$A$9:$B$4757,2,0),D306)</f>
        <v>4.4999999999999998E-2</v>
      </c>
      <c r="E307" s="52">
        <v>2.5000000000000001E-3</v>
      </c>
      <c r="F307">
        <f t="shared" si="15"/>
        <v>0.95933014354066992</v>
      </c>
      <c r="G307" s="9">
        <f t="shared" si="14"/>
        <v>1981.381291866029</v>
      </c>
      <c r="H307" s="33">
        <f t="shared" si="16"/>
        <v>1781.905192307692</v>
      </c>
      <c r="I307" s="34">
        <f t="shared" si="17"/>
        <v>283.4748076923081</v>
      </c>
    </row>
    <row r="308" spans="1:9" x14ac:dyDescent="0.25">
      <c r="A308" s="7">
        <v>41939</v>
      </c>
      <c r="B308" s="8">
        <v>2065.38</v>
      </c>
      <c r="C308">
        <f>+VLOOKUP($A308,'USD X Barril WTI'!$A$6060:$B$8189,2,0)</f>
        <v>81.260000000000005</v>
      </c>
      <c r="D308" s="36">
        <f>+IFERROR(VLOOKUP($A308,'TASA INTERVENCIÓN'!$A$9:$B$4757,2,0),D307)</f>
        <v>4.4999999999999998E-2</v>
      </c>
      <c r="E308" s="52">
        <v>2.5000000000000001E-3</v>
      </c>
      <c r="F308">
        <f t="shared" si="15"/>
        <v>0.95933014354066992</v>
      </c>
      <c r="G308" s="9">
        <f t="shared" si="14"/>
        <v>1981.381291866029</v>
      </c>
      <c r="H308" s="33">
        <f t="shared" si="16"/>
        <v>1781.905192307692</v>
      </c>
      <c r="I308" s="34">
        <f t="shared" si="17"/>
        <v>283.4748076923081</v>
      </c>
    </row>
    <row r="309" spans="1:9" x14ac:dyDescent="0.25">
      <c r="A309" s="7">
        <v>41940</v>
      </c>
      <c r="B309" s="9">
        <v>2069.7199999999998</v>
      </c>
      <c r="C309">
        <f>+VLOOKUP($A309,'USD X Barril WTI'!$A$6060:$B$8189,2,0)</f>
        <v>81.36</v>
      </c>
      <c r="D309" s="36">
        <f>+IFERROR(VLOOKUP($A309,'TASA INTERVENCIÓN'!$A$9:$B$4757,2,0),D308)</f>
        <v>4.4999999999999998E-2</v>
      </c>
      <c r="E309" s="52">
        <v>2.5000000000000001E-3</v>
      </c>
      <c r="F309">
        <f t="shared" si="15"/>
        <v>0.95933014354066992</v>
      </c>
      <c r="G309" s="9">
        <f t="shared" si="14"/>
        <v>1985.5447846889952</v>
      </c>
      <c r="H309" s="33">
        <f t="shared" si="16"/>
        <v>1781.905192307692</v>
      </c>
      <c r="I309" s="34">
        <f t="shared" si="17"/>
        <v>287.8148076923078</v>
      </c>
    </row>
    <row r="310" spans="1:9" x14ac:dyDescent="0.25">
      <c r="A310" s="7">
        <v>41941</v>
      </c>
      <c r="B310" s="8">
        <v>2055.4299999999998</v>
      </c>
      <c r="C310">
        <f>+VLOOKUP($A310,'USD X Barril WTI'!$A$6060:$B$8189,2,0)</f>
        <v>82.25</v>
      </c>
      <c r="D310" s="36">
        <f>+IFERROR(VLOOKUP($A310,'TASA INTERVENCIÓN'!$A$9:$B$4757,2,0),D309)</f>
        <v>4.4999999999999998E-2</v>
      </c>
      <c r="E310" s="52">
        <v>2.5000000000000001E-3</v>
      </c>
      <c r="F310">
        <f t="shared" si="15"/>
        <v>0.95933014354066992</v>
      </c>
      <c r="G310" s="9">
        <f t="shared" si="14"/>
        <v>1971.835956937799</v>
      </c>
      <c r="H310" s="33">
        <f t="shared" si="16"/>
        <v>1783.8812740384612</v>
      </c>
      <c r="I310" s="34">
        <f t="shared" si="17"/>
        <v>271.54872596153859</v>
      </c>
    </row>
    <row r="311" spans="1:9" x14ac:dyDescent="0.25">
      <c r="A311" s="7">
        <v>41942</v>
      </c>
      <c r="B311" s="9">
        <v>2044.55</v>
      </c>
      <c r="C311">
        <f>+VLOOKUP($A311,'USD X Barril WTI'!$A$6060:$B$8189,2,0)</f>
        <v>81.06</v>
      </c>
      <c r="D311" s="36">
        <f>+IFERROR(VLOOKUP($A311,'TASA INTERVENCIÓN'!$A$9:$B$4757,2,0),D310)</f>
        <v>4.4999999999999998E-2</v>
      </c>
      <c r="E311" s="52">
        <v>2.5000000000000001E-3</v>
      </c>
      <c r="F311">
        <f t="shared" si="15"/>
        <v>0.95933014354066992</v>
      </c>
      <c r="G311" s="9">
        <f t="shared" si="14"/>
        <v>1961.3984449760767</v>
      </c>
      <c r="H311" s="33">
        <f t="shared" si="16"/>
        <v>1786.4742788461535</v>
      </c>
      <c r="I311" s="34">
        <f t="shared" si="17"/>
        <v>258.07572115384642</v>
      </c>
    </row>
    <row r="312" spans="1:9" x14ac:dyDescent="0.25">
      <c r="A312" s="7">
        <v>41943</v>
      </c>
      <c r="B312" s="8">
        <v>2050.52</v>
      </c>
      <c r="C312">
        <f>+VLOOKUP($A312,'USD X Barril WTI'!$A$6060:$B$8189,2,0)</f>
        <v>80.53</v>
      </c>
      <c r="D312" s="36">
        <f>+IFERROR(VLOOKUP($A312,'TASA INTERVENCIÓN'!$A$9:$B$4757,2,0),D311)</f>
        <v>4.4999999999999998E-2</v>
      </c>
      <c r="E312" s="52">
        <v>2.5000000000000001E-3</v>
      </c>
      <c r="F312">
        <f t="shared" si="15"/>
        <v>0.95933014354066992</v>
      </c>
      <c r="G312" s="9">
        <f t="shared" si="14"/>
        <v>1967.1256459330145</v>
      </c>
      <c r="H312" s="33">
        <f t="shared" si="16"/>
        <v>1804.9144951923076</v>
      </c>
      <c r="I312" s="34">
        <f t="shared" si="17"/>
        <v>245.60550480769234</v>
      </c>
    </row>
    <row r="313" spans="1:9" x14ac:dyDescent="0.25">
      <c r="A313" s="7">
        <v>41944</v>
      </c>
      <c r="B313" s="9">
        <v>2061.92</v>
      </c>
      <c r="C313" t="e">
        <f>+VLOOKUP($A313,'USD X Barril WTI'!$A$6060:$B$8189,2,0)</f>
        <v>#N/A</v>
      </c>
      <c r="D313" s="36">
        <f>+IFERROR(VLOOKUP($A313,'TASA INTERVENCIÓN'!$A$9:$B$4757,2,0),D312)</f>
        <v>4.4999999999999998E-2</v>
      </c>
      <c r="E313" s="52">
        <v>2.5000000000000001E-3</v>
      </c>
      <c r="F313">
        <f t="shared" si="15"/>
        <v>0.95933014354066992</v>
      </c>
      <c r="G313" s="9">
        <f t="shared" si="14"/>
        <v>1978.0620095693782</v>
      </c>
      <c r="H313" s="33">
        <f t="shared" si="16"/>
        <v>1806.6636690647483</v>
      </c>
      <c r="I313" s="34">
        <f t="shared" si="17"/>
        <v>255.25633093525175</v>
      </c>
    </row>
    <row r="314" spans="1:9" x14ac:dyDescent="0.25">
      <c r="A314" s="7">
        <v>41945</v>
      </c>
      <c r="B314" s="8">
        <v>2061.92</v>
      </c>
      <c r="C314" t="e">
        <f>+VLOOKUP($A314,'USD X Barril WTI'!$A$6060:$B$8189,2,0)</f>
        <v>#N/A</v>
      </c>
      <c r="D314" s="36">
        <f>+IFERROR(VLOOKUP($A314,'TASA INTERVENCIÓN'!$A$9:$B$4757,2,0),D313)</f>
        <v>4.4999999999999998E-2</v>
      </c>
      <c r="E314" s="52">
        <v>2.5000000000000001E-3</v>
      </c>
      <c r="F314">
        <f t="shared" si="15"/>
        <v>0.95933014354066992</v>
      </c>
      <c r="G314" s="9">
        <f t="shared" si="14"/>
        <v>1978.0620095693782</v>
      </c>
      <c r="H314" s="33">
        <f t="shared" si="16"/>
        <v>1801.7593525179857</v>
      </c>
      <c r="I314" s="34">
        <f t="shared" si="17"/>
        <v>260.16064748201438</v>
      </c>
    </row>
    <row r="315" spans="1:9" x14ac:dyDescent="0.25">
      <c r="A315" s="7">
        <v>41946</v>
      </c>
      <c r="B315" s="9">
        <v>2061.92</v>
      </c>
      <c r="C315">
        <f>+VLOOKUP($A315,'USD X Barril WTI'!$A$6060:$B$8189,2,0)</f>
        <v>78.77</v>
      </c>
      <c r="D315" s="36">
        <f>+IFERROR(VLOOKUP($A315,'TASA INTERVENCIÓN'!$A$9:$B$4757,2,0),D314)</f>
        <v>4.4999999999999998E-2</v>
      </c>
      <c r="E315" s="52">
        <v>2.5000000000000001E-3</v>
      </c>
      <c r="F315">
        <f t="shared" si="15"/>
        <v>0.95933014354066992</v>
      </c>
      <c r="G315" s="9">
        <f t="shared" si="14"/>
        <v>1978.0620095693782</v>
      </c>
      <c r="H315" s="33">
        <f t="shared" si="16"/>
        <v>1801.7593525179857</v>
      </c>
      <c r="I315" s="34">
        <f t="shared" si="17"/>
        <v>260.16064748201438</v>
      </c>
    </row>
    <row r="316" spans="1:9" x14ac:dyDescent="0.25">
      <c r="A316" s="7">
        <v>41947</v>
      </c>
      <c r="B316" s="8">
        <v>2061.92</v>
      </c>
      <c r="C316">
        <f>+VLOOKUP($A316,'USD X Barril WTI'!$A$6060:$B$8189,2,0)</f>
        <v>77.150000000000006</v>
      </c>
      <c r="D316" s="36">
        <f>+IFERROR(VLOOKUP($A316,'TASA INTERVENCIÓN'!$A$9:$B$4757,2,0),D315)</f>
        <v>4.4999999999999998E-2</v>
      </c>
      <c r="E316" s="52">
        <v>2.5000000000000001E-3</v>
      </c>
      <c r="F316">
        <f t="shared" si="15"/>
        <v>0.95933014354066992</v>
      </c>
      <c r="G316" s="9">
        <f t="shared" si="14"/>
        <v>1978.0620095693782</v>
      </c>
      <c r="H316" s="33">
        <f t="shared" si="16"/>
        <v>1801.7593525179857</v>
      </c>
      <c r="I316" s="34">
        <f t="shared" si="17"/>
        <v>260.16064748201438</v>
      </c>
    </row>
    <row r="317" spans="1:9" x14ac:dyDescent="0.25">
      <c r="A317" s="7">
        <v>41948</v>
      </c>
      <c r="B317" s="9">
        <v>2076.9899999999998</v>
      </c>
      <c r="C317">
        <f>+VLOOKUP($A317,'USD X Barril WTI'!$A$6060:$B$8189,2,0)</f>
        <v>78.709999999999994</v>
      </c>
      <c r="D317" s="36">
        <f>+IFERROR(VLOOKUP($A317,'TASA INTERVENCIÓN'!$A$9:$B$4757,2,0),D316)</f>
        <v>4.4999999999999998E-2</v>
      </c>
      <c r="E317" s="52">
        <v>2.5000000000000001E-3</v>
      </c>
      <c r="F317">
        <f t="shared" si="15"/>
        <v>0.95933014354066992</v>
      </c>
      <c r="G317" s="9">
        <f t="shared" si="14"/>
        <v>1992.5191148325357</v>
      </c>
      <c r="H317" s="33">
        <f t="shared" si="16"/>
        <v>1806.5963549160672</v>
      </c>
      <c r="I317" s="34">
        <f t="shared" si="17"/>
        <v>270.3936450839326</v>
      </c>
    </row>
    <row r="318" spans="1:9" x14ac:dyDescent="0.25">
      <c r="A318" s="7">
        <v>41949</v>
      </c>
      <c r="B318" s="8">
        <v>2081.2399999999998</v>
      </c>
      <c r="C318">
        <f>+VLOOKUP($A318,'USD X Barril WTI'!$A$6060:$B$8189,2,0)</f>
        <v>77.87</v>
      </c>
      <c r="D318" s="36">
        <f>+IFERROR(VLOOKUP($A318,'TASA INTERVENCIÓN'!$A$9:$B$4757,2,0),D317)</f>
        <v>4.4999999999999998E-2</v>
      </c>
      <c r="E318" s="52">
        <v>2.5000000000000001E-3</v>
      </c>
      <c r="F318">
        <f t="shared" si="15"/>
        <v>0.95933014354066992</v>
      </c>
      <c r="G318" s="9">
        <f t="shared" si="14"/>
        <v>1996.5962679425836</v>
      </c>
      <c r="H318" s="33">
        <f t="shared" si="16"/>
        <v>1819.7418465227818</v>
      </c>
      <c r="I318" s="34">
        <f t="shared" si="17"/>
        <v>261.49815347721801</v>
      </c>
    </row>
    <row r="319" spans="1:9" x14ac:dyDescent="0.25">
      <c r="A319" s="7">
        <v>41950</v>
      </c>
      <c r="B319" s="9">
        <v>2086.86</v>
      </c>
      <c r="C319">
        <f>+VLOOKUP($A319,'USD X Barril WTI'!$A$6060:$B$8189,2,0)</f>
        <v>78.709999999999994</v>
      </c>
      <c r="D319" s="36">
        <f>+IFERROR(VLOOKUP($A319,'TASA INTERVENCIÓN'!$A$9:$B$4757,2,0),D318)</f>
        <v>4.4999999999999998E-2</v>
      </c>
      <c r="E319" s="52">
        <v>2.5000000000000001E-3</v>
      </c>
      <c r="F319">
        <f t="shared" si="15"/>
        <v>0.95933014354066992</v>
      </c>
      <c r="G319" s="9">
        <f t="shared" si="14"/>
        <v>2001.9877033492826</v>
      </c>
      <c r="H319" s="33">
        <f t="shared" si="16"/>
        <v>1816.0491846522782</v>
      </c>
      <c r="I319" s="34">
        <f t="shared" si="17"/>
        <v>270.81081534772193</v>
      </c>
    </row>
    <row r="320" spans="1:9" x14ac:dyDescent="0.25">
      <c r="A320" s="7">
        <v>41951</v>
      </c>
      <c r="B320" s="8">
        <v>2103.25</v>
      </c>
      <c r="C320" t="e">
        <f>+VLOOKUP($A320,'USD X Barril WTI'!$A$6060:$B$8189,2,0)</f>
        <v>#N/A</v>
      </c>
      <c r="D320" s="36">
        <f>+IFERROR(VLOOKUP($A320,'TASA INTERVENCIÓN'!$A$9:$B$4757,2,0),D319)</f>
        <v>4.4999999999999998E-2</v>
      </c>
      <c r="E320" s="52">
        <v>2.5000000000000001E-3</v>
      </c>
      <c r="F320">
        <f t="shared" si="15"/>
        <v>0.95933014354066992</v>
      </c>
      <c r="G320" s="9">
        <f t="shared" si="14"/>
        <v>2017.711124401914</v>
      </c>
      <c r="H320" s="33">
        <f t="shared" si="16"/>
        <v>1816.0491846522782</v>
      </c>
      <c r="I320" s="34">
        <f t="shared" si="17"/>
        <v>287.2008153477218</v>
      </c>
    </row>
    <row r="321" spans="1:9" x14ac:dyDescent="0.25">
      <c r="A321" s="7">
        <v>41952</v>
      </c>
      <c r="B321" s="9">
        <v>2103.25</v>
      </c>
      <c r="C321" t="e">
        <f>+VLOOKUP($A321,'USD X Barril WTI'!$A$6060:$B$8189,2,0)</f>
        <v>#N/A</v>
      </c>
      <c r="D321" s="36">
        <f>+IFERROR(VLOOKUP($A321,'TASA INTERVENCIÓN'!$A$9:$B$4757,2,0),D320)</f>
        <v>4.4999999999999998E-2</v>
      </c>
      <c r="E321" s="52">
        <v>2.5000000000000001E-3</v>
      </c>
      <c r="F321">
        <f t="shared" si="15"/>
        <v>0.95933014354066992</v>
      </c>
      <c r="G321" s="9">
        <f t="shared" si="14"/>
        <v>2017.711124401914</v>
      </c>
      <c r="H321" s="33">
        <f t="shared" si="16"/>
        <v>1819.0110071942445</v>
      </c>
      <c r="I321" s="34">
        <f t="shared" si="17"/>
        <v>284.23899280575552</v>
      </c>
    </row>
    <row r="322" spans="1:9" x14ac:dyDescent="0.25">
      <c r="A322" s="7">
        <v>41953</v>
      </c>
      <c r="B322" s="8">
        <v>2103.25</v>
      </c>
      <c r="C322">
        <f>+VLOOKUP($A322,'USD X Barril WTI'!$A$6060:$B$8189,2,0)</f>
        <v>77.430000000000007</v>
      </c>
      <c r="D322" s="36">
        <f>+IFERROR(VLOOKUP($A322,'TASA INTERVENCIÓN'!$A$9:$B$4757,2,0),D321)</f>
        <v>4.4999999999999998E-2</v>
      </c>
      <c r="E322" s="52">
        <v>2.5000000000000001E-3</v>
      </c>
      <c r="F322">
        <f t="shared" si="15"/>
        <v>0.95933014354066992</v>
      </c>
      <c r="G322" s="9">
        <f t="shared" si="14"/>
        <v>2017.711124401914</v>
      </c>
      <c r="H322" s="33">
        <f t="shared" si="16"/>
        <v>1819.0110071942445</v>
      </c>
      <c r="I322" s="34">
        <f t="shared" si="17"/>
        <v>284.23899280575552</v>
      </c>
    </row>
    <row r="323" spans="1:9" x14ac:dyDescent="0.25">
      <c r="A323" s="7">
        <v>41954</v>
      </c>
      <c r="B323" s="9">
        <v>2103.12</v>
      </c>
      <c r="C323">
        <f>+VLOOKUP($A323,'USD X Barril WTI'!$A$6060:$B$8189,2,0)</f>
        <v>77.849999999999994</v>
      </c>
      <c r="D323" s="36">
        <f>+IFERROR(VLOOKUP($A323,'TASA INTERVENCIÓN'!$A$9:$B$4757,2,0),D322)</f>
        <v>4.4999999999999998E-2</v>
      </c>
      <c r="E323" s="52">
        <v>2.5000000000000001E-3</v>
      </c>
      <c r="F323">
        <f t="shared" si="15"/>
        <v>0.95933014354066992</v>
      </c>
      <c r="G323" s="9">
        <f t="shared" si="14"/>
        <v>2017.5864114832536</v>
      </c>
      <c r="H323" s="33">
        <f t="shared" si="16"/>
        <v>1819.0110071942445</v>
      </c>
      <c r="I323" s="34">
        <f t="shared" si="17"/>
        <v>284.10899280575541</v>
      </c>
    </row>
    <row r="324" spans="1:9" x14ac:dyDescent="0.25">
      <c r="A324" s="7">
        <v>41955</v>
      </c>
      <c r="B324" s="8">
        <v>2103.12</v>
      </c>
      <c r="C324">
        <f>+VLOOKUP($A324,'USD X Barril WTI'!$A$6060:$B$8189,2,0)</f>
        <v>77.16</v>
      </c>
      <c r="D324" s="36">
        <f>+IFERROR(VLOOKUP($A324,'TASA INTERVENCIÓN'!$A$9:$B$4757,2,0),D323)</f>
        <v>4.4999999999999998E-2</v>
      </c>
      <c r="E324" s="52">
        <v>2.5000000000000001E-3</v>
      </c>
      <c r="F324">
        <f t="shared" si="15"/>
        <v>0.95933014354066992</v>
      </c>
      <c r="G324" s="9">
        <f t="shared" si="14"/>
        <v>2017.5864114832536</v>
      </c>
      <c r="H324" s="33">
        <f t="shared" si="16"/>
        <v>1809.4235491606714</v>
      </c>
      <c r="I324" s="34">
        <f t="shared" si="17"/>
        <v>293.69645083932846</v>
      </c>
    </row>
    <row r="325" spans="1:9" x14ac:dyDescent="0.25">
      <c r="A325" s="7">
        <v>41956</v>
      </c>
      <c r="B325" s="9">
        <v>2115.59</v>
      </c>
      <c r="C325">
        <f>+VLOOKUP($A325,'USD X Barril WTI'!$A$6060:$B$8189,2,0)</f>
        <v>74.13</v>
      </c>
      <c r="D325" s="36">
        <f>+IFERROR(VLOOKUP($A325,'TASA INTERVENCIÓN'!$A$9:$B$4757,2,0),D324)</f>
        <v>4.4999999999999998E-2</v>
      </c>
      <c r="E325" s="52">
        <v>2.5000000000000001E-3</v>
      </c>
      <c r="F325">
        <f t="shared" si="15"/>
        <v>0.95933014354066992</v>
      </c>
      <c r="G325" s="9">
        <f t="shared" si="14"/>
        <v>2029.5492583732059</v>
      </c>
      <c r="H325" s="33">
        <f t="shared" si="16"/>
        <v>1805.3654676258993</v>
      </c>
      <c r="I325" s="34">
        <f t="shared" si="17"/>
        <v>310.22453237410082</v>
      </c>
    </row>
    <row r="326" spans="1:9" x14ac:dyDescent="0.25">
      <c r="A326" s="7">
        <v>41957</v>
      </c>
      <c r="B326" s="8">
        <v>2133.0300000000002</v>
      </c>
      <c r="C326">
        <f>+VLOOKUP($A326,'USD X Barril WTI'!$A$6060:$B$8189,2,0)</f>
        <v>75.91</v>
      </c>
      <c r="D326" s="36">
        <f>+IFERROR(VLOOKUP($A326,'TASA INTERVENCIÓN'!$A$9:$B$4757,2,0),D325)</f>
        <v>4.4999999999999998E-2</v>
      </c>
      <c r="E326" s="52">
        <v>2.5000000000000001E-3</v>
      </c>
      <c r="F326">
        <f t="shared" si="15"/>
        <v>0.95933014354066992</v>
      </c>
      <c r="G326" s="9">
        <f t="shared" si="14"/>
        <v>2046.2799760765554</v>
      </c>
      <c r="H326" s="33">
        <f t="shared" si="16"/>
        <v>1811.0679376498802</v>
      </c>
      <c r="I326" s="34">
        <f t="shared" si="17"/>
        <v>321.96206235012005</v>
      </c>
    </row>
    <row r="327" spans="1:9" x14ac:dyDescent="0.25">
      <c r="A327" s="7">
        <v>41958</v>
      </c>
      <c r="B327" s="9">
        <v>2160.4699999999998</v>
      </c>
      <c r="C327" t="e">
        <f>+VLOOKUP($A327,'USD X Barril WTI'!$A$6060:$B$8189,2,0)</f>
        <v>#N/A</v>
      </c>
      <c r="D327" s="36">
        <f>+IFERROR(VLOOKUP($A327,'TASA INTERVENCIÓN'!$A$9:$B$4757,2,0),D326)</f>
        <v>4.4999999999999998E-2</v>
      </c>
      <c r="E327" s="52">
        <v>2.5000000000000001E-3</v>
      </c>
      <c r="F327">
        <f t="shared" si="15"/>
        <v>0.95933014354066992</v>
      </c>
      <c r="G327" s="9">
        <f t="shared" si="14"/>
        <v>2072.603995215311</v>
      </c>
      <c r="H327" s="33">
        <f t="shared" si="16"/>
        <v>1805.7212709832133</v>
      </c>
      <c r="I327" s="34">
        <f t="shared" si="17"/>
        <v>354.74872901678646</v>
      </c>
    </row>
    <row r="328" spans="1:9" x14ac:dyDescent="0.25">
      <c r="A328" s="7">
        <v>41959</v>
      </c>
      <c r="B328" s="8">
        <v>2160.4699999999998</v>
      </c>
      <c r="C328" t="e">
        <f>+VLOOKUP($A328,'USD X Barril WTI'!$A$6060:$B$8189,2,0)</f>
        <v>#N/A</v>
      </c>
      <c r="D328" s="36">
        <f>+IFERROR(VLOOKUP($A328,'TASA INTERVENCIÓN'!$A$9:$B$4757,2,0),D327)</f>
        <v>4.4999999999999998E-2</v>
      </c>
      <c r="E328" s="52">
        <v>2.5000000000000001E-3</v>
      </c>
      <c r="F328">
        <f t="shared" si="15"/>
        <v>0.95933014354066992</v>
      </c>
      <c r="G328" s="9">
        <f t="shared" si="14"/>
        <v>2072.603995215311</v>
      </c>
      <c r="H328" s="33">
        <f t="shared" si="16"/>
        <v>1812.4911510791367</v>
      </c>
      <c r="I328" s="34">
        <f t="shared" si="17"/>
        <v>347.97884892086313</v>
      </c>
    </row>
    <row r="329" spans="1:9" x14ac:dyDescent="0.25">
      <c r="A329" s="7">
        <v>41960</v>
      </c>
      <c r="B329" s="9">
        <v>2160.4699999999998</v>
      </c>
      <c r="C329">
        <f>+VLOOKUP($A329,'USD X Barril WTI'!$A$6060:$B$8189,2,0)</f>
        <v>75.64</v>
      </c>
      <c r="D329" s="36">
        <f>+IFERROR(VLOOKUP($A329,'TASA INTERVENCIÓN'!$A$9:$B$4757,2,0),D328)</f>
        <v>4.4999999999999998E-2</v>
      </c>
      <c r="E329" s="52">
        <v>2.5000000000000001E-3</v>
      </c>
      <c r="F329">
        <f t="shared" si="15"/>
        <v>0.95933014354066992</v>
      </c>
      <c r="G329" s="9">
        <f t="shared" ref="G329:G392" si="18">+B329*F329</f>
        <v>2072.603995215311</v>
      </c>
      <c r="H329" s="33">
        <f t="shared" si="16"/>
        <v>1812.4911510791367</v>
      </c>
      <c r="I329" s="34">
        <f t="shared" si="17"/>
        <v>347.97884892086313</v>
      </c>
    </row>
    <row r="330" spans="1:9" x14ac:dyDescent="0.25">
      <c r="A330" s="7">
        <v>41961</v>
      </c>
      <c r="B330" s="8">
        <v>2160.4699999999998</v>
      </c>
      <c r="C330">
        <f>+VLOOKUP($A330,'USD X Barril WTI'!$A$6060:$B$8189,2,0)</f>
        <v>74.55</v>
      </c>
      <c r="D330" s="36">
        <f>+IFERROR(VLOOKUP($A330,'TASA INTERVENCIÓN'!$A$9:$B$4757,2,0),D329)</f>
        <v>4.4999999999999998E-2</v>
      </c>
      <c r="E330" s="52">
        <v>2.5000000000000001E-3</v>
      </c>
      <c r="F330">
        <f t="shared" ref="F330:F393" si="19">+(1+E330)/(1+D330)</f>
        <v>0.95933014354066992</v>
      </c>
      <c r="G330" s="9">
        <f t="shared" si="18"/>
        <v>2072.603995215311</v>
      </c>
      <c r="H330" s="33">
        <f t="shared" si="16"/>
        <v>1812.4911510791367</v>
      </c>
      <c r="I330" s="34">
        <f t="shared" si="17"/>
        <v>347.97884892086313</v>
      </c>
    </row>
    <row r="331" spans="1:9" x14ac:dyDescent="0.25">
      <c r="A331" s="7">
        <v>41962</v>
      </c>
      <c r="B331" s="9">
        <v>2158.58</v>
      </c>
      <c r="C331">
        <f>+VLOOKUP($A331,'USD X Barril WTI'!$A$6060:$B$8189,2,0)</f>
        <v>74.55</v>
      </c>
      <c r="D331" s="36">
        <f>+IFERROR(VLOOKUP($A331,'TASA INTERVENCIÓN'!$A$9:$B$4757,2,0),D330)</f>
        <v>4.4999999999999998E-2</v>
      </c>
      <c r="E331" s="52">
        <v>2.5000000000000001E-3</v>
      </c>
      <c r="F331">
        <f t="shared" si="19"/>
        <v>0.95933014354066992</v>
      </c>
      <c r="G331" s="9">
        <f t="shared" si="18"/>
        <v>2070.7908612440192</v>
      </c>
      <c r="H331" s="33">
        <f t="shared" si="16"/>
        <v>1812.4911510791367</v>
      </c>
      <c r="I331" s="34">
        <f t="shared" si="17"/>
        <v>346.08884892086326</v>
      </c>
    </row>
    <row r="332" spans="1:9" x14ac:dyDescent="0.25">
      <c r="A332" s="7">
        <v>41963</v>
      </c>
      <c r="B332" s="8">
        <v>2156.73</v>
      </c>
      <c r="C332">
        <f>+VLOOKUP($A332,'USD X Barril WTI'!$A$6060:$B$8189,2,0)</f>
        <v>75.63</v>
      </c>
      <c r="D332" s="36">
        <f>+IFERROR(VLOOKUP($A332,'TASA INTERVENCIÓN'!$A$9:$B$4757,2,0),D331)</f>
        <v>4.4999999999999998E-2</v>
      </c>
      <c r="E332" s="52">
        <v>2.5000000000000001E-3</v>
      </c>
      <c r="F332">
        <f t="shared" si="19"/>
        <v>0.95933014354066992</v>
      </c>
      <c r="G332" s="9">
        <f t="shared" si="18"/>
        <v>2069.0161004784691</v>
      </c>
      <c r="H332" s="33">
        <f t="shared" si="16"/>
        <v>1821.5881774580337</v>
      </c>
      <c r="I332" s="34">
        <f t="shared" si="17"/>
        <v>335.14182254196635</v>
      </c>
    </row>
    <row r="333" spans="1:9" x14ac:dyDescent="0.25">
      <c r="A333" s="7">
        <v>41964</v>
      </c>
      <c r="B333" s="9">
        <v>2156.9299999999998</v>
      </c>
      <c r="C333">
        <f>+VLOOKUP($A333,'USD X Barril WTI'!$A$6060:$B$8189,2,0)</f>
        <v>76.52</v>
      </c>
      <c r="D333" s="36">
        <f>+IFERROR(VLOOKUP($A333,'TASA INTERVENCIÓN'!$A$9:$B$4757,2,0),D332)</f>
        <v>4.4999999999999998E-2</v>
      </c>
      <c r="E333" s="52">
        <v>2.5000000000000001E-3</v>
      </c>
      <c r="F333">
        <f t="shared" si="19"/>
        <v>0.95933014354066992</v>
      </c>
      <c r="G333" s="9">
        <f t="shared" si="18"/>
        <v>2069.2079665071769</v>
      </c>
      <c r="H333" s="33">
        <f t="shared" si="16"/>
        <v>1839.0513908872902</v>
      </c>
      <c r="I333" s="34">
        <f t="shared" si="17"/>
        <v>317.87860911270968</v>
      </c>
    </row>
    <row r="334" spans="1:9" x14ac:dyDescent="0.25">
      <c r="A334" s="7">
        <v>41965</v>
      </c>
      <c r="B334" s="8">
        <v>2142.02</v>
      </c>
      <c r="C334" t="e">
        <f>+VLOOKUP($A334,'USD X Barril WTI'!$A$6060:$B$8189,2,0)</f>
        <v>#N/A</v>
      </c>
      <c r="D334" s="36">
        <f>+IFERROR(VLOOKUP($A334,'TASA INTERVENCIÓN'!$A$9:$B$4757,2,0),D333)</f>
        <v>4.4999999999999998E-2</v>
      </c>
      <c r="E334" s="52">
        <v>2.5000000000000001E-3</v>
      </c>
      <c r="F334">
        <f t="shared" si="19"/>
        <v>0.95933014354066992</v>
      </c>
      <c r="G334" s="9">
        <f t="shared" si="18"/>
        <v>2054.9043540669859</v>
      </c>
      <c r="H334" s="33">
        <f t="shared" si="16"/>
        <v>1846.1770743405275</v>
      </c>
      <c r="I334" s="34">
        <f t="shared" si="17"/>
        <v>295.84292565947248</v>
      </c>
    </row>
    <row r="335" spans="1:9" x14ac:dyDescent="0.25">
      <c r="A335" s="7">
        <v>41966</v>
      </c>
      <c r="B335" s="9">
        <v>2142.02</v>
      </c>
      <c r="C335" t="e">
        <f>+VLOOKUP($A335,'USD X Barril WTI'!$A$6060:$B$8189,2,0)</f>
        <v>#N/A</v>
      </c>
      <c r="D335" s="36">
        <f>+IFERROR(VLOOKUP($A335,'TASA INTERVENCIÓN'!$A$9:$B$4757,2,0),D334)</f>
        <v>4.4999999999999998E-2</v>
      </c>
      <c r="E335" s="52">
        <v>2.5000000000000001E-3</v>
      </c>
      <c r="F335">
        <f t="shared" si="19"/>
        <v>0.95933014354066992</v>
      </c>
      <c r="G335" s="9">
        <f t="shared" si="18"/>
        <v>2054.9043540669859</v>
      </c>
      <c r="H335" s="33">
        <f t="shared" si="16"/>
        <v>1850.5621103117508</v>
      </c>
      <c r="I335" s="34">
        <f t="shared" si="17"/>
        <v>291.45788968824922</v>
      </c>
    </row>
    <row r="336" spans="1:9" x14ac:dyDescent="0.25">
      <c r="A336" s="7">
        <v>41967</v>
      </c>
      <c r="B336" s="8">
        <v>2142.02</v>
      </c>
      <c r="C336">
        <f>+VLOOKUP($A336,'USD X Barril WTI'!$A$6060:$B$8189,2,0)</f>
        <v>75.739999999999995</v>
      </c>
      <c r="D336" s="36">
        <f>+IFERROR(VLOOKUP($A336,'TASA INTERVENCIÓN'!$A$9:$B$4757,2,0),D335)</f>
        <v>4.4999999999999998E-2</v>
      </c>
      <c r="E336" s="52">
        <v>2.5000000000000001E-3</v>
      </c>
      <c r="F336">
        <f t="shared" si="19"/>
        <v>0.95933014354066992</v>
      </c>
      <c r="G336" s="9">
        <f t="shared" si="18"/>
        <v>2054.9043540669859</v>
      </c>
      <c r="H336" s="33">
        <f t="shared" si="16"/>
        <v>1850.5621103117508</v>
      </c>
      <c r="I336" s="34">
        <f t="shared" si="17"/>
        <v>291.45788968824922</v>
      </c>
    </row>
    <row r="337" spans="1:9" x14ac:dyDescent="0.25">
      <c r="A337" s="7">
        <v>41968</v>
      </c>
      <c r="B337" s="9">
        <v>2158.12</v>
      </c>
      <c r="C337">
        <f>+VLOOKUP($A337,'USD X Barril WTI'!$A$6060:$B$8189,2,0)</f>
        <v>74.040000000000006</v>
      </c>
      <c r="D337" s="36">
        <f>+IFERROR(VLOOKUP($A337,'TASA INTERVENCIÓN'!$A$9:$B$4757,2,0),D336)</f>
        <v>4.4999999999999998E-2</v>
      </c>
      <c r="E337" s="52">
        <v>2.5000000000000001E-3</v>
      </c>
      <c r="F337">
        <f t="shared" si="19"/>
        <v>0.95933014354066992</v>
      </c>
      <c r="G337" s="9">
        <f t="shared" si="18"/>
        <v>2070.3495693779905</v>
      </c>
      <c r="H337" s="33">
        <f t="shared" si="16"/>
        <v>1850.5621103117508</v>
      </c>
      <c r="I337" s="34">
        <f t="shared" si="17"/>
        <v>307.55788968824913</v>
      </c>
    </row>
    <row r="338" spans="1:9" x14ac:dyDescent="0.25">
      <c r="A338" s="7">
        <v>41969</v>
      </c>
      <c r="B338" s="8">
        <v>2162.15</v>
      </c>
      <c r="C338">
        <f>+VLOOKUP($A338,'USD X Barril WTI'!$A$6060:$B$8189,2,0)</f>
        <v>73.7</v>
      </c>
      <c r="D338" s="36">
        <f>+IFERROR(VLOOKUP($A338,'TASA INTERVENCIÓN'!$A$9:$B$4757,2,0),D337)</f>
        <v>4.4999999999999998E-2</v>
      </c>
      <c r="E338" s="52">
        <v>2.5000000000000001E-3</v>
      </c>
      <c r="F338">
        <f t="shared" si="19"/>
        <v>0.95933014354066992</v>
      </c>
      <c r="G338" s="9">
        <f t="shared" si="18"/>
        <v>2074.2156698564595</v>
      </c>
      <c r="H338" s="33">
        <f t="shared" si="16"/>
        <v>1858.2455395683455</v>
      </c>
      <c r="I338" s="34">
        <f t="shared" si="17"/>
        <v>303.90446043165457</v>
      </c>
    </row>
    <row r="339" spans="1:9" x14ac:dyDescent="0.25">
      <c r="A339" s="7">
        <v>41970</v>
      </c>
      <c r="B339" s="9">
        <v>2165.15</v>
      </c>
      <c r="C339" t="e">
        <f>+VLOOKUP($A339,'USD X Barril WTI'!$A$6060:$B$8189,2,0)</f>
        <v>#N/A</v>
      </c>
      <c r="D339" s="36">
        <f>+IFERROR(VLOOKUP($A339,'TASA INTERVENCIÓN'!$A$9:$B$4757,2,0),D338)</f>
        <v>4.4999999999999998E-2</v>
      </c>
      <c r="E339" s="52">
        <v>2.5000000000000001E-3</v>
      </c>
      <c r="F339">
        <f t="shared" si="19"/>
        <v>0.95933014354066992</v>
      </c>
      <c r="G339" s="9">
        <f t="shared" si="18"/>
        <v>2077.0936602870815</v>
      </c>
      <c r="H339" s="33">
        <f t="shared" si="16"/>
        <v>1854.668273381295</v>
      </c>
      <c r="I339" s="34">
        <f t="shared" si="17"/>
        <v>310.48172661870512</v>
      </c>
    </row>
    <row r="340" spans="1:9" x14ac:dyDescent="0.25">
      <c r="A340" s="7">
        <v>41971</v>
      </c>
      <c r="B340" s="8">
        <v>2165.15</v>
      </c>
      <c r="C340">
        <f>+VLOOKUP($A340,'USD X Barril WTI'!$A$6060:$B$8189,2,0)</f>
        <v>65.94</v>
      </c>
      <c r="D340" s="36">
        <f>+IFERROR(VLOOKUP($A340,'TASA INTERVENCIÓN'!$A$9:$B$4757,2,0),D339)</f>
        <v>4.4999999999999998E-2</v>
      </c>
      <c r="E340" s="52">
        <v>2.5000000000000001E-3</v>
      </c>
      <c r="F340">
        <f t="shared" si="19"/>
        <v>0.95933014354066992</v>
      </c>
      <c r="G340" s="9">
        <f t="shared" si="18"/>
        <v>2077.0936602870815</v>
      </c>
      <c r="H340" s="33">
        <f t="shared" si="16"/>
        <v>1852.9854196642686</v>
      </c>
      <c r="I340" s="34">
        <f t="shared" si="17"/>
        <v>312.16458033573144</v>
      </c>
    </row>
    <row r="341" spans="1:9" x14ac:dyDescent="0.25">
      <c r="A341" s="7">
        <v>41972</v>
      </c>
      <c r="B341" s="9">
        <v>2206.19</v>
      </c>
      <c r="C341" t="e">
        <f>+VLOOKUP($A341,'USD X Barril WTI'!$A$6060:$B$8189,2,0)</f>
        <v>#N/A</v>
      </c>
      <c r="D341" s="36">
        <f>+IFERROR(VLOOKUP($A341,'TASA INTERVENCIÓN'!$A$9:$B$4757,2,0),D340)</f>
        <v>4.4999999999999998E-2</v>
      </c>
      <c r="E341" s="52">
        <v>2.5000000000000001E-3</v>
      </c>
      <c r="F341">
        <f t="shared" si="19"/>
        <v>0.95933014354066992</v>
      </c>
      <c r="G341" s="9">
        <f t="shared" si="18"/>
        <v>2116.4645693779908</v>
      </c>
      <c r="H341" s="33">
        <f t="shared" si="16"/>
        <v>1860.7938609112709</v>
      </c>
      <c r="I341" s="34">
        <f t="shared" si="17"/>
        <v>345.39613908872911</v>
      </c>
    </row>
    <row r="342" spans="1:9" x14ac:dyDescent="0.25">
      <c r="A342" s="7">
        <v>41973</v>
      </c>
      <c r="B342" s="8">
        <v>2206.19</v>
      </c>
      <c r="C342" t="e">
        <f>+VLOOKUP($A342,'USD X Barril WTI'!$A$6060:$B$8189,2,0)</f>
        <v>#N/A</v>
      </c>
      <c r="D342" s="36">
        <f>+IFERROR(VLOOKUP($A342,'TASA INTERVENCIÓN'!$A$9:$B$4757,2,0),D341)</f>
        <v>4.4999999999999998E-2</v>
      </c>
      <c r="E342" s="52">
        <v>2.5000000000000001E-3</v>
      </c>
      <c r="F342">
        <f t="shared" si="19"/>
        <v>0.95933014354066992</v>
      </c>
      <c r="G342" s="9">
        <f t="shared" si="18"/>
        <v>2116.4645693779908</v>
      </c>
      <c r="H342" s="33">
        <f t="shared" si="16"/>
        <v>1845.0038848920863</v>
      </c>
      <c r="I342" s="34">
        <f t="shared" si="17"/>
        <v>361.18611510791379</v>
      </c>
    </row>
    <row r="343" spans="1:9" x14ac:dyDescent="0.25">
      <c r="A343" s="7">
        <v>41974</v>
      </c>
      <c r="B343" s="9">
        <v>2206.19</v>
      </c>
      <c r="C343">
        <f>+VLOOKUP($A343,'USD X Barril WTI'!$A$6060:$B$8189,2,0)</f>
        <v>68.98</v>
      </c>
      <c r="D343" s="36">
        <f>+IFERROR(VLOOKUP($A343,'TASA INTERVENCIÓN'!$A$9:$B$4757,2,0),D342)</f>
        <v>4.4999999999999998E-2</v>
      </c>
      <c r="E343" s="52">
        <v>2.5000000000000001E-3</v>
      </c>
      <c r="F343">
        <f t="shared" si="19"/>
        <v>0.95933014354066992</v>
      </c>
      <c r="G343" s="9">
        <f t="shared" si="18"/>
        <v>2116.4645693779908</v>
      </c>
      <c r="H343" s="33">
        <f t="shared" si="16"/>
        <v>1845.0038848920863</v>
      </c>
      <c r="I343" s="34">
        <f t="shared" si="17"/>
        <v>361.18611510791379</v>
      </c>
    </row>
    <row r="344" spans="1:9" x14ac:dyDescent="0.25">
      <c r="A344" s="7">
        <v>41975</v>
      </c>
      <c r="B344" s="8">
        <v>2252.36</v>
      </c>
      <c r="C344">
        <f>+VLOOKUP($A344,'USD X Barril WTI'!$A$6060:$B$8189,2,0)</f>
        <v>66.989999999999995</v>
      </c>
      <c r="D344" s="36">
        <f>+IFERROR(VLOOKUP($A344,'TASA INTERVENCIÓN'!$A$9:$B$4757,2,0),D343)</f>
        <v>4.4999999999999998E-2</v>
      </c>
      <c r="E344" s="52">
        <v>2.5000000000000001E-3</v>
      </c>
      <c r="F344">
        <f t="shared" si="19"/>
        <v>0.95933014354066992</v>
      </c>
      <c r="G344" s="9">
        <f t="shared" si="18"/>
        <v>2160.7568421052633</v>
      </c>
      <c r="H344" s="33">
        <f t="shared" si="16"/>
        <v>1840.59</v>
      </c>
      <c r="I344" s="34">
        <f t="shared" si="17"/>
        <v>411.77000000000021</v>
      </c>
    </row>
    <row r="345" spans="1:9" x14ac:dyDescent="0.25">
      <c r="A345" s="7">
        <v>41976</v>
      </c>
      <c r="B345" s="9">
        <v>2293.4699999999998</v>
      </c>
      <c r="C345">
        <f>+VLOOKUP($A345,'USD X Barril WTI'!$A$6060:$B$8189,2,0)</f>
        <v>67.3</v>
      </c>
      <c r="D345" s="36">
        <f>+IFERROR(VLOOKUP($A345,'TASA INTERVENCIÓN'!$A$9:$B$4757,2,0),D344)</f>
        <v>4.4999999999999998E-2</v>
      </c>
      <c r="E345" s="52">
        <v>2.5000000000000001E-3</v>
      </c>
      <c r="F345">
        <f t="shared" si="19"/>
        <v>0.95933014354066992</v>
      </c>
      <c r="G345" s="9">
        <f t="shared" si="18"/>
        <v>2200.19490430622</v>
      </c>
      <c r="H345" s="33">
        <f t="shared" si="16"/>
        <v>1840.59</v>
      </c>
      <c r="I345" s="34">
        <f t="shared" si="17"/>
        <v>452.87999999999988</v>
      </c>
    </row>
    <row r="346" spans="1:9" x14ac:dyDescent="0.25">
      <c r="A346" s="7">
        <v>41977</v>
      </c>
      <c r="B346" s="8">
        <v>2286.0300000000002</v>
      </c>
      <c r="C346">
        <f>+VLOOKUP($A346,'USD X Barril WTI'!$A$6060:$B$8189,2,0)</f>
        <v>66.73</v>
      </c>
      <c r="D346" s="36">
        <f>+IFERROR(VLOOKUP($A346,'TASA INTERVENCIÓN'!$A$9:$B$4757,2,0),D345)</f>
        <v>4.4999999999999998E-2</v>
      </c>
      <c r="E346" s="52">
        <v>2.5000000000000001E-3</v>
      </c>
      <c r="F346">
        <f t="shared" si="19"/>
        <v>0.95933014354066992</v>
      </c>
      <c r="G346" s="9">
        <f t="shared" si="18"/>
        <v>2193.0574880382778</v>
      </c>
      <c r="H346" s="33">
        <f t="shared" si="16"/>
        <v>1852.9365789473686</v>
      </c>
      <c r="I346" s="34">
        <f t="shared" si="17"/>
        <v>433.09342105263158</v>
      </c>
    </row>
    <row r="347" spans="1:9" x14ac:dyDescent="0.25">
      <c r="A347" s="7">
        <v>41978</v>
      </c>
      <c r="B347" s="9">
        <v>2284.2399999999998</v>
      </c>
      <c r="C347">
        <f>+VLOOKUP($A347,'USD X Barril WTI'!$A$6060:$B$8189,2,0)</f>
        <v>65.89</v>
      </c>
      <c r="D347" s="36">
        <f>+IFERROR(VLOOKUP($A347,'TASA INTERVENCIÓN'!$A$9:$B$4757,2,0),D346)</f>
        <v>4.4999999999999998E-2</v>
      </c>
      <c r="E347" s="52">
        <v>2.5000000000000001E-3</v>
      </c>
      <c r="F347">
        <f t="shared" si="19"/>
        <v>0.95933014354066992</v>
      </c>
      <c r="G347" s="9">
        <f t="shared" si="18"/>
        <v>2191.3402870813397</v>
      </c>
      <c r="H347" s="33">
        <f t="shared" si="16"/>
        <v>1846.3939473684213</v>
      </c>
      <c r="I347" s="34">
        <f t="shared" si="17"/>
        <v>437.84605263157846</v>
      </c>
    </row>
    <row r="348" spans="1:9" x14ac:dyDescent="0.25">
      <c r="A348" s="7">
        <v>41979</v>
      </c>
      <c r="B348" s="8">
        <v>2304.12</v>
      </c>
      <c r="C348" t="e">
        <f>+VLOOKUP($A348,'USD X Barril WTI'!$A$6060:$B$8189,2,0)</f>
        <v>#N/A</v>
      </c>
      <c r="D348" s="36">
        <f>+IFERROR(VLOOKUP($A348,'TASA INTERVENCIÓN'!$A$9:$B$4757,2,0),D347)</f>
        <v>4.4999999999999998E-2</v>
      </c>
      <c r="E348" s="52">
        <v>2.5000000000000001E-3</v>
      </c>
      <c r="F348">
        <f t="shared" si="19"/>
        <v>0.95933014354066992</v>
      </c>
      <c r="G348" s="9">
        <f t="shared" si="18"/>
        <v>2210.4117703349284</v>
      </c>
      <c r="H348" s="33">
        <f t="shared" si="16"/>
        <v>1852.898205741627</v>
      </c>
      <c r="I348" s="34">
        <f t="shared" si="17"/>
        <v>451.22179425837294</v>
      </c>
    </row>
    <row r="349" spans="1:9" x14ac:dyDescent="0.25">
      <c r="A349" s="7">
        <v>41980</v>
      </c>
      <c r="B349" s="9">
        <v>2304.12</v>
      </c>
      <c r="C349" t="e">
        <f>+VLOOKUP($A349,'USD X Barril WTI'!$A$6060:$B$8189,2,0)</f>
        <v>#N/A</v>
      </c>
      <c r="D349" s="36">
        <f>+IFERROR(VLOOKUP($A349,'TASA INTERVENCIÓN'!$A$9:$B$4757,2,0),D348)</f>
        <v>4.4999999999999998E-2</v>
      </c>
      <c r="E349" s="52">
        <v>2.5000000000000001E-3</v>
      </c>
      <c r="F349">
        <f t="shared" si="19"/>
        <v>0.95933014354066992</v>
      </c>
      <c r="G349" s="9">
        <f t="shared" si="18"/>
        <v>2210.4117703349284</v>
      </c>
      <c r="H349" s="33">
        <f t="shared" ref="H349:H412" si="20">+G257</f>
        <v>1856.5436602870814</v>
      </c>
      <c r="I349" s="34">
        <f t="shared" si="17"/>
        <v>447.57633971291853</v>
      </c>
    </row>
    <row r="350" spans="1:9" x14ac:dyDescent="0.25">
      <c r="A350" s="7">
        <v>41981</v>
      </c>
      <c r="B350" s="8">
        <v>2304.12</v>
      </c>
      <c r="C350">
        <f>+VLOOKUP($A350,'USD X Barril WTI'!$A$6060:$B$8189,2,0)</f>
        <v>63.13</v>
      </c>
      <c r="D350" s="36">
        <f>+IFERROR(VLOOKUP($A350,'TASA INTERVENCIÓN'!$A$9:$B$4757,2,0),D349)</f>
        <v>4.4999999999999998E-2</v>
      </c>
      <c r="E350" s="52">
        <v>2.5000000000000001E-3</v>
      </c>
      <c r="F350">
        <f t="shared" si="19"/>
        <v>0.95933014354066992</v>
      </c>
      <c r="G350" s="9">
        <f t="shared" si="18"/>
        <v>2210.4117703349284</v>
      </c>
      <c r="H350" s="33">
        <f t="shared" si="20"/>
        <v>1856.5436602870814</v>
      </c>
      <c r="I350" s="34">
        <f t="shared" si="17"/>
        <v>447.57633971291853</v>
      </c>
    </row>
    <row r="351" spans="1:9" x14ac:dyDescent="0.25">
      <c r="A351" s="7">
        <v>41982</v>
      </c>
      <c r="B351" s="9">
        <v>2304.12</v>
      </c>
      <c r="C351">
        <f>+VLOOKUP($A351,'USD X Barril WTI'!$A$6060:$B$8189,2,0)</f>
        <v>63.74</v>
      </c>
      <c r="D351" s="36">
        <f>+IFERROR(VLOOKUP($A351,'TASA INTERVENCIÓN'!$A$9:$B$4757,2,0),D350)</f>
        <v>4.4999999999999998E-2</v>
      </c>
      <c r="E351" s="52">
        <v>2.5000000000000001E-3</v>
      </c>
      <c r="F351">
        <f t="shared" si="19"/>
        <v>0.95933014354066992</v>
      </c>
      <c r="G351" s="9">
        <f t="shared" si="18"/>
        <v>2210.4117703349284</v>
      </c>
      <c r="H351" s="33">
        <f t="shared" si="20"/>
        <v>1856.5436602870814</v>
      </c>
      <c r="I351" s="34">
        <f t="shared" si="17"/>
        <v>447.57633971291853</v>
      </c>
    </row>
    <row r="352" spans="1:9" x14ac:dyDescent="0.25">
      <c r="A352" s="7">
        <v>41983</v>
      </c>
      <c r="B352" s="8">
        <v>2350.0100000000002</v>
      </c>
      <c r="C352">
        <f>+VLOOKUP($A352,'USD X Barril WTI'!$A$6060:$B$8189,2,0)</f>
        <v>60.99</v>
      </c>
      <c r="D352" s="36">
        <f>+IFERROR(VLOOKUP($A352,'TASA INTERVENCIÓN'!$A$9:$B$4757,2,0),D351)</f>
        <v>4.4999999999999998E-2</v>
      </c>
      <c r="E352" s="52">
        <v>2.5000000000000001E-3</v>
      </c>
      <c r="F352">
        <f t="shared" si="19"/>
        <v>0.95933014354066992</v>
      </c>
      <c r="G352" s="9">
        <f t="shared" si="18"/>
        <v>2254.4354306220098</v>
      </c>
      <c r="H352" s="33">
        <f t="shared" si="20"/>
        <v>1863.0479186602872</v>
      </c>
      <c r="I352" s="34">
        <f t="shared" si="17"/>
        <v>486.962081339713</v>
      </c>
    </row>
    <row r="353" spans="1:9" x14ac:dyDescent="0.25">
      <c r="A353" s="7">
        <v>41984</v>
      </c>
      <c r="B353" s="9">
        <v>2381.96</v>
      </c>
      <c r="C353">
        <f>+VLOOKUP($A353,'USD X Barril WTI'!$A$6060:$B$8189,2,0)</f>
        <v>60.01</v>
      </c>
      <c r="D353" s="36">
        <f>+IFERROR(VLOOKUP($A353,'TASA INTERVENCIÓN'!$A$9:$B$4757,2,0),D352)</f>
        <v>4.4999999999999998E-2</v>
      </c>
      <c r="E353" s="52">
        <v>2.5000000000000001E-3</v>
      </c>
      <c r="F353">
        <f t="shared" si="19"/>
        <v>0.95933014354066992</v>
      </c>
      <c r="G353" s="9">
        <f t="shared" si="18"/>
        <v>2285.0860287081341</v>
      </c>
      <c r="H353" s="33">
        <f t="shared" si="20"/>
        <v>1883.0115789473684</v>
      </c>
      <c r="I353" s="34">
        <f t="shared" si="17"/>
        <v>498.9484210526316</v>
      </c>
    </row>
    <row r="354" spans="1:9" x14ac:dyDescent="0.25">
      <c r="A354" s="7">
        <v>41985</v>
      </c>
      <c r="B354" s="8">
        <v>2423.56</v>
      </c>
      <c r="C354">
        <f>+VLOOKUP($A354,'USD X Barril WTI'!$A$6060:$B$8189,2,0)</f>
        <v>57.81</v>
      </c>
      <c r="D354" s="36">
        <f>+IFERROR(VLOOKUP($A354,'TASA INTERVENCIÓN'!$A$9:$B$4757,2,0),D353)</f>
        <v>4.4999999999999998E-2</v>
      </c>
      <c r="E354" s="52">
        <v>2.5000000000000001E-3</v>
      </c>
      <c r="F354">
        <f t="shared" si="19"/>
        <v>0.95933014354066992</v>
      </c>
      <c r="G354" s="9">
        <f t="shared" si="18"/>
        <v>2324.9941626794262</v>
      </c>
      <c r="H354" s="33">
        <f t="shared" si="20"/>
        <v>1895.4636842105265</v>
      </c>
      <c r="I354" s="34">
        <f t="shared" si="17"/>
        <v>528.09631578947346</v>
      </c>
    </row>
    <row r="355" spans="1:9" x14ac:dyDescent="0.25">
      <c r="A355" s="7">
        <v>41986</v>
      </c>
      <c r="B355" s="9">
        <v>2405.31</v>
      </c>
      <c r="C355" t="e">
        <f>+VLOOKUP($A355,'USD X Barril WTI'!$A$6060:$B$8189,2,0)</f>
        <v>#N/A</v>
      </c>
      <c r="D355" s="36">
        <f>+IFERROR(VLOOKUP($A355,'TASA INTERVENCIÓN'!$A$9:$B$4757,2,0),D354)</f>
        <v>4.4999999999999998E-2</v>
      </c>
      <c r="E355" s="52">
        <v>2.5000000000000001E-3</v>
      </c>
      <c r="F355">
        <f t="shared" si="19"/>
        <v>0.95933014354066992</v>
      </c>
      <c r="G355" s="9">
        <f t="shared" si="18"/>
        <v>2307.4863875598089</v>
      </c>
      <c r="H355" s="33">
        <f t="shared" si="20"/>
        <v>1899.4449043062202</v>
      </c>
      <c r="I355" s="34">
        <f t="shared" si="17"/>
        <v>505.86509569377972</v>
      </c>
    </row>
    <row r="356" spans="1:9" x14ac:dyDescent="0.25">
      <c r="A356" s="7">
        <v>41987</v>
      </c>
      <c r="B356" s="8">
        <v>2405.31</v>
      </c>
      <c r="C356" t="e">
        <f>+VLOOKUP($A356,'USD X Barril WTI'!$A$6060:$B$8189,2,0)</f>
        <v>#N/A</v>
      </c>
      <c r="D356" s="36">
        <f>+IFERROR(VLOOKUP($A356,'TASA INTERVENCIÓN'!$A$9:$B$4757,2,0),D355)</f>
        <v>4.4999999999999998E-2</v>
      </c>
      <c r="E356" s="52">
        <v>2.5000000000000001E-3</v>
      </c>
      <c r="F356">
        <f t="shared" si="19"/>
        <v>0.95933014354066992</v>
      </c>
      <c r="G356" s="9">
        <f t="shared" si="18"/>
        <v>2307.4863875598089</v>
      </c>
      <c r="H356" s="33">
        <f t="shared" si="20"/>
        <v>1913.8348564593302</v>
      </c>
      <c r="I356" s="34">
        <f t="shared" si="17"/>
        <v>491.47514354066971</v>
      </c>
    </row>
    <row r="357" spans="1:9" x14ac:dyDescent="0.25">
      <c r="A357" s="7">
        <v>41988</v>
      </c>
      <c r="B357" s="9">
        <v>2405.31</v>
      </c>
      <c r="C357">
        <f>+VLOOKUP($A357,'USD X Barril WTI'!$A$6060:$B$8189,2,0)</f>
        <v>55.96</v>
      </c>
      <c r="D357" s="36">
        <f>+IFERROR(VLOOKUP($A357,'TASA INTERVENCIÓN'!$A$9:$B$4757,2,0),D356)</f>
        <v>4.4999999999999998E-2</v>
      </c>
      <c r="E357" s="52">
        <v>2.5000000000000001E-3</v>
      </c>
      <c r="F357">
        <f t="shared" si="19"/>
        <v>0.95933014354066992</v>
      </c>
      <c r="G357" s="9">
        <f t="shared" si="18"/>
        <v>2307.4863875598089</v>
      </c>
      <c r="H357" s="33">
        <f t="shared" si="20"/>
        <v>1913.8348564593302</v>
      </c>
      <c r="I357" s="34">
        <f t="shared" si="17"/>
        <v>491.47514354066971</v>
      </c>
    </row>
    <row r="358" spans="1:9" x14ac:dyDescent="0.25">
      <c r="A358" s="7">
        <v>41989</v>
      </c>
      <c r="B358" s="8">
        <v>2414.39</v>
      </c>
      <c r="C358">
        <f>+VLOOKUP($A358,'USD X Barril WTI'!$A$6060:$B$8189,2,0)</f>
        <v>55.97</v>
      </c>
      <c r="D358" s="36">
        <f>+IFERROR(VLOOKUP($A358,'TASA INTERVENCIÓN'!$A$9:$B$4757,2,0),D357)</f>
        <v>4.4999999999999998E-2</v>
      </c>
      <c r="E358" s="52">
        <v>2.5000000000000001E-3</v>
      </c>
      <c r="F358">
        <f t="shared" si="19"/>
        <v>0.95933014354066992</v>
      </c>
      <c r="G358" s="9">
        <f t="shared" si="18"/>
        <v>2316.1971052631579</v>
      </c>
      <c r="H358" s="33">
        <f t="shared" si="20"/>
        <v>1913.8348564593302</v>
      </c>
      <c r="I358" s="34">
        <f t="shared" ref="I358:I421" si="21">+B358-H358</f>
        <v>500.55514354066963</v>
      </c>
    </row>
    <row r="359" spans="1:9" x14ac:dyDescent="0.25">
      <c r="A359" s="7">
        <v>41990</v>
      </c>
      <c r="B359" s="9">
        <v>2446.35</v>
      </c>
      <c r="C359">
        <f>+VLOOKUP($A359,'USD X Barril WTI'!$A$6060:$B$8189,2,0)</f>
        <v>56.43</v>
      </c>
      <c r="D359" s="36">
        <f>+IFERROR(VLOOKUP($A359,'TASA INTERVENCIÓN'!$A$9:$B$4757,2,0),D358)</f>
        <v>4.4999999999999998E-2</v>
      </c>
      <c r="E359" s="52">
        <v>2.5000000000000001E-3</v>
      </c>
      <c r="F359">
        <f t="shared" si="19"/>
        <v>0.95933014354066992</v>
      </c>
      <c r="G359" s="9">
        <f t="shared" si="18"/>
        <v>2346.8572966507177</v>
      </c>
      <c r="H359" s="33">
        <f t="shared" si="20"/>
        <v>1906.8701196172251</v>
      </c>
      <c r="I359" s="34">
        <f t="shared" si="21"/>
        <v>539.47988038277481</v>
      </c>
    </row>
    <row r="360" spans="1:9" x14ac:dyDescent="0.25">
      <c r="A360" s="7">
        <v>41991</v>
      </c>
      <c r="B360" s="8">
        <v>2412.79</v>
      </c>
      <c r="C360">
        <f>+VLOOKUP($A360,'USD X Barril WTI'!$A$6060:$B$8189,2,0)</f>
        <v>54.18</v>
      </c>
      <c r="D360" s="36">
        <f>+IFERROR(VLOOKUP($A360,'TASA INTERVENCIÓN'!$A$9:$B$4757,2,0),D359)</f>
        <v>4.4999999999999998E-2</v>
      </c>
      <c r="E360" s="52">
        <v>2.5000000000000001E-3</v>
      </c>
      <c r="F360">
        <f t="shared" si="19"/>
        <v>0.95933014354066992</v>
      </c>
      <c r="G360" s="9">
        <f t="shared" si="18"/>
        <v>2314.6621770334928</v>
      </c>
      <c r="H360" s="33">
        <f t="shared" si="20"/>
        <v>1897.6317703349282</v>
      </c>
      <c r="I360" s="34">
        <f t="shared" si="21"/>
        <v>515.15822966507176</v>
      </c>
    </row>
    <row r="361" spans="1:9" x14ac:dyDescent="0.25">
      <c r="A361" s="7">
        <v>41992</v>
      </c>
      <c r="B361" s="9">
        <v>2334.98</v>
      </c>
      <c r="C361">
        <f>+VLOOKUP($A361,'USD X Barril WTI'!$A$6060:$B$8189,2,0)</f>
        <v>56.91</v>
      </c>
      <c r="D361" s="36">
        <f>+IFERROR(VLOOKUP($A361,'TASA INTERVENCIÓN'!$A$9:$B$4757,2,0),D360)</f>
        <v>4.4999999999999998E-2</v>
      </c>
      <c r="E361" s="52">
        <v>2.5000000000000001E-3</v>
      </c>
      <c r="F361">
        <f t="shared" si="19"/>
        <v>0.95933014354066992</v>
      </c>
      <c r="G361" s="9">
        <f t="shared" si="18"/>
        <v>2240.0166985645933</v>
      </c>
      <c r="H361" s="33">
        <f t="shared" si="20"/>
        <v>1895.1279186602872</v>
      </c>
      <c r="I361" s="34">
        <f t="shared" si="21"/>
        <v>439.85208133971287</v>
      </c>
    </row>
    <row r="362" spans="1:9" x14ac:dyDescent="0.25">
      <c r="A362" s="7">
        <v>41993</v>
      </c>
      <c r="B362" s="8">
        <v>2297.14</v>
      </c>
      <c r="C362" t="e">
        <f>+VLOOKUP($A362,'USD X Barril WTI'!$A$6060:$B$8189,2,0)</f>
        <v>#N/A</v>
      </c>
      <c r="D362" s="36">
        <f>+IFERROR(VLOOKUP($A362,'TASA INTERVENCIÓN'!$A$9:$B$4757,2,0),D361)</f>
        <v>4.4999999999999998E-2</v>
      </c>
      <c r="E362" s="52">
        <v>2.5000000000000001E-3</v>
      </c>
      <c r="F362">
        <f t="shared" si="19"/>
        <v>0.95933014354066992</v>
      </c>
      <c r="G362" s="9">
        <f t="shared" si="18"/>
        <v>2203.7156459330145</v>
      </c>
      <c r="H362" s="33">
        <f t="shared" si="20"/>
        <v>1895.0799521531103</v>
      </c>
      <c r="I362" s="34">
        <f t="shared" si="21"/>
        <v>402.06004784688957</v>
      </c>
    </row>
    <row r="363" spans="1:9" x14ac:dyDescent="0.25">
      <c r="A363" s="7">
        <v>41994</v>
      </c>
      <c r="B363" s="9">
        <v>2297.14</v>
      </c>
      <c r="C363" t="e">
        <f>+VLOOKUP($A363,'USD X Barril WTI'!$A$6060:$B$8189,2,0)</f>
        <v>#N/A</v>
      </c>
      <c r="D363" s="36">
        <f>+IFERROR(VLOOKUP($A363,'TASA INTERVENCIÓN'!$A$9:$B$4757,2,0),D362)</f>
        <v>4.4999999999999998E-2</v>
      </c>
      <c r="E363" s="52">
        <v>2.5000000000000001E-3</v>
      </c>
      <c r="F363">
        <f t="shared" si="19"/>
        <v>0.95933014354066992</v>
      </c>
      <c r="G363" s="9">
        <f t="shared" si="18"/>
        <v>2203.7156459330145</v>
      </c>
      <c r="H363" s="33">
        <f t="shared" si="20"/>
        <v>1886.8968660287082</v>
      </c>
      <c r="I363" s="34">
        <f t="shared" si="21"/>
        <v>410.24313397129163</v>
      </c>
    </row>
    <row r="364" spans="1:9" x14ac:dyDescent="0.25">
      <c r="A364" s="7">
        <v>41995</v>
      </c>
      <c r="B364" s="8">
        <v>2297.14</v>
      </c>
      <c r="C364">
        <f>+VLOOKUP($A364,'USD X Barril WTI'!$A$6060:$B$8189,2,0)</f>
        <v>55.25</v>
      </c>
      <c r="D364" s="36">
        <f>+IFERROR(VLOOKUP($A364,'TASA INTERVENCIÓN'!$A$9:$B$4757,2,0),D363)</f>
        <v>4.4999999999999998E-2</v>
      </c>
      <c r="E364" s="52">
        <v>2.5000000000000001E-3</v>
      </c>
      <c r="F364">
        <f t="shared" si="19"/>
        <v>0.95933014354066992</v>
      </c>
      <c r="G364" s="9">
        <f t="shared" si="18"/>
        <v>2203.7156459330145</v>
      </c>
      <c r="H364" s="33">
        <f t="shared" si="20"/>
        <v>1886.8968660287082</v>
      </c>
      <c r="I364" s="34">
        <f t="shared" si="21"/>
        <v>410.24313397129163</v>
      </c>
    </row>
    <row r="365" spans="1:9" x14ac:dyDescent="0.25">
      <c r="A365" s="7">
        <v>41996</v>
      </c>
      <c r="B365" s="9">
        <v>2316.9299999999998</v>
      </c>
      <c r="C365">
        <f>+VLOOKUP($A365,'USD X Barril WTI'!$A$6060:$B$8189,2,0)</f>
        <v>56.78</v>
      </c>
      <c r="D365" s="36">
        <f>+IFERROR(VLOOKUP($A365,'TASA INTERVENCIÓN'!$A$9:$B$4757,2,0),D364)</f>
        <v>4.4999999999999998E-2</v>
      </c>
      <c r="E365" s="52">
        <v>2.5000000000000001E-3</v>
      </c>
      <c r="F365">
        <f t="shared" si="19"/>
        <v>0.95933014354066992</v>
      </c>
      <c r="G365" s="9">
        <f t="shared" si="18"/>
        <v>2222.7007894736844</v>
      </c>
      <c r="H365" s="33">
        <f t="shared" si="20"/>
        <v>1886.8968660287082</v>
      </c>
      <c r="I365" s="34">
        <f t="shared" si="21"/>
        <v>430.03313397129159</v>
      </c>
    </row>
    <row r="366" spans="1:9" x14ac:dyDescent="0.25">
      <c r="A366" s="7">
        <v>41997</v>
      </c>
      <c r="B366" s="8">
        <v>2342.5700000000002</v>
      </c>
      <c r="C366">
        <f>+VLOOKUP($A366,'USD X Barril WTI'!$A$6060:$B$8189,2,0)</f>
        <v>55.7</v>
      </c>
      <c r="D366" s="36">
        <f>+IFERROR(VLOOKUP($A366,'TASA INTERVENCIÓN'!$A$9:$B$4757,2,0),D365)</f>
        <v>4.4999999999999998E-2</v>
      </c>
      <c r="E366" s="52">
        <v>2.5000000000000001E-3</v>
      </c>
      <c r="F366">
        <f t="shared" si="19"/>
        <v>0.95933014354066992</v>
      </c>
      <c r="G366" s="9">
        <f t="shared" si="18"/>
        <v>2247.2980143540672</v>
      </c>
      <c r="H366" s="33">
        <f t="shared" si="20"/>
        <v>1911.6379904306223</v>
      </c>
      <c r="I366" s="34">
        <f t="shared" si="21"/>
        <v>430.9320095693779</v>
      </c>
    </row>
    <row r="367" spans="1:9" x14ac:dyDescent="0.25">
      <c r="A367" s="7">
        <v>41998</v>
      </c>
      <c r="B367" s="9">
        <v>2346.9</v>
      </c>
      <c r="C367" t="e">
        <f>+VLOOKUP($A367,'USD X Barril WTI'!$A$6060:$B$8189,2,0)</f>
        <v>#N/A</v>
      </c>
      <c r="D367" s="36">
        <f>+IFERROR(VLOOKUP($A367,'TASA INTERVENCIÓN'!$A$9:$B$4757,2,0),D366)</f>
        <v>4.4999999999999998E-2</v>
      </c>
      <c r="E367" s="52">
        <v>2.5000000000000001E-3</v>
      </c>
      <c r="F367">
        <f t="shared" si="19"/>
        <v>0.95933014354066992</v>
      </c>
      <c r="G367" s="9">
        <f t="shared" si="18"/>
        <v>2251.4519138755982</v>
      </c>
      <c r="H367" s="33">
        <f t="shared" si="20"/>
        <v>1916.65528708134</v>
      </c>
      <c r="I367" s="34">
        <f t="shared" si="21"/>
        <v>430.24471291866007</v>
      </c>
    </row>
    <row r="368" spans="1:9" x14ac:dyDescent="0.25">
      <c r="A368" s="7">
        <v>41999</v>
      </c>
      <c r="B368" s="8">
        <v>2346.9</v>
      </c>
      <c r="C368">
        <f>+VLOOKUP($A368,'USD X Barril WTI'!$A$6060:$B$8189,2,0)</f>
        <v>54.59</v>
      </c>
      <c r="D368" s="36">
        <f>+IFERROR(VLOOKUP($A368,'TASA INTERVENCIÓN'!$A$9:$B$4757,2,0),D367)</f>
        <v>4.4999999999999998E-2</v>
      </c>
      <c r="E368" s="52">
        <v>2.5000000000000001E-3</v>
      </c>
      <c r="F368">
        <f t="shared" si="19"/>
        <v>0.95933014354066992</v>
      </c>
      <c r="G368" s="9">
        <f t="shared" si="18"/>
        <v>2251.4519138755982</v>
      </c>
      <c r="H368" s="33">
        <f t="shared" si="20"/>
        <v>1925.836076555024</v>
      </c>
      <c r="I368" s="34">
        <f t="shared" si="21"/>
        <v>421.06392344497613</v>
      </c>
    </row>
    <row r="369" spans="1:9" x14ac:dyDescent="0.25">
      <c r="A369" s="7">
        <v>42000</v>
      </c>
      <c r="B369" s="9">
        <v>2358.46</v>
      </c>
      <c r="C369" t="e">
        <f>+VLOOKUP($A369,'USD X Barril WTI'!$A$6060:$B$8189,2,0)</f>
        <v>#N/A</v>
      </c>
      <c r="D369" s="36">
        <f>+IFERROR(VLOOKUP($A369,'TASA INTERVENCIÓN'!$A$9:$B$4757,2,0),D368)</f>
        <v>4.4999999999999998E-2</v>
      </c>
      <c r="E369" s="52">
        <v>2.5000000000000001E-3</v>
      </c>
      <c r="F369">
        <f t="shared" si="19"/>
        <v>0.95933014354066992</v>
      </c>
      <c r="G369" s="9">
        <f t="shared" si="18"/>
        <v>2262.5417703349285</v>
      </c>
      <c r="H369" s="33">
        <f t="shared" si="20"/>
        <v>1937.6166507177036</v>
      </c>
      <c r="I369" s="34">
        <f t="shared" si="21"/>
        <v>420.84334928229646</v>
      </c>
    </row>
    <row r="370" spans="1:9" x14ac:dyDescent="0.25">
      <c r="A370" s="7">
        <v>42001</v>
      </c>
      <c r="B370" s="8">
        <v>2358.46</v>
      </c>
      <c r="C370" t="e">
        <f>+VLOOKUP($A370,'USD X Barril WTI'!$A$6060:$B$8189,2,0)</f>
        <v>#N/A</v>
      </c>
      <c r="D370" s="36">
        <f>+IFERROR(VLOOKUP($A370,'TASA INTERVENCIÓN'!$A$9:$B$4757,2,0),D369)</f>
        <v>4.4999999999999998E-2</v>
      </c>
      <c r="E370" s="52">
        <v>2.5000000000000001E-3</v>
      </c>
      <c r="F370">
        <f t="shared" si="19"/>
        <v>0.95933014354066992</v>
      </c>
      <c r="G370" s="9">
        <f t="shared" si="18"/>
        <v>2262.5417703349285</v>
      </c>
      <c r="H370" s="33">
        <f t="shared" si="20"/>
        <v>1941.5786842105265</v>
      </c>
      <c r="I370" s="34">
        <f t="shared" si="21"/>
        <v>416.88131578947355</v>
      </c>
    </row>
    <row r="371" spans="1:9" x14ac:dyDescent="0.25">
      <c r="A371" s="7">
        <v>42002</v>
      </c>
      <c r="B371" s="9">
        <v>2358.46</v>
      </c>
      <c r="C371">
        <f>+VLOOKUP($A371,'USD X Barril WTI'!$A$6060:$B$8189,2,0)</f>
        <v>53.46</v>
      </c>
      <c r="D371" s="36">
        <f>+IFERROR(VLOOKUP($A371,'TASA INTERVENCIÓN'!$A$9:$B$4757,2,0),D370)</f>
        <v>4.4999999999999998E-2</v>
      </c>
      <c r="E371" s="52">
        <v>2.5000000000000001E-3</v>
      </c>
      <c r="F371">
        <f t="shared" si="19"/>
        <v>0.95933014354066992</v>
      </c>
      <c r="G371" s="9">
        <f t="shared" si="18"/>
        <v>2262.5417703349285</v>
      </c>
      <c r="H371" s="33">
        <f t="shared" si="20"/>
        <v>1941.5786842105265</v>
      </c>
      <c r="I371" s="34">
        <f t="shared" si="21"/>
        <v>416.88131578947355</v>
      </c>
    </row>
    <row r="372" spans="1:9" x14ac:dyDescent="0.25">
      <c r="A372" s="7">
        <v>42003</v>
      </c>
      <c r="B372" s="8">
        <v>2378.56</v>
      </c>
      <c r="C372">
        <f>+VLOOKUP($A372,'USD X Barril WTI'!$A$6060:$B$8189,2,0)</f>
        <v>54.14</v>
      </c>
      <c r="D372" s="36">
        <f>+IFERROR(VLOOKUP($A372,'TASA INTERVENCIÓN'!$A$9:$B$4757,2,0),D371)</f>
        <v>4.4999999999999998E-2</v>
      </c>
      <c r="E372" s="52">
        <v>2.5000000000000001E-3</v>
      </c>
      <c r="F372">
        <f t="shared" si="19"/>
        <v>0.95933014354066992</v>
      </c>
      <c r="G372" s="9">
        <f t="shared" si="18"/>
        <v>2281.8243062200959</v>
      </c>
      <c r="H372" s="33">
        <f t="shared" si="20"/>
        <v>1941.5786842105265</v>
      </c>
      <c r="I372" s="34">
        <f t="shared" si="21"/>
        <v>436.98131578947346</v>
      </c>
    </row>
    <row r="373" spans="1:9" x14ac:dyDescent="0.25">
      <c r="A373" s="7">
        <v>42004</v>
      </c>
      <c r="B373" s="9">
        <v>2392.46</v>
      </c>
      <c r="C373">
        <f>+VLOOKUP($A373,'USD X Barril WTI'!$A$6060:$B$8189,2,0)</f>
        <v>53.45</v>
      </c>
      <c r="D373" s="36">
        <f>+IFERROR(VLOOKUP($A373,'TASA INTERVENCIÓN'!$A$9:$B$4757,2,0),D372)</f>
        <v>4.4999999999999998E-2</v>
      </c>
      <c r="E373" s="52">
        <v>2.5000000000000001E-3</v>
      </c>
      <c r="F373">
        <f t="shared" si="19"/>
        <v>0.95933014354066992</v>
      </c>
      <c r="G373" s="9">
        <f t="shared" si="18"/>
        <v>2295.1589952153113</v>
      </c>
      <c r="H373" s="33">
        <f t="shared" si="20"/>
        <v>1945.9820095693781</v>
      </c>
      <c r="I373" s="34">
        <f t="shared" si="21"/>
        <v>446.47799043062196</v>
      </c>
    </row>
    <row r="374" spans="1:9" x14ac:dyDescent="0.25">
      <c r="A374" s="7">
        <v>42005</v>
      </c>
      <c r="B374" s="8">
        <v>2392.46</v>
      </c>
      <c r="C374" t="e">
        <f>+VLOOKUP($A374,'USD X Barril WTI'!$A$6060:$B$8189,2,0)</f>
        <v>#N/A</v>
      </c>
      <c r="D374" s="36">
        <f>+IFERROR(VLOOKUP($A374,'TASA INTERVENCIÓN'!$A$9:$B$4757,2,0),D373)</f>
        <v>4.4999999999999998E-2</v>
      </c>
      <c r="E374" s="52">
        <v>2.5000000000000001E-3</v>
      </c>
      <c r="F374">
        <f t="shared" si="19"/>
        <v>0.95933014354066992</v>
      </c>
      <c r="G374" s="9">
        <f t="shared" si="18"/>
        <v>2295.1589952153113</v>
      </c>
      <c r="H374" s="33">
        <f t="shared" si="20"/>
        <v>1939.7655502392345</v>
      </c>
      <c r="I374" s="34">
        <f t="shared" si="21"/>
        <v>452.69444976076556</v>
      </c>
    </row>
    <row r="375" spans="1:9" x14ac:dyDescent="0.25">
      <c r="A375" s="7">
        <v>42006</v>
      </c>
      <c r="B375" s="9">
        <v>2392.46</v>
      </c>
      <c r="C375">
        <f>+VLOOKUP($A375,'USD X Barril WTI'!$A$6060:$B$8189,2,0)</f>
        <v>52.72</v>
      </c>
      <c r="D375" s="36">
        <f>+IFERROR(VLOOKUP($A375,'TASA INTERVENCIÓN'!$A$9:$B$4757,2,0),D374)</f>
        <v>4.4999999999999998E-2</v>
      </c>
      <c r="E375" s="52">
        <v>2.5000000000000001E-3</v>
      </c>
      <c r="F375">
        <f t="shared" si="19"/>
        <v>0.95933014354066992</v>
      </c>
      <c r="G375" s="9">
        <f t="shared" si="18"/>
        <v>2295.1589952153113</v>
      </c>
      <c r="H375" s="33">
        <f t="shared" si="20"/>
        <v>1943.363038277512</v>
      </c>
      <c r="I375" s="34">
        <f t="shared" si="21"/>
        <v>449.096961722488</v>
      </c>
    </row>
    <row r="376" spans="1:9" x14ac:dyDescent="0.25">
      <c r="A376" s="7">
        <v>42007</v>
      </c>
      <c r="B376" s="8">
        <v>2383.37</v>
      </c>
      <c r="C376" t="e">
        <f>+VLOOKUP($A376,'USD X Barril WTI'!$A$6060:$B$8189,2,0)</f>
        <v>#N/A</v>
      </c>
      <c r="D376" s="36">
        <f>+IFERROR(VLOOKUP($A376,'TASA INTERVENCIÓN'!$A$9:$B$4757,2,0),D375)</f>
        <v>4.4999999999999998E-2</v>
      </c>
      <c r="E376" s="52">
        <v>2.5000000000000001E-3</v>
      </c>
      <c r="F376">
        <f t="shared" si="19"/>
        <v>0.95933014354066992</v>
      </c>
      <c r="G376" s="9">
        <f t="shared" si="18"/>
        <v>2286.4386842105264</v>
      </c>
      <c r="H376" s="33">
        <f t="shared" si="20"/>
        <v>1939.2762918660289</v>
      </c>
      <c r="I376" s="34">
        <f t="shared" si="21"/>
        <v>444.09370813397095</v>
      </c>
    </row>
    <row r="377" spans="1:9" x14ac:dyDescent="0.25">
      <c r="A377" s="7">
        <v>42008</v>
      </c>
      <c r="B377" s="9">
        <v>2383.37</v>
      </c>
      <c r="C377" t="e">
        <f>+VLOOKUP($A377,'USD X Barril WTI'!$A$6060:$B$8189,2,0)</f>
        <v>#N/A</v>
      </c>
      <c r="D377" s="36">
        <f>+IFERROR(VLOOKUP($A377,'TASA INTERVENCIÓN'!$A$9:$B$4757,2,0),D376)</f>
        <v>4.4999999999999998E-2</v>
      </c>
      <c r="E377" s="52">
        <v>2.5000000000000001E-3</v>
      </c>
      <c r="F377">
        <f t="shared" si="19"/>
        <v>0.95933014354066992</v>
      </c>
      <c r="G377" s="9">
        <f t="shared" si="18"/>
        <v>2286.4386842105264</v>
      </c>
      <c r="H377" s="33">
        <f t="shared" si="20"/>
        <v>1943.7947368421055</v>
      </c>
      <c r="I377" s="34">
        <f t="shared" si="21"/>
        <v>439.57526315789437</v>
      </c>
    </row>
    <row r="378" spans="1:9" x14ac:dyDescent="0.25">
      <c r="A378" s="7">
        <v>42009</v>
      </c>
      <c r="B378" s="8">
        <v>2383.37</v>
      </c>
      <c r="C378">
        <f>+VLOOKUP($A378,'USD X Barril WTI'!$A$6060:$B$8189,2,0)</f>
        <v>50.05</v>
      </c>
      <c r="D378" s="36">
        <f>+IFERROR(VLOOKUP($A378,'TASA INTERVENCIÓN'!$A$9:$B$4757,2,0),D377)</f>
        <v>4.4999999999999998E-2</v>
      </c>
      <c r="E378" s="52">
        <v>2.5000000000000001E-3</v>
      </c>
      <c r="F378">
        <f t="shared" si="19"/>
        <v>0.95933014354066992</v>
      </c>
      <c r="G378" s="9">
        <f t="shared" si="18"/>
        <v>2286.4386842105264</v>
      </c>
      <c r="H378" s="33">
        <f t="shared" si="20"/>
        <v>1943.7947368421055</v>
      </c>
      <c r="I378" s="34">
        <f t="shared" si="21"/>
        <v>439.57526315789437</v>
      </c>
    </row>
    <row r="379" spans="1:9" x14ac:dyDescent="0.25">
      <c r="A379" s="7">
        <v>42010</v>
      </c>
      <c r="B379" s="9">
        <v>2412.8200000000002</v>
      </c>
      <c r="C379">
        <f>+VLOOKUP($A379,'USD X Barril WTI'!$A$6060:$B$8189,2,0)</f>
        <v>47.98</v>
      </c>
      <c r="D379" s="36">
        <f>+IFERROR(VLOOKUP($A379,'TASA INTERVENCIÓN'!$A$9:$B$4757,2,0),D378)</f>
        <v>4.4999999999999998E-2</v>
      </c>
      <c r="E379" s="52">
        <v>2.5000000000000001E-3</v>
      </c>
      <c r="F379">
        <f t="shared" si="19"/>
        <v>0.95933014354066992</v>
      </c>
      <c r="G379" s="9">
        <f t="shared" si="18"/>
        <v>2314.6909569377995</v>
      </c>
      <c r="H379" s="33">
        <f t="shared" si="20"/>
        <v>1943.7947368421055</v>
      </c>
      <c r="I379" s="34">
        <f t="shared" si="21"/>
        <v>469.02526315789464</v>
      </c>
    </row>
    <row r="380" spans="1:9" x14ac:dyDescent="0.25">
      <c r="A380" s="7">
        <v>42011</v>
      </c>
      <c r="B380" s="8">
        <v>2452.11</v>
      </c>
      <c r="C380">
        <f>+VLOOKUP($A380,'USD X Barril WTI'!$A$6060:$B$8189,2,0)</f>
        <v>48.69</v>
      </c>
      <c r="D380" s="36">
        <f>+IFERROR(VLOOKUP($A380,'TASA INTERVENCIÓN'!$A$9:$B$4757,2,0),D379)</f>
        <v>4.4999999999999998E-2</v>
      </c>
      <c r="E380" s="52">
        <v>2.5000000000000001E-3</v>
      </c>
      <c r="F380">
        <f t="shared" si="19"/>
        <v>0.95933014354066992</v>
      </c>
      <c r="G380" s="9">
        <f t="shared" si="18"/>
        <v>2352.3830382775122</v>
      </c>
      <c r="H380" s="33">
        <f t="shared" si="20"/>
        <v>1945.5503110047848</v>
      </c>
      <c r="I380" s="34">
        <f t="shared" si="21"/>
        <v>506.55968899521531</v>
      </c>
    </row>
    <row r="381" spans="1:9" x14ac:dyDescent="0.25">
      <c r="A381" s="7">
        <v>42012</v>
      </c>
      <c r="B381" s="9">
        <v>2434.31</v>
      </c>
      <c r="C381">
        <f>+VLOOKUP($A381,'USD X Barril WTI'!$A$6060:$B$8189,2,0)</f>
        <v>48.8</v>
      </c>
      <c r="D381" s="36">
        <f>+IFERROR(VLOOKUP($A381,'TASA INTERVENCIÓN'!$A$9:$B$4757,2,0),D380)</f>
        <v>4.4999999999999998E-2</v>
      </c>
      <c r="E381" s="52">
        <v>2.5000000000000001E-3</v>
      </c>
      <c r="F381">
        <f t="shared" si="19"/>
        <v>0.95933014354066992</v>
      </c>
      <c r="G381" s="9">
        <f t="shared" si="18"/>
        <v>2335.3069617224883</v>
      </c>
      <c r="H381" s="33">
        <f t="shared" si="20"/>
        <v>1944.466267942584</v>
      </c>
      <c r="I381" s="34">
        <f t="shared" si="21"/>
        <v>489.84373205741599</v>
      </c>
    </row>
    <row r="382" spans="1:9" x14ac:dyDescent="0.25">
      <c r="A382" s="7">
        <v>42013</v>
      </c>
      <c r="B382" s="8">
        <v>2405.0300000000002</v>
      </c>
      <c r="C382">
        <f>+VLOOKUP($A382,'USD X Barril WTI'!$A$6060:$B$8189,2,0)</f>
        <v>48.35</v>
      </c>
      <c r="D382" s="36">
        <f>+IFERROR(VLOOKUP($A382,'TASA INTERVENCIÓN'!$A$9:$B$4757,2,0),D381)</f>
        <v>4.4999999999999998E-2</v>
      </c>
      <c r="E382" s="52">
        <v>2.5000000000000001E-3</v>
      </c>
      <c r="F382">
        <f t="shared" si="19"/>
        <v>0.95933014354066992</v>
      </c>
      <c r="G382" s="9">
        <f t="shared" si="18"/>
        <v>2307.2177751196177</v>
      </c>
      <c r="H382" s="33">
        <f t="shared" si="20"/>
        <v>1957.3308851674642</v>
      </c>
      <c r="I382" s="34">
        <f t="shared" si="21"/>
        <v>447.699114832536</v>
      </c>
    </row>
    <row r="383" spans="1:9" x14ac:dyDescent="0.25">
      <c r="A383" s="7">
        <v>42014</v>
      </c>
      <c r="B383" s="9">
        <v>2406.71</v>
      </c>
      <c r="C383" t="e">
        <f>+VLOOKUP($A383,'USD X Barril WTI'!$A$6060:$B$8189,2,0)</f>
        <v>#N/A</v>
      </c>
      <c r="D383" s="36">
        <f>+IFERROR(VLOOKUP($A383,'TASA INTERVENCIÓN'!$A$9:$B$4757,2,0),D382)</f>
        <v>4.4999999999999998E-2</v>
      </c>
      <c r="E383" s="52">
        <v>2.5000000000000001E-3</v>
      </c>
      <c r="F383">
        <f t="shared" si="19"/>
        <v>0.95933014354066992</v>
      </c>
      <c r="G383" s="9">
        <f t="shared" si="18"/>
        <v>2308.8294497607658</v>
      </c>
      <c r="H383" s="33">
        <f t="shared" si="20"/>
        <v>1958.6739473684213</v>
      </c>
      <c r="I383" s="34">
        <f t="shared" si="21"/>
        <v>448.03605263157874</v>
      </c>
    </row>
    <row r="384" spans="1:9" x14ac:dyDescent="0.25">
      <c r="A384" s="7">
        <v>42015</v>
      </c>
      <c r="B384" s="8">
        <v>2406.71</v>
      </c>
      <c r="C384" t="e">
        <f>+VLOOKUP($A384,'USD X Barril WTI'!$A$6060:$B$8189,2,0)</f>
        <v>#N/A</v>
      </c>
      <c r="D384" s="36">
        <f>+IFERROR(VLOOKUP($A384,'TASA INTERVENCIÓN'!$A$9:$B$4757,2,0),D383)</f>
        <v>4.4999999999999998E-2</v>
      </c>
      <c r="E384" s="52">
        <v>2.5000000000000001E-3</v>
      </c>
      <c r="F384">
        <f t="shared" si="19"/>
        <v>0.95933014354066992</v>
      </c>
      <c r="G384" s="9">
        <f t="shared" si="18"/>
        <v>2308.8294497607658</v>
      </c>
      <c r="H384" s="33">
        <f t="shared" si="20"/>
        <v>1969.4664114832538</v>
      </c>
      <c r="I384" s="34">
        <f t="shared" si="21"/>
        <v>437.24358851674629</v>
      </c>
    </row>
    <row r="385" spans="1:9" x14ac:dyDescent="0.25">
      <c r="A385" s="7">
        <v>42016</v>
      </c>
      <c r="B385" s="9">
        <v>2406.71</v>
      </c>
      <c r="C385">
        <f>+VLOOKUP($A385,'USD X Barril WTI'!$A$6060:$B$8189,2,0)</f>
        <v>46.06</v>
      </c>
      <c r="D385" s="36">
        <f>+IFERROR(VLOOKUP($A385,'TASA INTERVENCIÓN'!$A$9:$B$4757,2,0),D384)</f>
        <v>4.4999999999999998E-2</v>
      </c>
      <c r="E385" s="52">
        <v>2.5000000000000001E-3</v>
      </c>
      <c r="F385">
        <f t="shared" si="19"/>
        <v>0.95933014354066992</v>
      </c>
      <c r="G385" s="9">
        <f t="shared" si="18"/>
        <v>2308.8294497607658</v>
      </c>
      <c r="H385" s="33">
        <f t="shared" si="20"/>
        <v>1969.4664114832538</v>
      </c>
      <c r="I385" s="34">
        <f t="shared" si="21"/>
        <v>437.24358851674629</v>
      </c>
    </row>
    <row r="386" spans="1:9" x14ac:dyDescent="0.25">
      <c r="A386" s="7">
        <v>42017</v>
      </c>
      <c r="B386" s="8">
        <v>2406.71</v>
      </c>
      <c r="C386">
        <f>+VLOOKUP($A386,'USD X Barril WTI'!$A$6060:$B$8189,2,0)</f>
        <v>45.92</v>
      </c>
      <c r="D386" s="36">
        <f>+IFERROR(VLOOKUP($A386,'TASA INTERVENCIÓN'!$A$9:$B$4757,2,0),D385)</f>
        <v>4.4999999999999998E-2</v>
      </c>
      <c r="E386" s="52">
        <v>2.5000000000000001E-3</v>
      </c>
      <c r="F386">
        <f t="shared" si="19"/>
        <v>0.95933014354066992</v>
      </c>
      <c r="G386" s="9">
        <f t="shared" si="18"/>
        <v>2308.8294497607658</v>
      </c>
      <c r="H386" s="33">
        <f t="shared" si="20"/>
        <v>1969.4664114832538</v>
      </c>
      <c r="I386" s="34">
        <f t="shared" si="21"/>
        <v>437.24358851674629</v>
      </c>
    </row>
    <row r="387" spans="1:9" x14ac:dyDescent="0.25">
      <c r="A387" s="7">
        <v>42018</v>
      </c>
      <c r="B387" s="9">
        <v>2442.0300000000002</v>
      </c>
      <c r="C387">
        <f>+VLOOKUP($A387,'USD X Barril WTI'!$A$6060:$B$8189,2,0)</f>
        <v>48.49</v>
      </c>
      <c r="D387" s="36">
        <f>+IFERROR(VLOOKUP($A387,'TASA INTERVENCIÓN'!$A$9:$B$4757,2,0),D386)</f>
        <v>4.4999999999999998E-2</v>
      </c>
      <c r="E387" s="52">
        <v>2.5000000000000001E-3</v>
      </c>
      <c r="F387">
        <f t="shared" si="19"/>
        <v>0.95933014354066992</v>
      </c>
      <c r="G387" s="9">
        <f t="shared" si="18"/>
        <v>2342.7129904306225</v>
      </c>
      <c r="H387" s="33">
        <f t="shared" si="20"/>
        <v>1969.4664114832538</v>
      </c>
      <c r="I387" s="34">
        <f t="shared" si="21"/>
        <v>472.56358851674645</v>
      </c>
    </row>
    <row r="388" spans="1:9" x14ac:dyDescent="0.25">
      <c r="A388" s="7">
        <v>42019</v>
      </c>
      <c r="B388" s="8">
        <v>2438.79</v>
      </c>
      <c r="C388">
        <f>+VLOOKUP($A388,'USD X Barril WTI'!$A$6060:$B$8189,2,0)</f>
        <v>46.37</v>
      </c>
      <c r="D388" s="36">
        <f>+IFERROR(VLOOKUP($A388,'TASA INTERVENCIÓN'!$A$9:$B$4757,2,0),D387)</f>
        <v>4.4999999999999998E-2</v>
      </c>
      <c r="E388" s="52">
        <v>2.5000000000000001E-3</v>
      </c>
      <c r="F388">
        <f t="shared" si="19"/>
        <v>0.95933014354066992</v>
      </c>
      <c r="G388" s="9">
        <f t="shared" si="18"/>
        <v>2339.6047607655505</v>
      </c>
      <c r="H388" s="33">
        <f t="shared" si="20"/>
        <v>1966.3006220095695</v>
      </c>
      <c r="I388" s="34">
        <f t="shared" si="21"/>
        <v>472.48937799043051</v>
      </c>
    </row>
    <row r="389" spans="1:9" x14ac:dyDescent="0.25">
      <c r="A389" s="7">
        <v>42020</v>
      </c>
      <c r="B389" s="9">
        <v>2398.91</v>
      </c>
      <c r="C389">
        <f>+VLOOKUP($A389,'USD X Barril WTI'!$A$6060:$B$8189,2,0)</f>
        <v>48.49</v>
      </c>
      <c r="D389" s="36">
        <f>+IFERROR(VLOOKUP($A389,'TASA INTERVENCIÓN'!$A$9:$B$4757,2,0),D388)</f>
        <v>4.4999999999999998E-2</v>
      </c>
      <c r="E389" s="52">
        <v>2.5000000000000001E-3</v>
      </c>
      <c r="F389">
        <f t="shared" si="19"/>
        <v>0.95933014354066992</v>
      </c>
      <c r="G389" s="9">
        <f t="shared" si="18"/>
        <v>2301.3466746411482</v>
      </c>
      <c r="H389" s="33">
        <f t="shared" si="20"/>
        <v>1974.0136363636364</v>
      </c>
      <c r="I389" s="34">
        <f t="shared" si="21"/>
        <v>424.8963636363635</v>
      </c>
    </row>
    <row r="390" spans="1:9" x14ac:dyDescent="0.25">
      <c r="A390" s="7">
        <v>42021</v>
      </c>
      <c r="B390" s="8">
        <v>2383.91</v>
      </c>
      <c r="C390" t="e">
        <f>+VLOOKUP($A390,'USD X Barril WTI'!$A$6060:$B$8189,2,0)</f>
        <v>#N/A</v>
      </c>
      <c r="D390" s="36">
        <f>+IFERROR(VLOOKUP($A390,'TASA INTERVENCIÓN'!$A$9:$B$4757,2,0),D389)</f>
        <v>4.4999999999999998E-2</v>
      </c>
      <c r="E390" s="52">
        <v>2.5000000000000001E-3</v>
      </c>
      <c r="F390">
        <f t="shared" si="19"/>
        <v>0.95933014354066992</v>
      </c>
      <c r="G390" s="9">
        <f t="shared" si="18"/>
        <v>2286.9567224880384</v>
      </c>
      <c r="H390" s="33">
        <f t="shared" si="20"/>
        <v>1990.0344497607657</v>
      </c>
      <c r="I390" s="34">
        <f t="shared" si="21"/>
        <v>393.87555023923414</v>
      </c>
    </row>
    <row r="391" spans="1:9" x14ac:dyDescent="0.25">
      <c r="A391" s="7">
        <v>42022</v>
      </c>
      <c r="B391" s="9">
        <v>2383.91</v>
      </c>
      <c r="C391" t="e">
        <f>+VLOOKUP($A391,'USD X Barril WTI'!$A$6060:$B$8189,2,0)</f>
        <v>#N/A</v>
      </c>
      <c r="D391" s="36">
        <f>+IFERROR(VLOOKUP($A391,'TASA INTERVENCIÓN'!$A$9:$B$4757,2,0),D390)</f>
        <v>4.4999999999999998E-2</v>
      </c>
      <c r="E391" s="52">
        <v>2.5000000000000001E-3</v>
      </c>
      <c r="F391">
        <f t="shared" si="19"/>
        <v>0.95933014354066992</v>
      </c>
      <c r="G391" s="9">
        <f t="shared" si="18"/>
        <v>2286.9567224880384</v>
      </c>
      <c r="H391" s="33">
        <f t="shared" si="20"/>
        <v>1980.4699282296651</v>
      </c>
      <c r="I391" s="34">
        <f t="shared" si="21"/>
        <v>403.44007177033473</v>
      </c>
    </row>
    <row r="392" spans="1:9" x14ac:dyDescent="0.25">
      <c r="A392" s="7">
        <v>42023</v>
      </c>
      <c r="B392" s="8">
        <v>2383.91</v>
      </c>
      <c r="C392" t="e">
        <f>+VLOOKUP($A392,'USD X Barril WTI'!$A$6060:$B$8189,2,0)</f>
        <v>#N/A</v>
      </c>
      <c r="D392" s="36">
        <f>+IFERROR(VLOOKUP($A392,'TASA INTERVENCIÓN'!$A$9:$B$4757,2,0),D391)</f>
        <v>4.4999999999999998E-2</v>
      </c>
      <c r="E392" s="52">
        <v>2.5000000000000001E-3</v>
      </c>
      <c r="F392">
        <f t="shared" si="19"/>
        <v>0.95933014354066992</v>
      </c>
      <c r="G392" s="9">
        <f t="shared" si="18"/>
        <v>2286.9567224880384</v>
      </c>
      <c r="H392" s="33">
        <f t="shared" si="20"/>
        <v>1980.4699282296651</v>
      </c>
      <c r="I392" s="34">
        <f t="shared" si="21"/>
        <v>403.44007177033473</v>
      </c>
    </row>
    <row r="393" spans="1:9" x14ac:dyDescent="0.25">
      <c r="A393" s="7">
        <v>42024</v>
      </c>
      <c r="B393" s="9">
        <v>2383.91</v>
      </c>
      <c r="C393">
        <f>+VLOOKUP($A393,'USD X Barril WTI'!$A$6060:$B$8189,2,0)</f>
        <v>46.79</v>
      </c>
      <c r="D393" s="36">
        <f>+IFERROR(VLOOKUP($A393,'TASA INTERVENCIÓN'!$A$9:$B$4757,2,0),D392)</f>
        <v>4.4999999999999998E-2</v>
      </c>
      <c r="E393" s="52">
        <v>2.5000000000000001E-3</v>
      </c>
      <c r="F393">
        <f t="shared" si="19"/>
        <v>0.95933014354066992</v>
      </c>
      <c r="G393" s="9">
        <f t="shared" ref="G393:G456" si="22">+B393*F393</f>
        <v>2286.9567224880384</v>
      </c>
      <c r="H393" s="33">
        <f t="shared" si="20"/>
        <v>1980.4699282296651</v>
      </c>
      <c r="I393" s="34">
        <f t="shared" si="21"/>
        <v>403.44007177033473</v>
      </c>
    </row>
    <row r="394" spans="1:9" x14ac:dyDescent="0.25">
      <c r="A394" s="7">
        <v>42025</v>
      </c>
      <c r="B394" s="8">
        <v>2373.44</v>
      </c>
      <c r="C394">
        <f>+VLOOKUP($A394,'USD X Barril WTI'!$A$6060:$B$8189,2,0)</f>
        <v>47.85</v>
      </c>
      <c r="D394" s="36">
        <f>+IFERROR(VLOOKUP($A394,'TASA INTERVENCIÓN'!$A$9:$B$4757,2,0),D393)</f>
        <v>4.4999999999999998E-2</v>
      </c>
      <c r="E394" s="52">
        <v>2.5000000000000001E-3</v>
      </c>
      <c r="F394">
        <f t="shared" ref="F394:F457" si="23">+(1+E394)/(1+D394)</f>
        <v>0.95933014354066992</v>
      </c>
      <c r="G394" s="9">
        <f t="shared" si="22"/>
        <v>2276.9125358851675</v>
      </c>
      <c r="H394" s="33">
        <f t="shared" si="20"/>
        <v>1981.8033971291868</v>
      </c>
      <c r="I394" s="34">
        <f t="shared" si="21"/>
        <v>391.63660287081325</v>
      </c>
    </row>
    <row r="395" spans="1:9" x14ac:dyDescent="0.25">
      <c r="A395" s="7">
        <v>42026</v>
      </c>
      <c r="B395" s="9">
        <v>2361.54</v>
      </c>
      <c r="C395">
        <f>+VLOOKUP($A395,'USD X Barril WTI'!$A$6060:$B$8189,2,0)</f>
        <v>45.93</v>
      </c>
      <c r="D395" s="36">
        <f>+IFERROR(VLOOKUP($A395,'TASA INTERVENCIÓN'!$A$9:$B$4757,2,0),D394)</f>
        <v>4.4999999999999998E-2</v>
      </c>
      <c r="E395" s="52">
        <v>2.5000000000000001E-3</v>
      </c>
      <c r="F395">
        <f t="shared" si="23"/>
        <v>0.95933014354066992</v>
      </c>
      <c r="G395" s="9">
        <f t="shared" si="22"/>
        <v>2265.4965071770334</v>
      </c>
      <c r="H395" s="33">
        <f t="shared" si="20"/>
        <v>1965.1302392344498</v>
      </c>
      <c r="I395" s="34">
        <f t="shared" si="21"/>
        <v>396.40976076555012</v>
      </c>
    </row>
    <row r="396" spans="1:9" x14ac:dyDescent="0.25">
      <c r="A396" s="7">
        <v>42027</v>
      </c>
      <c r="B396" s="8">
        <v>2370.75</v>
      </c>
      <c r="C396">
        <f>+VLOOKUP($A396,'USD X Barril WTI'!$A$6060:$B$8189,2,0)</f>
        <v>45.26</v>
      </c>
      <c r="D396" s="36">
        <f>+IFERROR(VLOOKUP($A396,'TASA INTERVENCIÓN'!$A$9:$B$4757,2,0),D395)</f>
        <v>4.4999999999999998E-2</v>
      </c>
      <c r="E396" s="52">
        <v>2.5000000000000001E-3</v>
      </c>
      <c r="F396">
        <f t="shared" si="23"/>
        <v>0.95933014354066992</v>
      </c>
      <c r="G396" s="9">
        <f t="shared" si="22"/>
        <v>2274.3319377990433</v>
      </c>
      <c r="H396" s="33">
        <f t="shared" si="20"/>
        <v>1966.5308612440194</v>
      </c>
      <c r="I396" s="34">
        <f t="shared" si="21"/>
        <v>404.21913875598057</v>
      </c>
    </row>
    <row r="397" spans="1:9" x14ac:dyDescent="0.25">
      <c r="A397" s="7">
        <v>42028</v>
      </c>
      <c r="B397" s="9">
        <v>2386.5</v>
      </c>
      <c r="C397" t="e">
        <f>+VLOOKUP($A397,'USD X Barril WTI'!$A$6060:$B$8189,2,0)</f>
        <v>#N/A</v>
      </c>
      <c r="D397" s="36">
        <f>+IFERROR(VLOOKUP($A397,'TASA INTERVENCIÓN'!$A$9:$B$4757,2,0),D396)</f>
        <v>4.4999999999999998E-2</v>
      </c>
      <c r="E397" s="52">
        <v>2.5000000000000001E-3</v>
      </c>
      <c r="F397">
        <f t="shared" si="23"/>
        <v>0.95933014354066992</v>
      </c>
      <c r="G397" s="9">
        <f t="shared" si="22"/>
        <v>2289.4413875598088</v>
      </c>
      <c r="H397" s="33">
        <f t="shared" si="20"/>
        <v>1969.8789234449762</v>
      </c>
      <c r="I397" s="34">
        <f t="shared" si="21"/>
        <v>416.62107655502382</v>
      </c>
    </row>
    <row r="398" spans="1:9" x14ac:dyDescent="0.25">
      <c r="A398" s="7">
        <v>42029</v>
      </c>
      <c r="B398" s="8">
        <v>2386.5</v>
      </c>
      <c r="C398" t="e">
        <f>+VLOOKUP($A398,'USD X Barril WTI'!$A$6060:$B$8189,2,0)</f>
        <v>#N/A</v>
      </c>
      <c r="D398" s="36">
        <f>+IFERROR(VLOOKUP($A398,'TASA INTERVENCIÓN'!$A$9:$B$4757,2,0),D397)</f>
        <v>4.4999999999999998E-2</v>
      </c>
      <c r="E398" s="52">
        <v>2.5000000000000001E-3</v>
      </c>
      <c r="F398">
        <f t="shared" si="23"/>
        <v>0.95933014354066992</v>
      </c>
      <c r="G398" s="9">
        <f t="shared" si="22"/>
        <v>2289.4413875598088</v>
      </c>
      <c r="H398" s="33">
        <f t="shared" si="20"/>
        <v>1981.381291866029</v>
      </c>
      <c r="I398" s="34">
        <f t="shared" si="21"/>
        <v>405.11870813397104</v>
      </c>
    </row>
    <row r="399" spans="1:9" x14ac:dyDescent="0.25">
      <c r="A399" s="7">
        <v>42030</v>
      </c>
      <c r="B399" s="9">
        <v>2386.5</v>
      </c>
      <c r="C399">
        <f>+VLOOKUP($A399,'USD X Barril WTI'!$A$6060:$B$8189,2,0)</f>
        <v>44.8</v>
      </c>
      <c r="D399" s="36">
        <f>+IFERROR(VLOOKUP($A399,'TASA INTERVENCIÓN'!$A$9:$B$4757,2,0),D398)</f>
        <v>4.4999999999999998E-2</v>
      </c>
      <c r="E399" s="52">
        <v>2.5000000000000001E-3</v>
      </c>
      <c r="F399">
        <f t="shared" si="23"/>
        <v>0.95933014354066992</v>
      </c>
      <c r="G399" s="9">
        <f t="shared" si="22"/>
        <v>2289.4413875598088</v>
      </c>
      <c r="H399" s="33">
        <f t="shared" si="20"/>
        <v>1981.381291866029</v>
      </c>
      <c r="I399" s="34">
        <f t="shared" si="21"/>
        <v>405.11870813397104</v>
      </c>
    </row>
    <row r="400" spans="1:9" x14ac:dyDescent="0.25">
      <c r="A400" s="7">
        <v>42031</v>
      </c>
      <c r="B400" s="8">
        <v>2386.2800000000002</v>
      </c>
      <c r="C400">
        <f>+VLOOKUP($A400,'USD X Barril WTI'!$A$6060:$B$8189,2,0)</f>
        <v>45.84</v>
      </c>
      <c r="D400" s="36">
        <f>+IFERROR(VLOOKUP($A400,'TASA INTERVENCIÓN'!$A$9:$B$4757,2,0),D399)</f>
        <v>4.4999999999999998E-2</v>
      </c>
      <c r="E400" s="52">
        <v>2.5000000000000001E-3</v>
      </c>
      <c r="F400">
        <f t="shared" si="23"/>
        <v>0.95933014354066992</v>
      </c>
      <c r="G400" s="9">
        <f t="shared" si="22"/>
        <v>2289.2303349282301</v>
      </c>
      <c r="H400" s="33">
        <f t="shared" si="20"/>
        <v>1981.381291866029</v>
      </c>
      <c r="I400" s="34">
        <f t="shared" si="21"/>
        <v>404.89870813397124</v>
      </c>
    </row>
    <row r="401" spans="1:9" x14ac:dyDescent="0.25">
      <c r="A401" s="7">
        <v>42032</v>
      </c>
      <c r="B401" s="9">
        <v>2381.11</v>
      </c>
      <c r="C401">
        <f>+VLOOKUP($A401,'USD X Barril WTI'!$A$6060:$B$8189,2,0)</f>
        <v>44.08</v>
      </c>
      <c r="D401" s="36">
        <f>+IFERROR(VLOOKUP($A401,'TASA INTERVENCIÓN'!$A$9:$B$4757,2,0),D400)</f>
        <v>4.4999999999999998E-2</v>
      </c>
      <c r="E401" s="52">
        <v>2.5000000000000001E-3</v>
      </c>
      <c r="F401">
        <f t="shared" si="23"/>
        <v>0.95933014354066992</v>
      </c>
      <c r="G401" s="9">
        <f t="shared" si="22"/>
        <v>2284.2705980861247</v>
      </c>
      <c r="H401" s="33">
        <f t="shared" si="20"/>
        <v>1985.5447846889952</v>
      </c>
      <c r="I401" s="34">
        <f t="shared" si="21"/>
        <v>395.56521531100498</v>
      </c>
    </row>
    <row r="402" spans="1:9" x14ac:dyDescent="0.25">
      <c r="A402" s="7">
        <v>42033</v>
      </c>
      <c r="B402" s="8">
        <v>2362.42</v>
      </c>
      <c r="C402">
        <f>+VLOOKUP($A402,'USD X Barril WTI'!$A$6060:$B$8189,2,0)</f>
        <v>44.12</v>
      </c>
      <c r="D402" s="36">
        <f>+IFERROR(VLOOKUP($A402,'TASA INTERVENCIÓN'!$A$9:$B$4757,2,0),D401)</f>
        <v>4.4999999999999998E-2</v>
      </c>
      <c r="E402" s="52">
        <v>2.5000000000000001E-3</v>
      </c>
      <c r="F402">
        <f t="shared" si="23"/>
        <v>0.95933014354066992</v>
      </c>
      <c r="G402" s="9">
        <f t="shared" si="22"/>
        <v>2266.3407177033496</v>
      </c>
      <c r="H402" s="33">
        <f t="shared" si="20"/>
        <v>1971.835956937799</v>
      </c>
      <c r="I402" s="34">
        <f t="shared" si="21"/>
        <v>390.58404306220109</v>
      </c>
    </row>
    <row r="403" spans="1:9" x14ac:dyDescent="0.25">
      <c r="A403" s="7">
        <v>42034</v>
      </c>
      <c r="B403" s="9">
        <v>2397.35</v>
      </c>
      <c r="C403">
        <f>+VLOOKUP($A403,'USD X Barril WTI'!$A$6060:$B$8189,2,0)</f>
        <v>47.79</v>
      </c>
      <c r="D403" s="36">
        <f>+IFERROR(VLOOKUP($A403,'TASA INTERVENCIÓN'!$A$9:$B$4757,2,0),D402)</f>
        <v>4.4999999999999998E-2</v>
      </c>
      <c r="E403" s="52">
        <v>2.5000000000000001E-3</v>
      </c>
      <c r="F403">
        <f t="shared" si="23"/>
        <v>0.95933014354066992</v>
      </c>
      <c r="G403" s="9">
        <f t="shared" si="22"/>
        <v>2299.8501196172251</v>
      </c>
      <c r="H403" s="33">
        <f t="shared" si="20"/>
        <v>1961.3984449760767</v>
      </c>
      <c r="I403" s="34">
        <f t="shared" si="21"/>
        <v>435.95155502392322</v>
      </c>
    </row>
    <row r="404" spans="1:9" x14ac:dyDescent="0.25">
      <c r="A404" s="7">
        <v>42035</v>
      </c>
      <c r="B404" s="8">
        <v>2441.1</v>
      </c>
      <c r="C404" t="e">
        <f>+VLOOKUP($A404,'USD X Barril WTI'!$A$6060:$B$8189,2,0)</f>
        <v>#N/A</v>
      </c>
      <c r="D404" s="36">
        <f>+IFERROR(VLOOKUP($A404,'TASA INTERVENCIÓN'!$A$9:$B$4757,2,0),D403)</f>
        <v>4.4999999999999998E-2</v>
      </c>
      <c r="E404" s="52">
        <v>2.5000000000000001E-3</v>
      </c>
      <c r="F404">
        <f t="shared" si="23"/>
        <v>0.95933014354066992</v>
      </c>
      <c r="G404" s="9">
        <f t="shared" si="22"/>
        <v>2341.8208133971293</v>
      </c>
      <c r="H404" s="33">
        <f t="shared" si="20"/>
        <v>1967.1256459330145</v>
      </c>
      <c r="I404" s="34">
        <f t="shared" si="21"/>
        <v>473.97435406698537</v>
      </c>
    </row>
    <row r="405" spans="1:9" x14ac:dyDescent="0.25">
      <c r="A405" s="7">
        <v>42036</v>
      </c>
      <c r="B405" s="9">
        <v>2441.1</v>
      </c>
      <c r="C405" t="e">
        <f>+VLOOKUP($A405,'USD X Barril WTI'!$A$6060:$B$8189,2,0)</f>
        <v>#N/A</v>
      </c>
      <c r="D405" s="36">
        <f>+IFERROR(VLOOKUP($A405,'TASA INTERVENCIÓN'!$A$9:$B$4757,2,0),D404)</f>
        <v>4.4999999999999998E-2</v>
      </c>
      <c r="E405" s="52">
        <v>2.5000000000000001E-3</v>
      </c>
      <c r="F405">
        <f t="shared" si="23"/>
        <v>0.95933014354066992</v>
      </c>
      <c r="G405" s="9">
        <f t="shared" si="22"/>
        <v>2341.8208133971293</v>
      </c>
      <c r="H405" s="33">
        <f t="shared" si="20"/>
        <v>1978.0620095693782</v>
      </c>
      <c r="I405" s="34">
        <f t="shared" si="21"/>
        <v>463.03799043062168</v>
      </c>
    </row>
    <row r="406" spans="1:9" x14ac:dyDescent="0.25">
      <c r="A406" s="7">
        <v>42037</v>
      </c>
      <c r="B406" s="8">
        <v>2441.1</v>
      </c>
      <c r="C406">
        <f>+VLOOKUP($A406,'USD X Barril WTI'!$A$6060:$B$8189,2,0)</f>
        <v>49.25</v>
      </c>
      <c r="D406" s="36">
        <f>+IFERROR(VLOOKUP($A406,'TASA INTERVENCIÓN'!$A$9:$B$4757,2,0),D405)</f>
        <v>4.4999999999999998E-2</v>
      </c>
      <c r="E406" s="52">
        <v>2.5000000000000001E-3</v>
      </c>
      <c r="F406">
        <f t="shared" si="23"/>
        <v>0.95933014354066992</v>
      </c>
      <c r="G406" s="9">
        <f t="shared" si="22"/>
        <v>2341.8208133971293</v>
      </c>
      <c r="H406" s="33">
        <f t="shared" si="20"/>
        <v>1978.0620095693782</v>
      </c>
      <c r="I406" s="34">
        <f t="shared" si="21"/>
        <v>463.03799043062168</v>
      </c>
    </row>
    <row r="407" spans="1:9" x14ac:dyDescent="0.25">
      <c r="A407" s="7">
        <v>42038</v>
      </c>
      <c r="B407" s="9">
        <v>2407.29</v>
      </c>
      <c r="C407">
        <f>+VLOOKUP($A407,'USD X Barril WTI'!$A$6060:$B$8189,2,0)</f>
        <v>53.04</v>
      </c>
      <c r="D407" s="36">
        <f>+IFERROR(VLOOKUP($A407,'TASA INTERVENCIÓN'!$A$9:$B$4757,2,0),D406)</f>
        <v>4.4999999999999998E-2</v>
      </c>
      <c r="E407" s="52">
        <v>2.5000000000000001E-3</v>
      </c>
      <c r="F407">
        <f t="shared" si="23"/>
        <v>0.95933014354066992</v>
      </c>
      <c r="G407" s="9">
        <f t="shared" si="22"/>
        <v>2309.3858612440195</v>
      </c>
      <c r="H407" s="33">
        <f t="shared" si="20"/>
        <v>1978.0620095693782</v>
      </c>
      <c r="I407" s="34">
        <f t="shared" si="21"/>
        <v>429.22799043062173</v>
      </c>
    </row>
    <row r="408" spans="1:9" x14ac:dyDescent="0.25">
      <c r="A408" s="7">
        <v>42039</v>
      </c>
      <c r="B408" s="8">
        <v>2374.7199999999998</v>
      </c>
      <c r="C408">
        <f>+VLOOKUP($A408,'USD X Barril WTI'!$A$6060:$B$8189,2,0)</f>
        <v>48.45</v>
      </c>
      <c r="D408" s="36">
        <f>+IFERROR(VLOOKUP($A408,'TASA INTERVENCIÓN'!$A$9:$B$4757,2,0),D407)</f>
        <v>4.4999999999999998E-2</v>
      </c>
      <c r="E408" s="52">
        <v>2.5000000000000001E-3</v>
      </c>
      <c r="F408">
        <f t="shared" si="23"/>
        <v>0.95933014354066992</v>
      </c>
      <c r="G408" s="9">
        <f t="shared" si="22"/>
        <v>2278.1404784688993</v>
      </c>
      <c r="H408" s="33">
        <f t="shared" si="20"/>
        <v>1978.0620095693782</v>
      </c>
      <c r="I408" s="34">
        <f t="shared" si="21"/>
        <v>396.65799043062157</v>
      </c>
    </row>
    <row r="409" spans="1:9" x14ac:dyDescent="0.25">
      <c r="A409" s="7">
        <v>42040</v>
      </c>
      <c r="B409" s="9">
        <v>2381.91</v>
      </c>
      <c r="C409">
        <f>+VLOOKUP($A409,'USD X Barril WTI'!$A$6060:$B$8189,2,0)</f>
        <v>50.48</v>
      </c>
      <c r="D409" s="36">
        <f>+IFERROR(VLOOKUP($A409,'TASA INTERVENCIÓN'!$A$9:$B$4757,2,0),D408)</f>
        <v>4.4999999999999998E-2</v>
      </c>
      <c r="E409" s="52">
        <v>2.5000000000000001E-3</v>
      </c>
      <c r="F409">
        <f t="shared" si="23"/>
        <v>0.95933014354066992</v>
      </c>
      <c r="G409" s="9">
        <f t="shared" si="22"/>
        <v>2285.038062200957</v>
      </c>
      <c r="H409" s="33">
        <f t="shared" si="20"/>
        <v>1992.5191148325357</v>
      </c>
      <c r="I409" s="34">
        <f t="shared" si="21"/>
        <v>389.39088516746415</v>
      </c>
    </row>
    <row r="410" spans="1:9" x14ac:dyDescent="0.25">
      <c r="A410" s="7">
        <v>42041</v>
      </c>
      <c r="B410" s="8">
        <v>2384.5300000000002</v>
      </c>
      <c r="C410">
        <f>+VLOOKUP($A410,'USD X Barril WTI'!$A$6060:$B$8189,2,0)</f>
        <v>51.66</v>
      </c>
      <c r="D410" s="36">
        <f>+IFERROR(VLOOKUP($A410,'TASA INTERVENCIÓN'!$A$9:$B$4757,2,0),D409)</f>
        <v>4.4999999999999998E-2</v>
      </c>
      <c r="E410" s="52">
        <v>2.5000000000000001E-3</v>
      </c>
      <c r="F410">
        <f t="shared" si="23"/>
        <v>0.95933014354066992</v>
      </c>
      <c r="G410" s="9">
        <f t="shared" si="22"/>
        <v>2287.5515071770337</v>
      </c>
      <c r="H410" s="33">
        <f t="shared" si="20"/>
        <v>1996.5962679425836</v>
      </c>
      <c r="I410" s="34">
        <f t="shared" si="21"/>
        <v>387.93373205741659</v>
      </c>
    </row>
    <row r="411" spans="1:9" x14ac:dyDescent="0.25">
      <c r="A411" s="7">
        <v>42042</v>
      </c>
      <c r="B411" s="9">
        <v>2384.7600000000002</v>
      </c>
      <c r="C411" t="e">
        <f>+VLOOKUP($A411,'USD X Barril WTI'!$A$6060:$B$8189,2,0)</f>
        <v>#N/A</v>
      </c>
      <c r="D411" s="36">
        <f>+IFERROR(VLOOKUP($A411,'TASA INTERVENCIÓN'!$A$9:$B$4757,2,0),D410)</f>
        <v>4.4999999999999998E-2</v>
      </c>
      <c r="E411" s="52">
        <v>2.5000000000000001E-3</v>
      </c>
      <c r="F411">
        <f t="shared" si="23"/>
        <v>0.95933014354066992</v>
      </c>
      <c r="G411" s="9">
        <f t="shared" si="22"/>
        <v>2287.7721531100483</v>
      </c>
      <c r="H411" s="33">
        <f t="shared" si="20"/>
        <v>2001.9877033492826</v>
      </c>
      <c r="I411" s="34">
        <f t="shared" si="21"/>
        <v>382.77229665071764</v>
      </c>
    </row>
    <row r="412" spans="1:9" x14ac:dyDescent="0.25">
      <c r="A412" s="7">
        <v>42043</v>
      </c>
      <c r="B412" s="8">
        <v>2384.7600000000002</v>
      </c>
      <c r="C412" t="e">
        <f>+VLOOKUP($A412,'USD X Barril WTI'!$A$6060:$B$8189,2,0)</f>
        <v>#N/A</v>
      </c>
      <c r="D412" s="36">
        <f>+IFERROR(VLOOKUP($A412,'TASA INTERVENCIÓN'!$A$9:$B$4757,2,0),D411)</f>
        <v>4.4999999999999998E-2</v>
      </c>
      <c r="E412" s="52">
        <v>2.5000000000000001E-3</v>
      </c>
      <c r="F412">
        <f t="shared" si="23"/>
        <v>0.95933014354066992</v>
      </c>
      <c r="G412" s="9">
        <f t="shared" si="22"/>
        <v>2287.7721531100483</v>
      </c>
      <c r="H412" s="33">
        <f t="shared" si="20"/>
        <v>2017.711124401914</v>
      </c>
      <c r="I412" s="34">
        <f t="shared" si="21"/>
        <v>367.04887559808617</v>
      </c>
    </row>
    <row r="413" spans="1:9" x14ac:dyDescent="0.25">
      <c r="A413" s="7">
        <v>42044</v>
      </c>
      <c r="B413" s="9">
        <v>2384.7600000000002</v>
      </c>
      <c r="C413">
        <f>+VLOOKUP($A413,'USD X Barril WTI'!$A$6060:$B$8189,2,0)</f>
        <v>52.99</v>
      </c>
      <c r="D413" s="36">
        <f>+IFERROR(VLOOKUP($A413,'TASA INTERVENCIÓN'!$A$9:$B$4757,2,0),D412)</f>
        <v>4.4999999999999998E-2</v>
      </c>
      <c r="E413" s="52">
        <v>2.5000000000000001E-3</v>
      </c>
      <c r="F413">
        <f t="shared" si="23"/>
        <v>0.95933014354066992</v>
      </c>
      <c r="G413" s="9">
        <f t="shared" si="22"/>
        <v>2287.7721531100483</v>
      </c>
      <c r="H413" s="33">
        <f t="shared" ref="H413:H476" si="24">+G321</f>
        <v>2017.711124401914</v>
      </c>
      <c r="I413" s="34">
        <f t="shared" si="21"/>
        <v>367.04887559808617</v>
      </c>
    </row>
    <row r="414" spans="1:9" x14ac:dyDescent="0.25">
      <c r="A414" s="7">
        <v>42045</v>
      </c>
      <c r="B414" s="8">
        <v>2371.31</v>
      </c>
      <c r="C414">
        <f>+VLOOKUP($A414,'USD X Barril WTI'!$A$6060:$B$8189,2,0)</f>
        <v>50.06</v>
      </c>
      <c r="D414" s="36">
        <f>+IFERROR(VLOOKUP($A414,'TASA INTERVENCIÓN'!$A$9:$B$4757,2,0),D413)</f>
        <v>4.4999999999999998E-2</v>
      </c>
      <c r="E414" s="52">
        <v>2.5000000000000001E-3</v>
      </c>
      <c r="F414">
        <f t="shared" si="23"/>
        <v>0.95933014354066992</v>
      </c>
      <c r="G414" s="9">
        <f t="shared" si="22"/>
        <v>2274.8691626794262</v>
      </c>
      <c r="H414" s="33">
        <f t="shared" si="24"/>
        <v>2017.711124401914</v>
      </c>
      <c r="I414" s="34">
        <f t="shared" si="21"/>
        <v>353.5988755980859</v>
      </c>
    </row>
    <row r="415" spans="1:9" x14ac:dyDescent="0.25">
      <c r="A415" s="7">
        <v>42046</v>
      </c>
      <c r="B415" s="9">
        <v>2380.79</v>
      </c>
      <c r="C415">
        <f>+VLOOKUP($A415,'USD X Barril WTI'!$A$6060:$B$8189,2,0)</f>
        <v>48.8</v>
      </c>
      <c r="D415" s="36">
        <f>+IFERROR(VLOOKUP($A415,'TASA INTERVENCIÓN'!$A$9:$B$4757,2,0),D414)</f>
        <v>4.4999999999999998E-2</v>
      </c>
      <c r="E415" s="52">
        <v>2.5000000000000001E-3</v>
      </c>
      <c r="F415">
        <f t="shared" si="23"/>
        <v>0.95933014354066992</v>
      </c>
      <c r="G415" s="9">
        <f t="shared" si="22"/>
        <v>2283.9636124401914</v>
      </c>
      <c r="H415" s="33">
        <f t="shared" si="24"/>
        <v>2017.5864114832536</v>
      </c>
      <c r="I415" s="34">
        <f t="shared" si="21"/>
        <v>363.20358851674632</v>
      </c>
    </row>
    <row r="416" spans="1:9" x14ac:dyDescent="0.25">
      <c r="A416" s="7">
        <v>42047</v>
      </c>
      <c r="B416" s="8">
        <v>2416.61</v>
      </c>
      <c r="C416">
        <f>+VLOOKUP($A416,'USD X Barril WTI'!$A$6060:$B$8189,2,0)</f>
        <v>51.17</v>
      </c>
      <c r="D416" s="36">
        <f>+IFERROR(VLOOKUP($A416,'TASA INTERVENCIÓN'!$A$9:$B$4757,2,0),D415)</f>
        <v>4.4999999999999998E-2</v>
      </c>
      <c r="E416" s="52">
        <v>2.5000000000000001E-3</v>
      </c>
      <c r="F416">
        <f t="shared" si="23"/>
        <v>0.95933014354066992</v>
      </c>
      <c r="G416" s="9">
        <f t="shared" si="22"/>
        <v>2318.3268181818185</v>
      </c>
      <c r="H416" s="33">
        <f t="shared" si="24"/>
        <v>2017.5864114832536</v>
      </c>
      <c r="I416" s="34">
        <f t="shared" si="21"/>
        <v>399.02358851674649</v>
      </c>
    </row>
    <row r="417" spans="1:9" x14ac:dyDescent="0.25">
      <c r="A417" s="7">
        <v>42048</v>
      </c>
      <c r="B417" s="9">
        <v>2401.0300000000002</v>
      </c>
      <c r="C417">
        <f>+VLOOKUP($A417,'USD X Barril WTI'!$A$6060:$B$8189,2,0)</f>
        <v>52.66</v>
      </c>
      <c r="D417" s="36">
        <f>+IFERROR(VLOOKUP($A417,'TASA INTERVENCIÓN'!$A$9:$B$4757,2,0),D416)</f>
        <v>4.4999999999999998E-2</v>
      </c>
      <c r="E417" s="52">
        <v>2.5000000000000001E-3</v>
      </c>
      <c r="F417">
        <f t="shared" si="23"/>
        <v>0.95933014354066992</v>
      </c>
      <c r="G417" s="9">
        <f t="shared" si="22"/>
        <v>2303.380454545455</v>
      </c>
      <c r="H417" s="33">
        <f t="shared" si="24"/>
        <v>2029.5492583732059</v>
      </c>
      <c r="I417" s="34">
        <f t="shared" si="21"/>
        <v>371.48074162679427</v>
      </c>
    </row>
    <row r="418" spans="1:9" x14ac:dyDescent="0.25">
      <c r="A418" s="7">
        <v>42049</v>
      </c>
      <c r="B418" s="8">
        <v>2376.23</v>
      </c>
      <c r="C418" t="e">
        <f>+VLOOKUP($A418,'USD X Barril WTI'!$A$6060:$B$8189,2,0)</f>
        <v>#N/A</v>
      </c>
      <c r="D418" s="36">
        <f>+IFERROR(VLOOKUP($A418,'TASA INTERVENCIÓN'!$A$9:$B$4757,2,0),D417)</f>
        <v>4.4999999999999998E-2</v>
      </c>
      <c r="E418" s="52">
        <v>2.5000000000000001E-3</v>
      </c>
      <c r="F418">
        <f t="shared" si="23"/>
        <v>0.95933014354066992</v>
      </c>
      <c r="G418" s="9">
        <f t="shared" si="22"/>
        <v>2279.5890669856462</v>
      </c>
      <c r="H418" s="33">
        <f t="shared" si="24"/>
        <v>2046.2799760765554</v>
      </c>
      <c r="I418" s="34">
        <f t="shared" si="21"/>
        <v>329.95002392344463</v>
      </c>
    </row>
    <row r="419" spans="1:9" x14ac:dyDescent="0.25">
      <c r="A419" s="7">
        <v>42050</v>
      </c>
      <c r="B419" s="9">
        <v>2376.23</v>
      </c>
      <c r="C419" t="e">
        <f>+VLOOKUP($A419,'USD X Barril WTI'!$A$6060:$B$8189,2,0)</f>
        <v>#N/A</v>
      </c>
      <c r="D419" s="36">
        <f>+IFERROR(VLOOKUP($A419,'TASA INTERVENCIÓN'!$A$9:$B$4757,2,0),D418)</f>
        <v>4.4999999999999998E-2</v>
      </c>
      <c r="E419" s="52">
        <v>2.5000000000000001E-3</v>
      </c>
      <c r="F419">
        <f t="shared" si="23"/>
        <v>0.95933014354066992</v>
      </c>
      <c r="G419" s="9">
        <f t="shared" si="22"/>
        <v>2279.5890669856462</v>
      </c>
      <c r="H419" s="33">
        <f t="shared" si="24"/>
        <v>2072.603995215311</v>
      </c>
      <c r="I419" s="34">
        <f t="shared" si="21"/>
        <v>303.62600478468903</v>
      </c>
    </row>
    <row r="420" spans="1:9" x14ac:dyDescent="0.25">
      <c r="A420" s="7">
        <v>42051</v>
      </c>
      <c r="B420" s="8">
        <v>2376.23</v>
      </c>
      <c r="C420" t="e">
        <f>+VLOOKUP($A420,'USD X Barril WTI'!$A$6060:$B$8189,2,0)</f>
        <v>#N/A</v>
      </c>
      <c r="D420" s="36">
        <f>+IFERROR(VLOOKUP($A420,'TASA INTERVENCIÓN'!$A$9:$B$4757,2,0),D419)</f>
        <v>4.4999999999999998E-2</v>
      </c>
      <c r="E420" s="52">
        <v>2.5000000000000001E-3</v>
      </c>
      <c r="F420">
        <f t="shared" si="23"/>
        <v>0.95933014354066992</v>
      </c>
      <c r="G420" s="9">
        <f t="shared" si="22"/>
        <v>2279.5890669856462</v>
      </c>
      <c r="H420" s="33">
        <f t="shared" si="24"/>
        <v>2072.603995215311</v>
      </c>
      <c r="I420" s="34">
        <f t="shared" si="21"/>
        <v>303.62600478468903</v>
      </c>
    </row>
    <row r="421" spans="1:9" x14ac:dyDescent="0.25">
      <c r="A421" s="7">
        <v>42052</v>
      </c>
      <c r="B421" s="9">
        <v>2376.23</v>
      </c>
      <c r="C421">
        <f>+VLOOKUP($A421,'USD X Barril WTI'!$A$6060:$B$8189,2,0)</f>
        <v>53.56</v>
      </c>
      <c r="D421" s="36">
        <f>+IFERROR(VLOOKUP($A421,'TASA INTERVENCIÓN'!$A$9:$B$4757,2,0),D420)</f>
        <v>4.4999999999999998E-2</v>
      </c>
      <c r="E421" s="52">
        <v>2.5000000000000001E-3</v>
      </c>
      <c r="F421">
        <f t="shared" si="23"/>
        <v>0.95933014354066992</v>
      </c>
      <c r="G421" s="9">
        <f t="shared" si="22"/>
        <v>2279.5890669856462</v>
      </c>
      <c r="H421" s="33">
        <f t="shared" si="24"/>
        <v>2072.603995215311</v>
      </c>
      <c r="I421" s="34">
        <f t="shared" si="21"/>
        <v>303.62600478468903</v>
      </c>
    </row>
    <row r="422" spans="1:9" x14ac:dyDescent="0.25">
      <c r="A422" s="7">
        <v>42053</v>
      </c>
      <c r="B422" s="8">
        <v>2416.37</v>
      </c>
      <c r="C422">
        <f>+VLOOKUP($A422,'USD X Barril WTI'!$A$6060:$B$8189,2,0)</f>
        <v>52.13</v>
      </c>
      <c r="D422" s="36">
        <f>+IFERROR(VLOOKUP($A422,'TASA INTERVENCIÓN'!$A$9:$B$4757,2,0),D421)</f>
        <v>4.4999999999999998E-2</v>
      </c>
      <c r="E422" s="52">
        <v>2.5000000000000001E-3</v>
      </c>
      <c r="F422">
        <f t="shared" si="23"/>
        <v>0.95933014354066992</v>
      </c>
      <c r="G422" s="9">
        <f t="shared" si="22"/>
        <v>2318.0965789473685</v>
      </c>
      <c r="H422" s="33">
        <f t="shared" si="24"/>
        <v>2072.603995215311</v>
      </c>
      <c r="I422" s="34">
        <f t="shared" ref="I422:I485" si="25">+B422-H422</f>
        <v>343.7660047846889</v>
      </c>
    </row>
    <row r="423" spans="1:9" x14ac:dyDescent="0.25">
      <c r="A423" s="7">
        <v>42054</v>
      </c>
      <c r="B423" s="9">
        <v>2429.71</v>
      </c>
      <c r="C423">
        <f>+VLOOKUP($A423,'USD X Barril WTI'!$A$6060:$B$8189,2,0)</f>
        <v>51.12</v>
      </c>
      <c r="D423" s="36">
        <f>+IFERROR(VLOOKUP($A423,'TASA INTERVENCIÓN'!$A$9:$B$4757,2,0),D422)</f>
        <v>4.4999999999999998E-2</v>
      </c>
      <c r="E423" s="52">
        <v>2.5000000000000001E-3</v>
      </c>
      <c r="F423">
        <f t="shared" si="23"/>
        <v>0.95933014354066992</v>
      </c>
      <c r="G423" s="9">
        <f t="shared" si="22"/>
        <v>2330.894043062201</v>
      </c>
      <c r="H423" s="33">
        <f t="shared" si="24"/>
        <v>2070.7908612440192</v>
      </c>
      <c r="I423" s="34">
        <f t="shared" si="25"/>
        <v>358.91913875598084</v>
      </c>
    </row>
    <row r="424" spans="1:9" x14ac:dyDescent="0.25">
      <c r="A424" s="7">
        <v>42055</v>
      </c>
      <c r="B424" s="8">
        <v>2445.16</v>
      </c>
      <c r="C424">
        <f>+VLOOKUP($A424,'USD X Barril WTI'!$A$6060:$B$8189,2,0)</f>
        <v>49.95</v>
      </c>
      <c r="D424" s="36">
        <f>+IFERROR(VLOOKUP($A424,'TASA INTERVENCIÓN'!$A$9:$B$4757,2,0),D423)</f>
        <v>4.4999999999999998E-2</v>
      </c>
      <c r="E424" s="52">
        <v>2.5000000000000001E-3</v>
      </c>
      <c r="F424">
        <f t="shared" si="23"/>
        <v>0.95933014354066992</v>
      </c>
      <c r="G424" s="9">
        <f t="shared" si="22"/>
        <v>2345.7156937799045</v>
      </c>
      <c r="H424" s="33">
        <f t="shared" si="24"/>
        <v>2069.0161004784691</v>
      </c>
      <c r="I424" s="34">
        <f t="shared" si="25"/>
        <v>376.14389952153078</v>
      </c>
    </row>
    <row r="425" spans="1:9" x14ac:dyDescent="0.25">
      <c r="A425" s="7">
        <v>42056</v>
      </c>
      <c r="B425" s="9">
        <v>2455.54</v>
      </c>
      <c r="C425" t="e">
        <f>+VLOOKUP($A425,'USD X Barril WTI'!$A$6060:$B$8189,2,0)</f>
        <v>#N/A</v>
      </c>
      <c r="D425" s="36">
        <f>+IFERROR(VLOOKUP($A425,'TASA INTERVENCIÓN'!$A$9:$B$4757,2,0),D424)</f>
        <v>4.4999999999999998E-2</v>
      </c>
      <c r="E425" s="52">
        <v>2.5000000000000001E-3</v>
      </c>
      <c r="F425">
        <f t="shared" si="23"/>
        <v>0.95933014354066992</v>
      </c>
      <c r="G425" s="9">
        <f t="shared" si="22"/>
        <v>2355.6735406698567</v>
      </c>
      <c r="H425" s="33">
        <f t="shared" si="24"/>
        <v>2069.2079665071769</v>
      </c>
      <c r="I425" s="34">
        <f t="shared" si="25"/>
        <v>386.33203349282303</v>
      </c>
    </row>
    <row r="426" spans="1:9" x14ac:dyDescent="0.25">
      <c r="A426" s="7">
        <v>42057</v>
      </c>
      <c r="B426" s="8">
        <v>2455.54</v>
      </c>
      <c r="C426" t="e">
        <f>+VLOOKUP($A426,'USD X Barril WTI'!$A$6060:$B$8189,2,0)</f>
        <v>#N/A</v>
      </c>
      <c r="D426" s="36">
        <f>+IFERROR(VLOOKUP($A426,'TASA INTERVENCIÓN'!$A$9:$B$4757,2,0),D425)</f>
        <v>4.4999999999999998E-2</v>
      </c>
      <c r="E426" s="52">
        <v>2.5000000000000001E-3</v>
      </c>
      <c r="F426">
        <f t="shared" si="23"/>
        <v>0.95933014354066992</v>
      </c>
      <c r="G426" s="9">
        <f t="shared" si="22"/>
        <v>2355.6735406698567</v>
      </c>
      <c r="H426" s="33">
        <f t="shared" si="24"/>
        <v>2054.9043540669859</v>
      </c>
      <c r="I426" s="34">
        <f t="shared" si="25"/>
        <v>400.63564593301408</v>
      </c>
    </row>
    <row r="427" spans="1:9" x14ac:dyDescent="0.25">
      <c r="A427" s="7">
        <v>42058</v>
      </c>
      <c r="B427" s="9">
        <v>2455.54</v>
      </c>
      <c r="C427">
        <f>+VLOOKUP($A427,'USD X Barril WTI'!$A$6060:$B$8189,2,0)</f>
        <v>49.56</v>
      </c>
      <c r="D427" s="36">
        <f>+IFERROR(VLOOKUP($A427,'TASA INTERVENCIÓN'!$A$9:$B$4757,2,0),D426)</f>
        <v>4.4999999999999998E-2</v>
      </c>
      <c r="E427" s="52">
        <v>2.5000000000000001E-3</v>
      </c>
      <c r="F427">
        <f t="shared" si="23"/>
        <v>0.95933014354066992</v>
      </c>
      <c r="G427" s="9">
        <f t="shared" si="22"/>
        <v>2355.6735406698567</v>
      </c>
      <c r="H427" s="33">
        <f t="shared" si="24"/>
        <v>2054.9043540669859</v>
      </c>
      <c r="I427" s="34">
        <f t="shared" si="25"/>
        <v>400.63564593301408</v>
      </c>
    </row>
    <row r="428" spans="1:9" x14ac:dyDescent="0.25">
      <c r="A428" s="7">
        <v>42059</v>
      </c>
      <c r="B428" s="8">
        <v>2489.81</v>
      </c>
      <c r="C428">
        <f>+VLOOKUP($A428,'USD X Barril WTI'!$A$6060:$B$8189,2,0)</f>
        <v>48.48</v>
      </c>
      <c r="D428" s="36">
        <f>+IFERROR(VLOOKUP($A428,'TASA INTERVENCIÓN'!$A$9:$B$4757,2,0),D427)</f>
        <v>4.4999999999999998E-2</v>
      </c>
      <c r="E428" s="52">
        <v>2.5000000000000001E-3</v>
      </c>
      <c r="F428">
        <f t="shared" si="23"/>
        <v>0.95933014354066992</v>
      </c>
      <c r="G428" s="9">
        <f t="shared" si="22"/>
        <v>2388.5497846889953</v>
      </c>
      <c r="H428" s="33">
        <f t="shared" si="24"/>
        <v>2054.9043540669859</v>
      </c>
      <c r="I428" s="34">
        <f t="shared" si="25"/>
        <v>434.90564593301406</v>
      </c>
    </row>
    <row r="429" spans="1:9" x14ac:dyDescent="0.25">
      <c r="A429" s="7">
        <v>42060</v>
      </c>
      <c r="B429" s="9">
        <v>2500.59</v>
      </c>
      <c r="C429">
        <f>+VLOOKUP($A429,'USD X Barril WTI'!$A$6060:$B$8189,2,0)</f>
        <v>50.25</v>
      </c>
      <c r="D429" s="36">
        <f>+IFERROR(VLOOKUP($A429,'TASA INTERVENCIÓN'!$A$9:$B$4757,2,0),D428)</f>
        <v>4.4999999999999998E-2</v>
      </c>
      <c r="E429" s="52">
        <v>2.5000000000000001E-3</v>
      </c>
      <c r="F429">
        <f t="shared" si="23"/>
        <v>0.95933014354066992</v>
      </c>
      <c r="G429" s="9">
        <f t="shared" si="22"/>
        <v>2398.8913636363641</v>
      </c>
      <c r="H429" s="33">
        <f t="shared" si="24"/>
        <v>2070.3495693779905</v>
      </c>
      <c r="I429" s="34">
        <f t="shared" si="25"/>
        <v>430.24043062200963</v>
      </c>
    </row>
    <row r="430" spans="1:9" x14ac:dyDescent="0.25">
      <c r="A430" s="7">
        <v>42061</v>
      </c>
      <c r="B430" s="8">
        <v>2489.41</v>
      </c>
      <c r="C430">
        <f>+VLOOKUP($A430,'USD X Barril WTI'!$A$6060:$B$8189,2,0)</f>
        <v>47.65</v>
      </c>
      <c r="D430" s="36">
        <f>+IFERROR(VLOOKUP($A430,'TASA INTERVENCIÓN'!$A$9:$B$4757,2,0),D429)</f>
        <v>4.4999999999999998E-2</v>
      </c>
      <c r="E430" s="52">
        <v>2.5000000000000001E-3</v>
      </c>
      <c r="F430">
        <f t="shared" si="23"/>
        <v>0.95933014354066992</v>
      </c>
      <c r="G430" s="9">
        <f t="shared" si="22"/>
        <v>2388.1660526315791</v>
      </c>
      <c r="H430" s="33">
        <f t="shared" si="24"/>
        <v>2074.2156698564595</v>
      </c>
      <c r="I430" s="34">
        <f t="shared" si="25"/>
        <v>415.19433014354036</v>
      </c>
    </row>
    <row r="431" spans="1:9" x14ac:dyDescent="0.25">
      <c r="A431" s="7">
        <v>42062</v>
      </c>
      <c r="B431" s="9">
        <v>2484.58</v>
      </c>
      <c r="C431">
        <f>+VLOOKUP($A431,'USD X Barril WTI'!$A$6060:$B$8189,2,0)</f>
        <v>49.84</v>
      </c>
      <c r="D431" s="36">
        <f>+IFERROR(VLOOKUP($A431,'TASA INTERVENCIÓN'!$A$9:$B$4757,2,0),D430)</f>
        <v>4.4999999999999998E-2</v>
      </c>
      <c r="E431" s="52">
        <v>2.5000000000000001E-3</v>
      </c>
      <c r="F431">
        <f t="shared" si="23"/>
        <v>0.95933014354066992</v>
      </c>
      <c r="G431" s="9">
        <f t="shared" si="22"/>
        <v>2383.5324880382777</v>
      </c>
      <c r="H431" s="33">
        <f t="shared" si="24"/>
        <v>2077.0936602870815</v>
      </c>
      <c r="I431" s="34">
        <f t="shared" si="25"/>
        <v>407.48633971291838</v>
      </c>
    </row>
    <row r="432" spans="1:9" x14ac:dyDescent="0.25">
      <c r="A432" s="7">
        <v>42063</v>
      </c>
      <c r="B432" s="8">
        <v>2496.9899999999998</v>
      </c>
      <c r="C432" t="e">
        <f>+VLOOKUP($A432,'USD X Barril WTI'!$A$6060:$B$8189,2,0)</f>
        <v>#N/A</v>
      </c>
      <c r="D432" s="36">
        <f>+IFERROR(VLOOKUP($A432,'TASA INTERVENCIÓN'!$A$9:$B$4757,2,0),D431)</f>
        <v>4.4999999999999998E-2</v>
      </c>
      <c r="E432" s="52">
        <v>2.5000000000000001E-3</v>
      </c>
      <c r="F432">
        <f t="shared" si="23"/>
        <v>0.95933014354066992</v>
      </c>
      <c r="G432" s="9">
        <f t="shared" si="22"/>
        <v>2395.4377751196171</v>
      </c>
      <c r="H432" s="33">
        <f t="shared" si="24"/>
        <v>2077.0936602870815</v>
      </c>
      <c r="I432" s="34">
        <f t="shared" si="25"/>
        <v>419.89633971291823</v>
      </c>
    </row>
    <row r="433" spans="1:9" x14ac:dyDescent="0.25">
      <c r="A433" s="7">
        <v>42064</v>
      </c>
      <c r="B433" s="9">
        <v>2496.9899999999998</v>
      </c>
      <c r="C433" t="e">
        <f>+VLOOKUP($A433,'USD X Barril WTI'!$A$6060:$B$8189,2,0)</f>
        <v>#N/A</v>
      </c>
      <c r="D433" s="36">
        <f>+IFERROR(VLOOKUP($A433,'TASA INTERVENCIÓN'!$A$9:$B$4757,2,0),D432)</f>
        <v>4.4999999999999998E-2</v>
      </c>
      <c r="E433" s="52">
        <v>2.5000000000000001E-3</v>
      </c>
      <c r="F433">
        <f t="shared" si="23"/>
        <v>0.95933014354066992</v>
      </c>
      <c r="G433" s="9">
        <f t="shared" si="22"/>
        <v>2395.4377751196171</v>
      </c>
      <c r="H433" s="33">
        <f t="shared" si="24"/>
        <v>2116.4645693779908</v>
      </c>
      <c r="I433" s="34">
        <f t="shared" si="25"/>
        <v>380.52543062200903</v>
      </c>
    </row>
    <row r="434" spans="1:9" x14ac:dyDescent="0.25">
      <c r="A434" s="7">
        <v>42065</v>
      </c>
      <c r="B434" s="8">
        <v>2496.9899999999998</v>
      </c>
      <c r="C434">
        <f>+VLOOKUP($A434,'USD X Barril WTI'!$A$6060:$B$8189,2,0)</f>
        <v>49.59</v>
      </c>
      <c r="D434" s="36">
        <f>+IFERROR(VLOOKUP($A434,'TASA INTERVENCIÓN'!$A$9:$B$4757,2,0),D433)</f>
        <v>4.4999999999999998E-2</v>
      </c>
      <c r="E434" s="52">
        <v>2.5000000000000001E-3</v>
      </c>
      <c r="F434">
        <f t="shared" si="23"/>
        <v>0.95933014354066992</v>
      </c>
      <c r="G434" s="9">
        <f t="shared" si="22"/>
        <v>2395.4377751196171</v>
      </c>
      <c r="H434" s="33">
        <f t="shared" si="24"/>
        <v>2116.4645693779908</v>
      </c>
      <c r="I434" s="34">
        <f t="shared" si="25"/>
        <v>380.52543062200903</v>
      </c>
    </row>
    <row r="435" spans="1:9" x14ac:dyDescent="0.25">
      <c r="A435" s="7">
        <v>42066</v>
      </c>
      <c r="B435" s="9">
        <v>2522.0300000000002</v>
      </c>
      <c r="C435">
        <f>+VLOOKUP($A435,'USD X Barril WTI'!$A$6060:$B$8189,2,0)</f>
        <v>50.43</v>
      </c>
      <c r="D435" s="36">
        <f>+IFERROR(VLOOKUP($A435,'TASA INTERVENCIÓN'!$A$9:$B$4757,2,0),D434)</f>
        <v>4.4999999999999998E-2</v>
      </c>
      <c r="E435" s="52">
        <v>2.5000000000000001E-3</v>
      </c>
      <c r="F435">
        <f t="shared" si="23"/>
        <v>0.95933014354066992</v>
      </c>
      <c r="G435" s="9">
        <f t="shared" si="22"/>
        <v>2419.4594019138758</v>
      </c>
      <c r="H435" s="33">
        <f t="shared" si="24"/>
        <v>2116.4645693779908</v>
      </c>
      <c r="I435" s="34">
        <f t="shared" si="25"/>
        <v>405.56543062200944</v>
      </c>
    </row>
    <row r="436" spans="1:9" x14ac:dyDescent="0.25">
      <c r="A436" s="7">
        <v>42067</v>
      </c>
      <c r="B436" s="8">
        <v>2555.08</v>
      </c>
      <c r="C436">
        <f>+VLOOKUP($A436,'USD X Barril WTI'!$A$6060:$B$8189,2,0)</f>
        <v>51.53</v>
      </c>
      <c r="D436" s="36">
        <f>+IFERROR(VLOOKUP($A436,'TASA INTERVENCIÓN'!$A$9:$B$4757,2,0),D435)</f>
        <v>4.4999999999999998E-2</v>
      </c>
      <c r="E436" s="52">
        <v>2.5000000000000001E-3</v>
      </c>
      <c r="F436">
        <f t="shared" si="23"/>
        <v>0.95933014354066992</v>
      </c>
      <c r="G436" s="9">
        <f t="shared" si="22"/>
        <v>2451.165263157895</v>
      </c>
      <c r="H436" s="33">
        <f t="shared" si="24"/>
        <v>2160.7568421052633</v>
      </c>
      <c r="I436" s="34">
        <f t="shared" si="25"/>
        <v>394.3231578947366</v>
      </c>
    </row>
    <row r="437" spans="1:9" x14ac:dyDescent="0.25">
      <c r="A437" s="7">
        <v>42068</v>
      </c>
      <c r="B437" s="9">
        <v>2565.9</v>
      </c>
      <c r="C437">
        <f>+VLOOKUP($A437,'USD X Barril WTI'!$A$6060:$B$8189,2,0)</f>
        <v>50.76</v>
      </c>
      <c r="D437" s="36">
        <f>+IFERROR(VLOOKUP($A437,'TASA INTERVENCIÓN'!$A$9:$B$4757,2,0),D436)</f>
        <v>4.4999999999999998E-2</v>
      </c>
      <c r="E437" s="52">
        <v>2.5000000000000001E-3</v>
      </c>
      <c r="F437">
        <f t="shared" si="23"/>
        <v>0.95933014354066992</v>
      </c>
      <c r="G437" s="9">
        <f t="shared" si="22"/>
        <v>2461.545215311005</v>
      </c>
      <c r="H437" s="33">
        <f t="shared" si="24"/>
        <v>2200.19490430622</v>
      </c>
      <c r="I437" s="34">
        <f t="shared" si="25"/>
        <v>365.70509569378009</v>
      </c>
    </row>
    <row r="438" spans="1:9" x14ac:dyDescent="0.25">
      <c r="A438" s="7">
        <v>42069</v>
      </c>
      <c r="B438" s="8">
        <v>2543.4699999999998</v>
      </c>
      <c r="C438">
        <f>+VLOOKUP($A438,'USD X Barril WTI'!$A$6060:$B$8189,2,0)</f>
        <v>49.61</v>
      </c>
      <c r="D438" s="36">
        <f>+IFERROR(VLOOKUP($A438,'TASA INTERVENCIÓN'!$A$9:$B$4757,2,0),D437)</f>
        <v>4.4999999999999998E-2</v>
      </c>
      <c r="E438" s="52">
        <v>2.5000000000000001E-3</v>
      </c>
      <c r="F438">
        <f t="shared" si="23"/>
        <v>0.95933014354066992</v>
      </c>
      <c r="G438" s="9">
        <f t="shared" si="22"/>
        <v>2440.0274401913875</v>
      </c>
      <c r="H438" s="33">
        <f t="shared" si="24"/>
        <v>2193.0574880382778</v>
      </c>
      <c r="I438" s="34">
        <f t="shared" si="25"/>
        <v>350.41251196172198</v>
      </c>
    </row>
    <row r="439" spans="1:9" x14ac:dyDescent="0.25">
      <c r="A439" s="7">
        <v>42070</v>
      </c>
      <c r="B439" s="9">
        <v>2565.61</v>
      </c>
      <c r="C439" t="e">
        <f>+VLOOKUP($A439,'USD X Barril WTI'!$A$6060:$B$8189,2,0)</f>
        <v>#N/A</v>
      </c>
      <c r="D439" s="36">
        <f>+IFERROR(VLOOKUP($A439,'TASA INTERVENCIÓN'!$A$9:$B$4757,2,0),D438)</f>
        <v>4.4999999999999998E-2</v>
      </c>
      <c r="E439" s="52">
        <v>2.5000000000000001E-3</v>
      </c>
      <c r="F439">
        <f t="shared" si="23"/>
        <v>0.95933014354066992</v>
      </c>
      <c r="G439" s="9">
        <f t="shared" si="22"/>
        <v>2461.2670095693784</v>
      </c>
      <c r="H439" s="33">
        <f t="shared" si="24"/>
        <v>2191.3402870813397</v>
      </c>
      <c r="I439" s="34">
        <f t="shared" si="25"/>
        <v>374.26971291866039</v>
      </c>
    </row>
    <row r="440" spans="1:9" x14ac:dyDescent="0.25">
      <c r="A440" s="7">
        <v>42071</v>
      </c>
      <c r="B440" s="8">
        <v>2565.61</v>
      </c>
      <c r="C440" t="e">
        <f>+VLOOKUP($A440,'USD X Barril WTI'!$A$6060:$B$8189,2,0)</f>
        <v>#N/A</v>
      </c>
      <c r="D440" s="36">
        <f>+IFERROR(VLOOKUP($A440,'TASA INTERVENCIÓN'!$A$9:$B$4757,2,0),D439)</f>
        <v>4.4999999999999998E-2</v>
      </c>
      <c r="E440" s="52">
        <v>2.5000000000000001E-3</v>
      </c>
      <c r="F440">
        <f t="shared" si="23"/>
        <v>0.95933014354066992</v>
      </c>
      <c r="G440" s="9">
        <f t="shared" si="22"/>
        <v>2461.2670095693784</v>
      </c>
      <c r="H440" s="33">
        <f t="shared" si="24"/>
        <v>2210.4117703349284</v>
      </c>
      <c r="I440" s="34">
        <f t="shared" si="25"/>
        <v>355.19822966507172</v>
      </c>
    </row>
    <row r="441" spans="1:9" x14ac:dyDescent="0.25">
      <c r="A441" s="7">
        <v>42072</v>
      </c>
      <c r="B441" s="9">
        <v>2565.61</v>
      </c>
      <c r="C441">
        <f>+VLOOKUP($A441,'USD X Barril WTI'!$A$6060:$B$8189,2,0)</f>
        <v>49.95</v>
      </c>
      <c r="D441" s="36">
        <f>+IFERROR(VLOOKUP($A441,'TASA INTERVENCIÓN'!$A$9:$B$4757,2,0),D440)</f>
        <v>4.4999999999999998E-2</v>
      </c>
      <c r="E441" s="52">
        <v>2.5000000000000001E-3</v>
      </c>
      <c r="F441">
        <f t="shared" si="23"/>
        <v>0.95933014354066992</v>
      </c>
      <c r="G441" s="9">
        <f t="shared" si="22"/>
        <v>2461.2670095693784</v>
      </c>
      <c r="H441" s="33">
        <f t="shared" si="24"/>
        <v>2210.4117703349284</v>
      </c>
      <c r="I441" s="34">
        <f t="shared" si="25"/>
        <v>355.19822966507172</v>
      </c>
    </row>
    <row r="442" spans="1:9" x14ac:dyDescent="0.25">
      <c r="A442" s="7">
        <v>42073</v>
      </c>
      <c r="B442" s="8">
        <v>2592.86</v>
      </c>
      <c r="C442">
        <f>+VLOOKUP($A442,'USD X Barril WTI'!$A$6060:$B$8189,2,0)</f>
        <v>48.42</v>
      </c>
      <c r="D442" s="36">
        <f>+IFERROR(VLOOKUP($A442,'TASA INTERVENCIÓN'!$A$9:$B$4757,2,0),D441)</f>
        <v>4.4999999999999998E-2</v>
      </c>
      <c r="E442" s="52">
        <v>2.5000000000000001E-3</v>
      </c>
      <c r="F442">
        <f t="shared" si="23"/>
        <v>0.95933014354066992</v>
      </c>
      <c r="G442" s="9">
        <f t="shared" si="22"/>
        <v>2487.4087559808613</v>
      </c>
      <c r="H442" s="33">
        <f t="shared" si="24"/>
        <v>2210.4117703349284</v>
      </c>
      <c r="I442" s="34">
        <f t="shared" si="25"/>
        <v>382.44822966507172</v>
      </c>
    </row>
    <row r="443" spans="1:9" x14ac:dyDescent="0.25">
      <c r="A443" s="7">
        <v>42074</v>
      </c>
      <c r="B443" s="9">
        <v>2618.79</v>
      </c>
      <c r="C443">
        <f>+VLOOKUP($A443,'USD X Barril WTI'!$A$6060:$B$8189,2,0)</f>
        <v>48.06</v>
      </c>
      <c r="D443" s="36">
        <f>+IFERROR(VLOOKUP($A443,'TASA INTERVENCIÓN'!$A$9:$B$4757,2,0),D442)</f>
        <v>4.4999999999999998E-2</v>
      </c>
      <c r="E443" s="52">
        <v>2.5000000000000001E-3</v>
      </c>
      <c r="F443">
        <f t="shared" si="23"/>
        <v>0.95933014354066992</v>
      </c>
      <c r="G443" s="9">
        <f t="shared" si="22"/>
        <v>2512.2841866028712</v>
      </c>
      <c r="H443" s="33">
        <f t="shared" si="24"/>
        <v>2210.4117703349284</v>
      </c>
      <c r="I443" s="34">
        <f t="shared" si="25"/>
        <v>408.37822966507156</v>
      </c>
    </row>
    <row r="444" spans="1:9" x14ac:dyDescent="0.25">
      <c r="A444" s="7">
        <v>42075</v>
      </c>
      <c r="B444" s="8">
        <v>2633.65</v>
      </c>
      <c r="C444">
        <f>+VLOOKUP($A444,'USD X Barril WTI'!$A$6060:$B$8189,2,0)</f>
        <v>47.12</v>
      </c>
      <c r="D444" s="36">
        <f>+IFERROR(VLOOKUP($A444,'TASA INTERVENCIÓN'!$A$9:$B$4757,2,0),D443)</f>
        <v>4.4999999999999998E-2</v>
      </c>
      <c r="E444" s="52">
        <v>2.5000000000000001E-3</v>
      </c>
      <c r="F444">
        <f t="shared" si="23"/>
        <v>0.95933014354066992</v>
      </c>
      <c r="G444" s="9">
        <f t="shared" si="22"/>
        <v>2526.5398325358856</v>
      </c>
      <c r="H444" s="33">
        <f t="shared" si="24"/>
        <v>2254.4354306220098</v>
      </c>
      <c r="I444" s="34">
        <f t="shared" si="25"/>
        <v>379.2145693779903</v>
      </c>
    </row>
    <row r="445" spans="1:9" x14ac:dyDescent="0.25">
      <c r="A445" s="7">
        <v>42076</v>
      </c>
      <c r="B445" s="9">
        <v>2610.08</v>
      </c>
      <c r="C445">
        <f>+VLOOKUP($A445,'USD X Barril WTI'!$A$6060:$B$8189,2,0)</f>
        <v>44.88</v>
      </c>
      <c r="D445" s="36">
        <f>+IFERROR(VLOOKUP($A445,'TASA INTERVENCIÓN'!$A$9:$B$4757,2,0),D444)</f>
        <v>4.4999999999999998E-2</v>
      </c>
      <c r="E445" s="52">
        <v>2.5000000000000001E-3</v>
      </c>
      <c r="F445">
        <f t="shared" si="23"/>
        <v>0.95933014354066992</v>
      </c>
      <c r="G445" s="9">
        <f t="shared" si="22"/>
        <v>2503.9284210526316</v>
      </c>
      <c r="H445" s="33">
        <f t="shared" si="24"/>
        <v>2285.0860287081341</v>
      </c>
      <c r="I445" s="34">
        <f t="shared" si="25"/>
        <v>324.99397129186582</v>
      </c>
    </row>
    <row r="446" spans="1:9" x14ac:dyDescent="0.25">
      <c r="A446" s="7">
        <v>42077</v>
      </c>
      <c r="B446" s="8">
        <v>2661.52</v>
      </c>
      <c r="C446" t="e">
        <f>+VLOOKUP($A446,'USD X Barril WTI'!$A$6060:$B$8189,2,0)</f>
        <v>#N/A</v>
      </c>
      <c r="D446" s="36">
        <f>+IFERROR(VLOOKUP($A446,'TASA INTERVENCIÓN'!$A$9:$B$4757,2,0),D445)</f>
        <v>4.4999999999999998E-2</v>
      </c>
      <c r="E446" s="52">
        <v>2.5000000000000001E-3</v>
      </c>
      <c r="F446">
        <f t="shared" si="23"/>
        <v>0.95933014354066992</v>
      </c>
      <c r="G446" s="9">
        <f t="shared" si="22"/>
        <v>2553.2763636363638</v>
      </c>
      <c r="H446" s="33">
        <f t="shared" si="24"/>
        <v>2324.9941626794262</v>
      </c>
      <c r="I446" s="34">
        <f t="shared" si="25"/>
        <v>336.52583732057383</v>
      </c>
    </row>
    <row r="447" spans="1:9" x14ac:dyDescent="0.25">
      <c r="A447" s="7">
        <v>42078</v>
      </c>
      <c r="B447" s="9">
        <v>2661.52</v>
      </c>
      <c r="C447" t="e">
        <f>+VLOOKUP($A447,'USD X Barril WTI'!$A$6060:$B$8189,2,0)</f>
        <v>#N/A</v>
      </c>
      <c r="D447" s="36">
        <f>+IFERROR(VLOOKUP($A447,'TASA INTERVENCIÓN'!$A$9:$B$4757,2,0),D446)</f>
        <v>4.4999999999999998E-2</v>
      </c>
      <c r="E447" s="52">
        <v>2.5000000000000001E-3</v>
      </c>
      <c r="F447">
        <f t="shared" si="23"/>
        <v>0.95933014354066992</v>
      </c>
      <c r="G447" s="9">
        <f t="shared" si="22"/>
        <v>2553.2763636363638</v>
      </c>
      <c r="H447" s="33">
        <f t="shared" si="24"/>
        <v>2307.4863875598089</v>
      </c>
      <c r="I447" s="34">
        <f t="shared" si="25"/>
        <v>354.03361244019106</v>
      </c>
    </row>
    <row r="448" spans="1:9" x14ac:dyDescent="0.25">
      <c r="A448" s="7">
        <v>42079</v>
      </c>
      <c r="B448" s="8">
        <v>2661.52</v>
      </c>
      <c r="C448">
        <f>+VLOOKUP($A448,'USD X Barril WTI'!$A$6060:$B$8189,2,0)</f>
        <v>43.93</v>
      </c>
      <c r="D448" s="36">
        <f>+IFERROR(VLOOKUP($A448,'TASA INTERVENCIÓN'!$A$9:$B$4757,2,0),D447)</f>
        <v>4.4999999999999998E-2</v>
      </c>
      <c r="E448" s="52">
        <v>2.5000000000000001E-3</v>
      </c>
      <c r="F448">
        <f t="shared" si="23"/>
        <v>0.95933014354066992</v>
      </c>
      <c r="G448" s="9">
        <f t="shared" si="22"/>
        <v>2553.2763636363638</v>
      </c>
      <c r="H448" s="33">
        <f t="shared" si="24"/>
        <v>2307.4863875598089</v>
      </c>
      <c r="I448" s="34">
        <f t="shared" si="25"/>
        <v>354.03361244019106</v>
      </c>
    </row>
    <row r="449" spans="1:9" x14ac:dyDescent="0.25">
      <c r="A449" s="7">
        <v>42080</v>
      </c>
      <c r="B449" s="9">
        <v>2675.08</v>
      </c>
      <c r="C449">
        <f>+VLOOKUP($A449,'USD X Barril WTI'!$A$6060:$B$8189,2,0)</f>
        <v>43.39</v>
      </c>
      <c r="D449" s="36">
        <f>+IFERROR(VLOOKUP($A449,'TASA INTERVENCIÓN'!$A$9:$B$4757,2,0),D448)</f>
        <v>4.4999999999999998E-2</v>
      </c>
      <c r="E449" s="52">
        <v>2.5000000000000001E-3</v>
      </c>
      <c r="F449">
        <f t="shared" si="23"/>
        <v>0.95933014354066992</v>
      </c>
      <c r="G449" s="9">
        <f t="shared" si="22"/>
        <v>2566.2848803827751</v>
      </c>
      <c r="H449" s="33">
        <f t="shared" si="24"/>
        <v>2307.4863875598089</v>
      </c>
      <c r="I449" s="34">
        <f t="shared" si="25"/>
        <v>367.59361244019101</v>
      </c>
    </row>
    <row r="450" spans="1:9" x14ac:dyDescent="0.25">
      <c r="A450" s="7">
        <v>42081</v>
      </c>
      <c r="B450" s="8">
        <v>2677.97</v>
      </c>
      <c r="C450">
        <f>+VLOOKUP($A450,'USD X Barril WTI'!$A$6060:$B$8189,2,0)</f>
        <v>44.63</v>
      </c>
      <c r="D450" s="36">
        <f>+IFERROR(VLOOKUP($A450,'TASA INTERVENCIÓN'!$A$9:$B$4757,2,0),D449)</f>
        <v>4.4999999999999998E-2</v>
      </c>
      <c r="E450" s="52">
        <v>2.5000000000000001E-3</v>
      </c>
      <c r="F450">
        <f t="shared" si="23"/>
        <v>0.95933014354066992</v>
      </c>
      <c r="G450" s="9">
        <f t="shared" si="22"/>
        <v>2569.0573444976076</v>
      </c>
      <c r="H450" s="33">
        <f t="shared" si="24"/>
        <v>2316.1971052631579</v>
      </c>
      <c r="I450" s="34">
        <f t="shared" si="25"/>
        <v>361.77289473684186</v>
      </c>
    </row>
    <row r="451" spans="1:9" x14ac:dyDescent="0.25">
      <c r="A451" s="7">
        <v>42082</v>
      </c>
      <c r="B451" s="9">
        <v>2651.49</v>
      </c>
      <c r="C451">
        <f>+VLOOKUP($A451,'USD X Barril WTI'!$A$6060:$B$8189,2,0)</f>
        <v>44.02</v>
      </c>
      <c r="D451" s="36">
        <f>+IFERROR(VLOOKUP($A451,'TASA INTERVENCIÓN'!$A$9:$B$4757,2,0),D450)</f>
        <v>4.4999999999999998E-2</v>
      </c>
      <c r="E451" s="52">
        <v>2.5000000000000001E-3</v>
      </c>
      <c r="F451">
        <f t="shared" si="23"/>
        <v>0.95933014354066992</v>
      </c>
      <c r="G451" s="9">
        <f t="shared" si="22"/>
        <v>2543.6542822966508</v>
      </c>
      <c r="H451" s="33">
        <f t="shared" si="24"/>
        <v>2346.8572966507177</v>
      </c>
      <c r="I451" s="34">
        <f t="shared" si="25"/>
        <v>304.63270334928211</v>
      </c>
    </row>
    <row r="452" spans="1:9" x14ac:dyDescent="0.25">
      <c r="A452" s="7">
        <v>42083</v>
      </c>
      <c r="B452" s="8">
        <v>2613.38</v>
      </c>
      <c r="C452">
        <f>+VLOOKUP($A452,'USD X Barril WTI'!$A$6060:$B$8189,2,0)</f>
        <v>46</v>
      </c>
      <c r="D452" s="36">
        <f>+IFERROR(VLOOKUP($A452,'TASA INTERVENCIÓN'!$A$9:$B$4757,2,0),D451)</f>
        <v>4.4999999999999998E-2</v>
      </c>
      <c r="E452" s="52">
        <v>2.5000000000000001E-3</v>
      </c>
      <c r="F452">
        <f t="shared" si="23"/>
        <v>0.95933014354066992</v>
      </c>
      <c r="G452" s="9">
        <f t="shared" si="22"/>
        <v>2507.0942105263161</v>
      </c>
      <c r="H452" s="33">
        <f t="shared" si="24"/>
        <v>2314.6621770334928</v>
      </c>
      <c r="I452" s="34">
        <f t="shared" si="25"/>
        <v>298.71782296650736</v>
      </c>
    </row>
    <row r="453" spans="1:9" x14ac:dyDescent="0.25">
      <c r="A453" s="7">
        <v>42084</v>
      </c>
      <c r="B453" s="9">
        <v>2587.71</v>
      </c>
      <c r="C453" t="e">
        <f>+VLOOKUP($A453,'USD X Barril WTI'!$A$6060:$B$8189,2,0)</f>
        <v>#N/A</v>
      </c>
      <c r="D453" s="36">
        <f>+IFERROR(VLOOKUP($A453,'TASA INTERVENCIÓN'!$A$9:$B$4757,2,0),D452)</f>
        <v>4.4999999999999998E-2</v>
      </c>
      <c r="E453" s="52">
        <v>2.5000000000000001E-3</v>
      </c>
      <c r="F453">
        <f t="shared" si="23"/>
        <v>0.95933014354066992</v>
      </c>
      <c r="G453" s="9">
        <f t="shared" si="22"/>
        <v>2482.4682057416271</v>
      </c>
      <c r="H453" s="33">
        <f t="shared" si="24"/>
        <v>2240.0166985645933</v>
      </c>
      <c r="I453" s="34">
        <f t="shared" si="25"/>
        <v>347.69330143540674</v>
      </c>
    </row>
    <row r="454" spans="1:9" x14ac:dyDescent="0.25">
      <c r="A454" s="7">
        <v>42085</v>
      </c>
      <c r="B454" s="8">
        <v>2587.71</v>
      </c>
      <c r="C454" t="e">
        <f>+VLOOKUP($A454,'USD X Barril WTI'!$A$6060:$B$8189,2,0)</f>
        <v>#N/A</v>
      </c>
      <c r="D454" s="36">
        <f>+IFERROR(VLOOKUP($A454,'TASA INTERVENCIÓN'!$A$9:$B$4757,2,0),D453)</f>
        <v>4.4999999999999998E-2</v>
      </c>
      <c r="E454" s="52">
        <v>2.5000000000000001E-3</v>
      </c>
      <c r="F454">
        <f t="shared" si="23"/>
        <v>0.95933014354066992</v>
      </c>
      <c r="G454" s="9">
        <f t="shared" si="22"/>
        <v>2482.4682057416271</v>
      </c>
      <c r="H454" s="33">
        <f t="shared" si="24"/>
        <v>2203.7156459330145</v>
      </c>
      <c r="I454" s="34">
        <f t="shared" si="25"/>
        <v>383.99435406698558</v>
      </c>
    </row>
    <row r="455" spans="1:9" x14ac:dyDescent="0.25">
      <c r="A455" s="7">
        <v>42086</v>
      </c>
      <c r="B455" s="9">
        <v>2587.71</v>
      </c>
      <c r="C455">
        <f>+VLOOKUP($A455,'USD X Barril WTI'!$A$6060:$B$8189,2,0)</f>
        <v>47.4</v>
      </c>
      <c r="D455" s="36">
        <f>+IFERROR(VLOOKUP($A455,'TASA INTERVENCIÓN'!$A$9:$B$4757,2,0),D454)</f>
        <v>4.4999999999999998E-2</v>
      </c>
      <c r="E455" s="52">
        <v>2.5000000000000001E-3</v>
      </c>
      <c r="F455">
        <f t="shared" si="23"/>
        <v>0.95933014354066992</v>
      </c>
      <c r="G455" s="9">
        <f t="shared" si="22"/>
        <v>2482.4682057416271</v>
      </c>
      <c r="H455" s="33">
        <f t="shared" si="24"/>
        <v>2203.7156459330145</v>
      </c>
      <c r="I455" s="34">
        <f t="shared" si="25"/>
        <v>383.99435406698558</v>
      </c>
    </row>
    <row r="456" spans="1:9" x14ac:dyDescent="0.25">
      <c r="A456" s="7">
        <v>42087</v>
      </c>
      <c r="B456" s="8">
        <v>2587.71</v>
      </c>
      <c r="C456">
        <f>+VLOOKUP($A456,'USD X Barril WTI'!$A$6060:$B$8189,2,0)</f>
        <v>47.03</v>
      </c>
      <c r="D456" s="36">
        <f>+IFERROR(VLOOKUP($A456,'TASA INTERVENCIÓN'!$A$9:$B$4757,2,0),D455)</f>
        <v>4.4999999999999998E-2</v>
      </c>
      <c r="E456" s="52">
        <v>2.5000000000000001E-3</v>
      </c>
      <c r="F456">
        <f t="shared" si="23"/>
        <v>0.95933014354066992</v>
      </c>
      <c r="G456" s="9">
        <f t="shared" si="22"/>
        <v>2482.4682057416271</v>
      </c>
      <c r="H456" s="33">
        <f t="shared" si="24"/>
        <v>2203.7156459330145</v>
      </c>
      <c r="I456" s="34">
        <f t="shared" si="25"/>
        <v>383.99435406698558</v>
      </c>
    </row>
    <row r="457" spans="1:9" x14ac:dyDescent="0.25">
      <c r="A457" s="7">
        <v>42088</v>
      </c>
      <c r="B457" s="9">
        <v>2526.79</v>
      </c>
      <c r="C457">
        <f>+VLOOKUP($A457,'USD X Barril WTI'!$A$6060:$B$8189,2,0)</f>
        <v>48.75</v>
      </c>
      <c r="D457" s="36">
        <f>+IFERROR(VLOOKUP($A457,'TASA INTERVENCIÓN'!$A$9:$B$4757,2,0),D456)</f>
        <v>4.4999999999999998E-2</v>
      </c>
      <c r="E457" s="52">
        <v>2.5000000000000001E-3</v>
      </c>
      <c r="F457">
        <f t="shared" si="23"/>
        <v>0.95933014354066992</v>
      </c>
      <c r="G457" s="9">
        <f t="shared" ref="G457:G520" si="26">+B457*F457</f>
        <v>2424.0258133971292</v>
      </c>
      <c r="H457" s="33">
        <f t="shared" si="24"/>
        <v>2222.7007894736844</v>
      </c>
      <c r="I457" s="34">
        <f t="shared" si="25"/>
        <v>304.08921052631558</v>
      </c>
    </row>
    <row r="458" spans="1:9" x14ac:dyDescent="0.25">
      <c r="A458" s="7">
        <v>42089</v>
      </c>
      <c r="B458" s="8">
        <v>2535.5500000000002</v>
      </c>
      <c r="C458">
        <f>+VLOOKUP($A458,'USD X Barril WTI'!$A$6060:$B$8189,2,0)</f>
        <v>51.41</v>
      </c>
      <c r="D458" s="36">
        <f>+IFERROR(VLOOKUP($A458,'TASA INTERVENCIÓN'!$A$9:$B$4757,2,0),D457)</f>
        <v>4.4999999999999998E-2</v>
      </c>
      <c r="E458" s="52">
        <v>2.5000000000000001E-3</v>
      </c>
      <c r="F458">
        <f t="shared" ref="F458:F521" si="27">+(1+E458)/(1+D458)</f>
        <v>0.95933014354066992</v>
      </c>
      <c r="G458" s="9">
        <f t="shared" si="26"/>
        <v>2432.4295454545459</v>
      </c>
      <c r="H458" s="33">
        <f t="shared" si="24"/>
        <v>2247.2980143540672</v>
      </c>
      <c r="I458" s="34">
        <f t="shared" si="25"/>
        <v>288.25198564593302</v>
      </c>
    </row>
    <row r="459" spans="1:9" x14ac:dyDescent="0.25">
      <c r="A459" s="7">
        <v>42090</v>
      </c>
      <c r="B459" s="9">
        <v>2551.3000000000002</v>
      </c>
      <c r="C459">
        <f>+VLOOKUP($A459,'USD X Barril WTI'!$A$6060:$B$8189,2,0)</f>
        <v>48.83</v>
      </c>
      <c r="D459" s="36">
        <f>+IFERROR(VLOOKUP($A459,'TASA INTERVENCIÓN'!$A$9:$B$4757,2,0),D458)</f>
        <v>4.4999999999999998E-2</v>
      </c>
      <c r="E459" s="52">
        <v>2.5000000000000001E-3</v>
      </c>
      <c r="F459">
        <f t="shared" si="27"/>
        <v>0.95933014354066992</v>
      </c>
      <c r="G459" s="9">
        <f t="shared" si="26"/>
        <v>2447.5389952153114</v>
      </c>
      <c r="H459" s="33">
        <f t="shared" si="24"/>
        <v>2251.4519138755982</v>
      </c>
      <c r="I459" s="34">
        <f t="shared" si="25"/>
        <v>299.84808612440202</v>
      </c>
    </row>
    <row r="460" spans="1:9" x14ac:dyDescent="0.25">
      <c r="A460" s="7">
        <v>42091</v>
      </c>
      <c r="B460" s="8">
        <v>2556.85</v>
      </c>
      <c r="C460" t="e">
        <f>+VLOOKUP($A460,'USD X Barril WTI'!$A$6060:$B$8189,2,0)</f>
        <v>#N/A</v>
      </c>
      <c r="D460" s="36">
        <f>+IFERROR(VLOOKUP($A460,'TASA INTERVENCIÓN'!$A$9:$B$4757,2,0),D459)</f>
        <v>4.4999999999999998E-2</v>
      </c>
      <c r="E460" s="52">
        <v>2.5000000000000001E-3</v>
      </c>
      <c r="F460">
        <f t="shared" si="27"/>
        <v>0.95933014354066992</v>
      </c>
      <c r="G460" s="9">
        <f t="shared" si="26"/>
        <v>2452.8632775119618</v>
      </c>
      <c r="H460" s="33">
        <f t="shared" si="24"/>
        <v>2251.4519138755982</v>
      </c>
      <c r="I460" s="34">
        <f t="shared" si="25"/>
        <v>305.39808612440174</v>
      </c>
    </row>
    <row r="461" spans="1:9" x14ac:dyDescent="0.25">
      <c r="A461" s="7">
        <v>42092</v>
      </c>
      <c r="B461" s="9">
        <v>2556.85</v>
      </c>
      <c r="C461" t="e">
        <f>+VLOOKUP($A461,'USD X Barril WTI'!$A$6060:$B$8189,2,0)</f>
        <v>#N/A</v>
      </c>
      <c r="D461" s="36">
        <f>+IFERROR(VLOOKUP($A461,'TASA INTERVENCIÓN'!$A$9:$B$4757,2,0),D460)</f>
        <v>4.4999999999999998E-2</v>
      </c>
      <c r="E461" s="52">
        <v>2.5000000000000001E-3</v>
      </c>
      <c r="F461">
        <f t="shared" si="27"/>
        <v>0.95933014354066992</v>
      </c>
      <c r="G461" s="9">
        <f t="shared" si="26"/>
        <v>2452.8632775119618</v>
      </c>
      <c r="H461" s="33">
        <f t="shared" si="24"/>
        <v>2262.5417703349285</v>
      </c>
      <c r="I461" s="34">
        <f t="shared" si="25"/>
        <v>294.30822966507139</v>
      </c>
    </row>
    <row r="462" spans="1:9" x14ac:dyDescent="0.25">
      <c r="A462" s="7">
        <v>42093</v>
      </c>
      <c r="B462" s="8">
        <v>2556.85</v>
      </c>
      <c r="C462">
        <f>+VLOOKUP($A462,'USD X Barril WTI'!$A$6060:$B$8189,2,0)</f>
        <v>48.66</v>
      </c>
      <c r="D462" s="36">
        <f>+IFERROR(VLOOKUP($A462,'TASA INTERVENCIÓN'!$A$9:$B$4757,2,0),D461)</f>
        <v>4.4999999999999998E-2</v>
      </c>
      <c r="E462" s="52">
        <v>2.5000000000000001E-3</v>
      </c>
      <c r="F462">
        <f t="shared" si="27"/>
        <v>0.95933014354066992</v>
      </c>
      <c r="G462" s="9">
        <f t="shared" si="26"/>
        <v>2452.8632775119618</v>
      </c>
      <c r="H462" s="33">
        <f t="shared" si="24"/>
        <v>2262.5417703349285</v>
      </c>
      <c r="I462" s="34">
        <f t="shared" si="25"/>
        <v>294.30822966507139</v>
      </c>
    </row>
    <row r="463" spans="1:9" x14ac:dyDescent="0.25">
      <c r="A463" s="7">
        <v>42094</v>
      </c>
      <c r="B463" s="9">
        <v>2576.0500000000002</v>
      </c>
      <c r="C463">
        <f>+VLOOKUP($A463,'USD X Barril WTI'!$A$6060:$B$8189,2,0)</f>
        <v>47.72</v>
      </c>
      <c r="D463" s="36">
        <f>+IFERROR(VLOOKUP($A463,'TASA INTERVENCIÓN'!$A$9:$B$4757,2,0),D462)</f>
        <v>4.4999999999999998E-2</v>
      </c>
      <c r="E463" s="52">
        <v>2.5000000000000001E-3</v>
      </c>
      <c r="F463">
        <f t="shared" si="27"/>
        <v>0.95933014354066992</v>
      </c>
      <c r="G463" s="9">
        <f t="shared" si="26"/>
        <v>2471.2824162679431</v>
      </c>
      <c r="H463" s="33">
        <f t="shared" si="24"/>
        <v>2262.5417703349285</v>
      </c>
      <c r="I463" s="34">
        <f t="shared" si="25"/>
        <v>313.50822966507167</v>
      </c>
    </row>
    <row r="464" spans="1:9" x14ac:dyDescent="0.25">
      <c r="A464" s="7">
        <v>42095</v>
      </c>
      <c r="B464" s="8">
        <v>2598.36</v>
      </c>
      <c r="C464">
        <f>+VLOOKUP($A464,'USD X Barril WTI'!$A$6060:$B$8189,2,0)</f>
        <v>50.12</v>
      </c>
      <c r="D464" s="36">
        <f>+IFERROR(VLOOKUP($A464,'TASA INTERVENCIÓN'!$A$9:$B$4757,2,0),D463)</f>
        <v>4.4999999999999998E-2</v>
      </c>
      <c r="E464" s="52">
        <v>2.5000000000000001E-3</v>
      </c>
      <c r="F464">
        <f t="shared" si="27"/>
        <v>0.95933014354066992</v>
      </c>
      <c r="G464" s="9">
        <f t="shared" si="26"/>
        <v>2492.6850717703351</v>
      </c>
      <c r="H464" s="33">
        <f t="shared" si="24"/>
        <v>2281.8243062200959</v>
      </c>
      <c r="I464" s="34">
        <f t="shared" si="25"/>
        <v>316.53569377990425</v>
      </c>
    </row>
    <row r="465" spans="1:9" x14ac:dyDescent="0.25">
      <c r="A465" s="7">
        <v>42096</v>
      </c>
      <c r="B465" s="9">
        <v>2576.41</v>
      </c>
      <c r="C465">
        <f>+VLOOKUP($A465,'USD X Barril WTI'!$A$6060:$B$8189,2,0)</f>
        <v>49.13</v>
      </c>
      <c r="D465" s="36">
        <f>+IFERROR(VLOOKUP($A465,'TASA INTERVENCIÓN'!$A$9:$B$4757,2,0),D464)</f>
        <v>4.4999999999999998E-2</v>
      </c>
      <c r="E465" s="52">
        <v>2.5000000000000001E-3</v>
      </c>
      <c r="F465">
        <f t="shared" si="27"/>
        <v>0.95933014354066992</v>
      </c>
      <c r="G465" s="9">
        <f t="shared" si="26"/>
        <v>2471.6277751196171</v>
      </c>
      <c r="H465" s="33">
        <f t="shared" si="24"/>
        <v>2295.1589952153113</v>
      </c>
      <c r="I465" s="34">
        <f t="shared" si="25"/>
        <v>281.25100478468858</v>
      </c>
    </row>
    <row r="466" spans="1:9" x14ac:dyDescent="0.25">
      <c r="A466" s="7">
        <v>42097</v>
      </c>
      <c r="B466" s="8">
        <v>2576.41</v>
      </c>
      <c r="C466" t="e">
        <f>+VLOOKUP($A466,'USD X Barril WTI'!$A$6060:$B$8189,2,0)</f>
        <v>#N/A</v>
      </c>
      <c r="D466" s="36">
        <f>+IFERROR(VLOOKUP($A466,'TASA INTERVENCIÓN'!$A$9:$B$4757,2,0),D465)</f>
        <v>4.4999999999999998E-2</v>
      </c>
      <c r="E466" s="52">
        <v>2.5000000000000001E-3</v>
      </c>
      <c r="F466">
        <f t="shared" si="27"/>
        <v>0.95933014354066992</v>
      </c>
      <c r="G466" s="9">
        <f t="shared" si="26"/>
        <v>2471.6277751196171</v>
      </c>
      <c r="H466" s="33">
        <f t="shared" si="24"/>
        <v>2295.1589952153113</v>
      </c>
      <c r="I466" s="34">
        <f t="shared" si="25"/>
        <v>281.25100478468858</v>
      </c>
    </row>
    <row r="467" spans="1:9" x14ac:dyDescent="0.25">
      <c r="A467" s="7">
        <v>42098</v>
      </c>
      <c r="B467" s="9">
        <v>2576.41</v>
      </c>
      <c r="C467" t="e">
        <f>+VLOOKUP($A467,'USD X Barril WTI'!$A$6060:$B$8189,2,0)</f>
        <v>#N/A</v>
      </c>
      <c r="D467" s="36">
        <f>+IFERROR(VLOOKUP($A467,'TASA INTERVENCIÓN'!$A$9:$B$4757,2,0),D466)</f>
        <v>4.4999999999999998E-2</v>
      </c>
      <c r="E467" s="52">
        <v>2.5000000000000001E-3</v>
      </c>
      <c r="F467">
        <f t="shared" si="27"/>
        <v>0.95933014354066992</v>
      </c>
      <c r="G467" s="9">
        <f t="shared" si="26"/>
        <v>2471.6277751196171</v>
      </c>
      <c r="H467" s="33">
        <f t="shared" si="24"/>
        <v>2295.1589952153113</v>
      </c>
      <c r="I467" s="34">
        <f t="shared" si="25"/>
        <v>281.25100478468858</v>
      </c>
    </row>
    <row r="468" spans="1:9" x14ac:dyDescent="0.25">
      <c r="A468" s="7">
        <v>42099</v>
      </c>
      <c r="B468" s="8">
        <v>2576.41</v>
      </c>
      <c r="C468" t="e">
        <f>+VLOOKUP($A468,'USD X Barril WTI'!$A$6060:$B$8189,2,0)</f>
        <v>#N/A</v>
      </c>
      <c r="D468" s="36">
        <f>+IFERROR(VLOOKUP($A468,'TASA INTERVENCIÓN'!$A$9:$B$4757,2,0),D467)</f>
        <v>4.4999999999999998E-2</v>
      </c>
      <c r="E468" s="52">
        <v>2.5000000000000001E-3</v>
      </c>
      <c r="F468">
        <f t="shared" si="27"/>
        <v>0.95933014354066992</v>
      </c>
      <c r="G468" s="9">
        <f t="shared" si="26"/>
        <v>2471.6277751196171</v>
      </c>
      <c r="H468" s="33">
        <f t="shared" si="24"/>
        <v>2286.4386842105264</v>
      </c>
      <c r="I468" s="34">
        <f t="shared" si="25"/>
        <v>289.97131578947346</v>
      </c>
    </row>
    <row r="469" spans="1:9" x14ac:dyDescent="0.25">
      <c r="A469" s="7">
        <v>42100</v>
      </c>
      <c r="B469" s="9">
        <v>2576.41</v>
      </c>
      <c r="C469">
        <f>+VLOOKUP($A469,'USD X Barril WTI'!$A$6060:$B$8189,2,0)</f>
        <v>52.08</v>
      </c>
      <c r="D469" s="36">
        <f>+IFERROR(VLOOKUP($A469,'TASA INTERVENCIÓN'!$A$9:$B$4757,2,0),D468)</f>
        <v>4.4999999999999998E-2</v>
      </c>
      <c r="E469" s="52">
        <v>2.5000000000000001E-3</v>
      </c>
      <c r="F469">
        <f t="shared" si="27"/>
        <v>0.95933014354066992</v>
      </c>
      <c r="G469" s="9">
        <f t="shared" si="26"/>
        <v>2471.6277751196171</v>
      </c>
      <c r="H469" s="33">
        <f t="shared" si="24"/>
        <v>2286.4386842105264</v>
      </c>
      <c r="I469" s="34">
        <f t="shared" si="25"/>
        <v>289.97131578947346</v>
      </c>
    </row>
    <row r="470" spans="1:9" x14ac:dyDescent="0.25">
      <c r="A470" s="7">
        <v>42101</v>
      </c>
      <c r="B470" s="8">
        <v>2522.71</v>
      </c>
      <c r="C470">
        <f>+VLOOKUP($A470,'USD X Barril WTI'!$A$6060:$B$8189,2,0)</f>
        <v>53.95</v>
      </c>
      <c r="D470" s="36">
        <f>+IFERROR(VLOOKUP($A470,'TASA INTERVENCIÓN'!$A$9:$B$4757,2,0),D469)</f>
        <v>4.4999999999999998E-2</v>
      </c>
      <c r="E470" s="52">
        <v>2.5000000000000001E-3</v>
      </c>
      <c r="F470">
        <f t="shared" si="27"/>
        <v>0.95933014354066992</v>
      </c>
      <c r="G470" s="9">
        <f t="shared" si="26"/>
        <v>2420.1117464114836</v>
      </c>
      <c r="H470" s="33">
        <f t="shared" si="24"/>
        <v>2286.4386842105264</v>
      </c>
      <c r="I470" s="34">
        <f t="shared" si="25"/>
        <v>236.27131578947365</v>
      </c>
    </row>
    <row r="471" spans="1:9" x14ac:dyDescent="0.25">
      <c r="A471" s="7">
        <v>42102</v>
      </c>
      <c r="B471" s="9">
        <v>2518.0500000000002</v>
      </c>
      <c r="C471">
        <f>+VLOOKUP($A471,'USD X Barril WTI'!$A$6060:$B$8189,2,0)</f>
        <v>50.44</v>
      </c>
      <c r="D471" s="36">
        <f>+IFERROR(VLOOKUP($A471,'TASA INTERVENCIÓN'!$A$9:$B$4757,2,0),D470)</f>
        <v>4.4999999999999998E-2</v>
      </c>
      <c r="E471" s="52">
        <v>2.5000000000000001E-3</v>
      </c>
      <c r="F471">
        <f t="shared" si="27"/>
        <v>0.95933014354066992</v>
      </c>
      <c r="G471" s="9">
        <f t="shared" si="26"/>
        <v>2415.6412679425839</v>
      </c>
      <c r="H471" s="33">
        <f t="shared" si="24"/>
        <v>2314.6909569377995</v>
      </c>
      <c r="I471" s="34">
        <f t="shared" si="25"/>
        <v>203.35904306220073</v>
      </c>
    </row>
    <row r="472" spans="1:9" x14ac:dyDescent="0.25">
      <c r="A472" s="7">
        <v>42103</v>
      </c>
      <c r="B472" s="8">
        <v>2490.9</v>
      </c>
      <c r="C472">
        <f>+VLOOKUP($A472,'USD X Barril WTI'!$A$6060:$B$8189,2,0)</f>
        <v>50.79</v>
      </c>
      <c r="D472" s="36">
        <f>+IFERROR(VLOOKUP($A472,'TASA INTERVENCIÓN'!$A$9:$B$4757,2,0),D471)</f>
        <v>4.4999999999999998E-2</v>
      </c>
      <c r="E472" s="52">
        <v>2.5000000000000001E-3</v>
      </c>
      <c r="F472">
        <f t="shared" si="27"/>
        <v>0.95933014354066992</v>
      </c>
      <c r="G472" s="9">
        <f t="shared" si="26"/>
        <v>2389.5954545454547</v>
      </c>
      <c r="H472" s="33">
        <f t="shared" si="24"/>
        <v>2352.3830382775122</v>
      </c>
      <c r="I472" s="34">
        <f t="shared" si="25"/>
        <v>138.51696172248785</v>
      </c>
    </row>
    <row r="473" spans="1:9" x14ac:dyDescent="0.25">
      <c r="A473" s="7">
        <v>42104</v>
      </c>
      <c r="B473" s="9">
        <v>2494.77</v>
      </c>
      <c r="C473">
        <f>+VLOOKUP($A473,'USD X Barril WTI'!$A$6060:$B$8189,2,0)</f>
        <v>51.63</v>
      </c>
      <c r="D473" s="36">
        <f>+IFERROR(VLOOKUP($A473,'TASA INTERVENCIÓN'!$A$9:$B$4757,2,0),D472)</f>
        <v>4.4999999999999998E-2</v>
      </c>
      <c r="E473" s="52">
        <v>2.5000000000000001E-3</v>
      </c>
      <c r="F473">
        <f t="shared" si="27"/>
        <v>0.95933014354066992</v>
      </c>
      <c r="G473" s="9">
        <f t="shared" si="26"/>
        <v>2393.308062200957</v>
      </c>
      <c r="H473" s="33">
        <f t="shared" si="24"/>
        <v>2335.3069617224883</v>
      </c>
      <c r="I473" s="34">
        <f t="shared" si="25"/>
        <v>159.46303827751171</v>
      </c>
    </row>
    <row r="474" spans="1:9" x14ac:dyDescent="0.25">
      <c r="A474" s="7">
        <v>42105</v>
      </c>
      <c r="B474" s="8">
        <v>2516.08</v>
      </c>
      <c r="C474" t="e">
        <f>+VLOOKUP($A474,'USD X Barril WTI'!$A$6060:$B$8189,2,0)</f>
        <v>#N/A</v>
      </c>
      <c r="D474" s="36">
        <f>+IFERROR(VLOOKUP($A474,'TASA INTERVENCIÓN'!$A$9:$B$4757,2,0),D473)</f>
        <v>4.4999999999999998E-2</v>
      </c>
      <c r="E474" s="52">
        <v>2.5000000000000001E-3</v>
      </c>
      <c r="F474">
        <f t="shared" si="27"/>
        <v>0.95933014354066992</v>
      </c>
      <c r="G474" s="9">
        <f t="shared" si="26"/>
        <v>2413.7513875598088</v>
      </c>
      <c r="H474" s="33">
        <f t="shared" si="24"/>
        <v>2307.2177751196177</v>
      </c>
      <c r="I474" s="34">
        <f t="shared" si="25"/>
        <v>208.8622248803822</v>
      </c>
    </row>
    <row r="475" spans="1:9" x14ac:dyDescent="0.25">
      <c r="A475" s="7">
        <v>42106</v>
      </c>
      <c r="B475" s="9">
        <v>2516.08</v>
      </c>
      <c r="C475" t="e">
        <f>+VLOOKUP($A475,'USD X Barril WTI'!$A$6060:$B$8189,2,0)</f>
        <v>#N/A</v>
      </c>
      <c r="D475" s="36">
        <f>+IFERROR(VLOOKUP($A475,'TASA INTERVENCIÓN'!$A$9:$B$4757,2,0),D474)</f>
        <v>4.4999999999999998E-2</v>
      </c>
      <c r="E475" s="52">
        <v>2.5000000000000001E-3</v>
      </c>
      <c r="F475">
        <f t="shared" si="27"/>
        <v>0.95933014354066992</v>
      </c>
      <c r="G475" s="9">
        <f t="shared" si="26"/>
        <v>2413.7513875598088</v>
      </c>
      <c r="H475" s="33">
        <f t="shared" si="24"/>
        <v>2308.8294497607658</v>
      </c>
      <c r="I475" s="34">
        <f t="shared" si="25"/>
        <v>207.25055023923414</v>
      </c>
    </row>
    <row r="476" spans="1:9" x14ac:dyDescent="0.25">
      <c r="A476" s="7">
        <v>42107</v>
      </c>
      <c r="B476" s="8">
        <v>2516.08</v>
      </c>
      <c r="C476">
        <f>+VLOOKUP($A476,'USD X Barril WTI'!$A$6060:$B$8189,2,0)</f>
        <v>51.95</v>
      </c>
      <c r="D476" s="36">
        <f>+IFERROR(VLOOKUP($A476,'TASA INTERVENCIÓN'!$A$9:$B$4757,2,0),D475)</f>
        <v>4.4999999999999998E-2</v>
      </c>
      <c r="E476" s="52">
        <v>2.5000000000000001E-3</v>
      </c>
      <c r="F476">
        <f t="shared" si="27"/>
        <v>0.95933014354066992</v>
      </c>
      <c r="G476" s="9">
        <f t="shared" si="26"/>
        <v>2413.7513875598088</v>
      </c>
      <c r="H476" s="33">
        <f t="shared" si="24"/>
        <v>2308.8294497607658</v>
      </c>
      <c r="I476" s="34">
        <f t="shared" si="25"/>
        <v>207.25055023923414</v>
      </c>
    </row>
    <row r="477" spans="1:9" x14ac:dyDescent="0.25">
      <c r="A477" s="7">
        <v>42108</v>
      </c>
      <c r="B477" s="9">
        <v>2537.33</v>
      </c>
      <c r="C477">
        <f>+VLOOKUP($A477,'USD X Barril WTI'!$A$6060:$B$8189,2,0)</f>
        <v>53.3</v>
      </c>
      <c r="D477" s="36">
        <f>+IFERROR(VLOOKUP($A477,'TASA INTERVENCIÓN'!$A$9:$B$4757,2,0),D476)</f>
        <v>4.4999999999999998E-2</v>
      </c>
      <c r="E477" s="52">
        <v>2.5000000000000001E-3</v>
      </c>
      <c r="F477">
        <f t="shared" si="27"/>
        <v>0.95933014354066992</v>
      </c>
      <c r="G477" s="9">
        <f t="shared" si="26"/>
        <v>2434.1371531100481</v>
      </c>
      <c r="H477" s="33">
        <f t="shared" ref="H477:H540" si="28">+G385</f>
        <v>2308.8294497607658</v>
      </c>
      <c r="I477" s="34">
        <f t="shared" si="25"/>
        <v>228.50055023923414</v>
      </c>
    </row>
    <row r="478" spans="1:9" x14ac:dyDescent="0.25">
      <c r="A478" s="7">
        <v>42109</v>
      </c>
      <c r="B478" s="8">
        <v>2550.83</v>
      </c>
      <c r="C478">
        <f>+VLOOKUP($A478,'USD X Barril WTI'!$A$6060:$B$8189,2,0)</f>
        <v>56.25</v>
      </c>
      <c r="D478" s="36">
        <f>+IFERROR(VLOOKUP($A478,'TASA INTERVENCIÓN'!$A$9:$B$4757,2,0),D477)</f>
        <v>4.4999999999999998E-2</v>
      </c>
      <c r="E478" s="52">
        <v>2.5000000000000001E-3</v>
      </c>
      <c r="F478">
        <f t="shared" si="27"/>
        <v>0.95933014354066992</v>
      </c>
      <c r="G478" s="9">
        <f t="shared" si="26"/>
        <v>2447.0881100478468</v>
      </c>
      <c r="H478" s="33">
        <f t="shared" si="28"/>
        <v>2308.8294497607658</v>
      </c>
      <c r="I478" s="34">
        <f t="shared" si="25"/>
        <v>242.00055023923414</v>
      </c>
    </row>
    <row r="479" spans="1:9" x14ac:dyDescent="0.25">
      <c r="A479" s="7">
        <v>42110</v>
      </c>
      <c r="B479" s="9">
        <v>2534.63</v>
      </c>
      <c r="C479">
        <f>+VLOOKUP($A479,'USD X Barril WTI'!$A$6060:$B$8189,2,0)</f>
        <v>56.69</v>
      </c>
      <c r="D479" s="36">
        <f>+IFERROR(VLOOKUP($A479,'TASA INTERVENCIÓN'!$A$9:$B$4757,2,0),D478)</f>
        <v>4.4999999999999998E-2</v>
      </c>
      <c r="E479" s="52">
        <v>2.5000000000000001E-3</v>
      </c>
      <c r="F479">
        <f t="shared" si="27"/>
        <v>0.95933014354066992</v>
      </c>
      <c r="G479" s="9">
        <f t="shared" si="26"/>
        <v>2431.5469617224885</v>
      </c>
      <c r="H479" s="33">
        <f t="shared" si="28"/>
        <v>2342.7129904306225</v>
      </c>
      <c r="I479" s="34">
        <f t="shared" si="25"/>
        <v>191.91700956937757</v>
      </c>
    </row>
    <row r="480" spans="1:9" x14ac:dyDescent="0.25">
      <c r="A480" s="7">
        <v>42111</v>
      </c>
      <c r="B480" s="8">
        <v>2493.9299999999998</v>
      </c>
      <c r="C480">
        <f>+VLOOKUP($A480,'USD X Barril WTI'!$A$6060:$B$8189,2,0)</f>
        <v>55.71</v>
      </c>
      <c r="D480" s="36">
        <f>+IFERROR(VLOOKUP($A480,'TASA INTERVENCIÓN'!$A$9:$B$4757,2,0),D479)</f>
        <v>4.4999999999999998E-2</v>
      </c>
      <c r="E480" s="52">
        <v>2.5000000000000001E-3</v>
      </c>
      <c r="F480">
        <f t="shared" si="27"/>
        <v>0.95933014354066992</v>
      </c>
      <c r="G480" s="9">
        <f t="shared" si="26"/>
        <v>2392.502224880383</v>
      </c>
      <c r="H480" s="33">
        <f t="shared" si="28"/>
        <v>2339.6047607655505</v>
      </c>
      <c r="I480" s="34">
        <f t="shared" si="25"/>
        <v>154.32523923444933</v>
      </c>
    </row>
    <row r="481" spans="1:9" x14ac:dyDescent="0.25">
      <c r="A481" s="7">
        <v>42112</v>
      </c>
      <c r="B481" s="9">
        <v>2495.0100000000002</v>
      </c>
      <c r="C481" t="e">
        <f>+VLOOKUP($A481,'USD X Barril WTI'!$A$6060:$B$8189,2,0)</f>
        <v>#N/A</v>
      </c>
      <c r="D481" s="36">
        <f>+IFERROR(VLOOKUP($A481,'TASA INTERVENCIÓN'!$A$9:$B$4757,2,0),D480)</f>
        <v>4.4999999999999998E-2</v>
      </c>
      <c r="E481" s="52">
        <v>2.5000000000000001E-3</v>
      </c>
      <c r="F481">
        <f t="shared" si="27"/>
        <v>0.95933014354066992</v>
      </c>
      <c r="G481" s="9">
        <f t="shared" si="26"/>
        <v>2393.538301435407</v>
      </c>
      <c r="H481" s="33">
        <f t="shared" si="28"/>
        <v>2301.3466746411482</v>
      </c>
      <c r="I481" s="34">
        <f t="shared" si="25"/>
        <v>193.66332535885203</v>
      </c>
    </row>
    <row r="482" spans="1:9" x14ac:dyDescent="0.25">
      <c r="A482" s="7">
        <v>42113</v>
      </c>
      <c r="B482" s="8">
        <v>2495.0100000000002</v>
      </c>
      <c r="C482" t="e">
        <f>+VLOOKUP($A482,'USD X Barril WTI'!$A$6060:$B$8189,2,0)</f>
        <v>#N/A</v>
      </c>
      <c r="D482" s="36">
        <f>+IFERROR(VLOOKUP($A482,'TASA INTERVENCIÓN'!$A$9:$B$4757,2,0),D481)</f>
        <v>4.4999999999999998E-2</v>
      </c>
      <c r="E482" s="52">
        <v>2.5000000000000001E-3</v>
      </c>
      <c r="F482">
        <f t="shared" si="27"/>
        <v>0.95933014354066992</v>
      </c>
      <c r="G482" s="9">
        <f t="shared" si="26"/>
        <v>2393.538301435407</v>
      </c>
      <c r="H482" s="33">
        <f t="shared" si="28"/>
        <v>2286.9567224880384</v>
      </c>
      <c r="I482" s="34">
        <f t="shared" si="25"/>
        <v>208.05327751196182</v>
      </c>
    </row>
    <row r="483" spans="1:9" x14ac:dyDescent="0.25">
      <c r="A483" s="7">
        <v>42114</v>
      </c>
      <c r="B483" s="9">
        <v>2495.0100000000002</v>
      </c>
      <c r="C483">
        <f>+VLOOKUP($A483,'USD X Barril WTI'!$A$6060:$B$8189,2,0)</f>
        <v>56.37</v>
      </c>
      <c r="D483" s="36">
        <f>+IFERROR(VLOOKUP($A483,'TASA INTERVENCIÓN'!$A$9:$B$4757,2,0),D482)</f>
        <v>4.4999999999999998E-2</v>
      </c>
      <c r="E483" s="52">
        <v>2.5000000000000001E-3</v>
      </c>
      <c r="F483">
        <f t="shared" si="27"/>
        <v>0.95933014354066992</v>
      </c>
      <c r="G483" s="9">
        <f t="shared" si="26"/>
        <v>2393.538301435407</v>
      </c>
      <c r="H483" s="33">
        <f t="shared" si="28"/>
        <v>2286.9567224880384</v>
      </c>
      <c r="I483" s="34">
        <f t="shared" si="25"/>
        <v>208.05327751196182</v>
      </c>
    </row>
    <row r="484" spans="1:9" x14ac:dyDescent="0.25">
      <c r="A484" s="7">
        <v>42115</v>
      </c>
      <c r="B484" s="8">
        <v>2487.0700000000002</v>
      </c>
      <c r="C484">
        <f>+VLOOKUP($A484,'USD X Barril WTI'!$A$6060:$B$8189,2,0)</f>
        <v>55.58</v>
      </c>
      <c r="D484" s="36">
        <f>+IFERROR(VLOOKUP($A484,'TASA INTERVENCIÓN'!$A$9:$B$4757,2,0),D483)</f>
        <v>4.4999999999999998E-2</v>
      </c>
      <c r="E484" s="52">
        <v>2.5000000000000001E-3</v>
      </c>
      <c r="F484">
        <f t="shared" si="27"/>
        <v>0.95933014354066992</v>
      </c>
      <c r="G484" s="9">
        <f t="shared" si="26"/>
        <v>2385.921220095694</v>
      </c>
      <c r="H484" s="33">
        <f t="shared" si="28"/>
        <v>2286.9567224880384</v>
      </c>
      <c r="I484" s="34">
        <f t="shared" si="25"/>
        <v>200.11327751196177</v>
      </c>
    </row>
    <row r="485" spans="1:9" x14ac:dyDescent="0.25">
      <c r="A485" s="7">
        <v>42116</v>
      </c>
      <c r="B485" s="9">
        <v>2469.0300000000002</v>
      </c>
      <c r="C485">
        <f>+VLOOKUP($A485,'USD X Barril WTI'!$A$6060:$B$8189,2,0)</f>
        <v>56.17</v>
      </c>
      <c r="D485" s="36">
        <f>+IFERROR(VLOOKUP($A485,'TASA INTERVENCIÓN'!$A$9:$B$4757,2,0),D484)</f>
        <v>4.4999999999999998E-2</v>
      </c>
      <c r="E485" s="52">
        <v>2.5000000000000001E-3</v>
      </c>
      <c r="F485">
        <f t="shared" si="27"/>
        <v>0.95933014354066992</v>
      </c>
      <c r="G485" s="9">
        <f t="shared" si="26"/>
        <v>2368.6149043062205</v>
      </c>
      <c r="H485" s="33">
        <f t="shared" si="28"/>
        <v>2286.9567224880384</v>
      </c>
      <c r="I485" s="34">
        <f t="shared" si="25"/>
        <v>182.07327751196181</v>
      </c>
    </row>
    <row r="486" spans="1:9" x14ac:dyDescent="0.25">
      <c r="A486" s="7">
        <v>42117</v>
      </c>
      <c r="B486" s="8">
        <v>2488.5</v>
      </c>
      <c r="C486">
        <f>+VLOOKUP($A486,'USD X Barril WTI'!$A$6060:$B$8189,2,0)</f>
        <v>56.59</v>
      </c>
      <c r="D486" s="36">
        <f>+IFERROR(VLOOKUP($A486,'TASA INTERVENCIÓN'!$A$9:$B$4757,2,0),D485)</f>
        <v>4.4999999999999998E-2</v>
      </c>
      <c r="E486" s="52">
        <v>2.5000000000000001E-3</v>
      </c>
      <c r="F486">
        <f t="shared" si="27"/>
        <v>0.95933014354066992</v>
      </c>
      <c r="G486" s="9">
        <f t="shared" si="26"/>
        <v>2387.2930622009571</v>
      </c>
      <c r="H486" s="33">
        <f t="shared" si="28"/>
        <v>2276.9125358851675</v>
      </c>
      <c r="I486" s="34">
        <f t="shared" ref="I486:I549" si="29">+B486-H486</f>
        <v>211.58746411483253</v>
      </c>
    </row>
    <row r="487" spans="1:9" x14ac:dyDescent="0.25">
      <c r="A487" s="7">
        <v>42118</v>
      </c>
      <c r="B487" s="9">
        <v>2471.21</v>
      </c>
      <c r="C487">
        <f>+VLOOKUP($A487,'USD X Barril WTI'!$A$6060:$B$8189,2,0)</f>
        <v>55.98</v>
      </c>
      <c r="D487" s="36">
        <f>+IFERROR(VLOOKUP($A487,'TASA INTERVENCIÓN'!$A$9:$B$4757,2,0),D486)</f>
        <v>4.4999999999999998E-2</v>
      </c>
      <c r="E487" s="52">
        <v>2.5000000000000001E-3</v>
      </c>
      <c r="F487">
        <f t="shared" si="27"/>
        <v>0.95933014354066992</v>
      </c>
      <c r="G487" s="9">
        <f t="shared" si="26"/>
        <v>2370.7062440191389</v>
      </c>
      <c r="H487" s="33">
        <f t="shared" si="28"/>
        <v>2265.4965071770334</v>
      </c>
      <c r="I487" s="34">
        <f t="shared" si="29"/>
        <v>205.7134928229666</v>
      </c>
    </row>
    <row r="488" spans="1:9" x14ac:dyDescent="0.25">
      <c r="A488" s="7">
        <v>42119</v>
      </c>
      <c r="B488" s="8">
        <v>2461.17</v>
      </c>
      <c r="C488" t="e">
        <f>+VLOOKUP($A488,'USD X Barril WTI'!$A$6060:$B$8189,2,0)</f>
        <v>#N/A</v>
      </c>
      <c r="D488" s="36">
        <f>+IFERROR(VLOOKUP($A488,'TASA INTERVENCIÓN'!$A$9:$B$4757,2,0),D487)</f>
        <v>4.4999999999999998E-2</v>
      </c>
      <c r="E488" s="52">
        <v>2.5000000000000001E-3</v>
      </c>
      <c r="F488">
        <f t="shared" si="27"/>
        <v>0.95933014354066992</v>
      </c>
      <c r="G488" s="9">
        <f t="shared" si="26"/>
        <v>2361.0745693779909</v>
      </c>
      <c r="H488" s="33">
        <f t="shared" si="28"/>
        <v>2274.3319377990433</v>
      </c>
      <c r="I488" s="34">
        <f t="shared" si="29"/>
        <v>186.83806220095676</v>
      </c>
    </row>
    <row r="489" spans="1:9" x14ac:dyDescent="0.25">
      <c r="A489" s="7">
        <v>42120</v>
      </c>
      <c r="B489" s="9">
        <v>2461.17</v>
      </c>
      <c r="C489" t="e">
        <f>+VLOOKUP($A489,'USD X Barril WTI'!$A$6060:$B$8189,2,0)</f>
        <v>#N/A</v>
      </c>
      <c r="D489" s="36">
        <f>+IFERROR(VLOOKUP($A489,'TASA INTERVENCIÓN'!$A$9:$B$4757,2,0),D488)</f>
        <v>4.4999999999999998E-2</v>
      </c>
      <c r="E489" s="52">
        <v>2.5000000000000001E-3</v>
      </c>
      <c r="F489">
        <f t="shared" si="27"/>
        <v>0.95933014354066992</v>
      </c>
      <c r="G489" s="9">
        <f t="shared" si="26"/>
        <v>2361.0745693779909</v>
      </c>
      <c r="H489" s="33">
        <f t="shared" si="28"/>
        <v>2289.4413875598088</v>
      </c>
      <c r="I489" s="34">
        <f t="shared" si="29"/>
        <v>171.72861244019123</v>
      </c>
    </row>
    <row r="490" spans="1:9" x14ac:dyDescent="0.25">
      <c r="A490" s="7">
        <v>42121</v>
      </c>
      <c r="B490" s="8">
        <v>2461.17</v>
      </c>
      <c r="C490">
        <f>+VLOOKUP($A490,'USD X Barril WTI'!$A$6060:$B$8189,2,0)</f>
        <v>55.56</v>
      </c>
      <c r="D490" s="36">
        <f>+IFERROR(VLOOKUP($A490,'TASA INTERVENCIÓN'!$A$9:$B$4757,2,0),D489)</f>
        <v>4.4999999999999998E-2</v>
      </c>
      <c r="E490" s="52">
        <v>2.5000000000000001E-3</v>
      </c>
      <c r="F490">
        <f t="shared" si="27"/>
        <v>0.95933014354066992</v>
      </c>
      <c r="G490" s="9">
        <f t="shared" si="26"/>
        <v>2361.0745693779909</v>
      </c>
      <c r="H490" s="33">
        <f t="shared" si="28"/>
        <v>2289.4413875598088</v>
      </c>
      <c r="I490" s="34">
        <f t="shared" si="29"/>
        <v>171.72861244019123</v>
      </c>
    </row>
    <row r="491" spans="1:9" x14ac:dyDescent="0.25">
      <c r="A491" s="7">
        <v>42122</v>
      </c>
      <c r="B491" s="9">
        <v>2419.81</v>
      </c>
      <c r="C491">
        <f>+VLOOKUP($A491,'USD X Barril WTI'!$A$6060:$B$8189,2,0)</f>
        <v>57.05</v>
      </c>
      <c r="D491" s="36">
        <f>+IFERROR(VLOOKUP($A491,'TASA INTERVENCIÓN'!$A$9:$B$4757,2,0),D490)</f>
        <v>4.4999999999999998E-2</v>
      </c>
      <c r="E491" s="52">
        <v>2.5000000000000001E-3</v>
      </c>
      <c r="F491">
        <f t="shared" si="27"/>
        <v>0.95933014354066992</v>
      </c>
      <c r="G491" s="9">
        <f t="shared" si="26"/>
        <v>2321.3966746411484</v>
      </c>
      <c r="H491" s="33">
        <f t="shared" si="28"/>
        <v>2289.4413875598088</v>
      </c>
      <c r="I491" s="34">
        <f t="shared" si="29"/>
        <v>130.3686124401911</v>
      </c>
    </row>
    <row r="492" spans="1:9" x14ac:dyDescent="0.25">
      <c r="A492" s="7">
        <v>42123</v>
      </c>
      <c r="B492" s="8">
        <v>2393.42</v>
      </c>
      <c r="C492">
        <f>+VLOOKUP($A492,'USD X Barril WTI'!$A$6060:$B$8189,2,0)</f>
        <v>58.55</v>
      </c>
      <c r="D492" s="36">
        <f>+IFERROR(VLOOKUP($A492,'TASA INTERVENCIÓN'!$A$9:$B$4757,2,0),D491)</f>
        <v>4.4999999999999998E-2</v>
      </c>
      <c r="E492" s="52">
        <v>2.5000000000000001E-3</v>
      </c>
      <c r="F492">
        <f t="shared" si="27"/>
        <v>0.95933014354066992</v>
      </c>
      <c r="G492" s="9">
        <f t="shared" si="26"/>
        <v>2296.0799521531103</v>
      </c>
      <c r="H492" s="33">
        <f t="shared" si="28"/>
        <v>2289.2303349282301</v>
      </c>
      <c r="I492" s="34">
        <f t="shared" si="29"/>
        <v>104.18966507176992</v>
      </c>
    </row>
    <row r="493" spans="1:9" x14ac:dyDescent="0.25">
      <c r="A493" s="7">
        <v>42124</v>
      </c>
      <c r="B493" s="9">
        <v>2388.06</v>
      </c>
      <c r="C493">
        <f>+VLOOKUP($A493,'USD X Barril WTI'!$A$6060:$B$8189,2,0)</f>
        <v>59.62</v>
      </c>
      <c r="D493" s="36">
        <f>+IFERROR(VLOOKUP($A493,'TASA INTERVENCIÓN'!$A$9:$B$4757,2,0),D492)</f>
        <v>4.4999999999999998E-2</v>
      </c>
      <c r="E493" s="52">
        <v>2.5000000000000001E-3</v>
      </c>
      <c r="F493">
        <f t="shared" si="27"/>
        <v>0.95933014354066992</v>
      </c>
      <c r="G493" s="9">
        <f t="shared" si="26"/>
        <v>2290.9379425837324</v>
      </c>
      <c r="H493" s="33">
        <f t="shared" si="28"/>
        <v>2284.2705980861247</v>
      </c>
      <c r="I493" s="34">
        <f t="shared" si="29"/>
        <v>103.78940191387528</v>
      </c>
    </row>
    <row r="494" spans="1:9" x14ac:dyDescent="0.25">
      <c r="A494" s="7">
        <v>42125</v>
      </c>
      <c r="B494" s="8">
        <v>2393.58</v>
      </c>
      <c r="C494">
        <f>+VLOOKUP($A494,'USD X Barril WTI'!$A$6060:$B$8189,2,0)</f>
        <v>59.1</v>
      </c>
      <c r="D494" s="36">
        <f>+IFERROR(VLOOKUP($A494,'TASA INTERVENCIÓN'!$A$9:$B$4757,2,0),D493)</f>
        <v>4.4999999999999998E-2</v>
      </c>
      <c r="E494" s="52">
        <v>2.5000000000000001E-3</v>
      </c>
      <c r="F494">
        <f t="shared" si="27"/>
        <v>0.95933014354066992</v>
      </c>
      <c r="G494" s="9">
        <f t="shared" si="26"/>
        <v>2296.2334449760765</v>
      </c>
      <c r="H494" s="33">
        <f t="shared" si="28"/>
        <v>2266.3407177033496</v>
      </c>
      <c r="I494" s="34">
        <f t="shared" si="29"/>
        <v>127.23928229665034</v>
      </c>
    </row>
    <row r="495" spans="1:9" x14ac:dyDescent="0.25">
      <c r="A495" s="7">
        <v>42126</v>
      </c>
      <c r="B495" s="9">
        <v>2393.58</v>
      </c>
      <c r="C495" t="e">
        <f>+VLOOKUP($A495,'USD X Barril WTI'!$A$6060:$B$8189,2,0)</f>
        <v>#N/A</v>
      </c>
      <c r="D495" s="36">
        <f>+IFERROR(VLOOKUP($A495,'TASA INTERVENCIÓN'!$A$9:$B$4757,2,0),D494)</f>
        <v>4.4999999999999998E-2</v>
      </c>
      <c r="E495" s="52">
        <v>2.5000000000000001E-3</v>
      </c>
      <c r="F495">
        <f t="shared" si="27"/>
        <v>0.95933014354066992</v>
      </c>
      <c r="G495" s="9">
        <f t="shared" si="26"/>
        <v>2296.2334449760765</v>
      </c>
      <c r="H495" s="33">
        <f t="shared" si="28"/>
        <v>2299.8501196172251</v>
      </c>
      <c r="I495" s="34">
        <f t="shared" si="29"/>
        <v>93.729880382774809</v>
      </c>
    </row>
    <row r="496" spans="1:9" x14ac:dyDescent="0.25">
      <c r="A496" s="7">
        <v>42127</v>
      </c>
      <c r="B496" s="8">
        <v>2393.58</v>
      </c>
      <c r="C496" t="e">
        <f>+VLOOKUP($A496,'USD X Barril WTI'!$A$6060:$B$8189,2,0)</f>
        <v>#N/A</v>
      </c>
      <c r="D496" s="36">
        <f>+IFERROR(VLOOKUP($A496,'TASA INTERVENCIÓN'!$A$9:$B$4757,2,0),D495)</f>
        <v>4.4999999999999998E-2</v>
      </c>
      <c r="E496" s="52">
        <v>2.5000000000000001E-3</v>
      </c>
      <c r="F496">
        <f t="shared" si="27"/>
        <v>0.95933014354066992</v>
      </c>
      <c r="G496" s="9">
        <f t="shared" si="26"/>
        <v>2296.2334449760765</v>
      </c>
      <c r="H496" s="33">
        <f t="shared" si="28"/>
        <v>2341.8208133971293</v>
      </c>
      <c r="I496" s="34">
        <f t="shared" si="29"/>
        <v>51.759186602870614</v>
      </c>
    </row>
    <row r="497" spans="1:9" x14ac:dyDescent="0.25">
      <c r="A497" s="7">
        <v>42128</v>
      </c>
      <c r="B497" s="9">
        <v>2393.58</v>
      </c>
      <c r="C497">
        <f>+VLOOKUP($A497,'USD X Barril WTI'!$A$6060:$B$8189,2,0)</f>
        <v>58.92</v>
      </c>
      <c r="D497" s="36">
        <f>+IFERROR(VLOOKUP($A497,'TASA INTERVENCIÓN'!$A$9:$B$4757,2,0),D496)</f>
        <v>4.4999999999999998E-2</v>
      </c>
      <c r="E497" s="52">
        <v>2.5000000000000001E-3</v>
      </c>
      <c r="F497">
        <f t="shared" si="27"/>
        <v>0.95933014354066992</v>
      </c>
      <c r="G497" s="9">
        <f t="shared" si="26"/>
        <v>2296.2334449760765</v>
      </c>
      <c r="H497" s="33">
        <f t="shared" si="28"/>
        <v>2341.8208133971293</v>
      </c>
      <c r="I497" s="34">
        <f t="shared" si="29"/>
        <v>51.759186602870614</v>
      </c>
    </row>
    <row r="498" spans="1:9" x14ac:dyDescent="0.25">
      <c r="A498" s="7">
        <v>42129</v>
      </c>
      <c r="B498" s="8">
        <v>2408.17</v>
      </c>
      <c r="C498">
        <f>+VLOOKUP($A498,'USD X Barril WTI'!$A$6060:$B$8189,2,0)</f>
        <v>60.38</v>
      </c>
      <c r="D498" s="36">
        <f>+IFERROR(VLOOKUP($A498,'TASA INTERVENCIÓN'!$A$9:$B$4757,2,0),D497)</f>
        <v>4.4999999999999998E-2</v>
      </c>
      <c r="E498" s="52">
        <v>2.5000000000000001E-3</v>
      </c>
      <c r="F498">
        <f t="shared" si="27"/>
        <v>0.95933014354066992</v>
      </c>
      <c r="G498" s="9">
        <f t="shared" si="26"/>
        <v>2310.2300717703351</v>
      </c>
      <c r="H498" s="33">
        <f t="shared" si="28"/>
        <v>2341.8208133971293</v>
      </c>
      <c r="I498" s="34">
        <f t="shared" si="29"/>
        <v>66.349186602870759</v>
      </c>
    </row>
    <row r="499" spans="1:9" x14ac:dyDescent="0.25">
      <c r="A499" s="7">
        <v>42130</v>
      </c>
      <c r="B499" s="9">
        <v>2386.7199999999998</v>
      </c>
      <c r="C499">
        <f>+VLOOKUP($A499,'USD X Barril WTI'!$A$6060:$B$8189,2,0)</f>
        <v>60.93</v>
      </c>
      <c r="D499" s="36">
        <f>+IFERROR(VLOOKUP($A499,'TASA INTERVENCIÓN'!$A$9:$B$4757,2,0),D498)</f>
        <v>4.4999999999999998E-2</v>
      </c>
      <c r="E499" s="52">
        <v>2.5000000000000001E-3</v>
      </c>
      <c r="F499">
        <f t="shared" si="27"/>
        <v>0.95933014354066992</v>
      </c>
      <c r="G499" s="9">
        <f t="shared" si="26"/>
        <v>2289.6524401913875</v>
      </c>
      <c r="H499" s="33">
        <f t="shared" si="28"/>
        <v>2309.3858612440195</v>
      </c>
      <c r="I499" s="34">
        <f t="shared" si="29"/>
        <v>77.334138755980348</v>
      </c>
    </row>
    <row r="500" spans="1:9" x14ac:dyDescent="0.25">
      <c r="A500" s="7">
        <v>42131</v>
      </c>
      <c r="B500" s="8">
        <v>2362.41</v>
      </c>
      <c r="C500">
        <f>+VLOOKUP($A500,'USD X Barril WTI'!$A$6060:$B$8189,2,0)</f>
        <v>58.99</v>
      </c>
      <c r="D500" s="36">
        <f>+IFERROR(VLOOKUP($A500,'TASA INTERVENCIÓN'!$A$9:$B$4757,2,0),D499)</f>
        <v>4.4999999999999998E-2</v>
      </c>
      <c r="E500" s="52">
        <v>2.5000000000000001E-3</v>
      </c>
      <c r="F500">
        <f t="shared" si="27"/>
        <v>0.95933014354066992</v>
      </c>
      <c r="G500" s="9">
        <f t="shared" si="26"/>
        <v>2266.3311244019137</v>
      </c>
      <c r="H500" s="33">
        <f t="shared" si="28"/>
        <v>2278.1404784688993</v>
      </c>
      <c r="I500" s="34">
        <f t="shared" si="29"/>
        <v>84.269521531100509</v>
      </c>
    </row>
    <row r="501" spans="1:9" x14ac:dyDescent="0.25">
      <c r="A501" s="7">
        <v>42132</v>
      </c>
      <c r="B501" s="9">
        <v>2369.23</v>
      </c>
      <c r="C501">
        <f>+VLOOKUP($A501,'USD X Barril WTI'!$A$6060:$B$8189,2,0)</f>
        <v>59.41</v>
      </c>
      <c r="D501" s="36">
        <f>+IFERROR(VLOOKUP($A501,'TASA INTERVENCIÓN'!$A$9:$B$4757,2,0),D500)</f>
        <v>4.4999999999999998E-2</v>
      </c>
      <c r="E501" s="52">
        <v>2.5000000000000001E-3</v>
      </c>
      <c r="F501">
        <f t="shared" si="27"/>
        <v>0.95933014354066992</v>
      </c>
      <c r="G501" s="9">
        <f t="shared" si="26"/>
        <v>2272.8737559808615</v>
      </c>
      <c r="H501" s="33">
        <f t="shared" si="28"/>
        <v>2285.038062200957</v>
      </c>
      <c r="I501" s="34">
        <f t="shared" si="29"/>
        <v>84.191937799042989</v>
      </c>
    </row>
    <row r="502" spans="1:9" x14ac:dyDescent="0.25">
      <c r="A502" s="7">
        <v>42133</v>
      </c>
      <c r="B502" s="8">
        <v>2360.58</v>
      </c>
      <c r="C502" t="e">
        <f>+VLOOKUP($A502,'USD X Barril WTI'!$A$6060:$B$8189,2,0)</f>
        <v>#N/A</v>
      </c>
      <c r="D502" s="36">
        <f>+IFERROR(VLOOKUP($A502,'TASA INTERVENCIÓN'!$A$9:$B$4757,2,0),D501)</f>
        <v>4.4999999999999998E-2</v>
      </c>
      <c r="E502" s="52">
        <v>2.5000000000000001E-3</v>
      </c>
      <c r="F502">
        <f t="shared" si="27"/>
        <v>0.95933014354066992</v>
      </c>
      <c r="G502" s="9">
        <f t="shared" si="26"/>
        <v>2264.5755502392344</v>
      </c>
      <c r="H502" s="33">
        <f t="shared" si="28"/>
        <v>2287.5515071770337</v>
      </c>
      <c r="I502" s="34">
        <f t="shared" si="29"/>
        <v>73.0284928229662</v>
      </c>
    </row>
    <row r="503" spans="1:9" x14ac:dyDescent="0.25">
      <c r="A503" s="7">
        <v>42134</v>
      </c>
      <c r="B503" s="9">
        <v>2360.58</v>
      </c>
      <c r="C503" t="e">
        <f>+VLOOKUP($A503,'USD X Barril WTI'!$A$6060:$B$8189,2,0)</f>
        <v>#N/A</v>
      </c>
      <c r="D503" s="36">
        <f>+IFERROR(VLOOKUP($A503,'TASA INTERVENCIÓN'!$A$9:$B$4757,2,0),D502)</f>
        <v>4.4999999999999998E-2</v>
      </c>
      <c r="E503" s="52">
        <v>2.5000000000000001E-3</v>
      </c>
      <c r="F503">
        <f t="shared" si="27"/>
        <v>0.95933014354066992</v>
      </c>
      <c r="G503" s="9">
        <f t="shared" si="26"/>
        <v>2264.5755502392344</v>
      </c>
      <c r="H503" s="33">
        <f t="shared" si="28"/>
        <v>2287.7721531100483</v>
      </c>
      <c r="I503" s="34">
        <f t="shared" si="29"/>
        <v>72.807846889951634</v>
      </c>
    </row>
    <row r="504" spans="1:9" x14ac:dyDescent="0.25">
      <c r="A504" s="7">
        <v>42135</v>
      </c>
      <c r="B504" s="8">
        <v>2360.58</v>
      </c>
      <c r="C504">
        <f>+VLOOKUP($A504,'USD X Barril WTI'!$A$6060:$B$8189,2,0)</f>
        <v>59.23</v>
      </c>
      <c r="D504" s="36">
        <f>+IFERROR(VLOOKUP($A504,'TASA INTERVENCIÓN'!$A$9:$B$4757,2,0),D503)</f>
        <v>4.4999999999999998E-2</v>
      </c>
      <c r="E504" s="52">
        <v>2.5000000000000001E-3</v>
      </c>
      <c r="F504">
        <f t="shared" si="27"/>
        <v>0.95933014354066992</v>
      </c>
      <c r="G504" s="9">
        <f t="shared" si="26"/>
        <v>2264.5755502392344</v>
      </c>
      <c r="H504" s="33">
        <f t="shared" si="28"/>
        <v>2287.7721531100483</v>
      </c>
      <c r="I504" s="34">
        <f t="shared" si="29"/>
        <v>72.807846889951634</v>
      </c>
    </row>
    <row r="505" spans="1:9" x14ac:dyDescent="0.25">
      <c r="A505" s="7">
        <v>42136</v>
      </c>
      <c r="B505" s="9">
        <v>2381.5300000000002</v>
      </c>
      <c r="C505">
        <f>+VLOOKUP($A505,'USD X Barril WTI'!$A$6060:$B$8189,2,0)</f>
        <v>60.72</v>
      </c>
      <c r="D505" s="36">
        <f>+IFERROR(VLOOKUP($A505,'TASA INTERVENCIÓN'!$A$9:$B$4757,2,0),D504)</f>
        <v>4.4999999999999998E-2</v>
      </c>
      <c r="E505" s="52">
        <v>2.5000000000000001E-3</v>
      </c>
      <c r="F505">
        <f t="shared" si="27"/>
        <v>0.95933014354066992</v>
      </c>
      <c r="G505" s="9">
        <f t="shared" si="26"/>
        <v>2284.6735167464117</v>
      </c>
      <c r="H505" s="33">
        <f t="shared" si="28"/>
        <v>2287.7721531100483</v>
      </c>
      <c r="I505" s="34">
        <f t="shared" si="29"/>
        <v>93.757846889951907</v>
      </c>
    </row>
    <row r="506" spans="1:9" x14ac:dyDescent="0.25">
      <c r="A506" s="7">
        <v>42137</v>
      </c>
      <c r="B506" s="8">
        <v>2386.77</v>
      </c>
      <c r="C506">
        <f>+VLOOKUP($A506,'USD X Barril WTI'!$A$6060:$B$8189,2,0)</f>
        <v>60.5</v>
      </c>
      <c r="D506" s="36">
        <f>+IFERROR(VLOOKUP($A506,'TASA INTERVENCIÓN'!$A$9:$B$4757,2,0),D505)</f>
        <v>4.4999999999999998E-2</v>
      </c>
      <c r="E506" s="52">
        <v>2.5000000000000001E-3</v>
      </c>
      <c r="F506">
        <f t="shared" si="27"/>
        <v>0.95933014354066992</v>
      </c>
      <c r="G506" s="9">
        <f t="shared" si="26"/>
        <v>2289.7004066985646</v>
      </c>
      <c r="H506" s="33">
        <f t="shared" si="28"/>
        <v>2274.8691626794262</v>
      </c>
      <c r="I506" s="34">
        <f t="shared" si="29"/>
        <v>111.90083732057383</v>
      </c>
    </row>
    <row r="507" spans="1:9" x14ac:dyDescent="0.25">
      <c r="A507" s="7">
        <v>42138</v>
      </c>
      <c r="B507" s="9">
        <v>2377.87</v>
      </c>
      <c r="C507">
        <f>+VLOOKUP($A507,'USD X Barril WTI'!$A$6060:$B$8189,2,0)</f>
        <v>59.89</v>
      </c>
      <c r="D507" s="36">
        <f>+IFERROR(VLOOKUP($A507,'TASA INTERVENCIÓN'!$A$9:$B$4757,2,0),D506)</f>
        <v>4.4999999999999998E-2</v>
      </c>
      <c r="E507" s="52">
        <v>2.5000000000000001E-3</v>
      </c>
      <c r="F507">
        <f t="shared" si="27"/>
        <v>0.95933014354066992</v>
      </c>
      <c r="G507" s="9">
        <f t="shared" si="26"/>
        <v>2281.1623684210526</v>
      </c>
      <c r="H507" s="33">
        <f t="shared" si="28"/>
        <v>2283.9636124401914</v>
      </c>
      <c r="I507" s="34">
        <f t="shared" si="29"/>
        <v>93.906387559808536</v>
      </c>
    </row>
    <row r="508" spans="1:9" x14ac:dyDescent="0.25">
      <c r="A508" s="7">
        <v>42139</v>
      </c>
      <c r="B508" s="8">
        <v>2389.4899999999998</v>
      </c>
      <c r="C508">
        <f>+VLOOKUP($A508,'USD X Barril WTI'!$A$6060:$B$8189,2,0)</f>
        <v>59.73</v>
      </c>
      <c r="D508" s="36">
        <f>+IFERROR(VLOOKUP($A508,'TASA INTERVENCIÓN'!$A$9:$B$4757,2,0),D507)</f>
        <v>4.4999999999999998E-2</v>
      </c>
      <c r="E508" s="52">
        <v>2.5000000000000001E-3</v>
      </c>
      <c r="F508">
        <f t="shared" si="27"/>
        <v>0.95933014354066992</v>
      </c>
      <c r="G508" s="9">
        <f t="shared" si="26"/>
        <v>2292.309784688995</v>
      </c>
      <c r="H508" s="33">
        <f t="shared" si="28"/>
        <v>2318.3268181818185</v>
      </c>
      <c r="I508" s="34">
        <f t="shared" si="29"/>
        <v>71.163181818181329</v>
      </c>
    </row>
    <row r="509" spans="1:9" x14ac:dyDescent="0.25">
      <c r="A509" s="7">
        <v>42140</v>
      </c>
      <c r="B509" s="9">
        <v>2417.0100000000002</v>
      </c>
      <c r="C509" t="e">
        <f>+VLOOKUP($A509,'USD X Barril WTI'!$A$6060:$B$8189,2,0)</f>
        <v>#N/A</v>
      </c>
      <c r="D509" s="36">
        <f>+IFERROR(VLOOKUP($A509,'TASA INTERVENCIÓN'!$A$9:$B$4757,2,0),D508)</f>
        <v>4.4999999999999998E-2</v>
      </c>
      <c r="E509" s="52">
        <v>2.5000000000000001E-3</v>
      </c>
      <c r="F509">
        <f t="shared" si="27"/>
        <v>0.95933014354066992</v>
      </c>
      <c r="G509" s="9">
        <f t="shared" si="26"/>
        <v>2318.7105502392346</v>
      </c>
      <c r="H509" s="33">
        <f t="shared" si="28"/>
        <v>2303.380454545455</v>
      </c>
      <c r="I509" s="34">
        <f t="shared" si="29"/>
        <v>113.62954545454522</v>
      </c>
    </row>
    <row r="510" spans="1:9" x14ac:dyDescent="0.25">
      <c r="A510" s="7">
        <v>42141</v>
      </c>
      <c r="B510" s="8">
        <v>2417.0100000000002</v>
      </c>
      <c r="C510" t="e">
        <f>+VLOOKUP($A510,'USD X Barril WTI'!$A$6060:$B$8189,2,0)</f>
        <v>#N/A</v>
      </c>
      <c r="D510" s="36">
        <f>+IFERROR(VLOOKUP($A510,'TASA INTERVENCIÓN'!$A$9:$B$4757,2,0),D509)</f>
        <v>4.4999999999999998E-2</v>
      </c>
      <c r="E510" s="52">
        <v>2.5000000000000001E-3</v>
      </c>
      <c r="F510">
        <f t="shared" si="27"/>
        <v>0.95933014354066992</v>
      </c>
      <c r="G510" s="9">
        <f t="shared" si="26"/>
        <v>2318.7105502392346</v>
      </c>
      <c r="H510" s="33">
        <f t="shared" si="28"/>
        <v>2279.5890669856462</v>
      </c>
      <c r="I510" s="34">
        <f t="shared" si="29"/>
        <v>137.42093301435398</v>
      </c>
    </row>
    <row r="511" spans="1:9" x14ac:dyDescent="0.25">
      <c r="A511" s="7">
        <v>42142</v>
      </c>
      <c r="B511" s="9">
        <v>2417.0100000000002</v>
      </c>
      <c r="C511">
        <f>+VLOOKUP($A511,'USD X Barril WTI'!$A$6060:$B$8189,2,0)</f>
        <v>59.44</v>
      </c>
      <c r="D511" s="36">
        <f>+IFERROR(VLOOKUP($A511,'TASA INTERVENCIÓN'!$A$9:$B$4757,2,0),D510)</f>
        <v>4.4999999999999998E-2</v>
      </c>
      <c r="E511" s="52">
        <v>2.5000000000000001E-3</v>
      </c>
      <c r="F511">
        <f t="shared" si="27"/>
        <v>0.95933014354066992</v>
      </c>
      <c r="G511" s="9">
        <f t="shared" si="26"/>
        <v>2318.7105502392346</v>
      </c>
      <c r="H511" s="33">
        <f t="shared" si="28"/>
        <v>2279.5890669856462</v>
      </c>
      <c r="I511" s="34">
        <f t="shared" si="29"/>
        <v>137.42093301435398</v>
      </c>
    </row>
    <row r="512" spans="1:9" x14ac:dyDescent="0.25">
      <c r="A512" s="7">
        <v>42143</v>
      </c>
      <c r="B512" s="8">
        <v>2417.0100000000002</v>
      </c>
      <c r="C512">
        <f>+VLOOKUP($A512,'USD X Barril WTI'!$A$6060:$B$8189,2,0)</f>
        <v>57.3</v>
      </c>
      <c r="D512" s="36">
        <f>+IFERROR(VLOOKUP($A512,'TASA INTERVENCIÓN'!$A$9:$B$4757,2,0),D511)</f>
        <v>4.4999999999999998E-2</v>
      </c>
      <c r="E512" s="52">
        <v>2.5000000000000001E-3</v>
      </c>
      <c r="F512">
        <f t="shared" si="27"/>
        <v>0.95933014354066992</v>
      </c>
      <c r="G512" s="9">
        <f t="shared" si="26"/>
        <v>2318.7105502392346</v>
      </c>
      <c r="H512" s="33">
        <f t="shared" si="28"/>
        <v>2279.5890669856462</v>
      </c>
      <c r="I512" s="34">
        <f t="shared" si="29"/>
        <v>137.42093301435398</v>
      </c>
    </row>
    <row r="513" spans="1:9" x14ac:dyDescent="0.25">
      <c r="A513" s="7">
        <v>42144</v>
      </c>
      <c r="B513" s="9">
        <v>2475.4499999999998</v>
      </c>
      <c r="C513">
        <f>+VLOOKUP($A513,'USD X Barril WTI'!$A$6060:$B$8189,2,0)</f>
        <v>58.96</v>
      </c>
      <c r="D513" s="36">
        <f>+IFERROR(VLOOKUP($A513,'TASA INTERVENCIÓN'!$A$9:$B$4757,2,0),D512)</f>
        <v>4.4999999999999998E-2</v>
      </c>
      <c r="E513" s="52">
        <v>2.5000000000000001E-3</v>
      </c>
      <c r="F513">
        <f t="shared" si="27"/>
        <v>0.95933014354066992</v>
      </c>
      <c r="G513" s="9">
        <f t="shared" si="26"/>
        <v>2374.7738038277512</v>
      </c>
      <c r="H513" s="33">
        <f t="shared" si="28"/>
        <v>2279.5890669856462</v>
      </c>
      <c r="I513" s="34">
        <f t="shared" si="29"/>
        <v>195.86093301435358</v>
      </c>
    </row>
    <row r="514" spans="1:9" x14ac:dyDescent="0.25">
      <c r="A514" s="7">
        <v>42145</v>
      </c>
      <c r="B514" s="8">
        <v>2503.37</v>
      </c>
      <c r="C514">
        <f>+VLOOKUP($A514,'USD X Barril WTI'!$A$6060:$B$8189,2,0)</f>
        <v>60.18</v>
      </c>
      <c r="D514" s="36">
        <f>+IFERROR(VLOOKUP($A514,'TASA INTERVENCIÓN'!$A$9:$B$4757,2,0),D513)</f>
        <v>4.4999999999999998E-2</v>
      </c>
      <c r="E514" s="52">
        <v>2.5000000000000001E-3</v>
      </c>
      <c r="F514">
        <f t="shared" si="27"/>
        <v>0.95933014354066992</v>
      </c>
      <c r="G514" s="9">
        <f t="shared" si="26"/>
        <v>2401.558301435407</v>
      </c>
      <c r="H514" s="33">
        <f t="shared" si="28"/>
        <v>2318.0965789473685</v>
      </c>
      <c r="I514" s="34">
        <f t="shared" si="29"/>
        <v>185.27342105263142</v>
      </c>
    </row>
    <row r="515" spans="1:9" x14ac:dyDescent="0.25">
      <c r="A515" s="7">
        <v>42146</v>
      </c>
      <c r="B515" s="9">
        <v>2489.39</v>
      </c>
      <c r="C515">
        <f>+VLOOKUP($A515,'USD X Barril WTI'!$A$6060:$B$8189,2,0)</f>
        <v>58.88</v>
      </c>
      <c r="D515" s="36">
        <f>+IFERROR(VLOOKUP($A515,'TASA INTERVENCIÓN'!$A$9:$B$4757,2,0),D514)</f>
        <v>4.4999999999999998E-2</v>
      </c>
      <c r="E515" s="52">
        <v>2.5000000000000001E-3</v>
      </c>
      <c r="F515">
        <f t="shared" si="27"/>
        <v>0.95933014354066992</v>
      </c>
      <c r="G515" s="9">
        <f t="shared" si="26"/>
        <v>2388.1468660287082</v>
      </c>
      <c r="H515" s="33">
        <f t="shared" si="28"/>
        <v>2330.894043062201</v>
      </c>
      <c r="I515" s="34">
        <f t="shared" si="29"/>
        <v>158.49595693779884</v>
      </c>
    </row>
    <row r="516" spans="1:9" x14ac:dyDescent="0.25">
      <c r="A516" s="7">
        <v>42147</v>
      </c>
      <c r="B516" s="8">
        <v>2500.2199999999998</v>
      </c>
      <c r="C516" t="e">
        <f>+VLOOKUP($A516,'USD X Barril WTI'!$A$6060:$B$8189,2,0)</f>
        <v>#N/A</v>
      </c>
      <c r="D516" s="36">
        <f>+IFERROR(VLOOKUP($A516,'TASA INTERVENCIÓN'!$A$9:$B$4757,2,0),D515)</f>
        <v>4.4999999999999998E-2</v>
      </c>
      <c r="E516" s="52">
        <v>2.5000000000000001E-3</v>
      </c>
      <c r="F516">
        <f t="shared" si="27"/>
        <v>0.95933014354066992</v>
      </c>
      <c r="G516" s="9">
        <f t="shared" si="26"/>
        <v>2398.5364114832537</v>
      </c>
      <c r="H516" s="33">
        <f t="shared" si="28"/>
        <v>2345.7156937799045</v>
      </c>
      <c r="I516" s="34">
        <f t="shared" si="29"/>
        <v>154.50430622009526</v>
      </c>
    </row>
    <row r="517" spans="1:9" x14ac:dyDescent="0.25">
      <c r="A517" s="7">
        <v>42148</v>
      </c>
      <c r="B517" s="9">
        <v>2500.2199999999998</v>
      </c>
      <c r="C517" t="e">
        <f>+VLOOKUP($A517,'USD X Barril WTI'!$A$6060:$B$8189,2,0)</f>
        <v>#N/A</v>
      </c>
      <c r="D517" s="36">
        <f>+IFERROR(VLOOKUP($A517,'TASA INTERVENCIÓN'!$A$9:$B$4757,2,0),D516)</f>
        <v>4.4999999999999998E-2</v>
      </c>
      <c r="E517" s="52">
        <v>2.5000000000000001E-3</v>
      </c>
      <c r="F517">
        <f t="shared" si="27"/>
        <v>0.95933014354066992</v>
      </c>
      <c r="G517" s="9">
        <f t="shared" si="26"/>
        <v>2398.5364114832537</v>
      </c>
      <c r="H517" s="33">
        <f t="shared" si="28"/>
        <v>2355.6735406698567</v>
      </c>
      <c r="I517" s="34">
        <f t="shared" si="29"/>
        <v>144.54645933014308</v>
      </c>
    </row>
    <row r="518" spans="1:9" x14ac:dyDescent="0.25">
      <c r="A518" s="7">
        <v>42149</v>
      </c>
      <c r="B518" s="8">
        <v>2500.2199999999998</v>
      </c>
      <c r="C518" t="e">
        <f>+VLOOKUP($A518,'USD X Barril WTI'!$A$6060:$B$8189,2,0)</f>
        <v>#N/A</v>
      </c>
      <c r="D518" s="36">
        <f>+IFERROR(VLOOKUP($A518,'TASA INTERVENCIÓN'!$A$9:$B$4757,2,0),D517)</f>
        <v>4.4999999999999998E-2</v>
      </c>
      <c r="E518" s="52">
        <v>2.5000000000000001E-3</v>
      </c>
      <c r="F518">
        <f t="shared" si="27"/>
        <v>0.95933014354066992</v>
      </c>
      <c r="G518" s="9">
        <f t="shared" si="26"/>
        <v>2398.5364114832537</v>
      </c>
      <c r="H518" s="33">
        <f t="shared" si="28"/>
        <v>2355.6735406698567</v>
      </c>
      <c r="I518" s="34">
        <f t="shared" si="29"/>
        <v>144.54645933014308</v>
      </c>
    </row>
    <row r="519" spans="1:9" x14ac:dyDescent="0.25">
      <c r="A519" s="7">
        <v>42150</v>
      </c>
      <c r="B519" s="9">
        <v>2500.2199999999998</v>
      </c>
      <c r="C519">
        <f>+VLOOKUP($A519,'USD X Barril WTI'!$A$6060:$B$8189,2,0)</f>
        <v>57.29</v>
      </c>
      <c r="D519" s="36">
        <f>+IFERROR(VLOOKUP($A519,'TASA INTERVENCIÓN'!$A$9:$B$4757,2,0),D518)</f>
        <v>4.4999999999999998E-2</v>
      </c>
      <c r="E519" s="52">
        <v>2.5000000000000001E-3</v>
      </c>
      <c r="F519">
        <f t="shared" si="27"/>
        <v>0.95933014354066992</v>
      </c>
      <c r="G519" s="9">
        <f t="shared" si="26"/>
        <v>2398.5364114832537</v>
      </c>
      <c r="H519" s="33">
        <f t="shared" si="28"/>
        <v>2355.6735406698567</v>
      </c>
      <c r="I519" s="34">
        <f t="shared" si="29"/>
        <v>144.54645933014308</v>
      </c>
    </row>
    <row r="520" spans="1:9" x14ac:dyDescent="0.25">
      <c r="A520" s="7">
        <v>42151</v>
      </c>
      <c r="B520" s="8">
        <v>2542.5300000000002</v>
      </c>
      <c r="C520">
        <f>+VLOOKUP($A520,'USD X Barril WTI'!$A$6060:$B$8189,2,0)</f>
        <v>57.51</v>
      </c>
      <c r="D520" s="36">
        <f>+IFERROR(VLOOKUP($A520,'TASA INTERVENCIÓN'!$A$9:$B$4757,2,0),D519)</f>
        <v>4.4999999999999998E-2</v>
      </c>
      <c r="E520" s="52">
        <v>2.5000000000000001E-3</v>
      </c>
      <c r="F520">
        <f t="shared" si="27"/>
        <v>0.95933014354066992</v>
      </c>
      <c r="G520" s="9">
        <f t="shared" si="26"/>
        <v>2439.1256698564598</v>
      </c>
      <c r="H520" s="33">
        <f t="shared" si="28"/>
        <v>2388.5497846889953</v>
      </c>
      <c r="I520" s="34">
        <f t="shared" si="29"/>
        <v>153.98021531100494</v>
      </c>
    </row>
    <row r="521" spans="1:9" x14ac:dyDescent="0.25">
      <c r="A521" s="7">
        <v>42152</v>
      </c>
      <c r="B521" s="9">
        <v>2548.13</v>
      </c>
      <c r="C521">
        <f>+VLOOKUP($A521,'USD X Barril WTI'!$A$6060:$B$8189,2,0)</f>
        <v>57.69</v>
      </c>
      <c r="D521" s="36">
        <f>+IFERROR(VLOOKUP($A521,'TASA INTERVENCIÓN'!$A$9:$B$4757,2,0),D520)</f>
        <v>4.4999999999999998E-2</v>
      </c>
      <c r="E521" s="52">
        <v>2.5000000000000001E-3</v>
      </c>
      <c r="F521">
        <f t="shared" si="27"/>
        <v>0.95933014354066992</v>
      </c>
      <c r="G521" s="9">
        <f t="shared" ref="G521:G584" si="30">+B521*F521</f>
        <v>2444.4979186602873</v>
      </c>
      <c r="H521" s="33">
        <f t="shared" si="28"/>
        <v>2398.8913636363641</v>
      </c>
      <c r="I521" s="34">
        <f t="shared" si="29"/>
        <v>149.23863636363603</v>
      </c>
    </row>
    <row r="522" spans="1:9" x14ac:dyDescent="0.25">
      <c r="A522" s="7">
        <v>42153</v>
      </c>
      <c r="B522" s="8">
        <v>2549.9699999999998</v>
      </c>
      <c r="C522">
        <f>+VLOOKUP($A522,'USD X Barril WTI'!$A$6060:$B$8189,2,0)</f>
        <v>60.25</v>
      </c>
      <c r="D522" s="36">
        <f>+IFERROR(VLOOKUP($A522,'TASA INTERVENCIÓN'!$A$9:$B$4757,2,0),D521)</f>
        <v>4.4999999999999998E-2</v>
      </c>
      <c r="E522" s="52">
        <v>2.5000000000000001E-3</v>
      </c>
      <c r="F522">
        <f t="shared" ref="F522:F585" si="31">+(1+E522)/(1+D522)</f>
        <v>0.95933014354066992</v>
      </c>
      <c r="G522" s="9">
        <f t="shared" si="30"/>
        <v>2446.263086124402</v>
      </c>
      <c r="H522" s="33">
        <f t="shared" si="28"/>
        <v>2388.1660526315791</v>
      </c>
      <c r="I522" s="34">
        <f t="shared" si="29"/>
        <v>161.80394736842072</v>
      </c>
    </row>
    <row r="523" spans="1:9" x14ac:dyDescent="0.25">
      <c r="A523" s="7">
        <v>42154</v>
      </c>
      <c r="B523" s="9">
        <v>2533.79</v>
      </c>
      <c r="C523" t="e">
        <f>+VLOOKUP($A523,'USD X Barril WTI'!$A$6060:$B$8189,2,0)</f>
        <v>#N/A</v>
      </c>
      <c r="D523" s="36">
        <f>+IFERROR(VLOOKUP($A523,'TASA INTERVENCIÓN'!$A$9:$B$4757,2,0),D522)</f>
        <v>4.4999999999999998E-2</v>
      </c>
      <c r="E523" s="52">
        <v>2.5000000000000001E-3</v>
      </c>
      <c r="F523">
        <f t="shared" si="31"/>
        <v>0.95933014354066992</v>
      </c>
      <c r="G523" s="9">
        <f t="shared" si="30"/>
        <v>2430.741124401914</v>
      </c>
      <c r="H523" s="33">
        <f t="shared" si="28"/>
        <v>2383.5324880382777</v>
      </c>
      <c r="I523" s="34">
        <f t="shared" si="29"/>
        <v>150.25751196172223</v>
      </c>
    </row>
    <row r="524" spans="1:9" x14ac:dyDescent="0.25">
      <c r="A524" s="7">
        <v>42155</v>
      </c>
      <c r="B524" s="8">
        <v>2533.79</v>
      </c>
      <c r="C524" t="e">
        <f>+VLOOKUP($A524,'USD X Barril WTI'!$A$6060:$B$8189,2,0)</f>
        <v>#N/A</v>
      </c>
      <c r="D524" s="36">
        <f>+IFERROR(VLOOKUP($A524,'TASA INTERVENCIÓN'!$A$9:$B$4757,2,0),D523)</f>
        <v>4.4999999999999998E-2</v>
      </c>
      <c r="E524" s="52">
        <v>2.5000000000000001E-3</v>
      </c>
      <c r="F524">
        <f t="shared" si="31"/>
        <v>0.95933014354066992</v>
      </c>
      <c r="G524" s="9">
        <f t="shared" si="30"/>
        <v>2430.741124401914</v>
      </c>
      <c r="H524" s="33">
        <f t="shared" si="28"/>
        <v>2395.4377751196171</v>
      </c>
      <c r="I524" s="34">
        <f t="shared" si="29"/>
        <v>138.35222488038289</v>
      </c>
    </row>
    <row r="525" spans="1:9" x14ac:dyDescent="0.25">
      <c r="A525" s="7">
        <v>42156</v>
      </c>
      <c r="B525" s="9">
        <v>2533.79</v>
      </c>
      <c r="C525">
        <f>+VLOOKUP($A525,'USD X Barril WTI'!$A$6060:$B$8189,2,0)</f>
        <v>60.24</v>
      </c>
      <c r="D525" s="36">
        <f>+IFERROR(VLOOKUP($A525,'TASA INTERVENCIÓN'!$A$9:$B$4757,2,0),D524)</f>
        <v>4.4999999999999998E-2</v>
      </c>
      <c r="E525" s="52">
        <v>2.5000000000000001E-3</v>
      </c>
      <c r="F525">
        <f t="shared" si="31"/>
        <v>0.95933014354066992</v>
      </c>
      <c r="G525" s="9">
        <f t="shared" si="30"/>
        <v>2430.741124401914</v>
      </c>
      <c r="H525" s="33">
        <f t="shared" si="28"/>
        <v>2395.4377751196171</v>
      </c>
      <c r="I525" s="34">
        <f t="shared" si="29"/>
        <v>138.35222488038289</v>
      </c>
    </row>
    <row r="526" spans="1:9" x14ac:dyDescent="0.25">
      <c r="A526" s="7">
        <v>42157</v>
      </c>
      <c r="B526" s="8">
        <v>2549.29</v>
      </c>
      <c r="C526">
        <f>+VLOOKUP($A526,'USD X Barril WTI'!$A$6060:$B$8189,2,0)</f>
        <v>61.3</v>
      </c>
      <c r="D526" s="36">
        <f>+IFERROR(VLOOKUP($A526,'TASA INTERVENCIÓN'!$A$9:$B$4757,2,0),D525)</f>
        <v>4.4999999999999998E-2</v>
      </c>
      <c r="E526" s="52">
        <v>2.5000000000000001E-3</v>
      </c>
      <c r="F526">
        <f t="shared" si="31"/>
        <v>0.95933014354066992</v>
      </c>
      <c r="G526" s="9">
        <f t="shared" si="30"/>
        <v>2445.6107416267946</v>
      </c>
      <c r="H526" s="33">
        <f t="shared" si="28"/>
        <v>2395.4377751196171</v>
      </c>
      <c r="I526" s="34">
        <f t="shared" si="29"/>
        <v>153.85222488038289</v>
      </c>
    </row>
    <row r="527" spans="1:9" x14ac:dyDescent="0.25">
      <c r="A527" s="7">
        <v>42158</v>
      </c>
      <c r="B527" s="9">
        <v>2554.44</v>
      </c>
      <c r="C527">
        <f>+VLOOKUP($A527,'USD X Barril WTI'!$A$6060:$B$8189,2,0)</f>
        <v>59.67</v>
      </c>
      <c r="D527" s="36">
        <f>+IFERROR(VLOOKUP($A527,'TASA INTERVENCIÓN'!$A$9:$B$4757,2,0),D526)</f>
        <v>4.4999999999999998E-2</v>
      </c>
      <c r="E527" s="52">
        <v>2.5000000000000001E-3</v>
      </c>
      <c r="F527">
        <f t="shared" si="31"/>
        <v>0.95933014354066992</v>
      </c>
      <c r="G527" s="9">
        <f t="shared" si="30"/>
        <v>2450.5512918660288</v>
      </c>
      <c r="H527" s="33">
        <f t="shared" si="28"/>
        <v>2419.4594019138758</v>
      </c>
      <c r="I527" s="34">
        <f t="shared" si="29"/>
        <v>134.98059808612425</v>
      </c>
    </row>
    <row r="528" spans="1:9" x14ac:dyDescent="0.25">
      <c r="A528" s="7">
        <v>42159</v>
      </c>
      <c r="B528" s="8">
        <v>2571.92</v>
      </c>
      <c r="C528">
        <f>+VLOOKUP($A528,'USD X Barril WTI'!$A$6060:$B$8189,2,0)</f>
        <v>58</v>
      </c>
      <c r="D528" s="36">
        <f>+IFERROR(VLOOKUP($A528,'TASA INTERVENCIÓN'!$A$9:$B$4757,2,0),D527)</f>
        <v>4.4999999999999998E-2</v>
      </c>
      <c r="E528" s="52">
        <v>2.5000000000000001E-3</v>
      </c>
      <c r="F528">
        <f t="shared" si="31"/>
        <v>0.95933014354066992</v>
      </c>
      <c r="G528" s="9">
        <f t="shared" si="30"/>
        <v>2467.3203827751199</v>
      </c>
      <c r="H528" s="33">
        <f t="shared" si="28"/>
        <v>2451.165263157895</v>
      </c>
      <c r="I528" s="34">
        <f t="shared" si="29"/>
        <v>120.7547368421051</v>
      </c>
    </row>
    <row r="529" spans="1:9" x14ac:dyDescent="0.25">
      <c r="A529" s="7">
        <v>42160</v>
      </c>
      <c r="B529" s="9">
        <v>2588.56</v>
      </c>
      <c r="C529">
        <f>+VLOOKUP($A529,'USD X Barril WTI'!$A$6060:$B$8189,2,0)</f>
        <v>59.11</v>
      </c>
      <c r="D529" s="36">
        <f>+IFERROR(VLOOKUP($A529,'TASA INTERVENCIÓN'!$A$9:$B$4757,2,0),D528)</f>
        <v>4.4999999999999998E-2</v>
      </c>
      <c r="E529" s="52">
        <v>2.5000000000000001E-3</v>
      </c>
      <c r="F529">
        <f t="shared" si="31"/>
        <v>0.95933014354066992</v>
      </c>
      <c r="G529" s="9">
        <f t="shared" si="30"/>
        <v>2483.2836363636366</v>
      </c>
      <c r="H529" s="33">
        <f t="shared" si="28"/>
        <v>2461.545215311005</v>
      </c>
      <c r="I529" s="34">
        <f t="shared" si="29"/>
        <v>127.01478468899495</v>
      </c>
    </row>
    <row r="530" spans="1:9" x14ac:dyDescent="0.25">
      <c r="A530" s="7">
        <v>42161</v>
      </c>
      <c r="B530" s="8">
        <v>2623.66</v>
      </c>
      <c r="C530" t="e">
        <f>+VLOOKUP($A530,'USD X Barril WTI'!$A$6060:$B$8189,2,0)</f>
        <v>#N/A</v>
      </c>
      <c r="D530" s="36">
        <f>+IFERROR(VLOOKUP($A530,'TASA INTERVENCIÓN'!$A$9:$B$4757,2,0),D529)</f>
        <v>4.4999999999999998E-2</v>
      </c>
      <c r="E530" s="52">
        <v>2.5000000000000001E-3</v>
      </c>
      <c r="F530">
        <f t="shared" si="31"/>
        <v>0.95933014354066992</v>
      </c>
      <c r="G530" s="9">
        <f t="shared" si="30"/>
        <v>2516.9561244019137</v>
      </c>
      <c r="H530" s="33">
        <f t="shared" si="28"/>
        <v>2440.0274401913875</v>
      </c>
      <c r="I530" s="34">
        <f t="shared" si="29"/>
        <v>183.63255980861231</v>
      </c>
    </row>
    <row r="531" spans="1:9" x14ac:dyDescent="0.25">
      <c r="A531" s="7">
        <v>42162</v>
      </c>
      <c r="B531" s="9">
        <v>2623.66</v>
      </c>
      <c r="C531" t="e">
        <f>+VLOOKUP($A531,'USD X Barril WTI'!$A$6060:$B$8189,2,0)</f>
        <v>#N/A</v>
      </c>
      <c r="D531" s="36">
        <f>+IFERROR(VLOOKUP($A531,'TASA INTERVENCIÓN'!$A$9:$B$4757,2,0),D530)</f>
        <v>4.4999999999999998E-2</v>
      </c>
      <c r="E531" s="52">
        <v>2.5000000000000001E-3</v>
      </c>
      <c r="F531">
        <f t="shared" si="31"/>
        <v>0.95933014354066992</v>
      </c>
      <c r="G531" s="9">
        <f t="shared" si="30"/>
        <v>2516.9561244019137</v>
      </c>
      <c r="H531" s="33">
        <f t="shared" si="28"/>
        <v>2461.2670095693784</v>
      </c>
      <c r="I531" s="34">
        <f t="shared" si="29"/>
        <v>162.39299043062147</v>
      </c>
    </row>
    <row r="532" spans="1:9" x14ac:dyDescent="0.25">
      <c r="A532" s="7">
        <v>42163</v>
      </c>
      <c r="B532" s="8">
        <v>2623.66</v>
      </c>
      <c r="C532">
        <f>+VLOOKUP($A532,'USD X Barril WTI'!$A$6060:$B$8189,2,0)</f>
        <v>58.15</v>
      </c>
      <c r="D532" s="36">
        <f>+IFERROR(VLOOKUP($A532,'TASA INTERVENCIÓN'!$A$9:$B$4757,2,0),D531)</f>
        <v>4.4999999999999998E-2</v>
      </c>
      <c r="E532" s="52">
        <v>2.5000000000000001E-3</v>
      </c>
      <c r="F532">
        <f t="shared" si="31"/>
        <v>0.95933014354066992</v>
      </c>
      <c r="G532" s="9">
        <f t="shared" si="30"/>
        <v>2516.9561244019137</v>
      </c>
      <c r="H532" s="33">
        <f t="shared" si="28"/>
        <v>2461.2670095693784</v>
      </c>
      <c r="I532" s="34">
        <f t="shared" si="29"/>
        <v>162.39299043062147</v>
      </c>
    </row>
    <row r="533" spans="1:9" x14ac:dyDescent="0.25">
      <c r="A533" s="7">
        <v>42164</v>
      </c>
      <c r="B533" s="9">
        <v>2623.66</v>
      </c>
      <c r="C533">
        <f>+VLOOKUP($A533,'USD X Barril WTI'!$A$6060:$B$8189,2,0)</f>
        <v>60.15</v>
      </c>
      <c r="D533" s="36">
        <f>+IFERROR(VLOOKUP($A533,'TASA INTERVENCIÓN'!$A$9:$B$4757,2,0),D532)</f>
        <v>4.4999999999999998E-2</v>
      </c>
      <c r="E533" s="52">
        <v>2.5000000000000001E-3</v>
      </c>
      <c r="F533">
        <f t="shared" si="31"/>
        <v>0.95933014354066992</v>
      </c>
      <c r="G533" s="9">
        <f t="shared" si="30"/>
        <v>2516.9561244019137</v>
      </c>
      <c r="H533" s="33">
        <f t="shared" si="28"/>
        <v>2461.2670095693784</v>
      </c>
      <c r="I533" s="34">
        <f t="shared" si="29"/>
        <v>162.39299043062147</v>
      </c>
    </row>
    <row r="534" spans="1:9" x14ac:dyDescent="0.25">
      <c r="A534" s="7">
        <v>42165</v>
      </c>
      <c r="B534" s="8">
        <v>2569.17</v>
      </c>
      <c r="C534">
        <f>+VLOOKUP($A534,'USD X Barril WTI'!$A$6060:$B$8189,2,0)</f>
        <v>61.36</v>
      </c>
      <c r="D534" s="36">
        <f>+IFERROR(VLOOKUP($A534,'TASA INTERVENCIÓN'!$A$9:$B$4757,2,0),D533)</f>
        <v>4.4999999999999998E-2</v>
      </c>
      <c r="E534" s="52">
        <v>2.5000000000000001E-3</v>
      </c>
      <c r="F534">
        <f t="shared" si="31"/>
        <v>0.95933014354066992</v>
      </c>
      <c r="G534" s="9">
        <f t="shared" si="30"/>
        <v>2464.6822248803828</v>
      </c>
      <c r="H534" s="33">
        <f t="shared" si="28"/>
        <v>2487.4087559808613</v>
      </c>
      <c r="I534" s="34">
        <f t="shared" si="29"/>
        <v>81.761244019138758</v>
      </c>
    </row>
    <row r="535" spans="1:9" x14ac:dyDescent="0.25">
      <c r="A535" s="7">
        <v>42166</v>
      </c>
      <c r="B535" s="9">
        <v>2523</v>
      </c>
      <c r="C535">
        <f>+VLOOKUP($A535,'USD X Barril WTI'!$A$6060:$B$8189,2,0)</f>
        <v>60.74</v>
      </c>
      <c r="D535" s="36">
        <f>+IFERROR(VLOOKUP($A535,'TASA INTERVENCIÓN'!$A$9:$B$4757,2,0),D534)</f>
        <v>4.4999999999999998E-2</v>
      </c>
      <c r="E535" s="52">
        <v>2.5000000000000001E-3</v>
      </c>
      <c r="F535">
        <f t="shared" si="31"/>
        <v>0.95933014354066992</v>
      </c>
      <c r="G535" s="9">
        <f t="shared" si="30"/>
        <v>2420.3899521531102</v>
      </c>
      <c r="H535" s="33">
        <f t="shared" si="28"/>
        <v>2512.2841866028712</v>
      </c>
      <c r="I535" s="34">
        <f t="shared" si="29"/>
        <v>10.715813397128841</v>
      </c>
    </row>
    <row r="536" spans="1:9" x14ac:dyDescent="0.25">
      <c r="A536" s="7">
        <v>42167</v>
      </c>
      <c r="B536" s="8">
        <v>2538.5500000000002</v>
      </c>
      <c r="C536">
        <f>+VLOOKUP($A536,'USD X Barril WTI'!$A$6060:$B$8189,2,0)</f>
        <v>59.96</v>
      </c>
      <c r="D536" s="36">
        <f>+IFERROR(VLOOKUP($A536,'TASA INTERVENCIÓN'!$A$9:$B$4757,2,0),D535)</f>
        <v>4.4999999999999998E-2</v>
      </c>
      <c r="E536" s="52">
        <v>2.5000000000000001E-3</v>
      </c>
      <c r="F536">
        <f t="shared" si="31"/>
        <v>0.95933014354066992</v>
      </c>
      <c r="G536" s="9">
        <f t="shared" si="30"/>
        <v>2435.3075358851679</v>
      </c>
      <c r="H536" s="33">
        <f t="shared" si="28"/>
        <v>2526.5398325358856</v>
      </c>
      <c r="I536" s="34">
        <f t="shared" si="29"/>
        <v>12.010167464114602</v>
      </c>
    </row>
    <row r="537" spans="1:9" x14ac:dyDescent="0.25">
      <c r="A537" s="7">
        <v>42168</v>
      </c>
      <c r="B537" s="9">
        <v>2535.91</v>
      </c>
      <c r="C537" t="e">
        <f>+VLOOKUP($A537,'USD X Barril WTI'!$A$6060:$B$8189,2,0)</f>
        <v>#N/A</v>
      </c>
      <c r="D537" s="36">
        <f>+IFERROR(VLOOKUP($A537,'TASA INTERVENCIÓN'!$A$9:$B$4757,2,0),D536)</f>
        <v>4.4999999999999998E-2</v>
      </c>
      <c r="E537" s="52">
        <v>2.5000000000000001E-3</v>
      </c>
      <c r="F537">
        <f t="shared" si="31"/>
        <v>0.95933014354066992</v>
      </c>
      <c r="G537" s="9">
        <f t="shared" si="30"/>
        <v>2432.7749043062199</v>
      </c>
      <c r="H537" s="33">
        <f t="shared" si="28"/>
        <v>2503.9284210526316</v>
      </c>
      <c r="I537" s="34">
        <f t="shared" si="29"/>
        <v>31.981578947368234</v>
      </c>
    </row>
    <row r="538" spans="1:9" x14ac:dyDescent="0.25">
      <c r="A538" s="7">
        <v>42169</v>
      </c>
      <c r="B538" s="8">
        <v>2535.91</v>
      </c>
      <c r="C538" t="e">
        <f>+VLOOKUP($A538,'USD X Barril WTI'!$A$6060:$B$8189,2,0)</f>
        <v>#N/A</v>
      </c>
      <c r="D538" s="36">
        <f>+IFERROR(VLOOKUP($A538,'TASA INTERVENCIÓN'!$A$9:$B$4757,2,0),D537)</f>
        <v>4.4999999999999998E-2</v>
      </c>
      <c r="E538" s="52">
        <v>2.5000000000000001E-3</v>
      </c>
      <c r="F538">
        <f t="shared" si="31"/>
        <v>0.95933014354066992</v>
      </c>
      <c r="G538" s="9">
        <f t="shared" si="30"/>
        <v>2432.7749043062199</v>
      </c>
      <c r="H538" s="33">
        <f t="shared" si="28"/>
        <v>2553.2763636363638</v>
      </c>
      <c r="I538" s="34">
        <f t="shared" si="29"/>
        <v>-17.366363636363985</v>
      </c>
    </row>
    <row r="539" spans="1:9" x14ac:dyDescent="0.25">
      <c r="A539" s="7">
        <v>42170</v>
      </c>
      <c r="B539" s="9">
        <v>2535.91</v>
      </c>
      <c r="C539">
        <f>+VLOOKUP($A539,'USD X Barril WTI'!$A$6060:$B$8189,2,0)</f>
        <v>59.53</v>
      </c>
      <c r="D539" s="36">
        <f>+IFERROR(VLOOKUP($A539,'TASA INTERVENCIÓN'!$A$9:$B$4757,2,0),D538)</f>
        <v>4.4999999999999998E-2</v>
      </c>
      <c r="E539" s="52">
        <v>2.5000000000000001E-3</v>
      </c>
      <c r="F539">
        <f t="shared" si="31"/>
        <v>0.95933014354066992</v>
      </c>
      <c r="G539" s="9">
        <f t="shared" si="30"/>
        <v>2432.7749043062199</v>
      </c>
      <c r="H539" s="33">
        <f t="shared" si="28"/>
        <v>2553.2763636363638</v>
      </c>
      <c r="I539" s="34">
        <f t="shared" si="29"/>
        <v>-17.366363636363985</v>
      </c>
    </row>
    <row r="540" spans="1:9" x14ac:dyDescent="0.25">
      <c r="A540" s="7">
        <v>42171</v>
      </c>
      <c r="B540" s="8">
        <v>2535.91</v>
      </c>
      <c r="C540">
        <f>+VLOOKUP($A540,'USD X Barril WTI'!$A$6060:$B$8189,2,0)</f>
        <v>60.01</v>
      </c>
      <c r="D540" s="36">
        <f>+IFERROR(VLOOKUP($A540,'TASA INTERVENCIÓN'!$A$9:$B$4757,2,0),D539)</f>
        <v>4.4999999999999998E-2</v>
      </c>
      <c r="E540" s="52">
        <v>2.5000000000000001E-3</v>
      </c>
      <c r="F540">
        <f t="shared" si="31"/>
        <v>0.95933014354066992</v>
      </c>
      <c r="G540" s="9">
        <f t="shared" si="30"/>
        <v>2432.7749043062199</v>
      </c>
      <c r="H540" s="33">
        <f t="shared" si="28"/>
        <v>2553.2763636363638</v>
      </c>
      <c r="I540" s="34">
        <f t="shared" si="29"/>
        <v>-17.366363636363985</v>
      </c>
    </row>
    <row r="541" spans="1:9" x14ac:dyDescent="0.25">
      <c r="A541" s="7">
        <v>42172</v>
      </c>
      <c r="B541" s="9">
        <v>2531.7199999999998</v>
      </c>
      <c r="C541">
        <f>+VLOOKUP($A541,'USD X Barril WTI'!$A$6060:$B$8189,2,0)</f>
        <v>59.89</v>
      </c>
      <c r="D541" s="36">
        <f>+IFERROR(VLOOKUP($A541,'TASA INTERVENCIÓN'!$A$9:$B$4757,2,0),D540)</f>
        <v>4.4999999999999998E-2</v>
      </c>
      <c r="E541" s="52">
        <v>2.5000000000000001E-3</v>
      </c>
      <c r="F541">
        <f t="shared" si="31"/>
        <v>0.95933014354066992</v>
      </c>
      <c r="G541" s="9">
        <f t="shared" si="30"/>
        <v>2428.7553110047847</v>
      </c>
      <c r="H541" s="33">
        <f t="shared" ref="H541:H604" si="32">+G449</f>
        <v>2566.2848803827751</v>
      </c>
      <c r="I541" s="34">
        <f t="shared" si="29"/>
        <v>-34.5648803827753</v>
      </c>
    </row>
    <row r="542" spans="1:9" x14ac:dyDescent="0.25">
      <c r="A542" s="7">
        <v>42173</v>
      </c>
      <c r="B542" s="8">
        <v>2550.4299999999998</v>
      </c>
      <c r="C542">
        <f>+VLOOKUP($A542,'USD X Barril WTI'!$A$6060:$B$8189,2,0)</f>
        <v>60.41</v>
      </c>
      <c r="D542" s="36">
        <f>+IFERROR(VLOOKUP($A542,'TASA INTERVENCIÓN'!$A$9:$B$4757,2,0),D541)</f>
        <v>4.4999999999999998E-2</v>
      </c>
      <c r="E542" s="52">
        <v>2.5000000000000001E-3</v>
      </c>
      <c r="F542">
        <f t="shared" si="31"/>
        <v>0.95933014354066992</v>
      </c>
      <c r="G542" s="9">
        <f t="shared" si="30"/>
        <v>2446.7043779904307</v>
      </c>
      <c r="H542" s="33">
        <f t="shared" si="32"/>
        <v>2569.0573444976076</v>
      </c>
      <c r="I542" s="34">
        <f t="shared" si="29"/>
        <v>-18.627344497607737</v>
      </c>
    </row>
    <row r="543" spans="1:9" x14ac:dyDescent="0.25">
      <c r="A543" s="7">
        <v>42174</v>
      </c>
      <c r="B543" s="9">
        <v>2528.85</v>
      </c>
      <c r="C543">
        <f>+VLOOKUP($A543,'USD X Barril WTI'!$A$6060:$B$8189,2,0)</f>
        <v>59.62</v>
      </c>
      <c r="D543" s="36">
        <f>+IFERROR(VLOOKUP($A543,'TASA INTERVENCIÓN'!$A$9:$B$4757,2,0),D542)</f>
        <v>4.4999999999999998E-2</v>
      </c>
      <c r="E543" s="52">
        <v>2.5000000000000001E-3</v>
      </c>
      <c r="F543">
        <f t="shared" si="31"/>
        <v>0.95933014354066992</v>
      </c>
      <c r="G543" s="9">
        <f t="shared" si="30"/>
        <v>2426.0020334928231</v>
      </c>
      <c r="H543" s="33">
        <f t="shared" si="32"/>
        <v>2543.6542822966508</v>
      </c>
      <c r="I543" s="34">
        <f t="shared" si="29"/>
        <v>-14.804282296650854</v>
      </c>
    </row>
    <row r="544" spans="1:9" x14ac:dyDescent="0.25">
      <c r="A544" s="7">
        <v>42175</v>
      </c>
      <c r="B544" s="8">
        <v>2548.1999999999998</v>
      </c>
      <c r="C544" t="e">
        <f>+VLOOKUP($A544,'USD X Barril WTI'!$A$6060:$B$8189,2,0)</f>
        <v>#N/A</v>
      </c>
      <c r="D544" s="36">
        <f>+IFERROR(VLOOKUP($A544,'TASA INTERVENCIÓN'!$A$9:$B$4757,2,0),D543)</f>
        <v>4.4999999999999998E-2</v>
      </c>
      <c r="E544" s="52">
        <v>2.5000000000000001E-3</v>
      </c>
      <c r="F544">
        <f t="shared" si="31"/>
        <v>0.95933014354066992</v>
      </c>
      <c r="G544" s="9">
        <f t="shared" si="30"/>
        <v>2444.5650717703347</v>
      </c>
      <c r="H544" s="33">
        <f t="shared" si="32"/>
        <v>2507.0942105263161</v>
      </c>
      <c r="I544" s="34">
        <f t="shared" si="29"/>
        <v>41.105789473683672</v>
      </c>
    </row>
    <row r="545" spans="1:9" x14ac:dyDescent="0.25">
      <c r="A545" s="7">
        <v>42176</v>
      </c>
      <c r="B545" s="9">
        <v>2548.1999999999998</v>
      </c>
      <c r="C545" t="e">
        <f>+VLOOKUP($A545,'USD X Barril WTI'!$A$6060:$B$8189,2,0)</f>
        <v>#N/A</v>
      </c>
      <c r="D545" s="36">
        <f>+IFERROR(VLOOKUP($A545,'TASA INTERVENCIÓN'!$A$9:$B$4757,2,0),D544)</f>
        <v>4.4999999999999998E-2</v>
      </c>
      <c r="E545" s="52">
        <v>2.5000000000000001E-3</v>
      </c>
      <c r="F545">
        <f t="shared" si="31"/>
        <v>0.95933014354066992</v>
      </c>
      <c r="G545" s="9">
        <f t="shared" si="30"/>
        <v>2444.5650717703347</v>
      </c>
      <c r="H545" s="33">
        <f t="shared" si="32"/>
        <v>2482.4682057416271</v>
      </c>
      <c r="I545" s="34">
        <f t="shared" si="29"/>
        <v>65.731794258372702</v>
      </c>
    </row>
    <row r="546" spans="1:9" x14ac:dyDescent="0.25">
      <c r="A546" s="7">
        <v>42177</v>
      </c>
      <c r="B546" s="8">
        <v>2548.1999999999998</v>
      </c>
      <c r="C546">
        <f>+VLOOKUP($A546,'USD X Barril WTI'!$A$6060:$B$8189,2,0)</f>
        <v>60.01</v>
      </c>
      <c r="D546" s="36">
        <f>+IFERROR(VLOOKUP($A546,'TASA INTERVENCIÓN'!$A$9:$B$4757,2,0),D545)</f>
        <v>4.4999999999999998E-2</v>
      </c>
      <c r="E546" s="52">
        <v>2.5000000000000001E-3</v>
      </c>
      <c r="F546">
        <f t="shared" si="31"/>
        <v>0.95933014354066992</v>
      </c>
      <c r="G546" s="9">
        <f t="shared" si="30"/>
        <v>2444.5650717703347</v>
      </c>
      <c r="H546" s="33">
        <f t="shared" si="32"/>
        <v>2482.4682057416271</v>
      </c>
      <c r="I546" s="34">
        <f t="shared" si="29"/>
        <v>65.731794258372702</v>
      </c>
    </row>
    <row r="547" spans="1:9" x14ac:dyDescent="0.25">
      <c r="A547" s="7">
        <v>42178</v>
      </c>
      <c r="B547" s="9">
        <v>2537.6799999999998</v>
      </c>
      <c r="C547">
        <f>+VLOOKUP($A547,'USD X Barril WTI'!$A$6060:$B$8189,2,0)</f>
        <v>61.05</v>
      </c>
      <c r="D547" s="36">
        <f>+IFERROR(VLOOKUP($A547,'TASA INTERVENCIÓN'!$A$9:$B$4757,2,0),D546)</f>
        <v>4.4999999999999998E-2</v>
      </c>
      <c r="E547" s="52">
        <v>2.5000000000000001E-3</v>
      </c>
      <c r="F547">
        <f t="shared" si="31"/>
        <v>0.95933014354066992</v>
      </c>
      <c r="G547" s="9">
        <f t="shared" si="30"/>
        <v>2434.4729186602872</v>
      </c>
      <c r="H547" s="33">
        <f t="shared" si="32"/>
        <v>2482.4682057416271</v>
      </c>
      <c r="I547" s="34">
        <f t="shared" si="29"/>
        <v>55.21179425837272</v>
      </c>
    </row>
    <row r="548" spans="1:9" x14ac:dyDescent="0.25">
      <c r="A548" s="7">
        <v>42179</v>
      </c>
      <c r="B548" s="8">
        <v>2550.7399999999998</v>
      </c>
      <c r="C548">
        <f>+VLOOKUP($A548,'USD X Barril WTI'!$A$6060:$B$8189,2,0)</f>
        <v>60.01</v>
      </c>
      <c r="D548" s="36">
        <f>+IFERROR(VLOOKUP($A548,'TASA INTERVENCIÓN'!$A$9:$B$4757,2,0),D547)</f>
        <v>4.4999999999999998E-2</v>
      </c>
      <c r="E548" s="52">
        <v>2.5000000000000001E-3</v>
      </c>
      <c r="F548">
        <f t="shared" si="31"/>
        <v>0.95933014354066992</v>
      </c>
      <c r="G548" s="9">
        <f t="shared" si="30"/>
        <v>2447.0017703349281</v>
      </c>
      <c r="H548" s="33">
        <f t="shared" si="32"/>
        <v>2482.4682057416271</v>
      </c>
      <c r="I548" s="34">
        <f t="shared" si="29"/>
        <v>68.271794258372665</v>
      </c>
    </row>
    <row r="549" spans="1:9" x14ac:dyDescent="0.25">
      <c r="A549" s="7">
        <v>42180</v>
      </c>
      <c r="B549" s="9">
        <v>2566.66</v>
      </c>
      <c r="C549">
        <f>+VLOOKUP($A549,'USD X Barril WTI'!$A$6060:$B$8189,2,0)</f>
        <v>59.59</v>
      </c>
      <c r="D549" s="36">
        <f>+IFERROR(VLOOKUP($A549,'TASA INTERVENCIÓN'!$A$9:$B$4757,2,0),D548)</f>
        <v>4.4999999999999998E-2</v>
      </c>
      <c r="E549" s="52">
        <v>2.5000000000000001E-3</v>
      </c>
      <c r="F549">
        <f t="shared" si="31"/>
        <v>0.95933014354066992</v>
      </c>
      <c r="G549" s="9">
        <f t="shared" si="30"/>
        <v>2462.2743062200957</v>
      </c>
      <c r="H549" s="33">
        <f t="shared" si="32"/>
        <v>2424.0258133971292</v>
      </c>
      <c r="I549" s="34">
        <f t="shared" si="29"/>
        <v>142.63418660287061</v>
      </c>
    </row>
    <row r="550" spans="1:9" x14ac:dyDescent="0.25">
      <c r="A550" s="7">
        <v>42181</v>
      </c>
      <c r="B550" s="8">
        <v>2556.21</v>
      </c>
      <c r="C550">
        <f>+VLOOKUP($A550,'USD X Barril WTI'!$A$6060:$B$8189,2,0)</f>
        <v>59.41</v>
      </c>
      <c r="D550" s="36">
        <f>+IFERROR(VLOOKUP($A550,'TASA INTERVENCIÓN'!$A$9:$B$4757,2,0),D549)</f>
        <v>4.4999999999999998E-2</v>
      </c>
      <c r="E550" s="52">
        <v>2.5000000000000001E-3</v>
      </c>
      <c r="F550">
        <f t="shared" si="31"/>
        <v>0.95933014354066992</v>
      </c>
      <c r="G550" s="9">
        <f t="shared" si="30"/>
        <v>2452.2493062200961</v>
      </c>
      <c r="H550" s="33">
        <f t="shared" si="32"/>
        <v>2432.4295454545459</v>
      </c>
      <c r="I550" s="34">
        <f t="shared" ref="I550:I613" si="33">+B550-H550</f>
        <v>123.78045454545418</v>
      </c>
    </row>
    <row r="551" spans="1:9" x14ac:dyDescent="0.25">
      <c r="A551" s="7">
        <v>42182</v>
      </c>
      <c r="B551" s="9">
        <v>2585.11</v>
      </c>
      <c r="C551" t="e">
        <f>+VLOOKUP($A551,'USD X Barril WTI'!$A$6060:$B$8189,2,0)</f>
        <v>#N/A</v>
      </c>
      <c r="D551" s="36">
        <f>+IFERROR(VLOOKUP($A551,'TASA INTERVENCIÓN'!$A$9:$B$4757,2,0),D550)</f>
        <v>4.4999999999999998E-2</v>
      </c>
      <c r="E551" s="52">
        <v>2.5000000000000001E-3</v>
      </c>
      <c r="F551">
        <f t="shared" si="31"/>
        <v>0.95933014354066992</v>
      </c>
      <c r="G551" s="9">
        <f t="shared" si="30"/>
        <v>2479.9739473684212</v>
      </c>
      <c r="H551" s="33">
        <f t="shared" si="32"/>
        <v>2447.5389952153114</v>
      </c>
      <c r="I551" s="34">
        <f t="shared" si="33"/>
        <v>137.57100478468874</v>
      </c>
    </row>
    <row r="552" spans="1:9" x14ac:dyDescent="0.25">
      <c r="A552" s="7">
        <v>42183</v>
      </c>
      <c r="B552" s="8">
        <v>2585.11</v>
      </c>
      <c r="C552" t="e">
        <f>+VLOOKUP($A552,'USD X Barril WTI'!$A$6060:$B$8189,2,0)</f>
        <v>#N/A</v>
      </c>
      <c r="D552" s="36">
        <f>+IFERROR(VLOOKUP($A552,'TASA INTERVENCIÓN'!$A$9:$B$4757,2,0),D551)</f>
        <v>4.4999999999999998E-2</v>
      </c>
      <c r="E552" s="52">
        <v>2.5000000000000001E-3</v>
      </c>
      <c r="F552">
        <f t="shared" si="31"/>
        <v>0.95933014354066992</v>
      </c>
      <c r="G552" s="9">
        <f t="shared" si="30"/>
        <v>2479.9739473684212</v>
      </c>
      <c r="H552" s="33">
        <f t="shared" si="32"/>
        <v>2452.8632775119618</v>
      </c>
      <c r="I552" s="34">
        <f t="shared" si="33"/>
        <v>132.24672248803836</v>
      </c>
    </row>
    <row r="553" spans="1:9" x14ac:dyDescent="0.25">
      <c r="A553" s="7">
        <v>42184</v>
      </c>
      <c r="B553" s="9">
        <v>2585.11</v>
      </c>
      <c r="C553">
        <f>+VLOOKUP($A553,'USD X Barril WTI'!$A$6060:$B$8189,2,0)</f>
        <v>58.34</v>
      </c>
      <c r="D553" s="36">
        <f>+IFERROR(VLOOKUP($A553,'TASA INTERVENCIÓN'!$A$9:$B$4757,2,0),D552)</f>
        <v>4.4999999999999998E-2</v>
      </c>
      <c r="E553" s="52">
        <v>2.5000000000000001E-3</v>
      </c>
      <c r="F553">
        <f t="shared" si="31"/>
        <v>0.95933014354066992</v>
      </c>
      <c r="G553" s="9">
        <f t="shared" si="30"/>
        <v>2479.9739473684212</v>
      </c>
      <c r="H553" s="33">
        <f t="shared" si="32"/>
        <v>2452.8632775119618</v>
      </c>
      <c r="I553" s="34">
        <f t="shared" si="33"/>
        <v>132.24672248803836</v>
      </c>
    </row>
    <row r="554" spans="1:9" x14ac:dyDescent="0.25">
      <c r="A554" s="7">
        <v>42185</v>
      </c>
      <c r="B554" s="8">
        <v>2585.11</v>
      </c>
      <c r="C554">
        <f>+VLOOKUP($A554,'USD X Barril WTI'!$A$6060:$B$8189,2,0)</f>
        <v>59.48</v>
      </c>
      <c r="D554" s="36">
        <f>+IFERROR(VLOOKUP($A554,'TASA INTERVENCIÓN'!$A$9:$B$4757,2,0),D553)</f>
        <v>4.4999999999999998E-2</v>
      </c>
      <c r="E554" s="52">
        <v>2.5000000000000001E-3</v>
      </c>
      <c r="F554">
        <f t="shared" si="31"/>
        <v>0.95933014354066992</v>
      </c>
      <c r="G554" s="9">
        <f t="shared" si="30"/>
        <v>2479.9739473684212</v>
      </c>
      <c r="H554" s="33">
        <f t="shared" si="32"/>
        <v>2452.8632775119618</v>
      </c>
      <c r="I554" s="34">
        <f t="shared" si="33"/>
        <v>132.24672248803836</v>
      </c>
    </row>
    <row r="555" spans="1:9" x14ac:dyDescent="0.25">
      <c r="A555" s="7">
        <v>42186</v>
      </c>
      <c r="B555" s="9">
        <v>2598.6799999999998</v>
      </c>
      <c r="C555">
        <f>+VLOOKUP($A555,'USD X Barril WTI'!$A$6060:$B$8189,2,0)</f>
        <v>56.94</v>
      </c>
      <c r="D555" s="36">
        <f>+IFERROR(VLOOKUP($A555,'TASA INTERVENCIÓN'!$A$9:$B$4757,2,0),D554)</f>
        <v>4.4999999999999998E-2</v>
      </c>
      <c r="E555" s="52">
        <v>2.5000000000000001E-3</v>
      </c>
      <c r="F555">
        <f t="shared" si="31"/>
        <v>0.95933014354066992</v>
      </c>
      <c r="G555" s="9">
        <f t="shared" si="30"/>
        <v>2492.9920574162679</v>
      </c>
      <c r="H555" s="33">
        <f t="shared" si="32"/>
        <v>2471.2824162679431</v>
      </c>
      <c r="I555" s="34">
        <f t="shared" si="33"/>
        <v>127.39758373205677</v>
      </c>
    </row>
    <row r="556" spans="1:9" x14ac:dyDescent="0.25">
      <c r="A556" s="7">
        <v>42187</v>
      </c>
      <c r="B556" s="8">
        <v>2626.8</v>
      </c>
      <c r="C556">
        <f>+VLOOKUP($A556,'USD X Barril WTI'!$A$6060:$B$8189,2,0)</f>
        <v>56.93</v>
      </c>
      <c r="D556" s="36">
        <f>+IFERROR(VLOOKUP($A556,'TASA INTERVENCIÓN'!$A$9:$B$4757,2,0),D555)</f>
        <v>4.4999999999999998E-2</v>
      </c>
      <c r="E556" s="52">
        <v>2.5000000000000001E-3</v>
      </c>
      <c r="F556">
        <f t="shared" si="31"/>
        <v>0.95933014354066992</v>
      </c>
      <c r="G556" s="9">
        <f t="shared" si="30"/>
        <v>2519.968421052632</v>
      </c>
      <c r="H556" s="33">
        <f t="shared" si="32"/>
        <v>2492.6850717703351</v>
      </c>
      <c r="I556" s="34">
        <f t="shared" si="33"/>
        <v>134.11492822966511</v>
      </c>
    </row>
    <row r="557" spans="1:9" x14ac:dyDescent="0.25">
      <c r="A557" s="7">
        <v>42188</v>
      </c>
      <c r="B557" s="9">
        <v>2623.91</v>
      </c>
      <c r="C557" t="e">
        <f>+VLOOKUP($A557,'USD X Barril WTI'!$A$6060:$B$8189,2,0)</f>
        <v>#N/A</v>
      </c>
      <c r="D557" s="36">
        <f>+IFERROR(VLOOKUP($A557,'TASA INTERVENCIÓN'!$A$9:$B$4757,2,0),D556)</f>
        <v>4.4999999999999998E-2</v>
      </c>
      <c r="E557" s="52">
        <v>2.5000000000000001E-3</v>
      </c>
      <c r="F557">
        <f t="shared" si="31"/>
        <v>0.95933014354066992</v>
      </c>
      <c r="G557" s="9">
        <f t="shared" si="30"/>
        <v>2517.1959569377991</v>
      </c>
      <c r="H557" s="33">
        <f t="shared" si="32"/>
        <v>2471.6277751196171</v>
      </c>
      <c r="I557" s="34">
        <f t="shared" si="33"/>
        <v>152.28222488038273</v>
      </c>
    </row>
    <row r="558" spans="1:9" x14ac:dyDescent="0.25">
      <c r="A558" s="7">
        <v>42189</v>
      </c>
      <c r="B558" s="8">
        <v>2642.97</v>
      </c>
      <c r="C558" t="e">
        <f>+VLOOKUP($A558,'USD X Barril WTI'!$A$6060:$B$8189,2,0)</f>
        <v>#N/A</v>
      </c>
      <c r="D558" s="36">
        <f>+IFERROR(VLOOKUP($A558,'TASA INTERVENCIÓN'!$A$9:$B$4757,2,0),D557)</f>
        <v>4.4999999999999998E-2</v>
      </c>
      <c r="E558" s="52">
        <v>2.5000000000000001E-3</v>
      </c>
      <c r="F558">
        <f t="shared" si="31"/>
        <v>0.95933014354066992</v>
      </c>
      <c r="G558" s="9">
        <f t="shared" si="30"/>
        <v>2535.4807894736841</v>
      </c>
      <c r="H558" s="33">
        <f t="shared" si="32"/>
        <v>2471.6277751196171</v>
      </c>
      <c r="I558" s="34">
        <f t="shared" si="33"/>
        <v>171.34222488038267</v>
      </c>
    </row>
    <row r="559" spans="1:9" x14ac:dyDescent="0.25">
      <c r="A559" s="7">
        <v>42190</v>
      </c>
      <c r="B559" s="9">
        <v>2642.97</v>
      </c>
      <c r="C559" t="e">
        <f>+VLOOKUP($A559,'USD X Barril WTI'!$A$6060:$B$8189,2,0)</f>
        <v>#N/A</v>
      </c>
      <c r="D559" s="36">
        <f>+IFERROR(VLOOKUP($A559,'TASA INTERVENCIÓN'!$A$9:$B$4757,2,0),D558)</f>
        <v>4.4999999999999998E-2</v>
      </c>
      <c r="E559" s="52">
        <v>2.5000000000000001E-3</v>
      </c>
      <c r="F559">
        <f t="shared" si="31"/>
        <v>0.95933014354066992</v>
      </c>
      <c r="G559" s="9">
        <f t="shared" si="30"/>
        <v>2535.4807894736841</v>
      </c>
      <c r="H559" s="33">
        <f t="shared" si="32"/>
        <v>2471.6277751196171</v>
      </c>
      <c r="I559" s="34">
        <f t="shared" si="33"/>
        <v>171.34222488038267</v>
      </c>
    </row>
    <row r="560" spans="1:9" x14ac:dyDescent="0.25">
      <c r="A560" s="7">
        <v>42191</v>
      </c>
      <c r="B560" s="8">
        <v>2642.97</v>
      </c>
      <c r="C560">
        <f>+VLOOKUP($A560,'USD X Barril WTI'!$A$6060:$B$8189,2,0)</f>
        <v>52.48</v>
      </c>
      <c r="D560" s="36">
        <f>+IFERROR(VLOOKUP($A560,'TASA INTERVENCIÓN'!$A$9:$B$4757,2,0),D559)</f>
        <v>4.4999999999999998E-2</v>
      </c>
      <c r="E560" s="52">
        <v>2.5000000000000001E-3</v>
      </c>
      <c r="F560">
        <f t="shared" si="31"/>
        <v>0.95933014354066992</v>
      </c>
      <c r="G560" s="9">
        <f t="shared" si="30"/>
        <v>2535.4807894736841</v>
      </c>
      <c r="H560" s="33">
        <f t="shared" si="32"/>
        <v>2471.6277751196171</v>
      </c>
      <c r="I560" s="34">
        <f t="shared" si="33"/>
        <v>171.34222488038267</v>
      </c>
    </row>
    <row r="561" spans="1:9" x14ac:dyDescent="0.25">
      <c r="A561" s="7">
        <v>42192</v>
      </c>
      <c r="B561" s="9">
        <v>2665.41</v>
      </c>
      <c r="C561">
        <f>+VLOOKUP($A561,'USD X Barril WTI'!$A$6060:$B$8189,2,0)</f>
        <v>52.33</v>
      </c>
      <c r="D561" s="36">
        <f>+IFERROR(VLOOKUP($A561,'TASA INTERVENCIÓN'!$A$9:$B$4757,2,0),D560)</f>
        <v>4.4999999999999998E-2</v>
      </c>
      <c r="E561" s="52">
        <v>2.5000000000000001E-3</v>
      </c>
      <c r="F561">
        <f t="shared" si="31"/>
        <v>0.95933014354066992</v>
      </c>
      <c r="G561" s="9">
        <f t="shared" si="30"/>
        <v>2557.008157894737</v>
      </c>
      <c r="H561" s="33">
        <f t="shared" si="32"/>
        <v>2471.6277751196171</v>
      </c>
      <c r="I561" s="34">
        <f t="shared" si="33"/>
        <v>193.78222488038273</v>
      </c>
    </row>
    <row r="562" spans="1:9" x14ac:dyDescent="0.25">
      <c r="A562" s="7">
        <v>42193</v>
      </c>
      <c r="B562" s="8">
        <v>2690.15</v>
      </c>
      <c r="C562">
        <f>+VLOOKUP($A562,'USD X Barril WTI'!$A$6060:$B$8189,2,0)</f>
        <v>51.61</v>
      </c>
      <c r="D562" s="36">
        <f>+IFERROR(VLOOKUP($A562,'TASA INTERVENCIÓN'!$A$9:$B$4757,2,0),D561)</f>
        <v>4.4999999999999998E-2</v>
      </c>
      <c r="E562" s="52">
        <v>2.5000000000000001E-3</v>
      </c>
      <c r="F562">
        <f t="shared" si="31"/>
        <v>0.95933014354066992</v>
      </c>
      <c r="G562" s="9">
        <f t="shared" si="30"/>
        <v>2580.7419856459333</v>
      </c>
      <c r="H562" s="33">
        <f t="shared" si="32"/>
        <v>2420.1117464114836</v>
      </c>
      <c r="I562" s="34">
        <f t="shared" si="33"/>
        <v>270.03825358851645</v>
      </c>
    </row>
    <row r="563" spans="1:9" x14ac:dyDescent="0.25">
      <c r="A563" s="7">
        <v>42194</v>
      </c>
      <c r="B563" s="9">
        <v>2690.79</v>
      </c>
      <c r="C563">
        <f>+VLOOKUP($A563,'USD X Barril WTI'!$A$6060:$B$8189,2,0)</f>
        <v>52.76</v>
      </c>
      <c r="D563" s="36">
        <f>+IFERROR(VLOOKUP($A563,'TASA INTERVENCIÓN'!$A$9:$B$4757,2,0),D562)</f>
        <v>4.4999999999999998E-2</v>
      </c>
      <c r="E563" s="52">
        <v>2.5000000000000001E-3</v>
      </c>
      <c r="F563">
        <f t="shared" si="31"/>
        <v>0.95933014354066992</v>
      </c>
      <c r="G563" s="9">
        <f t="shared" si="30"/>
        <v>2581.355956937799</v>
      </c>
      <c r="H563" s="33">
        <f t="shared" si="32"/>
        <v>2415.6412679425839</v>
      </c>
      <c r="I563" s="34">
        <f t="shared" si="33"/>
        <v>275.14873205741605</v>
      </c>
    </row>
    <row r="564" spans="1:9" x14ac:dyDescent="0.25">
      <c r="A564" s="7">
        <v>42195</v>
      </c>
      <c r="B564" s="8">
        <v>2670.79</v>
      </c>
      <c r="C564">
        <f>+VLOOKUP($A564,'USD X Barril WTI'!$A$6060:$B$8189,2,0)</f>
        <v>52.74</v>
      </c>
      <c r="D564" s="36">
        <f>+IFERROR(VLOOKUP($A564,'TASA INTERVENCIÓN'!$A$9:$B$4757,2,0),D563)</f>
        <v>4.4999999999999998E-2</v>
      </c>
      <c r="E564" s="52">
        <v>2.5000000000000001E-3</v>
      </c>
      <c r="F564">
        <f t="shared" si="31"/>
        <v>0.95933014354066992</v>
      </c>
      <c r="G564" s="9">
        <f t="shared" si="30"/>
        <v>2562.1693540669858</v>
      </c>
      <c r="H564" s="33">
        <f t="shared" si="32"/>
        <v>2389.5954545454547</v>
      </c>
      <c r="I564" s="34">
        <f t="shared" si="33"/>
        <v>281.19454545454528</v>
      </c>
    </row>
    <row r="565" spans="1:9" x14ac:dyDescent="0.25">
      <c r="A565" s="7">
        <v>42196</v>
      </c>
      <c r="B565" s="9">
        <v>2667.37</v>
      </c>
      <c r="C565" t="e">
        <f>+VLOOKUP($A565,'USD X Barril WTI'!$A$6060:$B$8189,2,0)</f>
        <v>#N/A</v>
      </c>
      <c r="D565" s="36">
        <f>+IFERROR(VLOOKUP($A565,'TASA INTERVENCIÓN'!$A$9:$B$4757,2,0),D564)</f>
        <v>4.4999999999999998E-2</v>
      </c>
      <c r="E565" s="52">
        <v>2.5000000000000001E-3</v>
      </c>
      <c r="F565">
        <f t="shared" si="31"/>
        <v>0.95933014354066992</v>
      </c>
      <c r="G565" s="9">
        <f t="shared" si="30"/>
        <v>2558.8884449760767</v>
      </c>
      <c r="H565" s="33">
        <f t="shared" si="32"/>
        <v>2393.308062200957</v>
      </c>
      <c r="I565" s="34">
        <f t="shared" si="33"/>
        <v>274.06193779904288</v>
      </c>
    </row>
    <row r="566" spans="1:9" x14ac:dyDescent="0.25">
      <c r="A566" s="7">
        <v>42197</v>
      </c>
      <c r="B566" s="8">
        <v>2667.37</v>
      </c>
      <c r="C566" t="e">
        <f>+VLOOKUP($A566,'USD X Barril WTI'!$A$6060:$B$8189,2,0)</f>
        <v>#N/A</v>
      </c>
      <c r="D566" s="36">
        <f>+IFERROR(VLOOKUP($A566,'TASA INTERVENCIÓN'!$A$9:$B$4757,2,0),D565)</f>
        <v>4.4999999999999998E-2</v>
      </c>
      <c r="E566" s="52">
        <v>2.5000000000000001E-3</v>
      </c>
      <c r="F566">
        <f t="shared" si="31"/>
        <v>0.95933014354066992</v>
      </c>
      <c r="G566" s="9">
        <f t="shared" si="30"/>
        <v>2558.8884449760767</v>
      </c>
      <c r="H566" s="33">
        <f t="shared" si="32"/>
        <v>2413.7513875598088</v>
      </c>
      <c r="I566" s="34">
        <f t="shared" si="33"/>
        <v>253.6186124401911</v>
      </c>
    </row>
    <row r="567" spans="1:9" x14ac:dyDescent="0.25">
      <c r="A567" s="7">
        <v>42198</v>
      </c>
      <c r="B567" s="9">
        <v>2667.37</v>
      </c>
      <c r="C567">
        <f>+VLOOKUP($A567,'USD X Barril WTI'!$A$6060:$B$8189,2,0)</f>
        <v>52.19</v>
      </c>
      <c r="D567" s="36">
        <f>+IFERROR(VLOOKUP($A567,'TASA INTERVENCIÓN'!$A$9:$B$4757,2,0),D566)</f>
        <v>4.4999999999999998E-2</v>
      </c>
      <c r="E567" s="52">
        <v>2.5000000000000001E-3</v>
      </c>
      <c r="F567">
        <f t="shared" si="31"/>
        <v>0.95933014354066992</v>
      </c>
      <c r="G567" s="9">
        <f t="shared" si="30"/>
        <v>2558.8884449760767</v>
      </c>
      <c r="H567" s="33">
        <f t="shared" si="32"/>
        <v>2413.7513875598088</v>
      </c>
      <c r="I567" s="34">
        <f t="shared" si="33"/>
        <v>253.6186124401911</v>
      </c>
    </row>
    <row r="568" spans="1:9" x14ac:dyDescent="0.25">
      <c r="A568" s="7">
        <v>42199</v>
      </c>
      <c r="B568" s="8">
        <v>2693.54</v>
      </c>
      <c r="C568">
        <f>+VLOOKUP($A568,'USD X Barril WTI'!$A$6060:$B$8189,2,0)</f>
        <v>53.05</v>
      </c>
      <c r="D568" s="36">
        <f>+IFERROR(VLOOKUP($A568,'TASA INTERVENCIÓN'!$A$9:$B$4757,2,0),D567)</f>
        <v>4.4999999999999998E-2</v>
      </c>
      <c r="E568" s="52">
        <v>2.5000000000000001E-3</v>
      </c>
      <c r="F568">
        <f t="shared" si="31"/>
        <v>0.95933014354066992</v>
      </c>
      <c r="G568" s="9">
        <f t="shared" si="30"/>
        <v>2583.9941148325361</v>
      </c>
      <c r="H568" s="33">
        <f t="shared" si="32"/>
        <v>2413.7513875598088</v>
      </c>
      <c r="I568" s="34">
        <f t="shared" si="33"/>
        <v>279.78861244019117</v>
      </c>
    </row>
    <row r="569" spans="1:9" x14ac:dyDescent="0.25">
      <c r="A569" s="7">
        <v>42200</v>
      </c>
      <c r="B569" s="9">
        <v>2688.2</v>
      </c>
      <c r="C569">
        <f>+VLOOKUP($A569,'USD X Barril WTI'!$A$6060:$B$8189,2,0)</f>
        <v>51.4</v>
      </c>
      <c r="D569" s="36">
        <f>+IFERROR(VLOOKUP($A569,'TASA INTERVENCIÓN'!$A$9:$B$4757,2,0),D568)</f>
        <v>4.4999999999999998E-2</v>
      </c>
      <c r="E569" s="52">
        <v>2.5000000000000001E-3</v>
      </c>
      <c r="F569">
        <f t="shared" si="31"/>
        <v>0.95933014354066992</v>
      </c>
      <c r="G569" s="9">
        <f t="shared" si="30"/>
        <v>2578.8712918660285</v>
      </c>
      <c r="H569" s="33">
        <f t="shared" si="32"/>
        <v>2434.1371531100481</v>
      </c>
      <c r="I569" s="34">
        <f t="shared" si="33"/>
        <v>254.06284688995174</v>
      </c>
    </row>
    <row r="570" spans="1:9" x14ac:dyDescent="0.25">
      <c r="A570" s="7">
        <v>42201</v>
      </c>
      <c r="B570" s="8">
        <v>2713.04</v>
      </c>
      <c r="C570">
        <f>+VLOOKUP($A570,'USD X Barril WTI'!$A$6060:$B$8189,2,0)</f>
        <v>50.9</v>
      </c>
      <c r="D570" s="36">
        <f>+IFERROR(VLOOKUP($A570,'TASA INTERVENCIÓN'!$A$9:$B$4757,2,0),D569)</f>
        <v>4.4999999999999998E-2</v>
      </c>
      <c r="E570" s="52">
        <v>2.5000000000000001E-3</v>
      </c>
      <c r="F570">
        <f t="shared" si="31"/>
        <v>0.95933014354066992</v>
      </c>
      <c r="G570" s="9">
        <f t="shared" si="30"/>
        <v>2602.7010526315789</v>
      </c>
      <c r="H570" s="33">
        <f t="shared" si="32"/>
        <v>2447.0881100478468</v>
      </c>
      <c r="I570" s="34">
        <f t="shared" si="33"/>
        <v>265.95188995215312</v>
      </c>
    </row>
    <row r="571" spans="1:9" x14ac:dyDescent="0.25">
      <c r="A571" s="7">
        <v>42202</v>
      </c>
      <c r="B571" s="9">
        <v>2727.23</v>
      </c>
      <c r="C571">
        <f>+VLOOKUP($A571,'USD X Barril WTI'!$A$6060:$B$8189,2,0)</f>
        <v>50.88</v>
      </c>
      <c r="D571" s="36">
        <f>+IFERROR(VLOOKUP($A571,'TASA INTERVENCIÓN'!$A$9:$B$4757,2,0),D570)</f>
        <v>4.4999999999999998E-2</v>
      </c>
      <c r="E571" s="52">
        <v>2.5000000000000001E-3</v>
      </c>
      <c r="F571">
        <f t="shared" si="31"/>
        <v>0.95933014354066992</v>
      </c>
      <c r="G571" s="9">
        <f t="shared" si="30"/>
        <v>2616.3139473684214</v>
      </c>
      <c r="H571" s="33">
        <f t="shared" si="32"/>
        <v>2431.5469617224885</v>
      </c>
      <c r="I571" s="34">
        <f t="shared" si="33"/>
        <v>295.68303827751151</v>
      </c>
    </row>
    <row r="572" spans="1:9" x14ac:dyDescent="0.25">
      <c r="A572" s="7">
        <v>42203</v>
      </c>
      <c r="B572" s="8">
        <v>2751.88</v>
      </c>
      <c r="C572" t="e">
        <f>+VLOOKUP($A572,'USD X Barril WTI'!$A$6060:$B$8189,2,0)</f>
        <v>#N/A</v>
      </c>
      <c r="D572" s="36">
        <f>+IFERROR(VLOOKUP($A572,'TASA INTERVENCIÓN'!$A$9:$B$4757,2,0),D571)</f>
        <v>4.4999999999999998E-2</v>
      </c>
      <c r="E572" s="52">
        <v>2.5000000000000001E-3</v>
      </c>
      <c r="F572">
        <f t="shared" si="31"/>
        <v>0.95933014354066992</v>
      </c>
      <c r="G572" s="9">
        <f t="shared" si="30"/>
        <v>2639.9614354066989</v>
      </c>
      <c r="H572" s="33">
        <f t="shared" si="32"/>
        <v>2392.502224880383</v>
      </c>
      <c r="I572" s="34">
        <f t="shared" si="33"/>
        <v>359.37777511961713</v>
      </c>
    </row>
    <row r="573" spans="1:9" x14ac:dyDescent="0.25">
      <c r="A573" s="7">
        <v>42204</v>
      </c>
      <c r="B573" s="9">
        <v>2751.88</v>
      </c>
      <c r="C573" t="e">
        <f>+VLOOKUP($A573,'USD X Barril WTI'!$A$6060:$B$8189,2,0)</f>
        <v>#N/A</v>
      </c>
      <c r="D573" s="36">
        <f>+IFERROR(VLOOKUP($A573,'TASA INTERVENCIÓN'!$A$9:$B$4757,2,0),D572)</f>
        <v>4.4999999999999998E-2</v>
      </c>
      <c r="E573" s="52">
        <v>2.5000000000000001E-3</v>
      </c>
      <c r="F573">
        <f t="shared" si="31"/>
        <v>0.95933014354066992</v>
      </c>
      <c r="G573" s="9">
        <f t="shared" si="30"/>
        <v>2639.9614354066989</v>
      </c>
      <c r="H573" s="33">
        <f t="shared" si="32"/>
        <v>2393.538301435407</v>
      </c>
      <c r="I573" s="34">
        <f t="shared" si="33"/>
        <v>358.34169856459312</v>
      </c>
    </row>
    <row r="574" spans="1:9" x14ac:dyDescent="0.25">
      <c r="A574" s="7">
        <v>42205</v>
      </c>
      <c r="B574" s="8">
        <v>2751.88</v>
      </c>
      <c r="C574">
        <f>+VLOOKUP($A574,'USD X Barril WTI'!$A$6060:$B$8189,2,0)</f>
        <v>50.11</v>
      </c>
      <c r="D574" s="36">
        <f>+IFERROR(VLOOKUP($A574,'TASA INTERVENCIÓN'!$A$9:$B$4757,2,0),D573)</f>
        <v>4.4999999999999998E-2</v>
      </c>
      <c r="E574" s="52">
        <v>2.5000000000000001E-3</v>
      </c>
      <c r="F574">
        <f t="shared" si="31"/>
        <v>0.95933014354066992</v>
      </c>
      <c r="G574" s="9">
        <f t="shared" si="30"/>
        <v>2639.9614354066989</v>
      </c>
      <c r="H574" s="33">
        <f t="shared" si="32"/>
        <v>2393.538301435407</v>
      </c>
      <c r="I574" s="34">
        <f t="shared" si="33"/>
        <v>358.34169856459312</v>
      </c>
    </row>
    <row r="575" spans="1:9" x14ac:dyDescent="0.25">
      <c r="A575" s="7">
        <v>42206</v>
      </c>
      <c r="B575" s="9">
        <v>2751.88</v>
      </c>
      <c r="C575">
        <f>+VLOOKUP($A575,'USD X Barril WTI'!$A$6060:$B$8189,2,0)</f>
        <v>50.59</v>
      </c>
      <c r="D575" s="36">
        <f>+IFERROR(VLOOKUP($A575,'TASA INTERVENCIÓN'!$A$9:$B$4757,2,0),D574)</f>
        <v>4.4999999999999998E-2</v>
      </c>
      <c r="E575" s="52">
        <v>2.5000000000000001E-3</v>
      </c>
      <c r="F575">
        <f t="shared" si="31"/>
        <v>0.95933014354066992</v>
      </c>
      <c r="G575" s="9">
        <f t="shared" si="30"/>
        <v>2639.9614354066989</v>
      </c>
      <c r="H575" s="33">
        <f t="shared" si="32"/>
        <v>2393.538301435407</v>
      </c>
      <c r="I575" s="34">
        <f t="shared" si="33"/>
        <v>358.34169856459312</v>
      </c>
    </row>
    <row r="576" spans="1:9" x14ac:dyDescent="0.25">
      <c r="A576" s="7">
        <v>42207</v>
      </c>
      <c r="B576" s="8">
        <v>2765.1</v>
      </c>
      <c r="C576">
        <f>+VLOOKUP($A576,'USD X Barril WTI'!$A$6060:$B$8189,2,0)</f>
        <v>49.27</v>
      </c>
      <c r="D576" s="36">
        <f>+IFERROR(VLOOKUP($A576,'TASA INTERVENCIÓN'!$A$9:$B$4757,2,0),D575)</f>
        <v>4.4999999999999998E-2</v>
      </c>
      <c r="E576" s="52">
        <v>2.5000000000000001E-3</v>
      </c>
      <c r="F576">
        <f t="shared" si="31"/>
        <v>0.95933014354066992</v>
      </c>
      <c r="G576" s="9">
        <f t="shared" si="30"/>
        <v>2652.6437799043065</v>
      </c>
      <c r="H576" s="33">
        <f t="shared" si="32"/>
        <v>2385.921220095694</v>
      </c>
      <c r="I576" s="34">
        <f t="shared" si="33"/>
        <v>379.17877990430588</v>
      </c>
    </row>
    <row r="577" spans="1:9" x14ac:dyDescent="0.25">
      <c r="A577" s="7">
        <v>42208</v>
      </c>
      <c r="B577" s="9">
        <v>2790.26</v>
      </c>
      <c r="C577">
        <f>+VLOOKUP($A577,'USD X Barril WTI'!$A$6060:$B$8189,2,0)</f>
        <v>48.11</v>
      </c>
      <c r="D577" s="36">
        <f>+IFERROR(VLOOKUP($A577,'TASA INTERVENCIÓN'!$A$9:$B$4757,2,0),D576)</f>
        <v>4.4999999999999998E-2</v>
      </c>
      <c r="E577" s="52">
        <v>2.5000000000000001E-3</v>
      </c>
      <c r="F577">
        <f t="shared" si="31"/>
        <v>0.95933014354066992</v>
      </c>
      <c r="G577" s="9">
        <f t="shared" si="30"/>
        <v>2676.7805263157898</v>
      </c>
      <c r="H577" s="33">
        <f t="shared" si="32"/>
        <v>2368.6149043062205</v>
      </c>
      <c r="I577" s="34">
        <f t="shared" si="33"/>
        <v>421.64509569377969</v>
      </c>
    </row>
    <row r="578" spans="1:9" x14ac:dyDescent="0.25">
      <c r="A578" s="7">
        <v>42209</v>
      </c>
      <c r="B578" s="8">
        <v>2807.36</v>
      </c>
      <c r="C578">
        <f>+VLOOKUP($A578,'USD X Barril WTI'!$A$6060:$B$8189,2,0)</f>
        <v>47.98</v>
      </c>
      <c r="D578" s="36">
        <f>+IFERROR(VLOOKUP($A578,'TASA INTERVENCIÓN'!$A$9:$B$4757,2,0),D577)</f>
        <v>4.4999999999999998E-2</v>
      </c>
      <c r="E578" s="52">
        <v>2.5000000000000001E-3</v>
      </c>
      <c r="F578">
        <f t="shared" si="31"/>
        <v>0.95933014354066992</v>
      </c>
      <c r="G578" s="9">
        <f t="shared" si="30"/>
        <v>2693.1850717703351</v>
      </c>
      <c r="H578" s="33">
        <f t="shared" si="32"/>
        <v>2387.2930622009571</v>
      </c>
      <c r="I578" s="34">
        <f t="shared" si="33"/>
        <v>420.06693779904299</v>
      </c>
    </row>
    <row r="579" spans="1:9" x14ac:dyDescent="0.25">
      <c r="A579" s="7">
        <v>42210</v>
      </c>
      <c r="B579" s="9">
        <v>2857.46</v>
      </c>
      <c r="C579" t="e">
        <f>+VLOOKUP($A579,'USD X Barril WTI'!$A$6060:$B$8189,2,0)</f>
        <v>#N/A</v>
      </c>
      <c r="D579" s="36">
        <f>+IFERROR(VLOOKUP($A579,'TASA INTERVENCIÓN'!$A$9:$B$4757,2,0),D578)</f>
        <v>4.4999999999999998E-2</v>
      </c>
      <c r="E579" s="52">
        <v>2.5000000000000001E-3</v>
      </c>
      <c r="F579">
        <f t="shared" si="31"/>
        <v>0.95933014354066992</v>
      </c>
      <c r="G579" s="9">
        <f t="shared" si="30"/>
        <v>2741.2475119617229</v>
      </c>
      <c r="H579" s="33">
        <f t="shared" si="32"/>
        <v>2370.7062440191389</v>
      </c>
      <c r="I579" s="34">
        <f t="shared" si="33"/>
        <v>486.75375598086111</v>
      </c>
    </row>
    <row r="580" spans="1:9" x14ac:dyDescent="0.25">
      <c r="A580" s="7">
        <v>42211</v>
      </c>
      <c r="B580" s="8">
        <v>2857.46</v>
      </c>
      <c r="C580" t="e">
        <f>+VLOOKUP($A580,'USD X Barril WTI'!$A$6060:$B$8189,2,0)</f>
        <v>#N/A</v>
      </c>
      <c r="D580" s="36">
        <f>+IFERROR(VLOOKUP($A580,'TASA INTERVENCIÓN'!$A$9:$B$4757,2,0),D579)</f>
        <v>4.4999999999999998E-2</v>
      </c>
      <c r="E580" s="52">
        <v>2.5000000000000001E-3</v>
      </c>
      <c r="F580">
        <f t="shared" si="31"/>
        <v>0.95933014354066992</v>
      </c>
      <c r="G580" s="9">
        <f t="shared" si="30"/>
        <v>2741.2475119617229</v>
      </c>
      <c r="H580" s="33">
        <f t="shared" si="32"/>
        <v>2361.0745693779909</v>
      </c>
      <c r="I580" s="34">
        <f t="shared" si="33"/>
        <v>496.38543062200915</v>
      </c>
    </row>
    <row r="581" spans="1:9" x14ac:dyDescent="0.25">
      <c r="A581" s="7">
        <v>42212</v>
      </c>
      <c r="B581" s="9">
        <v>2857.46</v>
      </c>
      <c r="C581">
        <f>+VLOOKUP($A581,'USD X Barril WTI'!$A$6060:$B$8189,2,0)</f>
        <v>47.17</v>
      </c>
      <c r="D581" s="36">
        <f>+IFERROR(VLOOKUP($A581,'TASA INTERVENCIÓN'!$A$9:$B$4757,2,0),D580)</f>
        <v>4.4999999999999998E-2</v>
      </c>
      <c r="E581" s="52">
        <v>2.5000000000000001E-3</v>
      </c>
      <c r="F581">
        <f t="shared" si="31"/>
        <v>0.95933014354066992</v>
      </c>
      <c r="G581" s="9">
        <f t="shared" si="30"/>
        <v>2741.2475119617229</v>
      </c>
      <c r="H581" s="33">
        <f t="shared" si="32"/>
        <v>2361.0745693779909</v>
      </c>
      <c r="I581" s="34">
        <f t="shared" si="33"/>
        <v>496.38543062200915</v>
      </c>
    </row>
    <row r="582" spans="1:9" x14ac:dyDescent="0.25">
      <c r="A582" s="7">
        <v>42213</v>
      </c>
      <c r="B582" s="8">
        <v>2854.13</v>
      </c>
      <c r="C582">
        <f>+VLOOKUP($A582,'USD X Barril WTI'!$A$6060:$B$8189,2,0)</f>
        <v>47.97</v>
      </c>
      <c r="D582" s="36">
        <f>+IFERROR(VLOOKUP($A582,'TASA INTERVENCIÓN'!$A$9:$B$4757,2,0),D581)</f>
        <v>4.4999999999999998E-2</v>
      </c>
      <c r="E582" s="52">
        <v>2.5000000000000001E-3</v>
      </c>
      <c r="F582">
        <f t="shared" si="31"/>
        <v>0.95933014354066992</v>
      </c>
      <c r="G582" s="9">
        <f t="shared" si="30"/>
        <v>2738.0529425837321</v>
      </c>
      <c r="H582" s="33">
        <f t="shared" si="32"/>
        <v>2361.0745693779909</v>
      </c>
      <c r="I582" s="34">
        <f t="shared" si="33"/>
        <v>493.05543062200923</v>
      </c>
    </row>
    <row r="583" spans="1:9" x14ac:dyDescent="0.25">
      <c r="A583" s="7">
        <v>42214</v>
      </c>
      <c r="B583" s="9">
        <v>2855.44</v>
      </c>
      <c r="C583">
        <f>+VLOOKUP($A583,'USD X Barril WTI'!$A$6060:$B$8189,2,0)</f>
        <v>48.77</v>
      </c>
      <c r="D583" s="36">
        <f>+IFERROR(VLOOKUP($A583,'TASA INTERVENCIÓN'!$A$9:$B$4757,2,0),D582)</f>
        <v>4.4999999999999998E-2</v>
      </c>
      <c r="E583" s="52">
        <v>2.5000000000000001E-3</v>
      </c>
      <c r="F583">
        <f t="shared" si="31"/>
        <v>0.95933014354066992</v>
      </c>
      <c r="G583" s="9">
        <f t="shared" si="30"/>
        <v>2739.3096650717707</v>
      </c>
      <c r="H583" s="33">
        <f t="shared" si="32"/>
        <v>2321.3966746411484</v>
      </c>
      <c r="I583" s="34">
        <f t="shared" si="33"/>
        <v>534.04332535885169</v>
      </c>
    </row>
    <row r="584" spans="1:9" x14ac:dyDescent="0.25">
      <c r="A584" s="7">
        <v>42215</v>
      </c>
      <c r="B584" s="8">
        <v>2855.32</v>
      </c>
      <c r="C584">
        <f>+VLOOKUP($A584,'USD X Barril WTI'!$A$6060:$B$8189,2,0)</f>
        <v>48.53</v>
      </c>
      <c r="D584" s="36">
        <f>+IFERROR(VLOOKUP($A584,'TASA INTERVENCIÓN'!$A$9:$B$4757,2,0),D583)</f>
        <v>4.4999999999999998E-2</v>
      </c>
      <c r="E584" s="52">
        <v>2.5000000000000001E-3</v>
      </c>
      <c r="F584">
        <f t="shared" si="31"/>
        <v>0.95933014354066992</v>
      </c>
      <c r="G584" s="9">
        <f t="shared" si="30"/>
        <v>2739.1945454545457</v>
      </c>
      <c r="H584" s="33">
        <f t="shared" si="32"/>
        <v>2296.0799521531103</v>
      </c>
      <c r="I584" s="34">
        <f t="shared" si="33"/>
        <v>559.24004784688987</v>
      </c>
    </row>
    <row r="585" spans="1:9" x14ac:dyDescent="0.25">
      <c r="A585" s="7">
        <v>42216</v>
      </c>
      <c r="B585" s="9">
        <v>2866.04</v>
      </c>
      <c r="C585">
        <f>+VLOOKUP($A585,'USD X Barril WTI'!$A$6060:$B$8189,2,0)</f>
        <v>47.11</v>
      </c>
      <c r="D585" s="36">
        <f>+IFERROR(VLOOKUP($A585,'TASA INTERVENCIÓN'!$A$9:$B$4757,2,0),D584)</f>
        <v>4.4999999999999998E-2</v>
      </c>
      <c r="E585" s="52">
        <v>2.5000000000000001E-3</v>
      </c>
      <c r="F585">
        <f t="shared" si="31"/>
        <v>0.95933014354066992</v>
      </c>
      <c r="G585" s="9">
        <f t="shared" ref="G585:G648" si="34">+B585*F585</f>
        <v>2749.4785645933016</v>
      </c>
      <c r="H585" s="33">
        <f t="shared" si="32"/>
        <v>2290.9379425837324</v>
      </c>
      <c r="I585" s="34">
        <f t="shared" si="33"/>
        <v>575.1020574162676</v>
      </c>
    </row>
    <row r="586" spans="1:9" x14ac:dyDescent="0.25">
      <c r="A586" s="7">
        <v>42217</v>
      </c>
      <c r="B586" s="8">
        <v>2862.51</v>
      </c>
      <c r="C586" t="e">
        <f>+VLOOKUP($A586,'USD X Barril WTI'!$A$6060:$B$8189,2,0)</f>
        <v>#N/A</v>
      </c>
      <c r="D586" s="36">
        <f>+IFERROR(VLOOKUP($A586,'TASA INTERVENCIÓN'!$A$9:$B$4757,2,0),D585)</f>
        <v>4.4999999999999998E-2</v>
      </c>
      <c r="E586" s="52">
        <v>2.5000000000000001E-3</v>
      </c>
      <c r="F586">
        <f t="shared" ref="F586:F649" si="35">+(1+E586)/(1+D586)</f>
        <v>0.95933014354066992</v>
      </c>
      <c r="G586" s="9">
        <f t="shared" si="34"/>
        <v>2746.0921291866034</v>
      </c>
      <c r="H586" s="33">
        <f t="shared" si="32"/>
        <v>2296.2334449760765</v>
      </c>
      <c r="I586" s="34">
        <f t="shared" si="33"/>
        <v>566.27655502392372</v>
      </c>
    </row>
    <row r="587" spans="1:9" x14ac:dyDescent="0.25">
      <c r="A587" s="7">
        <v>42218</v>
      </c>
      <c r="B587" s="9">
        <v>2862.51</v>
      </c>
      <c r="C587" t="e">
        <f>+VLOOKUP($A587,'USD X Barril WTI'!$A$6060:$B$8189,2,0)</f>
        <v>#N/A</v>
      </c>
      <c r="D587" s="36">
        <f>+IFERROR(VLOOKUP($A587,'TASA INTERVENCIÓN'!$A$9:$B$4757,2,0),D586)</f>
        <v>4.4999999999999998E-2</v>
      </c>
      <c r="E587" s="52">
        <v>2.5000000000000001E-3</v>
      </c>
      <c r="F587">
        <f t="shared" si="35"/>
        <v>0.95933014354066992</v>
      </c>
      <c r="G587" s="9">
        <f t="shared" si="34"/>
        <v>2746.0921291866034</v>
      </c>
      <c r="H587" s="33">
        <f t="shared" si="32"/>
        <v>2296.2334449760765</v>
      </c>
      <c r="I587" s="34">
        <f t="shared" si="33"/>
        <v>566.27655502392372</v>
      </c>
    </row>
    <row r="588" spans="1:9" x14ac:dyDescent="0.25">
      <c r="A588" s="7">
        <v>42219</v>
      </c>
      <c r="B588" s="8">
        <v>2862.51</v>
      </c>
      <c r="C588">
        <f>+VLOOKUP($A588,'USD X Barril WTI'!$A$6060:$B$8189,2,0)</f>
        <v>45.25</v>
      </c>
      <c r="D588" s="36">
        <f>+IFERROR(VLOOKUP($A588,'TASA INTERVENCIÓN'!$A$9:$B$4757,2,0),D587)</f>
        <v>4.4999999999999998E-2</v>
      </c>
      <c r="E588" s="52">
        <v>2.5000000000000001E-3</v>
      </c>
      <c r="F588">
        <f t="shared" si="35"/>
        <v>0.95933014354066992</v>
      </c>
      <c r="G588" s="9">
        <f t="shared" si="34"/>
        <v>2746.0921291866034</v>
      </c>
      <c r="H588" s="33">
        <f t="shared" si="32"/>
        <v>2296.2334449760765</v>
      </c>
      <c r="I588" s="34">
        <f t="shared" si="33"/>
        <v>566.27655502392372</v>
      </c>
    </row>
    <row r="589" spans="1:9" x14ac:dyDescent="0.25">
      <c r="A589" s="7">
        <v>42220</v>
      </c>
      <c r="B589" s="9">
        <v>2902.98</v>
      </c>
      <c r="C589">
        <f>+VLOOKUP($A589,'USD X Barril WTI'!$A$6060:$B$8189,2,0)</f>
        <v>45.75</v>
      </c>
      <c r="D589" s="36">
        <f>+IFERROR(VLOOKUP($A589,'TASA INTERVENCIÓN'!$A$9:$B$4757,2,0),D588)</f>
        <v>4.4999999999999998E-2</v>
      </c>
      <c r="E589" s="52">
        <v>2.5000000000000001E-3</v>
      </c>
      <c r="F589">
        <f t="shared" si="35"/>
        <v>0.95933014354066992</v>
      </c>
      <c r="G589" s="9">
        <f t="shared" si="34"/>
        <v>2784.9162200956939</v>
      </c>
      <c r="H589" s="33">
        <f t="shared" si="32"/>
        <v>2296.2334449760765</v>
      </c>
      <c r="I589" s="34">
        <f t="shared" si="33"/>
        <v>606.74655502392352</v>
      </c>
    </row>
    <row r="590" spans="1:9" x14ac:dyDescent="0.25">
      <c r="A590" s="7">
        <v>42221</v>
      </c>
      <c r="B590" s="8">
        <v>2906.95</v>
      </c>
      <c r="C590">
        <f>+VLOOKUP($A590,'USD X Barril WTI'!$A$6060:$B$8189,2,0)</f>
        <v>45.13</v>
      </c>
      <c r="D590" s="36">
        <f>+IFERROR(VLOOKUP($A590,'TASA INTERVENCIÓN'!$A$9:$B$4757,2,0),D589)</f>
        <v>4.4999999999999998E-2</v>
      </c>
      <c r="E590" s="52">
        <v>2.5000000000000001E-3</v>
      </c>
      <c r="F590">
        <f t="shared" si="35"/>
        <v>0.95933014354066992</v>
      </c>
      <c r="G590" s="9">
        <f t="shared" si="34"/>
        <v>2788.7247607655504</v>
      </c>
      <c r="H590" s="33">
        <f t="shared" si="32"/>
        <v>2310.2300717703351</v>
      </c>
      <c r="I590" s="34">
        <f t="shared" si="33"/>
        <v>596.71992822966467</v>
      </c>
    </row>
    <row r="591" spans="1:9" x14ac:dyDescent="0.25">
      <c r="A591" s="7">
        <v>42222</v>
      </c>
      <c r="B591" s="9">
        <v>2945.97</v>
      </c>
      <c r="C591">
        <f>+VLOOKUP($A591,'USD X Barril WTI'!$A$6060:$B$8189,2,0)</f>
        <v>44.69</v>
      </c>
      <c r="D591" s="36">
        <f>+IFERROR(VLOOKUP($A591,'TASA INTERVENCIÓN'!$A$9:$B$4757,2,0),D590)</f>
        <v>4.4999999999999998E-2</v>
      </c>
      <c r="E591" s="52">
        <v>2.5000000000000001E-3</v>
      </c>
      <c r="F591">
        <f t="shared" si="35"/>
        <v>0.95933014354066992</v>
      </c>
      <c r="G591" s="9">
        <f t="shared" si="34"/>
        <v>2826.157822966507</v>
      </c>
      <c r="H591" s="33">
        <f t="shared" si="32"/>
        <v>2289.6524401913875</v>
      </c>
      <c r="I591" s="34">
        <f t="shared" si="33"/>
        <v>656.31755980861226</v>
      </c>
    </row>
    <row r="592" spans="1:9" x14ac:dyDescent="0.25">
      <c r="A592" s="7">
        <v>42223</v>
      </c>
      <c r="B592" s="8">
        <v>2955.31</v>
      </c>
      <c r="C592">
        <f>+VLOOKUP($A592,'USD X Barril WTI'!$A$6060:$B$8189,2,0)</f>
        <v>43.87</v>
      </c>
      <c r="D592" s="36">
        <f>+IFERROR(VLOOKUP($A592,'TASA INTERVENCIÓN'!$A$9:$B$4757,2,0),D591)</f>
        <v>4.4999999999999998E-2</v>
      </c>
      <c r="E592" s="52">
        <v>2.5000000000000001E-3</v>
      </c>
      <c r="F592">
        <f t="shared" si="35"/>
        <v>0.95933014354066992</v>
      </c>
      <c r="G592" s="9">
        <f t="shared" si="34"/>
        <v>2835.1179665071772</v>
      </c>
      <c r="H592" s="33">
        <f t="shared" si="32"/>
        <v>2266.3311244019137</v>
      </c>
      <c r="I592" s="34">
        <f t="shared" si="33"/>
        <v>688.97887559808623</v>
      </c>
    </row>
    <row r="593" spans="1:9" x14ac:dyDescent="0.25">
      <c r="A593" s="7">
        <v>42224</v>
      </c>
      <c r="B593" s="9">
        <v>2955.31</v>
      </c>
      <c r="C593" t="e">
        <f>+VLOOKUP($A593,'USD X Barril WTI'!$A$6060:$B$8189,2,0)</f>
        <v>#N/A</v>
      </c>
      <c r="D593" s="36">
        <f>+IFERROR(VLOOKUP($A593,'TASA INTERVENCIÓN'!$A$9:$B$4757,2,0),D592)</f>
        <v>4.4999999999999998E-2</v>
      </c>
      <c r="E593" s="52">
        <v>2.5000000000000001E-3</v>
      </c>
      <c r="F593">
        <f t="shared" si="35"/>
        <v>0.95933014354066992</v>
      </c>
      <c r="G593" s="9">
        <f t="shared" si="34"/>
        <v>2835.1179665071772</v>
      </c>
      <c r="H593" s="33">
        <f t="shared" si="32"/>
        <v>2272.8737559808615</v>
      </c>
      <c r="I593" s="34">
        <f t="shared" si="33"/>
        <v>682.43624401913848</v>
      </c>
    </row>
    <row r="594" spans="1:9" x14ac:dyDescent="0.25">
      <c r="A594" s="7">
        <v>42225</v>
      </c>
      <c r="B594" s="8">
        <v>2955.31</v>
      </c>
      <c r="C594" t="e">
        <f>+VLOOKUP($A594,'USD X Barril WTI'!$A$6060:$B$8189,2,0)</f>
        <v>#N/A</v>
      </c>
      <c r="D594" s="36">
        <f>+IFERROR(VLOOKUP($A594,'TASA INTERVENCIÓN'!$A$9:$B$4757,2,0),D593)</f>
        <v>4.4999999999999998E-2</v>
      </c>
      <c r="E594" s="52">
        <v>2.5000000000000001E-3</v>
      </c>
      <c r="F594">
        <f t="shared" si="35"/>
        <v>0.95933014354066992</v>
      </c>
      <c r="G594" s="9">
        <f t="shared" si="34"/>
        <v>2835.1179665071772</v>
      </c>
      <c r="H594" s="33">
        <f t="shared" si="32"/>
        <v>2264.5755502392344</v>
      </c>
      <c r="I594" s="34">
        <f t="shared" si="33"/>
        <v>690.73444976076553</v>
      </c>
    </row>
    <row r="595" spans="1:9" x14ac:dyDescent="0.25">
      <c r="A595" s="7">
        <v>42226</v>
      </c>
      <c r="B595" s="9">
        <v>2955.31</v>
      </c>
      <c r="C595">
        <f>+VLOOKUP($A595,'USD X Barril WTI'!$A$6060:$B$8189,2,0)</f>
        <v>44.94</v>
      </c>
      <c r="D595" s="36">
        <f>+IFERROR(VLOOKUP($A595,'TASA INTERVENCIÓN'!$A$9:$B$4757,2,0),D594)</f>
        <v>4.4999999999999998E-2</v>
      </c>
      <c r="E595" s="52">
        <v>2.5000000000000001E-3</v>
      </c>
      <c r="F595">
        <f t="shared" si="35"/>
        <v>0.95933014354066992</v>
      </c>
      <c r="G595" s="9">
        <f t="shared" si="34"/>
        <v>2835.1179665071772</v>
      </c>
      <c r="H595" s="33">
        <f t="shared" si="32"/>
        <v>2264.5755502392344</v>
      </c>
      <c r="I595" s="34">
        <f t="shared" si="33"/>
        <v>690.73444976076553</v>
      </c>
    </row>
    <row r="596" spans="1:9" x14ac:dyDescent="0.25">
      <c r="A596" s="7">
        <v>42227</v>
      </c>
      <c r="B596" s="8">
        <v>2913.45</v>
      </c>
      <c r="C596">
        <f>+VLOOKUP($A596,'USD X Barril WTI'!$A$6060:$B$8189,2,0)</f>
        <v>43.11</v>
      </c>
      <c r="D596" s="36">
        <f>+IFERROR(VLOOKUP($A596,'TASA INTERVENCIÓN'!$A$9:$B$4757,2,0),D595)</f>
        <v>4.4999999999999998E-2</v>
      </c>
      <c r="E596" s="52">
        <v>2.5000000000000001E-3</v>
      </c>
      <c r="F596">
        <f t="shared" si="35"/>
        <v>0.95933014354066992</v>
      </c>
      <c r="G596" s="9">
        <f t="shared" si="34"/>
        <v>2794.9604066985644</v>
      </c>
      <c r="H596" s="33">
        <f t="shared" si="32"/>
        <v>2264.5755502392344</v>
      </c>
      <c r="I596" s="34">
        <f t="shared" si="33"/>
        <v>648.8744497607654</v>
      </c>
    </row>
    <row r="597" spans="1:9" x14ac:dyDescent="0.25">
      <c r="A597" s="7">
        <v>42228</v>
      </c>
      <c r="B597" s="9">
        <v>2943.97</v>
      </c>
      <c r="C597">
        <f>+VLOOKUP($A597,'USD X Barril WTI'!$A$6060:$B$8189,2,0)</f>
        <v>43.22</v>
      </c>
      <c r="D597" s="36">
        <f>+IFERROR(VLOOKUP($A597,'TASA INTERVENCIÓN'!$A$9:$B$4757,2,0),D596)</f>
        <v>4.4999999999999998E-2</v>
      </c>
      <c r="E597" s="52">
        <v>2.5000000000000001E-3</v>
      </c>
      <c r="F597">
        <f t="shared" si="35"/>
        <v>0.95933014354066992</v>
      </c>
      <c r="G597" s="9">
        <f t="shared" si="34"/>
        <v>2824.239162679426</v>
      </c>
      <c r="H597" s="33">
        <f t="shared" si="32"/>
        <v>2284.6735167464117</v>
      </c>
      <c r="I597" s="34">
        <f t="shared" si="33"/>
        <v>659.29648325358812</v>
      </c>
    </row>
    <row r="598" spans="1:9" x14ac:dyDescent="0.25">
      <c r="A598" s="7">
        <v>42229</v>
      </c>
      <c r="B598" s="8">
        <v>2937.63</v>
      </c>
      <c r="C598">
        <f>+VLOOKUP($A598,'USD X Barril WTI'!$A$6060:$B$8189,2,0)</f>
        <v>42.27</v>
      </c>
      <c r="D598" s="36">
        <f>+IFERROR(VLOOKUP($A598,'TASA INTERVENCIÓN'!$A$9:$B$4757,2,0),D597)</f>
        <v>4.4999999999999998E-2</v>
      </c>
      <c r="E598" s="52">
        <v>2.5000000000000001E-3</v>
      </c>
      <c r="F598">
        <f t="shared" si="35"/>
        <v>0.95933014354066992</v>
      </c>
      <c r="G598" s="9">
        <f t="shared" si="34"/>
        <v>2818.1570095693783</v>
      </c>
      <c r="H598" s="33">
        <f t="shared" si="32"/>
        <v>2289.7004066985646</v>
      </c>
      <c r="I598" s="34">
        <f t="shared" si="33"/>
        <v>647.92959330143549</v>
      </c>
    </row>
    <row r="599" spans="1:9" x14ac:dyDescent="0.25">
      <c r="A599" s="7">
        <v>42230</v>
      </c>
      <c r="B599" s="9">
        <v>2966.12</v>
      </c>
      <c r="C599">
        <f>+VLOOKUP($A599,'USD X Barril WTI'!$A$6060:$B$8189,2,0)</f>
        <v>42.45</v>
      </c>
      <c r="D599" s="36">
        <f>+IFERROR(VLOOKUP($A599,'TASA INTERVENCIÓN'!$A$9:$B$4757,2,0),D598)</f>
        <v>4.4999999999999998E-2</v>
      </c>
      <c r="E599" s="52">
        <v>2.5000000000000001E-3</v>
      </c>
      <c r="F599">
        <f t="shared" si="35"/>
        <v>0.95933014354066992</v>
      </c>
      <c r="G599" s="9">
        <f t="shared" si="34"/>
        <v>2845.4883253588519</v>
      </c>
      <c r="H599" s="33">
        <f t="shared" si="32"/>
        <v>2281.1623684210526</v>
      </c>
      <c r="I599" s="34">
        <f t="shared" si="33"/>
        <v>684.95763157894726</v>
      </c>
    </row>
    <row r="600" spans="1:9" x14ac:dyDescent="0.25">
      <c r="A600" s="7">
        <v>42231</v>
      </c>
      <c r="B600" s="8">
        <v>2983.12</v>
      </c>
      <c r="C600" t="e">
        <f>+VLOOKUP($A600,'USD X Barril WTI'!$A$6060:$B$8189,2,0)</f>
        <v>#N/A</v>
      </c>
      <c r="D600" s="36">
        <f>+IFERROR(VLOOKUP($A600,'TASA INTERVENCIÓN'!$A$9:$B$4757,2,0),D599)</f>
        <v>4.4999999999999998E-2</v>
      </c>
      <c r="E600" s="52">
        <v>2.5000000000000001E-3</v>
      </c>
      <c r="F600">
        <f t="shared" si="35"/>
        <v>0.95933014354066992</v>
      </c>
      <c r="G600" s="9">
        <f t="shared" si="34"/>
        <v>2861.796937799043</v>
      </c>
      <c r="H600" s="33">
        <f t="shared" si="32"/>
        <v>2292.309784688995</v>
      </c>
      <c r="I600" s="34">
        <f t="shared" si="33"/>
        <v>690.81021531100487</v>
      </c>
    </row>
    <row r="601" spans="1:9" x14ac:dyDescent="0.25">
      <c r="A601" s="7">
        <v>42232</v>
      </c>
      <c r="B601" s="9">
        <v>2983.12</v>
      </c>
      <c r="C601" t="e">
        <f>+VLOOKUP($A601,'USD X Barril WTI'!$A$6060:$B$8189,2,0)</f>
        <v>#N/A</v>
      </c>
      <c r="D601" s="36">
        <f>+IFERROR(VLOOKUP($A601,'TASA INTERVENCIÓN'!$A$9:$B$4757,2,0),D600)</f>
        <v>4.4999999999999998E-2</v>
      </c>
      <c r="E601" s="52">
        <v>2.5000000000000001E-3</v>
      </c>
      <c r="F601">
        <f t="shared" si="35"/>
        <v>0.95933014354066992</v>
      </c>
      <c r="G601" s="9">
        <f t="shared" si="34"/>
        <v>2861.796937799043</v>
      </c>
      <c r="H601" s="33">
        <f t="shared" si="32"/>
        <v>2318.7105502392346</v>
      </c>
      <c r="I601" s="34">
        <f t="shared" si="33"/>
        <v>664.40944976076526</v>
      </c>
    </row>
    <row r="602" spans="1:9" x14ac:dyDescent="0.25">
      <c r="A602" s="7">
        <v>42233</v>
      </c>
      <c r="B602" s="8">
        <v>2983.12</v>
      </c>
      <c r="C602">
        <f>+VLOOKUP($A602,'USD X Barril WTI'!$A$6060:$B$8189,2,0)</f>
        <v>41.93</v>
      </c>
      <c r="D602" s="36">
        <f>+IFERROR(VLOOKUP($A602,'TASA INTERVENCIÓN'!$A$9:$B$4757,2,0),D601)</f>
        <v>4.4999999999999998E-2</v>
      </c>
      <c r="E602" s="52">
        <v>2.5000000000000001E-3</v>
      </c>
      <c r="F602">
        <f t="shared" si="35"/>
        <v>0.95933014354066992</v>
      </c>
      <c r="G602" s="9">
        <f t="shared" si="34"/>
        <v>2861.796937799043</v>
      </c>
      <c r="H602" s="33">
        <f t="shared" si="32"/>
        <v>2318.7105502392346</v>
      </c>
      <c r="I602" s="34">
        <f t="shared" si="33"/>
        <v>664.40944976076526</v>
      </c>
    </row>
    <row r="603" spans="1:9" x14ac:dyDescent="0.25">
      <c r="A603" s="7">
        <v>42234</v>
      </c>
      <c r="B603" s="9">
        <v>2983.12</v>
      </c>
      <c r="C603">
        <f>+VLOOKUP($A603,'USD X Barril WTI'!$A$6060:$B$8189,2,0)</f>
        <v>42.58</v>
      </c>
      <c r="D603" s="36">
        <f>+IFERROR(VLOOKUP($A603,'TASA INTERVENCIÓN'!$A$9:$B$4757,2,0),D602)</f>
        <v>4.4999999999999998E-2</v>
      </c>
      <c r="E603" s="52">
        <v>2.5000000000000001E-3</v>
      </c>
      <c r="F603">
        <f t="shared" si="35"/>
        <v>0.95933014354066992</v>
      </c>
      <c r="G603" s="9">
        <f t="shared" si="34"/>
        <v>2861.796937799043</v>
      </c>
      <c r="H603" s="33">
        <f t="shared" si="32"/>
        <v>2318.7105502392346</v>
      </c>
      <c r="I603" s="34">
        <f t="shared" si="33"/>
        <v>664.40944976076526</v>
      </c>
    </row>
    <row r="604" spans="1:9" x14ac:dyDescent="0.25">
      <c r="A604" s="7">
        <v>42235</v>
      </c>
      <c r="B604" s="8">
        <v>3003.35</v>
      </c>
      <c r="C604">
        <f>+VLOOKUP($A604,'USD X Barril WTI'!$A$6060:$B$8189,2,0)</f>
        <v>40.75</v>
      </c>
      <c r="D604" s="36">
        <f>+IFERROR(VLOOKUP($A604,'TASA INTERVENCIÓN'!$A$9:$B$4757,2,0),D603)</f>
        <v>4.4999999999999998E-2</v>
      </c>
      <c r="E604" s="52">
        <v>2.5000000000000001E-3</v>
      </c>
      <c r="F604">
        <f t="shared" si="35"/>
        <v>0.95933014354066992</v>
      </c>
      <c r="G604" s="9">
        <f t="shared" si="34"/>
        <v>2881.2041866028708</v>
      </c>
      <c r="H604" s="33">
        <f t="shared" si="32"/>
        <v>2318.7105502392346</v>
      </c>
      <c r="I604" s="34">
        <f t="shared" si="33"/>
        <v>684.63944976076527</v>
      </c>
    </row>
    <row r="605" spans="1:9" x14ac:dyDescent="0.25">
      <c r="A605" s="7">
        <v>42236</v>
      </c>
      <c r="B605" s="9">
        <v>3027.2</v>
      </c>
      <c r="C605">
        <f>+VLOOKUP($A605,'USD X Barril WTI'!$A$6060:$B$8189,2,0)</f>
        <v>41</v>
      </c>
      <c r="D605" s="36">
        <f>+IFERROR(VLOOKUP($A605,'TASA INTERVENCIÓN'!$A$9:$B$4757,2,0),D604)</f>
        <v>4.4999999999999998E-2</v>
      </c>
      <c r="E605" s="52">
        <v>2.5000000000000001E-3</v>
      </c>
      <c r="F605">
        <f t="shared" si="35"/>
        <v>0.95933014354066992</v>
      </c>
      <c r="G605" s="9">
        <f t="shared" si="34"/>
        <v>2904.0842105263159</v>
      </c>
      <c r="H605" s="33">
        <f t="shared" ref="H605:H668" si="36">+G513</f>
        <v>2374.7738038277512</v>
      </c>
      <c r="I605" s="34">
        <f t="shared" si="33"/>
        <v>652.42619617224864</v>
      </c>
    </row>
    <row r="606" spans="1:9" x14ac:dyDescent="0.25">
      <c r="A606" s="7">
        <v>42237</v>
      </c>
      <c r="B606" s="8">
        <v>3053.65</v>
      </c>
      <c r="C606">
        <f>+VLOOKUP($A606,'USD X Barril WTI'!$A$6060:$B$8189,2,0)</f>
        <v>40.450000000000003</v>
      </c>
      <c r="D606" s="36">
        <f>+IFERROR(VLOOKUP($A606,'TASA INTERVENCIÓN'!$A$9:$B$4757,2,0),D605)</f>
        <v>4.4999999999999998E-2</v>
      </c>
      <c r="E606" s="52">
        <v>2.5000000000000001E-3</v>
      </c>
      <c r="F606">
        <f t="shared" si="35"/>
        <v>0.95933014354066992</v>
      </c>
      <c r="G606" s="9">
        <f t="shared" si="34"/>
        <v>2929.4584928229669</v>
      </c>
      <c r="H606" s="33">
        <f t="shared" si="36"/>
        <v>2401.558301435407</v>
      </c>
      <c r="I606" s="34">
        <f t="shared" si="33"/>
        <v>652.09169856459312</v>
      </c>
    </row>
    <row r="607" spans="1:9" x14ac:dyDescent="0.25">
      <c r="A607" s="7">
        <v>42238</v>
      </c>
      <c r="B607" s="9">
        <v>3102.6</v>
      </c>
      <c r="C607" t="e">
        <f>+VLOOKUP($A607,'USD X Barril WTI'!$A$6060:$B$8189,2,0)</f>
        <v>#N/A</v>
      </c>
      <c r="D607" s="36">
        <f>+IFERROR(VLOOKUP($A607,'TASA INTERVENCIÓN'!$A$9:$B$4757,2,0),D606)</f>
        <v>4.4999999999999998E-2</v>
      </c>
      <c r="E607" s="52">
        <v>2.5000000000000001E-3</v>
      </c>
      <c r="F607">
        <f t="shared" si="35"/>
        <v>0.95933014354066992</v>
      </c>
      <c r="G607" s="9">
        <f t="shared" si="34"/>
        <v>2976.4177033492824</v>
      </c>
      <c r="H607" s="33">
        <f t="shared" si="36"/>
        <v>2388.1468660287082</v>
      </c>
      <c r="I607" s="34">
        <f t="shared" si="33"/>
        <v>714.45313397129166</v>
      </c>
    </row>
    <row r="608" spans="1:9" x14ac:dyDescent="0.25">
      <c r="A608" s="7">
        <v>42239</v>
      </c>
      <c r="B608" s="8">
        <v>3102.6</v>
      </c>
      <c r="C608" t="e">
        <f>+VLOOKUP($A608,'USD X Barril WTI'!$A$6060:$B$8189,2,0)</f>
        <v>#N/A</v>
      </c>
      <c r="D608" s="36">
        <f>+IFERROR(VLOOKUP($A608,'TASA INTERVENCIÓN'!$A$9:$B$4757,2,0),D607)</f>
        <v>4.4999999999999998E-2</v>
      </c>
      <c r="E608" s="52">
        <v>2.5000000000000001E-3</v>
      </c>
      <c r="F608">
        <f t="shared" si="35"/>
        <v>0.95933014354066992</v>
      </c>
      <c r="G608" s="9">
        <f t="shared" si="34"/>
        <v>2976.4177033492824</v>
      </c>
      <c r="H608" s="33">
        <f t="shared" si="36"/>
        <v>2398.5364114832537</v>
      </c>
      <c r="I608" s="34">
        <f t="shared" si="33"/>
        <v>704.06358851674622</v>
      </c>
    </row>
    <row r="609" spans="1:9" x14ac:dyDescent="0.25">
      <c r="A609" s="7">
        <v>42240</v>
      </c>
      <c r="B609" s="9">
        <v>3102.6</v>
      </c>
      <c r="C609">
        <f>+VLOOKUP($A609,'USD X Barril WTI'!$A$6060:$B$8189,2,0)</f>
        <v>38.22</v>
      </c>
      <c r="D609" s="36">
        <f>+IFERROR(VLOOKUP($A609,'TASA INTERVENCIÓN'!$A$9:$B$4757,2,0),D608)</f>
        <v>4.4999999999999998E-2</v>
      </c>
      <c r="E609" s="52">
        <v>2.5000000000000001E-3</v>
      </c>
      <c r="F609">
        <f t="shared" si="35"/>
        <v>0.95933014354066992</v>
      </c>
      <c r="G609" s="9">
        <f t="shared" si="34"/>
        <v>2976.4177033492824</v>
      </c>
      <c r="H609" s="33">
        <f t="shared" si="36"/>
        <v>2398.5364114832537</v>
      </c>
      <c r="I609" s="34">
        <f t="shared" si="33"/>
        <v>704.06358851674622</v>
      </c>
    </row>
    <row r="610" spans="1:9" x14ac:dyDescent="0.25">
      <c r="A610" s="7">
        <v>42241</v>
      </c>
      <c r="B610" s="8">
        <v>3208.37</v>
      </c>
      <c r="C610">
        <f>+VLOOKUP($A610,'USD X Barril WTI'!$A$6060:$B$8189,2,0)</f>
        <v>39.15</v>
      </c>
      <c r="D610" s="36">
        <f>+IFERROR(VLOOKUP($A610,'TASA INTERVENCIÓN'!$A$9:$B$4757,2,0),D609)</f>
        <v>4.4999999999999998E-2</v>
      </c>
      <c r="E610" s="52">
        <v>2.5000000000000001E-3</v>
      </c>
      <c r="F610">
        <f t="shared" si="35"/>
        <v>0.95933014354066992</v>
      </c>
      <c r="G610" s="9">
        <f t="shared" si="34"/>
        <v>3077.8860526315789</v>
      </c>
      <c r="H610" s="33">
        <f t="shared" si="36"/>
        <v>2398.5364114832537</v>
      </c>
      <c r="I610" s="34">
        <f t="shared" si="33"/>
        <v>809.8335885167462</v>
      </c>
    </row>
    <row r="611" spans="1:9" x14ac:dyDescent="0.25">
      <c r="A611" s="7">
        <v>42242</v>
      </c>
      <c r="B611" s="9">
        <v>3194.24</v>
      </c>
      <c r="C611">
        <f>+VLOOKUP($A611,'USD X Barril WTI'!$A$6060:$B$8189,2,0)</f>
        <v>38.5</v>
      </c>
      <c r="D611" s="36">
        <f>+IFERROR(VLOOKUP($A611,'TASA INTERVENCIÓN'!$A$9:$B$4757,2,0),D610)</f>
        <v>4.4999999999999998E-2</v>
      </c>
      <c r="E611" s="52">
        <v>2.5000000000000001E-3</v>
      </c>
      <c r="F611">
        <f t="shared" si="35"/>
        <v>0.95933014354066992</v>
      </c>
      <c r="G611" s="9">
        <f t="shared" si="34"/>
        <v>3064.3307177033494</v>
      </c>
      <c r="H611" s="33">
        <f t="shared" si="36"/>
        <v>2398.5364114832537</v>
      </c>
      <c r="I611" s="34">
        <f t="shared" si="33"/>
        <v>795.70358851674609</v>
      </c>
    </row>
    <row r="612" spans="1:9" x14ac:dyDescent="0.25">
      <c r="A612" s="7">
        <v>42243</v>
      </c>
      <c r="B612" s="8">
        <v>3238.51</v>
      </c>
      <c r="C612">
        <f>+VLOOKUP($A612,'USD X Barril WTI'!$A$6060:$B$8189,2,0)</f>
        <v>42.47</v>
      </c>
      <c r="D612" s="36">
        <f>+IFERROR(VLOOKUP($A612,'TASA INTERVENCIÓN'!$A$9:$B$4757,2,0),D611)</f>
        <v>4.4999999999999998E-2</v>
      </c>
      <c r="E612" s="52">
        <v>2.5000000000000001E-3</v>
      </c>
      <c r="F612">
        <f t="shared" si="35"/>
        <v>0.95933014354066992</v>
      </c>
      <c r="G612" s="9">
        <f t="shared" si="34"/>
        <v>3106.8002631578952</v>
      </c>
      <c r="H612" s="33">
        <f t="shared" si="36"/>
        <v>2439.1256698564598</v>
      </c>
      <c r="I612" s="34">
        <f t="shared" si="33"/>
        <v>799.38433014354041</v>
      </c>
    </row>
    <row r="613" spans="1:9" x14ac:dyDescent="0.25">
      <c r="A613" s="7">
        <v>42244</v>
      </c>
      <c r="B613" s="9">
        <v>3195.47</v>
      </c>
      <c r="C613">
        <f>+VLOOKUP($A613,'USD X Barril WTI'!$A$6060:$B$8189,2,0)</f>
        <v>45.29</v>
      </c>
      <c r="D613" s="36">
        <f>+IFERROR(VLOOKUP($A613,'TASA INTERVENCIÓN'!$A$9:$B$4757,2,0),D612)</f>
        <v>4.4999999999999998E-2</v>
      </c>
      <c r="E613" s="52">
        <v>2.5000000000000001E-3</v>
      </c>
      <c r="F613">
        <f t="shared" si="35"/>
        <v>0.95933014354066992</v>
      </c>
      <c r="G613" s="9">
        <f t="shared" si="34"/>
        <v>3065.5106937799042</v>
      </c>
      <c r="H613" s="33">
        <f t="shared" si="36"/>
        <v>2444.4979186602873</v>
      </c>
      <c r="I613" s="34">
        <f t="shared" si="33"/>
        <v>750.97208133971253</v>
      </c>
    </row>
    <row r="614" spans="1:9" x14ac:dyDescent="0.25">
      <c r="A614" s="7">
        <v>42245</v>
      </c>
      <c r="B614" s="8">
        <v>3101.1</v>
      </c>
      <c r="C614" t="e">
        <f>+VLOOKUP($A614,'USD X Barril WTI'!$A$6060:$B$8189,2,0)</f>
        <v>#N/A</v>
      </c>
      <c r="D614" s="36">
        <f>+IFERROR(VLOOKUP($A614,'TASA INTERVENCIÓN'!$A$9:$B$4757,2,0),D613)</f>
        <v>4.4999999999999998E-2</v>
      </c>
      <c r="E614" s="52">
        <v>2.5000000000000001E-3</v>
      </c>
      <c r="F614">
        <f t="shared" si="35"/>
        <v>0.95933014354066992</v>
      </c>
      <c r="G614" s="9">
        <f t="shared" si="34"/>
        <v>2974.9787081339714</v>
      </c>
      <c r="H614" s="33">
        <f t="shared" si="36"/>
        <v>2446.263086124402</v>
      </c>
      <c r="I614" s="34">
        <f t="shared" ref="I614:I677" si="37">+B614-H614</f>
        <v>654.83691387559793</v>
      </c>
    </row>
    <row r="615" spans="1:9" x14ac:dyDescent="0.25">
      <c r="A615" s="7">
        <v>42246</v>
      </c>
      <c r="B615" s="9">
        <v>3101.1</v>
      </c>
      <c r="C615" t="e">
        <f>+VLOOKUP($A615,'USD X Barril WTI'!$A$6060:$B$8189,2,0)</f>
        <v>#N/A</v>
      </c>
      <c r="D615" s="36">
        <f>+IFERROR(VLOOKUP($A615,'TASA INTERVENCIÓN'!$A$9:$B$4757,2,0),D614)</f>
        <v>4.4999999999999998E-2</v>
      </c>
      <c r="E615" s="52">
        <v>2.5000000000000001E-3</v>
      </c>
      <c r="F615">
        <f t="shared" si="35"/>
        <v>0.95933014354066992</v>
      </c>
      <c r="G615" s="9">
        <f t="shared" si="34"/>
        <v>2974.9787081339714</v>
      </c>
      <c r="H615" s="33">
        <f t="shared" si="36"/>
        <v>2430.741124401914</v>
      </c>
      <c r="I615" s="34">
        <f t="shared" si="37"/>
        <v>670.35887559808589</v>
      </c>
    </row>
    <row r="616" spans="1:9" x14ac:dyDescent="0.25">
      <c r="A616" s="7">
        <v>42247</v>
      </c>
      <c r="B616" s="8">
        <v>3101.1</v>
      </c>
      <c r="C616">
        <f>+VLOOKUP($A616,'USD X Barril WTI'!$A$6060:$B$8189,2,0)</f>
        <v>49.2</v>
      </c>
      <c r="D616" s="36">
        <f>+IFERROR(VLOOKUP($A616,'TASA INTERVENCIÓN'!$A$9:$B$4757,2,0),D615)</f>
        <v>4.4999999999999998E-2</v>
      </c>
      <c r="E616" s="52">
        <v>2.5000000000000001E-3</v>
      </c>
      <c r="F616">
        <f t="shared" si="35"/>
        <v>0.95933014354066992</v>
      </c>
      <c r="G616" s="9">
        <f t="shared" si="34"/>
        <v>2974.9787081339714</v>
      </c>
      <c r="H616" s="33">
        <f t="shared" si="36"/>
        <v>2430.741124401914</v>
      </c>
      <c r="I616" s="34">
        <f t="shared" si="37"/>
        <v>670.35887559808589</v>
      </c>
    </row>
    <row r="617" spans="1:9" x14ac:dyDescent="0.25">
      <c r="A617" s="7">
        <v>42248</v>
      </c>
      <c r="B617" s="9">
        <v>3079.97</v>
      </c>
      <c r="C617">
        <f>+VLOOKUP($A617,'USD X Barril WTI'!$A$6060:$B$8189,2,0)</f>
        <v>45.38</v>
      </c>
      <c r="D617" s="36">
        <f>+IFERROR(VLOOKUP($A617,'TASA INTERVENCIÓN'!$A$9:$B$4757,2,0),D616)</f>
        <v>4.4999999999999998E-2</v>
      </c>
      <c r="E617" s="52">
        <v>2.5000000000000001E-3</v>
      </c>
      <c r="F617">
        <f t="shared" si="35"/>
        <v>0.95933014354066992</v>
      </c>
      <c r="G617" s="9">
        <f t="shared" si="34"/>
        <v>2954.7080622009571</v>
      </c>
      <c r="H617" s="33">
        <f t="shared" si="36"/>
        <v>2430.741124401914</v>
      </c>
      <c r="I617" s="34">
        <f t="shared" si="37"/>
        <v>649.22887559808578</v>
      </c>
    </row>
    <row r="618" spans="1:9" x14ac:dyDescent="0.25">
      <c r="A618" s="7">
        <v>42249</v>
      </c>
      <c r="B618" s="8">
        <v>3093.64</v>
      </c>
      <c r="C618">
        <f>+VLOOKUP($A618,'USD X Barril WTI'!$A$6060:$B$8189,2,0)</f>
        <v>46.3</v>
      </c>
      <c r="D618" s="36">
        <f>+IFERROR(VLOOKUP($A618,'TASA INTERVENCIÓN'!$A$9:$B$4757,2,0),D617)</f>
        <v>4.4999999999999998E-2</v>
      </c>
      <c r="E618" s="52">
        <v>2.5000000000000001E-3</v>
      </c>
      <c r="F618">
        <f t="shared" si="35"/>
        <v>0.95933014354066992</v>
      </c>
      <c r="G618" s="9">
        <f t="shared" si="34"/>
        <v>2967.8221052631579</v>
      </c>
      <c r="H618" s="33">
        <f t="shared" si="36"/>
        <v>2445.6107416267946</v>
      </c>
      <c r="I618" s="34">
        <f t="shared" si="37"/>
        <v>648.02925837320527</v>
      </c>
    </row>
    <row r="619" spans="1:9" x14ac:dyDescent="0.25">
      <c r="A619" s="7">
        <v>42250</v>
      </c>
      <c r="B619" s="9">
        <v>3142.34</v>
      </c>
      <c r="C619">
        <f>+VLOOKUP($A619,'USD X Barril WTI'!$A$6060:$B$8189,2,0)</f>
        <v>46.75</v>
      </c>
      <c r="D619" s="36">
        <f>+IFERROR(VLOOKUP($A619,'TASA INTERVENCIÓN'!$A$9:$B$4757,2,0),D618)</f>
        <v>4.4999999999999998E-2</v>
      </c>
      <c r="E619" s="52">
        <v>2.5000000000000001E-3</v>
      </c>
      <c r="F619">
        <f t="shared" si="35"/>
        <v>0.95933014354066992</v>
      </c>
      <c r="G619" s="9">
        <f t="shared" si="34"/>
        <v>3014.5414832535889</v>
      </c>
      <c r="H619" s="33">
        <f t="shared" si="36"/>
        <v>2450.5512918660288</v>
      </c>
      <c r="I619" s="34">
        <f t="shared" si="37"/>
        <v>691.78870813397134</v>
      </c>
    </row>
    <row r="620" spans="1:9" x14ac:dyDescent="0.25">
      <c r="A620" s="7">
        <v>42251</v>
      </c>
      <c r="B620" s="8">
        <v>3119.93</v>
      </c>
      <c r="C620">
        <f>+VLOOKUP($A620,'USD X Barril WTI'!$A$6060:$B$8189,2,0)</f>
        <v>46.02</v>
      </c>
      <c r="D620" s="36">
        <f>+IFERROR(VLOOKUP($A620,'TASA INTERVENCIÓN'!$A$9:$B$4757,2,0),D619)</f>
        <v>4.4999999999999998E-2</v>
      </c>
      <c r="E620" s="52">
        <v>2.5000000000000001E-3</v>
      </c>
      <c r="F620">
        <f t="shared" si="35"/>
        <v>0.95933014354066992</v>
      </c>
      <c r="G620" s="9">
        <f t="shared" si="34"/>
        <v>2993.0428947368423</v>
      </c>
      <c r="H620" s="33">
        <f t="shared" si="36"/>
        <v>2467.3203827751199</v>
      </c>
      <c r="I620" s="34">
        <f t="shared" si="37"/>
        <v>652.60961722487991</v>
      </c>
    </row>
    <row r="621" spans="1:9" x14ac:dyDescent="0.25">
      <c r="A621" s="7">
        <v>42252</v>
      </c>
      <c r="B621" s="9">
        <v>3113.55</v>
      </c>
      <c r="C621" t="e">
        <f>+VLOOKUP($A621,'USD X Barril WTI'!$A$6060:$B$8189,2,0)</f>
        <v>#N/A</v>
      </c>
      <c r="D621" s="36">
        <f>+IFERROR(VLOOKUP($A621,'TASA INTERVENCIÓN'!$A$9:$B$4757,2,0),D620)</f>
        <v>4.4999999999999998E-2</v>
      </c>
      <c r="E621" s="52">
        <v>2.5000000000000001E-3</v>
      </c>
      <c r="F621">
        <f t="shared" si="35"/>
        <v>0.95933014354066992</v>
      </c>
      <c r="G621" s="9">
        <f t="shared" si="34"/>
        <v>2986.9223684210529</v>
      </c>
      <c r="H621" s="33">
        <f t="shared" si="36"/>
        <v>2483.2836363636366</v>
      </c>
      <c r="I621" s="34">
        <f t="shared" si="37"/>
        <v>630.26636363636362</v>
      </c>
    </row>
    <row r="622" spans="1:9" x14ac:dyDescent="0.25">
      <c r="A622" s="7">
        <v>42253</v>
      </c>
      <c r="B622" s="8">
        <v>3113.55</v>
      </c>
      <c r="C622" t="e">
        <f>+VLOOKUP($A622,'USD X Barril WTI'!$A$6060:$B$8189,2,0)</f>
        <v>#N/A</v>
      </c>
      <c r="D622" s="36">
        <f>+IFERROR(VLOOKUP($A622,'TASA INTERVENCIÓN'!$A$9:$B$4757,2,0),D621)</f>
        <v>4.4999999999999998E-2</v>
      </c>
      <c r="E622" s="52">
        <v>2.5000000000000001E-3</v>
      </c>
      <c r="F622">
        <f t="shared" si="35"/>
        <v>0.95933014354066992</v>
      </c>
      <c r="G622" s="9">
        <f t="shared" si="34"/>
        <v>2986.9223684210529</v>
      </c>
      <c r="H622" s="33">
        <f t="shared" si="36"/>
        <v>2516.9561244019137</v>
      </c>
      <c r="I622" s="34">
        <f t="shared" si="37"/>
        <v>596.59387559808647</v>
      </c>
    </row>
    <row r="623" spans="1:9" x14ac:dyDescent="0.25">
      <c r="A623" s="7">
        <v>42254</v>
      </c>
      <c r="B623" s="9">
        <v>3113.55</v>
      </c>
      <c r="C623" t="e">
        <f>+VLOOKUP($A623,'USD X Barril WTI'!$A$6060:$B$8189,2,0)</f>
        <v>#N/A</v>
      </c>
      <c r="D623" s="36">
        <f>+IFERROR(VLOOKUP($A623,'TASA INTERVENCIÓN'!$A$9:$B$4757,2,0),D622)</f>
        <v>4.4999999999999998E-2</v>
      </c>
      <c r="E623" s="52">
        <v>2.5000000000000001E-3</v>
      </c>
      <c r="F623">
        <f t="shared" si="35"/>
        <v>0.95933014354066992</v>
      </c>
      <c r="G623" s="9">
        <f t="shared" si="34"/>
        <v>2986.9223684210529</v>
      </c>
      <c r="H623" s="33">
        <f t="shared" si="36"/>
        <v>2516.9561244019137</v>
      </c>
      <c r="I623" s="34">
        <f t="shared" si="37"/>
        <v>596.59387559808647</v>
      </c>
    </row>
    <row r="624" spans="1:9" x14ac:dyDescent="0.25">
      <c r="A624" s="7">
        <v>42255</v>
      </c>
      <c r="B624" s="8">
        <v>3113.55</v>
      </c>
      <c r="C624">
        <f>+VLOOKUP($A624,'USD X Barril WTI'!$A$6060:$B$8189,2,0)</f>
        <v>45.92</v>
      </c>
      <c r="D624" s="36">
        <f>+IFERROR(VLOOKUP($A624,'TASA INTERVENCIÓN'!$A$9:$B$4757,2,0),D623)</f>
        <v>4.4999999999999998E-2</v>
      </c>
      <c r="E624" s="52">
        <v>2.5000000000000001E-3</v>
      </c>
      <c r="F624">
        <f t="shared" si="35"/>
        <v>0.95933014354066992</v>
      </c>
      <c r="G624" s="9">
        <f t="shared" si="34"/>
        <v>2986.9223684210529</v>
      </c>
      <c r="H624" s="33">
        <f t="shared" si="36"/>
        <v>2516.9561244019137</v>
      </c>
      <c r="I624" s="34">
        <f t="shared" si="37"/>
        <v>596.59387559808647</v>
      </c>
    </row>
    <row r="625" spans="1:9" x14ac:dyDescent="0.25">
      <c r="A625" s="7">
        <v>42256</v>
      </c>
      <c r="B625" s="9">
        <v>3138.46</v>
      </c>
      <c r="C625">
        <f>+VLOOKUP($A625,'USD X Barril WTI'!$A$6060:$B$8189,2,0)</f>
        <v>44.13</v>
      </c>
      <c r="D625" s="36">
        <f>+IFERROR(VLOOKUP($A625,'TASA INTERVENCIÓN'!$A$9:$B$4757,2,0),D624)</f>
        <v>4.4999999999999998E-2</v>
      </c>
      <c r="E625" s="52">
        <v>2.5000000000000001E-3</v>
      </c>
      <c r="F625">
        <f t="shared" si="35"/>
        <v>0.95933014354066992</v>
      </c>
      <c r="G625" s="9">
        <f t="shared" si="34"/>
        <v>3010.8192822966512</v>
      </c>
      <c r="H625" s="33">
        <f t="shared" si="36"/>
        <v>2516.9561244019137</v>
      </c>
      <c r="I625" s="34">
        <f t="shared" si="37"/>
        <v>621.50387559808632</v>
      </c>
    </row>
    <row r="626" spans="1:9" x14ac:dyDescent="0.25">
      <c r="A626" s="7">
        <v>42257</v>
      </c>
      <c r="B626" s="8">
        <v>3105.4</v>
      </c>
      <c r="C626">
        <f>+VLOOKUP($A626,'USD X Barril WTI'!$A$6060:$B$8189,2,0)</f>
        <v>45.85</v>
      </c>
      <c r="D626" s="36">
        <f>+IFERROR(VLOOKUP($A626,'TASA INTERVENCIÓN'!$A$9:$B$4757,2,0),D625)</f>
        <v>4.4999999999999998E-2</v>
      </c>
      <c r="E626" s="52">
        <v>2.5000000000000001E-3</v>
      </c>
      <c r="F626">
        <f t="shared" si="35"/>
        <v>0.95933014354066992</v>
      </c>
      <c r="G626" s="9">
        <f t="shared" si="34"/>
        <v>2979.1038277511966</v>
      </c>
      <c r="H626" s="33">
        <f t="shared" si="36"/>
        <v>2464.6822248803828</v>
      </c>
      <c r="I626" s="34">
        <f t="shared" si="37"/>
        <v>640.71777511961727</v>
      </c>
    </row>
    <row r="627" spans="1:9" x14ac:dyDescent="0.25">
      <c r="A627" s="7">
        <v>42258</v>
      </c>
      <c r="B627" s="9">
        <v>3080.57</v>
      </c>
      <c r="C627">
        <f>+VLOOKUP($A627,'USD X Barril WTI'!$A$6060:$B$8189,2,0)</f>
        <v>44.75</v>
      </c>
      <c r="D627" s="36">
        <f>+IFERROR(VLOOKUP($A627,'TASA INTERVENCIÓN'!$A$9:$B$4757,2,0),D626)</f>
        <v>4.4999999999999998E-2</v>
      </c>
      <c r="E627" s="52">
        <v>2.5000000000000001E-3</v>
      </c>
      <c r="F627">
        <f t="shared" si="35"/>
        <v>0.95933014354066992</v>
      </c>
      <c r="G627" s="9">
        <f t="shared" si="34"/>
        <v>2955.2836602870816</v>
      </c>
      <c r="H627" s="33">
        <f t="shared" si="36"/>
        <v>2420.3899521531102</v>
      </c>
      <c r="I627" s="34">
        <f t="shared" si="37"/>
        <v>660.18004784688992</v>
      </c>
    </row>
    <row r="628" spans="1:9" x14ac:dyDescent="0.25">
      <c r="A628" s="7">
        <v>42259</v>
      </c>
      <c r="B628" s="8">
        <v>3012.96</v>
      </c>
      <c r="C628" t="e">
        <f>+VLOOKUP($A628,'USD X Barril WTI'!$A$6060:$B$8189,2,0)</f>
        <v>#N/A</v>
      </c>
      <c r="D628" s="36">
        <f>+IFERROR(VLOOKUP($A628,'TASA INTERVENCIÓN'!$A$9:$B$4757,2,0),D627)</f>
        <v>4.4999999999999998E-2</v>
      </c>
      <c r="E628" s="52">
        <v>2.5000000000000001E-3</v>
      </c>
      <c r="F628">
        <f t="shared" si="35"/>
        <v>0.95933014354066992</v>
      </c>
      <c r="G628" s="9">
        <f t="shared" si="34"/>
        <v>2890.4233492822968</v>
      </c>
      <c r="H628" s="33">
        <f t="shared" si="36"/>
        <v>2435.3075358851679</v>
      </c>
      <c r="I628" s="34">
        <f t="shared" si="37"/>
        <v>577.65246411483213</v>
      </c>
    </row>
    <row r="629" spans="1:9" x14ac:dyDescent="0.25">
      <c r="A629" s="7">
        <v>42260</v>
      </c>
      <c r="B629" s="9">
        <v>3012.96</v>
      </c>
      <c r="C629" t="e">
        <f>+VLOOKUP($A629,'USD X Barril WTI'!$A$6060:$B$8189,2,0)</f>
        <v>#N/A</v>
      </c>
      <c r="D629" s="36">
        <f>+IFERROR(VLOOKUP($A629,'TASA INTERVENCIÓN'!$A$9:$B$4757,2,0),D628)</f>
        <v>4.4999999999999998E-2</v>
      </c>
      <c r="E629" s="52">
        <v>2.5000000000000001E-3</v>
      </c>
      <c r="F629">
        <f t="shared" si="35"/>
        <v>0.95933014354066992</v>
      </c>
      <c r="G629" s="9">
        <f t="shared" si="34"/>
        <v>2890.4233492822968</v>
      </c>
      <c r="H629" s="33">
        <f t="shared" si="36"/>
        <v>2432.7749043062199</v>
      </c>
      <c r="I629" s="34">
        <f t="shared" si="37"/>
        <v>580.18509569378011</v>
      </c>
    </row>
    <row r="630" spans="1:9" x14ac:dyDescent="0.25">
      <c r="A630" s="7">
        <v>42261</v>
      </c>
      <c r="B630" s="8">
        <v>3012.96</v>
      </c>
      <c r="C630">
        <f>+VLOOKUP($A630,'USD X Barril WTI'!$A$6060:$B$8189,2,0)</f>
        <v>44.07</v>
      </c>
      <c r="D630" s="36">
        <f>+IFERROR(VLOOKUP($A630,'TASA INTERVENCIÓN'!$A$9:$B$4757,2,0),D629)</f>
        <v>4.4999999999999998E-2</v>
      </c>
      <c r="E630" s="52">
        <v>2.5000000000000001E-3</v>
      </c>
      <c r="F630">
        <f t="shared" si="35"/>
        <v>0.95933014354066992</v>
      </c>
      <c r="G630" s="9">
        <f t="shared" si="34"/>
        <v>2890.4233492822968</v>
      </c>
      <c r="H630" s="33">
        <f t="shared" si="36"/>
        <v>2432.7749043062199</v>
      </c>
      <c r="I630" s="34">
        <f t="shared" si="37"/>
        <v>580.18509569378011</v>
      </c>
    </row>
    <row r="631" spans="1:9" x14ac:dyDescent="0.25">
      <c r="A631" s="7">
        <v>42262</v>
      </c>
      <c r="B631" s="9">
        <v>3032.59</v>
      </c>
      <c r="C631">
        <f>+VLOOKUP($A631,'USD X Barril WTI'!$A$6060:$B$8189,2,0)</f>
        <v>44.58</v>
      </c>
      <c r="D631" s="36">
        <f>+IFERROR(VLOOKUP($A631,'TASA INTERVENCIÓN'!$A$9:$B$4757,2,0),D630)</f>
        <v>4.4999999999999998E-2</v>
      </c>
      <c r="E631" s="52">
        <v>2.5000000000000001E-3</v>
      </c>
      <c r="F631">
        <f t="shared" si="35"/>
        <v>0.95933014354066992</v>
      </c>
      <c r="G631" s="9">
        <f t="shared" si="34"/>
        <v>2909.2550000000006</v>
      </c>
      <c r="H631" s="33">
        <f t="shared" si="36"/>
        <v>2432.7749043062199</v>
      </c>
      <c r="I631" s="34">
        <f t="shared" si="37"/>
        <v>599.81509569378022</v>
      </c>
    </row>
    <row r="632" spans="1:9" x14ac:dyDescent="0.25">
      <c r="A632" s="7">
        <v>42263</v>
      </c>
      <c r="B632" s="8">
        <v>3025.28</v>
      </c>
      <c r="C632">
        <f>+VLOOKUP($A632,'USD X Barril WTI'!$A$6060:$B$8189,2,0)</f>
        <v>47.12</v>
      </c>
      <c r="D632" s="36">
        <f>+IFERROR(VLOOKUP($A632,'TASA INTERVENCIÓN'!$A$9:$B$4757,2,0),D631)</f>
        <v>4.4999999999999998E-2</v>
      </c>
      <c r="E632" s="52">
        <v>2.5000000000000001E-3</v>
      </c>
      <c r="F632">
        <f t="shared" si="35"/>
        <v>0.95933014354066992</v>
      </c>
      <c r="G632" s="9">
        <f t="shared" si="34"/>
        <v>2902.2422966507179</v>
      </c>
      <c r="H632" s="33">
        <f t="shared" si="36"/>
        <v>2432.7749043062199</v>
      </c>
      <c r="I632" s="34">
        <f t="shared" si="37"/>
        <v>592.50509569378028</v>
      </c>
    </row>
    <row r="633" spans="1:9" x14ac:dyDescent="0.25">
      <c r="A633" s="7">
        <v>42264</v>
      </c>
      <c r="B633" s="9">
        <v>2989.04</v>
      </c>
      <c r="C633">
        <f>+VLOOKUP($A633,'USD X Barril WTI'!$A$6060:$B$8189,2,0)</f>
        <v>46.93</v>
      </c>
      <c r="D633" s="36">
        <f>+IFERROR(VLOOKUP($A633,'TASA INTERVENCIÓN'!$A$9:$B$4757,2,0),D632)</f>
        <v>4.4999999999999998E-2</v>
      </c>
      <c r="E633" s="52">
        <v>2.5000000000000001E-3</v>
      </c>
      <c r="F633">
        <f t="shared" si="35"/>
        <v>0.95933014354066992</v>
      </c>
      <c r="G633" s="9">
        <f t="shared" si="34"/>
        <v>2867.4761722488038</v>
      </c>
      <c r="H633" s="33">
        <f t="shared" si="36"/>
        <v>2428.7553110047847</v>
      </c>
      <c r="I633" s="34">
        <f t="shared" si="37"/>
        <v>560.28468899521522</v>
      </c>
    </row>
    <row r="634" spans="1:9" x14ac:dyDescent="0.25">
      <c r="A634" s="7">
        <v>42265</v>
      </c>
      <c r="B634" s="8">
        <v>2975.13</v>
      </c>
      <c r="C634">
        <f>+VLOOKUP($A634,'USD X Barril WTI'!$A$6060:$B$8189,2,0)</f>
        <v>44.71</v>
      </c>
      <c r="D634" s="36">
        <f>+IFERROR(VLOOKUP($A634,'TASA INTERVENCIÓN'!$A$9:$B$4757,2,0),D633)</f>
        <v>4.4999999999999998E-2</v>
      </c>
      <c r="E634" s="52">
        <v>2.5000000000000001E-3</v>
      </c>
      <c r="F634">
        <f t="shared" si="35"/>
        <v>0.95933014354066992</v>
      </c>
      <c r="G634" s="9">
        <f t="shared" si="34"/>
        <v>2854.1318899521534</v>
      </c>
      <c r="H634" s="33">
        <f t="shared" si="36"/>
        <v>2446.7043779904307</v>
      </c>
      <c r="I634" s="34">
        <f t="shared" si="37"/>
        <v>528.42562200956945</v>
      </c>
    </row>
    <row r="635" spans="1:9" x14ac:dyDescent="0.25">
      <c r="A635" s="7">
        <v>42266</v>
      </c>
      <c r="B635" s="9">
        <v>2984.9</v>
      </c>
      <c r="C635" t="e">
        <f>+VLOOKUP($A635,'USD X Barril WTI'!$A$6060:$B$8189,2,0)</f>
        <v>#N/A</v>
      </c>
      <c r="D635" s="36">
        <f>+IFERROR(VLOOKUP($A635,'TASA INTERVENCIÓN'!$A$9:$B$4757,2,0),D634)</f>
        <v>4.4999999999999998E-2</v>
      </c>
      <c r="E635" s="52">
        <v>2.5000000000000001E-3</v>
      </c>
      <c r="F635">
        <f t="shared" si="35"/>
        <v>0.95933014354066992</v>
      </c>
      <c r="G635" s="9">
        <f t="shared" si="34"/>
        <v>2863.5045454545457</v>
      </c>
      <c r="H635" s="33">
        <f t="shared" si="36"/>
        <v>2426.0020334928231</v>
      </c>
      <c r="I635" s="34">
        <f t="shared" si="37"/>
        <v>558.89796650717699</v>
      </c>
    </row>
    <row r="636" spans="1:9" x14ac:dyDescent="0.25">
      <c r="A636" s="7">
        <v>42267</v>
      </c>
      <c r="B636" s="8">
        <v>2984.9</v>
      </c>
      <c r="C636" t="e">
        <f>+VLOOKUP($A636,'USD X Barril WTI'!$A$6060:$B$8189,2,0)</f>
        <v>#N/A</v>
      </c>
      <c r="D636" s="36">
        <f>+IFERROR(VLOOKUP($A636,'TASA INTERVENCIÓN'!$A$9:$B$4757,2,0),D635)</f>
        <v>4.4999999999999998E-2</v>
      </c>
      <c r="E636" s="52">
        <v>2.5000000000000001E-3</v>
      </c>
      <c r="F636">
        <f t="shared" si="35"/>
        <v>0.95933014354066992</v>
      </c>
      <c r="G636" s="9">
        <f t="shared" si="34"/>
        <v>2863.5045454545457</v>
      </c>
      <c r="H636" s="33">
        <f t="shared" si="36"/>
        <v>2444.5650717703347</v>
      </c>
      <c r="I636" s="34">
        <f t="shared" si="37"/>
        <v>540.33492822966537</v>
      </c>
    </row>
    <row r="637" spans="1:9" x14ac:dyDescent="0.25">
      <c r="A637" s="7">
        <v>42268</v>
      </c>
      <c r="B637" s="9">
        <v>2984.9</v>
      </c>
      <c r="C637">
        <f>+VLOOKUP($A637,'USD X Barril WTI'!$A$6060:$B$8189,2,0)</f>
        <v>46.67</v>
      </c>
      <c r="D637" s="36">
        <f>+IFERROR(VLOOKUP($A637,'TASA INTERVENCIÓN'!$A$9:$B$4757,2,0),D636)</f>
        <v>4.4999999999999998E-2</v>
      </c>
      <c r="E637" s="52">
        <v>2.5000000000000001E-3</v>
      </c>
      <c r="F637">
        <f t="shared" si="35"/>
        <v>0.95933014354066992</v>
      </c>
      <c r="G637" s="9">
        <f t="shared" si="34"/>
        <v>2863.5045454545457</v>
      </c>
      <c r="H637" s="33">
        <f t="shared" si="36"/>
        <v>2444.5650717703347</v>
      </c>
      <c r="I637" s="34">
        <f t="shared" si="37"/>
        <v>540.33492822966537</v>
      </c>
    </row>
    <row r="638" spans="1:9" x14ac:dyDescent="0.25">
      <c r="A638" s="7">
        <v>42269</v>
      </c>
      <c r="B638" s="8">
        <v>3001.68</v>
      </c>
      <c r="C638">
        <f>+VLOOKUP($A638,'USD X Barril WTI'!$A$6060:$B$8189,2,0)</f>
        <v>46.17</v>
      </c>
      <c r="D638" s="36">
        <f>+IFERROR(VLOOKUP($A638,'TASA INTERVENCIÓN'!$A$9:$B$4757,2,0),D637)</f>
        <v>4.4999999999999998E-2</v>
      </c>
      <c r="E638" s="52">
        <v>2.5000000000000001E-3</v>
      </c>
      <c r="F638">
        <f t="shared" si="35"/>
        <v>0.95933014354066992</v>
      </c>
      <c r="G638" s="9">
        <f t="shared" si="34"/>
        <v>2879.6021052631581</v>
      </c>
      <c r="H638" s="33">
        <f t="shared" si="36"/>
        <v>2444.5650717703347</v>
      </c>
      <c r="I638" s="34">
        <f t="shared" si="37"/>
        <v>557.11492822966511</v>
      </c>
    </row>
    <row r="639" spans="1:9" x14ac:dyDescent="0.25">
      <c r="A639" s="7">
        <v>42270</v>
      </c>
      <c r="B639" s="9">
        <v>3065.74</v>
      </c>
      <c r="C639">
        <f>+VLOOKUP($A639,'USD X Barril WTI'!$A$6060:$B$8189,2,0)</f>
        <v>44.53</v>
      </c>
      <c r="D639" s="36">
        <f>+IFERROR(VLOOKUP($A639,'TASA INTERVENCIÓN'!$A$9:$B$4757,2,0),D638)</f>
        <v>4.4999999999999998E-2</v>
      </c>
      <c r="E639" s="52">
        <v>2.5000000000000001E-3</v>
      </c>
      <c r="F639">
        <f t="shared" si="35"/>
        <v>0.95933014354066992</v>
      </c>
      <c r="G639" s="9">
        <f t="shared" si="34"/>
        <v>2941.056794258373</v>
      </c>
      <c r="H639" s="33">
        <f t="shared" si="36"/>
        <v>2434.4729186602872</v>
      </c>
      <c r="I639" s="34">
        <f t="shared" si="37"/>
        <v>631.2670813397126</v>
      </c>
    </row>
    <row r="640" spans="1:9" x14ac:dyDescent="0.25">
      <c r="A640" s="7">
        <v>42271</v>
      </c>
      <c r="B640" s="8">
        <v>3099.28</v>
      </c>
      <c r="C640">
        <f>+VLOOKUP($A640,'USD X Barril WTI'!$A$6060:$B$8189,2,0)</f>
        <v>44.94</v>
      </c>
      <c r="D640" s="36">
        <f>+IFERROR(VLOOKUP($A640,'TASA INTERVENCIÓN'!$A$9:$B$4757,2,0),D639)</f>
        <v>4.4999999999999998E-2</v>
      </c>
      <c r="E640" s="52">
        <v>2.5000000000000001E-3</v>
      </c>
      <c r="F640">
        <f t="shared" si="35"/>
        <v>0.95933014354066992</v>
      </c>
      <c r="G640" s="9">
        <f t="shared" si="34"/>
        <v>2973.2327272727275</v>
      </c>
      <c r="H640" s="33">
        <f t="shared" si="36"/>
        <v>2447.0017703349281</v>
      </c>
      <c r="I640" s="34">
        <f t="shared" si="37"/>
        <v>652.2782296650721</v>
      </c>
    </row>
    <row r="641" spans="1:9" x14ac:dyDescent="0.25">
      <c r="A641" s="7">
        <v>42272</v>
      </c>
      <c r="B641" s="9">
        <v>3135.17</v>
      </c>
      <c r="C641">
        <f>+VLOOKUP($A641,'USD X Barril WTI'!$A$6060:$B$8189,2,0)</f>
        <v>45.55</v>
      </c>
      <c r="D641" s="36">
        <f>+IFERROR(VLOOKUP($A641,'TASA INTERVENCIÓN'!$A$9:$B$4757,2,0),D640)</f>
        <v>4.4999999999999998E-2</v>
      </c>
      <c r="E641" s="52">
        <v>2.5000000000000001E-3</v>
      </c>
      <c r="F641">
        <f t="shared" si="35"/>
        <v>0.95933014354066992</v>
      </c>
      <c r="G641" s="9">
        <f t="shared" si="34"/>
        <v>3007.6630861244021</v>
      </c>
      <c r="H641" s="33">
        <f t="shared" si="36"/>
        <v>2462.2743062200957</v>
      </c>
      <c r="I641" s="34">
        <f t="shared" si="37"/>
        <v>672.89569377990438</v>
      </c>
    </row>
    <row r="642" spans="1:9" x14ac:dyDescent="0.25">
      <c r="A642" s="7">
        <v>42273</v>
      </c>
      <c r="B642" s="8">
        <v>3080.44</v>
      </c>
      <c r="C642" t="e">
        <f>+VLOOKUP($A642,'USD X Barril WTI'!$A$6060:$B$8189,2,0)</f>
        <v>#N/A</v>
      </c>
      <c r="D642" s="36">
        <f>+IFERROR(VLOOKUP($A642,'TASA INTERVENCIÓN'!$A$9:$B$4757,2,0),D641)</f>
        <v>4.4999999999999998E-2</v>
      </c>
      <c r="E642" s="52">
        <v>2.5000000000000001E-3</v>
      </c>
      <c r="F642">
        <f t="shared" si="35"/>
        <v>0.95933014354066992</v>
      </c>
      <c r="G642" s="9">
        <f t="shared" si="34"/>
        <v>2955.1589473684212</v>
      </c>
      <c r="H642" s="33">
        <f t="shared" si="36"/>
        <v>2452.2493062200961</v>
      </c>
      <c r="I642" s="34">
        <f t="shared" si="37"/>
        <v>628.190693779904</v>
      </c>
    </row>
    <row r="643" spans="1:9" x14ac:dyDescent="0.25">
      <c r="A643" s="7">
        <v>42274</v>
      </c>
      <c r="B643" s="9">
        <v>3080.44</v>
      </c>
      <c r="C643" t="e">
        <f>+VLOOKUP($A643,'USD X Barril WTI'!$A$6060:$B$8189,2,0)</f>
        <v>#N/A</v>
      </c>
      <c r="D643" s="36">
        <f>+IFERROR(VLOOKUP($A643,'TASA INTERVENCIÓN'!$A$9:$B$4757,2,0),D642)</f>
        <v>4.4999999999999998E-2</v>
      </c>
      <c r="E643" s="52">
        <v>2.5000000000000001E-3</v>
      </c>
      <c r="F643">
        <f t="shared" si="35"/>
        <v>0.95933014354066992</v>
      </c>
      <c r="G643" s="9">
        <f t="shared" si="34"/>
        <v>2955.1589473684212</v>
      </c>
      <c r="H643" s="33">
        <f t="shared" si="36"/>
        <v>2479.9739473684212</v>
      </c>
      <c r="I643" s="34">
        <f t="shared" si="37"/>
        <v>600.4660526315788</v>
      </c>
    </row>
    <row r="644" spans="1:9" x14ac:dyDescent="0.25">
      <c r="A644" s="7">
        <v>42275</v>
      </c>
      <c r="B644" s="8">
        <v>3080.44</v>
      </c>
      <c r="C644">
        <f>+VLOOKUP($A644,'USD X Barril WTI'!$A$6060:$B$8189,2,0)</f>
        <v>44.4</v>
      </c>
      <c r="D644" s="36">
        <f>+IFERROR(VLOOKUP($A644,'TASA INTERVENCIÓN'!$A$9:$B$4757,2,0),D643)</f>
        <v>4.7500000000000001E-2</v>
      </c>
      <c r="E644" s="52">
        <v>2.5000000000000001E-3</v>
      </c>
      <c r="F644">
        <f t="shared" si="35"/>
        <v>0.95704057279236265</v>
      </c>
      <c r="G644" s="9">
        <f t="shared" si="34"/>
        <v>2948.1060620525059</v>
      </c>
      <c r="H644" s="33">
        <f t="shared" si="36"/>
        <v>2479.9739473684212</v>
      </c>
      <c r="I644" s="34">
        <f t="shared" si="37"/>
        <v>600.4660526315788</v>
      </c>
    </row>
    <row r="645" spans="1:9" x14ac:dyDescent="0.25">
      <c r="A645" s="7">
        <v>42276</v>
      </c>
      <c r="B645" s="9">
        <v>3096.98</v>
      </c>
      <c r="C645">
        <f>+VLOOKUP($A645,'USD X Barril WTI'!$A$6060:$B$8189,2,0)</f>
        <v>45.24</v>
      </c>
      <c r="D645" s="36">
        <f>+IFERROR(VLOOKUP($A645,'TASA INTERVENCIÓN'!$A$9:$B$4757,2,0),D644)</f>
        <v>4.7500000000000001E-2</v>
      </c>
      <c r="E645" s="52">
        <v>2.5000000000000001E-3</v>
      </c>
      <c r="F645">
        <f t="shared" si="35"/>
        <v>0.95704057279236265</v>
      </c>
      <c r="G645" s="9">
        <f t="shared" si="34"/>
        <v>2963.9355131264915</v>
      </c>
      <c r="H645" s="33">
        <f t="shared" si="36"/>
        <v>2479.9739473684212</v>
      </c>
      <c r="I645" s="34">
        <f t="shared" si="37"/>
        <v>617.00605263157877</v>
      </c>
    </row>
    <row r="646" spans="1:9" x14ac:dyDescent="0.25">
      <c r="A646" s="7">
        <v>42277</v>
      </c>
      <c r="B646" s="8">
        <v>3121.94</v>
      </c>
      <c r="C646">
        <f>+VLOOKUP($A646,'USD X Barril WTI'!$A$6060:$B$8189,2,0)</f>
        <v>45.06</v>
      </c>
      <c r="D646" s="36">
        <f>+IFERROR(VLOOKUP($A646,'TASA INTERVENCIÓN'!$A$9:$B$4757,2,0),D645)</f>
        <v>4.7500000000000001E-2</v>
      </c>
      <c r="E646" s="52">
        <v>2.5000000000000001E-3</v>
      </c>
      <c r="F646">
        <f t="shared" si="35"/>
        <v>0.95704057279236265</v>
      </c>
      <c r="G646" s="9">
        <f t="shared" si="34"/>
        <v>2987.8232458233888</v>
      </c>
      <c r="H646" s="33">
        <f t="shared" si="36"/>
        <v>2479.9739473684212</v>
      </c>
      <c r="I646" s="34">
        <f t="shared" si="37"/>
        <v>641.9660526315788</v>
      </c>
    </row>
    <row r="647" spans="1:9" x14ac:dyDescent="0.25">
      <c r="A647" s="7">
        <v>42278</v>
      </c>
      <c r="B647" s="9">
        <v>3086.75</v>
      </c>
      <c r="C647">
        <f>+VLOOKUP($A647,'USD X Barril WTI'!$A$6060:$B$8189,2,0)</f>
        <v>44.75</v>
      </c>
      <c r="D647" s="36">
        <f>+IFERROR(VLOOKUP($A647,'TASA INTERVENCIÓN'!$A$9:$B$4757,2,0),D646)</f>
        <v>4.7500000000000001E-2</v>
      </c>
      <c r="E647" s="52">
        <v>2.5000000000000001E-3</v>
      </c>
      <c r="F647">
        <f t="shared" si="35"/>
        <v>0.95704057279236265</v>
      </c>
      <c r="G647" s="9">
        <f t="shared" si="34"/>
        <v>2954.1449880668256</v>
      </c>
      <c r="H647" s="33">
        <f t="shared" si="36"/>
        <v>2492.9920574162679</v>
      </c>
      <c r="I647" s="34">
        <f t="shared" si="37"/>
        <v>593.75794258373207</v>
      </c>
    </row>
    <row r="648" spans="1:9" x14ac:dyDescent="0.25">
      <c r="A648" s="7">
        <v>42279</v>
      </c>
      <c r="B648" s="8">
        <v>3061.85</v>
      </c>
      <c r="C648">
        <f>+VLOOKUP($A648,'USD X Barril WTI'!$A$6060:$B$8189,2,0)</f>
        <v>45.54</v>
      </c>
      <c r="D648" s="36">
        <f>+IFERROR(VLOOKUP($A648,'TASA INTERVENCIÓN'!$A$9:$B$4757,2,0),D647)</f>
        <v>4.7500000000000001E-2</v>
      </c>
      <c r="E648" s="52">
        <v>2.5000000000000001E-3</v>
      </c>
      <c r="F648">
        <f t="shared" si="35"/>
        <v>0.95704057279236265</v>
      </c>
      <c r="G648" s="9">
        <f t="shared" si="34"/>
        <v>2930.3146778042956</v>
      </c>
      <c r="H648" s="33">
        <f t="shared" si="36"/>
        <v>2519.968421052632</v>
      </c>
      <c r="I648" s="34">
        <f t="shared" si="37"/>
        <v>541.88157894736787</v>
      </c>
    </row>
    <row r="649" spans="1:9" x14ac:dyDescent="0.25">
      <c r="A649" s="7">
        <v>42280</v>
      </c>
      <c r="B649" s="9">
        <v>3034.9</v>
      </c>
      <c r="C649" t="e">
        <f>+VLOOKUP($A649,'USD X Barril WTI'!$A$6060:$B$8189,2,0)</f>
        <v>#N/A</v>
      </c>
      <c r="D649" s="36">
        <f>+IFERROR(VLOOKUP($A649,'TASA INTERVENCIÓN'!$A$9:$B$4757,2,0),D648)</f>
        <v>4.7500000000000001E-2</v>
      </c>
      <c r="E649" s="52">
        <v>2.5000000000000001E-3</v>
      </c>
      <c r="F649">
        <f t="shared" si="35"/>
        <v>0.95704057279236265</v>
      </c>
      <c r="G649" s="9">
        <f t="shared" ref="G649:G712" si="38">+B649*F649</f>
        <v>2904.5224343675413</v>
      </c>
      <c r="H649" s="33">
        <f t="shared" si="36"/>
        <v>2517.1959569377991</v>
      </c>
      <c r="I649" s="34">
        <f t="shared" si="37"/>
        <v>517.70404306220098</v>
      </c>
    </row>
    <row r="650" spans="1:9" x14ac:dyDescent="0.25">
      <c r="A650" s="7">
        <v>42281</v>
      </c>
      <c r="B650" s="8">
        <v>3034.9</v>
      </c>
      <c r="C650" t="e">
        <f>+VLOOKUP($A650,'USD X Barril WTI'!$A$6060:$B$8189,2,0)</f>
        <v>#N/A</v>
      </c>
      <c r="D650" s="36">
        <f>+IFERROR(VLOOKUP($A650,'TASA INTERVENCIÓN'!$A$9:$B$4757,2,0),D649)</f>
        <v>4.7500000000000001E-2</v>
      </c>
      <c r="E650" s="52">
        <v>2.5000000000000001E-3</v>
      </c>
      <c r="F650">
        <f t="shared" ref="F650:F713" si="39">+(1+E650)/(1+D650)</f>
        <v>0.95704057279236265</v>
      </c>
      <c r="G650" s="9">
        <f t="shared" si="38"/>
        <v>2904.5224343675413</v>
      </c>
      <c r="H650" s="33">
        <f t="shared" si="36"/>
        <v>2535.4807894736841</v>
      </c>
      <c r="I650" s="34">
        <f t="shared" si="37"/>
        <v>499.41921052631596</v>
      </c>
    </row>
    <row r="651" spans="1:9" x14ac:dyDescent="0.25">
      <c r="A651" s="7">
        <v>42282</v>
      </c>
      <c r="B651" s="9">
        <v>3034.9</v>
      </c>
      <c r="C651">
        <f>+VLOOKUP($A651,'USD X Barril WTI'!$A$6060:$B$8189,2,0)</f>
        <v>46.28</v>
      </c>
      <c r="D651" s="36">
        <f>+IFERROR(VLOOKUP($A651,'TASA INTERVENCIÓN'!$A$9:$B$4757,2,0),D650)</f>
        <v>4.7500000000000001E-2</v>
      </c>
      <c r="E651" s="52">
        <v>2.5000000000000001E-3</v>
      </c>
      <c r="F651">
        <f t="shared" si="39"/>
        <v>0.95704057279236265</v>
      </c>
      <c r="G651" s="9">
        <f t="shared" si="38"/>
        <v>2904.5224343675413</v>
      </c>
      <c r="H651" s="33">
        <f t="shared" si="36"/>
        <v>2535.4807894736841</v>
      </c>
      <c r="I651" s="34">
        <f t="shared" si="37"/>
        <v>499.41921052631596</v>
      </c>
    </row>
    <row r="652" spans="1:9" x14ac:dyDescent="0.25">
      <c r="A652" s="7">
        <v>42283</v>
      </c>
      <c r="B652" s="8">
        <v>2971.15</v>
      </c>
      <c r="C652">
        <f>+VLOOKUP($A652,'USD X Barril WTI'!$A$6060:$B$8189,2,0)</f>
        <v>48.53</v>
      </c>
      <c r="D652" s="36">
        <f>+IFERROR(VLOOKUP($A652,'TASA INTERVENCIÓN'!$A$9:$B$4757,2,0),D651)</f>
        <v>4.7500000000000001E-2</v>
      </c>
      <c r="E652" s="52">
        <v>2.5000000000000001E-3</v>
      </c>
      <c r="F652">
        <f t="shared" si="39"/>
        <v>0.95704057279236265</v>
      </c>
      <c r="G652" s="9">
        <f t="shared" si="38"/>
        <v>2843.5110978520283</v>
      </c>
      <c r="H652" s="33">
        <f t="shared" si="36"/>
        <v>2535.4807894736841</v>
      </c>
      <c r="I652" s="34">
        <f t="shared" si="37"/>
        <v>435.66921052631596</v>
      </c>
    </row>
    <row r="653" spans="1:9" x14ac:dyDescent="0.25">
      <c r="A653" s="7">
        <v>42284</v>
      </c>
      <c r="B653" s="9">
        <v>2913.74</v>
      </c>
      <c r="C653">
        <f>+VLOOKUP($A653,'USD X Barril WTI'!$A$6060:$B$8189,2,0)</f>
        <v>47.86</v>
      </c>
      <c r="D653" s="36">
        <f>+IFERROR(VLOOKUP($A653,'TASA INTERVENCIÓN'!$A$9:$B$4757,2,0),D652)</f>
        <v>4.7500000000000001E-2</v>
      </c>
      <c r="E653" s="52">
        <v>2.5000000000000001E-3</v>
      </c>
      <c r="F653">
        <f t="shared" si="39"/>
        <v>0.95704057279236265</v>
      </c>
      <c r="G653" s="9">
        <f t="shared" si="38"/>
        <v>2788.5673985680187</v>
      </c>
      <c r="H653" s="33">
        <f t="shared" si="36"/>
        <v>2557.008157894737</v>
      </c>
      <c r="I653" s="34">
        <f t="shared" si="37"/>
        <v>356.73184210526279</v>
      </c>
    </row>
    <row r="654" spans="1:9" x14ac:dyDescent="0.25">
      <c r="A654" s="7">
        <v>42285</v>
      </c>
      <c r="B654" s="8">
        <v>2891.91</v>
      </c>
      <c r="C654">
        <f>+VLOOKUP($A654,'USD X Barril WTI'!$A$6060:$B$8189,2,0)</f>
        <v>49.46</v>
      </c>
      <c r="D654" s="36">
        <f>+IFERROR(VLOOKUP($A654,'TASA INTERVENCIÓN'!$A$9:$B$4757,2,0),D653)</f>
        <v>4.7500000000000001E-2</v>
      </c>
      <c r="E654" s="52">
        <v>2.5000000000000001E-3</v>
      </c>
      <c r="F654">
        <f t="shared" si="39"/>
        <v>0.95704057279236265</v>
      </c>
      <c r="G654" s="9">
        <f t="shared" si="38"/>
        <v>2767.6752028639612</v>
      </c>
      <c r="H654" s="33">
        <f t="shared" si="36"/>
        <v>2580.7419856459333</v>
      </c>
      <c r="I654" s="34">
        <f t="shared" si="37"/>
        <v>311.1680143540666</v>
      </c>
    </row>
    <row r="655" spans="1:9" x14ac:dyDescent="0.25">
      <c r="A655" s="7">
        <v>42286</v>
      </c>
      <c r="B655" s="9">
        <v>2887.21</v>
      </c>
      <c r="C655">
        <f>+VLOOKUP($A655,'USD X Barril WTI'!$A$6060:$B$8189,2,0)</f>
        <v>49.67</v>
      </c>
      <c r="D655" s="36">
        <f>+IFERROR(VLOOKUP($A655,'TASA INTERVENCIÓN'!$A$9:$B$4757,2,0),D654)</f>
        <v>4.7500000000000001E-2</v>
      </c>
      <c r="E655" s="52">
        <v>2.5000000000000001E-3</v>
      </c>
      <c r="F655">
        <f t="shared" si="39"/>
        <v>0.95704057279236265</v>
      </c>
      <c r="G655" s="9">
        <f t="shared" si="38"/>
        <v>2763.1771121718375</v>
      </c>
      <c r="H655" s="33">
        <f t="shared" si="36"/>
        <v>2581.355956937799</v>
      </c>
      <c r="I655" s="34">
        <f t="shared" si="37"/>
        <v>305.85404306220107</v>
      </c>
    </row>
    <row r="656" spans="1:9" x14ac:dyDescent="0.25">
      <c r="A656" s="7">
        <v>42287</v>
      </c>
      <c r="B656" s="8">
        <v>2855.74</v>
      </c>
      <c r="C656" t="e">
        <f>+VLOOKUP($A656,'USD X Barril WTI'!$A$6060:$B$8189,2,0)</f>
        <v>#N/A</v>
      </c>
      <c r="D656" s="36">
        <f>+IFERROR(VLOOKUP($A656,'TASA INTERVENCIÓN'!$A$9:$B$4757,2,0),D655)</f>
        <v>4.7500000000000001E-2</v>
      </c>
      <c r="E656" s="52">
        <v>2.5000000000000001E-3</v>
      </c>
      <c r="F656">
        <f t="shared" si="39"/>
        <v>0.95704057279236265</v>
      </c>
      <c r="G656" s="9">
        <f t="shared" si="38"/>
        <v>2733.0590453460613</v>
      </c>
      <c r="H656" s="33">
        <f t="shared" si="36"/>
        <v>2562.1693540669858</v>
      </c>
      <c r="I656" s="34">
        <f t="shared" si="37"/>
        <v>293.57064593301402</v>
      </c>
    </row>
    <row r="657" spans="1:9" x14ac:dyDescent="0.25">
      <c r="A657" s="7">
        <v>42288</v>
      </c>
      <c r="B657" s="9">
        <v>2855.74</v>
      </c>
      <c r="C657" t="e">
        <f>+VLOOKUP($A657,'USD X Barril WTI'!$A$6060:$B$8189,2,0)</f>
        <v>#N/A</v>
      </c>
      <c r="D657" s="36">
        <f>+IFERROR(VLOOKUP($A657,'TASA INTERVENCIÓN'!$A$9:$B$4757,2,0),D656)</f>
        <v>4.7500000000000001E-2</v>
      </c>
      <c r="E657" s="52">
        <v>2.5000000000000001E-3</v>
      </c>
      <c r="F657">
        <f t="shared" si="39"/>
        <v>0.95704057279236265</v>
      </c>
      <c r="G657" s="9">
        <f t="shared" si="38"/>
        <v>2733.0590453460613</v>
      </c>
      <c r="H657" s="33">
        <f t="shared" si="36"/>
        <v>2558.8884449760767</v>
      </c>
      <c r="I657" s="34">
        <f t="shared" si="37"/>
        <v>296.85155502392308</v>
      </c>
    </row>
    <row r="658" spans="1:9" x14ac:dyDescent="0.25">
      <c r="A658" s="7">
        <v>42289</v>
      </c>
      <c r="B658" s="8">
        <v>2855.74</v>
      </c>
      <c r="C658">
        <f>+VLOOKUP($A658,'USD X Barril WTI'!$A$6060:$B$8189,2,0)</f>
        <v>47.09</v>
      </c>
      <c r="D658" s="36">
        <f>+IFERROR(VLOOKUP($A658,'TASA INTERVENCIÓN'!$A$9:$B$4757,2,0),D657)</f>
        <v>4.7500000000000001E-2</v>
      </c>
      <c r="E658" s="52">
        <v>2.5000000000000001E-3</v>
      </c>
      <c r="F658">
        <f t="shared" si="39"/>
        <v>0.95704057279236265</v>
      </c>
      <c r="G658" s="9">
        <f t="shared" si="38"/>
        <v>2733.0590453460613</v>
      </c>
      <c r="H658" s="33">
        <f t="shared" si="36"/>
        <v>2558.8884449760767</v>
      </c>
      <c r="I658" s="34">
        <f t="shared" si="37"/>
        <v>296.85155502392308</v>
      </c>
    </row>
    <row r="659" spans="1:9" x14ac:dyDescent="0.25">
      <c r="A659" s="7">
        <v>42290</v>
      </c>
      <c r="B659" s="9">
        <v>2855.74</v>
      </c>
      <c r="C659">
        <f>+VLOOKUP($A659,'USD X Barril WTI'!$A$6060:$B$8189,2,0)</f>
        <v>46.7</v>
      </c>
      <c r="D659" s="36">
        <f>+IFERROR(VLOOKUP($A659,'TASA INTERVENCIÓN'!$A$9:$B$4757,2,0),D658)</f>
        <v>4.7500000000000001E-2</v>
      </c>
      <c r="E659" s="52">
        <v>2.5000000000000001E-3</v>
      </c>
      <c r="F659">
        <f t="shared" si="39"/>
        <v>0.95704057279236265</v>
      </c>
      <c r="G659" s="9">
        <f t="shared" si="38"/>
        <v>2733.0590453460613</v>
      </c>
      <c r="H659" s="33">
        <f t="shared" si="36"/>
        <v>2558.8884449760767</v>
      </c>
      <c r="I659" s="34">
        <f t="shared" si="37"/>
        <v>296.85155502392308</v>
      </c>
    </row>
    <row r="660" spans="1:9" x14ac:dyDescent="0.25">
      <c r="A660" s="7">
        <v>42291</v>
      </c>
      <c r="B660" s="8">
        <v>2910.7</v>
      </c>
      <c r="C660">
        <f>+VLOOKUP($A660,'USD X Barril WTI'!$A$6060:$B$8189,2,0)</f>
        <v>46.63</v>
      </c>
      <c r="D660" s="36">
        <f>+IFERROR(VLOOKUP($A660,'TASA INTERVENCIÓN'!$A$9:$B$4757,2,0),D659)</f>
        <v>4.7500000000000001E-2</v>
      </c>
      <c r="E660" s="52">
        <v>2.5000000000000001E-3</v>
      </c>
      <c r="F660">
        <f t="shared" si="39"/>
        <v>0.95704057279236265</v>
      </c>
      <c r="G660" s="9">
        <f t="shared" si="38"/>
        <v>2785.6579952267298</v>
      </c>
      <c r="H660" s="33">
        <f t="shared" si="36"/>
        <v>2583.9941148325361</v>
      </c>
      <c r="I660" s="34">
        <f t="shared" si="37"/>
        <v>326.70588516746375</v>
      </c>
    </row>
    <row r="661" spans="1:9" x14ac:dyDescent="0.25">
      <c r="A661" s="7">
        <v>42292</v>
      </c>
      <c r="B661" s="9">
        <v>2928.69</v>
      </c>
      <c r="C661">
        <f>+VLOOKUP($A661,'USD X Barril WTI'!$A$6060:$B$8189,2,0)</f>
        <v>46.38</v>
      </c>
      <c r="D661" s="36">
        <f>+IFERROR(VLOOKUP($A661,'TASA INTERVENCIÓN'!$A$9:$B$4757,2,0),D660)</f>
        <v>4.7500000000000001E-2</v>
      </c>
      <c r="E661" s="52">
        <v>2.5000000000000001E-3</v>
      </c>
      <c r="F661">
        <f t="shared" si="39"/>
        <v>0.95704057279236265</v>
      </c>
      <c r="G661" s="9">
        <f t="shared" si="38"/>
        <v>2802.8751551312648</v>
      </c>
      <c r="H661" s="33">
        <f t="shared" si="36"/>
        <v>2578.8712918660285</v>
      </c>
      <c r="I661" s="34">
        <f t="shared" si="37"/>
        <v>349.81870813397154</v>
      </c>
    </row>
    <row r="662" spans="1:9" x14ac:dyDescent="0.25">
      <c r="A662" s="7">
        <v>42293</v>
      </c>
      <c r="B662" s="8">
        <v>2908.87</v>
      </c>
      <c r="C662">
        <f>+VLOOKUP($A662,'USD X Barril WTI'!$A$6060:$B$8189,2,0)</f>
        <v>47.3</v>
      </c>
      <c r="D662" s="36">
        <f>+IFERROR(VLOOKUP($A662,'TASA INTERVENCIÓN'!$A$9:$B$4757,2,0),D661)</f>
        <v>4.7500000000000001E-2</v>
      </c>
      <c r="E662" s="52">
        <v>2.5000000000000001E-3</v>
      </c>
      <c r="F662">
        <f t="shared" si="39"/>
        <v>0.95704057279236265</v>
      </c>
      <c r="G662" s="9">
        <f t="shared" si="38"/>
        <v>2783.9066109785199</v>
      </c>
      <c r="H662" s="33">
        <f t="shared" si="36"/>
        <v>2602.7010526315789</v>
      </c>
      <c r="I662" s="34">
        <f t="shared" si="37"/>
        <v>306.16894736842096</v>
      </c>
    </row>
    <row r="663" spans="1:9" x14ac:dyDescent="0.25">
      <c r="A663" s="7">
        <v>42294</v>
      </c>
      <c r="B663" s="9">
        <v>2879.89</v>
      </c>
      <c r="C663" t="e">
        <f>+VLOOKUP($A663,'USD X Barril WTI'!$A$6060:$B$8189,2,0)</f>
        <v>#N/A</v>
      </c>
      <c r="D663" s="36">
        <f>+IFERROR(VLOOKUP($A663,'TASA INTERVENCIÓN'!$A$9:$B$4757,2,0),D662)</f>
        <v>4.7500000000000001E-2</v>
      </c>
      <c r="E663" s="52">
        <v>2.5000000000000001E-3</v>
      </c>
      <c r="F663">
        <f t="shared" si="39"/>
        <v>0.95704057279236265</v>
      </c>
      <c r="G663" s="9">
        <f t="shared" si="38"/>
        <v>2756.171575178997</v>
      </c>
      <c r="H663" s="33">
        <f t="shared" si="36"/>
        <v>2616.3139473684214</v>
      </c>
      <c r="I663" s="34">
        <f t="shared" si="37"/>
        <v>263.57605263157848</v>
      </c>
    </row>
    <row r="664" spans="1:9" x14ac:dyDescent="0.25">
      <c r="A664" s="7">
        <v>42295</v>
      </c>
      <c r="B664" s="8">
        <v>2879.89</v>
      </c>
      <c r="C664" t="e">
        <f>+VLOOKUP($A664,'USD X Barril WTI'!$A$6060:$B$8189,2,0)</f>
        <v>#N/A</v>
      </c>
      <c r="D664" s="36">
        <f>+IFERROR(VLOOKUP($A664,'TASA INTERVENCIÓN'!$A$9:$B$4757,2,0),D663)</f>
        <v>4.7500000000000001E-2</v>
      </c>
      <c r="E664" s="52">
        <v>2.5000000000000001E-3</v>
      </c>
      <c r="F664">
        <f t="shared" si="39"/>
        <v>0.95704057279236265</v>
      </c>
      <c r="G664" s="9">
        <f t="shared" si="38"/>
        <v>2756.171575178997</v>
      </c>
      <c r="H664" s="33">
        <f t="shared" si="36"/>
        <v>2639.9614354066989</v>
      </c>
      <c r="I664" s="34">
        <f t="shared" si="37"/>
        <v>239.92856459330096</v>
      </c>
    </row>
    <row r="665" spans="1:9" x14ac:dyDescent="0.25">
      <c r="A665" s="7">
        <v>42296</v>
      </c>
      <c r="B665" s="9">
        <v>2879.89</v>
      </c>
      <c r="C665">
        <f>+VLOOKUP($A665,'USD X Barril WTI'!$A$6060:$B$8189,2,0)</f>
        <v>45.91</v>
      </c>
      <c r="D665" s="36">
        <f>+IFERROR(VLOOKUP($A665,'TASA INTERVENCIÓN'!$A$9:$B$4757,2,0),D664)</f>
        <v>4.7500000000000001E-2</v>
      </c>
      <c r="E665" s="52">
        <v>2.5000000000000001E-3</v>
      </c>
      <c r="F665">
        <f t="shared" si="39"/>
        <v>0.95704057279236265</v>
      </c>
      <c r="G665" s="9">
        <f t="shared" si="38"/>
        <v>2756.171575178997</v>
      </c>
      <c r="H665" s="33">
        <f t="shared" si="36"/>
        <v>2639.9614354066989</v>
      </c>
      <c r="I665" s="34">
        <f t="shared" si="37"/>
        <v>239.92856459330096</v>
      </c>
    </row>
    <row r="666" spans="1:9" x14ac:dyDescent="0.25">
      <c r="A666" s="7">
        <v>42297</v>
      </c>
      <c r="B666" s="8">
        <v>2912.99</v>
      </c>
      <c r="C666">
        <f>+VLOOKUP($A666,'USD X Barril WTI'!$A$6060:$B$8189,2,0)</f>
        <v>45.84</v>
      </c>
      <c r="D666" s="36">
        <f>+IFERROR(VLOOKUP($A666,'TASA INTERVENCIÓN'!$A$9:$B$4757,2,0),D665)</f>
        <v>4.7500000000000001E-2</v>
      </c>
      <c r="E666" s="52">
        <v>2.5000000000000001E-3</v>
      </c>
      <c r="F666">
        <f t="shared" si="39"/>
        <v>0.95704057279236265</v>
      </c>
      <c r="G666" s="9">
        <f t="shared" si="38"/>
        <v>2787.8496181384244</v>
      </c>
      <c r="H666" s="33">
        <f t="shared" si="36"/>
        <v>2639.9614354066989</v>
      </c>
      <c r="I666" s="34">
        <f t="shared" si="37"/>
        <v>273.02856459330087</v>
      </c>
    </row>
    <row r="667" spans="1:9" x14ac:dyDescent="0.25">
      <c r="A667" s="7">
        <v>42298</v>
      </c>
      <c r="B667" s="9">
        <v>2929.19</v>
      </c>
      <c r="C667">
        <f>+VLOOKUP($A667,'USD X Barril WTI'!$A$6060:$B$8189,2,0)</f>
        <v>45.22</v>
      </c>
      <c r="D667" s="36">
        <f>+IFERROR(VLOOKUP($A667,'TASA INTERVENCIÓN'!$A$9:$B$4757,2,0),D666)</f>
        <v>4.7500000000000001E-2</v>
      </c>
      <c r="E667" s="52">
        <v>2.5000000000000001E-3</v>
      </c>
      <c r="F667">
        <f t="shared" si="39"/>
        <v>0.95704057279236265</v>
      </c>
      <c r="G667" s="9">
        <f t="shared" si="38"/>
        <v>2803.3536754176607</v>
      </c>
      <c r="H667" s="33">
        <f t="shared" si="36"/>
        <v>2639.9614354066989</v>
      </c>
      <c r="I667" s="34">
        <f t="shared" si="37"/>
        <v>289.22856459330114</v>
      </c>
    </row>
    <row r="668" spans="1:9" x14ac:dyDescent="0.25">
      <c r="A668" s="7">
        <v>42299</v>
      </c>
      <c r="B668" s="8">
        <v>2966.68</v>
      </c>
      <c r="C668">
        <f>+VLOOKUP($A668,'USD X Barril WTI'!$A$6060:$B$8189,2,0)</f>
        <v>44.9</v>
      </c>
      <c r="D668" s="36">
        <f>+IFERROR(VLOOKUP($A668,'TASA INTERVENCIÓN'!$A$9:$B$4757,2,0),D667)</f>
        <v>4.7500000000000001E-2</v>
      </c>
      <c r="E668" s="52">
        <v>2.5000000000000001E-3</v>
      </c>
      <c r="F668">
        <f t="shared" si="39"/>
        <v>0.95704057279236265</v>
      </c>
      <c r="G668" s="9">
        <f t="shared" si="38"/>
        <v>2839.2331264916461</v>
      </c>
      <c r="H668" s="33">
        <f t="shared" si="36"/>
        <v>2652.6437799043065</v>
      </c>
      <c r="I668" s="34">
        <f t="shared" si="37"/>
        <v>314.03622009569335</v>
      </c>
    </row>
    <row r="669" spans="1:9" x14ac:dyDescent="0.25">
      <c r="A669" s="7">
        <v>42300</v>
      </c>
      <c r="B669" s="9">
        <v>2925.36</v>
      </c>
      <c r="C669">
        <f>+VLOOKUP($A669,'USD X Barril WTI'!$A$6060:$B$8189,2,0)</f>
        <v>43.91</v>
      </c>
      <c r="D669" s="36">
        <f>+IFERROR(VLOOKUP($A669,'TASA INTERVENCIÓN'!$A$9:$B$4757,2,0),D668)</f>
        <v>4.7500000000000001E-2</v>
      </c>
      <c r="E669" s="52">
        <v>2.5000000000000001E-3</v>
      </c>
      <c r="F669">
        <f t="shared" si="39"/>
        <v>0.95704057279236265</v>
      </c>
      <c r="G669" s="9">
        <f t="shared" si="38"/>
        <v>2799.6882100238663</v>
      </c>
      <c r="H669" s="33">
        <f t="shared" ref="H669:H732" si="40">+G577</f>
        <v>2676.7805263157898</v>
      </c>
      <c r="I669" s="34">
        <f t="shared" si="37"/>
        <v>248.57947368421037</v>
      </c>
    </row>
    <row r="670" spans="1:9" x14ac:dyDescent="0.25">
      <c r="A670" s="7">
        <v>42301</v>
      </c>
      <c r="B670" s="8">
        <v>2912.08</v>
      </c>
      <c r="C670" t="e">
        <f>+VLOOKUP($A670,'USD X Barril WTI'!$A$6060:$B$8189,2,0)</f>
        <v>#N/A</v>
      </c>
      <c r="D670" s="36">
        <f>+IFERROR(VLOOKUP($A670,'TASA INTERVENCIÓN'!$A$9:$B$4757,2,0),D669)</f>
        <v>4.7500000000000001E-2</v>
      </c>
      <c r="E670" s="52">
        <v>2.5000000000000001E-3</v>
      </c>
      <c r="F670">
        <f t="shared" si="39"/>
        <v>0.95704057279236265</v>
      </c>
      <c r="G670" s="9">
        <f t="shared" si="38"/>
        <v>2786.9787112171834</v>
      </c>
      <c r="H670" s="33">
        <f t="shared" si="40"/>
        <v>2693.1850717703351</v>
      </c>
      <c r="I670" s="34">
        <f t="shared" si="37"/>
        <v>218.89492822966486</v>
      </c>
    </row>
    <row r="671" spans="1:9" x14ac:dyDescent="0.25">
      <c r="A671" s="7">
        <v>42302</v>
      </c>
      <c r="B671" s="9">
        <v>2912.08</v>
      </c>
      <c r="C671" t="e">
        <f>+VLOOKUP($A671,'USD X Barril WTI'!$A$6060:$B$8189,2,0)</f>
        <v>#N/A</v>
      </c>
      <c r="D671" s="36">
        <f>+IFERROR(VLOOKUP($A671,'TASA INTERVENCIÓN'!$A$9:$B$4757,2,0),D670)</f>
        <v>4.7500000000000001E-2</v>
      </c>
      <c r="E671" s="52">
        <v>2.5000000000000001E-3</v>
      </c>
      <c r="F671">
        <f t="shared" si="39"/>
        <v>0.95704057279236265</v>
      </c>
      <c r="G671" s="9">
        <f t="shared" si="38"/>
        <v>2786.9787112171834</v>
      </c>
      <c r="H671" s="33">
        <f t="shared" si="40"/>
        <v>2741.2475119617229</v>
      </c>
      <c r="I671" s="34">
        <f t="shared" si="37"/>
        <v>170.83248803827701</v>
      </c>
    </row>
    <row r="672" spans="1:9" x14ac:dyDescent="0.25">
      <c r="A672" s="7">
        <v>42303</v>
      </c>
      <c r="B672" s="8">
        <v>2912.08</v>
      </c>
      <c r="C672">
        <f>+VLOOKUP($A672,'USD X Barril WTI'!$A$6060:$B$8189,2,0)</f>
        <v>43.19</v>
      </c>
      <c r="D672" s="36">
        <f>+IFERROR(VLOOKUP($A672,'TASA INTERVENCIÓN'!$A$9:$B$4757,2,0),D671)</f>
        <v>4.7500000000000001E-2</v>
      </c>
      <c r="E672" s="52">
        <v>2.5000000000000001E-3</v>
      </c>
      <c r="F672">
        <f t="shared" si="39"/>
        <v>0.95704057279236265</v>
      </c>
      <c r="G672" s="9">
        <f t="shared" si="38"/>
        <v>2786.9787112171834</v>
      </c>
      <c r="H672" s="33">
        <f t="shared" si="40"/>
        <v>2741.2475119617229</v>
      </c>
      <c r="I672" s="34">
        <f t="shared" si="37"/>
        <v>170.83248803827701</v>
      </c>
    </row>
    <row r="673" spans="1:9" x14ac:dyDescent="0.25">
      <c r="A673" s="7">
        <v>42304</v>
      </c>
      <c r="B673" s="9">
        <v>2918.21</v>
      </c>
      <c r="C673">
        <f>+VLOOKUP($A673,'USD X Barril WTI'!$A$6060:$B$8189,2,0)</f>
        <v>43.21</v>
      </c>
      <c r="D673" s="36">
        <f>+IFERROR(VLOOKUP($A673,'TASA INTERVENCIÓN'!$A$9:$B$4757,2,0),D672)</f>
        <v>4.7500000000000001E-2</v>
      </c>
      <c r="E673" s="52">
        <v>2.5000000000000001E-3</v>
      </c>
      <c r="F673">
        <f t="shared" si="39"/>
        <v>0.95704057279236265</v>
      </c>
      <c r="G673" s="9">
        <f t="shared" si="38"/>
        <v>2792.8453699284005</v>
      </c>
      <c r="H673" s="33">
        <f t="shared" si="40"/>
        <v>2741.2475119617229</v>
      </c>
      <c r="I673" s="34">
        <f t="shared" si="37"/>
        <v>176.96248803827712</v>
      </c>
    </row>
    <row r="674" spans="1:9" x14ac:dyDescent="0.25">
      <c r="A674" s="7">
        <v>42305</v>
      </c>
      <c r="B674" s="8">
        <v>2950.87</v>
      </c>
      <c r="C674">
        <f>+VLOOKUP($A674,'USD X Barril WTI'!$A$6060:$B$8189,2,0)</f>
        <v>45.93</v>
      </c>
      <c r="D674" s="36">
        <f>+IFERROR(VLOOKUP($A674,'TASA INTERVENCIÓN'!$A$9:$B$4757,2,0),D673)</f>
        <v>4.7500000000000001E-2</v>
      </c>
      <c r="E674" s="52">
        <v>2.5000000000000001E-3</v>
      </c>
      <c r="F674">
        <f t="shared" si="39"/>
        <v>0.95704057279236265</v>
      </c>
      <c r="G674" s="9">
        <f t="shared" si="38"/>
        <v>2824.1023150357992</v>
      </c>
      <c r="H674" s="33">
        <f t="shared" si="40"/>
        <v>2738.0529425837321</v>
      </c>
      <c r="I674" s="34">
        <f t="shared" si="37"/>
        <v>212.81705741626774</v>
      </c>
    </row>
    <row r="675" spans="1:9" x14ac:dyDescent="0.25">
      <c r="A675" s="7">
        <v>42306</v>
      </c>
      <c r="B675" s="9">
        <v>2926.75</v>
      </c>
      <c r="C675">
        <f>+VLOOKUP($A675,'USD X Barril WTI'!$A$6060:$B$8189,2,0)</f>
        <v>46.02</v>
      </c>
      <c r="D675" s="36">
        <f>+IFERROR(VLOOKUP($A675,'TASA INTERVENCIÓN'!$A$9:$B$4757,2,0),D674)</f>
        <v>4.7500000000000001E-2</v>
      </c>
      <c r="E675" s="52">
        <v>2.5000000000000001E-3</v>
      </c>
      <c r="F675">
        <f t="shared" si="39"/>
        <v>0.95704057279236265</v>
      </c>
      <c r="G675" s="9">
        <f t="shared" si="38"/>
        <v>2801.0184964200475</v>
      </c>
      <c r="H675" s="33">
        <f t="shared" si="40"/>
        <v>2739.3096650717707</v>
      </c>
      <c r="I675" s="34">
        <f t="shared" si="37"/>
        <v>187.44033492822928</v>
      </c>
    </row>
    <row r="676" spans="1:9" x14ac:dyDescent="0.25">
      <c r="A676" s="7">
        <v>42307</v>
      </c>
      <c r="B676" s="8">
        <v>2921.32</v>
      </c>
      <c r="C676">
        <f>+VLOOKUP($A676,'USD X Barril WTI'!$A$6060:$B$8189,2,0)</f>
        <v>46.6</v>
      </c>
      <c r="D676" s="36">
        <f>+IFERROR(VLOOKUP($A676,'TASA INTERVENCIÓN'!$A$9:$B$4757,2,0),D675)</f>
        <v>4.7500000000000001E-2</v>
      </c>
      <c r="E676" s="52">
        <v>2.5000000000000001E-3</v>
      </c>
      <c r="F676">
        <f t="shared" si="39"/>
        <v>0.95704057279236265</v>
      </c>
      <c r="G676" s="9">
        <f t="shared" si="38"/>
        <v>2795.8217661097851</v>
      </c>
      <c r="H676" s="33">
        <f t="shared" si="40"/>
        <v>2739.1945454545457</v>
      </c>
      <c r="I676" s="34">
        <f t="shared" si="37"/>
        <v>182.12545454545443</v>
      </c>
    </row>
    <row r="677" spans="1:9" x14ac:dyDescent="0.25">
      <c r="A677" s="7">
        <v>42308</v>
      </c>
      <c r="B677" s="9">
        <v>2897.83</v>
      </c>
      <c r="C677" t="e">
        <f>+VLOOKUP($A677,'USD X Barril WTI'!$A$6060:$B$8189,2,0)</f>
        <v>#N/A</v>
      </c>
      <c r="D677" s="36">
        <f>+IFERROR(VLOOKUP($A677,'TASA INTERVENCIÓN'!$A$9:$B$4757,2,0),D676)</f>
        <v>4.7500000000000001E-2</v>
      </c>
      <c r="E677" s="52">
        <v>2.5000000000000001E-3</v>
      </c>
      <c r="F677">
        <f t="shared" si="39"/>
        <v>0.95704057279236265</v>
      </c>
      <c r="G677" s="9">
        <f t="shared" si="38"/>
        <v>2773.3408830548924</v>
      </c>
      <c r="H677" s="33">
        <f t="shared" si="40"/>
        <v>2749.4785645933016</v>
      </c>
      <c r="I677" s="34">
        <f t="shared" si="37"/>
        <v>148.35143540669833</v>
      </c>
    </row>
    <row r="678" spans="1:9" x14ac:dyDescent="0.25">
      <c r="A678" s="7">
        <v>42309</v>
      </c>
      <c r="B678" s="8">
        <v>2897.83</v>
      </c>
      <c r="C678" t="e">
        <f>+VLOOKUP($A678,'USD X Barril WTI'!$A$6060:$B$8189,2,0)</f>
        <v>#N/A</v>
      </c>
      <c r="D678" s="36">
        <f>+IFERROR(VLOOKUP($A678,'TASA INTERVENCIÓN'!$A$9:$B$4757,2,0),D677)</f>
        <v>4.7500000000000001E-2</v>
      </c>
      <c r="E678" s="52">
        <v>2.5000000000000001E-3</v>
      </c>
      <c r="F678">
        <f t="shared" si="39"/>
        <v>0.95704057279236265</v>
      </c>
      <c r="G678" s="9">
        <f t="shared" si="38"/>
        <v>2773.3408830548924</v>
      </c>
      <c r="H678" s="33">
        <f t="shared" si="40"/>
        <v>2746.0921291866034</v>
      </c>
      <c r="I678" s="34">
        <f t="shared" ref="I678:I741" si="41">+B678-H678</f>
        <v>151.73787081339651</v>
      </c>
    </row>
    <row r="679" spans="1:9" x14ac:dyDescent="0.25">
      <c r="A679" s="7">
        <v>42310</v>
      </c>
      <c r="B679" s="9">
        <v>2897.83</v>
      </c>
      <c r="C679">
        <f>+VLOOKUP($A679,'USD X Barril WTI'!$A$6060:$B$8189,2,0)</f>
        <v>46.12</v>
      </c>
      <c r="D679" s="36">
        <f>+IFERROR(VLOOKUP($A679,'TASA INTERVENCIÓN'!$A$9:$B$4757,2,0),D678)</f>
        <v>4.7500000000000001E-2</v>
      </c>
      <c r="E679" s="52">
        <v>2.5000000000000001E-3</v>
      </c>
      <c r="F679">
        <f t="shared" si="39"/>
        <v>0.95704057279236265</v>
      </c>
      <c r="G679" s="9">
        <f t="shared" si="38"/>
        <v>2773.3408830548924</v>
      </c>
      <c r="H679" s="33">
        <f t="shared" si="40"/>
        <v>2746.0921291866034</v>
      </c>
      <c r="I679" s="34">
        <f t="shared" si="41"/>
        <v>151.73787081339651</v>
      </c>
    </row>
    <row r="680" spans="1:9" x14ac:dyDescent="0.25">
      <c r="A680" s="7">
        <v>42311</v>
      </c>
      <c r="B680" s="8">
        <v>2897.83</v>
      </c>
      <c r="C680">
        <f>+VLOOKUP($A680,'USD X Barril WTI'!$A$6060:$B$8189,2,0)</f>
        <v>47.88</v>
      </c>
      <c r="D680" s="36">
        <f>+IFERROR(VLOOKUP($A680,'TASA INTERVENCIÓN'!$A$9:$B$4757,2,0),D679)</f>
        <v>5.2499999999999998E-2</v>
      </c>
      <c r="E680" s="52">
        <v>2.5000000000000001E-3</v>
      </c>
      <c r="F680">
        <f t="shared" si="39"/>
        <v>0.95249406175771967</v>
      </c>
      <c r="G680" s="9">
        <f t="shared" si="38"/>
        <v>2760.1658669833728</v>
      </c>
      <c r="H680" s="33">
        <f t="shared" si="40"/>
        <v>2746.0921291866034</v>
      </c>
      <c r="I680" s="34">
        <f t="shared" si="41"/>
        <v>151.73787081339651</v>
      </c>
    </row>
    <row r="681" spans="1:9" x14ac:dyDescent="0.25">
      <c r="A681" s="7">
        <v>42312</v>
      </c>
      <c r="B681" s="9">
        <v>2825.25</v>
      </c>
      <c r="C681">
        <f>+VLOOKUP($A681,'USD X Barril WTI'!$A$6060:$B$8189,2,0)</f>
        <v>46.32</v>
      </c>
      <c r="D681" s="36">
        <f>+IFERROR(VLOOKUP($A681,'TASA INTERVENCIÓN'!$A$9:$B$4757,2,0),D680)</f>
        <v>5.2499999999999998E-2</v>
      </c>
      <c r="E681" s="52">
        <v>2.5000000000000001E-3</v>
      </c>
      <c r="F681">
        <f t="shared" si="39"/>
        <v>0.95249406175771967</v>
      </c>
      <c r="G681" s="9">
        <f t="shared" si="38"/>
        <v>2691.0338479809975</v>
      </c>
      <c r="H681" s="33">
        <f t="shared" si="40"/>
        <v>2784.9162200956939</v>
      </c>
      <c r="I681" s="34">
        <f t="shared" si="41"/>
        <v>40.333779904306084</v>
      </c>
    </row>
    <row r="682" spans="1:9" x14ac:dyDescent="0.25">
      <c r="A682" s="7">
        <v>42313</v>
      </c>
      <c r="B682" s="8">
        <v>2819.63</v>
      </c>
      <c r="C682">
        <f>+VLOOKUP($A682,'USD X Barril WTI'!$A$6060:$B$8189,2,0)</f>
        <v>45.27</v>
      </c>
      <c r="D682" s="36">
        <f>+IFERROR(VLOOKUP($A682,'TASA INTERVENCIÓN'!$A$9:$B$4757,2,0),D681)</f>
        <v>5.2499999999999998E-2</v>
      </c>
      <c r="E682" s="52">
        <v>2.5000000000000001E-3</v>
      </c>
      <c r="F682">
        <f t="shared" si="39"/>
        <v>0.95249406175771967</v>
      </c>
      <c r="G682" s="9">
        <f t="shared" si="38"/>
        <v>2685.6808313539191</v>
      </c>
      <c r="H682" s="33">
        <f t="shared" si="40"/>
        <v>2788.7247607655504</v>
      </c>
      <c r="I682" s="34">
        <f t="shared" si="41"/>
        <v>30.905239234449709</v>
      </c>
    </row>
    <row r="683" spans="1:9" x14ac:dyDescent="0.25">
      <c r="A683" s="7">
        <v>42314</v>
      </c>
      <c r="B683" s="9">
        <v>2853.32</v>
      </c>
      <c r="C683">
        <f>+VLOOKUP($A683,'USD X Barril WTI'!$A$6060:$B$8189,2,0)</f>
        <v>44.32</v>
      </c>
      <c r="D683" s="36">
        <f>+IFERROR(VLOOKUP($A683,'TASA INTERVENCIÓN'!$A$9:$B$4757,2,0),D682)</f>
        <v>5.2499999999999998E-2</v>
      </c>
      <c r="E683" s="52">
        <v>2.5000000000000001E-3</v>
      </c>
      <c r="F683">
        <f t="shared" si="39"/>
        <v>0.95249406175771967</v>
      </c>
      <c r="G683" s="9">
        <f t="shared" si="38"/>
        <v>2717.7703562945367</v>
      </c>
      <c r="H683" s="33">
        <f t="shared" si="40"/>
        <v>2826.157822966507</v>
      </c>
      <c r="I683" s="34">
        <f t="shared" si="41"/>
        <v>27.162177033493208</v>
      </c>
    </row>
    <row r="684" spans="1:9" x14ac:dyDescent="0.25">
      <c r="A684" s="7">
        <v>42315</v>
      </c>
      <c r="B684" s="8">
        <v>2896.19</v>
      </c>
      <c r="C684" t="e">
        <f>+VLOOKUP($A684,'USD X Barril WTI'!$A$6060:$B$8189,2,0)</f>
        <v>#N/A</v>
      </c>
      <c r="D684" s="36">
        <f>+IFERROR(VLOOKUP($A684,'TASA INTERVENCIÓN'!$A$9:$B$4757,2,0),D683)</f>
        <v>5.2499999999999998E-2</v>
      </c>
      <c r="E684" s="52">
        <v>2.5000000000000001E-3</v>
      </c>
      <c r="F684">
        <f t="shared" si="39"/>
        <v>0.95249406175771967</v>
      </c>
      <c r="G684" s="9">
        <f t="shared" si="38"/>
        <v>2758.6037767220901</v>
      </c>
      <c r="H684" s="33">
        <f t="shared" si="40"/>
        <v>2835.1179665071772</v>
      </c>
      <c r="I684" s="34">
        <f t="shared" si="41"/>
        <v>61.072033492822811</v>
      </c>
    </row>
    <row r="685" spans="1:9" x14ac:dyDescent="0.25">
      <c r="A685" s="7">
        <v>42316</v>
      </c>
      <c r="B685" s="9">
        <v>2896.19</v>
      </c>
      <c r="C685" t="e">
        <f>+VLOOKUP($A685,'USD X Barril WTI'!$A$6060:$B$8189,2,0)</f>
        <v>#N/A</v>
      </c>
      <c r="D685" s="36">
        <f>+IFERROR(VLOOKUP($A685,'TASA INTERVENCIÓN'!$A$9:$B$4757,2,0),D684)</f>
        <v>5.2499999999999998E-2</v>
      </c>
      <c r="E685" s="52">
        <v>2.5000000000000001E-3</v>
      </c>
      <c r="F685">
        <f t="shared" si="39"/>
        <v>0.95249406175771967</v>
      </c>
      <c r="G685" s="9">
        <f t="shared" si="38"/>
        <v>2758.6037767220901</v>
      </c>
      <c r="H685" s="33">
        <f t="shared" si="40"/>
        <v>2835.1179665071772</v>
      </c>
      <c r="I685" s="34">
        <f t="shared" si="41"/>
        <v>61.072033492822811</v>
      </c>
    </row>
    <row r="686" spans="1:9" x14ac:dyDescent="0.25">
      <c r="A686" s="7">
        <v>42317</v>
      </c>
      <c r="B686" s="8">
        <v>2896.19</v>
      </c>
      <c r="C686">
        <f>+VLOOKUP($A686,'USD X Barril WTI'!$A$6060:$B$8189,2,0)</f>
        <v>43.87</v>
      </c>
      <c r="D686" s="36">
        <f>+IFERROR(VLOOKUP($A686,'TASA INTERVENCIÓN'!$A$9:$B$4757,2,0),D685)</f>
        <v>5.2499999999999998E-2</v>
      </c>
      <c r="E686" s="52">
        <v>2.5000000000000001E-3</v>
      </c>
      <c r="F686">
        <f t="shared" si="39"/>
        <v>0.95249406175771967</v>
      </c>
      <c r="G686" s="9">
        <f t="shared" si="38"/>
        <v>2758.6037767220901</v>
      </c>
      <c r="H686" s="33">
        <f t="shared" si="40"/>
        <v>2835.1179665071772</v>
      </c>
      <c r="I686" s="34">
        <f t="shared" si="41"/>
        <v>61.072033492822811</v>
      </c>
    </row>
    <row r="687" spans="1:9" x14ac:dyDescent="0.25">
      <c r="A687" s="7">
        <v>42318</v>
      </c>
      <c r="B687" s="9">
        <v>2921.15</v>
      </c>
      <c r="C687">
        <f>+VLOOKUP($A687,'USD X Barril WTI'!$A$6060:$B$8189,2,0)</f>
        <v>44.23</v>
      </c>
      <c r="D687" s="36">
        <f>+IFERROR(VLOOKUP($A687,'TASA INTERVENCIÓN'!$A$9:$B$4757,2,0),D686)</f>
        <v>5.2499999999999998E-2</v>
      </c>
      <c r="E687" s="52">
        <v>2.5000000000000001E-3</v>
      </c>
      <c r="F687">
        <f t="shared" si="39"/>
        <v>0.95249406175771967</v>
      </c>
      <c r="G687" s="9">
        <f t="shared" si="38"/>
        <v>2782.3780285035627</v>
      </c>
      <c r="H687" s="33">
        <f t="shared" si="40"/>
        <v>2835.1179665071772</v>
      </c>
      <c r="I687" s="34">
        <f t="shared" si="41"/>
        <v>86.032033492822848</v>
      </c>
    </row>
    <row r="688" spans="1:9" x14ac:dyDescent="0.25">
      <c r="A688" s="7">
        <v>42319</v>
      </c>
      <c r="B688" s="8">
        <v>2935.86</v>
      </c>
      <c r="C688">
        <f>+VLOOKUP($A688,'USD X Barril WTI'!$A$6060:$B$8189,2,0)</f>
        <v>42.95</v>
      </c>
      <c r="D688" s="36">
        <f>+IFERROR(VLOOKUP($A688,'TASA INTERVENCIÓN'!$A$9:$B$4757,2,0),D687)</f>
        <v>5.2499999999999998E-2</v>
      </c>
      <c r="E688" s="52">
        <v>2.5000000000000001E-3</v>
      </c>
      <c r="F688">
        <f t="shared" si="39"/>
        <v>0.95249406175771967</v>
      </c>
      <c r="G688" s="9">
        <f t="shared" si="38"/>
        <v>2796.3892161520189</v>
      </c>
      <c r="H688" s="33">
        <f t="shared" si="40"/>
        <v>2794.9604066985644</v>
      </c>
      <c r="I688" s="34">
        <f t="shared" si="41"/>
        <v>140.89959330143574</v>
      </c>
    </row>
    <row r="689" spans="1:9" x14ac:dyDescent="0.25">
      <c r="A689" s="7">
        <v>42320</v>
      </c>
      <c r="B689" s="9">
        <v>2935.86</v>
      </c>
      <c r="C689">
        <f>+VLOOKUP($A689,'USD X Barril WTI'!$A$6060:$B$8189,2,0)</f>
        <v>41.74</v>
      </c>
      <c r="D689" s="36">
        <f>+IFERROR(VLOOKUP($A689,'TASA INTERVENCIÓN'!$A$9:$B$4757,2,0),D688)</f>
        <v>5.2499999999999998E-2</v>
      </c>
      <c r="E689" s="52">
        <v>2.5000000000000001E-3</v>
      </c>
      <c r="F689">
        <f t="shared" si="39"/>
        <v>0.95249406175771967</v>
      </c>
      <c r="G689" s="9">
        <f t="shared" si="38"/>
        <v>2796.3892161520189</v>
      </c>
      <c r="H689" s="33">
        <f t="shared" si="40"/>
        <v>2824.239162679426</v>
      </c>
      <c r="I689" s="34">
        <f t="shared" si="41"/>
        <v>111.62083732057408</v>
      </c>
    </row>
    <row r="690" spans="1:9" x14ac:dyDescent="0.25">
      <c r="A690" s="7">
        <v>42321</v>
      </c>
      <c r="B690" s="8">
        <v>3009.36</v>
      </c>
      <c r="C690">
        <f>+VLOOKUP($A690,'USD X Barril WTI'!$A$6060:$B$8189,2,0)</f>
        <v>40.69</v>
      </c>
      <c r="D690" s="36">
        <f>+IFERROR(VLOOKUP($A690,'TASA INTERVENCIÓN'!$A$9:$B$4757,2,0),D689)</f>
        <v>5.2499999999999998E-2</v>
      </c>
      <c r="E690" s="52">
        <v>2.5000000000000001E-3</v>
      </c>
      <c r="F690">
        <f t="shared" si="39"/>
        <v>0.95249406175771967</v>
      </c>
      <c r="G690" s="9">
        <f t="shared" si="38"/>
        <v>2866.3975296912113</v>
      </c>
      <c r="H690" s="33">
        <f t="shared" si="40"/>
        <v>2818.1570095693783</v>
      </c>
      <c r="I690" s="34">
        <f t="shared" si="41"/>
        <v>191.20299043062187</v>
      </c>
    </row>
    <row r="691" spans="1:9" x14ac:dyDescent="0.25">
      <c r="A691" s="7">
        <v>42322</v>
      </c>
      <c r="B691" s="9">
        <v>3073.23</v>
      </c>
      <c r="C691" t="e">
        <f>+VLOOKUP($A691,'USD X Barril WTI'!$A$6060:$B$8189,2,0)</f>
        <v>#N/A</v>
      </c>
      <c r="D691" s="36">
        <f>+IFERROR(VLOOKUP($A691,'TASA INTERVENCIÓN'!$A$9:$B$4757,2,0),D690)</f>
        <v>5.2499999999999998E-2</v>
      </c>
      <c r="E691" s="52">
        <v>2.5000000000000001E-3</v>
      </c>
      <c r="F691">
        <f t="shared" si="39"/>
        <v>0.95249406175771967</v>
      </c>
      <c r="G691" s="9">
        <f t="shared" si="38"/>
        <v>2927.233325415677</v>
      </c>
      <c r="H691" s="33">
        <f t="shared" si="40"/>
        <v>2845.4883253588519</v>
      </c>
      <c r="I691" s="34">
        <f t="shared" si="41"/>
        <v>227.74167464114817</v>
      </c>
    </row>
    <row r="692" spans="1:9" x14ac:dyDescent="0.25">
      <c r="A692" s="7">
        <v>42323</v>
      </c>
      <c r="B692" s="8">
        <v>3073.23</v>
      </c>
      <c r="C692" t="e">
        <f>+VLOOKUP($A692,'USD X Barril WTI'!$A$6060:$B$8189,2,0)</f>
        <v>#N/A</v>
      </c>
      <c r="D692" s="36">
        <f>+IFERROR(VLOOKUP($A692,'TASA INTERVENCIÓN'!$A$9:$B$4757,2,0),D691)</f>
        <v>5.2499999999999998E-2</v>
      </c>
      <c r="E692" s="52">
        <v>2.5000000000000001E-3</v>
      </c>
      <c r="F692">
        <f t="shared" si="39"/>
        <v>0.95249406175771967</v>
      </c>
      <c r="G692" s="9">
        <f t="shared" si="38"/>
        <v>2927.233325415677</v>
      </c>
      <c r="H692" s="33">
        <f t="shared" si="40"/>
        <v>2861.796937799043</v>
      </c>
      <c r="I692" s="34">
        <f t="shared" si="41"/>
        <v>211.43306220095701</v>
      </c>
    </row>
    <row r="693" spans="1:9" x14ac:dyDescent="0.25">
      <c r="A693" s="7">
        <v>42324</v>
      </c>
      <c r="B693" s="9">
        <v>3073.23</v>
      </c>
      <c r="C693">
        <f>+VLOOKUP($A693,'USD X Barril WTI'!$A$6060:$B$8189,2,0)</f>
        <v>41.68</v>
      </c>
      <c r="D693" s="36">
        <f>+IFERROR(VLOOKUP($A693,'TASA INTERVENCIÓN'!$A$9:$B$4757,2,0),D692)</f>
        <v>5.2499999999999998E-2</v>
      </c>
      <c r="E693" s="52">
        <v>2.5000000000000001E-3</v>
      </c>
      <c r="F693">
        <f t="shared" si="39"/>
        <v>0.95249406175771967</v>
      </c>
      <c r="G693" s="9">
        <f t="shared" si="38"/>
        <v>2927.233325415677</v>
      </c>
      <c r="H693" s="33">
        <f t="shared" si="40"/>
        <v>2861.796937799043</v>
      </c>
      <c r="I693" s="34">
        <f t="shared" si="41"/>
        <v>211.43306220095701</v>
      </c>
    </row>
    <row r="694" spans="1:9" x14ac:dyDescent="0.25">
      <c r="A694" s="7">
        <v>42325</v>
      </c>
      <c r="B694" s="8">
        <v>3073.23</v>
      </c>
      <c r="C694">
        <f>+VLOOKUP($A694,'USD X Barril WTI'!$A$6060:$B$8189,2,0)</f>
        <v>40.729999999999997</v>
      </c>
      <c r="D694" s="36">
        <f>+IFERROR(VLOOKUP($A694,'TASA INTERVENCIÓN'!$A$9:$B$4757,2,0),D693)</f>
        <v>5.2499999999999998E-2</v>
      </c>
      <c r="E694" s="52">
        <v>2.5000000000000001E-3</v>
      </c>
      <c r="F694">
        <f t="shared" si="39"/>
        <v>0.95249406175771967</v>
      </c>
      <c r="G694" s="9">
        <f t="shared" si="38"/>
        <v>2927.233325415677</v>
      </c>
      <c r="H694" s="33">
        <f t="shared" si="40"/>
        <v>2861.796937799043</v>
      </c>
      <c r="I694" s="34">
        <f t="shared" si="41"/>
        <v>211.43306220095701</v>
      </c>
    </row>
    <row r="695" spans="1:9" x14ac:dyDescent="0.25">
      <c r="A695" s="7">
        <v>42326</v>
      </c>
      <c r="B695" s="9">
        <v>3069.24</v>
      </c>
      <c r="C695">
        <f>+VLOOKUP($A695,'USD X Barril WTI'!$A$6060:$B$8189,2,0)</f>
        <v>40.75</v>
      </c>
      <c r="D695" s="36">
        <f>+IFERROR(VLOOKUP($A695,'TASA INTERVENCIÓN'!$A$9:$B$4757,2,0),D694)</f>
        <v>5.2499999999999998E-2</v>
      </c>
      <c r="E695" s="52">
        <v>2.5000000000000001E-3</v>
      </c>
      <c r="F695">
        <f t="shared" si="39"/>
        <v>0.95249406175771967</v>
      </c>
      <c r="G695" s="9">
        <f t="shared" si="38"/>
        <v>2923.4328741092631</v>
      </c>
      <c r="H695" s="33">
        <f t="shared" si="40"/>
        <v>2861.796937799043</v>
      </c>
      <c r="I695" s="34">
        <f t="shared" si="41"/>
        <v>207.44306220095677</v>
      </c>
    </row>
    <row r="696" spans="1:9" x14ac:dyDescent="0.25">
      <c r="A696" s="7">
        <v>42327</v>
      </c>
      <c r="B696" s="8">
        <v>3108.7</v>
      </c>
      <c r="C696">
        <f>+VLOOKUP($A696,'USD X Barril WTI'!$A$6060:$B$8189,2,0)</f>
        <v>40.549999999999997</v>
      </c>
      <c r="D696" s="36">
        <f>+IFERROR(VLOOKUP($A696,'TASA INTERVENCIÓN'!$A$9:$B$4757,2,0),D695)</f>
        <v>5.2499999999999998E-2</v>
      </c>
      <c r="E696" s="52">
        <v>2.5000000000000001E-3</v>
      </c>
      <c r="F696">
        <f t="shared" si="39"/>
        <v>0.95249406175771967</v>
      </c>
      <c r="G696" s="9">
        <f t="shared" si="38"/>
        <v>2961.0182897862228</v>
      </c>
      <c r="H696" s="33">
        <f t="shared" si="40"/>
        <v>2881.2041866028708</v>
      </c>
      <c r="I696" s="34">
        <f t="shared" si="41"/>
        <v>227.49581339712904</v>
      </c>
    </row>
    <row r="697" spans="1:9" x14ac:dyDescent="0.25">
      <c r="A697" s="7">
        <v>42328</v>
      </c>
      <c r="B697" s="9">
        <v>3082.04</v>
      </c>
      <c r="C697">
        <f>+VLOOKUP($A697,'USD X Barril WTI'!$A$6060:$B$8189,2,0)</f>
        <v>39.39</v>
      </c>
      <c r="D697" s="36">
        <f>+IFERROR(VLOOKUP($A697,'TASA INTERVENCIÓN'!$A$9:$B$4757,2,0),D696)</f>
        <v>5.2499999999999998E-2</v>
      </c>
      <c r="E697" s="52">
        <v>2.5000000000000001E-3</v>
      </c>
      <c r="F697">
        <f t="shared" si="39"/>
        <v>0.95249406175771967</v>
      </c>
      <c r="G697" s="9">
        <f t="shared" si="38"/>
        <v>2935.6247980997623</v>
      </c>
      <c r="H697" s="33">
        <f t="shared" si="40"/>
        <v>2904.0842105263159</v>
      </c>
      <c r="I697" s="34">
        <f t="shared" si="41"/>
        <v>177.95578947368404</v>
      </c>
    </row>
    <row r="698" spans="1:9" x14ac:dyDescent="0.25">
      <c r="A698" s="7">
        <v>42329</v>
      </c>
      <c r="B698" s="8">
        <v>3047.31</v>
      </c>
      <c r="C698" t="e">
        <f>+VLOOKUP($A698,'USD X Barril WTI'!$A$6060:$B$8189,2,0)</f>
        <v>#N/A</v>
      </c>
      <c r="D698" s="36">
        <f>+IFERROR(VLOOKUP($A698,'TASA INTERVENCIÓN'!$A$9:$B$4757,2,0),D697)</f>
        <v>5.2499999999999998E-2</v>
      </c>
      <c r="E698" s="52">
        <v>2.5000000000000001E-3</v>
      </c>
      <c r="F698">
        <f t="shared" si="39"/>
        <v>0.95249406175771967</v>
      </c>
      <c r="G698" s="9">
        <f t="shared" si="38"/>
        <v>2902.5446793349165</v>
      </c>
      <c r="H698" s="33">
        <f t="shared" si="40"/>
        <v>2929.4584928229669</v>
      </c>
      <c r="I698" s="34">
        <f t="shared" si="41"/>
        <v>117.851507177033</v>
      </c>
    </row>
    <row r="699" spans="1:9" x14ac:dyDescent="0.25">
      <c r="A699" s="7">
        <v>42330</v>
      </c>
      <c r="B699" s="9">
        <v>3047.31</v>
      </c>
      <c r="C699" t="e">
        <f>+VLOOKUP($A699,'USD X Barril WTI'!$A$6060:$B$8189,2,0)</f>
        <v>#N/A</v>
      </c>
      <c r="D699" s="36">
        <f>+IFERROR(VLOOKUP($A699,'TASA INTERVENCIÓN'!$A$9:$B$4757,2,0),D698)</f>
        <v>5.2499999999999998E-2</v>
      </c>
      <c r="E699" s="52">
        <v>2.5000000000000001E-3</v>
      </c>
      <c r="F699">
        <f t="shared" si="39"/>
        <v>0.95249406175771967</v>
      </c>
      <c r="G699" s="9">
        <f t="shared" si="38"/>
        <v>2902.5446793349165</v>
      </c>
      <c r="H699" s="33">
        <f t="shared" si="40"/>
        <v>2976.4177033492824</v>
      </c>
      <c r="I699" s="34">
        <f t="shared" si="41"/>
        <v>70.892296650717526</v>
      </c>
    </row>
    <row r="700" spans="1:9" x14ac:dyDescent="0.25">
      <c r="A700" s="7">
        <v>42331</v>
      </c>
      <c r="B700" s="8">
        <v>3047.31</v>
      </c>
      <c r="C700">
        <f>+VLOOKUP($A700,'USD X Barril WTI'!$A$6060:$B$8189,2,0)</f>
        <v>39.270000000000003</v>
      </c>
      <c r="D700" s="36">
        <f>+IFERROR(VLOOKUP($A700,'TASA INTERVENCIÓN'!$A$9:$B$4757,2,0),D699)</f>
        <v>5.2499999999999998E-2</v>
      </c>
      <c r="E700" s="52">
        <v>2.5000000000000001E-3</v>
      </c>
      <c r="F700">
        <f t="shared" si="39"/>
        <v>0.95249406175771967</v>
      </c>
      <c r="G700" s="9">
        <f t="shared" si="38"/>
        <v>2902.5446793349165</v>
      </c>
      <c r="H700" s="33">
        <f t="shared" si="40"/>
        <v>2976.4177033492824</v>
      </c>
      <c r="I700" s="34">
        <f t="shared" si="41"/>
        <v>70.892296650717526</v>
      </c>
    </row>
    <row r="701" spans="1:9" x14ac:dyDescent="0.25">
      <c r="A701" s="7">
        <v>42332</v>
      </c>
      <c r="B701" s="9">
        <v>3086.82</v>
      </c>
      <c r="C701">
        <f>+VLOOKUP($A701,'USD X Barril WTI'!$A$6060:$B$8189,2,0)</f>
        <v>40.89</v>
      </c>
      <c r="D701" s="36">
        <f>+IFERROR(VLOOKUP($A701,'TASA INTERVENCIÓN'!$A$9:$B$4757,2,0),D700)</f>
        <v>5.2499999999999998E-2</v>
      </c>
      <c r="E701" s="52">
        <v>2.5000000000000001E-3</v>
      </c>
      <c r="F701">
        <f t="shared" si="39"/>
        <v>0.95249406175771967</v>
      </c>
      <c r="G701" s="9">
        <f t="shared" si="38"/>
        <v>2940.1777197149645</v>
      </c>
      <c r="H701" s="33">
        <f t="shared" si="40"/>
        <v>2976.4177033492824</v>
      </c>
      <c r="I701" s="34">
        <f t="shared" si="41"/>
        <v>110.40229665071774</v>
      </c>
    </row>
    <row r="702" spans="1:9" x14ac:dyDescent="0.25">
      <c r="A702" s="7">
        <v>42333</v>
      </c>
      <c r="B702" s="8">
        <v>3074.35</v>
      </c>
      <c r="C702">
        <f>+VLOOKUP($A702,'USD X Barril WTI'!$A$6060:$B$8189,2,0)</f>
        <v>41.22</v>
      </c>
      <c r="D702" s="36">
        <f>+IFERROR(VLOOKUP($A702,'TASA INTERVENCIÓN'!$A$9:$B$4757,2,0),D701)</f>
        <v>5.2499999999999998E-2</v>
      </c>
      <c r="E702" s="52">
        <v>2.5000000000000001E-3</v>
      </c>
      <c r="F702">
        <f t="shared" si="39"/>
        <v>0.95249406175771967</v>
      </c>
      <c r="G702" s="9">
        <f t="shared" si="38"/>
        <v>2928.3001187648456</v>
      </c>
      <c r="H702" s="33">
        <f t="shared" si="40"/>
        <v>3077.8860526315789</v>
      </c>
      <c r="I702" s="34">
        <f t="shared" si="41"/>
        <v>-3.5360526315789684</v>
      </c>
    </row>
    <row r="703" spans="1:9" x14ac:dyDescent="0.25">
      <c r="A703" s="7">
        <v>42334</v>
      </c>
      <c r="B703" s="9">
        <v>3099.75</v>
      </c>
      <c r="C703" t="e">
        <f>+VLOOKUP($A703,'USD X Barril WTI'!$A$6060:$B$8189,2,0)</f>
        <v>#N/A</v>
      </c>
      <c r="D703" s="36">
        <f>+IFERROR(VLOOKUP($A703,'TASA INTERVENCIÓN'!$A$9:$B$4757,2,0),D702)</f>
        <v>5.2499999999999998E-2</v>
      </c>
      <c r="E703" s="52">
        <v>2.5000000000000001E-3</v>
      </c>
      <c r="F703">
        <f t="shared" si="39"/>
        <v>0.95249406175771967</v>
      </c>
      <c r="G703" s="9">
        <f t="shared" si="38"/>
        <v>2952.4934679334915</v>
      </c>
      <c r="H703" s="33">
        <f t="shared" si="40"/>
        <v>3064.3307177033494</v>
      </c>
      <c r="I703" s="34">
        <f t="shared" si="41"/>
        <v>35.419282296650636</v>
      </c>
    </row>
    <row r="704" spans="1:9" x14ac:dyDescent="0.25">
      <c r="A704" s="7">
        <v>42335</v>
      </c>
      <c r="B704" s="8">
        <v>3099.75</v>
      </c>
      <c r="C704">
        <f>+VLOOKUP($A704,'USD X Barril WTI'!$A$6060:$B$8189,2,0)</f>
        <v>40.57</v>
      </c>
      <c r="D704" s="36">
        <f>+IFERROR(VLOOKUP($A704,'TASA INTERVENCIÓN'!$A$9:$B$4757,2,0),D703)</f>
        <v>5.2499999999999998E-2</v>
      </c>
      <c r="E704" s="52">
        <v>2.5000000000000001E-3</v>
      </c>
      <c r="F704">
        <f t="shared" si="39"/>
        <v>0.95249406175771967</v>
      </c>
      <c r="G704" s="9">
        <f t="shared" si="38"/>
        <v>2952.4934679334915</v>
      </c>
      <c r="H704" s="33">
        <f t="shared" si="40"/>
        <v>3106.8002631578952</v>
      </c>
      <c r="I704" s="34">
        <f t="shared" si="41"/>
        <v>-7.0502631578951878</v>
      </c>
    </row>
    <row r="705" spans="1:9" x14ac:dyDescent="0.25">
      <c r="A705" s="7">
        <v>42336</v>
      </c>
      <c r="B705" s="9">
        <v>3101.1</v>
      </c>
      <c r="C705" t="e">
        <f>+VLOOKUP($A705,'USD X Barril WTI'!$A$6060:$B$8189,2,0)</f>
        <v>#N/A</v>
      </c>
      <c r="D705" s="36">
        <f>+IFERROR(VLOOKUP($A705,'TASA INTERVENCIÓN'!$A$9:$B$4757,2,0),D704)</f>
        <v>5.2499999999999998E-2</v>
      </c>
      <c r="E705" s="52">
        <v>2.5000000000000001E-3</v>
      </c>
      <c r="F705">
        <f t="shared" si="39"/>
        <v>0.95249406175771967</v>
      </c>
      <c r="G705" s="9">
        <f t="shared" si="38"/>
        <v>2953.7793349168642</v>
      </c>
      <c r="H705" s="33">
        <f t="shared" si="40"/>
        <v>3065.5106937799042</v>
      </c>
      <c r="I705" s="34">
        <f t="shared" si="41"/>
        <v>35.58930622009575</v>
      </c>
    </row>
    <row r="706" spans="1:9" x14ac:dyDescent="0.25">
      <c r="A706" s="7">
        <v>42337</v>
      </c>
      <c r="B706" s="8">
        <v>3101.1</v>
      </c>
      <c r="C706" t="e">
        <f>+VLOOKUP($A706,'USD X Barril WTI'!$A$6060:$B$8189,2,0)</f>
        <v>#N/A</v>
      </c>
      <c r="D706" s="36">
        <f>+IFERROR(VLOOKUP($A706,'TASA INTERVENCIÓN'!$A$9:$B$4757,2,0),D705)</f>
        <v>5.2499999999999998E-2</v>
      </c>
      <c r="E706" s="52">
        <v>2.5000000000000001E-3</v>
      </c>
      <c r="F706">
        <f t="shared" si="39"/>
        <v>0.95249406175771967</v>
      </c>
      <c r="G706" s="9">
        <f t="shared" si="38"/>
        <v>2953.7793349168642</v>
      </c>
      <c r="H706" s="33">
        <f t="shared" si="40"/>
        <v>2974.9787081339714</v>
      </c>
      <c r="I706" s="34">
        <f t="shared" si="41"/>
        <v>126.12129186602851</v>
      </c>
    </row>
    <row r="707" spans="1:9" x14ac:dyDescent="0.25">
      <c r="A707" s="7">
        <v>42338</v>
      </c>
      <c r="B707" s="9">
        <v>3101.1</v>
      </c>
      <c r="C707">
        <f>+VLOOKUP($A707,'USD X Barril WTI'!$A$6060:$B$8189,2,0)</f>
        <v>40.43</v>
      </c>
      <c r="D707" s="36">
        <f>+IFERROR(VLOOKUP($A707,'TASA INTERVENCIÓN'!$A$9:$B$4757,2,0),D706)</f>
        <v>5.5E-2</v>
      </c>
      <c r="E707" s="52">
        <v>2.5000000000000001E-3</v>
      </c>
      <c r="F707">
        <f t="shared" si="39"/>
        <v>0.95023696682464454</v>
      </c>
      <c r="G707" s="9">
        <f t="shared" si="38"/>
        <v>2946.7798578199049</v>
      </c>
      <c r="H707" s="33">
        <f t="shared" si="40"/>
        <v>2974.9787081339714</v>
      </c>
      <c r="I707" s="34">
        <f t="shared" si="41"/>
        <v>126.12129186602851</v>
      </c>
    </row>
    <row r="708" spans="1:9" x14ac:dyDescent="0.25">
      <c r="A708" s="7">
        <v>42339</v>
      </c>
      <c r="B708" s="8">
        <v>3142.11</v>
      </c>
      <c r="C708">
        <f>+VLOOKUP($A708,'USD X Barril WTI'!$A$6060:$B$8189,2,0)</f>
        <v>40.58</v>
      </c>
      <c r="D708" s="36">
        <f>+IFERROR(VLOOKUP($A708,'TASA INTERVENCIÓN'!$A$9:$B$4757,2,0),D707)</f>
        <v>5.5E-2</v>
      </c>
      <c r="E708" s="52">
        <v>2.5000000000000001E-3</v>
      </c>
      <c r="F708">
        <f t="shared" si="39"/>
        <v>0.95023696682464454</v>
      </c>
      <c r="G708" s="9">
        <f t="shared" si="38"/>
        <v>2985.7490758293839</v>
      </c>
      <c r="H708" s="33">
        <f t="shared" si="40"/>
        <v>2974.9787081339714</v>
      </c>
      <c r="I708" s="34">
        <f t="shared" si="41"/>
        <v>167.13129186602873</v>
      </c>
    </row>
    <row r="709" spans="1:9" x14ac:dyDescent="0.25">
      <c r="A709" s="7">
        <v>42340</v>
      </c>
      <c r="B709" s="9">
        <v>3131.95</v>
      </c>
      <c r="C709">
        <f>+VLOOKUP($A709,'USD X Barril WTI'!$A$6060:$B$8189,2,0)</f>
        <v>39.93</v>
      </c>
      <c r="D709" s="36">
        <f>+IFERROR(VLOOKUP($A709,'TASA INTERVENCIÓN'!$A$9:$B$4757,2,0),D708)</f>
        <v>5.5E-2</v>
      </c>
      <c r="E709" s="52">
        <v>2.5000000000000001E-3</v>
      </c>
      <c r="F709">
        <f t="shared" si="39"/>
        <v>0.95023696682464454</v>
      </c>
      <c r="G709" s="9">
        <f t="shared" si="38"/>
        <v>2976.0946682464451</v>
      </c>
      <c r="H709" s="33">
        <f t="shared" si="40"/>
        <v>2954.7080622009571</v>
      </c>
      <c r="I709" s="34">
        <f t="shared" si="41"/>
        <v>177.24193779904272</v>
      </c>
    </row>
    <row r="710" spans="1:9" x14ac:dyDescent="0.25">
      <c r="A710" s="7">
        <v>42341</v>
      </c>
      <c r="B710" s="8">
        <v>3166.67</v>
      </c>
      <c r="C710">
        <f>+VLOOKUP($A710,'USD X Barril WTI'!$A$6060:$B$8189,2,0)</f>
        <v>41.08</v>
      </c>
      <c r="D710" s="36">
        <f>+IFERROR(VLOOKUP($A710,'TASA INTERVENCIÓN'!$A$9:$B$4757,2,0),D709)</f>
        <v>5.5E-2</v>
      </c>
      <c r="E710" s="52">
        <v>2.5000000000000001E-3</v>
      </c>
      <c r="F710">
        <f t="shared" si="39"/>
        <v>0.95023696682464454</v>
      </c>
      <c r="G710" s="9">
        <f t="shared" si="38"/>
        <v>3009.086895734597</v>
      </c>
      <c r="H710" s="33">
        <f t="shared" si="40"/>
        <v>2967.8221052631579</v>
      </c>
      <c r="I710" s="34">
        <f t="shared" si="41"/>
        <v>198.84789473684214</v>
      </c>
    </row>
    <row r="711" spans="1:9" x14ac:dyDescent="0.25">
      <c r="A711" s="7">
        <v>42342</v>
      </c>
      <c r="B711" s="9">
        <v>3149.12</v>
      </c>
      <c r="C711">
        <f>+VLOOKUP($A711,'USD X Barril WTI'!$A$6060:$B$8189,2,0)</f>
        <v>40</v>
      </c>
      <c r="D711" s="36">
        <f>+IFERROR(VLOOKUP($A711,'TASA INTERVENCIÓN'!$A$9:$B$4757,2,0),D710)</f>
        <v>5.5E-2</v>
      </c>
      <c r="E711" s="52">
        <v>2.5000000000000001E-3</v>
      </c>
      <c r="F711">
        <f t="shared" si="39"/>
        <v>0.95023696682464454</v>
      </c>
      <c r="G711" s="9">
        <f t="shared" si="38"/>
        <v>2992.4102369668244</v>
      </c>
      <c r="H711" s="33">
        <f t="shared" si="40"/>
        <v>3014.5414832535889</v>
      </c>
      <c r="I711" s="34">
        <f t="shared" si="41"/>
        <v>134.57851674641097</v>
      </c>
    </row>
    <row r="712" spans="1:9" x14ac:dyDescent="0.25">
      <c r="A712" s="7">
        <v>42343</v>
      </c>
      <c r="B712" s="8">
        <v>3179.22</v>
      </c>
      <c r="C712" t="e">
        <f>+VLOOKUP($A712,'USD X Barril WTI'!$A$6060:$B$8189,2,0)</f>
        <v>#N/A</v>
      </c>
      <c r="D712" s="36">
        <f>+IFERROR(VLOOKUP($A712,'TASA INTERVENCIÓN'!$A$9:$B$4757,2,0),D711)</f>
        <v>5.5E-2</v>
      </c>
      <c r="E712" s="52">
        <v>2.5000000000000001E-3</v>
      </c>
      <c r="F712">
        <f t="shared" si="39"/>
        <v>0.95023696682464454</v>
      </c>
      <c r="G712" s="9">
        <f t="shared" si="38"/>
        <v>3021.0123696682463</v>
      </c>
      <c r="H712" s="33">
        <f t="shared" si="40"/>
        <v>2993.0428947368423</v>
      </c>
      <c r="I712" s="34">
        <f t="shared" si="41"/>
        <v>186.1771052631575</v>
      </c>
    </row>
    <row r="713" spans="1:9" x14ac:dyDescent="0.25">
      <c r="A713" s="7">
        <v>42344</v>
      </c>
      <c r="B713" s="9">
        <v>3179.22</v>
      </c>
      <c r="C713" t="e">
        <f>+VLOOKUP($A713,'USD X Barril WTI'!$A$6060:$B$8189,2,0)</f>
        <v>#N/A</v>
      </c>
      <c r="D713" s="36">
        <f>+IFERROR(VLOOKUP($A713,'TASA INTERVENCIÓN'!$A$9:$B$4757,2,0),D712)</f>
        <v>5.5E-2</v>
      </c>
      <c r="E713" s="52">
        <v>2.5000000000000001E-3</v>
      </c>
      <c r="F713">
        <f t="shared" si="39"/>
        <v>0.95023696682464454</v>
      </c>
      <c r="G713" s="9">
        <f t="shared" ref="G713:G776" si="42">+B713*F713</f>
        <v>3021.0123696682463</v>
      </c>
      <c r="H713" s="33">
        <f t="shared" si="40"/>
        <v>2986.9223684210529</v>
      </c>
      <c r="I713" s="34">
        <f t="shared" si="41"/>
        <v>192.29763157894695</v>
      </c>
    </row>
    <row r="714" spans="1:9" x14ac:dyDescent="0.25">
      <c r="A714" s="7">
        <v>42345</v>
      </c>
      <c r="B714" s="8">
        <v>3179.22</v>
      </c>
      <c r="C714">
        <f>+VLOOKUP($A714,'USD X Barril WTI'!$A$6060:$B$8189,2,0)</f>
        <v>37.64</v>
      </c>
      <c r="D714" s="36">
        <f>+IFERROR(VLOOKUP($A714,'TASA INTERVENCIÓN'!$A$9:$B$4757,2,0),D713)</f>
        <v>5.5E-2</v>
      </c>
      <c r="E714" s="52">
        <v>2.5000000000000001E-3</v>
      </c>
      <c r="F714">
        <f t="shared" ref="F714:F777" si="43">+(1+E714)/(1+D714)</f>
        <v>0.95023696682464454</v>
      </c>
      <c r="G714" s="9">
        <f t="shared" si="42"/>
        <v>3021.0123696682463</v>
      </c>
      <c r="H714" s="33">
        <f t="shared" si="40"/>
        <v>2986.9223684210529</v>
      </c>
      <c r="I714" s="34">
        <f t="shared" si="41"/>
        <v>192.29763157894695</v>
      </c>
    </row>
    <row r="715" spans="1:9" x14ac:dyDescent="0.25">
      <c r="A715" s="7">
        <v>42346</v>
      </c>
      <c r="B715" s="9">
        <v>3287.03</v>
      </c>
      <c r="C715">
        <f>+VLOOKUP($A715,'USD X Barril WTI'!$A$6060:$B$8189,2,0)</f>
        <v>37.46</v>
      </c>
      <c r="D715" s="36">
        <f>+IFERROR(VLOOKUP($A715,'TASA INTERVENCIÓN'!$A$9:$B$4757,2,0),D714)</f>
        <v>5.5E-2</v>
      </c>
      <c r="E715" s="52">
        <v>2.5000000000000001E-3</v>
      </c>
      <c r="F715">
        <f t="shared" si="43"/>
        <v>0.95023696682464454</v>
      </c>
      <c r="G715" s="9">
        <f t="shared" si="42"/>
        <v>3123.4574170616115</v>
      </c>
      <c r="H715" s="33">
        <f t="shared" si="40"/>
        <v>2986.9223684210529</v>
      </c>
      <c r="I715" s="34">
        <f t="shared" si="41"/>
        <v>300.10763157894735</v>
      </c>
    </row>
    <row r="716" spans="1:9" x14ac:dyDescent="0.25">
      <c r="A716" s="7">
        <v>42347</v>
      </c>
      <c r="B716" s="8">
        <v>3287.03</v>
      </c>
      <c r="C716">
        <f>+VLOOKUP($A716,'USD X Barril WTI'!$A$6060:$B$8189,2,0)</f>
        <v>37.159999999999997</v>
      </c>
      <c r="D716" s="36">
        <f>+IFERROR(VLOOKUP($A716,'TASA INTERVENCIÓN'!$A$9:$B$4757,2,0),D715)</f>
        <v>5.5E-2</v>
      </c>
      <c r="E716" s="52">
        <v>2.5000000000000001E-3</v>
      </c>
      <c r="F716">
        <f t="shared" si="43"/>
        <v>0.95023696682464454</v>
      </c>
      <c r="G716" s="9">
        <f t="shared" si="42"/>
        <v>3123.4574170616115</v>
      </c>
      <c r="H716" s="33">
        <f t="shared" si="40"/>
        <v>2986.9223684210529</v>
      </c>
      <c r="I716" s="34">
        <f t="shared" si="41"/>
        <v>300.10763157894735</v>
      </c>
    </row>
    <row r="717" spans="1:9" x14ac:dyDescent="0.25">
      <c r="A717" s="7">
        <v>42348</v>
      </c>
      <c r="B717" s="9">
        <v>3294.02</v>
      </c>
      <c r="C717">
        <f>+VLOOKUP($A717,'USD X Barril WTI'!$A$6060:$B$8189,2,0)</f>
        <v>36.76</v>
      </c>
      <c r="D717" s="36">
        <f>+IFERROR(VLOOKUP($A717,'TASA INTERVENCIÓN'!$A$9:$B$4757,2,0),D716)</f>
        <v>5.5E-2</v>
      </c>
      <c r="E717" s="52">
        <v>2.5000000000000001E-3</v>
      </c>
      <c r="F717">
        <f t="shared" si="43"/>
        <v>0.95023696682464454</v>
      </c>
      <c r="G717" s="9">
        <f t="shared" si="42"/>
        <v>3130.0995734597154</v>
      </c>
      <c r="H717" s="33">
        <f t="shared" si="40"/>
        <v>3010.8192822966512</v>
      </c>
      <c r="I717" s="34">
        <f t="shared" si="41"/>
        <v>283.2007177033488</v>
      </c>
    </row>
    <row r="718" spans="1:9" x14ac:dyDescent="0.25">
      <c r="A718" s="7">
        <v>42349</v>
      </c>
      <c r="B718" s="8">
        <v>3259.56</v>
      </c>
      <c r="C718">
        <f>+VLOOKUP($A718,'USD X Barril WTI'!$A$6060:$B$8189,2,0)</f>
        <v>35.65</v>
      </c>
      <c r="D718" s="36">
        <f>+IFERROR(VLOOKUP($A718,'TASA INTERVENCIÓN'!$A$9:$B$4757,2,0),D717)</f>
        <v>5.5E-2</v>
      </c>
      <c r="E718" s="52">
        <v>2.5000000000000001E-3</v>
      </c>
      <c r="F718">
        <f t="shared" si="43"/>
        <v>0.95023696682464454</v>
      </c>
      <c r="G718" s="9">
        <f t="shared" si="42"/>
        <v>3097.3544075829382</v>
      </c>
      <c r="H718" s="33">
        <f t="shared" si="40"/>
        <v>2979.1038277511966</v>
      </c>
      <c r="I718" s="34">
        <f t="shared" si="41"/>
        <v>280.45617224880334</v>
      </c>
    </row>
    <row r="719" spans="1:9" x14ac:dyDescent="0.25">
      <c r="A719" s="7">
        <v>42350</v>
      </c>
      <c r="B719" s="9">
        <v>3299.36</v>
      </c>
      <c r="C719" t="e">
        <f>+VLOOKUP($A719,'USD X Barril WTI'!$A$6060:$B$8189,2,0)</f>
        <v>#N/A</v>
      </c>
      <c r="D719" s="36">
        <f>+IFERROR(VLOOKUP($A719,'TASA INTERVENCIÓN'!$A$9:$B$4757,2,0),D718)</f>
        <v>5.5E-2</v>
      </c>
      <c r="E719" s="52">
        <v>2.5000000000000001E-3</v>
      </c>
      <c r="F719">
        <f t="shared" si="43"/>
        <v>0.95023696682464454</v>
      </c>
      <c r="G719" s="9">
        <f t="shared" si="42"/>
        <v>3135.1738388625595</v>
      </c>
      <c r="H719" s="33">
        <f t="shared" si="40"/>
        <v>2955.2836602870816</v>
      </c>
      <c r="I719" s="34">
        <f t="shared" si="41"/>
        <v>344.07633971291853</v>
      </c>
    </row>
    <row r="720" spans="1:9" x14ac:dyDescent="0.25">
      <c r="A720" s="7">
        <v>42351</v>
      </c>
      <c r="B720" s="8">
        <v>3299.36</v>
      </c>
      <c r="C720" t="e">
        <f>+VLOOKUP($A720,'USD X Barril WTI'!$A$6060:$B$8189,2,0)</f>
        <v>#N/A</v>
      </c>
      <c r="D720" s="36">
        <f>+IFERROR(VLOOKUP($A720,'TASA INTERVENCIÓN'!$A$9:$B$4757,2,0),D719)</f>
        <v>5.5E-2</v>
      </c>
      <c r="E720" s="52">
        <v>2.5000000000000001E-3</v>
      </c>
      <c r="F720">
        <f t="shared" si="43"/>
        <v>0.95023696682464454</v>
      </c>
      <c r="G720" s="9">
        <f t="shared" si="42"/>
        <v>3135.1738388625595</v>
      </c>
      <c r="H720" s="33">
        <f t="shared" si="40"/>
        <v>2890.4233492822968</v>
      </c>
      <c r="I720" s="34">
        <f t="shared" si="41"/>
        <v>408.93665071770329</v>
      </c>
    </row>
    <row r="721" spans="1:9" x14ac:dyDescent="0.25">
      <c r="A721" s="7">
        <v>42352</v>
      </c>
      <c r="B721" s="9">
        <v>3299.36</v>
      </c>
      <c r="C721">
        <f>+VLOOKUP($A721,'USD X Barril WTI'!$A$6060:$B$8189,2,0)</f>
        <v>36.31</v>
      </c>
      <c r="D721" s="36">
        <f>+IFERROR(VLOOKUP($A721,'TASA INTERVENCIÓN'!$A$9:$B$4757,2,0),D720)</f>
        <v>5.5E-2</v>
      </c>
      <c r="E721" s="52">
        <v>2.5000000000000001E-3</v>
      </c>
      <c r="F721">
        <f t="shared" si="43"/>
        <v>0.95023696682464454</v>
      </c>
      <c r="G721" s="9">
        <f t="shared" si="42"/>
        <v>3135.1738388625595</v>
      </c>
      <c r="H721" s="33">
        <f t="shared" si="40"/>
        <v>2890.4233492822968</v>
      </c>
      <c r="I721" s="34">
        <f t="shared" si="41"/>
        <v>408.93665071770329</v>
      </c>
    </row>
    <row r="722" spans="1:9" x14ac:dyDescent="0.25">
      <c r="A722" s="7">
        <v>42353</v>
      </c>
      <c r="B722" s="8">
        <v>3356</v>
      </c>
      <c r="C722">
        <f>+VLOOKUP($A722,'USD X Barril WTI'!$A$6060:$B$8189,2,0)</f>
        <v>37.32</v>
      </c>
      <c r="D722" s="36">
        <f>+IFERROR(VLOOKUP($A722,'TASA INTERVENCIÓN'!$A$9:$B$4757,2,0),D721)</f>
        <v>5.5E-2</v>
      </c>
      <c r="E722" s="52">
        <v>2.5000000000000001E-3</v>
      </c>
      <c r="F722">
        <f t="shared" si="43"/>
        <v>0.95023696682464454</v>
      </c>
      <c r="G722" s="9">
        <f t="shared" si="42"/>
        <v>3188.995260663507</v>
      </c>
      <c r="H722" s="33">
        <f t="shared" si="40"/>
        <v>2890.4233492822968</v>
      </c>
      <c r="I722" s="34">
        <f t="shared" si="41"/>
        <v>465.57665071770316</v>
      </c>
    </row>
    <row r="723" spans="1:9" x14ac:dyDescent="0.25">
      <c r="A723" s="7">
        <v>42354</v>
      </c>
      <c r="B723" s="9">
        <v>3328.08</v>
      </c>
      <c r="C723">
        <f>+VLOOKUP($A723,'USD X Barril WTI'!$A$6060:$B$8189,2,0)</f>
        <v>35.549999999999997</v>
      </c>
      <c r="D723" s="36">
        <f>+IFERROR(VLOOKUP($A723,'TASA INTERVENCIÓN'!$A$9:$B$4757,2,0),D722)</f>
        <v>5.5E-2</v>
      </c>
      <c r="E723" s="36">
        <v>5.0000000000000001E-3</v>
      </c>
      <c r="F723">
        <f t="shared" si="43"/>
        <v>0.95260663507109</v>
      </c>
      <c r="G723" s="9">
        <f t="shared" si="42"/>
        <v>3170.351090047393</v>
      </c>
      <c r="H723" s="33">
        <f t="shared" si="40"/>
        <v>2909.2550000000006</v>
      </c>
      <c r="I723" s="34">
        <f t="shared" si="41"/>
        <v>418.82499999999936</v>
      </c>
    </row>
    <row r="724" spans="1:9" x14ac:dyDescent="0.25">
      <c r="A724" s="7">
        <v>42355</v>
      </c>
      <c r="B724" s="8">
        <v>3317.72</v>
      </c>
      <c r="C724">
        <f>+VLOOKUP($A724,'USD X Barril WTI'!$A$6060:$B$8189,2,0)</f>
        <v>34.979999999999997</v>
      </c>
      <c r="D724" s="36">
        <f>+IFERROR(VLOOKUP($A724,'TASA INTERVENCIÓN'!$A$9:$B$4757,2,0),D723)</f>
        <v>5.5E-2</v>
      </c>
      <c r="E724" s="36">
        <v>5.0000000000000001E-3</v>
      </c>
      <c r="F724">
        <f t="shared" si="43"/>
        <v>0.95260663507109</v>
      </c>
      <c r="G724" s="9">
        <f t="shared" si="42"/>
        <v>3160.4820853080564</v>
      </c>
      <c r="H724" s="33">
        <f t="shared" si="40"/>
        <v>2902.2422966507179</v>
      </c>
      <c r="I724" s="34">
        <f t="shared" si="41"/>
        <v>415.47770334928191</v>
      </c>
    </row>
    <row r="725" spans="1:9" x14ac:dyDescent="0.25">
      <c r="A725" s="7">
        <v>42356</v>
      </c>
      <c r="B725" s="9">
        <v>3333.37</v>
      </c>
      <c r="C725">
        <f>+VLOOKUP($A725,'USD X Barril WTI'!$A$6060:$B$8189,2,0)</f>
        <v>34.72</v>
      </c>
      <c r="D725" s="36">
        <f>+IFERROR(VLOOKUP($A725,'TASA INTERVENCIÓN'!$A$9:$B$4757,2,0),D724)</f>
        <v>5.5E-2</v>
      </c>
      <c r="E725" s="36">
        <v>5.0000000000000001E-3</v>
      </c>
      <c r="F725">
        <f t="shared" si="43"/>
        <v>0.95260663507109</v>
      </c>
      <c r="G725" s="9">
        <f t="shared" si="42"/>
        <v>3175.3903791469193</v>
      </c>
      <c r="H725" s="33">
        <f t="shared" si="40"/>
        <v>2867.4761722488038</v>
      </c>
      <c r="I725" s="34">
        <f t="shared" si="41"/>
        <v>465.89382775119611</v>
      </c>
    </row>
    <row r="726" spans="1:9" x14ac:dyDescent="0.25">
      <c r="A726" s="7">
        <v>42357</v>
      </c>
      <c r="B726" s="8">
        <v>3337.68</v>
      </c>
      <c r="C726" t="e">
        <f>+VLOOKUP($A726,'USD X Barril WTI'!$A$6060:$B$8189,2,0)</f>
        <v>#N/A</v>
      </c>
      <c r="D726" s="36">
        <f>+IFERROR(VLOOKUP($A726,'TASA INTERVENCIÓN'!$A$9:$B$4757,2,0),D725)</f>
        <v>5.5E-2</v>
      </c>
      <c r="E726" s="36">
        <v>5.0000000000000001E-3</v>
      </c>
      <c r="F726">
        <f t="shared" si="43"/>
        <v>0.95260663507109</v>
      </c>
      <c r="G726" s="9">
        <f t="shared" si="42"/>
        <v>3179.4961137440755</v>
      </c>
      <c r="H726" s="33">
        <f t="shared" si="40"/>
        <v>2854.1318899521534</v>
      </c>
      <c r="I726" s="34">
        <f t="shared" si="41"/>
        <v>483.54811004784642</v>
      </c>
    </row>
    <row r="727" spans="1:9" x14ac:dyDescent="0.25">
      <c r="A727" s="7">
        <v>42358</v>
      </c>
      <c r="B727" s="9">
        <v>3337.68</v>
      </c>
      <c r="C727" t="e">
        <f>+VLOOKUP($A727,'USD X Barril WTI'!$A$6060:$B$8189,2,0)</f>
        <v>#N/A</v>
      </c>
      <c r="D727" s="36">
        <f>+IFERROR(VLOOKUP($A727,'TASA INTERVENCIÓN'!$A$9:$B$4757,2,0),D726)</f>
        <v>5.5E-2</v>
      </c>
      <c r="E727" s="36">
        <v>5.0000000000000001E-3</v>
      </c>
      <c r="F727">
        <f t="shared" si="43"/>
        <v>0.95260663507109</v>
      </c>
      <c r="G727" s="9">
        <f t="shared" si="42"/>
        <v>3179.4961137440755</v>
      </c>
      <c r="H727" s="33">
        <f t="shared" si="40"/>
        <v>2863.5045454545457</v>
      </c>
      <c r="I727" s="34">
        <f t="shared" si="41"/>
        <v>474.17545454545416</v>
      </c>
    </row>
    <row r="728" spans="1:9" x14ac:dyDescent="0.25">
      <c r="A728" s="7">
        <v>42359</v>
      </c>
      <c r="B728" s="8">
        <v>3337.68</v>
      </c>
      <c r="C728">
        <f>+VLOOKUP($A728,'USD X Barril WTI'!$A$6060:$B$8189,2,0)</f>
        <v>34.549999999999997</v>
      </c>
      <c r="D728" s="36">
        <f>+IFERROR(VLOOKUP($A728,'TASA INTERVENCIÓN'!$A$9:$B$4757,2,0),D727)</f>
        <v>5.7500000000000002E-2</v>
      </c>
      <c r="E728" s="36">
        <v>5.0000000000000001E-3</v>
      </c>
      <c r="F728">
        <f t="shared" si="43"/>
        <v>0.95035460992907783</v>
      </c>
      <c r="G728" s="9">
        <f t="shared" si="42"/>
        <v>3171.9795744680841</v>
      </c>
      <c r="H728" s="33">
        <f t="shared" si="40"/>
        <v>2863.5045454545457</v>
      </c>
      <c r="I728" s="34">
        <f t="shared" si="41"/>
        <v>474.17545454545416</v>
      </c>
    </row>
    <row r="729" spans="1:9" x14ac:dyDescent="0.25">
      <c r="A729" s="7">
        <v>42360</v>
      </c>
      <c r="B729" s="9">
        <v>3332.7</v>
      </c>
      <c r="C729">
        <f>+VLOOKUP($A729,'USD X Barril WTI'!$A$6060:$B$8189,2,0)</f>
        <v>36.119999999999997</v>
      </c>
      <c r="D729" s="36">
        <f>+IFERROR(VLOOKUP($A729,'TASA INTERVENCIÓN'!$A$9:$B$4757,2,0),D728)</f>
        <v>5.7500000000000002E-2</v>
      </c>
      <c r="E729" s="36">
        <v>5.0000000000000001E-3</v>
      </c>
      <c r="F729">
        <f t="shared" si="43"/>
        <v>0.95035460992907783</v>
      </c>
      <c r="G729" s="9">
        <f t="shared" si="42"/>
        <v>3167.2468085106375</v>
      </c>
      <c r="H729" s="33">
        <f t="shared" si="40"/>
        <v>2863.5045454545457</v>
      </c>
      <c r="I729" s="34">
        <f t="shared" si="41"/>
        <v>469.19545454545414</v>
      </c>
    </row>
    <row r="730" spans="1:9" x14ac:dyDescent="0.25">
      <c r="A730" s="7">
        <v>42361</v>
      </c>
      <c r="B730" s="8">
        <v>3307.24</v>
      </c>
      <c r="C730">
        <f>+VLOOKUP($A730,'USD X Barril WTI'!$A$6060:$B$8189,2,0)</f>
        <v>36.76</v>
      </c>
      <c r="D730" s="36">
        <f>+IFERROR(VLOOKUP($A730,'TASA INTERVENCIÓN'!$A$9:$B$4757,2,0),D729)</f>
        <v>5.7500000000000002E-2</v>
      </c>
      <c r="E730" s="36">
        <v>5.0000000000000001E-3</v>
      </c>
      <c r="F730">
        <f t="shared" si="43"/>
        <v>0.95035460992907783</v>
      </c>
      <c r="G730" s="9">
        <f t="shared" si="42"/>
        <v>3143.050780141843</v>
      </c>
      <c r="H730" s="33">
        <f t="shared" si="40"/>
        <v>2879.6021052631581</v>
      </c>
      <c r="I730" s="34">
        <f t="shared" si="41"/>
        <v>427.63789473684164</v>
      </c>
    </row>
    <row r="731" spans="1:9" x14ac:dyDescent="0.25">
      <c r="A731" s="7">
        <v>42362</v>
      </c>
      <c r="B731" s="9">
        <v>3255.19</v>
      </c>
      <c r="C731">
        <f>+VLOOKUP($A731,'USD X Barril WTI'!$A$6060:$B$8189,2,0)</f>
        <v>37.619999999999997</v>
      </c>
      <c r="D731" s="36">
        <f>+IFERROR(VLOOKUP($A731,'TASA INTERVENCIÓN'!$A$9:$B$4757,2,0),D730)</f>
        <v>5.7500000000000002E-2</v>
      </c>
      <c r="E731" s="36">
        <v>5.0000000000000001E-3</v>
      </c>
      <c r="F731">
        <f t="shared" si="43"/>
        <v>0.95035460992907783</v>
      </c>
      <c r="G731" s="9">
        <f t="shared" si="42"/>
        <v>3093.5848226950347</v>
      </c>
      <c r="H731" s="33">
        <f t="shared" si="40"/>
        <v>2941.056794258373</v>
      </c>
      <c r="I731" s="34">
        <f t="shared" si="41"/>
        <v>314.13320574162708</v>
      </c>
    </row>
    <row r="732" spans="1:9" x14ac:dyDescent="0.25">
      <c r="A732" s="7">
        <v>42363</v>
      </c>
      <c r="B732" s="8">
        <v>3172.03</v>
      </c>
      <c r="C732" t="e">
        <f>+VLOOKUP($A732,'USD X Barril WTI'!$A$6060:$B$8189,2,0)</f>
        <v>#N/A</v>
      </c>
      <c r="D732" s="36">
        <f>+IFERROR(VLOOKUP($A732,'TASA INTERVENCIÓN'!$A$9:$B$4757,2,0),D731)</f>
        <v>5.7500000000000002E-2</v>
      </c>
      <c r="E732" s="36">
        <v>5.0000000000000001E-3</v>
      </c>
      <c r="F732">
        <f t="shared" si="43"/>
        <v>0.95035460992907783</v>
      </c>
      <c r="G732" s="9">
        <f t="shared" si="42"/>
        <v>3014.5533333333328</v>
      </c>
      <c r="H732" s="33">
        <f t="shared" si="40"/>
        <v>2973.2327272727275</v>
      </c>
      <c r="I732" s="34">
        <f t="shared" si="41"/>
        <v>198.79727272727268</v>
      </c>
    </row>
    <row r="733" spans="1:9" x14ac:dyDescent="0.25">
      <c r="A733" s="7">
        <v>42364</v>
      </c>
      <c r="B733" s="9">
        <v>3172.03</v>
      </c>
      <c r="C733" t="e">
        <f>+VLOOKUP($A733,'USD X Barril WTI'!$A$6060:$B$8189,2,0)</f>
        <v>#N/A</v>
      </c>
      <c r="D733" s="36">
        <f>+IFERROR(VLOOKUP($A733,'TASA INTERVENCIÓN'!$A$9:$B$4757,2,0),D732)</f>
        <v>5.7500000000000002E-2</v>
      </c>
      <c r="E733" s="36">
        <v>5.0000000000000001E-3</v>
      </c>
      <c r="F733">
        <f t="shared" si="43"/>
        <v>0.95035460992907783</v>
      </c>
      <c r="G733" s="9">
        <f t="shared" si="42"/>
        <v>3014.5533333333328</v>
      </c>
      <c r="H733" s="33">
        <f t="shared" ref="H733:H796" si="44">+G641</f>
        <v>3007.6630861244021</v>
      </c>
      <c r="I733" s="34">
        <f t="shared" si="41"/>
        <v>164.36691387559813</v>
      </c>
    </row>
    <row r="734" spans="1:9" x14ac:dyDescent="0.25">
      <c r="A734" s="7">
        <v>42365</v>
      </c>
      <c r="B734" s="8">
        <v>3172.03</v>
      </c>
      <c r="C734" t="e">
        <f>+VLOOKUP($A734,'USD X Barril WTI'!$A$6060:$B$8189,2,0)</f>
        <v>#N/A</v>
      </c>
      <c r="D734" s="36">
        <f>+IFERROR(VLOOKUP($A734,'TASA INTERVENCIÓN'!$A$9:$B$4757,2,0),D733)</f>
        <v>5.7500000000000002E-2</v>
      </c>
      <c r="E734" s="36">
        <v>5.0000000000000001E-3</v>
      </c>
      <c r="F734">
        <f t="shared" si="43"/>
        <v>0.95035460992907783</v>
      </c>
      <c r="G734" s="9">
        <f t="shared" si="42"/>
        <v>3014.5533333333328</v>
      </c>
      <c r="H734" s="33">
        <f t="shared" si="44"/>
        <v>2955.1589473684212</v>
      </c>
      <c r="I734" s="34">
        <f t="shared" si="41"/>
        <v>216.871052631579</v>
      </c>
    </row>
    <row r="735" spans="1:9" x14ac:dyDescent="0.25">
      <c r="A735" s="7">
        <v>42366</v>
      </c>
      <c r="B735" s="9">
        <v>3172.03</v>
      </c>
      <c r="C735">
        <f>+VLOOKUP($A735,'USD X Barril WTI'!$A$6060:$B$8189,2,0)</f>
        <v>36.36</v>
      </c>
      <c r="D735" s="36">
        <f>+IFERROR(VLOOKUP($A735,'TASA INTERVENCIÓN'!$A$9:$B$4757,2,0),D734)</f>
        <v>5.7500000000000002E-2</v>
      </c>
      <c r="E735" s="36">
        <v>5.0000000000000001E-3</v>
      </c>
      <c r="F735">
        <f t="shared" si="43"/>
        <v>0.95035460992907783</v>
      </c>
      <c r="G735" s="9">
        <f t="shared" si="42"/>
        <v>3014.5533333333328</v>
      </c>
      <c r="H735" s="33">
        <f t="shared" si="44"/>
        <v>2955.1589473684212</v>
      </c>
      <c r="I735" s="34">
        <f t="shared" si="41"/>
        <v>216.871052631579</v>
      </c>
    </row>
    <row r="736" spans="1:9" x14ac:dyDescent="0.25">
      <c r="A736" s="7">
        <v>42367</v>
      </c>
      <c r="B736" s="8">
        <v>3180.87</v>
      </c>
      <c r="C736">
        <f>+VLOOKUP($A736,'USD X Barril WTI'!$A$6060:$B$8189,2,0)</f>
        <v>37.880000000000003</v>
      </c>
      <c r="D736" s="36">
        <f>+IFERROR(VLOOKUP($A736,'TASA INTERVENCIÓN'!$A$9:$B$4757,2,0),D735)</f>
        <v>5.7500000000000002E-2</v>
      </c>
      <c r="E736" s="36">
        <v>5.0000000000000001E-3</v>
      </c>
      <c r="F736">
        <f t="shared" si="43"/>
        <v>0.95035460992907783</v>
      </c>
      <c r="G736" s="9">
        <f t="shared" si="42"/>
        <v>3022.9544680851059</v>
      </c>
      <c r="H736" s="33">
        <f t="shared" si="44"/>
        <v>2948.1060620525059</v>
      </c>
      <c r="I736" s="34">
        <f t="shared" si="41"/>
        <v>232.76393794749401</v>
      </c>
    </row>
    <row r="737" spans="1:9" x14ac:dyDescent="0.25">
      <c r="A737" s="7">
        <v>42368</v>
      </c>
      <c r="B737" s="9">
        <v>3155.22</v>
      </c>
      <c r="C737">
        <f>+VLOOKUP($A737,'USD X Barril WTI'!$A$6060:$B$8189,2,0)</f>
        <v>36.590000000000003</v>
      </c>
      <c r="D737" s="36">
        <f>+IFERROR(VLOOKUP($A737,'TASA INTERVENCIÓN'!$A$9:$B$4757,2,0),D736)</f>
        <v>5.7500000000000002E-2</v>
      </c>
      <c r="E737" s="36">
        <v>5.0000000000000001E-3</v>
      </c>
      <c r="F737">
        <f t="shared" si="43"/>
        <v>0.95035460992907783</v>
      </c>
      <c r="G737" s="9">
        <f t="shared" si="42"/>
        <v>2998.5778723404246</v>
      </c>
      <c r="H737" s="33">
        <f t="shared" si="44"/>
        <v>2963.9355131264915</v>
      </c>
      <c r="I737" s="34">
        <f t="shared" si="41"/>
        <v>191.28448687350829</v>
      </c>
    </row>
    <row r="738" spans="1:9" x14ac:dyDescent="0.25">
      <c r="A738" s="7">
        <v>42369</v>
      </c>
      <c r="B738" s="8">
        <v>3149.47</v>
      </c>
      <c r="C738">
        <f>+VLOOKUP($A738,'USD X Barril WTI'!$A$6060:$B$8189,2,0)</f>
        <v>37.130000000000003</v>
      </c>
      <c r="D738" s="36">
        <f>+IFERROR(VLOOKUP($A738,'TASA INTERVENCIÓN'!$A$9:$B$4757,2,0),D737)</f>
        <v>5.7500000000000002E-2</v>
      </c>
      <c r="E738" s="36">
        <v>5.0000000000000001E-3</v>
      </c>
      <c r="F738">
        <f t="shared" si="43"/>
        <v>0.95035460992907783</v>
      </c>
      <c r="G738" s="9">
        <f t="shared" si="42"/>
        <v>2993.1133333333328</v>
      </c>
      <c r="H738" s="33">
        <f t="shared" si="44"/>
        <v>2987.8232458233888</v>
      </c>
      <c r="I738" s="34">
        <f t="shared" si="41"/>
        <v>161.64675417661101</v>
      </c>
    </row>
    <row r="739" spans="1:9" x14ac:dyDescent="0.25">
      <c r="A739" s="7">
        <v>42370</v>
      </c>
      <c r="B739" s="9">
        <v>3149.47</v>
      </c>
      <c r="C739" t="e">
        <f>+VLOOKUP($A739,'USD X Barril WTI'!$A$6060:$B$8189,2,0)</f>
        <v>#N/A</v>
      </c>
      <c r="D739" s="36">
        <f>+IFERROR(VLOOKUP($A739,'TASA INTERVENCIÓN'!$A$9:$B$4757,2,0),D738)</f>
        <v>5.7500000000000002E-2</v>
      </c>
      <c r="E739" s="36">
        <v>5.0000000000000001E-3</v>
      </c>
      <c r="F739">
        <f t="shared" si="43"/>
        <v>0.95035460992907783</v>
      </c>
      <c r="G739" s="9">
        <f t="shared" si="42"/>
        <v>2993.1133333333328</v>
      </c>
      <c r="H739" s="33">
        <f t="shared" si="44"/>
        <v>2954.1449880668256</v>
      </c>
      <c r="I739" s="34">
        <f t="shared" si="41"/>
        <v>195.32501193317421</v>
      </c>
    </row>
    <row r="740" spans="1:9" x14ac:dyDescent="0.25">
      <c r="A740" s="7">
        <v>42371</v>
      </c>
      <c r="B740" s="8">
        <v>3149.47</v>
      </c>
      <c r="C740" t="e">
        <f>+VLOOKUP($A740,'USD X Barril WTI'!$A$6060:$B$8189,2,0)</f>
        <v>#N/A</v>
      </c>
      <c r="D740" s="36">
        <f>+IFERROR(VLOOKUP($A740,'TASA INTERVENCIÓN'!$A$9:$B$4757,2,0),D739)</f>
        <v>5.7500000000000002E-2</v>
      </c>
      <c r="E740" s="36">
        <v>5.0000000000000001E-3</v>
      </c>
      <c r="F740">
        <f t="shared" si="43"/>
        <v>0.95035460992907783</v>
      </c>
      <c r="G740" s="9">
        <f t="shared" si="42"/>
        <v>2993.1133333333328</v>
      </c>
      <c r="H740" s="33">
        <f t="shared" si="44"/>
        <v>2930.3146778042956</v>
      </c>
      <c r="I740" s="34">
        <f t="shared" si="41"/>
        <v>219.15532219570423</v>
      </c>
    </row>
    <row r="741" spans="1:9" x14ac:dyDescent="0.25">
      <c r="A741" s="7">
        <v>42372</v>
      </c>
      <c r="B741" s="9">
        <v>3149.47</v>
      </c>
      <c r="C741" t="e">
        <f>+VLOOKUP($A741,'USD X Barril WTI'!$A$6060:$B$8189,2,0)</f>
        <v>#N/A</v>
      </c>
      <c r="D741" s="36">
        <f>+IFERROR(VLOOKUP($A741,'TASA INTERVENCIÓN'!$A$9:$B$4757,2,0),D740)</f>
        <v>5.7500000000000002E-2</v>
      </c>
      <c r="E741" s="36">
        <v>5.0000000000000001E-3</v>
      </c>
      <c r="F741">
        <f t="shared" si="43"/>
        <v>0.95035460992907783</v>
      </c>
      <c r="G741" s="9">
        <f t="shared" si="42"/>
        <v>2993.1133333333328</v>
      </c>
      <c r="H741" s="33">
        <f t="shared" si="44"/>
        <v>2904.5224343675413</v>
      </c>
      <c r="I741" s="34">
        <f t="shared" si="41"/>
        <v>244.94756563245846</v>
      </c>
    </row>
    <row r="742" spans="1:9" x14ac:dyDescent="0.25">
      <c r="A742" s="7">
        <v>42373</v>
      </c>
      <c r="B742" s="8">
        <v>3149.47</v>
      </c>
      <c r="C742">
        <f>+VLOOKUP($A742,'USD X Barril WTI'!$A$6060:$B$8189,2,0)</f>
        <v>36.81</v>
      </c>
      <c r="D742" s="36">
        <f>+IFERROR(VLOOKUP($A742,'TASA INTERVENCIÓN'!$A$9:$B$4757,2,0),D741)</f>
        <v>5.7500000000000002E-2</v>
      </c>
      <c r="E742" s="36">
        <v>5.0000000000000001E-3</v>
      </c>
      <c r="F742">
        <f t="shared" si="43"/>
        <v>0.95035460992907783</v>
      </c>
      <c r="G742" s="9">
        <f t="shared" si="42"/>
        <v>2993.1133333333328</v>
      </c>
      <c r="H742" s="33">
        <f t="shared" si="44"/>
        <v>2904.5224343675413</v>
      </c>
      <c r="I742" s="34">
        <f t="shared" ref="I742:I805" si="45">+B742-H742</f>
        <v>244.94756563245846</v>
      </c>
    </row>
    <row r="743" spans="1:9" x14ac:dyDescent="0.25">
      <c r="A743" s="7">
        <v>42374</v>
      </c>
      <c r="B743" s="9">
        <v>3213.24</v>
      </c>
      <c r="C743">
        <f>+VLOOKUP($A743,'USD X Barril WTI'!$A$6060:$B$8189,2,0)</f>
        <v>35.97</v>
      </c>
      <c r="D743" s="36">
        <f>+IFERROR(VLOOKUP($A743,'TASA INTERVENCIÓN'!$A$9:$B$4757,2,0),D742)</f>
        <v>5.7500000000000002E-2</v>
      </c>
      <c r="E743" s="36">
        <v>5.0000000000000001E-3</v>
      </c>
      <c r="F743">
        <f t="shared" si="43"/>
        <v>0.95035460992907783</v>
      </c>
      <c r="G743" s="9">
        <f t="shared" si="42"/>
        <v>3053.71744680851</v>
      </c>
      <c r="H743" s="33">
        <f t="shared" si="44"/>
        <v>2904.5224343675413</v>
      </c>
      <c r="I743" s="34">
        <f t="shared" si="45"/>
        <v>308.71756563245845</v>
      </c>
    </row>
    <row r="744" spans="1:9" x14ac:dyDescent="0.25">
      <c r="A744" s="7">
        <v>42375</v>
      </c>
      <c r="B744" s="8">
        <v>3203.86</v>
      </c>
      <c r="C744">
        <f>+VLOOKUP($A744,'USD X Barril WTI'!$A$6060:$B$8189,2,0)</f>
        <v>33.97</v>
      </c>
      <c r="D744" s="36">
        <f>+IFERROR(VLOOKUP($A744,'TASA INTERVENCIÓN'!$A$9:$B$4757,2,0),D743)</f>
        <v>5.7500000000000002E-2</v>
      </c>
      <c r="E744" s="36">
        <v>5.0000000000000001E-3</v>
      </c>
      <c r="F744">
        <f t="shared" si="43"/>
        <v>0.95035460992907783</v>
      </c>
      <c r="G744" s="9">
        <f t="shared" si="42"/>
        <v>3044.8031205673756</v>
      </c>
      <c r="H744" s="33">
        <f t="shared" si="44"/>
        <v>2843.5110978520283</v>
      </c>
      <c r="I744" s="34">
        <f t="shared" si="45"/>
        <v>360.34890214797178</v>
      </c>
    </row>
    <row r="745" spans="1:9" x14ac:dyDescent="0.25">
      <c r="A745" s="7">
        <v>42376</v>
      </c>
      <c r="B745" s="9">
        <v>3250.69</v>
      </c>
      <c r="C745">
        <f>+VLOOKUP($A745,'USD X Barril WTI'!$A$6060:$B$8189,2,0)</f>
        <v>33.29</v>
      </c>
      <c r="D745" s="36">
        <f>+IFERROR(VLOOKUP($A745,'TASA INTERVENCIÓN'!$A$9:$B$4757,2,0),D744)</f>
        <v>5.7500000000000002E-2</v>
      </c>
      <c r="E745" s="36">
        <v>5.0000000000000001E-3</v>
      </c>
      <c r="F745">
        <f t="shared" si="43"/>
        <v>0.95035460992907783</v>
      </c>
      <c r="G745" s="9">
        <f t="shared" si="42"/>
        <v>3089.3082269503539</v>
      </c>
      <c r="H745" s="33">
        <f t="shared" si="44"/>
        <v>2788.5673985680187</v>
      </c>
      <c r="I745" s="34">
        <f t="shared" si="45"/>
        <v>462.12260143198137</v>
      </c>
    </row>
    <row r="746" spans="1:9" x14ac:dyDescent="0.25">
      <c r="A746" s="7">
        <v>42377</v>
      </c>
      <c r="B746" s="8">
        <v>3287.28</v>
      </c>
      <c r="C746">
        <f>+VLOOKUP($A746,'USD X Barril WTI'!$A$6060:$B$8189,2,0)</f>
        <v>33.200000000000003</v>
      </c>
      <c r="D746" s="36">
        <f>+IFERROR(VLOOKUP($A746,'TASA INTERVENCIÓN'!$A$9:$B$4757,2,0),D745)</f>
        <v>5.7500000000000002E-2</v>
      </c>
      <c r="E746" s="36">
        <v>5.0000000000000001E-3</v>
      </c>
      <c r="F746">
        <f t="shared" si="43"/>
        <v>0.95035460992907783</v>
      </c>
      <c r="G746" s="9">
        <f t="shared" si="42"/>
        <v>3124.0817021276594</v>
      </c>
      <c r="H746" s="33">
        <f t="shared" si="44"/>
        <v>2767.6752028639612</v>
      </c>
      <c r="I746" s="34">
        <f t="shared" si="45"/>
        <v>519.604797136039</v>
      </c>
    </row>
    <row r="747" spans="1:9" x14ac:dyDescent="0.25">
      <c r="A747" s="7">
        <v>42378</v>
      </c>
      <c r="B747" s="9">
        <v>3268.37</v>
      </c>
      <c r="C747" t="e">
        <f>+VLOOKUP($A747,'USD X Barril WTI'!$A$6060:$B$8189,2,0)</f>
        <v>#N/A</v>
      </c>
      <c r="D747" s="36">
        <f>+IFERROR(VLOOKUP($A747,'TASA INTERVENCIÓN'!$A$9:$B$4757,2,0),D746)</f>
        <v>5.7500000000000002E-2</v>
      </c>
      <c r="E747" s="36">
        <v>5.0000000000000001E-3</v>
      </c>
      <c r="F747">
        <f t="shared" si="43"/>
        <v>0.95035460992907783</v>
      </c>
      <c r="G747" s="9">
        <f t="shared" si="42"/>
        <v>3106.1104964538999</v>
      </c>
      <c r="H747" s="33">
        <f t="shared" si="44"/>
        <v>2763.1771121718375</v>
      </c>
      <c r="I747" s="34">
        <f t="shared" si="45"/>
        <v>505.19288782816238</v>
      </c>
    </row>
    <row r="748" spans="1:9" x14ac:dyDescent="0.25">
      <c r="A748" s="7">
        <v>42379</v>
      </c>
      <c r="B748" s="8">
        <v>3268.37</v>
      </c>
      <c r="C748" t="e">
        <f>+VLOOKUP($A748,'USD X Barril WTI'!$A$6060:$B$8189,2,0)</f>
        <v>#N/A</v>
      </c>
      <c r="D748" s="36">
        <f>+IFERROR(VLOOKUP($A748,'TASA INTERVENCIÓN'!$A$9:$B$4757,2,0),D747)</f>
        <v>5.7500000000000002E-2</v>
      </c>
      <c r="E748" s="36">
        <v>5.0000000000000001E-3</v>
      </c>
      <c r="F748">
        <f t="shared" si="43"/>
        <v>0.95035460992907783</v>
      </c>
      <c r="G748" s="9">
        <f t="shared" si="42"/>
        <v>3106.1104964538999</v>
      </c>
      <c r="H748" s="33">
        <f t="shared" si="44"/>
        <v>2733.0590453460613</v>
      </c>
      <c r="I748" s="34">
        <f t="shared" si="45"/>
        <v>535.31095465393855</v>
      </c>
    </row>
    <row r="749" spans="1:9" x14ac:dyDescent="0.25">
      <c r="A749" s="7">
        <v>42380</v>
      </c>
      <c r="B749" s="9">
        <v>3268.37</v>
      </c>
      <c r="C749">
        <f>+VLOOKUP($A749,'USD X Barril WTI'!$A$6060:$B$8189,2,0)</f>
        <v>31.42</v>
      </c>
      <c r="D749" s="36">
        <f>+IFERROR(VLOOKUP($A749,'TASA INTERVENCIÓN'!$A$9:$B$4757,2,0),D748)</f>
        <v>5.7500000000000002E-2</v>
      </c>
      <c r="E749" s="36">
        <v>5.0000000000000001E-3</v>
      </c>
      <c r="F749">
        <f t="shared" si="43"/>
        <v>0.95035460992907783</v>
      </c>
      <c r="G749" s="9">
        <f t="shared" si="42"/>
        <v>3106.1104964538999</v>
      </c>
      <c r="H749" s="33">
        <f t="shared" si="44"/>
        <v>2733.0590453460613</v>
      </c>
      <c r="I749" s="34">
        <f t="shared" si="45"/>
        <v>535.31095465393855</v>
      </c>
    </row>
    <row r="750" spans="1:9" x14ac:dyDescent="0.25">
      <c r="A750" s="7">
        <v>42381</v>
      </c>
      <c r="B750" s="8">
        <v>3268.37</v>
      </c>
      <c r="C750">
        <f>+VLOOKUP($A750,'USD X Barril WTI'!$A$6060:$B$8189,2,0)</f>
        <v>30.42</v>
      </c>
      <c r="D750" s="36">
        <f>+IFERROR(VLOOKUP($A750,'TASA INTERVENCIÓN'!$A$9:$B$4757,2,0),D749)</f>
        <v>5.7500000000000002E-2</v>
      </c>
      <c r="E750" s="36">
        <v>5.0000000000000001E-3</v>
      </c>
      <c r="F750">
        <f t="shared" si="43"/>
        <v>0.95035460992907783</v>
      </c>
      <c r="G750" s="9">
        <f t="shared" si="42"/>
        <v>3106.1104964538999</v>
      </c>
      <c r="H750" s="33">
        <f t="shared" si="44"/>
        <v>2733.0590453460613</v>
      </c>
      <c r="I750" s="34">
        <f t="shared" si="45"/>
        <v>535.31095465393855</v>
      </c>
    </row>
    <row r="751" spans="1:9" x14ac:dyDescent="0.25">
      <c r="A751" s="7">
        <v>42382</v>
      </c>
      <c r="B751" s="9">
        <v>3246.51</v>
      </c>
      <c r="C751">
        <f>+VLOOKUP($A751,'USD X Barril WTI'!$A$6060:$B$8189,2,0)</f>
        <v>30.42</v>
      </c>
      <c r="D751" s="36">
        <f>+IFERROR(VLOOKUP($A751,'TASA INTERVENCIÓN'!$A$9:$B$4757,2,0),D750)</f>
        <v>5.7500000000000002E-2</v>
      </c>
      <c r="E751" s="36">
        <v>5.0000000000000001E-3</v>
      </c>
      <c r="F751">
        <f t="shared" si="43"/>
        <v>0.95035460992907783</v>
      </c>
      <c r="G751" s="9">
        <f t="shared" si="42"/>
        <v>3085.3357446808509</v>
      </c>
      <c r="H751" s="33">
        <f t="shared" si="44"/>
        <v>2733.0590453460613</v>
      </c>
      <c r="I751" s="34">
        <f t="shared" si="45"/>
        <v>513.45095465393888</v>
      </c>
    </row>
    <row r="752" spans="1:9" x14ac:dyDescent="0.25">
      <c r="A752" s="7">
        <v>42383</v>
      </c>
      <c r="B752" s="8">
        <v>3235.45</v>
      </c>
      <c r="C752">
        <f>+VLOOKUP($A752,'USD X Barril WTI'!$A$6060:$B$8189,2,0)</f>
        <v>31.22</v>
      </c>
      <c r="D752" s="36">
        <f>+IFERROR(VLOOKUP($A752,'TASA INTERVENCIÓN'!$A$9:$B$4757,2,0),D751)</f>
        <v>5.7500000000000002E-2</v>
      </c>
      <c r="E752" s="36">
        <v>5.0000000000000001E-3</v>
      </c>
      <c r="F752">
        <f t="shared" si="43"/>
        <v>0.95035460992907783</v>
      </c>
      <c r="G752" s="9">
        <f t="shared" si="42"/>
        <v>3074.8248226950345</v>
      </c>
      <c r="H752" s="33">
        <f t="shared" si="44"/>
        <v>2785.6579952267298</v>
      </c>
      <c r="I752" s="34">
        <f t="shared" si="45"/>
        <v>449.79200477327004</v>
      </c>
    </row>
    <row r="753" spans="1:9" x14ac:dyDescent="0.25">
      <c r="A753" s="7">
        <v>42384</v>
      </c>
      <c r="B753" s="9">
        <v>3240.71</v>
      </c>
      <c r="C753">
        <f>+VLOOKUP($A753,'USD X Barril WTI'!$A$6060:$B$8189,2,0)</f>
        <v>29.45</v>
      </c>
      <c r="D753" s="36">
        <f>+IFERROR(VLOOKUP($A753,'TASA INTERVENCIÓN'!$A$9:$B$4757,2,0),D752)</f>
        <v>5.7500000000000002E-2</v>
      </c>
      <c r="E753" s="36">
        <v>5.0000000000000001E-3</v>
      </c>
      <c r="F753">
        <f t="shared" si="43"/>
        <v>0.95035460992907783</v>
      </c>
      <c r="G753" s="9">
        <f t="shared" si="42"/>
        <v>3079.823687943262</v>
      </c>
      <c r="H753" s="33">
        <f t="shared" si="44"/>
        <v>2802.8751551312648</v>
      </c>
      <c r="I753" s="34">
        <f t="shared" si="45"/>
        <v>437.83484486873522</v>
      </c>
    </row>
    <row r="754" spans="1:9" x14ac:dyDescent="0.25">
      <c r="A754" s="7">
        <v>42385</v>
      </c>
      <c r="B754" s="8">
        <v>3293.94</v>
      </c>
      <c r="C754" t="e">
        <f>+VLOOKUP($A754,'USD X Barril WTI'!$A$6060:$B$8189,2,0)</f>
        <v>#N/A</v>
      </c>
      <c r="D754" s="36">
        <f>+IFERROR(VLOOKUP($A754,'TASA INTERVENCIÓN'!$A$9:$B$4757,2,0),D753)</f>
        <v>5.7500000000000002E-2</v>
      </c>
      <c r="E754" s="36">
        <v>5.0000000000000001E-3</v>
      </c>
      <c r="F754">
        <f t="shared" si="43"/>
        <v>0.95035460992907783</v>
      </c>
      <c r="G754" s="9">
        <f t="shared" si="42"/>
        <v>3130.4110638297866</v>
      </c>
      <c r="H754" s="33">
        <f t="shared" si="44"/>
        <v>2783.9066109785199</v>
      </c>
      <c r="I754" s="34">
        <f t="shared" si="45"/>
        <v>510.03338902148016</v>
      </c>
    </row>
    <row r="755" spans="1:9" x14ac:dyDescent="0.25">
      <c r="A755" s="7">
        <v>42386</v>
      </c>
      <c r="B755" s="9">
        <v>3293.94</v>
      </c>
      <c r="C755" t="e">
        <f>+VLOOKUP($A755,'USD X Barril WTI'!$A$6060:$B$8189,2,0)</f>
        <v>#N/A</v>
      </c>
      <c r="D755" s="36">
        <f>+IFERROR(VLOOKUP($A755,'TASA INTERVENCIÓN'!$A$9:$B$4757,2,0),D754)</f>
        <v>5.7500000000000002E-2</v>
      </c>
      <c r="E755" s="36">
        <v>5.0000000000000001E-3</v>
      </c>
      <c r="F755">
        <f t="shared" si="43"/>
        <v>0.95035460992907783</v>
      </c>
      <c r="G755" s="9">
        <f t="shared" si="42"/>
        <v>3130.4110638297866</v>
      </c>
      <c r="H755" s="33">
        <f t="shared" si="44"/>
        <v>2756.171575178997</v>
      </c>
      <c r="I755" s="34">
        <f t="shared" si="45"/>
        <v>537.76842482100301</v>
      </c>
    </row>
    <row r="756" spans="1:9" x14ac:dyDescent="0.25">
      <c r="A756" s="7">
        <v>42387</v>
      </c>
      <c r="B756" s="8">
        <v>3293.94</v>
      </c>
      <c r="C756" t="e">
        <f>+VLOOKUP($A756,'USD X Barril WTI'!$A$6060:$B$8189,2,0)</f>
        <v>#N/A</v>
      </c>
      <c r="D756" s="36">
        <f>+IFERROR(VLOOKUP($A756,'TASA INTERVENCIÓN'!$A$9:$B$4757,2,0),D755)</f>
        <v>5.7500000000000002E-2</v>
      </c>
      <c r="E756" s="36">
        <v>5.0000000000000001E-3</v>
      </c>
      <c r="F756">
        <f t="shared" si="43"/>
        <v>0.95035460992907783</v>
      </c>
      <c r="G756" s="9">
        <f t="shared" si="42"/>
        <v>3130.4110638297866</v>
      </c>
      <c r="H756" s="33">
        <f t="shared" si="44"/>
        <v>2756.171575178997</v>
      </c>
      <c r="I756" s="34">
        <f t="shared" si="45"/>
        <v>537.76842482100301</v>
      </c>
    </row>
    <row r="757" spans="1:9" x14ac:dyDescent="0.25">
      <c r="A757" s="7">
        <v>42388</v>
      </c>
      <c r="B757" s="9">
        <v>3293.94</v>
      </c>
      <c r="C757">
        <f>+VLOOKUP($A757,'USD X Barril WTI'!$A$6060:$B$8189,2,0)</f>
        <v>28.47</v>
      </c>
      <c r="D757" s="36">
        <f>+IFERROR(VLOOKUP($A757,'TASA INTERVENCIÓN'!$A$9:$B$4757,2,0),D756)</f>
        <v>5.7500000000000002E-2</v>
      </c>
      <c r="E757" s="36">
        <v>5.0000000000000001E-3</v>
      </c>
      <c r="F757">
        <f t="shared" si="43"/>
        <v>0.95035460992907783</v>
      </c>
      <c r="G757" s="9">
        <f t="shared" si="42"/>
        <v>3130.4110638297866</v>
      </c>
      <c r="H757" s="33">
        <f t="shared" si="44"/>
        <v>2756.171575178997</v>
      </c>
      <c r="I757" s="34">
        <f t="shared" si="45"/>
        <v>537.76842482100301</v>
      </c>
    </row>
    <row r="758" spans="1:9" x14ac:dyDescent="0.25">
      <c r="A758" s="7">
        <v>42389</v>
      </c>
      <c r="B758" s="8">
        <v>3297.46</v>
      </c>
      <c r="C758">
        <f>+VLOOKUP($A758,'USD X Barril WTI'!$A$6060:$B$8189,2,0)</f>
        <v>26.68</v>
      </c>
      <c r="D758" s="36">
        <f>+IFERROR(VLOOKUP($A758,'TASA INTERVENCIÓN'!$A$9:$B$4757,2,0),D757)</f>
        <v>5.7500000000000002E-2</v>
      </c>
      <c r="E758" s="36">
        <v>5.0000000000000001E-3</v>
      </c>
      <c r="F758">
        <f t="shared" si="43"/>
        <v>0.95035460992907783</v>
      </c>
      <c r="G758" s="9">
        <f t="shared" si="42"/>
        <v>3133.756312056737</v>
      </c>
      <c r="H758" s="33">
        <f t="shared" si="44"/>
        <v>2787.8496181384244</v>
      </c>
      <c r="I758" s="34">
        <f t="shared" si="45"/>
        <v>509.61038186157566</v>
      </c>
    </row>
    <row r="759" spans="1:9" x14ac:dyDescent="0.25">
      <c r="A759" s="7">
        <v>42390</v>
      </c>
      <c r="B759" s="9">
        <v>3357.67</v>
      </c>
      <c r="C759">
        <f>+VLOOKUP($A759,'USD X Barril WTI'!$A$6060:$B$8189,2,0)</f>
        <v>29.55</v>
      </c>
      <c r="D759" s="36">
        <f>+IFERROR(VLOOKUP($A759,'TASA INTERVENCIÓN'!$A$9:$B$4757,2,0),D758)</f>
        <v>5.7500000000000002E-2</v>
      </c>
      <c r="E759" s="36">
        <v>5.0000000000000001E-3</v>
      </c>
      <c r="F759">
        <f t="shared" si="43"/>
        <v>0.95035460992907783</v>
      </c>
      <c r="G759" s="9">
        <f t="shared" si="42"/>
        <v>3190.9771631205667</v>
      </c>
      <c r="H759" s="33">
        <f t="shared" si="44"/>
        <v>2803.3536754176607</v>
      </c>
      <c r="I759" s="34">
        <f t="shared" si="45"/>
        <v>554.31632458233935</v>
      </c>
    </row>
    <row r="760" spans="1:9" x14ac:dyDescent="0.25">
      <c r="A760" s="7">
        <v>42391</v>
      </c>
      <c r="B760" s="8">
        <v>3368.49</v>
      </c>
      <c r="C760">
        <f>+VLOOKUP($A760,'USD X Barril WTI'!$A$6060:$B$8189,2,0)</f>
        <v>32.07</v>
      </c>
      <c r="D760" s="36">
        <f>+IFERROR(VLOOKUP($A760,'TASA INTERVENCIÓN'!$A$9:$B$4757,2,0),D759)</f>
        <v>5.7500000000000002E-2</v>
      </c>
      <c r="E760" s="36">
        <v>5.0000000000000001E-3</v>
      </c>
      <c r="F760">
        <f t="shared" si="43"/>
        <v>0.95035460992907783</v>
      </c>
      <c r="G760" s="9">
        <f t="shared" si="42"/>
        <v>3201.2599999999993</v>
      </c>
      <c r="H760" s="33">
        <f t="shared" si="44"/>
        <v>2839.2331264916461</v>
      </c>
      <c r="I760" s="34">
        <f t="shared" si="45"/>
        <v>529.25687350835369</v>
      </c>
    </row>
    <row r="761" spans="1:9" x14ac:dyDescent="0.25">
      <c r="A761" s="7">
        <v>42392</v>
      </c>
      <c r="B761" s="9">
        <v>3281.74</v>
      </c>
      <c r="C761" t="e">
        <f>+VLOOKUP($A761,'USD X Barril WTI'!$A$6060:$B$8189,2,0)</f>
        <v>#N/A</v>
      </c>
      <c r="D761" s="36">
        <f>+IFERROR(VLOOKUP($A761,'TASA INTERVENCIÓN'!$A$9:$B$4757,2,0),D760)</f>
        <v>5.7500000000000002E-2</v>
      </c>
      <c r="E761" s="36">
        <v>5.0000000000000001E-3</v>
      </c>
      <c r="F761">
        <f t="shared" si="43"/>
        <v>0.95035460992907783</v>
      </c>
      <c r="G761" s="9">
        <f t="shared" si="42"/>
        <v>3118.8167375886514</v>
      </c>
      <c r="H761" s="33">
        <f t="shared" si="44"/>
        <v>2799.6882100238663</v>
      </c>
      <c r="I761" s="34">
        <f t="shared" si="45"/>
        <v>482.05178997613348</v>
      </c>
    </row>
    <row r="762" spans="1:9" x14ac:dyDescent="0.25">
      <c r="A762" s="7">
        <v>42393</v>
      </c>
      <c r="B762" s="8">
        <v>3281.74</v>
      </c>
      <c r="C762" t="e">
        <f>+VLOOKUP($A762,'USD X Barril WTI'!$A$6060:$B$8189,2,0)</f>
        <v>#N/A</v>
      </c>
      <c r="D762" s="36">
        <f>+IFERROR(VLOOKUP($A762,'TASA INTERVENCIÓN'!$A$9:$B$4757,2,0),D761)</f>
        <v>5.7500000000000002E-2</v>
      </c>
      <c r="E762" s="36">
        <v>5.0000000000000001E-3</v>
      </c>
      <c r="F762">
        <f t="shared" si="43"/>
        <v>0.95035460992907783</v>
      </c>
      <c r="G762" s="9">
        <f t="shared" si="42"/>
        <v>3118.8167375886514</v>
      </c>
      <c r="H762" s="33">
        <f t="shared" si="44"/>
        <v>2786.9787112171834</v>
      </c>
      <c r="I762" s="34">
        <f t="shared" si="45"/>
        <v>494.76128878281634</v>
      </c>
    </row>
    <row r="763" spans="1:9" x14ac:dyDescent="0.25">
      <c r="A763" s="7">
        <v>42394</v>
      </c>
      <c r="B763" s="9">
        <v>3281.74</v>
      </c>
      <c r="C763">
        <f>+VLOOKUP($A763,'USD X Barril WTI'!$A$6060:$B$8189,2,0)</f>
        <v>30.31</v>
      </c>
      <c r="D763" s="36">
        <f>+IFERROR(VLOOKUP($A763,'TASA INTERVENCIÓN'!$A$9:$B$4757,2,0),D762)</f>
        <v>5.7500000000000002E-2</v>
      </c>
      <c r="E763" s="36">
        <v>5.0000000000000001E-3</v>
      </c>
      <c r="F763">
        <f t="shared" si="43"/>
        <v>0.95035460992907783</v>
      </c>
      <c r="G763" s="9">
        <f t="shared" si="42"/>
        <v>3118.8167375886514</v>
      </c>
      <c r="H763" s="33">
        <f t="shared" si="44"/>
        <v>2786.9787112171834</v>
      </c>
      <c r="I763" s="34">
        <f t="shared" si="45"/>
        <v>494.76128878281634</v>
      </c>
    </row>
    <row r="764" spans="1:9" x14ac:dyDescent="0.25">
      <c r="A764" s="7">
        <v>42395</v>
      </c>
      <c r="B764" s="8">
        <v>3362.38</v>
      </c>
      <c r="C764">
        <f>+VLOOKUP($A764,'USD X Barril WTI'!$A$6060:$B$8189,2,0)</f>
        <v>29.54</v>
      </c>
      <c r="D764" s="36">
        <f>+IFERROR(VLOOKUP($A764,'TASA INTERVENCIÓN'!$A$9:$B$4757,2,0),D763)</f>
        <v>5.7500000000000002E-2</v>
      </c>
      <c r="E764" s="36">
        <v>5.0000000000000001E-3</v>
      </c>
      <c r="F764">
        <f t="shared" si="43"/>
        <v>0.95035460992907783</v>
      </c>
      <c r="G764" s="9">
        <f t="shared" si="42"/>
        <v>3195.4533333333329</v>
      </c>
      <c r="H764" s="33">
        <f t="shared" si="44"/>
        <v>2786.9787112171834</v>
      </c>
      <c r="I764" s="34">
        <f t="shared" si="45"/>
        <v>575.40128878281666</v>
      </c>
    </row>
    <row r="765" spans="1:9" x14ac:dyDescent="0.25">
      <c r="A765" s="7">
        <v>42396</v>
      </c>
      <c r="B765" s="9">
        <v>3375.8</v>
      </c>
      <c r="C765">
        <f>+VLOOKUP($A765,'USD X Barril WTI'!$A$6060:$B$8189,2,0)</f>
        <v>32.32</v>
      </c>
      <c r="D765" s="36">
        <f>+IFERROR(VLOOKUP($A765,'TASA INTERVENCIÓN'!$A$9:$B$4757,2,0),D764)</f>
        <v>5.7500000000000002E-2</v>
      </c>
      <c r="E765" s="36">
        <v>5.0000000000000001E-3</v>
      </c>
      <c r="F765">
        <f t="shared" si="43"/>
        <v>0.95035460992907783</v>
      </c>
      <c r="G765" s="9">
        <f t="shared" si="42"/>
        <v>3208.207092198581</v>
      </c>
      <c r="H765" s="33">
        <f t="shared" si="44"/>
        <v>2792.8453699284005</v>
      </c>
      <c r="I765" s="34">
        <f t="shared" si="45"/>
        <v>582.95463007159969</v>
      </c>
    </row>
    <row r="766" spans="1:9" x14ac:dyDescent="0.25">
      <c r="A766" s="7">
        <v>42397</v>
      </c>
      <c r="B766" s="8">
        <v>3366.63</v>
      </c>
      <c r="C766">
        <f>+VLOOKUP($A766,'USD X Barril WTI'!$A$6060:$B$8189,2,0)</f>
        <v>33.21</v>
      </c>
      <c r="D766" s="36">
        <f>+IFERROR(VLOOKUP($A766,'TASA INTERVENCIÓN'!$A$9:$B$4757,2,0),D765)</f>
        <v>5.7500000000000002E-2</v>
      </c>
      <c r="E766" s="36">
        <v>5.0000000000000001E-3</v>
      </c>
      <c r="F766">
        <f t="shared" si="43"/>
        <v>0.95035460992907783</v>
      </c>
      <c r="G766" s="9">
        <f t="shared" si="42"/>
        <v>3199.4923404255314</v>
      </c>
      <c r="H766" s="33">
        <f t="shared" si="44"/>
        <v>2824.1023150357992</v>
      </c>
      <c r="I766" s="34">
        <f t="shared" si="45"/>
        <v>542.52768496420094</v>
      </c>
    </row>
    <row r="767" spans="1:9" x14ac:dyDescent="0.25">
      <c r="A767" s="7">
        <v>42398</v>
      </c>
      <c r="B767" s="9">
        <v>3302.92</v>
      </c>
      <c r="C767">
        <f>+VLOOKUP($A767,'USD X Barril WTI'!$A$6060:$B$8189,2,0)</f>
        <v>33.659999999999997</v>
      </c>
      <c r="D767" s="36">
        <f>+IFERROR(VLOOKUP($A767,'TASA INTERVENCIÓN'!$A$9:$B$4757,2,0),D766)</f>
        <v>5.7500000000000002E-2</v>
      </c>
      <c r="E767" s="36">
        <v>5.0000000000000001E-3</v>
      </c>
      <c r="F767">
        <f t="shared" si="43"/>
        <v>0.95035460992907783</v>
      </c>
      <c r="G767" s="9">
        <f t="shared" si="42"/>
        <v>3138.9452482269498</v>
      </c>
      <c r="H767" s="33">
        <f t="shared" si="44"/>
        <v>2801.0184964200475</v>
      </c>
      <c r="I767" s="34">
        <f t="shared" si="45"/>
        <v>501.90150357995253</v>
      </c>
    </row>
    <row r="768" spans="1:9" x14ac:dyDescent="0.25">
      <c r="A768" s="7">
        <v>42399</v>
      </c>
      <c r="B768" s="8">
        <v>3287.31</v>
      </c>
      <c r="C768" t="e">
        <f>+VLOOKUP($A768,'USD X Barril WTI'!$A$6060:$B$8189,2,0)</f>
        <v>#N/A</v>
      </c>
      <c r="D768" s="36">
        <f>+IFERROR(VLOOKUP($A768,'TASA INTERVENCIÓN'!$A$9:$B$4757,2,0),D767)</f>
        <v>5.7500000000000002E-2</v>
      </c>
      <c r="E768" s="36">
        <v>5.0000000000000001E-3</v>
      </c>
      <c r="F768">
        <f t="shared" si="43"/>
        <v>0.95035460992907783</v>
      </c>
      <c r="G768" s="9">
        <f t="shared" si="42"/>
        <v>3124.1102127659569</v>
      </c>
      <c r="H768" s="33">
        <f t="shared" si="44"/>
        <v>2795.8217661097851</v>
      </c>
      <c r="I768" s="34">
        <f t="shared" si="45"/>
        <v>491.48823389021481</v>
      </c>
    </row>
    <row r="769" spans="1:9" x14ac:dyDescent="0.25">
      <c r="A769" s="7">
        <v>42400</v>
      </c>
      <c r="B769" s="9">
        <v>3287.31</v>
      </c>
      <c r="C769" t="e">
        <f>+VLOOKUP($A769,'USD X Barril WTI'!$A$6060:$B$8189,2,0)</f>
        <v>#N/A</v>
      </c>
      <c r="D769" s="36">
        <f>+IFERROR(VLOOKUP($A769,'TASA INTERVENCIÓN'!$A$9:$B$4757,2,0),D768)</f>
        <v>5.7500000000000002E-2</v>
      </c>
      <c r="E769" s="36">
        <v>5.0000000000000001E-3</v>
      </c>
      <c r="F769">
        <f t="shared" si="43"/>
        <v>0.95035460992907783</v>
      </c>
      <c r="G769" s="9">
        <f t="shared" si="42"/>
        <v>3124.1102127659569</v>
      </c>
      <c r="H769" s="33">
        <f t="shared" si="44"/>
        <v>2773.3408830548924</v>
      </c>
      <c r="I769" s="34">
        <f t="shared" si="45"/>
        <v>513.96911694510754</v>
      </c>
    </row>
    <row r="770" spans="1:9" x14ac:dyDescent="0.25">
      <c r="A770" s="7">
        <v>42401</v>
      </c>
      <c r="B770" s="8">
        <v>3287.31</v>
      </c>
      <c r="C770">
        <f>+VLOOKUP($A770,'USD X Barril WTI'!$A$6060:$B$8189,2,0)</f>
        <v>31.62</v>
      </c>
      <c r="D770" s="36">
        <f>+IFERROR(VLOOKUP($A770,'TASA INTERVENCIÓN'!$A$9:$B$4757,2,0),D769)</f>
        <v>0.06</v>
      </c>
      <c r="E770" s="36">
        <v>5.0000000000000001E-3</v>
      </c>
      <c r="F770">
        <f t="shared" si="43"/>
        <v>0.94811320754716966</v>
      </c>
      <c r="G770" s="9">
        <f t="shared" si="42"/>
        <v>3116.7420283018864</v>
      </c>
      <c r="H770" s="33">
        <f t="shared" si="44"/>
        <v>2773.3408830548924</v>
      </c>
      <c r="I770" s="34">
        <f t="shared" si="45"/>
        <v>513.96911694510754</v>
      </c>
    </row>
    <row r="771" spans="1:9" x14ac:dyDescent="0.25">
      <c r="A771" s="7">
        <v>42402</v>
      </c>
      <c r="B771" s="9">
        <v>3326.82</v>
      </c>
      <c r="C771">
        <f>+VLOOKUP($A771,'USD X Barril WTI'!$A$6060:$B$8189,2,0)</f>
        <v>29.9</v>
      </c>
      <c r="D771" s="36">
        <f>+IFERROR(VLOOKUP($A771,'TASA INTERVENCIÓN'!$A$9:$B$4757,2,0),D770)</f>
        <v>0.06</v>
      </c>
      <c r="E771" s="36">
        <v>5.0000000000000001E-3</v>
      </c>
      <c r="F771">
        <f t="shared" si="43"/>
        <v>0.94811320754716966</v>
      </c>
      <c r="G771" s="9">
        <f t="shared" si="42"/>
        <v>3154.2019811320752</v>
      </c>
      <c r="H771" s="33">
        <f t="shared" si="44"/>
        <v>2773.3408830548924</v>
      </c>
      <c r="I771" s="34">
        <f t="shared" si="45"/>
        <v>553.47911694510776</v>
      </c>
    </row>
    <row r="772" spans="1:9" x14ac:dyDescent="0.25">
      <c r="A772" s="7">
        <v>42403</v>
      </c>
      <c r="B772" s="8">
        <v>3387.69</v>
      </c>
      <c r="C772">
        <f>+VLOOKUP($A772,'USD X Barril WTI'!$A$6060:$B$8189,2,0)</f>
        <v>32.29</v>
      </c>
      <c r="D772" s="36">
        <f>+IFERROR(VLOOKUP($A772,'TASA INTERVENCIÓN'!$A$9:$B$4757,2,0),D771)</f>
        <v>0.06</v>
      </c>
      <c r="E772" s="36">
        <v>5.0000000000000001E-3</v>
      </c>
      <c r="F772">
        <f t="shared" si="43"/>
        <v>0.94811320754716966</v>
      </c>
      <c r="G772" s="9">
        <f t="shared" si="42"/>
        <v>3211.913632075471</v>
      </c>
      <c r="H772" s="33">
        <f t="shared" si="44"/>
        <v>2760.1658669833728</v>
      </c>
      <c r="I772" s="34">
        <f t="shared" si="45"/>
        <v>627.52413301662727</v>
      </c>
    </row>
    <row r="773" spans="1:9" x14ac:dyDescent="0.25">
      <c r="A773" s="7">
        <v>42404</v>
      </c>
      <c r="B773" s="9">
        <v>3382.2</v>
      </c>
      <c r="C773">
        <f>+VLOOKUP($A773,'USD X Barril WTI'!$A$6060:$B$8189,2,0)</f>
        <v>31.63</v>
      </c>
      <c r="D773" s="36">
        <f>+IFERROR(VLOOKUP($A773,'TASA INTERVENCIÓN'!$A$9:$B$4757,2,0),D772)</f>
        <v>0.06</v>
      </c>
      <c r="E773" s="36">
        <v>5.0000000000000001E-3</v>
      </c>
      <c r="F773">
        <f t="shared" si="43"/>
        <v>0.94811320754716966</v>
      </c>
      <c r="G773" s="9">
        <f t="shared" si="42"/>
        <v>3206.7084905660372</v>
      </c>
      <c r="H773" s="33">
        <f t="shared" si="44"/>
        <v>2691.0338479809975</v>
      </c>
      <c r="I773" s="34">
        <f t="shared" si="45"/>
        <v>691.16615201900231</v>
      </c>
    </row>
    <row r="774" spans="1:9" x14ac:dyDescent="0.25">
      <c r="A774" s="7">
        <v>42405</v>
      </c>
      <c r="B774" s="8">
        <v>3315.75</v>
      </c>
      <c r="C774">
        <f>+VLOOKUP($A774,'USD X Barril WTI'!$A$6060:$B$8189,2,0)</f>
        <v>30.86</v>
      </c>
      <c r="D774" s="36">
        <f>+IFERROR(VLOOKUP($A774,'TASA INTERVENCIÓN'!$A$9:$B$4757,2,0),D773)</f>
        <v>0.06</v>
      </c>
      <c r="E774" s="36">
        <v>5.0000000000000001E-3</v>
      </c>
      <c r="F774">
        <f t="shared" si="43"/>
        <v>0.94811320754716966</v>
      </c>
      <c r="G774" s="9">
        <f t="shared" si="42"/>
        <v>3143.706367924528</v>
      </c>
      <c r="H774" s="33">
        <f t="shared" si="44"/>
        <v>2685.6808313539191</v>
      </c>
      <c r="I774" s="34">
        <f t="shared" si="45"/>
        <v>630.06916864608093</v>
      </c>
    </row>
    <row r="775" spans="1:9" x14ac:dyDescent="0.25">
      <c r="A775" s="7">
        <v>42406</v>
      </c>
      <c r="B775" s="9">
        <v>3320.49</v>
      </c>
      <c r="C775" t="e">
        <f>+VLOOKUP($A775,'USD X Barril WTI'!$A$6060:$B$8189,2,0)</f>
        <v>#N/A</v>
      </c>
      <c r="D775" s="36">
        <f>+IFERROR(VLOOKUP($A775,'TASA INTERVENCIÓN'!$A$9:$B$4757,2,0),D774)</f>
        <v>0.06</v>
      </c>
      <c r="E775" s="36">
        <v>5.0000000000000001E-3</v>
      </c>
      <c r="F775">
        <f t="shared" si="43"/>
        <v>0.94811320754716966</v>
      </c>
      <c r="G775" s="9">
        <f t="shared" si="42"/>
        <v>3148.200424528301</v>
      </c>
      <c r="H775" s="33">
        <f t="shared" si="44"/>
        <v>2717.7703562945367</v>
      </c>
      <c r="I775" s="34">
        <f t="shared" si="45"/>
        <v>602.71964370546311</v>
      </c>
    </row>
    <row r="776" spans="1:9" x14ac:dyDescent="0.25">
      <c r="A776" s="7">
        <v>42407</v>
      </c>
      <c r="B776" s="8">
        <v>3320.49</v>
      </c>
      <c r="C776" t="e">
        <f>+VLOOKUP($A776,'USD X Barril WTI'!$A$6060:$B$8189,2,0)</f>
        <v>#N/A</v>
      </c>
      <c r="D776" s="36">
        <f>+IFERROR(VLOOKUP($A776,'TASA INTERVENCIÓN'!$A$9:$B$4757,2,0),D775)</f>
        <v>0.06</v>
      </c>
      <c r="E776" s="36">
        <v>5.0000000000000001E-3</v>
      </c>
      <c r="F776">
        <f t="shared" si="43"/>
        <v>0.94811320754716966</v>
      </c>
      <c r="G776" s="9">
        <f t="shared" si="42"/>
        <v>3148.200424528301</v>
      </c>
      <c r="H776" s="33">
        <f t="shared" si="44"/>
        <v>2758.6037767220901</v>
      </c>
      <c r="I776" s="34">
        <f t="shared" si="45"/>
        <v>561.88622327790972</v>
      </c>
    </row>
    <row r="777" spans="1:9" x14ac:dyDescent="0.25">
      <c r="A777" s="7">
        <v>42408</v>
      </c>
      <c r="B777" s="9">
        <v>3320.49</v>
      </c>
      <c r="C777">
        <f>+VLOOKUP($A777,'USD X Barril WTI'!$A$6060:$B$8189,2,0)</f>
        <v>29.71</v>
      </c>
      <c r="D777" s="36">
        <f>+IFERROR(VLOOKUP($A777,'TASA INTERVENCIÓN'!$A$9:$B$4757,2,0),D776)</f>
        <v>0.06</v>
      </c>
      <c r="E777" s="36">
        <v>5.0000000000000001E-3</v>
      </c>
      <c r="F777">
        <f t="shared" si="43"/>
        <v>0.94811320754716966</v>
      </c>
      <c r="G777" s="9">
        <f t="shared" ref="G777:G840" si="46">+B777*F777</f>
        <v>3148.200424528301</v>
      </c>
      <c r="H777" s="33">
        <f t="shared" si="44"/>
        <v>2758.6037767220901</v>
      </c>
      <c r="I777" s="34">
        <f t="shared" si="45"/>
        <v>561.88622327790972</v>
      </c>
    </row>
    <row r="778" spans="1:9" x14ac:dyDescent="0.25">
      <c r="A778" s="7">
        <v>42409</v>
      </c>
      <c r="B778" s="8">
        <v>3367.02</v>
      </c>
      <c r="C778">
        <f>+VLOOKUP($A778,'USD X Barril WTI'!$A$6060:$B$8189,2,0)</f>
        <v>27.96</v>
      </c>
      <c r="D778" s="36">
        <f>+IFERROR(VLOOKUP($A778,'TASA INTERVENCIÓN'!$A$9:$B$4757,2,0),D777)</f>
        <v>0.06</v>
      </c>
      <c r="E778" s="36">
        <v>5.0000000000000001E-3</v>
      </c>
      <c r="F778">
        <f t="shared" ref="F778:F841" si="47">+(1+E778)/(1+D778)</f>
        <v>0.94811320754716966</v>
      </c>
      <c r="G778" s="9">
        <f t="shared" si="46"/>
        <v>3192.3161320754712</v>
      </c>
      <c r="H778" s="33">
        <f t="shared" si="44"/>
        <v>2758.6037767220901</v>
      </c>
      <c r="I778" s="34">
        <f t="shared" si="45"/>
        <v>608.41622327790992</v>
      </c>
    </row>
    <row r="779" spans="1:9" x14ac:dyDescent="0.25">
      <c r="A779" s="7">
        <v>42410</v>
      </c>
      <c r="B779" s="9">
        <v>3391.93</v>
      </c>
      <c r="C779">
        <f>+VLOOKUP($A779,'USD X Barril WTI'!$A$6060:$B$8189,2,0)</f>
        <v>27.54</v>
      </c>
      <c r="D779" s="36">
        <f>+IFERROR(VLOOKUP($A779,'TASA INTERVENCIÓN'!$A$9:$B$4757,2,0),D778)</f>
        <v>0.06</v>
      </c>
      <c r="E779" s="36">
        <v>5.0000000000000001E-3</v>
      </c>
      <c r="F779">
        <f t="shared" si="47"/>
        <v>0.94811320754716966</v>
      </c>
      <c r="G779" s="9">
        <f t="shared" si="46"/>
        <v>3215.933632075471</v>
      </c>
      <c r="H779" s="33">
        <f t="shared" si="44"/>
        <v>2782.3780285035627</v>
      </c>
      <c r="I779" s="34">
        <f t="shared" si="45"/>
        <v>609.55197149643709</v>
      </c>
    </row>
    <row r="780" spans="1:9" x14ac:dyDescent="0.25">
      <c r="A780" s="7">
        <v>42411</v>
      </c>
      <c r="B780" s="8">
        <v>3385.65</v>
      </c>
      <c r="C780">
        <f>+VLOOKUP($A780,'USD X Barril WTI'!$A$6060:$B$8189,2,0)</f>
        <v>26.19</v>
      </c>
      <c r="D780" s="36">
        <f>+IFERROR(VLOOKUP($A780,'TASA INTERVENCIÓN'!$A$9:$B$4757,2,0),D779)</f>
        <v>0.06</v>
      </c>
      <c r="E780" s="36">
        <v>5.0000000000000001E-3</v>
      </c>
      <c r="F780">
        <f t="shared" si="47"/>
        <v>0.94811320754716966</v>
      </c>
      <c r="G780" s="9">
        <f t="shared" si="46"/>
        <v>3209.9794811320749</v>
      </c>
      <c r="H780" s="33">
        <f t="shared" si="44"/>
        <v>2796.3892161520189</v>
      </c>
      <c r="I780" s="34">
        <f t="shared" si="45"/>
        <v>589.2607838479812</v>
      </c>
    </row>
    <row r="781" spans="1:9" x14ac:dyDescent="0.25">
      <c r="A781" s="7">
        <v>42412</v>
      </c>
      <c r="B781" s="9">
        <v>3434.89</v>
      </c>
      <c r="C781">
        <f>+VLOOKUP($A781,'USD X Barril WTI'!$A$6060:$B$8189,2,0)</f>
        <v>29.32</v>
      </c>
      <c r="D781" s="36">
        <f>+IFERROR(VLOOKUP($A781,'TASA INTERVENCIÓN'!$A$9:$B$4757,2,0),D780)</f>
        <v>0.06</v>
      </c>
      <c r="E781" s="36">
        <v>5.0000000000000001E-3</v>
      </c>
      <c r="F781">
        <f t="shared" si="47"/>
        <v>0.94811320754716966</v>
      </c>
      <c r="G781" s="9">
        <f t="shared" si="46"/>
        <v>3256.6645754716974</v>
      </c>
      <c r="H781" s="33">
        <f t="shared" si="44"/>
        <v>2796.3892161520189</v>
      </c>
      <c r="I781" s="34">
        <f t="shared" si="45"/>
        <v>638.50078384798098</v>
      </c>
    </row>
    <row r="782" spans="1:9" x14ac:dyDescent="0.25">
      <c r="A782" s="7">
        <v>42413</v>
      </c>
      <c r="B782" s="8">
        <v>3409.82</v>
      </c>
      <c r="C782" t="e">
        <f>+VLOOKUP($A782,'USD X Barril WTI'!$A$6060:$B$8189,2,0)</f>
        <v>#N/A</v>
      </c>
      <c r="D782" s="36">
        <f>+IFERROR(VLOOKUP($A782,'TASA INTERVENCIÓN'!$A$9:$B$4757,2,0),D781)</f>
        <v>0.06</v>
      </c>
      <c r="E782" s="36">
        <v>5.0000000000000001E-3</v>
      </c>
      <c r="F782">
        <f t="shared" si="47"/>
        <v>0.94811320754716966</v>
      </c>
      <c r="G782" s="9">
        <f t="shared" si="46"/>
        <v>3232.8953773584904</v>
      </c>
      <c r="H782" s="33">
        <f t="shared" si="44"/>
        <v>2866.3975296912113</v>
      </c>
      <c r="I782" s="34">
        <f t="shared" si="45"/>
        <v>543.42247030878889</v>
      </c>
    </row>
    <row r="783" spans="1:9" x14ac:dyDescent="0.25">
      <c r="A783" s="7">
        <v>42414</v>
      </c>
      <c r="B783" s="9">
        <v>3409.82</v>
      </c>
      <c r="C783" t="e">
        <f>+VLOOKUP($A783,'USD X Barril WTI'!$A$6060:$B$8189,2,0)</f>
        <v>#N/A</v>
      </c>
      <c r="D783" s="36">
        <f>+IFERROR(VLOOKUP($A783,'TASA INTERVENCIÓN'!$A$9:$B$4757,2,0),D782)</f>
        <v>0.06</v>
      </c>
      <c r="E783" s="36">
        <v>5.0000000000000001E-3</v>
      </c>
      <c r="F783">
        <f t="shared" si="47"/>
        <v>0.94811320754716966</v>
      </c>
      <c r="G783" s="9">
        <f t="shared" si="46"/>
        <v>3232.8953773584904</v>
      </c>
      <c r="H783" s="33">
        <f t="shared" si="44"/>
        <v>2927.233325415677</v>
      </c>
      <c r="I783" s="34">
        <f t="shared" si="45"/>
        <v>482.58667458432319</v>
      </c>
    </row>
    <row r="784" spans="1:9" x14ac:dyDescent="0.25">
      <c r="A784" s="7">
        <v>42415</v>
      </c>
      <c r="B784" s="8">
        <v>3409.82</v>
      </c>
      <c r="C784" t="e">
        <f>+VLOOKUP($A784,'USD X Barril WTI'!$A$6060:$B$8189,2,0)</f>
        <v>#N/A</v>
      </c>
      <c r="D784" s="36">
        <f>+IFERROR(VLOOKUP($A784,'TASA INTERVENCIÓN'!$A$9:$B$4757,2,0),D783)</f>
        <v>0.06</v>
      </c>
      <c r="E784" s="36">
        <v>5.0000000000000001E-3</v>
      </c>
      <c r="F784">
        <f t="shared" si="47"/>
        <v>0.94811320754716966</v>
      </c>
      <c r="G784" s="9">
        <f t="shared" si="46"/>
        <v>3232.8953773584904</v>
      </c>
      <c r="H784" s="33">
        <f t="shared" si="44"/>
        <v>2927.233325415677</v>
      </c>
      <c r="I784" s="34">
        <f t="shared" si="45"/>
        <v>482.58667458432319</v>
      </c>
    </row>
    <row r="785" spans="1:9" x14ac:dyDescent="0.25">
      <c r="A785" s="7">
        <v>42416</v>
      </c>
      <c r="B785" s="9">
        <v>3409.82</v>
      </c>
      <c r="C785">
        <f>+VLOOKUP($A785,'USD X Barril WTI'!$A$6060:$B$8189,2,0)</f>
        <v>29.05</v>
      </c>
      <c r="D785" s="36">
        <f>+IFERROR(VLOOKUP($A785,'TASA INTERVENCIÓN'!$A$9:$B$4757,2,0),D784)</f>
        <v>0.06</v>
      </c>
      <c r="E785" s="36">
        <v>5.0000000000000001E-3</v>
      </c>
      <c r="F785">
        <f t="shared" si="47"/>
        <v>0.94811320754716966</v>
      </c>
      <c r="G785" s="9">
        <f t="shared" si="46"/>
        <v>3232.8953773584904</v>
      </c>
      <c r="H785" s="33">
        <f t="shared" si="44"/>
        <v>2927.233325415677</v>
      </c>
      <c r="I785" s="34">
        <f t="shared" si="45"/>
        <v>482.58667458432319</v>
      </c>
    </row>
    <row r="786" spans="1:9" x14ac:dyDescent="0.25">
      <c r="A786" s="7">
        <v>42417</v>
      </c>
      <c r="B786" s="8">
        <v>3406.87</v>
      </c>
      <c r="C786">
        <f>+VLOOKUP($A786,'USD X Barril WTI'!$A$6060:$B$8189,2,0)</f>
        <v>30.68</v>
      </c>
      <c r="D786" s="36">
        <f>+IFERROR(VLOOKUP($A786,'TASA INTERVENCIÓN'!$A$9:$B$4757,2,0),D785)</f>
        <v>0.06</v>
      </c>
      <c r="E786" s="36">
        <v>5.0000000000000001E-3</v>
      </c>
      <c r="F786">
        <f t="shared" si="47"/>
        <v>0.94811320754716966</v>
      </c>
      <c r="G786" s="9">
        <f t="shared" si="46"/>
        <v>3230.0984433962258</v>
      </c>
      <c r="H786" s="33">
        <f t="shared" si="44"/>
        <v>2927.233325415677</v>
      </c>
      <c r="I786" s="34">
        <f t="shared" si="45"/>
        <v>479.63667458432292</v>
      </c>
    </row>
    <row r="787" spans="1:9" x14ac:dyDescent="0.25">
      <c r="A787" s="7">
        <v>42418</v>
      </c>
      <c r="B787" s="9">
        <v>3391.87</v>
      </c>
      <c r="C787">
        <f>+VLOOKUP($A787,'USD X Barril WTI'!$A$6060:$B$8189,2,0)</f>
        <v>30.77</v>
      </c>
      <c r="D787" s="36">
        <f>+IFERROR(VLOOKUP($A787,'TASA INTERVENCIÓN'!$A$9:$B$4757,2,0),D786)</f>
        <v>0.06</v>
      </c>
      <c r="E787" s="36">
        <v>5.0000000000000001E-3</v>
      </c>
      <c r="F787">
        <f t="shared" si="47"/>
        <v>0.94811320754716966</v>
      </c>
      <c r="G787" s="9">
        <f t="shared" si="46"/>
        <v>3215.8767452830184</v>
      </c>
      <c r="H787" s="33">
        <f t="shared" si="44"/>
        <v>2923.4328741092631</v>
      </c>
      <c r="I787" s="34">
        <f t="shared" si="45"/>
        <v>468.43712589073675</v>
      </c>
    </row>
    <row r="788" spans="1:9" x14ac:dyDescent="0.25">
      <c r="A788" s="7">
        <v>42419</v>
      </c>
      <c r="B788" s="8">
        <v>3338.03</v>
      </c>
      <c r="C788">
        <f>+VLOOKUP($A788,'USD X Barril WTI'!$A$6060:$B$8189,2,0)</f>
        <v>29.59</v>
      </c>
      <c r="D788" s="36">
        <f>+IFERROR(VLOOKUP($A788,'TASA INTERVENCIÓN'!$A$9:$B$4757,2,0),D787)</f>
        <v>0.06</v>
      </c>
      <c r="E788" s="36">
        <v>5.0000000000000001E-3</v>
      </c>
      <c r="F788">
        <f t="shared" si="47"/>
        <v>0.94811320754716966</v>
      </c>
      <c r="G788" s="9">
        <f t="shared" si="46"/>
        <v>3164.830330188679</v>
      </c>
      <c r="H788" s="33">
        <f t="shared" si="44"/>
        <v>2961.0182897862228</v>
      </c>
      <c r="I788" s="34">
        <f t="shared" si="45"/>
        <v>377.01171021377741</v>
      </c>
    </row>
    <row r="789" spans="1:9" x14ac:dyDescent="0.25">
      <c r="A789" s="7">
        <v>42420</v>
      </c>
      <c r="B789" s="9">
        <v>3356.78</v>
      </c>
      <c r="C789" t="e">
        <f>+VLOOKUP($A789,'USD X Barril WTI'!$A$6060:$B$8189,2,0)</f>
        <v>#N/A</v>
      </c>
      <c r="D789" s="36">
        <f>+IFERROR(VLOOKUP($A789,'TASA INTERVENCIÓN'!$A$9:$B$4757,2,0),D788)</f>
        <v>0.06</v>
      </c>
      <c r="E789" s="36">
        <v>5.0000000000000001E-3</v>
      </c>
      <c r="F789">
        <f t="shared" si="47"/>
        <v>0.94811320754716966</v>
      </c>
      <c r="G789" s="9">
        <f t="shared" si="46"/>
        <v>3182.6074528301883</v>
      </c>
      <c r="H789" s="33">
        <f t="shared" si="44"/>
        <v>2935.6247980997623</v>
      </c>
      <c r="I789" s="34">
        <f t="shared" si="45"/>
        <v>421.1552019002379</v>
      </c>
    </row>
    <row r="790" spans="1:9" x14ac:dyDescent="0.25">
      <c r="A790" s="7">
        <v>42421</v>
      </c>
      <c r="B790" s="8">
        <v>3356.78</v>
      </c>
      <c r="C790" t="e">
        <f>+VLOOKUP($A790,'USD X Barril WTI'!$A$6060:$B$8189,2,0)</f>
        <v>#N/A</v>
      </c>
      <c r="D790" s="36">
        <f>+IFERROR(VLOOKUP($A790,'TASA INTERVENCIÓN'!$A$9:$B$4757,2,0),D789)</f>
        <v>0.06</v>
      </c>
      <c r="E790" s="36">
        <v>5.0000000000000001E-3</v>
      </c>
      <c r="F790">
        <f t="shared" si="47"/>
        <v>0.94811320754716966</v>
      </c>
      <c r="G790" s="9">
        <f t="shared" si="46"/>
        <v>3182.6074528301883</v>
      </c>
      <c r="H790" s="33">
        <f t="shared" si="44"/>
        <v>2902.5446793349165</v>
      </c>
      <c r="I790" s="34">
        <f t="shared" si="45"/>
        <v>454.23532066508369</v>
      </c>
    </row>
    <row r="791" spans="1:9" x14ac:dyDescent="0.25">
      <c r="A791" s="7">
        <v>42422</v>
      </c>
      <c r="B791" s="9">
        <v>3356.78</v>
      </c>
      <c r="C791">
        <f>+VLOOKUP($A791,'USD X Barril WTI'!$A$6060:$B$8189,2,0)</f>
        <v>31.37</v>
      </c>
      <c r="D791" s="36">
        <f>+IFERROR(VLOOKUP($A791,'TASA INTERVENCIÓN'!$A$9:$B$4757,2,0),D790)</f>
        <v>6.25E-2</v>
      </c>
      <c r="E791" s="36">
        <v>5.0000000000000001E-3</v>
      </c>
      <c r="F791">
        <f t="shared" si="47"/>
        <v>0.9458823529411764</v>
      </c>
      <c r="G791" s="9">
        <f t="shared" si="46"/>
        <v>3175.1189647058823</v>
      </c>
      <c r="H791" s="33">
        <f t="shared" si="44"/>
        <v>2902.5446793349165</v>
      </c>
      <c r="I791" s="34">
        <f t="shared" si="45"/>
        <v>454.23532066508369</v>
      </c>
    </row>
    <row r="792" spans="1:9" x14ac:dyDescent="0.25">
      <c r="A792" s="7">
        <v>42423</v>
      </c>
      <c r="B792" s="8">
        <v>3314.24</v>
      </c>
      <c r="C792">
        <f>+VLOOKUP($A792,'USD X Barril WTI'!$A$6060:$B$8189,2,0)</f>
        <v>31.84</v>
      </c>
      <c r="D792" s="36">
        <f>+IFERROR(VLOOKUP($A792,'TASA INTERVENCIÓN'!$A$9:$B$4757,2,0),D791)</f>
        <v>6.25E-2</v>
      </c>
      <c r="E792" s="36">
        <v>5.0000000000000001E-3</v>
      </c>
      <c r="F792">
        <f t="shared" si="47"/>
        <v>0.9458823529411764</v>
      </c>
      <c r="G792" s="9">
        <f t="shared" si="46"/>
        <v>3134.8811294117641</v>
      </c>
      <c r="H792" s="33">
        <f t="shared" si="44"/>
        <v>2902.5446793349165</v>
      </c>
      <c r="I792" s="34">
        <f t="shared" si="45"/>
        <v>411.69532066508327</v>
      </c>
    </row>
    <row r="793" spans="1:9" x14ac:dyDescent="0.25">
      <c r="A793" s="7">
        <v>42424</v>
      </c>
      <c r="B793" s="9">
        <v>3322.54</v>
      </c>
      <c r="C793">
        <f>+VLOOKUP($A793,'USD X Barril WTI'!$A$6060:$B$8189,2,0)</f>
        <v>30.35</v>
      </c>
      <c r="D793" s="36">
        <f>+IFERROR(VLOOKUP($A793,'TASA INTERVENCIÓN'!$A$9:$B$4757,2,0),D792)</f>
        <v>6.25E-2</v>
      </c>
      <c r="E793" s="36">
        <v>5.0000000000000001E-3</v>
      </c>
      <c r="F793">
        <f t="shared" si="47"/>
        <v>0.9458823529411764</v>
      </c>
      <c r="G793" s="9">
        <f t="shared" si="46"/>
        <v>3142.7319529411761</v>
      </c>
      <c r="H793" s="33">
        <f t="shared" si="44"/>
        <v>2940.1777197149645</v>
      </c>
      <c r="I793" s="34">
        <f t="shared" si="45"/>
        <v>382.36228028503547</v>
      </c>
    </row>
    <row r="794" spans="1:9" x14ac:dyDescent="0.25">
      <c r="A794" s="7">
        <v>42425</v>
      </c>
      <c r="B794" s="8">
        <v>3341.69</v>
      </c>
      <c r="C794">
        <f>+VLOOKUP($A794,'USD X Barril WTI'!$A$6060:$B$8189,2,0)</f>
        <v>31.4</v>
      </c>
      <c r="D794" s="36">
        <f>+IFERROR(VLOOKUP($A794,'TASA INTERVENCIÓN'!$A$9:$B$4757,2,0),D793)</f>
        <v>6.25E-2</v>
      </c>
      <c r="E794" s="36">
        <v>5.0000000000000001E-3</v>
      </c>
      <c r="F794">
        <f t="shared" si="47"/>
        <v>0.9458823529411764</v>
      </c>
      <c r="G794" s="9">
        <f t="shared" si="46"/>
        <v>3160.8455999999996</v>
      </c>
      <c r="H794" s="33">
        <f t="shared" si="44"/>
        <v>2928.3001187648456</v>
      </c>
      <c r="I794" s="34">
        <f t="shared" si="45"/>
        <v>413.38988123515446</v>
      </c>
    </row>
    <row r="795" spans="1:9" x14ac:dyDescent="0.25">
      <c r="A795" s="7">
        <v>42426</v>
      </c>
      <c r="B795" s="9">
        <v>3310.16</v>
      </c>
      <c r="C795">
        <f>+VLOOKUP($A795,'USD X Barril WTI'!$A$6060:$B$8189,2,0)</f>
        <v>31.65</v>
      </c>
      <c r="D795" s="36">
        <f>+IFERROR(VLOOKUP($A795,'TASA INTERVENCIÓN'!$A$9:$B$4757,2,0),D794)</f>
        <v>6.25E-2</v>
      </c>
      <c r="E795" s="36">
        <v>5.0000000000000001E-3</v>
      </c>
      <c r="F795">
        <f t="shared" si="47"/>
        <v>0.9458823529411764</v>
      </c>
      <c r="G795" s="9">
        <f t="shared" si="46"/>
        <v>3131.0219294117642</v>
      </c>
      <c r="H795" s="33">
        <f t="shared" si="44"/>
        <v>2952.4934679334915</v>
      </c>
      <c r="I795" s="34">
        <f t="shared" si="45"/>
        <v>357.66653206650835</v>
      </c>
    </row>
    <row r="796" spans="1:9" x14ac:dyDescent="0.25">
      <c r="A796" s="7">
        <v>42427</v>
      </c>
      <c r="B796" s="8">
        <v>3306</v>
      </c>
      <c r="C796" t="e">
        <f>+VLOOKUP($A796,'USD X Barril WTI'!$A$6060:$B$8189,2,0)</f>
        <v>#N/A</v>
      </c>
      <c r="D796" s="36">
        <f>+IFERROR(VLOOKUP($A796,'TASA INTERVENCIÓN'!$A$9:$B$4757,2,0),D795)</f>
        <v>6.25E-2</v>
      </c>
      <c r="E796" s="36">
        <v>5.0000000000000001E-3</v>
      </c>
      <c r="F796">
        <f t="shared" si="47"/>
        <v>0.9458823529411764</v>
      </c>
      <c r="G796" s="9">
        <f t="shared" si="46"/>
        <v>3127.0870588235293</v>
      </c>
      <c r="H796" s="33">
        <f t="shared" si="44"/>
        <v>2952.4934679334915</v>
      </c>
      <c r="I796" s="34">
        <f t="shared" si="45"/>
        <v>353.5065320665085</v>
      </c>
    </row>
    <row r="797" spans="1:9" x14ac:dyDescent="0.25">
      <c r="A797" s="7">
        <v>42428</v>
      </c>
      <c r="B797" s="9">
        <v>3306</v>
      </c>
      <c r="C797" t="e">
        <f>+VLOOKUP($A797,'USD X Barril WTI'!$A$6060:$B$8189,2,0)</f>
        <v>#N/A</v>
      </c>
      <c r="D797" s="36">
        <f>+IFERROR(VLOOKUP($A797,'TASA INTERVENCIÓN'!$A$9:$B$4757,2,0),D796)</f>
        <v>6.25E-2</v>
      </c>
      <c r="E797" s="36">
        <v>5.0000000000000001E-3</v>
      </c>
      <c r="F797">
        <f t="shared" si="47"/>
        <v>0.9458823529411764</v>
      </c>
      <c r="G797" s="9">
        <f t="shared" si="46"/>
        <v>3127.0870588235293</v>
      </c>
      <c r="H797" s="33">
        <f t="shared" ref="H797:H860" si="48">+G705</f>
        <v>2953.7793349168642</v>
      </c>
      <c r="I797" s="34">
        <f t="shared" si="45"/>
        <v>352.22066508313583</v>
      </c>
    </row>
    <row r="798" spans="1:9" x14ac:dyDescent="0.25">
      <c r="A798" s="7">
        <v>42429</v>
      </c>
      <c r="B798" s="8">
        <v>3306</v>
      </c>
      <c r="C798">
        <f>+VLOOKUP($A798,'USD X Barril WTI'!$A$6060:$B$8189,2,0)</f>
        <v>32.74</v>
      </c>
      <c r="D798" s="36">
        <f>+IFERROR(VLOOKUP($A798,'TASA INTERVENCIÓN'!$A$9:$B$4757,2,0),D797)</f>
        <v>6.25E-2</v>
      </c>
      <c r="E798" s="36">
        <v>5.0000000000000001E-3</v>
      </c>
      <c r="F798">
        <f t="shared" si="47"/>
        <v>0.9458823529411764</v>
      </c>
      <c r="G798" s="9">
        <f t="shared" si="46"/>
        <v>3127.0870588235293</v>
      </c>
      <c r="H798" s="33">
        <f t="shared" si="48"/>
        <v>2953.7793349168642</v>
      </c>
      <c r="I798" s="34">
        <f t="shared" si="45"/>
        <v>352.22066508313583</v>
      </c>
    </row>
    <row r="799" spans="1:9" x14ac:dyDescent="0.25">
      <c r="A799" s="7">
        <v>42430</v>
      </c>
      <c r="B799" s="9">
        <v>3319.8</v>
      </c>
      <c r="C799">
        <f>+VLOOKUP($A799,'USD X Barril WTI'!$A$6060:$B$8189,2,0)</f>
        <v>34.39</v>
      </c>
      <c r="D799" s="36">
        <f>+IFERROR(VLOOKUP($A799,'TASA INTERVENCIÓN'!$A$9:$B$4757,2,0),D798)</f>
        <v>6.25E-2</v>
      </c>
      <c r="E799" s="36">
        <v>5.0000000000000001E-3</v>
      </c>
      <c r="F799">
        <f t="shared" si="47"/>
        <v>0.9458823529411764</v>
      </c>
      <c r="G799" s="9">
        <f t="shared" si="46"/>
        <v>3140.1402352941177</v>
      </c>
      <c r="H799" s="33">
        <f t="shared" si="48"/>
        <v>2946.7798578199049</v>
      </c>
      <c r="I799" s="34">
        <f t="shared" si="45"/>
        <v>373.02014218009526</v>
      </c>
    </row>
    <row r="800" spans="1:9" x14ac:dyDescent="0.25">
      <c r="A800" s="7">
        <v>42431</v>
      </c>
      <c r="B800" s="8">
        <v>3268.86</v>
      </c>
      <c r="C800">
        <f>+VLOOKUP($A800,'USD X Barril WTI'!$A$6060:$B$8189,2,0)</f>
        <v>34.57</v>
      </c>
      <c r="D800" s="36">
        <f>+IFERROR(VLOOKUP($A800,'TASA INTERVENCIÓN'!$A$9:$B$4757,2,0),D799)</f>
        <v>6.25E-2</v>
      </c>
      <c r="E800" s="36">
        <v>5.0000000000000001E-3</v>
      </c>
      <c r="F800">
        <f t="shared" si="47"/>
        <v>0.9458823529411764</v>
      </c>
      <c r="G800" s="9">
        <f t="shared" si="46"/>
        <v>3091.9569882352939</v>
      </c>
      <c r="H800" s="33">
        <f t="shared" si="48"/>
        <v>2985.7490758293839</v>
      </c>
      <c r="I800" s="34">
        <f t="shared" si="45"/>
        <v>283.11092417061627</v>
      </c>
    </row>
    <row r="801" spans="1:9" x14ac:dyDescent="0.25">
      <c r="A801" s="7">
        <v>42432</v>
      </c>
      <c r="B801" s="9">
        <v>3205.6</v>
      </c>
      <c r="C801">
        <f>+VLOOKUP($A801,'USD X Barril WTI'!$A$6060:$B$8189,2,0)</f>
        <v>34.56</v>
      </c>
      <c r="D801" s="36">
        <f>+IFERROR(VLOOKUP($A801,'TASA INTERVENCIÓN'!$A$9:$B$4757,2,0),D800)</f>
        <v>6.25E-2</v>
      </c>
      <c r="E801" s="36">
        <v>5.0000000000000001E-3</v>
      </c>
      <c r="F801">
        <f t="shared" si="47"/>
        <v>0.9458823529411764</v>
      </c>
      <c r="G801" s="9">
        <f t="shared" si="46"/>
        <v>3032.1204705882351</v>
      </c>
      <c r="H801" s="33">
        <f t="shared" si="48"/>
        <v>2976.0946682464451</v>
      </c>
      <c r="I801" s="34">
        <f t="shared" si="45"/>
        <v>229.50533175355486</v>
      </c>
    </row>
    <row r="802" spans="1:9" x14ac:dyDescent="0.25">
      <c r="A802" s="7">
        <v>42433</v>
      </c>
      <c r="B802" s="8">
        <v>3203.03</v>
      </c>
      <c r="C802">
        <f>+VLOOKUP($A802,'USD X Barril WTI'!$A$6060:$B$8189,2,0)</f>
        <v>35.909999999999997</v>
      </c>
      <c r="D802" s="36">
        <f>+IFERROR(VLOOKUP($A802,'TASA INTERVENCIÓN'!$A$9:$B$4757,2,0),D801)</f>
        <v>6.25E-2</v>
      </c>
      <c r="E802" s="36">
        <v>5.0000000000000001E-3</v>
      </c>
      <c r="F802">
        <f t="shared" si="47"/>
        <v>0.9458823529411764</v>
      </c>
      <c r="G802" s="9">
        <f t="shared" si="46"/>
        <v>3029.6895529411763</v>
      </c>
      <c r="H802" s="33">
        <f t="shared" si="48"/>
        <v>3009.086895734597</v>
      </c>
      <c r="I802" s="34">
        <f t="shared" si="45"/>
        <v>193.94310426540324</v>
      </c>
    </row>
    <row r="803" spans="1:9" x14ac:dyDescent="0.25">
      <c r="A803" s="7">
        <v>42434</v>
      </c>
      <c r="B803" s="9">
        <v>3163.25</v>
      </c>
      <c r="C803" t="e">
        <f>+VLOOKUP($A803,'USD X Barril WTI'!$A$6060:$B$8189,2,0)</f>
        <v>#N/A</v>
      </c>
      <c r="D803" s="36">
        <f>+IFERROR(VLOOKUP($A803,'TASA INTERVENCIÓN'!$A$9:$B$4757,2,0),D802)</f>
        <v>6.25E-2</v>
      </c>
      <c r="E803" s="36">
        <v>5.0000000000000001E-3</v>
      </c>
      <c r="F803">
        <f t="shared" si="47"/>
        <v>0.9458823529411764</v>
      </c>
      <c r="G803" s="9">
        <f t="shared" si="46"/>
        <v>2992.0623529411764</v>
      </c>
      <c r="H803" s="33">
        <f t="shared" si="48"/>
        <v>2992.4102369668244</v>
      </c>
      <c r="I803" s="34">
        <f t="shared" si="45"/>
        <v>170.83976303317559</v>
      </c>
    </row>
    <row r="804" spans="1:9" x14ac:dyDescent="0.25">
      <c r="A804" s="7">
        <v>42435</v>
      </c>
      <c r="B804" s="8">
        <v>3163.25</v>
      </c>
      <c r="C804" t="e">
        <f>+VLOOKUP($A804,'USD X Barril WTI'!$A$6060:$B$8189,2,0)</f>
        <v>#N/A</v>
      </c>
      <c r="D804" s="36">
        <f>+IFERROR(VLOOKUP($A804,'TASA INTERVENCIÓN'!$A$9:$B$4757,2,0),D803)</f>
        <v>6.25E-2</v>
      </c>
      <c r="E804" s="36">
        <v>5.0000000000000001E-3</v>
      </c>
      <c r="F804">
        <f t="shared" si="47"/>
        <v>0.9458823529411764</v>
      </c>
      <c r="G804" s="9">
        <f t="shared" si="46"/>
        <v>2992.0623529411764</v>
      </c>
      <c r="H804" s="33">
        <f t="shared" si="48"/>
        <v>3021.0123696682463</v>
      </c>
      <c r="I804" s="34">
        <f t="shared" si="45"/>
        <v>142.23763033175373</v>
      </c>
    </row>
    <row r="805" spans="1:9" x14ac:dyDescent="0.25">
      <c r="A805" s="7">
        <v>42436</v>
      </c>
      <c r="B805" s="9">
        <v>3163.25</v>
      </c>
      <c r="C805">
        <f>+VLOOKUP($A805,'USD X Barril WTI'!$A$6060:$B$8189,2,0)</f>
        <v>37.9</v>
      </c>
      <c r="D805" s="36">
        <f>+IFERROR(VLOOKUP($A805,'TASA INTERVENCIÓN'!$A$9:$B$4757,2,0),D804)</f>
        <v>6.25E-2</v>
      </c>
      <c r="E805" s="36">
        <v>5.0000000000000001E-3</v>
      </c>
      <c r="F805">
        <f t="shared" si="47"/>
        <v>0.9458823529411764</v>
      </c>
      <c r="G805" s="9">
        <f t="shared" si="46"/>
        <v>2992.0623529411764</v>
      </c>
      <c r="H805" s="33">
        <f t="shared" si="48"/>
        <v>3021.0123696682463</v>
      </c>
      <c r="I805" s="34">
        <f t="shared" si="45"/>
        <v>142.23763033175373</v>
      </c>
    </row>
    <row r="806" spans="1:9" x14ac:dyDescent="0.25">
      <c r="A806" s="7">
        <v>42437</v>
      </c>
      <c r="B806" s="8">
        <v>3135.28</v>
      </c>
      <c r="C806">
        <f>+VLOOKUP($A806,'USD X Barril WTI'!$A$6060:$B$8189,2,0)</f>
        <v>36.67</v>
      </c>
      <c r="D806" s="36">
        <f>+IFERROR(VLOOKUP($A806,'TASA INTERVENCIÓN'!$A$9:$B$4757,2,0),D805)</f>
        <v>6.25E-2</v>
      </c>
      <c r="E806" s="36">
        <v>5.0000000000000001E-3</v>
      </c>
      <c r="F806">
        <f t="shared" si="47"/>
        <v>0.9458823529411764</v>
      </c>
      <c r="G806" s="9">
        <f t="shared" si="46"/>
        <v>2965.6060235294117</v>
      </c>
      <c r="H806" s="33">
        <f t="shared" si="48"/>
        <v>3021.0123696682463</v>
      </c>
      <c r="I806" s="34">
        <f t="shared" ref="I806:I869" si="49">+B806-H806</f>
        <v>114.26763033175394</v>
      </c>
    </row>
    <row r="807" spans="1:9" x14ac:dyDescent="0.25">
      <c r="A807" s="7">
        <v>42438</v>
      </c>
      <c r="B807" s="9">
        <v>3155.9</v>
      </c>
      <c r="C807">
        <f>+VLOOKUP($A807,'USD X Barril WTI'!$A$6060:$B$8189,2,0)</f>
        <v>37.619999999999997</v>
      </c>
      <c r="D807" s="36">
        <f>+IFERROR(VLOOKUP($A807,'TASA INTERVENCIÓN'!$A$9:$B$4757,2,0),D806)</f>
        <v>6.25E-2</v>
      </c>
      <c r="E807" s="36">
        <v>5.0000000000000001E-3</v>
      </c>
      <c r="F807">
        <f t="shared" si="47"/>
        <v>0.9458823529411764</v>
      </c>
      <c r="G807" s="9">
        <f t="shared" si="46"/>
        <v>2985.1101176470588</v>
      </c>
      <c r="H807" s="33">
        <f t="shared" si="48"/>
        <v>3123.4574170616115</v>
      </c>
      <c r="I807" s="34">
        <f t="shared" si="49"/>
        <v>32.442582938388568</v>
      </c>
    </row>
    <row r="808" spans="1:9" x14ac:dyDescent="0.25">
      <c r="A808" s="7">
        <v>42439</v>
      </c>
      <c r="B808" s="8">
        <v>3192.49</v>
      </c>
      <c r="C808">
        <f>+VLOOKUP($A808,'USD X Barril WTI'!$A$6060:$B$8189,2,0)</f>
        <v>37.770000000000003</v>
      </c>
      <c r="D808" s="36">
        <f>+IFERROR(VLOOKUP($A808,'TASA INTERVENCIÓN'!$A$9:$B$4757,2,0),D807)</f>
        <v>6.25E-2</v>
      </c>
      <c r="E808" s="36">
        <v>5.0000000000000001E-3</v>
      </c>
      <c r="F808">
        <f t="shared" si="47"/>
        <v>0.9458823529411764</v>
      </c>
      <c r="G808" s="9">
        <f t="shared" si="46"/>
        <v>3019.719952941176</v>
      </c>
      <c r="H808" s="33">
        <f t="shared" si="48"/>
        <v>3123.4574170616115</v>
      </c>
      <c r="I808" s="34">
        <f t="shared" si="49"/>
        <v>69.032582938388259</v>
      </c>
    </row>
    <row r="809" spans="1:9" x14ac:dyDescent="0.25">
      <c r="A809" s="7">
        <v>42440</v>
      </c>
      <c r="B809" s="9">
        <v>3204.27</v>
      </c>
      <c r="C809">
        <f>+VLOOKUP($A809,'USD X Barril WTI'!$A$6060:$B$8189,2,0)</f>
        <v>38.51</v>
      </c>
      <c r="D809" s="36">
        <f>+IFERROR(VLOOKUP($A809,'TASA INTERVENCIÓN'!$A$9:$B$4757,2,0),D808)</f>
        <v>6.25E-2</v>
      </c>
      <c r="E809" s="36">
        <v>5.0000000000000001E-3</v>
      </c>
      <c r="F809">
        <f t="shared" si="47"/>
        <v>0.9458823529411764</v>
      </c>
      <c r="G809" s="9">
        <f t="shared" si="46"/>
        <v>3030.8624470588234</v>
      </c>
      <c r="H809" s="33">
        <f t="shared" si="48"/>
        <v>3130.0995734597154</v>
      </c>
      <c r="I809" s="34">
        <f t="shared" si="49"/>
        <v>74.170426540284552</v>
      </c>
    </row>
    <row r="810" spans="1:9" x14ac:dyDescent="0.25">
      <c r="A810" s="7">
        <v>42441</v>
      </c>
      <c r="B810" s="8">
        <v>3164.12</v>
      </c>
      <c r="C810" t="e">
        <f>+VLOOKUP($A810,'USD X Barril WTI'!$A$6060:$B$8189,2,0)</f>
        <v>#N/A</v>
      </c>
      <c r="D810" s="36">
        <f>+IFERROR(VLOOKUP($A810,'TASA INTERVENCIÓN'!$A$9:$B$4757,2,0),D809)</f>
        <v>6.25E-2</v>
      </c>
      <c r="E810" s="36">
        <v>5.0000000000000001E-3</v>
      </c>
      <c r="F810">
        <f t="shared" si="47"/>
        <v>0.9458823529411764</v>
      </c>
      <c r="G810" s="9">
        <f t="shared" si="46"/>
        <v>2992.885270588235</v>
      </c>
      <c r="H810" s="33">
        <f t="shared" si="48"/>
        <v>3097.3544075829382</v>
      </c>
      <c r="I810" s="34">
        <f t="shared" si="49"/>
        <v>66.765592417061725</v>
      </c>
    </row>
    <row r="811" spans="1:9" x14ac:dyDescent="0.25">
      <c r="A811" s="7">
        <v>42442</v>
      </c>
      <c r="B811" s="9">
        <v>3164.12</v>
      </c>
      <c r="C811" t="e">
        <f>+VLOOKUP($A811,'USD X Barril WTI'!$A$6060:$B$8189,2,0)</f>
        <v>#N/A</v>
      </c>
      <c r="D811" s="36">
        <f>+IFERROR(VLOOKUP($A811,'TASA INTERVENCIÓN'!$A$9:$B$4757,2,0),D810)</f>
        <v>6.25E-2</v>
      </c>
      <c r="E811" s="36">
        <v>5.0000000000000001E-3</v>
      </c>
      <c r="F811">
        <f t="shared" si="47"/>
        <v>0.9458823529411764</v>
      </c>
      <c r="G811" s="9">
        <f t="shared" si="46"/>
        <v>2992.885270588235</v>
      </c>
      <c r="H811" s="33">
        <f t="shared" si="48"/>
        <v>3135.1738388625595</v>
      </c>
      <c r="I811" s="34">
        <f t="shared" si="49"/>
        <v>28.946161137440413</v>
      </c>
    </row>
    <row r="812" spans="1:9" x14ac:dyDescent="0.25">
      <c r="A812" s="7">
        <v>42443</v>
      </c>
      <c r="B812" s="8">
        <v>3164.12</v>
      </c>
      <c r="C812">
        <f>+VLOOKUP($A812,'USD X Barril WTI'!$A$6060:$B$8189,2,0)</f>
        <v>37.200000000000003</v>
      </c>
      <c r="D812" s="36">
        <f>+IFERROR(VLOOKUP($A812,'TASA INTERVENCIÓN'!$A$9:$B$4757,2,0),D811)</f>
        <v>6.25E-2</v>
      </c>
      <c r="E812" s="36">
        <v>5.0000000000000001E-3</v>
      </c>
      <c r="F812">
        <f t="shared" si="47"/>
        <v>0.9458823529411764</v>
      </c>
      <c r="G812" s="9">
        <f t="shared" si="46"/>
        <v>2992.885270588235</v>
      </c>
      <c r="H812" s="33">
        <f t="shared" si="48"/>
        <v>3135.1738388625595</v>
      </c>
      <c r="I812" s="34">
        <f t="shared" si="49"/>
        <v>28.946161137440413</v>
      </c>
    </row>
    <row r="813" spans="1:9" x14ac:dyDescent="0.25">
      <c r="A813" s="7">
        <v>42444</v>
      </c>
      <c r="B813" s="9">
        <v>3175.95</v>
      </c>
      <c r="C813">
        <f>+VLOOKUP($A813,'USD X Barril WTI'!$A$6060:$B$8189,2,0)</f>
        <v>36.32</v>
      </c>
      <c r="D813" s="36">
        <f>+IFERROR(VLOOKUP($A813,'TASA INTERVENCIÓN'!$A$9:$B$4757,2,0),D812)</f>
        <v>6.25E-2</v>
      </c>
      <c r="E813" s="36">
        <v>5.0000000000000001E-3</v>
      </c>
      <c r="F813">
        <f t="shared" si="47"/>
        <v>0.9458823529411764</v>
      </c>
      <c r="G813" s="9">
        <f t="shared" si="46"/>
        <v>3004.0750588235292</v>
      </c>
      <c r="H813" s="33">
        <f t="shared" si="48"/>
        <v>3135.1738388625595</v>
      </c>
      <c r="I813" s="34">
        <f t="shared" si="49"/>
        <v>40.77616113744034</v>
      </c>
    </row>
    <row r="814" spans="1:9" x14ac:dyDescent="0.25">
      <c r="A814" s="7">
        <v>42445</v>
      </c>
      <c r="B814" s="8">
        <v>3175.88</v>
      </c>
      <c r="C814">
        <f>+VLOOKUP($A814,'USD X Barril WTI'!$A$6060:$B$8189,2,0)</f>
        <v>38.43</v>
      </c>
      <c r="D814" s="36">
        <f>+IFERROR(VLOOKUP($A814,'TASA INTERVENCIÓN'!$A$9:$B$4757,2,0),D813)</f>
        <v>6.25E-2</v>
      </c>
      <c r="E814" s="36">
        <v>5.0000000000000001E-3</v>
      </c>
      <c r="F814">
        <f t="shared" si="47"/>
        <v>0.9458823529411764</v>
      </c>
      <c r="G814" s="9">
        <f t="shared" si="46"/>
        <v>3004.0088470588234</v>
      </c>
      <c r="H814" s="33">
        <f t="shared" si="48"/>
        <v>3188.995260663507</v>
      </c>
      <c r="I814" s="34">
        <f t="shared" si="49"/>
        <v>-13.115260663506888</v>
      </c>
    </row>
    <row r="815" spans="1:9" x14ac:dyDescent="0.25">
      <c r="A815" s="7">
        <v>42446</v>
      </c>
      <c r="B815" s="9">
        <v>3155.9</v>
      </c>
      <c r="C815">
        <f>+VLOOKUP($A815,'USD X Barril WTI'!$A$6060:$B$8189,2,0)</f>
        <v>40.17</v>
      </c>
      <c r="D815" s="36">
        <f>+IFERROR(VLOOKUP($A815,'TASA INTERVENCIÓN'!$A$9:$B$4757,2,0),D814)</f>
        <v>6.25E-2</v>
      </c>
      <c r="E815" s="36">
        <v>5.0000000000000001E-3</v>
      </c>
      <c r="F815">
        <f t="shared" si="47"/>
        <v>0.9458823529411764</v>
      </c>
      <c r="G815" s="9">
        <f t="shared" si="46"/>
        <v>2985.1101176470588</v>
      </c>
      <c r="H815" s="33">
        <f t="shared" si="48"/>
        <v>3170.351090047393</v>
      </c>
      <c r="I815" s="34">
        <f t="shared" si="49"/>
        <v>-14.451090047392881</v>
      </c>
    </row>
    <row r="816" spans="1:9" x14ac:dyDescent="0.25">
      <c r="A816" s="7">
        <v>42447</v>
      </c>
      <c r="B816" s="8">
        <v>3087.39</v>
      </c>
      <c r="C816">
        <f>+VLOOKUP($A816,'USD X Barril WTI'!$A$6060:$B$8189,2,0)</f>
        <v>39.47</v>
      </c>
      <c r="D816" s="36">
        <f>+IFERROR(VLOOKUP($A816,'TASA INTERVENCIÓN'!$A$9:$B$4757,2,0),D815)</f>
        <v>6.25E-2</v>
      </c>
      <c r="E816" s="36">
        <v>5.0000000000000001E-3</v>
      </c>
      <c r="F816">
        <f t="shared" si="47"/>
        <v>0.9458823529411764</v>
      </c>
      <c r="G816" s="9">
        <f t="shared" si="46"/>
        <v>2920.3077176470583</v>
      </c>
      <c r="H816" s="33">
        <f t="shared" si="48"/>
        <v>3160.4820853080564</v>
      </c>
      <c r="I816" s="34">
        <f t="shared" si="49"/>
        <v>-73.092085308056539</v>
      </c>
    </row>
    <row r="817" spans="1:9" x14ac:dyDescent="0.25">
      <c r="A817" s="7">
        <v>42448</v>
      </c>
      <c r="B817" s="9">
        <v>3065.79</v>
      </c>
      <c r="C817" t="e">
        <f>+VLOOKUP($A817,'USD X Barril WTI'!$A$6060:$B$8189,2,0)</f>
        <v>#N/A</v>
      </c>
      <c r="D817" s="36">
        <f>+IFERROR(VLOOKUP($A817,'TASA INTERVENCIÓN'!$A$9:$B$4757,2,0),D816)</f>
        <v>6.25E-2</v>
      </c>
      <c r="E817" s="36">
        <v>5.0000000000000001E-3</v>
      </c>
      <c r="F817">
        <f t="shared" si="47"/>
        <v>0.9458823529411764</v>
      </c>
      <c r="G817" s="9">
        <f t="shared" si="46"/>
        <v>2899.8766588235289</v>
      </c>
      <c r="H817" s="33">
        <f t="shared" si="48"/>
        <v>3175.3903791469193</v>
      </c>
      <c r="I817" s="34">
        <f t="shared" si="49"/>
        <v>-109.60037914691929</v>
      </c>
    </row>
    <row r="818" spans="1:9" x14ac:dyDescent="0.25">
      <c r="A818" s="7">
        <v>42449</v>
      </c>
      <c r="B818" s="8">
        <v>3065.79</v>
      </c>
      <c r="C818" t="e">
        <f>+VLOOKUP($A818,'USD X Barril WTI'!$A$6060:$B$8189,2,0)</f>
        <v>#N/A</v>
      </c>
      <c r="D818" s="36">
        <f>+IFERROR(VLOOKUP($A818,'TASA INTERVENCIÓN'!$A$9:$B$4757,2,0),D817)</f>
        <v>6.25E-2</v>
      </c>
      <c r="E818" s="36">
        <v>5.0000000000000001E-3</v>
      </c>
      <c r="F818">
        <f t="shared" si="47"/>
        <v>0.9458823529411764</v>
      </c>
      <c r="G818" s="9">
        <f t="shared" si="46"/>
        <v>2899.8766588235289</v>
      </c>
      <c r="H818" s="33">
        <f t="shared" si="48"/>
        <v>3179.4961137440755</v>
      </c>
      <c r="I818" s="34">
        <f t="shared" si="49"/>
        <v>-113.70611374407554</v>
      </c>
    </row>
    <row r="819" spans="1:9" x14ac:dyDescent="0.25">
      <c r="A819" s="7">
        <v>42450</v>
      </c>
      <c r="B819" s="9">
        <v>3065.79</v>
      </c>
      <c r="C819">
        <f>+VLOOKUP($A819,'USD X Barril WTI'!$A$6060:$B$8189,2,0)</f>
        <v>39.909999999999997</v>
      </c>
      <c r="D819" s="36">
        <f>+IFERROR(VLOOKUP($A819,'TASA INTERVENCIÓN'!$A$9:$B$4757,2,0),D818)</f>
        <v>6.25E-2</v>
      </c>
      <c r="E819" s="36">
        <v>5.0000000000000001E-3</v>
      </c>
      <c r="F819">
        <f t="shared" si="47"/>
        <v>0.9458823529411764</v>
      </c>
      <c r="G819" s="9">
        <f t="shared" si="46"/>
        <v>2899.8766588235289</v>
      </c>
      <c r="H819" s="33">
        <f t="shared" si="48"/>
        <v>3179.4961137440755</v>
      </c>
      <c r="I819" s="34">
        <f t="shared" si="49"/>
        <v>-113.70611374407554</v>
      </c>
    </row>
    <row r="820" spans="1:9" x14ac:dyDescent="0.25">
      <c r="A820" s="7">
        <v>42451</v>
      </c>
      <c r="B820" s="8">
        <v>3065.79</v>
      </c>
      <c r="C820">
        <f>+VLOOKUP($A820,'USD X Barril WTI'!$A$6060:$B$8189,2,0)</f>
        <v>41.45</v>
      </c>
      <c r="D820" s="36">
        <f>+IFERROR(VLOOKUP($A820,'TASA INTERVENCIÓN'!$A$9:$B$4757,2,0),D819)</f>
        <v>6.5000000000000002E-2</v>
      </c>
      <c r="E820" s="36">
        <v>5.0000000000000001E-3</v>
      </c>
      <c r="F820">
        <f t="shared" si="47"/>
        <v>0.94366197183098588</v>
      </c>
      <c r="G820" s="9">
        <f t="shared" si="46"/>
        <v>2893.0694366197181</v>
      </c>
      <c r="H820" s="33">
        <f t="shared" si="48"/>
        <v>3171.9795744680841</v>
      </c>
      <c r="I820" s="34">
        <f t="shared" si="49"/>
        <v>-106.18957446808417</v>
      </c>
    </row>
    <row r="821" spans="1:9" x14ac:dyDescent="0.25">
      <c r="A821" s="7">
        <v>42452</v>
      </c>
      <c r="B821" s="9">
        <v>3050.31</v>
      </c>
      <c r="C821">
        <f>+VLOOKUP($A821,'USD X Barril WTI'!$A$6060:$B$8189,2,0)</f>
        <v>38.28</v>
      </c>
      <c r="D821" s="36">
        <f>+IFERROR(VLOOKUP($A821,'TASA INTERVENCIÓN'!$A$9:$B$4757,2,0),D820)</f>
        <v>6.5000000000000002E-2</v>
      </c>
      <c r="E821" s="36">
        <v>5.0000000000000001E-3</v>
      </c>
      <c r="F821">
        <f t="shared" si="47"/>
        <v>0.94366197183098588</v>
      </c>
      <c r="G821" s="9">
        <f t="shared" si="46"/>
        <v>2878.4615492957746</v>
      </c>
      <c r="H821" s="33">
        <f t="shared" si="48"/>
        <v>3167.2468085106375</v>
      </c>
      <c r="I821" s="34">
        <f t="shared" si="49"/>
        <v>-116.93680851063755</v>
      </c>
    </row>
    <row r="822" spans="1:9" x14ac:dyDescent="0.25">
      <c r="A822" s="7">
        <v>42453</v>
      </c>
      <c r="B822" s="8">
        <v>3058.8</v>
      </c>
      <c r="C822">
        <f>+VLOOKUP($A822,'USD X Barril WTI'!$A$6060:$B$8189,2,0)</f>
        <v>38.14</v>
      </c>
      <c r="D822" s="36">
        <f>+IFERROR(VLOOKUP($A822,'TASA INTERVENCIÓN'!$A$9:$B$4757,2,0),D821)</f>
        <v>6.5000000000000002E-2</v>
      </c>
      <c r="E822" s="36">
        <v>5.0000000000000001E-3</v>
      </c>
      <c r="F822">
        <f t="shared" si="47"/>
        <v>0.94366197183098588</v>
      </c>
      <c r="G822" s="9">
        <f t="shared" si="46"/>
        <v>2886.4732394366197</v>
      </c>
      <c r="H822" s="33">
        <f t="shared" si="48"/>
        <v>3143.050780141843</v>
      </c>
      <c r="I822" s="34">
        <f t="shared" si="49"/>
        <v>-84.250780141842824</v>
      </c>
    </row>
    <row r="823" spans="1:9" x14ac:dyDescent="0.25">
      <c r="A823" s="7">
        <v>42454</v>
      </c>
      <c r="B823" s="9">
        <v>3058.8</v>
      </c>
      <c r="C823" t="e">
        <f>+VLOOKUP($A823,'USD X Barril WTI'!$A$6060:$B$8189,2,0)</f>
        <v>#N/A</v>
      </c>
      <c r="D823" s="36">
        <f>+IFERROR(VLOOKUP($A823,'TASA INTERVENCIÓN'!$A$9:$B$4757,2,0),D822)</f>
        <v>6.5000000000000002E-2</v>
      </c>
      <c r="E823" s="36">
        <v>5.0000000000000001E-3</v>
      </c>
      <c r="F823">
        <f t="shared" si="47"/>
        <v>0.94366197183098588</v>
      </c>
      <c r="G823" s="9">
        <f t="shared" si="46"/>
        <v>2886.4732394366197</v>
      </c>
      <c r="H823" s="33">
        <f t="shared" si="48"/>
        <v>3093.5848226950347</v>
      </c>
      <c r="I823" s="34">
        <f t="shared" si="49"/>
        <v>-34.784822695034563</v>
      </c>
    </row>
    <row r="824" spans="1:9" x14ac:dyDescent="0.25">
      <c r="A824" s="7">
        <v>42455</v>
      </c>
      <c r="B824" s="8">
        <v>3058.8</v>
      </c>
      <c r="C824" t="e">
        <f>+VLOOKUP($A824,'USD X Barril WTI'!$A$6060:$B$8189,2,0)</f>
        <v>#N/A</v>
      </c>
      <c r="D824" s="36">
        <f>+IFERROR(VLOOKUP($A824,'TASA INTERVENCIÓN'!$A$9:$B$4757,2,0),D823)</f>
        <v>6.5000000000000002E-2</v>
      </c>
      <c r="E824" s="36">
        <v>5.0000000000000001E-3</v>
      </c>
      <c r="F824">
        <f t="shared" si="47"/>
        <v>0.94366197183098588</v>
      </c>
      <c r="G824" s="9">
        <f t="shared" si="46"/>
        <v>2886.4732394366197</v>
      </c>
      <c r="H824" s="33">
        <f t="shared" si="48"/>
        <v>3014.5533333333328</v>
      </c>
      <c r="I824" s="34">
        <f t="shared" si="49"/>
        <v>44.246666666667352</v>
      </c>
    </row>
    <row r="825" spans="1:9" x14ac:dyDescent="0.25">
      <c r="A825" s="7">
        <v>42456</v>
      </c>
      <c r="B825" s="9">
        <v>3058.8</v>
      </c>
      <c r="C825" t="e">
        <f>+VLOOKUP($A825,'USD X Barril WTI'!$A$6060:$B$8189,2,0)</f>
        <v>#N/A</v>
      </c>
      <c r="D825" s="36">
        <f>+IFERROR(VLOOKUP($A825,'TASA INTERVENCIÓN'!$A$9:$B$4757,2,0),D824)</f>
        <v>6.5000000000000002E-2</v>
      </c>
      <c r="E825" s="36">
        <v>5.0000000000000001E-3</v>
      </c>
      <c r="F825">
        <f t="shared" si="47"/>
        <v>0.94366197183098588</v>
      </c>
      <c r="G825" s="9">
        <f t="shared" si="46"/>
        <v>2886.4732394366197</v>
      </c>
      <c r="H825" s="33">
        <f t="shared" si="48"/>
        <v>3014.5533333333328</v>
      </c>
      <c r="I825" s="34">
        <f t="shared" si="49"/>
        <v>44.246666666667352</v>
      </c>
    </row>
    <row r="826" spans="1:9" x14ac:dyDescent="0.25">
      <c r="A826" s="7">
        <v>42457</v>
      </c>
      <c r="B826" s="8">
        <v>3058.8</v>
      </c>
      <c r="C826">
        <f>+VLOOKUP($A826,'USD X Barril WTI'!$A$6060:$B$8189,2,0)</f>
        <v>37.99</v>
      </c>
      <c r="D826" s="36">
        <f>+IFERROR(VLOOKUP($A826,'TASA INTERVENCIÓN'!$A$9:$B$4757,2,0),D825)</f>
        <v>6.5000000000000002E-2</v>
      </c>
      <c r="E826" s="36">
        <v>5.0000000000000001E-3</v>
      </c>
      <c r="F826">
        <f t="shared" si="47"/>
        <v>0.94366197183098588</v>
      </c>
      <c r="G826" s="9">
        <f t="shared" si="46"/>
        <v>2886.4732394366197</v>
      </c>
      <c r="H826" s="33">
        <f t="shared" si="48"/>
        <v>3014.5533333333328</v>
      </c>
      <c r="I826" s="34">
        <f t="shared" si="49"/>
        <v>44.246666666667352</v>
      </c>
    </row>
    <row r="827" spans="1:9" x14ac:dyDescent="0.25">
      <c r="A827" s="7">
        <v>42458</v>
      </c>
      <c r="B827" s="9">
        <v>3047.85</v>
      </c>
      <c r="C827">
        <f>+VLOOKUP($A827,'USD X Barril WTI'!$A$6060:$B$8189,2,0)</f>
        <v>36.909999999999997</v>
      </c>
      <c r="D827" s="36">
        <f>+IFERROR(VLOOKUP($A827,'TASA INTERVENCIÓN'!$A$9:$B$4757,2,0),D826)</f>
        <v>6.5000000000000002E-2</v>
      </c>
      <c r="E827" s="36">
        <v>5.0000000000000001E-3</v>
      </c>
      <c r="F827">
        <f t="shared" si="47"/>
        <v>0.94366197183098588</v>
      </c>
      <c r="G827" s="9">
        <f t="shared" si="46"/>
        <v>2876.1401408450702</v>
      </c>
      <c r="H827" s="33">
        <f t="shared" si="48"/>
        <v>3014.5533333333328</v>
      </c>
      <c r="I827" s="34">
        <f t="shared" si="49"/>
        <v>33.296666666667079</v>
      </c>
    </row>
    <row r="828" spans="1:9" x14ac:dyDescent="0.25">
      <c r="A828" s="7">
        <v>42459</v>
      </c>
      <c r="B828" s="8">
        <v>3052.33</v>
      </c>
      <c r="C828">
        <f>+VLOOKUP($A828,'USD X Barril WTI'!$A$6060:$B$8189,2,0)</f>
        <v>36.909999999999997</v>
      </c>
      <c r="D828" s="36">
        <f>+IFERROR(VLOOKUP($A828,'TASA INTERVENCIÓN'!$A$9:$B$4757,2,0),D827)</f>
        <v>6.5000000000000002E-2</v>
      </c>
      <c r="E828" s="36">
        <v>5.0000000000000001E-3</v>
      </c>
      <c r="F828">
        <f t="shared" si="47"/>
        <v>0.94366197183098588</v>
      </c>
      <c r="G828" s="9">
        <f t="shared" si="46"/>
        <v>2880.367746478873</v>
      </c>
      <c r="H828" s="33">
        <f t="shared" si="48"/>
        <v>3022.9544680851059</v>
      </c>
      <c r="I828" s="34">
        <f t="shared" si="49"/>
        <v>29.375531914894054</v>
      </c>
    </row>
    <row r="829" spans="1:9" x14ac:dyDescent="0.25">
      <c r="A829" s="7">
        <v>42460</v>
      </c>
      <c r="B829" s="9">
        <v>3022.35</v>
      </c>
      <c r="C829">
        <f>+VLOOKUP($A829,'USD X Barril WTI'!$A$6060:$B$8189,2,0)</f>
        <v>36.94</v>
      </c>
      <c r="D829" s="36">
        <f>+IFERROR(VLOOKUP($A829,'TASA INTERVENCIÓN'!$A$9:$B$4757,2,0),D828)</f>
        <v>6.5000000000000002E-2</v>
      </c>
      <c r="E829" s="36">
        <v>5.0000000000000001E-3</v>
      </c>
      <c r="F829">
        <f t="shared" si="47"/>
        <v>0.94366197183098588</v>
      </c>
      <c r="G829" s="9">
        <f t="shared" si="46"/>
        <v>2852.07676056338</v>
      </c>
      <c r="H829" s="33">
        <f t="shared" si="48"/>
        <v>2998.5778723404246</v>
      </c>
      <c r="I829" s="34">
        <f t="shared" si="49"/>
        <v>23.77212765957529</v>
      </c>
    </row>
    <row r="830" spans="1:9" x14ac:dyDescent="0.25">
      <c r="A830" s="7">
        <v>42461</v>
      </c>
      <c r="B830" s="8">
        <v>3000.63</v>
      </c>
      <c r="C830">
        <f>+VLOOKUP($A830,'USD X Barril WTI'!$A$6060:$B$8189,2,0)</f>
        <v>35.36</v>
      </c>
      <c r="D830" s="36">
        <f>+IFERROR(VLOOKUP($A830,'TASA INTERVENCIÓN'!$A$9:$B$4757,2,0),D829)</f>
        <v>6.5000000000000002E-2</v>
      </c>
      <c r="E830" s="36">
        <v>5.0000000000000001E-3</v>
      </c>
      <c r="F830">
        <f t="shared" si="47"/>
        <v>0.94366197183098588</v>
      </c>
      <c r="G830" s="9">
        <f t="shared" si="46"/>
        <v>2831.5804225352113</v>
      </c>
      <c r="H830" s="33">
        <f t="shared" si="48"/>
        <v>2993.1133333333328</v>
      </c>
      <c r="I830" s="34">
        <f t="shared" si="49"/>
        <v>7.5166666666673336</v>
      </c>
    </row>
    <row r="831" spans="1:9" x14ac:dyDescent="0.25">
      <c r="A831" s="7">
        <v>42462</v>
      </c>
      <c r="B831" s="9">
        <v>3038.48</v>
      </c>
      <c r="C831" t="e">
        <f>+VLOOKUP($A831,'USD X Barril WTI'!$A$6060:$B$8189,2,0)</f>
        <v>#N/A</v>
      </c>
      <c r="D831" s="36">
        <f>+IFERROR(VLOOKUP($A831,'TASA INTERVENCIÓN'!$A$9:$B$4757,2,0),D830)</f>
        <v>6.5000000000000002E-2</v>
      </c>
      <c r="E831" s="36">
        <v>5.0000000000000001E-3</v>
      </c>
      <c r="F831">
        <f t="shared" si="47"/>
        <v>0.94366197183098588</v>
      </c>
      <c r="G831" s="9">
        <f t="shared" si="46"/>
        <v>2867.2980281690138</v>
      </c>
      <c r="H831" s="33">
        <f t="shared" si="48"/>
        <v>2993.1133333333328</v>
      </c>
      <c r="I831" s="34">
        <f t="shared" si="49"/>
        <v>45.366666666667243</v>
      </c>
    </row>
    <row r="832" spans="1:9" x14ac:dyDescent="0.25">
      <c r="A832" s="7">
        <v>42463</v>
      </c>
      <c r="B832" s="8">
        <v>3038.48</v>
      </c>
      <c r="C832" t="e">
        <f>+VLOOKUP($A832,'USD X Barril WTI'!$A$6060:$B$8189,2,0)</f>
        <v>#N/A</v>
      </c>
      <c r="D832" s="36">
        <f>+IFERROR(VLOOKUP($A832,'TASA INTERVENCIÓN'!$A$9:$B$4757,2,0),D831)</f>
        <v>6.5000000000000002E-2</v>
      </c>
      <c r="E832" s="36">
        <v>5.0000000000000001E-3</v>
      </c>
      <c r="F832">
        <f t="shared" si="47"/>
        <v>0.94366197183098588</v>
      </c>
      <c r="G832" s="9">
        <f t="shared" si="46"/>
        <v>2867.2980281690138</v>
      </c>
      <c r="H832" s="33">
        <f t="shared" si="48"/>
        <v>2993.1133333333328</v>
      </c>
      <c r="I832" s="34">
        <f t="shared" si="49"/>
        <v>45.366666666667243</v>
      </c>
    </row>
    <row r="833" spans="1:9" x14ac:dyDescent="0.25">
      <c r="A833" s="7">
        <v>42464</v>
      </c>
      <c r="B833" s="9">
        <v>3038.48</v>
      </c>
      <c r="C833">
        <f>+VLOOKUP($A833,'USD X Barril WTI'!$A$6060:$B$8189,2,0)</f>
        <v>34.299999999999997</v>
      </c>
      <c r="D833" s="36">
        <f>+IFERROR(VLOOKUP($A833,'TASA INTERVENCIÓN'!$A$9:$B$4757,2,0),D832)</f>
        <v>6.5000000000000002E-2</v>
      </c>
      <c r="E833" s="36">
        <v>5.0000000000000001E-3</v>
      </c>
      <c r="F833">
        <f t="shared" si="47"/>
        <v>0.94366197183098588</v>
      </c>
      <c r="G833" s="9">
        <f t="shared" si="46"/>
        <v>2867.2980281690138</v>
      </c>
      <c r="H833" s="33">
        <f t="shared" si="48"/>
        <v>2993.1133333333328</v>
      </c>
      <c r="I833" s="34">
        <f t="shared" si="49"/>
        <v>45.366666666667243</v>
      </c>
    </row>
    <row r="834" spans="1:9" x14ac:dyDescent="0.25">
      <c r="A834" s="7">
        <v>42465</v>
      </c>
      <c r="B834" s="8">
        <v>3066.94</v>
      </c>
      <c r="C834">
        <f>+VLOOKUP($A834,'USD X Barril WTI'!$A$6060:$B$8189,2,0)</f>
        <v>34.520000000000003</v>
      </c>
      <c r="D834" s="36">
        <f>+IFERROR(VLOOKUP($A834,'TASA INTERVENCIÓN'!$A$9:$B$4757,2,0),D833)</f>
        <v>6.5000000000000002E-2</v>
      </c>
      <c r="E834" s="36">
        <v>5.0000000000000001E-3</v>
      </c>
      <c r="F834">
        <f t="shared" si="47"/>
        <v>0.94366197183098588</v>
      </c>
      <c r="G834" s="9">
        <f t="shared" si="46"/>
        <v>2894.1546478873238</v>
      </c>
      <c r="H834" s="33">
        <f t="shared" si="48"/>
        <v>2993.1133333333328</v>
      </c>
      <c r="I834" s="34">
        <f t="shared" si="49"/>
        <v>73.826666666667279</v>
      </c>
    </row>
    <row r="835" spans="1:9" x14ac:dyDescent="0.25">
      <c r="A835" s="7">
        <v>42466</v>
      </c>
      <c r="B835" s="9">
        <v>3085.82</v>
      </c>
      <c r="C835">
        <f>+VLOOKUP($A835,'USD X Barril WTI'!$A$6060:$B$8189,2,0)</f>
        <v>37.74</v>
      </c>
      <c r="D835" s="36">
        <f>+IFERROR(VLOOKUP($A835,'TASA INTERVENCIÓN'!$A$9:$B$4757,2,0),D834)</f>
        <v>6.5000000000000002E-2</v>
      </c>
      <c r="E835" s="36">
        <v>5.0000000000000001E-3</v>
      </c>
      <c r="F835">
        <f t="shared" si="47"/>
        <v>0.94366197183098588</v>
      </c>
      <c r="G835" s="9">
        <f t="shared" si="46"/>
        <v>2911.9709859154932</v>
      </c>
      <c r="H835" s="33">
        <f t="shared" si="48"/>
        <v>3053.71744680851</v>
      </c>
      <c r="I835" s="34">
        <f t="shared" si="49"/>
        <v>32.102553191490188</v>
      </c>
    </row>
    <row r="836" spans="1:9" x14ac:dyDescent="0.25">
      <c r="A836" s="7">
        <v>42467</v>
      </c>
      <c r="B836" s="8">
        <v>3081.39</v>
      </c>
      <c r="C836">
        <f>+VLOOKUP($A836,'USD X Barril WTI'!$A$6060:$B$8189,2,0)</f>
        <v>37.299999999999997</v>
      </c>
      <c r="D836" s="36">
        <f>+IFERROR(VLOOKUP($A836,'TASA INTERVENCIÓN'!$A$9:$B$4757,2,0),D835)</f>
        <v>6.5000000000000002E-2</v>
      </c>
      <c r="E836" s="36">
        <v>5.0000000000000001E-3</v>
      </c>
      <c r="F836">
        <f t="shared" si="47"/>
        <v>0.94366197183098588</v>
      </c>
      <c r="G836" s="9">
        <f t="shared" si="46"/>
        <v>2907.7905633802816</v>
      </c>
      <c r="H836" s="33">
        <f t="shared" si="48"/>
        <v>3044.8031205673756</v>
      </c>
      <c r="I836" s="34">
        <f t="shared" si="49"/>
        <v>36.586879432624301</v>
      </c>
    </row>
    <row r="837" spans="1:9" x14ac:dyDescent="0.25">
      <c r="A837" s="7">
        <v>42468</v>
      </c>
      <c r="B837" s="9">
        <v>3109.6</v>
      </c>
      <c r="C837">
        <f>+VLOOKUP($A837,'USD X Barril WTI'!$A$6060:$B$8189,2,0)</f>
        <v>39.74</v>
      </c>
      <c r="D837" s="36">
        <f>+IFERROR(VLOOKUP($A837,'TASA INTERVENCIÓN'!$A$9:$B$4757,2,0),D836)</f>
        <v>6.5000000000000002E-2</v>
      </c>
      <c r="E837" s="36">
        <v>5.0000000000000001E-3</v>
      </c>
      <c r="F837">
        <f t="shared" si="47"/>
        <v>0.94366197183098588</v>
      </c>
      <c r="G837" s="9">
        <f t="shared" si="46"/>
        <v>2934.4112676056334</v>
      </c>
      <c r="H837" s="33">
        <f t="shared" si="48"/>
        <v>3089.3082269503539</v>
      </c>
      <c r="I837" s="34">
        <f t="shared" si="49"/>
        <v>20.291773049646054</v>
      </c>
    </row>
    <row r="838" spans="1:9" x14ac:dyDescent="0.25">
      <c r="A838" s="7">
        <v>42469</v>
      </c>
      <c r="B838" s="8">
        <v>3076.29</v>
      </c>
      <c r="C838" t="e">
        <f>+VLOOKUP($A838,'USD X Barril WTI'!$A$6060:$B$8189,2,0)</f>
        <v>#N/A</v>
      </c>
      <c r="D838" s="36">
        <f>+IFERROR(VLOOKUP($A838,'TASA INTERVENCIÓN'!$A$9:$B$4757,2,0),D837)</f>
        <v>6.5000000000000002E-2</v>
      </c>
      <c r="E838" s="36">
        <v>5.0000000000000001E-3</v>
      </c>
      <c r="F838">
        <f t="shared" si="47"/>
        <v>0.94366197183098588</v>
      </c>
      <c r="G838" s="9">
        <f t="shared" si="46"/>
        <v>2902.9778873239434</v>
      </c>
      <c r="H838" s="33">
        <f t="shared" si="48"/>
        <v>3124.0817021276594</v>
      </c>
      <c r="I838" s="34">
        <f t="shared" si="49"/>
        <v>-47.791702127659391</v>
      </c>
    </row>
    <row r="839" spans="1:9" x14ac:dyDescent="0.25">
      <c r="A839" s="7">
        <v>42470</v>
      </c>
      <c r="B839" s="9">
        <v>3076.29</v>
      </c>
      <c r="C839" t="e">
        <f>+VLOOKUP($A839,'USD X Barril WTI'!$A$6060:$B$8189,2,0)</f>
        <v>#N/A</v>
      </c>
      <c r="D839" s="36">
        <f>+IFERROR(VLOOKUP($A839,'TASA INTERVENCIÓN'!$A$9:$B$4757,2,0),D838)</f>
        <v>6.5000000000000002E-2</v>
      </c>
      <c r="E839" s="36">
        <v>5.0000000000000001E-3</v>
      </c>
      <c r="F839">
        <f t="shared" si="47"/>
        <v>0.94366197183098588</v>
      </c>
      <c r="G839" s="9">
        <f t="shared" si="46"/>
        <v>2902.9778873239434</v>
      </c>
      <c r="H839" s="33">
        <f t="shared" si="48"/>
        <v>3106.1104964538999</v>
      </c>
      <c r="I839" s="34">
        <f t="shared" si="49"/>
        <v>-29.820496453899977</v>
      </c>
    </row>
    <row r="840" spans="1:9" x14ac:dyDescent="0.25">
      <c r="A840" s="7">
        <v>42471</v>
      </c>
      <c r="B840" s="8">
        <v>3076.29</v>
      </c>
      <c r="C840">
        <f>+VLOOKUP($A840,'USD X Barril WTI'!$A$6060:$B$8189,2,0)</f>
        <v>40.46</v>
      </c>
      <c r="D840" s="36">
        <f>+IFERROR(VLOOKUP($A840,'TASA INTERVENCIÓN'!$A$9:$B$4757,2,0),D839)</f>
        <v>6.5000000000000002E-2</v>
      </c>
      <c r="E840" s="36">
        <v>5.0000000000000001E-3</v>
      </c>
      <c r="F840">
        <f t="shared" si="47"/>
        <v>0.94366197183098588</v>
      </c>
      <c r="G840" s="9">
        <f t="shared" si="46"/>
        <v>2902.9778873239434</v>
      </c>
      <c r="H840" s="33">
        <f t="shared" si="48"/>
        <v>3106.1104964538999</v>
      </c>
      <c r="I840" s="34">
        <f t="shared" si="49"/>
        <v>-29.820496453899977</v>
      </c>
    </row>
    <row r="841" spans="1:9" x14ac:dyDescent="0.25">
      <c r="A841" s="7">
        <v>42472</v>
      </c>
      <c r="B841" s="9">
        <v>3057.96</v>
      </c>
      <c r="C841">
        <f>+VLOOKUP($A841,'USD X Barril WTI'!$A$6060:$B$8189,2,0)</f>
        <v>42.12</v>
      </c>
      <c r="D841" s="36">
        <f>+IFERROR(VLOOKUP($A841,'TASA INTERVENCIÓN'!$A$9:$B$4757,2,0),D840)</f>
        <v>6.5000000000000002E-2</v>
      </c>
      <c r="E841" s="36">
        <v>5.0000000000000001E-3</v>
      </c>
      <c r="F841">
        <f t="shared" si="47"/>
        <v>0.94366197183098588</v>
      </c>
      <c r="G841" s="9">
        <f t="shared" ref="G841:G904" si="50">+B841*F841</f>
        <v>2885.6805633802815</v>
      </c>
      <c r="H841" s="33">
        <f t="shared" si="48"/>
        <v>3106.1104964538999</v>
      </c>
      <c r="I841" s="34">
        <f t="shared" si="49"/>
        <v>-48.150496453899905</v>
      </c>
    </row>
    <row r="842" spans="1:9" x14ac:dyDescent="0.25">
      <c r="A842" s="7">
        <v>42473</v>
      </c>
      <c r="B842" s="8">
        <v>3036.57</v>
      </c>
      <c r="C842">
        <f>+VLOOKUP($A842,'USD X Barril WTI'!$A$6060:$B$8189,2,0)</f>
        <v>41.7</v>
      </c>
      <c r="D842" s="36">
        <f>+IFERROR(VLOOKUP($A842,'TASA INTERVENCIÓN'!$A$9:$B$4757,2,0),D841)</f>
        <v>6.5000000000000002E-2</v>
      </c>
      <c r="E842" s="36">
        <v>5.0000000000000001E-3</v>
      </c>
      <c r="F842">
        <f t="shared" ref="F842:F905" si="51">+(1+E842)/(1+D842)</f>
        <v>0.94366197183098588</v>
      </c>
      <c r="G842" s="9">
        <f t="shared" si="50"/>
        <v>2865.4956338028169</v>
      </c>
      <c r="H842" s="33">
        <f t="shared" si="48"/>
        <v>3106.1104964538999</v>
      </c>
      <c r="I842" s="34">
        <f t="shared" si="49"/>
        <v>-69.540496453899777</v>
      </c>
    </row>
    <row r="843" spans="1:9" x14ac:dyDescent="0.25">
      <c r="A843" s="7">
        <v>42474</v>
      </c>
      <c r="B843" s="9">
        <v>3006.35</v>
      </c>
      <c r="C843">
        <f>+VLOOKUP($A843,'USD X Barril WTI'!$A$6060:$B$8189,2,0)</f>
        <v>41.45</v>
      </c>
      <c r="D843" s="36">
        <f>+IFERROR(VLOOKUP($A843,'TASA INTERVENCIÓN'!$A$9:$B$4757,2,0),D842)</f>
        <v>6.5000000000000002E-2</v>
      </c>
      <c r="E843" s="36">
        <v>5.0000000000000001E-3</v>
      </c>
      <c r="F843">
        <f t="shared" si="51"/>
        <v>0.94366197183098588</v>
      </c>
      <c r="G843" s="9">
        <f t="shared" si="50"/>
        <v>2836.9781690140844</v>
      </c>
      <c r="H843" s="33">
        <f t="shared" si="48"/>
        <v>3085.3357446808509</v>
      </c>
      <c r="I843" s="34">
        <f t="shared" si="49"/>
        <v>-78.985744680850985</v>
      </c>
    </row>
    <row r="844" spans="1:9" x14ac:dyDescent="0.25">
      <c r="A844" s="7">
        <v>42475</v>
      </c>
      <c r="B844" s="8">
        <v>3000.78</v>
      </c>
      <c r="C844">
        <f>+VLOOKUP($A844,'USD X Barril WTI'!$A$6060:$B$8189,2,0)</f>
        <v>40.4</v>
      </c>
      <c r="D844" s="36">
        <f>+IFERROR(VLOOKUP($A844,'TASA INTERVENCIÓN'!$A$9:$B$4757,2,0),D843)</f>
        <v>6.5000000000000002E-2</v>
      </c>
      <c r="E844" s="36">
        <v>5.0000000000000001E-3</v>
      </c>
      <c r="F844">
        <f t="shared" si="51"/>
        <v>0.94366197183098588</v>
      </c>
      <c r="G844" s="9">
        <f t="shared" si="50"/>
        <v>2831.7219718309861</v>
      </c>
      <c r="H844" s="33">
        <f t="shared" si="48"/>
        <v>3074.8248226950345</v>
      </c>
      <c r="I844" s="34">
        <f t="shared" si="49"/>
        <v>-74.044822695034327</v>
      </c>
    </row>
    <row r="845" spans="1:9" x14ac:dyDescent="0.25">
      <c r="A845" s="7">
        <v>42476</v>
      </c>
      <c r="B845" s="9">
        <v>2999.38</v>
      </c>
      <c r="C845" t="e">
        <f>+VLOOKUP($A845,'USD X Barril WTI'!$A$6060:$B$8189,2,0)</f>
        <v>#N/A</v>
      </c>
      <c r="D845" s="36">
        <f>+IFERROR(VLOOKUP($A845,'TASA INTERVENCIÓN'!$A$9:$B$4757,2,0),D844)</f>
        <v>6.5000000000000002E-2</v>
      </c>
      <c r="E845" s="36">
        <v>5.0000000000000001E-3</v>
      </c>
      <c r="F845">
        <f t="shared" si="51"/>
        <v>0.94366197183098588</v>
      </c>
      <c r="G845" s="9">
        <f t="shared" si="50"/>
        <v>2830.4008450704227</v>
      </c>
      <c r="H845" s="33">
        <f t="shared" si="48"/>
        <v>3079.823687943262</v>
      </c>
      <c r="I845" s="34">
        <f t="shared" si="49"/>
        <v>-80.443687943261921</v>
      </c>
    </row>
    <row r="846" spans="1:9" x14ac:dyDescent="0.25">
      <c r="A846" s="7">
        <v>42477</v>
      </c>
      <c r="B846" s="8">
        <v>2999.38</v>
      </c>
      <c r="C846" t="e">
        <f>+VLOOKUP($A846,'USD X Barril WTI'!$A$6060:$B$8189,2,0)</f>
        <v>#N/A</v>
      </c>
      <c r="D846" s="36">
        <f>+IFERROR(VLOOKUP($A846,'TASA INTERVENCIÓN'!$A$9:$B$4757,2,0),D845)</f>
        <v>6.5000000000000002E-2</v>
      </c>
      <c r="E846" s="36">
        <v>5.0000000000000001E-3</v>
      </c>
      <c r="F846">
        <f t="shared" si="51"/>
        <v>0.94366197183098588</v>
      </c>
      <c r="G846" s="9">
        <f t="shared" si="50"/>
        <v>2830.4008450704227</v>
      </c>
      <c r="H846" s="33">
        <f t="shared" si="48"/>
        <v>3130.4110638297866</v>
      </c>
      <c r="I846" s="34">
        <f t="shared" si="49"/>
        <v>-131.03106382978649</v>
      </c>
    </row>
    <row r="847" spans="1:9" x14ac:dyDescent="0.25">
      <c r="A847" s="7">
        <v>42478</v>
      </c>
      <c r="B847" s="9">
        <v>2999.38</v>
      </c>
      <c r="C847">
        <f>+VLOOKUP($A847,'USD X Barril WTI'!$A$6060:$B$8189,2,0)</f>
        <v>39.74</v>
      </c>
      <c r="D847" s="36">
        <f>+IFERROR(VLOOKUP($A847,'TASA INTERVENCIÓN'!$A$9:$B$4757,2,0),D846)</f>
        <v>6.5000000000000002E-2</v>
      </c>
      <c r="E847" s="36">
        <v>5.0000000000000001E-3</v>
      </c>
      <c r="F847">
        <f t="shared" si="51"/>
        <v>0.94366197183098588</v>
      </c>
      <c r="G847" s="9">
        <f t="shared" si="50"/>
        <v>2830.4008450704227</v>
      </c>
      <c r="H847" s="33">
        <f t="shared" si="48"/>
        <v>3130.4110638297866</v>
      </c>
      <c r="I847" s="34">
        <f t="shared" si="49"/>
        <v>-131.03106382978649</v>
      </c>
    </row>
    <row r="848" spans="1:9" x14ac:dyDescent="0.25">
      <c r="A848" s="7">
        <v>42479</v>
      </c>
      <c r="B848" s="8">
        <v>2995.86</v>
      </c>
      <c r="C848">
        <f>+VLOOKUP($A848,'USD X Barril WTI'!$A$6060:$B$8189,2,0)</f>
        <v>40.880000000000003</v>
      </c>
      <c r="D848" s="36">
        <f>+IFERROR(VLOOKUP($A848,'TASA INTERVENCIÓN'!$A$9:$B$4757,2,0),D847)</f>
        <v>6.5000000000000002E-2</v>
      </c>
      <c r="E848" s="36">
        <v>5.0000000000000001E-3</v>
      </c>
      <c r="F848">
        <f t="shared" si="51"/>
        <v>0.94366197183098588</v>
      </c>
      <c r="G848" s="9">
        <f t="shared" si="50"/>
        <v>2827.0791549295773</v>
      </c>
      <c r="H848" s="33">
        <f t="shared" si="48"/>
        <v>3130.4110638297866</v>
      </c>
      <c r="I848" s="34">
        <f t="shared" si="49"/>
        <v>-134.55106382978647</v>
      </c>
    </row>
    <row r="849" spans="1:9" x14ac:dyDescent="0.25">
      <c r="A849" s="7">
        <v>42480</v>
      </c>
      <c r="B849" s="9">
        <v>2912.2</v>
      </c>
      <c r="C849">
        <f>+VLOOKUP($A849,'USD X Barril WTI'!$A$6060:$B$8189,2,0)</f>
        <v>42.72</v>
      </c>
      <c r="D849" s="36">
        <f>+IFERROR(VLOOKUP($A849,'TASA INTERVENCIÓN'!$A$9:$B$4757,2,0),D848)</f>
        <v>6.5000000000000002E-2</v>
      </c>
      <c r="E849" s="36">
        <v>5.0000000000000001E-3</v>
      </c>
      <c r="F849">
        <f t="shared" si="51"/>
        <v>0.94366197183098588</v>
      </c>
      <c r="G849" s="9">
        <f t="shared" si="50"/>
        <v>2748.1323943661969</v>
      </c>
      <c r="H849" s="33">
        <f t="shared" si="48"/>
        <v>3130.4110638297866</v>
      </c>
      <c r="I849" s="34">
        <f t="shared" si="49"/>
        <v>-218.21106382978678</v>
      </c>
    </row>
    <row r="850" spans="1:9" x14ac:dyDescent="0.25">
      <c r="A850" s="7">
        <v>42481</v>
      </c>
      <c r="B850" s="8">
        <v>2899.92</v>
      </c>
      <c r="C850">
        <f>+VLOOKUP($A850,'USD X Barril WTI'!$A$6060:$B$8189,2,0)</f>
        <v>43.18</v>
      </c>
      <c r="D850" s="36">
        <f>+IFERROR(VLOOKUP($A850,'TASA INTERVENCIÓN'!$A$9:$B$4757,2,0),D849)</f>
        <v>6.5000000000000002E-2</v>
      </c>
      <c r="E850" s="36">
        <v>5.0000000000000001E-3</v>
      </c>
      <c r="F850">
        <f t="shared" si="51"/>
        <v>0.94366197183098588</v>
      </c>
      <c r="G850" s="9">
        <f t="shared" si="50"/>
        <v>2736.5442253521128</v>
      </c>
      <c r="H850" s="33">
        <f t="shared" si="48"/>
        <v>3133.756312056737</v>
      </c>
      <c r="I850" s="34">
        <f t="shared" si="49"/>
        <v>-233.83631205673692</v>
      </c>
    </row>
    <row r="851" spans="1:9" x14ac:dyDescent="0.25">
      <c r="A851" s="7">
        <v>42482</v>
      </c>
      <c r="B851" s="9">
        <v>2928.7</v>
      </c>
      <c r="C851">
        <f>+VLOOKUP($A851,'USD X Barril WTI'!$A$6060:$B$8189,2,0)</f>
        <v>42.76</v>
      </c>
      <c r="D851" s="36">
        <f>+IFERROR(VLOOKUP($A851,'TASA INTERVENCIÓN'!$A$9:$B$4757,2,0),D850)</f>
        <v>6.5000000000000002E-2</v>
      </c>
      <c r="E851" s="36">
        <v>5.0000000000000001E-3</v>
      </c>
      <c r="F851">
        <f t="shared" si="51"/>
        <v>0.94366197183098588</v>
      </c>
      <c r="G851" s="9">
        <f t="shared" si="50"/>
        <v>2763.7028169014084</v>
      </c>
      <c r="H851" s="33">
        <f t="shared" si="48"/>
        <v>3190.9771631205667</v>
      </c>
      <c r="I851" s="34">
        <f t="shared" si="49"/>
        <v>-262.27716312056691</v>
      </c>
    </row>
    <row r="852" spans="1:9" x14ac:dyDescent="0.25">
      <c r="A852" s="7">
        <v>42483</v>
      </c>
      <c r="B852" s="8">
        <v>2939.7</v>
      </c>
      <c r="C852" t="e">
        <f>+VLOOKUP($A852,'USD X Barril WTI'!$A$6060:$B$8189,2,0)</f>
        <v>#N/A</v>
      </c>
      <c r="D852" s="36">
        <f>+IFERROR(VLOOKUP($A852,'TASA INTERVENCIÓN'!$A$9:$B$4757,2,0),D851)</f>
        <v>6.5000000000000002E-2</v>
      </c>
      <c r="E852" s="36">
        <v>5.0000000000000001E-3</v>
      </c>
      <c r="F852">
        <f t="shared" si="51"/>
        <v>0.94366197183098588</v>
      </c>
      <c r="G852" s="9">
        <f t="shared" si="50"/>
        <v>2774.0830985915491</v>
      </c>
      <c r="H852" s="33">
        <f t="shared" si="48"/>
        <v>3201.2599999999993</v>
      </c>
      <c r="I852" s="34">
        <f t="shared" si="49"/>
        <v>-261.55999999999949</v>
      </c>
    </row>
    <row r="853" spans="1:9" x14ac:dyDescent="0.25">
      <c r="A853" s="7">
        <v>42484</v>
      </c>
      <c r="B853" s="9">
        <v>2939.7</v>
      </c>
      <c r="C853" t="e">
        <f>+VLOOKUP($A853,'USD X Barril WTI'!$A$6060:$B$8189,2,0)</f>
        <v>#N/A</v>
      </c>
      <c r="D853" s="36">
        <f>+IFERROR(VLOOKUP($A853,'TASA INTERVENCIÓN'!$A$9:$B$4757,2,0),D852)</f>
        <v>6.5000000000000002E-2</v>
      </c>
      <c r="E853" s="36">
        <v>5.0000000000000001E-3</v>
      </c>
      <c r="F853">
        <f t="shared" si="51"/>
        <v>0.94366197183098588</v>
      </c>
      <c r="G853" s="9">
        <f t="shared" si="50"/>
        <v>2774.0830985915491</v>
      </c>
      <c r="H853" s="33">
        <f t="shared" si="48"/>
        <v>3118.8167375886514</v>
      </c>
      <c r="I853" s="34">
        <f t="shared" si="49"/>
        <v>-179.11673758865163</v>
      </c>
    </row>
    <row r="854" spans="1:9" x14ac:dyDescent="0.25">
      <c r="A854" s="7">
        <v>42485</v>
      </c>
      <c r="B854" s="8">
        <v>2939.7</v>
      </c>
      <c r="C854">
        <f>+VLOOKUP($A854,'USD X Barril WTI'!$A$6060:$B$8189,2,0)</f>
        <v>41.67</v>
      </c>
      <c r="D854" s="36">
        <f>+IFERROR(VLOOKUP($A854,'TASA INTERVENCIÓN'!$A$9:$B$4757,2,0),D853)</f>
        <v>6.5000000000000002E-2</v>
      </c>
      <c r="E854" s="36">
        <v>5.0000000000000001E-3</v>
      </c>
      <c r="F854">
        <f t="shared" si="51"/>
        <v>0.94366197183098588</v>
      </c>
      <c r="G854" s="9">
        <f t="shared" si="50"/>
        <v>2774.0830985915491</v>
      </c>
      <c r="H854" s="33">
        <f t="shared" si="48"/>
        <v>3118.8167375886514</v>
      </c>
      <c r="I854" s="34">
        <f t="shared" si="49"/>
        <v>-179.11673758865163</v>
      </c>
    </row>
    <row r="855" spans="1:9" x14ac:dyDescent="0.25">
      <c r="A855" s="7">
        <v>42486</v>
      </c>
      <c r="B855" s="9">
        <v>2962.08</v>
      </c>
      <c r="C855">
        <f>+VLOOKUP($A855,'USD X Barril WTI'!$A$6060:$B$8189,2,0)</f>
        <v>42.52</v>
      </c>
      <c r="D855" s="36">
        <f>+IFERROR(VLOOKUP($A855,'TASA INTERVENCIÓN'!$A$9:$B$4757,2,0),D854)</f>
        <v>6.5000000000000002E-2</v>
      </c>
      <c r="E855" s="36">
        <v>5.0000000000000001E-3</v>
      </c>
      <c r="F855">
        <f t="shared" si="51"/>
        <v>0.94366197183098588</v>
      </c>
      <c r="G855" s="9">
        <f t="shared" si="50"/>
        <v>2795.2022535211267</v>
      </c>
      <c r="H855" s="33">
        <f t="shared" si="48"/>
        <v>3118.8167375886514</v>
      </c>
      <c r="I855" s="34">
        <f t="shared" si="49"/>
        <v>-156.73673758865152</v>
      </c>
    </row>
    <row r="856" spans="1:9" x14ac:dyDescent="0.25">
      <c r="A856" s="7">
        <v>42487</v>
      </c>
      <c r="B856" s="8">
        <v>2945.37</v>
      </c>
      <c r="C856">
        <f>+VLOOKUP($A856,'USD X Barril WTI'!$A$6060:$B$8189,2,0)</f>
        <v>45.29</v>
      </c>
      <c r="D856" s="36">
        <f>+IFERROR(VLOOKUP($A856,'TASA INTERVENCIÓN'!$A$9:$B$4757,2,0),D855)</f>
        <v>6.5000000000000002E-2</v>
      </c>
      <c r="E856" s="36">
        <v>5.0000000000000001E-3</v>
      </c>
      <c r="F856">
        <f t="shared" si="51"/>
        <v>0.94366197183098588</v>
      </c>
      <c r="G856" s="9">
        <f t="shared" si="50"/>
        <v>2779.4336619718306</v>
      </c>
      <c r="H856" s="33">
        <f t="shared" si="48"/>
        <v>3195.4533333333329</v>
      </c>
      <c r="I856" s="34">
        <f t="shared" si="49"/>
        <v>-250.08333333333303</v>
      </c>
    </row>
    <row r="857" spans="1:9" x14ac:dyDescent="0.25">
      <c r="A857" s="7">
        <v>42488</v>
      </c>
      <c r="B857" s="9">
        <v>2943.23</v>
      </c>
      <c r="C857">
        <f>+VLOOKUP($A857,'USD X Barril WTI'!$A$6060:$B$8189,2,0)</f>
        <v>46.03</v>
      </c>
      <c r="D857" s="36">
        <f>+IFERROR(VLOOKUP($A857,'TASA INTERVENCIÓN'!$A$9:$B$4757,2,0),D856)</f>
        <v>6.5000000000000002E-2</v>
      </c>
      <c r="E857" s="36">
        <v>5.0000000000000001E-3</v>
      </c>
      <c r="F857">
        <f t="shared" si="51"/>
        <v>0.94366197183098588</v>
      </c>
      <c r="G857" s="9">
        <f t="shared" si="50"/>
        <v>2777.4142253521127</v>
      </c>
      <c r="H857" s="33">
        <f t="shared" si="48"/>
        <v>3208.207092198581</v>
      </c>
      <c r="I857" s="34">
        <f t="shared" si="49"/>
        <v>-264.97709219858098</v>
      </c>
    </row>
    <row r="858" spans="1:9" x14ac:dyDescent="0.25">
      <c r="A858" s="7">
        <v>42489</v>
      </c>
      <c r="B858" s="8">
        <v>2885.72</v>
      </c>
      <c r="C858">
        <f>+VLOOKUP($A858,'USD X Barril WTI'!$A$6060:$B$8189,2,0)</f>
        <v>45.98</v>
      </c>
      <c r="D858" s="36">
        <f>+IFERROR(VLOOKUP($A858,'TASA INTERVENCIÓN'!$A$9:$B$4757,2,0),D857)</f>
        <v>6.5000000000000002E-2</v>
      </c>
      <c r="E858" s="36">
        <v>5.0000000000000001E-3</v>
      </c>
      <c r="F858">
        <f t="shared" si="51"/>
        <v>0.94366197183098588</v>
      </c>
      <c r="G858" s="9">
        <f t="shared" si="50"/>
        <v>2723.1442253521122</v>
      </c>
      <c r="H858" s="33">
        <f t="shared" si="48"/>
        <v>3199.4923404255314</v>
      </c>
      <c r="I858" s="34">
        <f t="shared" si="49"/>
        <v>-313.77234042553164</v>
      </c>
    </row>
    <row r="859" spans="1:9" x14ac:dyDescent="0.25">
      <c r="A859" s="7">
        <v>42490</v>
      </c>
      <c r="B859" s="9">
        <v>2851.14</v>
      </c>
      <c r="C859" t="e">
        <f>+VLOOKUP($A859,'USD X Barril WTI'!$A$6060:$B$8189,2,0)</f>
        <v>#N/A</v>
      </c>
      <c r="D859" s="36">
        <f>+IFERROR(VLOOKUP($A859,'TASA INTERVENCIÓN'!$A$9:$B$4757,2,0),D858)</f>
        <v>6.5000000000000002E-2</v>
      </c>
      <c r="E859" s="36">
        <v>5.0000000000000001E-3</v>
      </c>
      <c r="F859">
        <f t="shared" si="51"/>
        <v>0.94366197183098588</v>
      </c>
      <c r="G859" s="9">
        <f t="shared" si="50"/>
        <v>2690.512394366197</v>
      </c>
      <c r="H859" s="33">
        <f t="shared" si="48"/>
        <v>3138.9452482269498</v>
      </c>
      <c r="I859" s="34">
        <f t="shared" si="49"/>
        <v>-287.80524822694997</v>
      </c>
    </row>
    <row r="860" spans="1:9" x14ac:dyDescent="0.25">
      <c r="A860" s="7">
        <v>42491</v>
      </c>
      <c r="B860" s="8">
        <v>2851.14</v>
      </c>
      <c r="C860" t="e">
        <f>+VLOOKUP($A860,'USD X Barril WTI'!$A$6060:$B$8189,2,0)</f>
        <v>#N/A</v>
      </c>
      <c r="D860" s="36">
        <f>+IFERROR(VLOOKUP($A860,'TASA INTERVENCIÓN'!$A$9:$B$4757,2,0),D859)</f>
        <v>6.5000000000000002E-2</v>
      </c>
      <c r="E860" s="36">
        <v>5.0000000000000001E-3</v>
      </c>
      <c r="F860">
        <f t="shared" si="51"/>
        <v>0.94366197183098588</v>
      </c>
      <c r="G860" s="9">
        <f t="shared" si="50"/>
        <v>2690.512394366197</v>
      </c>
      <c r="H860" s="33">
        <f t="shared" si="48"/>
        <v>3124.1102127659569</v>
      </c>
      <c r="I860" s="34">
        <f t="shared" si="49"/>
        <v>-272.97021276595706</v>
      </c>
    </row>
    <row r="861" spans="1:9" x14ac:dyDescent="0.25">
      <c r="A861" s="7">
        <v>42492</v>
      </c>
      <c r="B861" s="9">
        <v>2851.14</v>
      </c>
      <c r="C861">
        <f>+VLOOKUP($A861,'USD X Barril WTI'!$A$6060:$B$8189,2,0)</f>
        <v>44.75</v>
      </c>
      <c r="D861" s="36">
        <f>+IFERROR(VLOOKUP($A861,'TASA INTERVENCIÓN'!$A$9:$B$4757,2,0),D860)</f>
        <v>7.0000000000000007E-2</v>
      </c>
      <c r="E861" s="36">
        <v>5.0000000000000001E-3</v>
      </c>
      <c r="F861">
        <f t="shared" si="51"/>
        <v>0.93925233644859796</v>
      </c>
      <c r="G861" s="9">
        <f t="shared" si="50"/>
        <v>2677.9399065420553</v>
      </c>
      <c r="H861" s="33">
        <f t="shared" ref="H861:H924" si="52">+G769</f>
        <v>3124.1102127659569</v>
      </c>
      <c r="I861" s="34">
        <f t="shared" si="49"/>
        <v>-272.97021276595706</v>
      </c>
    </row>
    <row r="862" spans="1:9" x14ac:dyDescent="0.25">
      <c r="A862" s="7">
        <v>42493</v>
      </c>
      <c r="B862" s="8">
        <v>2833.78</v>
      </c>
      <c r="C862">
        <f>+VLOOKUP($A862,'USD X Barril WTI'!$A$6060:$B$8189,2,0)</f>
        <v>43.65</v>
      </c>
      <c r="D862" s="36">
        <f>+IFERROR(VLOOKUP($A862,'TASA INTERVENCIÓN'!$A$9:$B$4757,2,0),D861)</f>
        <v>7.0000000000000007E-2</v>
      </c>
      <c r="E862" s="36">
        <v>5.0000000000000001E-3</v>
      </c>
      <c r="F862">
        <f t="shared" si="51"/>
        <v>0.93925233644859796</v>
      </c>
      <c r="G862" s="9">
        <f t="shared" si="50"/>
        <v>2661.634485981308</v>
      </c>
      <c r="H862" s="33">
        <f t="shared" si="52"/>
        <v>3116.7420283018864</v>
      </c>
      <c r="I862" s="34">
        <f t="shared" si="49"/>
        <v>-282.96202830188622</v>
      </c>
    </row>
    <row r="863" spans="1:9" x14ac:dyDescent="0.25">
      <c r="A863" s="7">
        <v>42494</v>
      </c>
      <c r="B863" s="9">
        <v>2895.51</v>
      </c>
      <c r="C863">
        <f>+VLOOKUP($A863,'USD X Barril WTI'!$A$6060:$B$8189,2,0)</f>
        <v>43.77</v>
      </c>
      <c r="D863" s="36">
        <f>+IFERROR(VLOOKUP($A863,'TASA INTERVENCIÓN'!$A$9:$B$4757,2,0),D862)</f>
        <v>7.0000000000000007E-2</v>
      </c>
      <c r="E863" s="36">
        <v>5.0000000000000001E-3</v>
      </c>
      <c r="F863">
        <f t="shared" si="51"/>
        <v>0.93925233644859796</v>
      </c>
      <c r="G863" s="9">
        <f t="shared" si="50"/>
        <v>2719.6145327102799</v>
      </c>
      <c r="H863" s="33">
        <f t="shared" si="52"/>
        <v>3154.2019811320752</v>
      </c>
      <c r="I863" s="34">
        <f t="shared" si="49"/>
        <v>-258.69198113207494</v>
      </c>
    </row>
    <row r="864" spans="1:9" x14ac:dyDescent="0.25">
      <c r="A864" s="7">
        <v>42495</v>
      </c>
      <c r="B864" s="8">
        <v>2942.16</v>
      </c>
      <c r="C864">
        <f>+VLOOKUP($A864,'USD X Barril WTI'!$A$6060:$B$8189,2,0)</f>
        <v>44.33</v>
      </c>
      <c r="D864" s="36">
        <f>+IFERROR(VLOOKUP($A864,'TASA INTERVENCIÓN'!$A$9:$B$4757,2,0),D863)</f>
        <v>7.0000000000000007E-2</v>
      </c>
      <c r="E864" s="36">
        <v>5.0000000000000001E-3</v>
      </c>
      <c r="F864">
        <f t="shared" si="51"/>
        <v>0.93925233644859796</v>
      </c>
      <c r="G864" s="9">
        <f t="shared" si="50"/>
        <v>2763.430654205607</v>
      </c>
      <c r="H864" s="33">
        <f t="shared" si="52"/>
        <v>3211.913632075471</v>
      </c>
      <c r="I864" s="34">
        <f t="shared" si="49"/>
        <v>-269.75363207547116</v>
      </c>
    </row>
    <row r="865" spans="1:9" x14ac:dyDescent="0.25">
      <c r="A865" s="7">
        <v>42496</v>
      </c>
      <c r="B865" s="9">
        <v>2952.37</v>
      </c>
      <c r="C865">
        <f>+VLOOKUP($A865,'USD X Barril WTI'!$A$6060:$B$8189,2,0)</f>
        <v>44.58</v>
      </c>
      <c r="D865" s="36">
        <f>+IFERROR(VLOOKUP($A865,'TASA INTERVENCIÓN'!$A$9:$B$4757,2,0),D864)</f>
        <v>7.0000000000000007E-2</v>
      </c>
      <c r="E865" s="36">
        <v>5.0000000000000001E-3</v>
      </c>
      <c r="F865">
        <f t="shared" si="51"/>
        <v>0.93925233644859796</v>
      </c>
      <c r="G865" s="9">
        <f t="shared" si="50"/>
        <v>2773.020420560747</v>
      </c>
      <c r="H865" s="33">
        <f t="shared" si="52"/>
        <v>3206.7084905660372</v>
      </c>
      <c r="I865" s="34">
        <f t="shared" si="49"/>
        <v>-254.33849056603731</v>
      </c>
    </row>
    <row r="866" spans="1:9" x14ac:dyDescent="0.25">
      <c r="A866" s="7">
        <v>42497</v>
      </c>
      <c r="B866" s="8">
        <v>2969.62</v>
      </c>
      <c r="C866" t="e">
        <f>+VLOOKUP($A866,'USD X Barril WTI'!$A$6060:$B$8189,2,0)</f>
        <v>#N/A</v>
      </c>
      <c r="D866" s="36">
        <f>+IFERROR(VLOOKUP($A866,'TASA INTERVENCIÓN'!$A$9:$B$4757,2,0),D865)</f>
        <v>7.0000000000000007E-2</v>
      </c>
      <c r="E866" s="36">
        <v>5.0000000000000001E-3</v>
      </c>
      <c r="F866">
        <f t="shared" si="51"/>
        <v>0.93925233644859796</v>
      </c>
      <c r="G866" s="9">
        <f t="shared" si="50"/>
        <v>2789.2225233644854</v>
      </c>
      <c r="H866" s="33">
        <f t="shared" si="52"/>
        <v>3143.706367924528</v>
      </c>
      <c r="I866" s="34">
        <f t="shared" si="49"/>
        <v>-174.08636792452808</v>
      </c>
    </row>
    <row r="867" spans="1:9" x14ac:dyDescent="0.25">
      <c r="A867" s="7">
        <v>42498</v>
      </c>
      <c r="B867" s="9">
        <v>2969.62</v>
      </c>
      <c r="C867" t="e">
        <f>+VLOOKUP($A867,'USD X Barril WTI'!$A$6060:$B$8189,2,0)</f>
        <v>#N/A</v>
      </c>
      <c r="D867" s="36">
        <f>+IFERROR(VLOOKUP($A867,'TASA INTERVENCIÓN'!$A$9:$B$4757,2,0),D866)</f>
        <v>7.0000000000000007E-2</v>
      </c>
      <c r="E867" s="36">
        <v>5.0000000000000001E-3</v>
      </c>
      <c r="F867">
        <f t="shared" si="51"/>
        <v>0.93925233644859796</v>
      </c>
      <c r="G867" s="9">
        <f t="shared" si="50"/>
        <v>2789.2225233644854</v>
      </c>
      <c r="H867" s="33">
        <f t="shared" si="52"/>
        <v>3148.200424528301</v>
      </c>
      <c r="I867" s="34">
        <f t="shared" si="49"/>
        <v>-178.58042452830114</v>
      </c>
    </row>
    <row r="868" spans="1:9" x14ac:dyDescent="0.25">
      <c r="A868" s="7">
        <v>42499</v>
      </c>
      <c r="B868" s="8">
        <v>2969.62</v>
      </c>
      <c r="C868">
        <f>+VLOOKUP($A868,'USD X Barril WTI'!$A$6060:$B$8189,2,0)</f>
        <v>43.45</v>
      </c>
      <c r="D868" s="36">
        <f>+IFERROR(VLOOKUP($A868,'TASA INTERVENCIÓN'!$A$9:$B$4757,2,0),D867)</f>
        <v>7.0000000000000007E-2</v>
      </c>
      <c r="E868" s="36">
        <v>5.0000000000000001E-3</v>
      </c>
      <c r="F868">
        <f t="shared" si="51"/>
        <v>0.93925233644859796</v>
      </c>
      <c r="G868" s="9">
        <f t="shared" si="50"/>
        <v>2789.2225233644854</v>
      </c>
      <c r="H868" s="33">
        <f t="shared" si="52"/>
        <v>3148.200424528301</v>
      </c>
      <c r="I868" s="34">
        <f t="shared" si="49"/>
        <v>-178.58042452830114</v>
      </c>
    </row>
    <row r="869" spans="1:9" x14ac:dyDescent="0.25">
      <c r="A869" s="7">
        <v>42500</v>
      </c>
      <c r="B869" s="9">
        <v>2969.62</v>
      </c>
      <c r="C869">
        <f>+VLOOKUP($A869,'USD X Barril WTI'!$A$6060:$B$8189,2,0)</f>
        <v>44.68</v>
      </c>
      <c r="D869" s="36">
        <f>+IFERROR(VLOOKUP($A869,'TASA INTERVENCIÓN'!$A$9:$B$4757,2,0),D868)</f>
        <v>7.0000000000000007E-2</v>
      </c>
      <c r="E869" s="36">
        <v>5.0000000000000001E-3</v>
      </c>
      <c r="F869">
        <f t="shared" si="51"/>
        <v>0.93925233644859796</v>
      </c>
      <c r="G869" s="9">
        <f t="shared" si="50"/>
        <v>2789.2225233644854</v>
      </c>
      <c r="H869" s="33">
        <f t="shared" si="52"/>
        <v>3148.200424528301</v>
      </c>
      <c r="I869" s="34">
        <f t="shared" si="49"/>
        <v>-178.58042452830114</v>
      </c>
    </row>
    <row r="870" spans="1:9" x14ac:dyDescent="0.25">
      <c r="A870" s="7">
        <v>42501</v>
      </c>
      <c r="B870" s="8">
        <v>2979.54</v>
      </c>
      <c r="C870">
        <f>+VLOOKUP($A870,'USD X Barril WTI'!$A$6060:$B$8189,2,0)</f>
        <v>46.21</v>
      </c>
      <c r="D870" s="36">
        <f>+IFERROR(VLOOKUP($A870,'TASA INTERVENCIÓN'!$A$9:$B$4757,2,0),D869)</f>
        <v>7.0000000000000007E-2</v>
      </c>
      <c r="E870" s="36">
        <v>5.0000000000000001E-3</v>
      </c>
      <c r="F870">
        <f t="shared" si="51"/>
        <v>0.93925233644859796</v>
      </c>
      <c r="G870" s="9">
        <f t="shared" si="50"/>
        <v>2798.5399065420556</v>
      </c>
      <c r="H870" s="33">
        <f t="shared" si="52"/>
        <v>3192.3161320754712</v>
      </c>
      <c r="I870" s="34">
        <f t="shared" ref="I870:I933" si="53">+B870-H870</f>
        <v>-212.7761320754712</v>
      </c>
    </row>
    <row r="871" spans="1:9" x14ac:dyDescent="0.25">
      <c r="A871" s="7">
        <v>42502</v>
      </c>
      <c r="B871" s="9">
        <v>2956.82</v>
      </c>
      <c r="C871">
        <f>+VLOOKUP($A871,'USD X Barril WTI'!$A$6060:$B$8189,2,0)</f>
        <v>46.64</v>
      </c>
      <c r="D871" s="36">
        <f>+IFERROR(VLOOKUP($A871,'TASA INTERVENCIÓN'!$A$9:$B$4757,2,0),D870)</f>
        <v>7.0000000000000007E-2</v>
      </c>
      <c r="E871" s="36">
        <v>5.0000000000000001E-3</v>
      </c>
      <c r="F871">
        <f t="shared" si="51"/>
        <v>0.93925233644859796</v>
      </c>
      <c r="G871" s="9">
        <f t="shared" si="50"/>
        <v>2777.2000934579437</v>
      </c>
      <c r="H871" s="33">
        <f t="shared" si="52"/>
        <v>3215.933632075471</v>
      </c>
      <c r="I871" s="34">
        <f t="shared" si="53"/>
        <v>-259.11363207547083</v>
      </c>
    </row>
    <row r="872" spans="1:9" x14ac:dyDescent="0.25">
      <c r="A872" s="7">
        <v>42503</v>
      </c>
      <c r="B872" s="8">
        <v>2934.88</v>
      </c>
      <c r="C872">
        <f>+VLOOKUP($A872,'USD X Barril WTI'!$A$6060:$B$8189,2,0)</f>
        <v>46.22</v>
      </c>
      <c r="D872" s="36">
        <f>+IFERROR(VLOOKUP($A872,'TASA INTERVENCIÓN'!$A$9:$B$4757,2,0),D871)</f>
        <v>7.0000000000000007E-2</v>
      </c>
      <c r="E872" s="36">
        <v>5.0000000000000001E-3</v>
      </c>
      <c r="F872">
        <f t="shared" si="51"/>
        <v>0.93925233644859796</v>
      </c>
      <c r="G872" s="9">
        <f t="shared" si="50"/>
        <v>2756.5928971962612</v>
      </c>
      <c r="H872" s="33">
        <f t="shared" si="52"/>
        <v>3209.9794811320749</v>
      </c>
      <c r="I872" s="34">
        <f t="shared" si="53"/>
        <v>-275.09948113207474</v>
      </c>
    </row>
    <row r="873" spans="1:9" x14ac:dyDescent="0.25">
      <c r="A873" s="7">
        <v>42504</v>
      </c>
      <c r="B873" s="9">
        <v>2983.82</v>
      </c>
      <c r="C873" t="e">
        <f>+VLOOKUP($A873,'USD X Barril WTI'!$A$6060:$B$8189,2,0)</f>
        <v>#N/A</v>
      </c>
      <c r="D873" s="36">
        <f>+IFERROR(VLOOKUP($A873,'TASA INTERVENCIÓN'!$A$9:$B$4757,2,0),D872)</f>
        <v>7.0000000000000007E-2</v>
      </c>
      <c r="E873" s="36">
        <v>5.0000000000000001E-3</v>
      </c>
      <c r="F873">
        <f t="shared" si="51"/>
        <v>0.93925233644859796</v>
      </c>
      <c r="G873" s="9">
        <f t="shared" si="50"/>
        <v>2802.5599065420556</v>
      </c>
      <c r="H873" s="33">
        <f t="shared" si="52"/>
        <v>3256.6645754716974</v>
      </c>
      <c r="I873" s="34">
        <f t="shared" si="53"/>
        <v>-272.84457547169723</v>
      </c>
    </row>
    <row r="874" spans="1:9" x14ac:dyDescent="0.25">
      <c r="A874" s="7">
        <v>42505</v>
      </c>
      <c r="B874" s="8">
        <v>2983.82</v>
      </c>
      <c r="C874" t="e">
        <f>+VLOOKUP($A874,'USD X Barril WTI'!$A$6060:$B$8189,2,0)</f>
        <v>#N/A</v>
      </c>
      <c r="D874" s="36">
        <f>+IFERROR(VLOOKUP($A874,'TASA INTERVENCIÓN'!$A$9:$B$4757,2,0),D873)</f>
        <v>7.0000000000000007E-2</v>
      </c>
      <c r="E874" s="36">
        <v>5.0000000000000001E-3</v>
      </c>
      <c r="F874">
        <f t="shared" si="51"/>
        <v>0.93925233644859796</v>
      </c>
      <c r="G874" s="9">
        <f t="shared" si="50"/>
        <v>2802.5599065420556</v>
      </c>
      <c r="H874" s="33">
        <f t="shared" si="52"/>
        <v>3232.8953773584904</v>
      </c>
      <c r="I874" s="34">
        <f t="shared" si="53"/>
        <v>-249.07537735849019</v>
      </c>
    </row>
    <row r="875" spans="1:9" x14ac:dyDescent="0.25">
      <c r="A875" s="7">
        <v>42506</v>
      </c>
      <c r="B875" s="9">
        <v>2983.82</v>
      </c>
      <c r="C875">
        <f>+VLOOKUP($A875,'USD X Barril WTI'!$A$6060:$B$8189,2,0)</f>
        <v>47.72</v>
      </c>
      <c r="D875" s="36">
        <f>+IFERROR(VLOOKUP($A875,'TASA INTERVENCIÓN'!$A$9:$B$4757,2,0),D874)</f>
        <v>7.0000000000000007E-2</v>
      </c>
      <c r="E875" s="36">
        <v>5.0000000000000001E-3</v>
      </c>
      <c r="F875">
        <f t="shared" si="51"/>
        <v>0.93925233644859796</v>
      </c>
      <c r="G875" s="9">
        <f t="shared" si="50"/>
        <v>2802.5599065420556</v>
      </c>
      <c r="H875" s="33">
        <f t="shared" si="52"/>
        <v>3232.8953773584904</v>
      </c>
      <c r="I875" s="34">
        <f t="shared" si="53"/>
        <v>-249.07537735849019</v>
      </c>
    </row>
    <row r="876" spans="1:9" x14ac:dyDescent="0.25">
      <c r="A876" s="7">
        <v>42507</v>
      </c>
      <c r="B876" s="8">
        <v>3007.74</v>
      </c>
      <c r="C876">
        <f>+VLOOKUP($A876,'USD X Barril WTI'!$A$6060:$B$8189,2,0)</f>
        <v>48.29</v>
      </c>
      <c r="D876" s="36">
        <f>+IFERROR(VLOOKUP($A876,'TASA INTERVENCIÓN'!$A$9:$B$4757,2,0),D875)</f>
        <v>7.0000000000000007E-2</v>
      </c>
      <c r="E876" s="36">
        <v>5.0000000000000001E-3</v>
      </c>
      <c r="F876">
        <f t="shared" si="51"/>
        <v>0.93925233644859796</v>
      </c>
      <c r="G876" s="9">
        <f t="shared" si="50"/>
        <v>2825.0268224299057</v>
      </c>
      <c r="H876" s="33">
        <f t="shared" si="52"/>
        <v>3232.8953773584904</v>
      </c>
      <c r="I876" s="34">
        <f t="shared" si="53"/>
        <v>-225.15537735849057</v>
      </c>
    </row>
    <row r="877" spans="1:9" x14ac:dyDescent="0.25">
      <c r="A877" s="7">
        <v>42508</v>
      </c>
      <c r="B877" s="9">
        <v>3020.89</v>
      </c>
      <c r="C877">
        <f>+VLOOKUP($A877,'USD X Barril WTI'!$A$6060:$B$8189,2,0)</f>
        <v>48.12</v>
      </c>
      <c r="D877" s="36">
        <f>+IFERROR(VLOOKUP($A877,'TASA INTERVENCIÓN'!$A$9:$B$4757,2,0),D876)</f>
        <v>7.0000000000000007E-2</v>
      </c>
      <c r="E877" s="36">
        <v>5.0000000000000001E-3</v>
      </c>
      <c r="F877">
        <f t="shared" si="51"/>
        <v>0.93925233644859796</v>
      </c>
      <c r="G877" s="9">
        <f t="shared" si="50"/>
        <v>2837.377990654205</v>
      </c>
      <c r="H877" s="33">
        <f t="shared" si="52"/>
        <v>3232.8953773584904</v>
      </c>
      <c r="I877" s="34">
        <f t="shared" si="53"/>
        <v>-212.00537735849048</v>
      </c>
    </row>
    <row r="878" spans="1:9" x14ac:dyDescent="0.25">
      <c r="A878" s="7">
        <v>42509</v>
      </c>
      <c r="B878" s="8">
        <v>3031.48</v>
      </c>
      <c r="C878">
        <f>+VLOOKUP($A878,'USD X Barril WTI'!$A$6060:$B$8189,2,0)</f>
        <v>48.16</v>
      </c>
      <c r="D878" s="36">
        <f>+IFERROR(VLOOKUP($A878,'TASA INTERVENCIÓN'!$A$9:$B$4757,2,0),D877)</f>
        <v>7.0000000000000007E-2</v>
      </c>
      <c r="E878" s="36">
        <v>5.0000000000000001E-3</v>
      </c>
      <c r="F878">
        <f t="shared" si="51"/>
        <v>0.93925233644859796</v>
      </c>
      <c r="G878" s="9">
        <f t="shared" si="50"/>
        <v>2847.3246728971958</v>
      </c>
      <c r="H878" s="33">
        <f t="shared" si="52"/>
        <v>3230.0984433962258</v>
      </c>
      <c r="I878" s="34">
        <f t="shared" si="53"/>
        <v>-198.61844339622576</v>
      </c>
    </row>
    <row r="879" spans="1:9" x14ac:dyDescent="0.25">
      <c r="A879" s="7">
        <v>42510</v>
      </c>
      <c r="B879" s="9">
        <v>3056.06</v>
      </c>
      <c r="C879">
        <f>+VLOOKUP($A879,'USD X Barril WTI'!$A$6060:$B$8189,2,0)</f>
        <v>47.67</v>
      </c>
      <c r="D879" s="36">
        <f>+IFERROR(VLOOKUP($A879,'TASA INTERVENCIÓN'!$A$9:$B$4757,2,0),D878)</f>
        <v>7.0000000000000007E-2</v>
      </c>
      <c r="E879" s="36">
        <v>5.0000000000000001E-3</v>
      </c>
      <c r="F879">
        <f t="shared" si="51"/>
        <v>0.93925233644859796</v>
      </c>
      <c r="G879" s="9">
        <f t="shared" si="50"/>
        <v>2870.4114953271023</v>
      </c>
      <c r="H879" s="33">
        <f t="shared" si="52"/>
        <v>3215.8767452830184</v>
      </c>
      <c r="I879" s="34">
        <f t="shared" si="53"/>
        <v>-159.81674528301846</v>
      </c>
    </row>
    <row r="880" spans="1:9" x14ac:dyDescent="0.25">
      <c r="A880" s="7">
        <v>42511</v>
      </c>
      <c r="B880" s="8">
        <v>3047.99</v>
      </c>
      <c r="C880" t="e">
        <f>+VLOOKUP($A880,'USD X Barril WTI'!$A$6060:$B$8189,2,0)</f>
        <v>#N/A</v>
      </c>
      <c r="D880" s="36">
        <f>+IFERROR(VLOOKUP($A880,'TASA INTERVENCIÓN'!$A$9:$B$4757,2,0),D879)</f>
        <v>7.0000000000000007E-2</v>
      </c>
      <c r="E880" s="36">
        <v>5.0000000000000001E-3</v>
      </c>
      <c r="F880">
        <f t="shared" si="51"/>
        <v>0.93925233644859796</v>
      </c>
      <c r="G880" s="9">
        <f t="shared" si="50"/>
        <v>2862.8317289719621</v>
      </c>
      <c r="H880" s="33">
        <f t="shared" si="52"/>
        <v>3164.830330188679</v>
      </c>
      <c r="I880" s="34">
        <f t="shared" si="53"/>
        <v>-116.84033018867922</v>
      </c>
    </row>
    <row r="881" spans="1:9" x14ac:dyDescent="0.25">
      <c r="A881" s="7">
        <v>42512</v>
      </c>
      <c r="B881" s="9">
        <v>3047.99</v>
      </c>
      <c r="C881" t="e">
        <f>+VLOOKUP($A881,'USD X Barril WTI'!$A$6060:$B$8189,2,0)</f>
        <v>#N/A</v>
      </c>
      <c r="D881" s="36">
        <f>+IFERROR(VLOOKUP($A881,'TASA INTERVENCIÓN'!$A$9:$B$4757,2,0),D880)</f>
        <v>7.0000000000000007E-2</v>
      </c>
      <c r="E881" s="36">
        <v>5.0000000000000001E-3</v>
      </c>
      <c r="F881">
        <f t="shared" si="51"/>
        <v>0.93925233644859796</v>
      </c>
      <c r="G881" s="9">
        <f t="shared" si="50"/>
        <v>2862.8317289719621</v>
      </c>
      <c r="H881" s="33">
        <f t="shared" si="52"/>
        <v>3182.6074528301883</v>
      </c>
      <c r="I881" s="34">
        <f t="shared" si="53"/>
        <v>-134.61745283018854</v>
      </c>
    </row>
    <row r="882" spans="1:9" x14ac:dyDescent="0.25">
      <c r="A882" s="7">
        <v>42513</v>
      </c>
      <c r="B882" s="8">
        <v>3047.99</v>
      </c>
      <c r="C882">
        <f>+VLOOKUP($A882,'USD X Barril WTI'!$A$6060:$B$8189,2,0)</f>
        <v>48.12</v>
      </c>
      <c r="D882" s="36">
        <f>+IFERROR(VLOOKUP($A882,'TASA INTERVENCIÓN'!$A$9:$B$4757,2,0),D881)</f>
        <v>7.0000000000000007E-2</v>
      </c>
      <c r="E882" s="36">
        <v>5.0000000000000001E-3</v>
      </c>
      <c r="F882">
        <f t="shared" si="51"/>
        <v>0.93925233644859796</v>
      </c>
      <c r="G882" s="9">
        <f t="shared" si="50"/>
        <v>2862.8317289719621</v>
      </c>
      <c r="H882" s="33">
        <f t="shared" si="52"/>
        <v>3182.6074528301883</v>
      </c>
      <c r="I882" s="34">
        <f t="shared" si="53"/>
        <v>-134.61745283018854</v>
      </c>
    </row>
    <row r="883" spans="1:9" x14ac:dyDescent="0.25">
      <c r="A883" s="7">
        <v>42514</v>
      </c>
      <c r="B883" s="9">
        <v>3058.25</v>
      </c>
      <c r="C883">
        <f>+VLOOKUP($A883,'USD X Barril WTI'!$A$6060:$B$8189,2,0)</f>
        <v>48.04</v>
      </c>
      <c r="D883" s="36">
        <f>+IFERROR(VLOOKUP($A883,'TASA INTERVENCIÓN'!$A$9:$B$4757,2,0),D882)</f>
        <v>7.0000000000000007E-2</v>
      </c>
      <c r="E883" s="36">
        <v>5.0000000000000001E-3</v>
      </c>
      <c r="F883">
        <f t="shared" si="51"/>
        <v>0.93925233644859796</v>
      </c>
      <c r="G883" s="9">
        <f t="shared" si="50"/>
        <v>2872.4684579439245</v>
      </c>
      <c r="H883" s="33">
        <f t="shared" si="52"/>
        <v>3175.1189647058823</v>
      </c>
      <c r="I883" s="34">
        <f t="shared" si="53"/>
        <v>-116.86896470588226</v>
      </c>
    </row>
    <row r="884" spans="1:9" x14ac:dyDescent="0.25">
      <c r="A884" s="7">
        <v>42515</v>
      </c>
      <c r="B884" s="8">
        <v>3059.92</v>
      </c>
      <c r="C884">
        <f>+VLOOKUP($A884,'USD X Barril WTI'!$A$6060:$B$8189,2,0)</f>
        <v>49.1</v>
      </c>
      <c r="D884" s="36">
        <f>+IFERROR(VLOOKUP($A884,'TASA INTERVENCIÓN'!$A$9:$B$4757,2,0),D883)</f>
        <v>7.0000000000000007E-2</v>
      </c>
      <c r="E884" s="36">
        <v>5.0000000000000001E-3</v>
      </c>
      <c r="F884">
        <f t="shared" si="51"/>
        <v>0.93925233644859796</v>
      </c>
      <c r="G884" s="9">
        <f t="shared" si="50"/>
        <v>2874.0370093457941</v>
      </c>
      <c r="H884" s="33">
        <f t="shared" si="52"/>
        <v>3134.8811294117641</v>
      </c>
      <c r="I884" s="34">
        <f t="shared" si="53"/>
        <v>-74.961129411763977</v>
      </c>
    </row>
    <row r="885" spans="1:9" x14ac:dyDescent="0.25">
      <c r="A885" s="7">
        <v>42516</v>
      </c>
      <c r="B885" s="9">
        <v>3061.89</v>
      </c>
      <c r="C885">
        <f>+VLOOKUP($A885,'USD X Barril WTI'!$A$6060:$B$8189,2,0)</f>
        <v>49</v>
      </c>
      <c r="D885" s="36">
        <f>+IFERROR(VLOOKUP($A885,'TASA INTERVENCIÓN'!$A$9:$B$4757,2,0),D884)</f>
        <v>7.0000000000000007E-2</v>
      </c>
      <c r="E885" s="36">
        <v>5.0000000000000001E-3</v>
      </c>
      <c r="F885">
        <f t="shared" si="51"/>
        <v>0.93925233644859796</v>
      </c>
      <c r="G885" s="9">
        <f t="shared" si="50"/>
        <v>2875.8873364485976</v>
      </c>
      <c r="H885" s="33">
        <f t="shared" si="52"/>
        <v>3142.7319529411761</v>
      </c>
      <c r="I885" s="34">
        <f t="shared" si="53"/>
        <v>-80.84195294117626</v>
      </c>
    </row>
    <row r="886" spans="1:9" x14ac:dyDescent="0.25">
      <c r="A886" s="7">
        <v>42517</v>
      </c>
      <c r="B886" s="8">
        <v>3054.6</v>
      </c>
      <c r="C886">
        <f>+VLOOKUP($A886,'USD X Barril WTI'!$A$6060:$B$8189,2,0)</f>
        <v>49.36</v>
      </c>
      <c r="D886" s="36">
        <f>+IFERROR(VLOOKUP($A886,'TASA INTERVENCIÓN'!$A$9:$B$4757,2,0),D885)</f>
        <v>7.0000000000000007E-2</v>
      </c>
      <c r="E886" s="36">
        <v>5.0000000000000001E-3</v>
      </c>
      <c r="F886">
        <f t="shared" si="51"/>
        <v>0.93925233644859796</v>
      </c>
      <c r="G886" s="9">
        <f t="shared" si="50"/>
        <v>2869.0401869158873</v>
      </c>
      <c r="H886" s="33">
        <f t="shared" si="52"/>
        <v>3160.8455999999996</v>
      </c>
      <c r="I886" s="34">
        <f t="shared" si="53"/>
        <v>-106.24559999999974</v>
      </c>
    </row>
    <row r="887" spans="1:9" x14ac:dyDescent="0.25">
      <c r="A887" s="7">
        <v>42518</v>
      </c>
      <c r="B887" s="9">
        <v>3069.17</v>
      </c>
      <c r="C887" t="e">
        <f>+VLOOKUP($A887,'USD X Barril WTI'!$A$6060:$B$8189,2,0)</f>
        <v>#N/A</v>
      </c>
      <c r="D887" s="36">
        <f>+IFERROR(VLOOKUP($A887,'TASA INTERVENCIÓN'!$A$9:$B$4757,2,0),D886)</f>
        <v>7.0000000000000007E-2</v>
      </c>
      <c r="E887" s="36">
        <v>5.0000000000000001E-3</v>
      </c>
      <c r="F887">
        <f t="shared" si="51"/>
        <v>0.93925233644859796</v>
      </c>
      <c r="G887" s="9">
        <f t="shared" si="50"/>
        <v>2882.7250934579433</v>
      </c>
      <c r="H887" s="33">
        <f t="shared" si="52"/>
        <v>3131.0219294117642</v>
      </c>
      <c r="I887" s="34">
        <f t="shared" si="53"/>
        <v>-61.851929411764104</v>
      </c>
    </row>
    <row r="888" spans="1:9" x14ac:dyDescent="0.25">
      <c r="A888" s="7">
        <v>42519</v>
      </c>
      <c r="B888" s="8">
        <v>3069.17</v>
      </c>
      <c r="C888" t="e">
        <f>+VLOOKUP($A888,'USD X Barril WTI'!$A$6060:$B$8189,2,0)</f>
        <v>#N/A</v>
      </c>
      <c r="D888" s="36">
        <f>+IFERROR(VLOOKUP($A888,'TASA INTERVENCIÓN'!$A$9:$B$4757,2,0),D887)</f>
        <v>7.0000000000000007E-2</v>
      </c>
      <c r="E888" s="36">
        <v>5.0000000000000001E-3</v>
      </c>
      <c r="F888">
        <f t="shared" si="51"/>
        <v>0.93925233644859796</v>
      </c>
      <c r="G888" s="9">
        <f t="shared" si="50"/>
        <v>2882.7250934579433</v>
      </c>
      <c r="H888" s="33">
        <f t="shared" si="52"/>
        <v>3127.0870588235293</v>
      </c>
      <c r="I888" s="34">
        <f t="shared" si="53"/>
        <v>-57.91705882352926</v>
      </c>
    </row>
    <row r="889" spans="1:9" x14ac:dyDescent="0.25">
      <c r="A889" s="7">
        <v>42520</v>
      </c>
      <c r="B889" s="9">
        <v>3069.17</v>
      </c>
      <c r="C889" t="e">
        <f>+VLOOKUP($A889,'USD X Barril WTI'!$A$6060:$B$8189,2,0)</f>
        <v>#N/A</v>
      </c>
      <c r="D889" s="36">
        <f>+IFERROR(VLOOKUP($A889,'TASA INTERVENCIÓN'!$A$9:$B$4757,2,0),D888)</f>
        <v>7.0000000000000007E-2</v>
      </c>
      <c r="E889" s="36">
        <v>5.0000000000000001E-3</v>
      </c>
      <c r="F889">
        <f t="shared" si="51"/>
        <v>0.93925233644859796</v>
      </c>
      <c r="G889" s="9">
        <f t="shared" si="50"/>
        <v>2882.7250934579433</v>
      </c>
      <c r="H889" s="33">
        <f t="shared" si="52"/>
        <v>3127.0870588235293</v>
      </c>
      <c r="I889" s="34">
        <f t="shared" si="53"/>
        <v>-57.91705882352926</v>
      </c>
    </row>
    <row r="890" spans="1:9" x14ac:dyDescent="0.25">
      <c r="A890" s="7">
        <v>42521</v>
      </c>
      <c r="B890" s="8">
        <v>3069.17</v>
      </c>
      <c r="C890">
        <f>+VLOOKUP($A890,'USD X Barril WTI'!$A$6060:$B$8189,2,0)</f>
        <v>49.1</v>
      </c>
      <c r="D890" s="36">
        <f>+IFERROR(VLOOKUP($A890,'TASA INTERVENCIÓN'!$A$9:$B$4757,2,0),D889)</f>
        <v>7.2499999999999995E-2</v>
      </c>
      <c r="E890" s="36">
        <v>5.0000000000000001E-3</v>
      </c>
      <c r="F890">
        <f t="shared" si="51"/>
        <v>0.93706293706293697</v>
      </c>
      <c r="G890" s="9">
        <f t="shared" si="50"/>
        <v>2876.0054545454545</v>
      </c>
      <c r="H890" s="33">
        <f t="shared" si="52"/>
        <v>3127.0870588235293</v>
      </c>
      <c r="I890" s="34">
        <f t="shared" si="53"/>
        <v>-57.91705882352926</v>
      </c>
    </row>
    <row r="891" spans="1:9" x14ac:dyDescent="0.25">
      <c r="A891" s="7">
        <v>42522</v>
      </c>
      <c r="B891" s="9">
        <v>3089.65</v>
      </c>
      <c r="C891">
        <f>+VLOOKUP($A891,'USD X Barril WTI'!$A$6060:$B$8189,2,0)</f>
        <v>49.07</v>
      </c>
      <c r="D891" s="36">
        <f>+IFERROR(VLOOKUP($A891,'TASA INTERVENCIÓN'!$A$9:$B$4757,2,0),D890)</f>
        <v>7.2499999999999995E-2</v>
      </c>
      <c r="E891" s="36">
        <v>5.0000000000000001E-3</v>
      </c>
      <c r="F891">
        <f t="shared" si="51"/>
        <v>0.93706293706293697</v>
      </c>
      <c r="G891" s="9">
        <f t="shared" si="50"/>
        <v>2895.1965034965033</v>
      </c>
      <c r="H891" s="33">
        <f t="shared" si="52"/>
        <v>3140.1402352941177</v>
      </c>
      <c r="I891" s="34">
        <f t="shared" si="53"/>
        <v>-50.49023529411761</v>
      </c>
    </row>
    <row r="892" spans="1:9" x14ac:dyDescent="0.25">
      <c r="A892" s="7">
        <v>42523</v>
      </c>
      <c r="B892" s="8">
        <v>3117.83</v>
      </c>
      <c r="C892">
        <f>+VLOOKUP($A892,'USD X Barril WTI'!$A$6060:$B$8189,2,0)</f>
        <v>49.14</v>
      </c>
      <c r="D892" s="36">
        <f>+IFERROR(VLOOKUP($A892,'TASA INTERVENCIÓN'!$A$9:$B$4757,2,0),D891)</f>
        <v>7.2499999999999995E-2</v>
      </c>
      <c r="E892" s="36">
        <v>5.0000000000000001E-3</v>
      </c>
      <c r="F892">
        <f t="shared" si="51"/>
        <v>0.93706293706293697</v>
      </c>
      <c r="G892" s="9">
        <f t="shared" si="50"/>
        <v>2921.6029370629367</v>
      </c>
      <c r="H892" s="33">
        <f t="shared" si="52"/>
        <v>3091.9569882352939</v>
      </c>
      <c r="I892" s="34">
        <f t="shared" si="53"/>
        <v>25.873011764706007</v>
      </c>
    </row>
    <row r="893" spans="1:9" x14ac:dyDescent="0.25">
      <c r="A893" s="7">
        <v>42524</v>
      </c>
      <c r="B893" s="9">
        <v>3110.88</v>
      </c>
      <c r="C893">
        <f>+VLOOKUP($A893,'USD X Barril WTI'!$A$6060:$B$8189,2,0)</f>
        <v>48.69</v>
      </c>
      <c r="D893" s="36">
        <f>+IFERROR(VLOOKUP($A893,'TASA INTERVENCIÓN'!$A$9:$B$4757,2,0),D892)</f>
        <v>7.2499999999999995E-2</v>
      </c>
      <c r="E893" s="36">
        <v>5.0000000000000001E-3</v>
      </c>
      <c r="F893">
        <f t="shared" si="51"/>
        <v>0.93706293706293697</v>
      </c>
      <c r="G893" s="9">
        <f t="shared" si="50"/>
        <v>2915.0903496503493</v>
      </c>
      <c r="H893" s="33">
        <f t="shared" si="52"/>
        <v>3032.1204705882351</v>
      </c>
      <c r="I893" s="34">
        <f t="shared" si="53"/>
        <v>78.759529411765016</v>
      </c>
    </row>
    <row r="894" spans="1:9" x14ac:dyDescent="0.25">
      <c r="A894" s="7">
        <v>42525</v>
      </c>
      <c r="B894" s="8">
        <v>3017.71</v>
      </c>
      <c r="C894" t="e">
        <f>+VLOOKUP($A894,'USD X Barril WTI'!$A$6060:$B$8189,2,0)</f>
        <v>#N/A</v>
      </c>
      <c r="D894" s="36">
        <f>+IFERROR(VLOOKUP($A894,'TASA INTERVENCIÓN'!$A$9:$B$4757,2,0),D893)</f>
        <v>7.2499999999999995E-2</v>
      </c>
      <c r="E894" s="36">
        <v>5.0000000000000001E-3</v>
      </c>
      <c r="F894">
        <f t="shared" si="51"/>
        <v>0.93706293706293697</v>
      </c>
      <c r="G894" s="9">
        <f t="shared" si="50"/>
        <v>2827.7841958041954</v>
      </c>
      <c r="H894" s="33">
        <f t="shared" si="52"/>
        <v>3029.6895529411763</v>
      </c>
      <c r="I894" s="34">
        <f t="shared" si="53"/>
        <v>-11.97955294117628</v>
      </c>
    </row>
    <row r="895" spans="1:9" x14ac:dyDescent="0.25">
      <c r="A895" s="7">
        <v>42526</v>
      </c>
      <c r="B895" s="9">
        <v>3017.71</v>
      </c>
      <c r="C895" t="e">
        <f>+VLOOKUP($A895,'USD X Barril WTI'!$A$6060:$B$8189,2,0)</f>
        <v>#N/A</v>
      </c>
      <c r="D895" s="36">
        <f>+IFERROR(VLOOKUP($A895,'TASA INTERVENCIÓN'!$A$9:$B$4757,2,0),D894)</f>
        <v>7.2499999999999995E-2</v>
      </c>
      <c r="E895" s="36">
        <v>5.0000000000000001E-3</v>
      </c>
      <c r="F895">
        <f t="shared" si="51"/>
        <v>0.93706293706293697</v>
      </c>
      <c r="G895" s="9">
        <f t="shared" si="50"/>
        <v>2827.7841958041954</v>
      </c>
      <c r="H895" s="33">
        <f t="shared" si="52"/>
        <v>2992.0623529411764</v>
      </c>
      <c r="I895" s="34">
        <f t="shared" si="53"/>
        <v>25.647647058823623</v>
      </c>
    </row>
    <row r="896" spans="1:9" x14ac:dyDescent="0.25">
      <c r="A896" s="7">
        <v>42527</v>
      </c>
      <c r="B896" s="8">
        <v>3017.71</v>
      </c>
      <c r="C896">
        <f>+VLOOKUP($A896,'USD X Barril WTI'!$A$6060:$B$8189,2,0)</f>
        <v>49.71</v>
      </c>
      <c r="D896" s="36">
        <f>+IFERROR(VLOOKUP($A896,'TASA INTERVENCIÓN'!$A$9:$B$4757,2,0),D895)</f>
        <v>7.2499999999999995E-2</v>
      </c>
      <c r="E896" s="36">
        <v>5.0000000000000001E-3</v>
      </c>
      <c r="F896">
        <f t="shared" si="51"/>
        <v>0.93706293706293697</v>
      </c>
      <c r="G896" s="9">
        <f t="shared" si="50"/>
        <v>2827.7841958041954</v>
      </c>
      <c r="H896" s="33">
        <f t="shared" si="52"/>
        <v>2992.0623529411764</v>
      </c>
      <c r="I896" s="34">
        <f t="shared" si="53"/>
        <v>25.647647058823623</v>
      </c>
    </row>
    <row r="897" spans="1:9" x14ac:dyDescent="0.25">
      <c r="A897" s="7">
        <v>42528</v>
      </c>
      <c r="B897" s="9">
        <v>3017.71</v>
      </c>
      <c r="C897">
        <f>+VLOOKUP($A897,'USD X Barril WTI'!$A$6060:$B$8189,2,0)</f>
        <v>50.37</v>
      </c>
      <c r="D897" s="36">
        <f>+IFERROR(VLOOKUP($A897,'TASA INTERVENCIÓN'!$A$9:$B$4757,2,0),D896)</f>
        <v>7.2499999999999995E-2</v>
      </c>
      <c r="E897" s="36">
        <v>5.0000000000000001E-3</v>
      </c>
      <c r="F897">
        <f t="shared" si="51"/>
        <v>0.93706293706293697</v>
      </c>
      <c r="G897" s="9">
        <f t="shared" si="50"/>
        <v>2827.7841958041954</v>
      </c>
      <c r="H897" s="33">
        <f t="shared" si="52"/>
        <v>2992.0623529411764</v>
      </c>
      <c r="I897" s="34">
        <f t="shared" si="53"/>
        <v>25.647647058823623</v>
      </c>
    </row>
    <row r="898" spans="1:9" x14ac:dyDescent="0.25">
      <c r="A898" s="7">
        <v>42529</v>
      </c>
      <c r="B898" s="8">
        <v>2950.95</v>
      </c>
      <c r="C898">
        <f>+VLOOKUP($A898,'USD X Barril WTI'!$A$6060:$B$8189,2,0)</f>
        <v>51.23</v>
      </c>
      <c r="D898" s="36">
        <f>+IFERROR(VLOOKUP($A898,'TASA INTERVENCIÓN'!$A$9:$B$4757,2,0),D897)</f>
        <v>7.2499999999999995E-2</v>
      </c>
      <c r="E898" s="36">
        <v>5.0000000000000001E-3</v>
      </c>
      <c r="F898">
        <f t="shared" si="51"/>
        <v>0.93706293706293697</v>
      </c>
      <c r="G898" s="9">
        <f t="shared" si="50"/>
        <v>2765.2258741258738</v>
      </c>
      <c r="H898" s="33">
        <f t="shared" si="52"/>
        <v>2965.6060235294117</v>
      </c>
      <c r="I898" s="34">
        <f t="shared" si="53"/>
        <v>-14.656023529411868</v>
      </c>
    </row>
    <row r="899" spans="1:9" x14ac:dyDescent="0.25">
      <c r="A899" s="7">
        <v>42530</v>
      </c>
      <c r="B899" s="9">
        <v>2905.23</v>
      </c>
      <c r="C899">
        <f>+VLOOKUP($A899,'USD X Barril WTI'!$A$6060:$B$8189,2,0)</f>
        <v>50.52</v>
      </c>
      <c r="D899" s="36">
        <f>+IFERROR(VLOOKUP($A899,'TASA INTERVENCIÓN'!$A$9:$B$4757,2,0),D898)</f>
        <v>7.2499999999999995E-2</v>
      </c>
      <c r="E899" s="36">
        <v>5.0000000000000001E-3</v>
      </c>
      <c r="F899">
        <f t="shared" si="51"/>
        <v>0.93706293706293697</v>
      </c>
      <c r="G899" s="9">
        <f t="shared" si="50"/>
        <v>2722.3833566433564</v>
      </c>
      <c r="H899" s="33">
        <f t="shared" si="52"/>
        <v>2985.1101176470588</v>
      </c>
      <c r="I899" s="34">
        <f t="shared" si="53"/>
        <v>-79.880117647058796</v>
      </c>
    </row>
    <row r="900" spans="1:9" x14ac:dyDescent="0.25">
      <c r="A900" s="7">
        <v>42531</v>
      </c>
      <c r="B900" s="8">
        <v>2942.13</v>
      </c>
      <c r="C900">
        <f>+VLOOKUP($A900,'USD X Barril WTI'!$A$6060:$B$8189,2,0)</f>
        <v>49.09</v>
      </c>
      <c r="D900" s="36">
        <f>+IFERROR(VLOOKUP($A900,'TASA INTERVENCIÓN'!$A$9:$B$4757,2,0),D899)</f>
        <v>7.2499999999999995E-2</v>
      </c>
      <c r="E900" s="36">
        <v>5.0000000000000001E-3</v>
      </c>
      <c r="F900">
        <f t="shared" si="51"/>
        <v>0.93706293706293697</v>
      </c>
      <c r="G900" s="9">
        <f t="shared" si="50"/>
        <v>2756.9609790209788</v>
      </c>
      <c r="H900" s="33">
        <f t="shared" si="52"/>
        <v>3019.719952941176</v>
      </c>
      <c r="I900" s="34">
        <f t="shared" si="53"/>
        <v>-77.589952941175852</v>
      </c>
    </row>
    <row r="901" spans="1:9" x14ac:dyDescent="0.25">
      <c r="A901" s="7">
        <v>42532</v>
      </c>
      <c r="B901" s="9">
        <v>2969.83</v>
      </c>
      <c r="C901" t="e">
        <f>+VLOOKUP($A901,'USD X Barril WTI'!$A$6060:$B$8189,2,0)</f>
        <v>#N/A</v>
      </c>
      <c r="D901" s="36">
        <f>+IFERROR(VLOOKUP($A901,'TASA INTERVENCIÓN'!$A$9:$B$4757,2,0),D900)</f>
        <v>7.2499999999999995E-2</v>
      </c>
      <c r="E901" s="36">
        <v>5.0000000000000001E-3</v>
      </c>
      <c r="F901">
        <f t="shared" si="51"/>
        <v>0.93706293706293697</v>
      </c>
      <c r="G901" s="9">
        <f t="shared" si="50"/>
        <v>2782.9176223776221</v>
      </c>
      <c r="H901" s="33">
        <f t="shared" si="52"/>
        <v>3030.8624470588234</v>
      </c>
      <c r="I901" s="34">
        <f t="shared" si="53"/>
        <v>-61.032447058823436</v>
      </c>
    </row>
    <row r="902" spans="1:9" x14ac:dyDescent="0.25">
      <c r="A902" s="7">
        <v>42533</v>
      </c>
      <c r="B902" s="8">
        <v>2969.83</v>
      </c>
      <c r="C902" t="e">
        <f>+VLOOKUP($A902,'USD X Barril WTI'!$A$6060:$B$8189,2,0)</f>
        <v>#N/A</v>
      </c>
      <c r="D902" s="36">
        <f>+IFERROR(VLOOKUP($A902,'TASA INTERVENCIÓN'!$A$9:$B$4757,2,0),D901)</f>
        <v>7.2499999999999995E-2</v>
      </c>
      <c r="E902" s="36">
        <v>5.0000000000000001E-3</v>
      </c>
      <c r="F902">
        <f t="shared" si="51"/>
        <v>0.93706293706293697</v>
      </c>
      <c r="G902" s="9">
        <f t="shared" si="50"/>
        <v>2782.9176223776221</v>
      </c>
      <c r="H902" s="33">
        <f t="shared" si="52"/>
        <v>2992.885270588235</v>
      </c>
      <c r="I902" s="34">
        <f t="shared" si="53"/>
        <v>-23.055270588235089</v>
      </c>
    </row>
    <row r="903" spans="1:9" x14ac:dyDescent="0.25">
      <c r="A903" s="7">
        <v>42534</v>
      </c>
      <c r="B903" s="9">
        <v>2969.83</v>
      </c>
      <c r="C903">
        <f>+VLOOKUP($A903,'USD X Barril WTI'!$A$6060:$B$8189,2,0)</f>
        <v>48.89</v>
      </c>
      <c r="D903" s="36">
        <f>+IFERROR(VLOOKUP($A903,'TASA INTERVENCIÓN'!$A$9:$B$4757,2,0),D902)</f>
        <v>7.2499999999999995E-2</v>
      </c>
      <c r="E903" s="36">
        <v>5.0000000000000001E-3</v>
      </c>
      <c r="F903">
        <f t="shared" si="51"/>
        <v>0.93706293706293697</v>
      </c>
      <c r="G903" s="9">
        <f t="shared" si="50"/>
        <v>2782.9176223776221</v>
      </c>
      <c r="H903" s="33">
        <f t="shared" si="52"/>
        <v>2992.885270588235</v>
      </c>
      <c r="I903" s="34">
        <f t="shared" si="53"/>
        <v>-23.055270588235089</v>
      </c>
    </row>
    <row r="904" spans="1:9" x14ac:dyDescent="0.25">
      <c r="A904" s="7">
        <v>42535</v>
      </c>
      <c r="B904" s="8">
        <v>2990.35</v>
      </c>
      <c r="C904">
        <f>+VLOOKUP($A904,'USD X Barril WTI'!$A$6060:$B$8189,2,0)</f>
        <v>48.49</v>
      </c>
      <c r="D904" s="36">
        <f>+IFERROR(VLOOKUP($A904,'TASA INTERVENCIÓN'!$A$9:$B$4757,2,0),D903)</f>
        <v>7.2499999999999995E-2</v>
      </c>
      <c r="E904" s="36">
        <v>5.0000000000000001E-3</v>
      </c>
      <c r="F904">
        <f t="shared" si="51"/>
        <v>0.93706293706293697</v>
      </c>
      <c r="G904" s="9">
        <f t="shared" si="50"/>
        <v>2802.1461538461535</v>
      </c>
      <c r="H904" s="33">
        <f t="shared" si="52"/>
        <v>2992.885270588235</v>
      </c>
      <c r="I904" s="34">
        <f t="shared" si="53"/>
        <v>-2.5352705882351074</v>
      </c>
    </row>
    <row r="905" spans="1:9" x14ac:dyDescent="0.25">
      <c r="A905" s="7">
        <v>42536</v>
      </c>
      <c r="B905" s="9">
        <v>3003.28</v>
      </c>
      <c r="C905">
        <f>+VLOOKUP($A905,'USD X Barril WTI'!$A$6060:$B$8189,2,0)</f>
        <v>47.92</v>
      </c>
      <c r="D905" s="36">
        <f>+IFERROR(VLOOKUP($A905,'TASA INTERVENCIÓN'!$A$9:$B$4757,2,0),D904)</f>
        <v>7.2499999999999995E-2</v>
      </c>
      <c r="E905" s="36">
        <v>5.0000000000000001E-3</v>
      </c>
      <c r="F905">
        <f t="shared" si="51"/>
        <v>0.93706293706293697</v>
      </c>
      <c r="G905" s="9">
        <f t="shared" ref="G905:G968" si="54">+B905*F905</f>
        <v>2814.2623776223777</v>
      </c>
      <c r="H905" s="33">
        <f t="shared" si="52"/>
        <v>3004.0750588235292</v>
      </c>
      <c r="I905" s="34">
        <f t="shared" si="53"/>
        <v>-0.79505882352896151</v>
      </c>
    </row>
    <row r="906" spans="1:9" x14ac:dyDescent="0.25">
      <c r="A906" s="7">
        <v>42537</v>
      </c>
      <c r="B906" s="8">
        <v>2989.56</v>
      </c>
      <c r="C906">
        <f>+VLOOKUP($A906,'USD X Barril WTI'!$A$6060:$B$8189,2,0)</f>
        <v>46.14</v>
      </c>
      <c r="D906" s="36">
        <f>+IFERROR(VLOOKUP($A906,'TASA INTERVENCIÓN'!$A$9:$B$4757,2,0),D905)</f>
        <v>7.2499999999999995E-2</v>
      </c>
      <c r="E906" s="36">
        <v>5.0000000000000001E-3</v>
      </c>
      <c r="F906">
        <f t="shared" ref="F906:F969" si="55">+(1+E906)/(1+D906)</f>
        <v>0.93706293706293697</v>
      </c>
      <c r="G906" s="9">
        <f t="shared" si="54"/>
        <v>2801.4058741258737</v>
      </c>
      <c r="H906" s="33">
        <f t="shared" si="52"/>
        <v>3004.0088470588234</v>
      </c>
      <c r="I906" s="34">
        <f t="shared" si="53"/>
        <v>-14.448847058823503</v>
      </c>
    </row>
    <row r="907" spans="1:9" x14ac:dyDescent="0.25">
      <c r="A907" s="7">
        <v>42538</v>
      </c>
      <c r="B907" s="9">
        <v>3019.12</v>
      </c>
      <c r="C907">
        <f>+VLOOKUP($A907,'USD X Barril WTI'!$A$6060:$B$8189,2,0)</f>
        <v>48</v>
      </c>
      <c r="D907" s="36">
        <f>+IFERROR(VLOOKUP($A907,'TASA INTERVENCIÓN'!$A$9:$B$4757,2,0),D906)</f>
        <v>7.2499999999999995E-2</v>
      </c>
      <c r="E907" s="36">
        <v>5.0000000000000001E-3</v>
      </c>
      <c r="F907">
        <f t="shared" si="55"/>
        <v>0.93706293706293697</v>
      </c>
      <c r="G907" s="9">
        <f t="shared" si="54"/>
        <v>2829.105454545454</v>
      </c>
      <c r="H907" s="33">
        <f t="shared" si="52"/>
        <v>2985.1101176470588</v>
      </c>
      <c r="I907" s="34">
        <f t="shared" si="53"/>
        <v>34.009882352941077</v>
      </c>
    </row>
    <row r="908" spans="1:9" x14ac:dyDescent="0.25">
      <c r="A908" s="7">
        <v>42539</v>
      </c>
      <c r="B908" s="8">
        <v>3010.91</v>
      </c>
      <c r="C908" t="e">
        <f>+VLOOKUP($A908,'USD X Barril WTI'!$A$6060:$B$8189,2,0)</f>
        <v>#N/A</v>
      </c>
      <c r="D908" s="36">
        <f>+IFERROR(VLOOKUP($A908,'TASA INTERVENCIÓN'!$A$9:$B$4757,2,0),D907)</f>
        <v>7.2499999999999995E-2</v>
      </c>
      <c r="E908" s="36">
        <v>5.0000000000000001E-3</v>
      </c>
      <c r="F908">
        <f t="shared" si="55"/>
        <v>0.93706293706293697</v>
      </c>
      <c r="G908" s="9">
        <f t="shared" si="54"/>
        <v>2821.4121678321676</v>
      </c>
      <c r="H908" s="33">
        <f t="shared" si="52"/>
        <v>2920.3077176470583</v>
      </c>
      <c r="I908" s="34">
        <f t="shared" si="53"/>
        <v>90.602282352941529</v>
      </c>
    </row>
    <row r="909" spans="1:9" x14ac:dyDescent="0.25">
      <c r="A909" s="7">
        <v>42540</v>
      </c>
      <c r="B909" s="9">
        <v>3010.91</v>
      </c>
      <c r="C909" t="e">
        <f>+VLOOKUP($A909,'USD X Barril WTI'!$A$6060:$B$8189,2,0)</f>
        <v>#N/A</v>
      </c>
      <c r="D909" s="36">
        <f>+IFERROR(VLOOKUP($A909,'TASA INTERVENCIÓN'!$A$9:$B$4757,2,0),D908)</f>
        <v>7.2499999999999995E-2</v>
      </c>
      <c r="E909" s="36">
        <v>5.0000000000000001E-3</v>
      </c>
      <c r="F909">
        <f t="shared" si="55"/>
        <v>0.93706293706293697</v>
      </c>
      <c r="G909" s="9">
        <f t="shared" si="54"/>
        <v>2821.4121678321676</v>
      </c>
      <c r="H909" s="33">
        <f t="shared" si="52"/>
        <v>2899.8766588235289</v>
      </c>
      <c r="I909" s="34">
        <f t="shared" si="53"/>
        <v>111.03334117647091</v>
      </c>
    </row>
    <row r="910" spans="1:9" x14ac:dyDescent="0.25">
      <c r="A910" s="7">
        <v>42541</v>
      </c>
      <c r="B910" s="8">
        <v>3010.91</v>
      </c>
      <c r="C910">
        <f>+VLOOKUP($A910,'USD X Barril WTI'!$A$6060:$B$8189,2,0)</f>
        <v>49.4</v>
      </c>
      <c r="D910" s="36">
        <f>+IFERROR(VLOOKUP($A910,'TASA INTERVENCIÓN'!$A$9:$B$4757,2,0),D909)</f>
        <v>7.2499999999999995E-2</v>
      </c>
      <c r="E910" s="36">
        <v>5.0000000000000001E-3</v>
      </c>
      <c r="F910">
        <f t="shared" si="55"/>
        <v>0.93706293706293697</v>
      </c>
      <c r="G910" s="9">
        <f t="shared" si="54"/>
        <v>2821.4121678321676</v>
      </c>
      <c r="H910" s="33">
        <f t="shared" si="52"/>
        <v>2899.8766588235289</v>
      </c>
      <c r="I910" s="34">
        <f t="shared" si="53"/>
        <v>111.03334117647091</v>
      </c>
    </row>
    <row r="911" spans="1:9" x14ac:dyDescent="0.25">
      <c r="A911" s="7">
        <v>42542</v>
      </c>
      <c r="B911" s="9">
        <v>2972.97</v>
      </c>
      <c r="C911">
        <f>+VLOOKUP($A911,'USD X Barril WTI'!$A$6060:$B$8189,2,0)</f>
        <v>48.95</v>
      </c>
      <c r="D911" s="36">
        <f>+IFERROR(VLOOKUP($A911,'TASA INTERVENCIÓN'!$A$9:$B$4757,2,0),D910)</f>
        <v>7.2499999999999995E-2</v>
      </c>
      <c r="E911" s="36">
        <v>5.0000000000000001E-3</v>
      </c>
      <c r="F911">
        <f t="shared" si="55"/>
        <v>0.93706293706293697</v>
      </c>
      <c r="G911" s="9">
        <f t="shared" si="54"/>
        <v>2785.8599999999997</v>
      </c>
      <c r="H911" s="33">
        <f t="shared" si="52"/>
        <v>2899.8766588235289</v>
      </c>
      <c r="I911" s="34">
        <f t="shared" si="53"/>
        <v>73.093341176470858</v>
      </c>
    </row>
    <row r="912" spans="1:9" x14ac:dyDescent="0.25">
      <c r="A912" s="7">
        <v>42543</v>
      </c>
      <c r="B912" s="8">
        <v>2976.29</v>
      </c>
      <c r="C912">
        <f>+VLOOKUP($A912,'USD X Barril WTI'!$A$6060:$B$8189,2,0)</f>
        <v>49.16</v>
      </c>
      <c r="D912" s="36">
        <f>+IFERROR(VLOOKUP($A912,'TASA INTERVENCIÓN'!$A$9:$B$4757,2,0),D911)</f>
        <v>7.2499999999999995E-2</v>
      </c>
      <c r="E912" s="36">
        <v>5.0000000000000001E-3</v>
      </c>
      <c r="F912">
        <f t="shared" si="55"/>
        <v>0.93706293706293697</v>
      </c>
      <c r="G912" s="9">
        <f t="shared" si="54"/>
        <v>2788.9710489510485</v>
      </c>
      <c r="H912" s="33">
        <f t="shared" si="52"/>
        <v>2893.0694366197181</v>
      </c>
      <c r="I912" s="34">
        <f t="shared" si="53"/>
        <v>83.220563380281874</v>
      </c>
    </row>
    <row r="913" spans="1:9" x14ac:dyDescent="0.25">
      <c r="A913" s="7">
        <v>42544</v>
      </c>
      <c r="B913" s="9">
        <v>2944.06</v>
      </c>
      <c r="C913">
        <f>+VLOOKUP($A913,'USD X Barril WTI'!$A$6060:$B$8189,2,0)</f>
        <v>49.34</v>
      </c>
      <c r="D913" s="36">
        <f>+IFERROR(VLOOKUP($A913,'TASA INTERVENCIÓN'!$A$9:$B$4757,2,0),D912)</f>
        <v>7.4999999999999997E-2</v>
      </c>
      <c r="E913" s="36">
        <v>5.0000000000000001E-3</v>
      </c>
      <c r="F913">
        <f t="shared" si="55"/>
        <v>0.93488372093023253</v>
      </c>
      <c r="G913" s="9">
        <f t="shared" si="54"/>
        <v>2752.3537674418603</v>
      </c>
      <c r="H913" s="33">
        <f t="shared" si="52"/>
        <v>2878.4615492957746</v>
      </c>
      <c r="I913" s="34">
        <f t="shared" si="53"/>
        <v>65.598450704225343</v>
      </c>
    </row>
    <row r="914" spans="1:9" x14ac:dyDescent="0.25">
      <c r="A914" s="7">
        <v>42545</v>
      </c>
      <c r="B914" s="8">
        <v>2897.53</v>
      </c>
      <c r="C914">
        <f>+VLOOKUP($A914,'USD X Barril WTI'!$A$6060:$B$8189,2,0)</f>
        <v>46.7</v>
      </c>
      <c r="D914" s="36">
        <f>+IFERROR(VLOOKUP($A914,'TASA INTERVENCIÓN'!$A$9:$B$4757,2,0),D913)</f>
        <v>7.4999999999999997E-2</v>
      </c>
      <c r="E914" s="36">
        <v>5.0000000000000001E-3</v>
      </c>
      <c r="F914">
        <f t="shared" si="55"/>
        <v>0.93488372093023253</v>
      </c>
      <c r="G914" s="9">
        <f t="shared" si="54"/>
        <v>2708.8536279069767</v>
      </c>
      <c r="H914" s="33">
        <f t="shared" si="52"/>
        <v>2886.4732394366197</v>
      </c>
      <c r="I914" s="34">
        <f t="shared" si="53"/>
        <v>11.056760563380521</v>
      </c>
    </row>
    <row r="915" spans="1:9" x14ac:dyDescent="0.25">
      <c r="A915" s="7">
        <v>42546</v>
      </c>
      <c r="B915" s="9">
        <v>2972.92</v>
      </c>
      <c r="C915" t="e">
        <f>+VLOOKUP($A915,'USD X Barril WTI'!$A$6060:$B$8189,2,0)</f>
        <v>#N/A</v>
      </c>
      <c r="D915" s="36">
        <f>+IFERROR(VLOOKUP($A915,'TASA INTERVENCIÓN'!$A$9:$B$4757,2,0),D914)</f>
        <v>7.4999999999999997E-2</v>
      </c>
      <c r="E915" s="36">
        <v>5.0000000000000001E-3</v>
      </c>
      <c r="F915">
        <f t="shared" si="55"/>
        <v>0.93488372093023253</v>
      </c>
      <c r="G915" s="9">
        <f t="shared" si="54"/>
        <v>2779.334511627907</v>
      </c>
      <c r="H915" s="33">
        <f t="shared" si="52"/>
        <v>2886.4732394366197</v>
      </c>
      <c r="I915" s="34">
        <f t="shared" si="53"/>
        <v>86.446760563380394</v>
      </c>
    </row>
    <row r="916" spans="1:9" x14ac:dyDescent="0.25">
      <c r="A916" s="7">
        <v>42547</v>
      </c>
      <c r="B916" s="8">
        <v>2972.92</v>
      </c>
      <c r="C916" t="e">
        <f>+VLOOKUP($A916,'USD X Barril WTI'!$A$6060:$B$8189,2,0)</f>
        <v>#N/A</v>
      </c>
      <c r="D916" s="36">
        <f>+IFERROR(VLOOKUP($A916,'TASA INTERVENCIÓN'!$A$9:$B$4757,2,0),D915)</f>
        <v>7.4999999999999997E-2</v>
      </c>
      <c r="E916" s="36">
        <v>5.0000000000000001E-3</v>
      </c>
      <c r="F916">
        <f t="shared" si="55"/>
        <v>0.93488372093023253</v>
      </c>
      <c r="G916" s="9">
        <f t="shared" si="54"/>
        <v>2779.334511627907</v>
      </c>
      <c r="H916" s="33">
        <f t="shared" si="52"/>
        <v>2886.4732394366197</v>
      </c>
      <c r="I916" s="34">
        <f t="shared" si="53"/>
        <v>86.446760563380394</v>
      </c>
    </row>
    <row r="917" spans="1:9" x14ac:dyDescent="0.25">
      <c r="A917" s="7">
        <v>42548</v>
      </c>
      <c r="B917" s="9">
        <v>2972.92</v>
      </c>
      <c r="C917">
        <f>+VLOOKUP($A917,'USD X Barril WTI'!$A$6060:$B$8189,2,0)</f>
        <v>45.8</v>
      </c>
      <c r="D917" s="36">
        <f>+IFERROR(VLOOKUP($A917,'TASA INTERVENCIÓN'!$A$9:$B$4757,2,0),D916)</f>
        <v>7.4999999999999997E-2</v>
      </c>
      <c r="E917" s="36">
        <v>5.0000000000000001E-3</v>
      </c>
      <c r="F917">
        <f t="shared" si="55"/>
        <v>0.93488372093023253</v>
      </c>
      <c r="G917" s="9">
        <f t="shared" si="54"/>
        <v>2779.334511627907</v>
      </c>
      <c r="H917" s="33">
        <f t="shared" si="52"/>
        <v>2886.4732394366197</v>
      </c>
      <c r="I917" s="34">
        <f t="shared" si="53"/>
        <v>86.446760563380394</v>
      </c>
    </row>
    <row r="918" spans="1:9" x14ac:dyDescent="0.25">
      <c r="A918" s="7">
        <v>42549</v>
      </c>
      <c r="B918" s="8">
        <v>3022.78</v>
      </c>
      <c r="C918">
        <f>+VLOOKUP($A918,'USD X Barril WTI'!$A$6060:$B$8189,2,0)</f>
        <v>47.93</v>
      </c>
      <c r="D918" s="36">
        <f>+IFERROR(VLOOKUP($A918,'TASA INTERVENCIÓN'!$A$9:$B$4757,2,0),D917)</f>
        <v>7.4999999999999997E-2</v>
      </c>
      <c r="E918" s="36">
        <v>5.0000000000000001E-3</v>
      </c>
      <c r="F918">
        <f t="shared" si="55"/>
        <v>0.93488372093023253</v>
      </c>
      <c r="G918" s="9">
        <f t="shared" si="54"/>
        <v>2825.9478139534885</v>
      </c>
      <c r="H918" s="33">
        <f t="shared" si="52"/>
        <v>2886.4732394366197</v>
      </c>
      <c r="I918" s="34">
        <f t="shared" si="53"/>
        <v>136.30676056338052</v>
      </c>
    </row>
    <row r="919" spans="1:9" x14ac:dyDescent="0.25">
      <c r="A919" s="7">
        <v>42550</v>
      </c>
      <c r="B919" s="9">
        <v>3005.18</v>
      </c>
      <c r="C919">
        <f>+VLOOKUP($A919,'USD X Barril WTI'!$A$6060:$B$8189,2,0)</f>
        <v>49.85</v>
      </c>
      <c r="D919" s="36">
        <f>+IFERROR(VLOOKUP($A919,'TASA INTERVENCIÓN'!$A$9:$B$4757,2,0),D918)</f>
        <v>7.4999999999999997E-2</v>
      </c>
      <c r="E919" s="36">
        <v>5.0000000000000001E-3</v>
      </c>
      <c r="F919">
        <f t="shared" si="55"/>
        <v>0.93488372093023253</v>
      </c>
      <c r="G919" s="9">
        <f t="shared" si="54"/>
        <v>2809.4938604651161</v>
      </c>
      <c r="H919" s="33">
        <f t="shared" si="52"/>
        <v>2876.1401408450702</v>
      </c>
      <c r="I919" s="34">
        <f t="shared" si="53"/>
        <v>129.03985915492967</v>
      </c>
    </row>
    <row r="920" spans="1:9" x14ac:dyDescent="0.25">
      <c r="A920" s="7">
        <v>42551</v>
      </c>
      <c r="B920" s="8">
        <v>2916.15</v>
      </c>
      <c r="C920">
        <f>+VLOOKUP($A920,'USD X Barril WTI'!$A$6060:$B$8189,2,0)</f>
        <v>48.27</v>
      </c>
      <c r="D920" s="36">
        <f>+IFERROR(VLOOKUP($A920,'TASA INTERVENCIÓN'!$A$9:$B$4757,2,0),D919)</f>
        <v>7.4999999999999997E-2</v>
      </c>
      <c r="E920" s="36">
        <v>5.0000000000000001E-3</v>
      </c>
      <c r="F920">
        <f t="shared" si="55"/>
        <v>0.93488372093023253</v>
      </c>
      <c r="G920" s="9">
        <f t="shared" si="54"/>
        <v>2726.2611627906977</v>
      </c>
      <c r="H920" s="33">
        <f t="shared" si="52"/>
        <v>2880.367746478873</v>
      </c>
      <c r="I920" s="34">
        <f t="shared" si="53"/>
        <v>35.782253521127132</v>
      </c>
    </row>
    <row r="921" spans="1:9" x14ac:dyDescent="0.25">
      <c r="A921" s="7">
        <v>42552</v>
      </c>
      <c r="B921" s="9">
        <v>2919.01</v>
      </c>
      <c r="C921">
        <f>+VLOOKUP($A921,'USD X Barril WTI'!$A$6060:$B$8189,2,0)</f>
        <v>49.02</v>
      </c>
      <c r="D921" s="36">
        <f>+IFERROR(VLOOKUP($A921,'TASA INTERVENCIÓN'!$A$9:$B$4757,2,0),D920)</f>
        <v>7.4999999999999997E-2</v>
      </c>
      <c r="E921" s="36">
        <v>5.0000000000000001E-3</v>
      </c>
      <c r="F921">
        <f t="shared" si="55"/>
        <v>0.93488372093023253</v>
      </c>
      <c r="G921" s="9">
        <f t="shared" si="54"/>
        <v>2728.9349302325581</v>
      </c>
      <c r="H921" s="33">
        <f t="shared" si="52"/>
        <v>2852.07676056338</v>
      </c>
      <c r="I921" s="34">
        <f t="shared" si="53"/>
        <v>66.93323943662017</v>
      </c>
    </row>
    <row r="922" spans="1:9" x14ac:dyDescent="0.25">
      <c r="A922" s="7">
        <v>42553</v>
      </c>
      <c r="B922" s="8">
        <v>2914.38</v>
      </c>
      <c r="C922" t="e">
        <f>+VLOOKUP($A922,'USD X Barril WTI'!$A$6060:$B$8189,2,0)</f>
        <v>#N/A</v>
      </c>
      <c r="D922" s="36">
        <f>+IFERROR(VLOOKUP($A922,'TASA INTERVENCIÓN'!$A$9:$B$4757,2,0),D921)</f>
        <v>7.4999999999999997E-2</v>
      </c>
      <c r="E922" s="36">
        <v>5.0000000000000001E-3</v>
      </c>
      <c r="F922">
        <f t="shared" si="55"/>
        <v>0.93488372093023253</v>
      </c>
      <c r="G922" s="9">
        <f t="shared" si="54"/>
        <v>2724.606418604651</v>
      </c>
      <c r="H922" s="33">
        <f t="shared" si="52"/>
        <v>2831.5804225352113</v>
      </c>
      <c r="I922" s="34">
        <f t="shared" si="53"/>
        <v>82.799577464788854</v>
      </c>
    </row>
    <row r="923" spans="1:9" x14ac:dyDescent="0.25">
      <c r="A923" s="7">
        <v>42554</v>
      </c>
      <c r="B923" s="9">
        <v>2914.38</v>
      </c>
      <c r="C923" t="e">
        <f>+VLOOKUP($A923,'USD X Barril WTI'!$A$6060:$B$8189,2,0)</f>
        <v>#N/A</v>
      </c>
      <c r="D923" s="36">
        <f>+IFERROR(VLOOKUP($A923,'TASA INTERVENCIÓN'!$A$9:$B$4757,2,0),D922)</f>
        <v>7.4999999999999997E-2</v>
      </c>
      <c r="E923" s="36">
        <v>5.0000000000000001E-3</v>
      </c>
      <c r="F923">
        <f t="shared" si="55"/>
        <v>0.93488372093023253</v>
      </c>
      <c r="G923" s="9">
        <f t="shared" si="54"/>
        <v>2724.606418604651</v>
      </c>
      <c r="H923" s="33">
        <f t="shared" si="52"/>
        <v>2867.2980281690138</v>
      </c>
      <c r="I923" s="34">
        <f t="shared" si="53"/>
        <v>47.081971830986276</v>
      </c>
    </row>
    <row r="924" spans="1:9" x14ac:dyDescent="0.25">
      <c r="A924" s="7">
        <v>42555</v>
      </c>
      <c r="B924" s="8">
        <v>2914.38</v>
      </c>
      <c r="C924" t="e">
        <f>+VLOOKUP($A924,'USD X Barril WTI'!$A$6060:$B$8189,2,0)</f>
        <v>#N/A</v>
      </c>
      <c r="D924" s="36">
        <f>+IFERROR(VLOOKUP($A924,'TASA INTERVENCIÓN'!$A$9:$B$4757,2,0),D923)</f>
        <v>7.4999999999999997E-2</v>
      </c>
      <c r="E924" s="36">
        <v>5.0000000000000001E-3</v>
      </c>
      <c r="F924">
        <f t="shared" si="55"/>
        <v>0.93488372093023253</v>
      </c>
      <c r="G924" s="9">
        <f t="shared" si="54"/>
        <v>2724.606418604651</v>
      </c>
      <c r="H924" s="33">
        <f t="shared" si="52"/>
        <v>2867.2980281690138</v>
      </c>
      <c r="I924" s="34">
        <f t="shared" si="53"/>
        <v>47.081971830986276</v>
      </c>
    </row>
    <row r="925" spans="1:9" x14ac:dyDescent="0.25">
      <c r="A925" s="7">
        <v>42556</v>
      </c>
      <c r="B925" s="9">
        <v>2914.38</v>
      </c>
      <c r="C925">
        <f>+VLOOKUP($A925,'USD X Barril WTI'!$A$6060:$B$8189,2,0)</f>
        <v>46.73</v>
      </c>
      <c r="D925" s="36">
        <f>+IFERROR(VLOOKUP($A925,'TASA INTERVENCIÓN'!$A$9:$B$4757,2,0),D924)</f>
        <v>7.4999999999999997E-2</v>
      </c>
      <c r="E925" s="36">
        <v>5.0000000000000001E-3</v>
      </c>
      <c r="F925">
        <f t="shared" si="55"/>
        <v>0.93488372093023253</v>
      </c>
      <c r="G925" s="9">
        <f t="shared" si="54"/>
        <v>2724.606418604651</v>
      </c>
      <c r="H925" s="33">
        <f t="shared" ref="H925:H988" si="56">+G833</f>
        <v>2867.2980281690138</v>
      </c>
      <c r="I925" s="34">
        <f t="shared" si="53"/>
        <v>47.081971830986276</v>
      </c>
    </row>
    <row r="926" spans="1:9" x14ac:dyDescent="0.25">
      <c r="A926" s="7">
        <v>42557</v>
      </c>
      <c r="B926" s="8">
        <v>2966.87</v>
      </c>
      <c r="C926">
        <f>+VLOOKUP($A926,'USD X Barril WTI'!$A$6060:$B$8189,2,0)</f>
        <v>47.37</v>
      </c>
      <c r="D926" s="36">
        <f>+IFERROR(VLOOKUP($A926,'TASA INTERVENCIÓN'!$A$9:$B$4757,2,0),D925)</f>
        <v>7.4999999999999997E-2</v>
      </c>
      <c r="E926" s="36">
        <v>5.0000000000000001E-3</v>
      </c>
      <c r="F926">
        <f t="shared" si="55"/>
        <v>0.93488372093023253</v>
      </c>
      <c r="G926" s="9">
        <f t="shared" si="54"/>
        <v>2773.6784651162789</v>
      </c>
      <c r="H926" s="33">
        <f t="shared" si="56"/>
        <v>2894.1546478873238</v>
      </c>
      <c r="I926" s="34">
        <f t="shared" si="53"/>
        <v>72.715352112676101</v>
      </c>
    </row>
    <row r="927" spans="1:9" x14ac:dyDescent="0.25">
      <c r="A927" s="7">
        <v>42558</v>
      </c>
      <c r="B927" s="9">
        <v>3003.2</v>
      </c>
      <c r="C927">
        <f>+VLOOKUP($A927,'USD X Barril WTI'!$A$6060:$B$8189,2,0)</f>
        <v>45.22</v>
      </c>
      <c r="D927" s="36">
        <f>+IFERROR(VLOOKUP($A927,'TASA INTERVENCIÓN'!$A$9:$B$4757,2,0),D926)</f>
        <v>7.4999999999999997E-2</v>
      </c>
      <c r="E927" s="36">
        <v>5.0000000000000001E-3</v>
      </c>
      <c r="F927">
        <f t="shared" si="55"/>
        <v>0.93488372093023253</v>
      </c>
      <c r="G927" s="9">
        <f t="shared" si="54"/>
        <v>2807.6427906976742</v>
      </c>
      <c r="H927" s="33">
        <f t="shared" si="56"/>
        <v>2911.9709859154932</v>
      </c>
      <c r="I927" s="34">
        <f t="shared" si="53"/>
        <v>91.229014084506616</v>
      </c>
    </row>
    <row r="928" spans="1:9" x14ac:dyDescent="0.25">
      <c r="A928" s="7">
        <v>42559</v>
      </c>
      <c r="B928" s="8">
        <v>2986.49</v>
      </c>
      <c r="C928">
        <f>+VLOOKUP($A928,'USD X Barril WTI'!$A$6060:$B$8189,2,0)</f>
        <v>45.37</v>
      </c>
      <c r="D928" s="36">
        <f>+IFERROR(VLOOKUP($A928,'TASA INTERVENCIÓN'!$A$9:$B$4757,2,0),D927)</f>
        <v>7.4999999999999997E-2</v>
      </c>
      <c r="E928" s="36">
        <v>5.0000000000000001E-3</v>
      </c>
      <c r="F928">
        <f t="shared" si="55"/>
        <v>0.93488372093023253</v>
      </c>
      <c r="G928" s="9">
        <f t="shared" si="54"/>
        <v>2792.0208837209298</v>
      </c>
      <c r="H928" s="33">
        <f t="shared" si="56"/>
        <v>2907.7905633802816</v>
      </c>
      <c r="I928" s="34">
        <f t="shared" si="53"/>
        <v>78.699436619718199</v>
      </c>
    </row>
    <row r="929" spans="1:9" x14ac:dyDescent="0.25">
      <c r="A929" s="7">
        <v>42560</v>
      </c>
      <c r="B929" s="9">
        <v>2952.64</v>
      </c>
      <c r="C929" t="e">
        <f>+VLOOKUP($A929,'USD X Barril WTI'!$A$6060:$B$8189,2,0)</f>
        <v>#N/A</v>
      </c>
      <c r="D929" s="36">
        <f>+IFERROR(VLOOKUP($A929,'TASA INTERVENCIÓN'!$A$9:$B$4757,2,0),D928)</f>
        <v>7.4999999999999997E-2</v>
      </c>
      <c r="E929" s="36">
        <v>5.0000000000000001E-3</v>
      </c>
      <c r="F929">
        <f t="shared" si="55"/>
        <v>0.93488372093023253</v>
      </c>
      <c r="G929" s="9">
        <f t="shared" si="54"/>
        <v>2760.3750697674418</v>
      </c>
      <c r="H929" s="33">
        <f t="shared" si="56"/>
        <v>2934.4112676056334</v>
      </c>
      <c r="I929" s="34">
        <f t="shared" si="53"/>
        <v>18.228732394366489</v>
      </c>
    </row>
    <row r="930" spans="1:9" x14ac:dyDescent="0.25">
      <c r="A930" s="7">
        <v>42561</v>
      </c>
      <c r="B930" s="8">
        <v>2952.64</v>
      </c>
      <c r="C930" t="e">
        <f>+VLOOKUP($A930,'USD X Barril WTI'!$A$6060:$B$8189,2,0)</f>
        <v>#N/A</v>
      </c>
      <c r="D930" s="36">
        <f>+IFERROR(VLOOKUP($A930,'TASA INTERVENCIÓN'!$A$9:$B$4757,2,0),D929)</f>
        <v>7.4999999999999997E-2</v>
      </c>
      <c r="E930" s="36">
        <v>5.0000000000000001E-3</v>
      </c>
      <c r="F930">
        <f t="shared" si="55"/>
        <v>0.93488372093023253</v>
      </c>
      <c r="G930" s="9">
        <f t="shared" si="54"/>
        <v>2760.3750697674418</v>
      </c>
      <c r="H930" s="33">
        <f t="shared" si="56"/>
        <v>2902.9778873239434</v>
      </c>
      <c r="I930" s="34">
        <f t="shared" si="53"/>
        <v>49.662112676056495</v>
      </c>
    </row>
    <row r="931" spans="1:9" x14ac:dyDescent="0.25">
      <c r="A931" s="7">
        <v>42562</v>
      </c>
      <c r="B931" s="9">
        <v>2952.64</v>
      </c>
      <c r="C931">
        <f>+VLOOKUP($A931,'USD X Barril WTI'!$A$6060:$B$8189,2,0)</f>
        <v>44.73</v>
      </c>
      <c r="D931" s="36">
        <f>+IFERROR(VLOOKUP($A931,'TASA INTERVENCIÓN'!$A$9:$B$4757,2,0),D930)</f>
        <v>7.4999999999999997E-2</v>
      </c>
      <c r="E931" s="36">
        <v>5.0000000000000001E-3</v>
      </c>
      <c r="F931">
        <f t="shared" si="55"/>
        <v>0.93488372093023253</v>
      </c>
      <c r="G931" s="9">
        <f t="shared" si="54"/>
        <v>2760.3750697674418</v>
      </c>
      <c r="H931" s="33">
        <f t="shared" si="56"/>
        <v>2902.9778873239434</v>
      </c>
      <c r="I931" s="34">
        <f t="shared" si="53"/>
        <v>49.662112676056495</v>
      </c>
    </row>
    <row r="932" spans="1:9" x14ac:dyDescent="0.25">
      <c r="A932" s="7">
        <v>42563</v>
      </c>
      <c r="B932" s="8">
        <v>2929.81</v>
      </c>
      <c r="C932">
        <f>+VLOOKUP($A932,'USD X Barril WTI'!$A$6060:$B$8189,2,0)</f>
        <v>46.82</v>
      </c>
      <c r="D932" s="36">
        <f>+IFERROR(VLOOKUP($A932,'TASA INTERVENCIÓN'!$A$9:$B$4757,2,0),D931)</f>
        <v>7.4999999999999997E-2</v>
      </c>
      <c r="E932" s="36">
        <v>5.0000000000000001E-3</v>
      </c>
      <c r="F932">
        <f t="shared" si="55"/>
        <v>0.93488372093023253</v>
      </c>
      <c r="G932" s="9">
        <f t="shared" si="54"/>
        <v>2739.0316744186043</v>
      </c>
      <c r="H932" s="33">
        <f t="shared" si="56"/>
        <v>2902.9778873239434</v>
      </c>
      <c r="I932" s="34">
        <f t="shared" si="53"/>
        <v>26.832112676056568</v>
      </c>
    </row>
    <row r="933" spans="1:9" x14ac:dyDescent="0.25">
      <c r="A933" s="7">
        <v>42564</v>
      </c>
      <c r="B933" s="9">
        <v>2911.91</v>
      </c>
      <c r="C933">
        <f>+VLOOKUP($A933,'USD X Barril WTI'!$A$6060:$B$8189,2,0)</f>
        <v>44.87</v>
      </c>
      <c r="D933" s="36">
        <f>+IFERROR(VLOOKUP($A933,'TASA INTERVENCIÓN'!$A$9:$B$4757,2,0),D932)</f>
        <v>7.4999999999999997E-2</v>
      </c>
      <c r="E933" s="36">
        <v>5.0000000000000001E-3</v>
      </c>
      <c r="F933">
        <f t="shared" si="55"/>
        <v>0.93488372093023253</v>
      </c>
      <c r="G933" s="9">
        <f t="shared" si="54"/>
        <v>2722.2972558139531</v>
      </c>
      <c r="H933" s="33">
        <f t="shared" si="56"/>
        <v>2885.6805633802815</v>
      </c>
      <c r="I933" s="34">
        <f t="shared" si="53"/>
        <v>26.229436619718399</v>
      </c>
    </row>
    <row r="934" spans="1:9" x14ac:dyDescent="0.25">
      <c r="A934" s="7">
        <v>42565</v>
      </c>
      <c r="B934" s="8">
        <v>2936.53</v>
      </c>
      <c r="C934">
        <f>+VLOOKUP($A934,'USD X Barril WTI'!$A$6060:$B$8189,2,0)</f>
        <v>45.64</v>
      </c>
      <c r="D934" s="36">
        <f>+IFERROR(VLOOKUP($A934,'TASA INTERVENCIÓN'!$A$9:$B$4757,2,0),D933)</f>
        <v>7.4999999999999997E-2</v>
      </c>
      <c r="E934" s="36">
        <v>5.0000000000000001E-3</v>
      </c>
      <c r="F934">
        <f t="shared" si="55"/>
        <v>0.93488372093023253</v>
      </c>
      <c r="G934" s="9">
        <f t="shared" si="54"/>
        <v>2745.3140930232557</v>
      </c>
      <c r="H934" s="33">
        <f t="shared" si="56"/>
        <v>2865.4956338028169</v>
      </c>
      <c r="I934" s="34">
        <f t="shared" ref="I934:I997" si="57">+B934-H934</f>
        <v>71.034366197183317</v>
      </c>
    </row>
    <row r="935" spans="1:9" x14ac:dyDescent="0.25">
      <c r="A935" s="7">
        <v>42566</v>
      </c>
      <c r="B935" s="9">
        <v>2923.07</v>
      </c>
      <c r="C935">
        <f>+VLOOKUP($A935,'USD X Barril WTI'!$A$6060:$B$8189,2,0)</f>
        <v>45.93</v>
      </c>
      <c r="D935" s="36">
        <f>+IFERROR(VLOOKUP($A935,'TASA INTERVENCIÓN'!$A$9:$B$4757,2,0),D934)</f>
        <v>7.4999999999999997E-2</v>
      </c>
      <c r="E935" s="36">
        <v>5.0000000000000001E-3</v>
      </c>
      <c r="F935">
        <f t="shared" si="55"/>
        <v>0.93488372093023253</v>
      </c>
      <c r="G935" s="9">
        <f t="shared" si="54"/>
        <v>2732.7305581395349</v>
      </c>
      <c r="H935" s="33">
        <f t="shared" si="56"/>
        <v>2836.9781690140844</v>
      </c>
      <c r="I935" s="34">
        <f t="shared" si="57"/>
        <v>86.091830985915749</v>
      </c>
    </row>
    <row r="936" spans="1:9" x14ac:dyDescent="0.25">
      <c r="A936" s="7">
        <v>42567</v>
      </c>
      <c r="B936" s="8">
        <v>2923.46</v>
      </c>
      <c r="C936" t="e">
        <f>+VLOOKUP($A936,'USD X Barril WTI'!$A$6060:$B$8189,2,0)</f>
        <v>#N/A</v>
      </c>
      <c r="D936" s="36">
        <f>+IFERROR(VLOOKUP($A936,'TASA INTERVENCIÓN'!$A$9:$B$4757,2,0),D935)</f>
        <v>7.4999999999999997E-2</v>
      </c>
      <c r="E936" s="36">
        <v>5.0000000000000001E-3</v>
      </c>
      <c r="F936">
        <f t="shared" si="55"/>
        <v>0.93488372093023253</v>
      </c>
      <c r="G936" s="9">
        <f t="shared" si="54"/>
        <v>2733.0951627906975</v>
      </c>
      <c r="H936" s="33">
        <f t="shared" si="56"/>
        <v>2831.7219718309861</v>
      </c>
      <c r="I936" s="34">
        <f t="shared" si="57"/>
        <v>91.738028169013887</v>
      </c>
    </row>
    <row r="937" spans="1:9" x14ac:dyDescent="0.25">
      <c r="A937" s="7">
        <v>42568</v>
      </c>
      <c r="B937" s="9">
        <v>2923.46</v>
      </c>
      <c r="C937" t="e">
        <f>+VLOOKUP($A937,'USD X Barril WTI'!$A$6060:$B$8189,2,0)</f>
        <v>#N/A</v>
      </c>
      <c r="D937" s="36">
        <f>+IFERROR(VLOOKUP($A937,'TASA INTERVENCIÓN'!$A$9:$B$4757,2,0),D936)</f>
        <v>7.4999999999999997E-2</v>
      </c>
      <c r="E937" s="36">
        <v>5.0000000000000001E-3</v>
      </c>
      <c r="F937">
        <f t="shared" si="55"/>
        <v>0.93488372093023253</v>
      </c>
      <c r="G937" s="9">
        <f t="shared" si="54"/>
        <v>2733.0951627906975</v>
      </c>
      <c r="H937" s="33">
        <f t="shared" si="56"/>
        <v>2830.4008450704227</v>
      </c>
      <c r="I937" s="34">
        <f t="shared" si="57"/>
        <v>93.059154929577289</v>
      </c>
    </row>
    <row r="938" spans="1:9" x14ac:dyDescent="0.25">
      <c r="A938" s="7">
        <v>42569</v>
      </c>
      <c r="B938" s="8">
        <v>2923.46</v>
      </c>
      <c r="C938">
        <f>+VLOOKUP($A938,'USD X Barril WTI'!$A$6060:$B$8189,2,0)</f>
        <v>45.23</v>
      </c>
      <c r="D938" s="36">
        <f>+IFERROR(VLOOKUP($A938,'TASA INTERVENCIÓN'!$A$9:$B$4757,2,0),D937)</f>
        <v>7.4999999999999997E-2</v>
      </c>
      <c r="E938" s="36">
        <v>5.0000000000000001E-3</v>
      </c>
      <c r="F938">
        <f t="shared" si="55"/>
        <v>0.93488372093023253</v>
      </c>
      <c r="G938" s="9">
        <f t="shared" si="54"/>
        <v>2733.0951627906975</v>
      </c>
      <c r="H938" s="33">
        <f t="shared" si="56"/>
        <v>2830.4008450704227</v>
      </c>
      <c r="I938" s="34">
        <f t="shared" si="57"/>
        <v>93.059154929577289</v>
      </c>
    </row>
    <row r="939" spans="1:9" x14ac:dyDescent="0.25">
      <c r="A939" s="7">
        <v>42570</v>
      </c>
      <c r="B939" s="9">
        <v>2928.3</v>
      </c>
      <c r="C939">
        <f>+VLOOKUP($A939,'USD X Barril WTI'!$A$6060:$B$8189,2,0)</f>
        <v>44.64</v>
      </c>
      <c r="D939" s="36">
        <f>+IFERROR(VLOOKUP($A939,'TASA INTERVENCIÓN'!$A$9:$B$4757,2,0),D938)</f>
        <v>7.4999999999999997E-2</v>
      </c>
      <c r="E939" s="36">
        <v>5.0000000000000001E-3</v>
      </c>
      <c r="F939">
        <f t="shared" si="55"/>
        <v>0.93488372093023253</v>
      </c>
      <c r="G939" s="9">
        <f t="shared" si="54"/>
        <v>2737.62</v>
      </c>
      <c r="H939" s="33">
        <f t="shared" si="56"/>
        <v>2830.4008450704227</v>
      </c>
      <c r="I939" s="34">
        <f t="shared" si="57"/>
        <v>97.899154929577435</v>
      </c>
    </row>
    <row r="940" spans="1:9" x14ac:dyDescent="0.25">
      <c r="A940" s="7">
        <v>42571</v>
      </c>
      <c r="B940" s="8">
        <v>2931.08</v>
      </c>
      <c r="C940">
        <f>+VLOOKUP($A940,'USD X Barril WTI'!$A$6060:$B$8189,2,0)</f>
        <v>44.96</v>
      </c>
      <c r="D940" s="36">
        <f>+IFERROR(VLOOKUP($A940,'TASA INTERVENCIÓN'!$A$9:$B$4757,2,0),D939)</f>
        <v>7.4999999999999997E-2</v>
      </c>
      <c r="E940" s="36">
        <v>5.0000000000000001E-3</v>
      </c>
      <c r="F940">
        <f t="shared" si="55"/>
        <v>0.93488372093023253</v>
      </c>
      <c r="G940" s="9">
        <f t="shared" si="54"/>
        <v>2740.218976744186</v>
      </c>
      <c r="H940" s="33">
        <f t="shared" si="56"/>
        <v>2827.0791549295773</v>
      </c>
      <c r="I940" s="34">
        <f t="shared" si="57"/>
        <v>104.00084507042266</v>
      </c>
    </row>
    <row r="941" spans="1:9" x14ac:dyDescent="0.25">
      <c r="A941" s="7">
        <v>42572</v>
      </c>
      <c r="B941" s="9">
        <v>2931.08</v>
      </c>
      <c r="C941">
        <f>+VLOOKUP($A941,'USD X Barril WTI'!$A$6060:$B$8189,2,0)</f>
        <v>43.96</v>
      </c>
      <c r="D941" s="36">
        <f>+IFERROR(VLOOKUP($A941,'TASA INTERVENCIÓN'!$A$9:$B$4757,2,0),D940)</f>
        <v>7.4999999999999997E-2</v>
      </c>
      <c r="E941" s="36">
        <v>5.0000000000000001E-3</v>
      </c>
      <c r="F941">
        <f t="shared" si="55"/>
        <v>0.93488372093023253</v>
      </c>
      <c r="G941" s="9">
        <f t="shared" si="54"/>
        <v>2740.218976744186</v>
      </c>
      <c r="H941" s="33">
        <f t="shared" si="56"/>
        <v>2748.1323943661969</v>
      </c>
      <c r="I941" s="34">
        <f t="shared" si="57"/>
        <v>182.94760563380305</v>
      </c>
    </row>
    <row r="942" spans="1:9" x14ac:dyDescent="0.25">
      <c r="A942" s="7">
        <v>42573</v>
      </c>
      <c r="B942" s="8">
        <v>2928.67</v>
      </c>
      <c r="C942">
        <f>+VLOOKUP($A942,'USD X Barril WTI'!$A$6060:$B$8189,2,0)</f>
        <v>43.41</v>
      </c>
      <c r="D942" s="36">
        <f>+IFERROR(VLOOKUP($A942,'TASA INTERVENCIÓN'!$A$9:$B$4757,2,0),D941)</f>
        <v>7.4999999999999997E-2</v>
      </c>
      <c r="E942" s="36">
        <v>5.0000000000000001E-3</v>
      </c>
      <c r="F942">
        <f t="shared" si="55"/>
        <v>0.93488372093023253</v>
      </c>
      <c r="G942" s="9">
        <f t="shared" si="54"/>
        <v>2737.965906976744</v>
      </c>
      <c r="H942" s="33">
        <f t="shared" si="56"/>
        <v>2736.5442253521128</v>
      </c>
      <c r="I942" s="34">
        <f t="shared" si="57"/>
        <v>192.12577464788728</v>
      </c>
    </row>
    <row r="943" spans="1:9" x14ac:dyDescent="0.25">
      <c r="A943" s="7">
        <v>42574</v>
      </c>
      <c r="B943" s="9">
        <v>2942.65</v>
      </c>
      <c r="C943" t="e">
        <f>+VLOOKUP($A943,'USD X Barril WTI'!$A$6060:$B$8189,2,0)</f>
        <v>#N/A</v>
      </c>
      <c r="D943" s="36">
        <f>+IFERROR(VLOOKUP($A943,'TASA INTERVENCIÓN'!$A$9:$B$4757,2,0),D942)</f>
        <v>7.4999999999999997E-2</v>
      </c>
      <c r="E943" s="36">
        <v>5.0000000000000001E-3</v>
      </c>
      <c r="F943">
        <f t="shared" si="55"/>
        <v>0.93488372093023253</v>
      </c>
      <c r="G943" s="9">
        <f t="shared" si="54"/>
        <v>2751.0355813953488</v>
      </c>
      <c r="H943" s="33">
        <f t="shared" si="56"/>
        <v>2763.7028169014084</v>
      </c>
      <c r="I943" s="34">
        <f t="shared" si="57"/>
        <v>178.94718309859172</v>
      </c>
    </row>
    <row r="944" spans="1:9" x14ac:dyDescent="0.25">
      <c r="A944" s="7">
        <v>42575</v>
      </c>
      <c r="B944" s="8">
        <v>2942.65</v>
      </c>
      <c r="C944" t="e">
        <f>+VLOOKUP($A944,'USD X Barril WTI'!$A$6060:$B$8189,2,0)</f>
        <v>#N/A</v>
      </c>
      <c r="D944" s="36">
        <f>+IFERROR(VLOOKUP($A944,'TASA INTERVENCIÓN'!$A$9:$B$4757,2,0),D943)</f>
        <v>7.4999999999999997E-2</v>
      </c>
      <c r="E944" s="36">
        <v>5.0000000000000001E-3</v>
      </c>
      <c r="F944">
        <f t="shared" si="55"/>
        <v>0.93488372093023253</v>
      </c>
      <c r="G944" s="9">
        <f t="shared" si="54"/>
        <v>2751.0355813953488</v>
      </c>
      <c r="H944" s="33">
        <f t="shared" si="56"/>
        <v>2774.0830985915491</v>
      </c>
      <c r="I944" s="34">
        <f t="shared" si="57"/>
        <v>168.56690140845103</v>
      </c>
    </row>
    <row r="945" spans="1:9" x14ac:dyDescent="0.25">
      <c r="A945" s="7">
        <v>42576</v>
      </c>
      <c r="B945" s="9">
        <v>2942.65</v>
      </c>
      <c r="C945">
        <f>+VLOOKUP($A945,'USD X Barril WTI'!$A$6060:$B$8189,2,0)</f>
        <v>42.4</v>
      </c>
      <c r="D945" s="36">
        <f>+IFERROR(VLOOKUP($A945,'TASA INTERVENCIÓN'!$A$9:$B$4757,2,0),D944)</f>
        <v>7.4999999999999997E-2</v>
      </c>
      <c r="E945" s="36">
        <v>5.0000000000000001E-3</v>
      </c>
      <c r="F945">
        <f t="shared" si="55"/>
        <v>0.93488372093023253</v>
      </c>
      <c r="G945" s="9">
        <f t="shared" si="54"/>
        <v>2751.0355813953488</v>
      </c>
      <c r="H945" s="33">
        <f t="shared" si="56"/>
        <v>2774.0830985915491</v>
      </c>
      <c r="I945" s="34">
        <f t="shared" si="57"/>
        <v>168.56690140845103</v>
      </c>
    </row>
    <row r="946" spans="1:9" x14ac:dyDescent="0.25">
      <c r="A946" s="7">
        <v>42577</v>
      </c>
      <c r="B946" s="8">
        <v>2997.25</v>
      </c>
      <c r="C946">
        <f>+VLOOKUP($A946,'USD X Barril WTI'!$A$6060:$B$8189,2,0)</f>
        <v>42.16</v>
      </c>
      <c r="D946" s="36">
        <f>+IFERROR(VLOOKUP($A946,'TASA INTERVENCIÓN'!$A$9:$B$4757,2,0),D945)</f>
        <v>7.4999999999999997E-2</v>
      </c>
      <c r="E946" s="36">
        <v>5.0000000000000001E-3</v>
      </c>
      <c r="F946">
        <f t="shared" si="55"/>
        <v>0.93488372093023253</v>
      </c>
      <c r="G946" s="9">
        <f t="shared" si="54"/>
        <v>2802.0802325581394</v>
      </c>
      <c r="H946" s="33">
        <f t="shared" si="56"/>
        <v>2774.0830985915491</v>
      </c>
      <c r="I946" s="34">
        <f t="shared" si="57"/>
        <v>223.16690140845094</v>
      </c>
    </row>
    <row r="947" spans="1:9" x14ac:dyDescent="0.25">
      <c r="A947" s="7">
        <v>42578</v>
      </c>
      <c r="B947" s="9">
        <v>3055.15</v>
      </c>
      <c r="C947">
        <f>+VLOOKUP($A947,'USD X Barril WTI'!$A$6060:$B$8189,2,0)</f>
        <v>41.9</v>
      </c>
      <c r="D947" s="36">
        <f>+IFERROR(VLOOKUP($A947,'TASA INTERVENCIÓN'!$A$9:$B$4757,2,0),D946)</f>
        <v>7.4999999999999997E-2</v>
      </c>
      <c r="E947" s="36">
        <v>5.0000000000000001E-3</v>
      </c>
      <c r="F947">
        <f t="shared" si="55"/>
        <v>0.93488372093023253</v>
      </c>
      <c r="G947" s="9">
        <f t="shared" si="54"/>
        <v>2856.21</v>
      </c>
      <c r="H947" s="33">
        <f t="shared" si="56"/>
        <v>2795.2022535211267</v>
      </c>
      <c r="I947" s="34">
        <f t="shared" si="57"/>
        <v>259.94774647887334</v>
      </c>
    </row>
    <row r="948" spans="1:9" x14ac:dyDescent="0.25">
      <c r="A948" s="7">
        <v>42579</v>
      </c>
      <c r="B948" s="8">
        <v>3073.52</v>
      </c>
      <c r="C948">
        <f>+VLOOKUP($A948,'USD X Barril WTI'!$A$6060:$B$8189,2,0)</f>
        <v>41.13</v>
      </c>
      <c r="D948" s="36">
        <f>+IFERROR(VLOOKUP($A948,'TASA INTERVENCIÓN'!$A$9:$B$4757,2,0),D947)</f>
        <v>7.4999999999999997E-2</v>
      </c>
      <c r="E948" s="36">
        <v>5.0000000000000001E-3</v>
      </c>
      <c r="F948">
        <f t="shared" si="55"/>
        <v>0.93488372093023253</v>
      </c>
      <c r="G948" s="9">
        <f t="shared" si="54"/>
        <v>2873.3838139534882</v>
      </c>
      <c r="H948" s="33">
        <f t="shared" si="56"/>
        <v>2779.4336619718306</v>
      </c>
      <c r="I948" s="34">
        <f t="shared" si="57"/>
        <v>294.08633802816939</v>
      </c>
    </row>
    <row r="949" spans="1:9" x14ac:dyDescent="0.25">
      <c r="A949" s="7">
        <v>42580</v>
      </c>
      <c r="B949" s="9">
        <v>3091.78</v>
      </c>
      <c r="C949">
        <f>+VLOOKUP($A949,'USD X Barril WTI'!$A$6060:$B$8189,2,0)</f>
        <v>41.54</v>
      </c>
      <c r="D949" s="36">
        <f>+IFERROR(VLOOKUP($A949,'TASA INTERVENCIÓN'!$A$9:$B$4757,2,0),D948)</f>
        <v>7.4999999999999997E-2</v>
      </c>
      <c r="E949" s="36">
        <v>5.0000000000000001E-3</v>
      </c>
      <c r="F949">
        <f t="shared" si="55"/>
        <v>0.93488372093023253</v>
      </c>
      <c r="G949" s="9">
        <f t="shared" si="54"/>
        <v>2890.4547906976745</v>
      </c>
      <c r="H949" s="33">
        <f t="shared" si="56"/>
        <v>2777.4142253521127</v>
      </c>
      <c r="I949" s="34">
        <f t="shared" si="57"/>
        <v>314.36577464788752</v>
      </c>
    </row>
    <row r="950" spans="1:9" x14ac:dyDescent="0.25">
      <c r="A950" s="7">
        <v>42581</v>
      </c>
      <c r="B950" s="8">
        <v>3081.75</v>
      </c>
      <c r="C950" t="e">
        <f>+VLOOKUP($A950,'USD X Barril WTI'!$A$6060:$B$8189,2,0)</f>
        <v>#N/A</v>
      </c>
      <c r="D950" s="36">
        <f>+IFERROR(VLOOKUP($A950,'TASA INTERVENCIÓN'!$A$9:$B$4757,2,0),D949)</f>
        <v>7.4999999999999997E-2</v>
      </c>
      <c r="E950" s="36">
        <v>5.0000000000000001E-3</v>
      </c>
      <c r="F950">
        <f t="shared" si="55"/>
        <v>0.93488372093023253</v>
      </c>
      <c r="G950" s="9">
        <f t="shared" si="54"/>
        <v>2881.0779069767441</v>
      </c>
      <c r="H950" s="33">
        <f t="shared" si="56"/>
        <v>2723.1442253521122</v>
      </c>
      <c r="I950" s="34">
        <f t="shared" si="57"/>
        <v>358.60577464788776</v>
      </c>
    </row>
    <row r="951" spans="1:9" x14ac:dyDescent="0.25">
      <c r="A951" s="7">
        <v>42582</v>
      </c>
      <c r="B951" s="9">
        <v>3081.75</v>
      </c>
      <c r="C951" t="e">
        <f>+VLOOKUP($A951,'USD X Barril WTI'!$A$6060:$B$8189,2,0)</f>
        <v>#N/A</v>
      </c>
      <c r="D951" s="36">
        <f>+IFERROR(VLOOKUP($A951,'TASA INTERVENCIÓN'!$A$9:$B$4757,2,0),D950)</f>
        <v>7.4999999999999997E-2</v>
      </c>
      <c r="E951" s="36">
        <v>5.0000000000000001E-3</v>
      </c>
      <c r="F951">
        <f t="shared" si="55"/>
        <v>0.93488372093023253</v>
      </c>
      <c r="G951" s="9">
        <f t="shared" si="54"/>
        <v>2881.0779069767441</v>
      </c>
      <c r="H951" s="33">
        <f t="shared" si="56"/>
        <v>2690.512394366197</v>
      </c>
      <c r="I951" s="34">
        <f t="shared" si="57"/>
        <v>391.23760563380301</v>
      </c>
    </row>
    <row r="952" spans="1:9" x14ac:dyDescent="0.25">
      <c r="A952" s="7">
        <v>42583</v>
      </c>
      <c r="B952" s="8">
        <v>3081.75</v>
      </c>
      <c r="C952">
        <f>+VLOOKUP($A952,'USD X Barril WTI'!$A$6060:$B$8189,2,0)</f>
        <v>40.049999999999997</v>
      </c>
      <c r="D952" s="36">
        <f>+IFERROR(VLOOKUP($A952,'TASA INTERVENCIÓN'!$A$9:$B$4757,2,0),D951)</f>
        <v>7.7499999999999999E-2</v>
      </c>
      <c r="E952" s="36">
        <v>5.0000000000000001E-3</v>
      </c>
      <c r="F952">
        <f t="shared" si="55"/>
        <v>0.93271461716937354</v>
      </c>
      <c r="G952" s="9">
        <f t="shared" si="54"/>
        <v>2874.3932714617167</v>
      </c>
      <c r="H952" s="33">
        <f t="shared" si="56"/>
        <v>2690.512394366197</v>
      </c>
      <c r="I952" s="34">
        <f t="shared" si="57"/>
        <v>391.23760563380301</v>
      </c>
    </row>
    <row r="953" spans="1:9" x14ac:dyDescent="0.25">
      <c r="A953" s="7">
        <v>42584</v>
      </c>
      <c r="B953" s="9">
        <v>3090.28</v>
      </c>
      <c r="C953">
        <f>+VLOOKUP($A953,'USD X Barril WTI'!$A$6060:$B$8189,2,0)</f>
        <v>39.5</v>
      </c>
      <c r="D953" s="36">
        <f>+IFERROR(VLOOKUP($A953,'TASA INTERVENCIÓN'!$A$9:$B$4757,2,0),D952)</f>
        <v>7.7499999999999999E-2</v>
      </c>
      <c r="E953" s="36">
        <v>5.0000000000000001E-3</v>
      </c>
      <c r="F953">
        <f t="shared" si="55"/>
        <v>0.93271461716937354</v>
      </c>
      <c r="G953" s="9">
        <f t="shared" si="54"/>
        <v>2882.3493271461721</v>
      </c>
      <c r="H953" s="33">
        <f t="shared" si="56"/>
        <v>2677.9399065420553</v>
      </c>
      <c r="I953" s="34">
        <f t="shared" si="57"/>
        <v>412.34009345794493</v>
      </c>
    </row>
    <row r="954" spans="1:9" x14ac:dyDescent="0.25">
      <c r="A954" s="7">
        <v>42585</v>
      </c>
      <c r="B954" s="8">
        <v>3084.81</v>
      </c>
      <c r="C954">
        <f>+VLOOKUP($A954,'USD X Barril WTI'!$A$6060:$B$8189,2,0)</f>
        <v>40.799999999999997</v>
      </c>
      <c r="D954" s="36">
        <f>+IFERROR(VLOOKUP($A954,'TASA INTERVENCIÓN'!$A$9:$B$4757,2,0),D953)</f>
        <v>7.7499999999999999E-2</v>
      </c>
      <c r="E954" s="36">
        <v>5.0000000000000001E-3</v>
      </c>
      <c r="F954">
        <f t="shared" si="55"/>
        <v>0.93271461716937354</v>
      </c>
      <c r="G954" s="9">
        <f t="shared" si="54"/>
        <v>2877.2473781902549</v>
      </c>
      <c r="H954" s="33">
        <f t="shared" si="56"/>
        <v>2661.634485981308</v>
      </c>
      <c r="I954" s="34">
        <f t="shared" si="57"/>
        <v>423.17551401869196</v>
      </c>
    </row>
    <row r="955" spans="1:9" x14ac:dyDescent="0.25">
      <c r="A955" s="7">
        <v>42586</v>
      </c>
      <c r="B955" s="9">
        <v>3110.43</v>
      </c>
      <c r="C955">
        <f>+VLOOKUP($A955,'USD X Barril WTI'!$A$6060:$B$8189,2,0)</f>
        <v>41.92</v>
      </c>
      <c r="D955" s="36">
        <f>+IFERROR(VLOOKUP($A955,'TASA INTERVENCIÓN'!$A$9:$B$4757,2,0),D954)</f>
        <v>7.7499999999999999E-2</v>
      </c>
      <c r="E955" s="36">
        <v>5.0000000000000001E-3</v>
      </c>
      <c r="F955">
        <f t="shared" si="55"/>
        <v>0.93271461716937354</v>
      </c>
      <c r="G955" s="9">
        <f t="shared" si="54"/>
        <v>2901.1435266821345</v>
      </c>
      <c r="H955" s="33">
        <f t="shared" si="56"/>
        <v>2719.6145327102799</v>
      </c>
      <c r="I955" s="34">
        <f t="shared" si="57"/>
        <v>390.81546728971989</v>
      </c>
    </row>
    <row r="956" spans="1:9" x14ac:dyDescent="0.25">
      <c r="A956" s="7">
        <v>42587</v>
      </c>
      <c r="B956" s="8">
        <v>3079.83</v>
      </c>
      <c r="C956">
        <f>+VLOOKUP($A956,'USD X Barril WTI'!$A$6060:$B$8189,2,0)</f>
        <v>41.83</v>
      </c>
      <c r="D956" s="36">
        <f>+IFERROR(VLOOKUP($A956,'TASA INTERVENCIÓN'!$A$9:$B$4757,2,0),D955)</f>
        <v>7.7499999999999999E-2</v>
      </c>
      <c r="E956" s="36">
        <v>5.0000000000000001E-3</v>
      </c>
      <c r="F956">
        <f t="shared" si="55"/>
        <v>0.93271461716937354</v>
      </c>
      <c r="G956" s="9">
        <f t="shared" si="54"/>
        <v>2872.6024593967518</v>
      </c>
      <c r="H956" s="33">
        <f t="shared" si="56"/>
        <v>2763.430654205607</v>
      </c>
      <c r="I956" s="34">
        <f t="shared" si="57"/>
        <v>316.39934579439296</v>
      </c>
    </row>
    <row r="957" spans="1:9" x14ac:dyDescent="0.25">
      <c r="A957" s="7">
        <v>42588</v>
      </c>
      <c r="B957" s="9">
        <v>3052.8</v>
      </c>
      <c r="C957" t="e">
        <f>+VLOOKUP($A957,'USD X Barril WTI'!$A$6060:$B$8189,2,0)</f>
        <v>#N/A</v>
      </c>
      <c r="D957" s="36">
        <f>+IFERROR(VLOOKUP($A957,'TASA INTERVENCIÓN'!$A$9:$B$4757,2,0),D956)</f>
        <v>7.7499999999999999E-2</v>
      </c>
      <c r="E957" s="36">
        <v>5.0000000000000001E-3</v>
      </c>
      <c r="F957">
        <f t="shared" si="55"/>
        <v>0.93271461716937354</v>
      </c>
      <c r="G957" s="9">
        <f t="shared" si="54"/>
        <v>2847.3911832946637</v>
      </c>
      <c r="H957" s="33">
        <f t="shared" si="56"/>
        <v>2773.020420560747</v>
      </c>
      <c r="I957" s="34">
        <f t="shared" si="57"/>
        <v>279.77957943925321</v>
      </c>
    </row>
    <row r="958" spans="1:9" x14ac:dyDescent="0.25">
      <c r="A958" s="7">
        <v>42589</v>
      </c>
      <c r="B958" s="8">
        <v>3052.8</v>
      </c>
      <c r="C958" t="e">
        <f>+VLOOKUP($A958,'USD X Barril WTI'!$A$6060:$B$8189,2,0)</f>
        <v>#N/A</v>
      </c>
      <c r="D958" s="36">
        <f>+IFERROR(VLOOKUP($A958,'TASA INTERVENCIÓN'!$A$9:$B$4757,2,0),D957)</f>
        <v>7.7499999999999999E-2</v>
      </c>
      <c r="E958" s="36">
        <v>5.0000000000000001E-3</v>
      </c>
      <c r="F958">
        <f t="shared" si="55"/>
        <v>0.93271461716937354</v>
      </c>
      <c r="G958" s="9">
        <f t="shared" si="54"/>
        <v>2847.3911832946637</v>
      </c>
      <c r="H958" s="33">
        <f t="shared" si="56"/>
        <v>2789.2225233644854</v>
      </c>
      <c r="I958" s="34">
        <f t="shared" si="57"/>
        <v>263.57747663551481</v>
      </c>
    </row>
    <row r="959" spans="1:9" x14ac:dyDescent="0.25">
      <c r="A959" s="7">
        <v>42590</v>
      </c>
      <c r="B959" s="9">
        <v>3052.8</v>
      </c>
      <c r="C959">
        <f>+VLOOKUP($A959,'USD X Barril WTI'!$A$6060:$B$8189,2,0)</f>
        <v>43.06</v>
      </c>
      <c r="D959" s="36">
        <f>+IFERROR(VLOOKUP($A959,'TASA INTERVENCIÓN'!$A$9:$B$4757,2,0),D958)</f>
        <v>7.7499999999999999E-2</v>
      </c>
      <c r="E959" s="36">
        <v>5.0000000000000001E-3</v>
      </c>
      <c r="F959">
        <f t="shared" si="55"/>
        <v>0.93271461716937354</v>
      </c>
      <c r="G959" s="9">
        <f t="shared" si="54"/>
        <v>2847.3911832946637</v>
      </c>
      <c r="H959" s="33">
        <f t="shared" si="56"/>
        <v>2789.2225233644854</v>
      </c>
      <c r="I959" s="34">
        <f t="shared" si="57"/>
        <v>263.57747663551481</v>
      </c>
    </row>
    <row r="960" spans="1:9" x14ac:dyDescent="0.25">
      <c r="A960" s="7">
        <v>42591</v>
      </c>
      <c r="B960" s="8">
        <v>2992.5</v>
      </c>
      <c r="C960">
        <f>+VLOOKUP($A960,'USD X Barril WTI'!$A$6060:$B$8189,2,0)</f>
        <v>42.78</v>
      </c>
      <c r="D960" s="36">
        <f>+IFERROR(VLOOKUP($A960,'TASA INTERVENCIÓN'!$A$9:$B$4757,2,0),D959)</f>
        <v>7.7499999999999999E-2</v>
      </c>
      <c r="E960" s="36">
        <v>5.0000000000000001E-3</v>
      </c>
      <c r="F960">
        <f t="shared" si="55"/>
        <v>0.93271461716937354</v>
      </c>
      <c r="G960" s="9">
        <f t="shared" si="54"/>
        <v>2791.1484918793503</v>
      </c>
      <c r="H960" s="33">
        <f t="shared" si="56"/>
        <v>2789.2225233644854</v>
      </c>
      <c r="I960" s="34">
        <f t="shared" si="57"/>
        <v>203.27747663551463</v>
      </c>
    </row>
    <row r="961" spans="1:9" x14ac:dyDescent="0.25">
      <c r="A961" s="7">
        <v>42592</v>
      </c>
      <c r="B961" s="9">
        <v>2974.31</v>
      </c>
      <c r="C961">
        <f>+VLOOKUP($A961,'USD X Barril WTI'!$A$6060:$B$8189,2,0)</f>
        <v>41.75</v>
      </c>
      <c r="D961" s="36">
        <f>+IFERROR(VLOOKUP($A961,'TASA INTERVENCIÓN'!$A$9:$B$4757,2,0),D960)</f>
        <v>7.7499999999999999E-2</v>
      </c>
      <c r="E961" s="36">
        <v>5.0000000000000001E-3</v>
      </c>
      <c r="F961">
        <f t="shared" si="55"/>
        <v>0.93271461716937354</v>
      </c>
      <c r="G961" s="9">
        <f t="shared" si="54"/>
        <v>2774.1824129930392</v>
      </c>
      <c r="H961" s="33">
        <f t="shared" si="56"/>
        <v>2789.2225233644854</v>
      </c>
      <c r="I961" s="34">
        <f t="shared" si="57"/>
        <v>185.08747663551458</v>
      </c>
    </row>
    <row r="962" spans="1:9" x14ac:dyDescent="0.25">
      <c r="A962" s="7">
        <v>42593</v>
      </c>
      <c r="B962" s="8">
        <v>2954.9</v>
      </c>
      <c r="C962">
        <f>+VLOOKUP($A962,'USD X Barril WTI'!$A$6060:$B$8189,2,0)</f>
        <v>43.51</v>
      </c>
      <c r="D962" s="36">
        <f>+IFERROR(VLOOKUP($A962,'TASA INTERVENCIÓN'!$A$9:$B$4757,2,0),D961)</f>
        <v>7.7499999999999999E-2</v>
      </c>
      <c r="E962" s="36">
        <v>5.0000000000000001E-3</v>
      </c>
      <c r="F962">
        <f t="shared" si="55"/>
        <v>0.93271461716937354</v>
      </c>
      <c r="G962" s="9">
        <f t="shared" si="54"/>
        <v>2756.0784222737821</v>
      </c>
      <c r="H962" s="33">
        <f t="shared" si="56"/>
        <v>2798.5399065420556</v>
      </c>
      <c r="I962" s="34">
        <f t="shared" si="57"/>
        <v>156.36009345794446</v>
      </c>
    </row>
    <row r="963" spans="1:9" x14ac:dyDescent="0.25">
      <c r="A963" s="7">
        <v>42594</v>
      </c>
      <c r="B963" s="9">
        <v>2911.26</v>
      </c>
      <c r="C963">
        <f>+VLOOKUP($A963,'USD X Barril WTI'!$A$6060:$B$8189,2,0)</f>
        <v>44.47</v>
      </c>
      <c r="D963" s="36">
        <f>+IFERROR(VLOOKUP($A963,'TASA INTERVENCIÓN'!$A$9:$B$4757,2,0),D962)</f>
        <v>7.7499999999999999E-2</v>
      </c>
      <c r="E963" s="36">
        <v>5.0000000000000001E-3</v>
      </c>
      <c r="F963">
        <f t="shared" si="55"/>
        <v>0.93271461716937354</v>
      </c>
      <c r="G963" s="9">
        <f t="shared" si="54"/>
        <v>2715.3747563805105</v>
      </c>
      <c r="H963" s="33">
        <f t="shared" si="56"/>
        <v>2777.2000934579437</v>
      </c>
      <c r="I963" s="34">
        <f t="shared" si="57"/>
        <v>134.05990654205652</v>
      </c>
    </row>
    <row r="964" spans="1:9" x14ac:dyDescent="0.25">
      <c r="A964" s="7">
        <v>42595</v>
      </c>
      <c r="B964" s="8">
        <v>2908.67</v>
      </c>
      <c r="C964" t="e">
        <f>+VLOOKUP($A964,'USD X Barril WTI'!$A$6060:$B$8189,2,0)</f>
        <v>#N/A</v>
      </c>
      <c r="D964" s="36">
        <f>+IFERROR(VLOOKUP($A964,'TASA INTERVENCIÓN'!$A$9:$B$4757,2,0),D963)</f>
        <v>7.7499999999999999E-2</v>
      </c>
      <c r="E964" s="36">
        <v>5.0000000000000001E-3</v>
      </c>
      <c r="F964">
        <f t="shared" si="55"/>
        <v>0.93271461716937354</v>
      </c>
      <c r="G964" s="9">
        <f t="shared" si="54"/>
        <v>2712.9590255220419</v>
      </c>
      <c r="H964" s="33">
        <f t="shared" si="56"/>
        <v>2756.5928971962612</v>
      </c>
      <c r="I964" s="34">
        <f t="shared" si="57"/>
        <v>152.07710280373885</v>
      </c>
    </row>
    <row r="965" spans="1:9" x14ac:dyDescent="0.25">
      <c r="A965" s="7">
        <v>42596</v>
      </c>
      <c r="B965" s="9">
        <v>2908.67</v>
      </c>
      <c r="C965" t="e">
        <f>+VLOOKUP($A965,'USD X Barril WTI'!$A$6060:$B$8189,2,0)</f>
        <v>#N/A</v>
      </c>
      <c r="D965" s="36">
        <f>+IFERROR(VLOOKUP($A965,'TASA INTERVENCIÓN'!$A$9:$B$4757,2,0),D964)</f>
        <v>7.7499999999999999E-2</v>
      </c>
      <c r="E965" s="36">
        <v>5.0000000000000001E-3</v>
      </c>
      <c r="F965">
        <f t="shared" si="55"/>
        <v>0.93271461716937354</v>
      </c>
      <c r="G965" s="9">
        <f t="shared" si="54"/>
        <v>2712.9590255220419</v>
      </c>
      <c r="H965" s="33">
        <f t="shared" si="56"/>
        <v>2802.5599065420556</v>
      </c>
      <c r="I965" s="34">
        <f t="shared" si="57"/>
        <v>106.11009345794446</v>
      </c>
    </row>
    <row r="966" spans="1:9" x14ac:dyDescent="0.25">
      <c r="A966" s="7">
        <v>42597</v>
      </c>
      <c r="B966" s="8">
        <v>2908.67</v>
      </c>
      <c r="C966">
        <f>+VLOOKUP($A966,'USD X Barril WTI'!$A$6060:$B$8189,2,0)</f>
        <v>45.72</v>
      </c>
      <c r="D966" s="36">
        <f>+IFERROR(VLOOKUP($A966,'TASA INTERVENCIÓN'!$A$9:$B$4757,2,0),D965)</f>
        <v>7.7499999999999999E-2</v>
      </c>
      <c r="E966" s="36">
        <v>5.0000000000000001E-3</v>
      </c>
      <c r="F966">
        <f t="shared" si="55"/>
        <v>0.93271461716937354</v>
      </c>
      <c r="G966" s="9">
        <f t="shared" si="54"/>
        <v>2712.9590255220419</v>
      </c>
      <c r="H966" s="33">
        <f t="shared" si="56"/>
        <v>2802.5599065420556</v>
      </c>
      <c r="I966" s="34">
        <f t="shared" si="57"/>
        <v>106.11009345794446</v>
      </c>
    </row>
    <row r="967" spans="1:9" x14ac:dyDescent="0.25">
      <c r="A967" s="7">
        <v>42598</v>
      </c>
      <c r="B967" s="9">
        <v>2908.67</v>
      </c>
      <c r="C967">
        <f>+VLOOKUP($A967,'USD X Barril WTI'!$A$6060:$B$8189,2,0)</f>
        <v>46.57</v>
      </c>
      <c r="D967" s="36">
        <f>+IFERROR(VLOOKUP($A967,'TASA INTERVENCIÓN'!$A$9:$B$4757,2,0),D966)</f>
        <v>7.7499999999999999E-2</v>
      </c>
      <c r="E967" s="36">
        <v>5.0000000000000001E-3</v>
      </c>
      <c r="F967">
        <f t="shared" si="55"/>
        <v>0.93271461716937354</v>
      </c>
      <c r="G967" s="9">
        <f t="shared" si="54"/>
        <v>2712.9590255220419</v>
      </c>
      <c r="H967" s="33">
        <f t="shared" si="56"/>
        <v>2802.5599065420556</v>
      </c>
      <c r="I967" s="34">
        <f t="shared" si="57"/>
        <v>106.11009345794446</v>
      </c>
    </row>
    <row r="968" spans="1:9" x14ac:dyDescent="0.25">
      <c r="A968" s="7">
        <v>42599</v>
      </c>
      <c r="B968" s="8">
        <v>2905.3</v>
      </c>
      <c r="C968">
        <f>+VLOOKUP($A968,'USD X Barril WTI'!$A$6060:$B$8189,2,0)</f>
        <v>46.81</v>
      </c>
      <c r="D968" s="36">
        <f>+IFERROR(VLOOKUP($A968,'TASA INTERVENCIÓN'!$A$9:$B$4757,2,0),D967)</f>
        <v>7.7499999999999999E-2</v>
      </c>
      <c r="E968" s="36">
        <v>5.0000000000000001E-3</v>
      </c>
      <c r="F968">
        <f t="shared" si="55"/>
        <v>0.93271461716937354</v>
      </c>
      <c r="G968" s="9">
        <f t="shared" si="54"/>
        <v>2709.8157772621812</v>
      </c>
      <c r="H968" s="33">
        <f t="shared" si="56"/>
        <v>2825.0268224299057</v>
      </c>
      <c r="I968" s="34">
        <f t="shared" si="57"/>
        <v>80.273177570094504</v>
      </c>
    </row>
    <row r="969" spans="1:9" x14ac:dyDescent="0.25">
      <c r="A969" s="7">
        <v>42600</v>
      </c>
      <c r="B969" s="9">
        <v>2918.07</v>
      </c>
      <c r="C969">
        <f>+VLOOKUP($A969,'USD X Barril WTI'!$A$6060:$B$8189,2,0)</f>
        <v>48.2</v>
      </c>
      <c r="D969" s="36">
        <f>+IFERROR(VLOOKUP($A969,'TASA INTERVENCIÓN'!$A$9:$B$4757,2,0),D968)</f>
        <v>7.7499999999999999E-2</v>
      </c>
      <c r="E969" s="36">
        <v>5.0000000000000001E-3</v>
      </c>
      <c r="F969">
        <f t="shared" si="55"/>
        <v>0.93271461716937354</v>
      </c>
      <c r="G969" s="9">
        <f t="shared" ref="G969:G1032" si="58">+B969*F969</f>
        <v>2721.726542923434</v>
      </c>
      <c r="H969" s="33">
        <f t="shared" si="56"/>
        <v>2837.377990654205</v>
      </c>
      <c r="I969" s="34">
        <f t="shared" si="57"/>
        <v>80.692009345795213</v>
      </c>
    </row>
    <row r="970" spans="1:9" x14ac:dyDescent="0.25">
      <c r="A970" s="7">
        <v>42601</v>
      </c>
      <c r="B970" s="8">
        <v>2884.02</v>
      </c>
      <c r="C970">
        <f>+VLOOKUP($A970,'USD X Barril WTI'!$A$6060:$B$8189,2,0)</f>
        <v>48.48</v>
      </c>
      <c r="D970" s="36">
        <f>+IFERROR(VLOOKUP($A970,'TASA INTERVENCIÓN'!$A$9:$B$4757,2,0),D969)</f>
        <v>7.7499999999999999E-2</v>
      </c>
      <c r="E970" s="36">
        <v>5.0000000000000001E-3</v>
      </c>
      <c r="F970">
        <f t="shared" ref="F970:F1033" si="59">+(1+E970)/(1+D970)</f>
        <v>0.93271461716937354</v>
      </c>
      <c r="G970" s="9">
        <f t="shared" si="58"/>
        <v>2689.9676102088165</v>
      </c>
      <c r="H970" s="33">
        <f t="shared" si="56"/>
        <v>2847.3246728971958</v>
      </c>
      <c r="I970" s="34">
        <f t="shared" si="57"/>
        <v>36.695327102804185</v>
      </c>
    </row>
    <row r="971" spans="1:9" x14ac:dyDescent="0.25">
      <c r="A971" s="7">
        <v>42602</v>
      </c>
      <c r="B971" s="9">
        <v>2867.37</v>
      </c>
      <c r="C971" t="e">
        <f>+VLOOKUP($A971,'USD X Barril WTI'!$A$6060:$B$8189,2,0)</f>
        <v>#N/A</v>
      </c>
      <c r="D971" s="36">
        <f>+IFERROR(VLOOKUP($A971,'TASA INTERVENCIÓN'!$A$9:$B$4757,2,0),D970)</f>
        <v>7.7499999999999999E-2</v>
      </c>
      <c r="E971" s="36">
        <v>5.0000000000000001E-3</v>
      </c>
      <c r="F971">
        <f t="shared" si="59"/>
        <v>0.93271461716937354</v>
      </c>
      <c r="G971" s="9">
        <f t="shared" si="58"/>
        <v>2674.4379118329466</v>
      </c>
      <c r="H971" s="33">
        <f t="shared" si="56"/>
        <v>2870.4114953271023</v>
      </c>
      <c r="I971" s="34">
        <f t="shared" si="57"/>
        <v>-3.0414953271024388</v>
      </c>
    </row>
    <row r="972" spans="1:9" x14ac:dyDescent="0.25">
      <c r="A972" s="7">
        <v>42603</v>
      </c>
      <c r="B972" s="8">
        <v>2867.37</v>
      </c>
      <c r="C972" t="e">
        <f>+VLOOKUP($A972,'USD X Barril WTI'!$A$6060:$B$8189,2,0)</f>
        <v>#N/A</v>
      </c>
      <c r="D972" s="36">
        <f>+IFERROR(VLOOKUP($A972,'TASA INTERVENCIÓN'!$A$9:$B$4757,2,0),D971)</f>
        <v>7.7499999999999999E-2</v>
      </c>
      <c r="E972" s="36">
        <v>5.0000000000000001E-3</v>
      </c>
      <c r="F972">
        <f t="shared" si="59"/>
        <v>0.93271461716937354</v>
      </c>
      <c r="G972" s="9">
        <f t="shared" si="58"/>
        <v>2674.4379118329466</v>
      </c>
      <c r="H972" s="33">
        <f t="shared" si="56"/>
        <v>2862.8317289719621</v>
      </c>
      <c r="I972" s="34">
        <f t="shared" si="57"/>
        <v>4.5382710280377978</v>
      </c>
    </row>
    <row r="973" spans="1:9" x14ac:dyDescent="0.25">
      <c r="A973" s="7">
        <v>42604</v>
      </c>
      <c r="B973" s="9">
        <v>2867.37</v>
      </c>
      <c r="C973">
        <f>+VLOOKUP($A973,'USD X Barril WTI'!$A$6060:$B$8189,2,0)</f>
        <v>46.8</v>
      </c>
      <c r="D973" s="36">
        <f>+IFERROR(VLOOKUP($A973,'TASA INTERVENCIÓN'!$A$9:$B$4757,2,0),D972)</f>
        <v>7.7499999999999999E-2</v>
      </c>
      <c r="E973" s="36">
        <v>5.0000000000000001E-3</v>
      </c>
      <c r="F973">
        <f t="shared" si="59"/>
        <v>0.93271461716937354</v>
      </c>
      <c r="G973" s="9">
        <f t="shared" si="58"/>
        <v>2674.4379118329466</v>
      </c>
      <c r="H973" s="33">
        <f t="shared" si="56"/>
        <v>2862.8317289719621</v>
      </c>
      <c r="I973" s="34">
        <f t="shared" si="57"/>
        <v>4.5382710280377978</v>
      </c>
    </row>
    <row r="974" spans="1:9" x14ac:dyDescent="0.25">
      <c r="A974" s="7">
        <v>42605</v>
      </c>
      <c r="B974" s="8">
        <v>2883.89</v>
      </c>
      <c r="C974">
        <f>+VLOOKUP($A974,'USD X Barril WTI'!$A$6060:$B$8189,2,0)</f>
        <v>47.54</v>
      </c>
      <c r="D974" s="36">
        <f>+IFERROR(VLOOKUP($A974,'TASA INTERVENCIÓN'!$A$9:$B$4757,2,0),D973)</f>
        <v>7.7499999999999999E-2</v>
      </c>
      <c r="E974" s="36">
        <v>5.0000000000000001E-3</v>
      </c>
      <c r="F974">
        <f t="shared" si="59"/>
        <v>0.93271461716937354</v>
      </c>
      <c r="G974" s="9">
        <f t="shared" si="58"/>
        <v>2689.8463573085846</v>
      </c>
      <c r="H974" s="33">
        <f t="shared" si="56"/>
        <v>2862.8317289719621</v>
      </c>
      <c r="I974" s="34">
        <f t="shared" si="57"/>
        <v>21.05827102803778</v>
      </c>
    </row>
    <row r="975" spans="1:9" x14ac:dyDescent="0.25">
      <c r="A975" s="7">
        <v>42606</v>
      </c>
      <c r="B975" s="9">
        <v>2909.1</v>
      </c>
      <c r="C975">
        <f>+VLOOKUP($A975,'USD X Barril WTI'!$A$6060:$B$8189,2,0)</f>
        <v>46.29</v>
      </c>
      <c r="D975" s="36">
        <f>+IFERROR(VLOOKUP($A975,'TASA INTERVENCIÓN'!$A$9:$B$4757,2,0),D974)</f>
        <v>7.7499999999999999E-2</v>
      </c>
      <c r="E975" s="36">
        <v>5.0000000000000001E-3</v>
      </c>
      <c r="F975">
        <f t="shared" si="59"/>
        <v>0.93271461716937354</v>
      </c>
      <c r="G975" s="9">
        <f t="shared" si="58"/>
        <v>2713.3600928074243</v>
      </c>
      <c r="H975" s="33">
        <f t="shared" si="56"/>
        <v>2872.4684579439245</v>
      </c>
      <c r="I975" s="34">
        <f t="shared" si="57"/>
        <v>36.631542056075432</v>
      </c>
    </row>
    <row r="976" spans="1:9" x14ac:dyDescent="0.25">
      <c r="A976" s="7">
        <v>42607</v>
      </c>
      <c r="B976" s="8">
        <v>2938.28</v>
      </c>
      <c r="C976">
        <f>+VLOOKUP($A976,'USD X Barril WTI'!$A$6060:$B$8189,2,0)</f>
        <v>46.97</v>
      </c>
      <c r="D976" s="36">
        <f>+IFERROR(VLOOKUP($A976,'TASA INTERVENCIÓN'!$A$9:$B$4757,2,0),D975)</f>
        <v>7.7499999999999999E-2</v>
      </c>
      <c r="E976" s="36">
        <v>5.0000000000000001E-3</v>
      </c>
      <c r="F976">
        <f t="shared" si="59"/>
        <v>0.93271461716937354</v>
      </c>
      <c r="G976" s="9">
        <f t="shared" si="58"/>
        <v>2740.576705336427</v>
      </c>
      <c r="H976" s="33">
        <f t="shared" si="56"/>
        <v>2874.0370093457941</v>
      </c>
      <c r="I976" s="34">
        <f t="shared" si="57"/>
        <v>64.242990654206096</v>
      </c>
    </row>
    <row r="977" spans="1:9" x14ac:dyDescent="0.25">
      <c r="A977" s="7">
        <v>42608</v>
      </c>
      <c r="B977" s="9">
        <v>2915.67</v>
      </c>
      <c r="C977">
        <f>+VLOOKUP($A977,'USD X Barril WTI'!$A$6060:$B$8189,2,0)</f>
        <v>47.64</v>
      </c>
      <c r="D977" s="36">
        <f>+IFERROR(VLOOKUP($A977,'TASA INTERVENCIÓN'!$A$9:$B$4757,2,0),D976)</f>
        <v>7.7499999999999999E-2</v>
      </c>
      <c r="E977" s="36">
        <v>5.0000000000000001E-3</v>
      </c>
      <c r="F977">
        <f t="shared" si="59"/>
        <v>0.93271461716937354</v>
      </c>
      <c r="G977" s="9">
        <f t="shared" si="58"/>
        <v>2719.4880278422274</v>
      </c>
      <c r="H977" s="33">
        <f t="shared" si="56"/>
        <v>2875.8873364485976</v>
      </c>
      <c r="I977" s="34">
        <f t="shared" si="57"/>
        <v>39.782663551402493</v>
      </c>
    </row>
    <row r="978" spans="1:9" x14ac:dyDescent="0.25">
      <c r="A978" s="7">
        <v>42609</v>
      </c>
      <c r="B978" s="8">
        <v>2882.69</v>
      </c>
      <c r="C978" t="e">
        <f>+VLOOKUP($A978,'USD X Barril WTI'!$A$6060:$B$8189,2,0)</f>
        <v>#N/A</v>
      </c>
      <c r="D978" s="36">
        <f>+IFERROR(VLOOKUP($A978,'TASA INTERVENCIÓN'!$A$9:$B$4757,2,0),D977)</f>
        <v>7.7499999999999999E-2</v>
      </c>
      <c r="E978" s="36">
        <v>5.0000000000000001E-3</v>
      </c>
      <c r="F978">
        <f t="shared" si="59"/>
        <v>0.93271461716937354</v>
      </c>
      <c r="G978" s="9">
        <f t="shared" si="58"/>
        <v>2688.7270997679816</v>
      </c>
      <c r="H978" s="33">
        <f t="shared" si="56"/>
        <v>2869.0401869158873</v>
      </c>
      <c r="I978" s="34">
        <f t="shared" si="57"/>
        <v>13.649813084112793</v>
      </c>
    </row>
    <row r="979" spans="1:9" x14ac:dyDescent="0.25">
      <c r="A979" s="7">
        <v>42610</v>
      </c>
      <c r="B979" s="9">
        <v>2882.69</v>
      </c>
      <c r="C979" t="e">
        <f>+VLOOKUP($A979,'USD X Barril WTI'!$A$6060:$B$8189,2,0)</f>
        <v>#N/A</v>
      </c>
      <c r="D979" s="36">
        <f>+IFERROR(VLOOKUP($A979,'TASA INTERVENCIÓN'!$A$9:$B$4757,2,0),D978)</f>
        <v>7.7499999999999999E-2</v>
      </c>
      <c r="E979" s="36">
        <v>5.0000000000000001E-3</v>
      </c>
      <c r="F979">
        <f t="shared" si="59"/>
        <v>0.93271461716937354</v>
      </c>
      <c r="G979" s="9">
        <f t="shared" si="58"/>
        <v>2688.7270997679816</v>
      </c>
      <c r="H979" s="33">
        <f t="shared" si="56"/>
        <v>2882.7250934579433</v>
      </c>
      <c r="I979" s="34">
        <f t="shared" si="57"/>
        <v>-3.5093457943276007E-2</v>
      </c>
    </row>
    <row r="980" spans="1:9" x14ac:dyDescent="0.25">
      <c r="A980" s="7">
        <v>42611</v>
      </c>
      <c r="B980" s="8">
        <v>2882.69</v>
      </c>
      <c r="C980">
        <f>+VLOOKUP($A980,'USD X Barril WTI'!$A$6060:$B$8189,2,0)</f>
        <v>46.97</v>
      </c>
      <c r="D980" s="36">
        <f>+IFERROR(VLOOKUP($A980,'TASA INTERVENCIÓN'!$A$9:$B$4757,2,0),D979)</f>
        <v>7.7499999999999999E-2</v>
      </c>
      <c r="E980" s="36">
        <v>5.0000000000000001E-3</v>
      </c>
      <c r="F980">
        <f t="shared" si="59"/>
        <v>0.93271461716937354</v>
      </c>
      <c r="G980" s="9">
        <f t="shared" si="58"/>
        <v>2688.7270997679816</v>
      </c>
      <c r="H980" s="33">
        <f t="shared" si="56"/>
        <v>2882.7250934579433</v>
      </c>
      <c r="I980" s="34">
        <f t="shared" si="57"/>
        <v>-3.5093457943276007E-2</v>
      </c>
    </row>
    <row r="981" spans="1:9" x14ac:dyDescent="0.25">
      <c r="A981" s="7">
        <v>42612</v>
      </c>
      <c r="B981" s="9">
        <v>2924.29</v>
      </c>
      <c r="C981">
        <f>+VLOOKUP($A981,'USD X Barril WTI'!$A$6060:$B$8189,2,0)</f>
        <v>46.32</v>
      </c>
      <c r="D981" s="36">
        <f>+IFERROR(VLOOKUP($A981,'TASA INTERVENCIÓN'!$A$9:$B$4757,2,0),D980)</f>
        <v>7.7499999999999999E-2</v>
      </c>
      <c r="E981" s="36">
        <v>5.0000000000000001E-3</v>
      </c>
      <c r="F981">
        <f t="shared" si="59"/>
        <v>0.93271461716937354</v>
      </c>
      <c r="G981" s="9">
        <f t="shared" si="58"/>
        <v>2727.5280278422274</v>
      </c>
      <c r="H981" s="33">
        <f t="shared" si="56"/>
        <v>2882.7250934579433</v>
      </c>
      <c r="I981" s="34">
        <f t="shared" si="57"/>
        <v>41.564906542056633</v>
      </c>
    </row>
    <row r="982" spans="1:9" x14ac:dyDescent="0.25">
      <c r="A982" s="7">
        <v>42613</v>
      </c>
      <c r="B982" s="8">
        <v>2933.82</v>
      </c>
      <c r="C982">
        <f>+VLOOKUP($A982,'USD X Barril WTI'!$A$6060:$B$8189,2,0)</f>
        <v>44.68</v>
      </c>
      <c r="D982" s="36">
        <f>+IFERROR(VLOOKUP($A982,'TASA INTERVENCIÓN'!$A$9:$B$4757,2,0),D981)</f>
        <v>7.7499999999999999E-2</v>
      </c>
      <c r="E982" s="36">
        <v>5.0000000000000001E-3</v>
      </c>
      <c r="F982">
        <f t="shared" si="59"/>
        <v>0.93271461716937354</v>
      </c>
      <c r="G982" s="9">
        <f t="shared" si="58"/>
        <v>2736.4167981438518</v>
      </c>
      <c r="H982" s="33">
        <f t="shared" si="56"/>
        <v>2876.0054545454545</v>
      </c>
      <c r="I982" s="34">
        <f t="shared" si="57"/>
        <v>57.814545454545623</v>
      </c>
    </row>
    <row r="983" spans="1:9" x14ac:dyDescent="0.25">
      <c r="A983" s="7">
        <v>42614</v>
      </c>
      <c r="B983" s="9">
        <v>2956.53</v>
      </c>
      <c r="C983">
        <f>+VLOOKUP($A983,'USD X Barril WTI'!$A$6060:$B$8189,2,0)</f>
        <v>43.17</v>
      </c>
      <c r="D983" s="36">
        <f>+IFERROR(VLOOKUP($A983,'TASA INTERVENCIÓN'!$A$9:$B$4757,2,0),D982)</f>
        <v>7.7499999999999999E-2</v>
      </c>
      <c r="E983" s="36">
        <v>5.0000000000000001E-3</v>
      </c>
      <c r="F983">
        <f t="shared" si="59"/>
        <v>0.93271461716937354</v>
      </c>
      <c r="G983" s="9">
        <f t="shared" si="58"/>
        <v>2757.5987470997679</v>
      </c>
      <c r="H983" s="33">
        <f t="shared" si="56"/>
        <v>2895.1965034965033</v>
      </c>
      <c r="I983" s="34">
        <f t="shared" si="57"/>
        <v>61.333496503496917</v>
      </c>
    </row>
    <row r="984" spans="1:9" x14ac:dyDescent="0.25">
      <c r="A984" s="7">
        <v>42615</v>
      </c>
      <c r="B984" s="8">
        <v>2986.36</v>
      </c>
      <c r="C984">
        <f>+VLOOKUP($A984,'USD X Barril WTI'!$A$6060:$B$8189,2,0)</f>
        <v>44.39</v>
      </c>
      <c r="D984" s="36">
        <f>+IFERROR(VLOOKUP($A984,'TASA INTERVENCIÓN'!$A$9:$B$4757,2,0),D983)</f>
        <v>7.7499999999999999E-2</v>
      </c>
      <c r="E984" s="36">
        <v>5.0000000000000001E-3</v>
      </c>
      <c r="F984">
        <f t="shared" si="59"/>
        <v>0.93271461716937354</v>
      </c>
      <c r="G984" s="9">
        <f t="shared" si="58"/>
        <v>2785.4216241299305</v>
      </c>
      <c r="H984" s="33">
        <f t="shared" si="56"/>
        <v>2921.6029370629367</v>
      </c>
      <c r="I984" s="34">
        <f t="shared" si="57"/>
        <v>64.757062937063438</v>
      </c>
    </row>
    <row r="985" spans="1:9" x14ac:dyDescent="0.25">
      <c r="A985" s="7">
        <v>42616</v>
      </c>
      <c r="B985" s="9">
        <v>2957.56</v>
      </c>
      <c r="C985" t="e">
        <f>+VLOOKUP($A985,'USD X Barril WTI'!$A$6060:$B$8189,2,0)</f>
        <v>#N/A</v>
      </c>
      <c r="D985" s="36">
        <f>+IFERROR(VLOOKUP($A985,'TASA INTERVENCIÓN'!$A$9:$B$4757,2,0),D984)</f>
        <v>7.7499999999999999E-2</v>
      </c>
      <c r="E985" s="36">
        <v>5.0000000000000001E-3</v>
      </c>
      <c r="F985">
        <f t="shared" si="59"/>
        <v>0.93271461716937354</v>
      </c>
      <c r="G985" s="9">
        <f t="shared" si="58"/>
        <v>2758.5594431554523</v>
      </c>
      <c r="H985" s="33">
        <f t="shared" si="56"/>
        <v>2915.0903496503493</v>
      </c>
      <c r="I985" s="34">
        <f t="shared" si="57"/>
        <v>42.469650349650692</v>
      </c>
    </row>
    <row r="986" spans="1:9" x14ac:dyDescent="0.25">
      <c r="A986" s="7">
        <v>42617</v>
      </c>
      <c r="B986" s="8">
        <v>2957.56</v>
      </c>
      <c r="C986" t="e">
        <f>+VLOOKUP($A986,'USD X Barril WTI'!$A$6060:$B$8189,2,0)</f>
        <v>#N/A</v>
      </c>
      <c r="D986" s="36">
        <f>+IFERROR(VLOOKUP($A986,'TASA INTERVENCIÓN'!$A$9:$B$4757,2,0),D985)</f>
        <v>7.7499999999999999E-2</v>
      </c>
      <c r="E986" s="36">
        <v>5.0000000000000001E-3</v>
      </c>
      <c r="F986">
        <f t="shared" si="59"/>
        <v>0.93271461716937354</v>
      </c>
      <c r="G986" s="9">
        <f t="shared" si="58"/>
        <v>2758.5594431554523</v>
      </c>
      <c r="H986" s="33">
        <f t="shared" si="56"/>
        <v>2827.7841958041954</v>
      </c>
      <c r="I986" s="34">
        <f t="shared" si="57"/>
        <v>129.77580419580454</v>
      </c>
    </row>
    <row r="987" spans="1:9" x14ac:dyDescent="0.25">
      <c r="A987" s="7">
        <v>42618</v>
      </c>
      <c r="B987" s="9">
        <v>2957.56</v>
      </c>
      <c r="C987" t="e">
        <f>+VLOOKUP($A987,'USD X Barril WTI'!$A$6060:$B$8189,2,0)</f>
        <v>#N/A</v>
      </c>
      <c r="D987" s="36">
        <f>+IFERROR(VLOOKUP($A987,'TASA INTERVENCIÓN'!$A$9:$B$4757,2,0),D986)</f>
        <v>7.7499999999999999E-2</v>
      </c>
      <c r="E987" s="36">
        <v>5.0000000000000001E-3</v>
      </c>
      <c r="F987">
        <f t="shared" si="59"/>
        <v>0.93271461716937354</v>
      </c>
      <c r="G987" s="9">
        <f t="shared" si="58"/>
        <v>2758.5594431554523</v>
      </c>
      <c r="H987" s="33">
        <f t="shared" si="56"/>
        <v>2827.7841958041954</v>
      </c>
      <c r="I987" s="34">
        <f t="shared" si="57"/>
        <v>129.77580419580454</v>
      </c>
    </row>
    <row r="988" spans="1:9" x14ac:dyDescent="0.25">
      <c r="A988" s="7">
        <v>42619</v>
      </c>
      <c r="B988" s="8">
        <v>2957.56</v>
      </c>
      <c r="C988">
        <f>+VLOOKUP($A988,'USD X Barril WTI'!$A$6060:$B$8189,2,0)</f>
        <v>44.85</v>
      </c>
      <c r="D988" s="36">
        <f>+IFERROR(VLOOKUP($A988,'TASA INTERVENCIÓN'!$A$9:$B$4757,2,0),D987)</f>
        <v>7.7499999999999999E-2</v>
      </c>
      <c r="E988" s="36">
        <v>5.0000000000000001E-3</v>
      </c>
      <c r="F988">
        <f t="shared" si="59"/>
        <v>0.93271461716937354</v>
      </c>
      <c r="G988" s="9">
        <f t="shared" si="58"/>
        <v>2758.5594431554523</v>
      </c>
      <c r="H988" s="33">
        <f t="shared" si="56"/>
        <v>2827.7841958041954</v>
      </c>
      <c r="I988" s="34">
        <f t="shared" si="57"/>
        <v>129.77580419580454</v>
      </c>
    </row>
    <row r="989" spans="1:9" x14ac:dyDescent="0.25">
      <c r="A989" s="7">
        <v>42620</v>
      </c>
      <c r="B989" s="9">
        <v>2887.64</v>
      </c>
      <c r="C989">
        <f>+VLOOKUP($A989,'USD X Barril WTI'!$A$6060:$B$8189,2,0)</f>
        <v>45.47</v>
      </c>
      <c r="D989" s="36">
        <f>+IFERROR(VLOOKUP($A989,'TASA INTERVENCIÓN'!$A$9:$B$4757,2,0),D988)</f>
        <v>7.7499999999999999E-2</v>
      </c>
      <c r="E989" s="36">
        <v>5.0000000000000001E-3</v>
      </c>
      <c r="F989">
        <f t="shared" si="59"/>
        <v>0.93271461716937354</v>
      </c>
      <c r="G989" s="9">
        <f t="shared" si="58"/>
        <v>2693.3440371229699</v>
      </c>
      <c r="H989" s="33">
        <f t="shared" ref="H989:H1052" si="60">+G897</f>
        <v>2827.7841958041954</v>
      </c>
      <c r="I989" s="34">
        <f t="shared" si="57"/>
        <v>59.855804195804467</v>
      </c>
    </row>
    <row r="990" spans="1:9" x14ac:dyDescent="0.25">
      <c r="A990" s="7">
        <v>42621</v>
      </c>
      <c r="B990" s="8">
        <v>2840.38</v>
      </c>
      <c r="C990">
        <f>+VLOOKUP($A990,'USD X Barril WTI'!$A$6060:$B$8189,2,0)</f>
        <v>47.63</v>
      </c>
      <c r="D990" s="36">
        <f>+IFERROR(VLOOKUP($A990,'TASA INTERVENCIÓN'!$A$9:$B$4757,2,0),D989)</f>
        <v>7.7499999999999999E-2</v>
      </c>
      <c r="E990" s="36">
        <v>5.0000000000000001E-3</v>
      </c>
      <c r="F990">
        <f t="shared" si="59"/>
        <v>0.93271461716937354</v>
      </c>
      <c r="G990" s="9">
        <f t="shared" si="58"/>
        <v>2649.2639443155454</v>
      </c>
      <c r="H990" s="33">
        <f t="shared" si="60"/>
        <v>2765.2258741258738</v>
      </c>
      <c r="I990" s="34">
        <f t="shared" si="57"/>
        <v>75.154125874126294</v>
      </c>
    </row>
    <row r="991" spans="1:9" x14ac:dyDescent="0.25">
      <c r="A991" s="7">
        <v>42622</v>
      </c>
      <c r="B991" s="9">
        <v>2846.13</v>
      </c>
      <c r="C991">
        <f>+VLOOKUP($A991,'USD X Barril WTI'!$A$6060:$B$8189,2,0)</f>
        <v>45.88</v>
      </c>
      <c r="D991" s="36">
        <f>+IFERROR(VLOOKUP($A991,'TASA INTERVENCIÓN'!$A$9:$B$4757,2,0),D990)</f>
        <v>7.7499999999999999E-2</v>
      </c>
      <c r="E991" s="36">
        <v>5.0000000000000001E-3</v>
      </c>
      <c r="F991">
        <f t="shared" si="59"/>
        <v>0.93271461716937354</v>
      </c>
      <c r="G991" s="9">
        <f t="shared" si="58"/>
        <v>2654.6270533642692</v>
      </c>
      <c r="H991" s="33">
        <f t="shared" si="60"/>
        <v>2722.3833566433564</v>
      </c>
      <c r="I991" s="34">
        <f t="shared" si="57"/>
        <v>123.74664335664374</v>
      </c>
    </row>
    <row r="992" spans="1:9" x14ac:dyDescent="0.25">
      <c r="A992" s="7">
        <v>42623</v>
      </c>
      <c r="B992" s="8">
        <v>2899.29</v>
      </c>
      <c r="C992" t="e">
        <f>+VLOOKUP($A992,'USD X Barril WTI'!$A$6060:$B$8189,2,0)</f>
        <v>#N/A</v>
      </c>
      <c r="D992" s="36">
        <f>+IFERROR(VLOOKUP($A992,'TASA INTERVENCIÓN'!$A$9:$B$4757,2,0),D991)</f>
        <v>7.7499999999999999E-2</v>
      </c>
      <c r="E992" s="36">
        <v>5.0000000000000001E-3</v>
      </c>
      <c r="F992">
        <f t="shared" si="59"/>
        <v>0.93271461716937354</v>
      </c>
      <c r="G992" s="9">
        <f t="shared" si="58"/>
        <v>2704.2101624129928</v>
      </c>
      <c r="H992" s="33">
        <f t="shared" si="60"/>
        <v>2756.9609790209788</v>
      </c>
      <c r="I992" s="34">
        <f t="shared" si="57"/>
        <v>142.32902097902115</v>
      </c>
    </row>
    <row r="993" spans="1:9" x14ac:dyDescent="0.25">
      <c r="A993" s="7">
        <v>42624</v>
      </c>
      <c r="B993" s="9">
        <v>2899.29</v>
      </c>
      <c r="C993" t="e">
        <f>+VLOOKUP($A993,'USD X Barril WTI'!$A$6060:$B$8189,2,0)</f>
        <v>#N/A</v>
      </c>
      <c r="D993" s="36">
        <f>+IFERROR(VLOOKUP($A993,'TASA INTERVENCIÓN'!$A$9:$B$4757,2,0),D992)</f>
        <v>7.7499999999999999E-2</v>
      </c>
      <c r="E993" s="36">
        <v>5.0000000000000001E-3</v>
      </c>
      <c r="F993">
        <f t="shared" si="59"/>
        <v>0.93271461716937354</v>
      </c>
      <c r="G993" s="9">
        <f t="shared" si="58"/>
        <v>2704.2101624129928</v>
      </c>
      <c r="H993" s="33">
        <f t="shared" si="60"/>
        <v>2782.9176223776221</v>
      </c>
      <c r="I993" s="34">
        <f t="shared" si="57"/>
        <v>116.37237762237783</v>
      </c>
    </row>
    <row r="994" spans="1:9" x14ac:dyDescent="0.25">
      <c r="A994" s="7">
        <v>42625</v>
      </c>
      <c r="B994" s="8">
        <v>2899.29</v>
      </c>
      <c r="C994">
        <f>+VLOOKUP($A994,'USD X Barril WTI'!$A$6060:$B$8189,2,0)</f>
        <v>46.28</v>
      </c>
      <c r="D994" s="36">
        <f>+IFERROR(VLOOKUP($A994,'TASA INTERVENCIÓN'!$A$9:$B$4757,2,0),D993)</f>
        <v>7.7499999999999999E-2</v>
      </c>
      <c r="E994" s="36">
        <v>5.0000000000000001E-3</v>
      </c>
      <c r="F994">
        <f t="shared" si="59"/>
        <v>0.93271461716937354</v>
      </c>
      <c r="G994" s="9">
        <f t="shared" si="58"/>
        <v>2704.2101624129928</v>
      </c>
      <c r="H994" s="33">
        <f t="shared" si="60"/>
        <v>2782.9176223776221</v>
      </c>
      <c r="I994" s="34">
        <f t="shared" si="57"/>
        <v>116.37237762237783</v>
      </c>
    </row>
    <row r="995" spans="1:9" x14ac:dyDescent="0.25">
      <c r="A995" s="7">
        <v>42626</v>
      </c>
      <c r="B995" s="9">
        <v>2942.29</v>
      </c>
      <c r="C995">
        <f>+VLOOKUP($A995,'USD X Barril WTI'!$A$6060:$B$8189,2,0)</f>
        <v>44.91</v>
      </c>
      <c r="D995" s="36">
        <f>+IFERROR(VLOOKUP($A995,'TASA INTERVENCIÓN'!$A$9:$B$4757,2,0),D994)</f>
        <v>7.7499999999999999E-2</v>
      </c>
      <c r="E995" s="36">
        <v>5.0000000000000001E-3</v>
      </c>
      <c r="F995">
        <f t="shared" si="59"/>
        <v>0.93271461716937354</v>
      </c>
      <c r="G995" s="9">
        <f t="shared" si="58"/>
        <v>2744.316890951276</v>
      </c>
      <c r="H995" s="33">
        <f t="shared" si="60"/>
        <v>2782.9176223776221</v>
      </c>
      <c r="I995" s="34">
        <f t="shared" si="57"/>
        <v>159.37237762237783</v>
      </c>
    </row>
    <row r="996" spans="1:9" x14ac:dyDescent="0.25">
      <c r="A996" s="7">
        <v>42627</v>
      </c>
      <c r="B996" s="8">
        <v>2976.19</v>
      </c>
      <c r="C996">
        <f>+VLOOKUP($A996,'USD X Barril WTI'!$A$6060:$B$8189,2,0)</f>
        <v>43.62</v>
      </c>
      <c r="D996" s="36">
        <f>+IFERROR(VLOOKUP($A996,'TASA INTERVENCIÓN'!$A$9:$B$4757,2,0),D995)</f>
        <v>7.7499999999999999E-2</v>
      </c>
      <c r="E996" s="36">
        <v>5.0000000000000001E-3</v>
      </c>
      <c r="F996">
        <f t="shared" si="59"/>
        <v>0.93271461716937354</v>
      </c>
      <c r="G996" s="9">
        <f t="shared" si="58"/>
        <v>2775.9359164733178</v>
      </c>
      <c r="H996" s="33">
        <f t="shared" si="60"/>
        <v>2802.1461538461535</v>
      </c>
      <c r="I996" s="34">
        <f t="shared" si="57"/>
        <v>174.04384615384652</v>
      </c>
    </row>
    <row r="997" spans="1:9" x14ac:dyDescent="0.25">
      <c r="A997" s="7">
        <v>42628</v>
      </c>
      <c r="B997" s="9">
        <v>2972.65</v>
      </c>
      <c r="C997">
        <f>+VLOOKUP($A997,'USD X Barril WTI'!$A$6060:$B$8189,2,0)</f>
        <v>43.85</v>
      </c>
      <c r="D997" s="36">
        <f>+IFERROR(VLOOKUP($A997,'TASA INTERVENCIÓN'!$A$9:$B$4757,2,0),D996)</f>
        <v>7.7499999999999999E-2</v>
      </c>
      <c r="E997" s="36">
        <v>5.0000000000000001E-3</v>
      </c>
      <c r="F997">
        <f t="shared" si="59"/>
        <v>0.93271461716937354</v>
      </c>
      <c r="G997" s="9">
        <f t="shared" si="58"/>
        <v>2772.6341067285384</v>
      </c>
      <c r="H997" s="33">
        <f t="shared" si="60"/>
        <v>2814.2623776223777</v>
      </c>
      <c r="I997" s="34">
        <f t="shared" si="57"/>
        <v>158.38762237762239</v>
      </c>
    </row>
    <row r="998" spans="1:9" x14ac:dyDescent="0.25">
      <c r="A998" s="7">
        <v>42629</v>
      </c>
      <c r="B998" s="8">
        <v>2938.5</v>
      </c>
      <c r="C998">
        <f>+VLOOKUP($A998,'USD X Barril WTI'!$A$6060:$B$8189,2,0)</f>
        <v>43.04</v>
      </c>
      <c r="D998" s="36">
        <f>+IFERROR(VLOOKUP($A998,'TASA INTERVENCIÓN'!$A$9:$B$4757,2,0),D997)</f>
        <v>7.7499999999999999E-2</v>
      </c>
      <c r="E998" s="36">
        <v>5.0000000000000001E-3</v>
      </c>
      <c r="F998">
        <f t="shared" si="59"/>
        <v>0.93271461716937354</v>
      </c>
      <c r="G998" s="9">
        <f t="shared" si="58"/>
        <v>2740.781902552204</v>
      </c>
      <c r="H998" s="33">
        <f t="shared" si="60"/>
        <v>2801.4058741258737</v>
      </c>
      <c r="I998" s="34">
        <f t="shared" ref="I998:I1061" si="61">+B998-H998</f>
        <v>137.09412587412635</v>
      </c>
    </row>
    <row r="999" spans="1:9" x14ac:dyDescent="0.25">
      <c r="A999" s="7">
        <v>42630</v>
      </c>
      <c r="B999" s="9">
        <v>2956.58</v>
      </c>
      <c r="C999" t="e">
        <f>+VLOOKUP($A999,'USD X Barril WTI'!$A$6060:$B$8189,2,0)</f>
        <v>#N/A</v>
      </c>
      <c r="D999" s="36">
        <f>+IFERROR(VLOOKUP($A999,'TASA INTERVENCIÓN'!$A$9:$B$4757,2,0),D998)</f>
        <v>7.7499999999999999E-2</v>
      </c>
      <c r="E999" s="36">
        <v>5.0000000000000001E-3</v>
      </c>
      <c r="F999">
        <f t="shared" si="59"/>
        <v>0.93271461716937354</v>
      </c>
      <c r="G999" s="9">
        <f t="shared" si="58"/>
        <v>2757.6453828306262</v>
      </c>
      <c r="H999" s="33">
        <f t="shared" si="60"/>
        <v>2829.105454545454</v>
      </c>
      <c r="I999" s="34">
        <f t="shared" si="61"/>
        <v>127.47454545454593</v>
      </c>
    </row>
    <row r="1000" spans="1:9" x14ac:dyDescent="0.25">
      <c r="A1000" s="7">
        <v>42631</v>
      </c>
      <c r="B1000" s="8">
        <v>2956.58</v>
      </c>
      <c r="C1000" t="e">
        <f>+VLOOKUP($A1000,'USD X Barril WTI'!$A$6060:$B$8189,2,0)</f>
        <v>#N/A</v>
      </c>
      <c r="D1000" s="36">
        <f>+IFERROR(VLOOKUP($A1000,'TASA INTERVENCIÓN'!$A$9:$B$4757,2,0),D999)</f>
        <v>7.7499999999999999E-2</v>
      </c>
      <c r="E1000" s="36">
        <v>5.0000000000000001E-3</v>
      </c>
      <c r="F1000">
        <f t="shared" si="59"/>
        <v>0.93271461716937354</v>
      </c>
      <c r="G1000" s="9">
        <f t="shared" si="58"/>
        <v>2757.6453828306262</v>
      </c>
      <c r="H1000" s="33">
        <f t="shared" si="60"/>
        <v>2821.4121678321676</v>
      </c>
      <c r="I1000" s="34">
        <f t="shared" si="61"/>
        <v>135.16783216783233</v>
      </c>
    </row>
    <row r="1001" spans="1:9" x14ac:dyDescent="0.25">
      <c r="A1001" s="7">
        <v>42632</v>
      </c>
      <c r="B1001" s="9">
        <v>2956.58</v>
      </c>
      <c r="C1001">
        <f>+VLOOKUP($A1001,'USD X Barril WTI'!$A$6060:$B$8189,2,0)</f>
        <v>43.34</v>
      </c>
      <c r="D1001" s="36">
        <f>+IFERROR(VLOOKUP($A1001,'TASA INTERVENCIÓN'!$A$9:$B$4757,2,0),D1000)</f>
        <v>7.7499999999999999E-2</v>
      </c>
      <c r="E1001" s="36">
        <v>5.0000000000000001E-3</v>
      </c>
      <c r="F1001">
        <f t="shared" si="59"/>
        <v>0.93271461716937354</v>
      </c>
      <c r="G1001" s="9">
        <f t="shared" si="58"/>
        <v>2757.6453828306262</v>
      </c>
      <c r="H1001" s="33">
        <f t="shared" si="60"/>
        <v>2821.4121678321676</v>
      </c>
      <c r="I1001" s="34">
        <f t="shared" si="61"/>
        <v>135.16783216783233</v>
      </c>
    </row>
    <row r="1002" spans="1:9" x14ac:dyDescent="0.25">
      <c r="A1002" s="7">
        <v>42633</v>
      </c>
      <c r="B1002" s="8">
        <v>2928.18</v>
      </c>
      <c r="C1002">
        <f>+VLOOKUP($A1002,'USD X Barril WTI'!$A$6060:$B$8189,2,0)</f>
        <v>43.85</v>
      </c>
      <c r="D1002" s="36">
        <f>+IFERROR(VLOOKUP($A1002,'TASA INTERVENCIÓN'!$A$9:$B$4757,2,0),D1001)</f>
        <v>7.7499999999999999E-2</v>
      </c>
      <c r="E1002" s="36">
        <v>5.0000000000000001E-3</v>
      </c>
      <c r="F1002">
        <f t="shared" si="59"/>
        <v>0.93271461716937354</v>
      </c>
      <c r="G1002" s="9">
        <f t="shared" si="58"/>
        <v>2731.156287703016</v>
      </c>
      <c r="H1002" s="33">
        <f t="shared" si="60"/>
        <v>2821.4121678321676</v>
      </c>
      <c r="I1002" s="34">
        <f t="shared" si="61"/>
        <v>106.76783216783224</v>
      </c>
    </row>
    <row r="1003" spans="1:9" x14ac:dyDescent="0.25">
      <c r="A1003" s="7">
        <v>42634</v>
      </c>
      <c r="B1003" s="9">
        <v>2911.11</v>
      </c>
      <c r="C1003">
        <f>+VLOOKUP($A1003,'USD X Barril WTI'!$A$6060:$B$8189,2,0)</f>
        <v>45.33</v>
      </c>
      <c r="D1003" s="36">
        <f>+IFERROR(VLOOKUP($A1003,'TASA INTERVENCIÓN'!$A$9:$B$4757,2,0),D1002)</f>
        <v>7.7499999999999999E-2</v>
      </c>
      <c r="E1003" s="36">
        <v>5.0000000000000001E-3</v>
      </c>
      <c r="F1003">
        <f t="shared" si="59"/>
        <v>0.93271461716937354</v>
      </c>
      <c r="G1003" s="9">
        <f t="shared" si="58"/>
        <v>2715.2348491879352</v>
      </c>
      <c r="H1003" s="33">
        <f t="shared" si="60"/>
        <v>2785.8599999999997</v>
      </c>
      <c r="I1003" s="34">
        <f t="shared" si="61"/>
        <v>125.25000000000045</v>
      </c>
    </row>
    <row r="1004" spans="1:9" x14ac:dyDescent="0.25">
      <c r="A1004" s="7">
        <v>42635</v>
      </c>
      <c r="B1004" s="8">
        <v>2894.15</v>
      </c>
      <c r="C1004">
        <f>+VLOOKUP($A1004,'USD X Barril WTI'!$A$6060:$B$8189,2,0)</f>
        <v>46.1</v>
      </c>
      <c r="D1004" s="36">
        <f>+IFERROR(VLOOKUP($A1004,'TASA INTERVENCIÓN'!$A$9:$B$4757,2,0),D1003)</f>
        <v>7.7499999999999999E-2</v>
      </c>
      <c r="E1004" s="36">
        <v>5.0000000000000001E-3</v>
      </c>
      <c r="F1004">
        <f t="shared" si="59"/>
        <v>0.93271461716937354</v>
      </c>
      <c r="G1004" s="9">
        <f t="shared" si="58"/>
        <v>2699.4160092807424</v>
      </c>
      <c r="H1004" s="33">
        <f t="shared" si="60"/>
        <v>2788.9710489510485</v>
      </c>
      <c r="I1004" s="34">
        <f t="shared" si="61"/>
        <v>105.1789510489516</v>
      </c>
    </row>
    <row r="1005" spans="1:9" x14ac:dyDescent="0.25">
      <c r="A1005" s="7">
        <v>42636</v>
      </c>
      <c r="B1005" s="9">
        <v>2862.52</v>
      </c>
      <c r="C1005">
        <f>+VLOOKUP($A1005,'USD X Barril WTI'!$A$6060:$B$8189,2,0)</f>
        <v>44.36</v>
      </c>
      <c r="D1005" s="36">
        <f>+IFERROR(VLOOKUP($A1005,'TASA INTERVENCIÓN'!$A$9:$B$4757,2,0),D1004)</f>
        <v>7.7499999999999999E-2</v>
      </c>
      <c r="E1005" s="36">
        <v>5.0000000000000001E-3</v>
      </c>
      <c r="F1005">
        <f t="shared" si="59"/>
        <v>0.93271461716937354</v>
      </c>
      <c r="G1005" s="9">
        <f t="shared" si="58"/>
        <v>2669.9142459396753</v>
      </c>
      <c r="H1005" s="33">
        <f t="shared" si="60"/>
        <v>2752.3537674418603</v>
      </c>
      <c r="I1005" s="34">
        <f t="shared" si="61"/>
        <v>110.16623255813965</v>
      </c>
    </row>
    <row r="1006" spans="1:9" x14ac:dyDescent="0.25">
      <c r="A1006" s="7">
        <v>42637</v>
      </c>
      <c r="B1006" s="8">
        <v>2917.95</v>
      </c>
      <c r="C1006" t="e">
        <f>+VLOOKUP($A1006,'USD X Barril WTI'!$A$6060:$B$8189,2,0)</f>
        <v>#N/A</v>
      </c>
      <c r="D1006" s="36">
        <f>+IFERROR(VLOOKUP($A1006,'TASA INTERVENCIÓN'!$A$9:$B$4757,2,0),D1005)</f>
        <v>7.7499999999999999E-2</v>
      </c>
      <c r="E1006" s="36">
        <v>5.0000000000000001E-3</v>
      </c>
      <c r="F1006">
        <f t="shared" si="59"/>
        <v>0.93271461716937354</v>
      </c>
      <c r="G1006" s="9">
        <f t="shared" si="58"/>
        <v>2721.6146171693736</v>
      </c>
      <c r="H1006" s="33">
        <f t="shared" si="60"/>
        <v>2708.8536279069767</v>
      </c>
      <c r="I1006" s="34">
        <f t="shared" si="61"/>
        <v>209.09637209302309</v>
      </c>
    </row>
    <row r="1007" spans="1:9" x14ac:dyDescent="0.25">
      <c r="A1007" s="7">
        <v>42638</v>
      </c>
      <c r="B1007" s="9">
        <v>2917.95</v>
      </c>
      <c r="C1007" t="e">
        <f>+VLOOKUP($A1007,'USD X Barril WTI'!$A$6060:$B$8189,2,0)</f>
        <v>#N/A</v>
      </c>
      <c r="D1007" s="36">
        <f>+IFERROR(VLOOKUP($A1007,'TASA INTERVENCIÓN'!$A$9:$B$4757,2,0),D1006)</f>
        <v>7.7499999999999999E-2</v>
      </c>
      <c r="E1007" s="36">
        <v>5.0000000000000001E-3</v>
      </c>
      <c r="F1007">
        <f t="shared" si="59"/>
        <v>0.93271461716937354</v>
      </c>
      <c r="G1007" s="9">
        <f t="shared" si="58"/>
        <v>2721.6146171693736</v>
      </c>
      <c r="H1007" s="33">
        <f t="shared" si="60"/>
        <v>2779.334511627907</v>
      </c>
      <c r="I1007" s="34">
        <f t="shared" si="61"/>
        <v>138.61548837209284</v>
      </c>
    </row>
    <row r="1008" spans="1:9" x14ac:dyDescent="0.25">
      <c r="A1008" s="7">
        <v>42639</v>
      </c>
      <c r="B1008" s="8">
        <v>2917.95</v>
      </c>
      <c r="C1008">
        <f>+VLOOKUP($A1008,'USD X Barril WTI'!$A$6060:$B$8189,2,0)</f>
        <v>45.6</v>
      </c>
      <c r="D1008" s="36">
        <f>+IFERROR(VLOOKUP($A1008,'TASA INTERVENCIÓN'!$A$9:$B$4757,2,0),D1007)</f>
        <v>7.7499999999999999E-2</v>
      </c>
      <c r="E1008" s="36">
        <v>5.0000000000000001E-3</v>
      </c>
      <c r="F1008">
        <f t="shared" si="59"/>
        <v>0.93271461716937354</v>
      </c>
      <c r="G1008" s="9">
        <f t="shared" si="58"/>
        <v>2721.6146171693736</v>
      </c>
      <c r="H1008" s="33">
        <f t="shared" si="60"/>
        <v>2779.334511627907</v>
      </c>
      <c r="I1008" s="34">
        <f t="shared" si="61"/>
        <v>138.61548837209284</v>
      </c>
    </row>
    <row r="1009" spans="1:9" x14ac:dyDescent="0.25">
      <c r="A1009" s="7">
        <v>42640</v>
      </c>
      <c r="B1009" s="9">
        <v>2917.58</v>
      </c>
      <c r="C1009">
        <f>+VLOOKUP($A1009,'USD X Barril WTI'!$A$6060:$B$8189,2,0)</f>
        <v>44.65</v>
      </c>
      <c r="D1009" s="36">
        <f>+IFERROR(VLOOKUP($A1009,'TASA INTERVENCIÓN'!$A$9:$B$4757,2,0),D1008)</f>
        <v>7.7499999999999999E-2</v>
      </c>
      <c r="E1009" s="36">
        <v>5.0000000000000001E-3</v>
      </c>
      <c r="F1009">
        <f t="shared" si="59"/>
        <v>0.93271461716937354</v>
      </c>
      <c r="G1009" s="9">
        <f t="shared" si="58"/>
        <v>2721.2695127610209</v>
      </c>
      <c r="H1009" s="33">
        <f t="shared" si="60"/>
        <v>2779.334511627907</v>
      </c>
      <c r="I1009" s="34">
        <f t="shared" si="61"/>
        <v>138.24548837209295</v>
      </c>
    </row>
    <row r="1010" spans="1:9" x14ac:dyDescent="0.25">
      <c r="A1010" s="7">
        <v>42641</v>
      </c>
      <c r="B1010" s="8">
        <v>2921.99</v>
      </c>
      <c r="C1010">
        <f>+VLOOKUP($A1010,'USD X Barril WTI'!$A$6060:$B$8189,2,0)</f>
        <v>47.07</v>
      </c>
      <c r="D1010" s="36">
        <f>+IFERROR(VLOOKUP($A1010,'TASA INTERVENCIÓN'!$A$9:$B$4757,2,0),D1009)</f>
        <v>7.7499999999999999E-2</v>
      </c>
      <c r="E1010" s="36">
        <v>5.0000000000000001E-3</v>
      </c>
      <c r="F1010">
        <f t="shared" si="59"/>
        <v>0.93271461716937354</v>
      </c>
      <c r="G1010" s="9">
        <f t="shared" si="58"/>
        <v>2725.3827842227374</v>
      </c>
      <c r="H1010" s="33">
        <f t="shared" si="60"/>
        <v>2825.9478139534885</v>
      </c>
      <c r="I1010" s="34">
        <f t="shared" si="61"/>
        <v>96.042186046511233</v>
      </c>
    </row>
    <row r="1011" spans="1:9" x14ac:dyDescent="0.25">
      <c r="A1011" s="7">
        <v>42642</v>
      </c>
      <c r="B1011" s="9">
        <v>2914.11</v>
      </c>
      <c r="C1011">
        <f>+VLOOKUP($A1011,'USD X Barril WTI'!$A$6060:$B$8189,2,0)</f>
        <v>47.72</v>
      </c>
      <c r="D1011" s="36">
        <f>+IFERROR(VLOOKUP($A1011,'TASA INTERVENCIÓN'!$A$9:$B$4757,2,0),D1010)</f>
        <v>7.7499999999999999E-2</v>
      </c>
      <c r="E1011" s="36">
        <v>5.0000000000000001E-3</v>
      </c>
      <c r="F1011">
        <f t="shared" si="59"/>
        <v>0.93271461716937354</v>
      </c>
      <c r="G1011" s="9">
        <f t="shared" si="58"/>
        <v>2718.0329930394432</v>
      </c>
      <c r="H1011" s="33">
        <f t="shared" si="60"/>
        <v>2809.4938604651161</v>
      </c>
      <c r="I1011" s="34">
        <f t="shared" si="61"/>
        <v>104.61613953488404</v>
      </c>
    </row>
    <row r="1012" spans="1:9" x14ac:dyDescent="0.25">
      <c r="A1012" s="7">
        <v>42643</v>
      </c>
      <c r="B1012" s="8">
        <v>2879.95</v>
      </c>
      <c r="C1012">
        <f>+VLOOKUP($A1012,'USD X Barril WTI'!$A$6060:$B$8189,2,0)</f>
        <v>47.72</v>
      </c>
      <c r="D1012" s="36">
        <f>+IFERROR(VLOOKUP($A1012,'TASA INTERVENCIÓN'!$A$9:$B$4757,2,0),D1011)</f>
        <v>7.7499999999999999E-2</v>
      </c>
      <c r="E1012" s="36">
        <v>5.0000000000000001E-3</v>
      </c>
      <c r="F1012">
        <f t="shared" si="59"/>
        <v>0.93271461716937354</v>
      </c>
      <c r="G1012" s="9">
        <f t="shared" si="58"/>
        <v>2686.1714617169373</v>
      </c>
      <c r="H1012" s="33">
        <f t="shared" si="60"/>
        <v>2726.2611627906977</v>
      </c>
      <c r="I1012" s="34">
        <f t="shared" si="61"/>
        <v>153.68883720930216</v>
      </c>
    </row>
    <row r="1013" spans="1:9" x14ac:dyDescent="0.25">
      <c r="A1013" s="7">
        <v>42644</v>
      </c>
      <c r="B1013" s="9">
        <v>2880.08</v>
      </c>
      <c r="C1013" t="e">
        <f>+VLOOKUP($A1013,'USD X Barril WTI'!$A$6060:$B$8189,2,0)</f>
        <v>#N/A</v>
      </c>
      <c r="D1013" s="36">
        <f>+IFERROR(VLOOKUP($A1013,'TASA INTERVENCIÓN'!$A$9:$B$4757,2,0),D1012)</f>
        <v>7.7499999999999999E-2</v>
      </c>
      <c r="E1013" s="36">
        <v>5.0000000000000001E-3</v>
      </c>
      <c r="F1013">
        <f t="shared" si="59"/>
        <v>0.93271461716937354</v>
      </c>
      <c r="G1013" s="9">
        <f t="shared" si="58"/>
        <v>2686.2927146171692</v>
      </c>
      <c r="H1013" s="33">
        <f t="shared" si="60"/>
        <v>2728.9349302325581</v>
      </c>
      <c r="I1013" s="34">
        <f t="shared" si="61"/>
        <v>151.14506976744178</v>
      </c>
    </row>
    <row r="1014" spans="1:9" x14ac:dyDescent="0.25">
      <c r="A1014" s="7">
        <v>42645</v>
      </c>
      <c r="B1014" s="8">
        <v>2880.08</v>
      </c>
      <c r="C1014" t="e">
        <f>+VLOOKUP($A1014,'USD X Barril WTI'!$A$6060:$B$8189,2,0)</f>
        <v>#N/A</v>
      </c>
      <c r="D1014" s="36">
        <f>+IFERROR(VLOOKUP($A1014,'TASA INTERVENCIÓN'!$A$9:$B$4757,2,0),D1013)</f>
        <v>7.7499999999999999E-2</v>
      </c>
      <c r="E1014" s="36">
        <v>5.0000000000000001E-3</v>
      </c>
      <c r="F1014">
        <f t="shared" si="59"/>
        <v>0.93271461716937354</v>
      </c>
      <c r="G1014" s="9">
        <f t="shared" si="58"/>
        <v>2686.2927146171692</v>
      </c>
      <c r="H1014" s="33">
        <f t="shared" si="60"/>
        <v>2724.606418604651</v>
      </c>
      <c r="I1014" s="34">
        <f t="shared" si="61"/>
        <v>155.4735813953489</v>
      </c>
    </row>
    <row r="1015" spans="1:9" x14ac:dyDescent="0.25">
      <c r="A1015" s="7">
        <v>42646</v>
      </c>
      <c r="B1015" s="9">
        <v>2880.08</v>
      </c>
      <c r="C1015">
        <f>+VLOOKUP($A1015,'USD X Barril WTI'!$A$6060:$B$8189,2,0)</f>
        <v>48.8</v>
      </c>
      <c r="D1015" s="36">
        <f>+IFERROR(VLOOKUP($A1015,'TASA INTERVENCIÓN'!$A$9:$B$4757,2,0),D1014)</f>
        <v>7.7499999999999999E-2</v>
      </c>
      <c r="E1015" s="36">
        <v>5.0000000000000001E-3</v>
      </c>
      <c r="F1015">
        <f t="shared" si="59"/>
        <v>0.93271461716937354</v>
      </c>
      <c r="G1015" s="9">
        <f t="shared" si="58"/>
        <v>2686.2927146171692</v>
      </c>
      <c r="H1015" s="33">
        <f t="shared" si="60"/>
        <v>2724.606418604651</v>
      </c>
      <c r="I1015" s="34">
        <f t="shared" si="61"/>
        <v>155.4735813953489</v>
      </c>
    </row>
    <row r="1016" spans="1:9" x14ac:dyDescent="0.25">
      <c r="A1016" s="7">
        <v>42647</v>
      </c>
      <c r="B1016" s="8">
        <v>2937.23</v>
      </c>
      <c r="C1016">
        <f>+VLOOKUP($A1016,'USD X Barril WTI'!$A$6060:$B$8189,2,0)</f>
        <v>48.67</v>
      </c>
      <c r="D1016" s="36">
        <f>+IFERROR(VLOOKUP($A1016,'TASA INTERVENCIÓN'!$A$9:$B$4757,2,0),D1015)</f>
        <v>7.7499999999999999E-2</v>
      </c>
      <c r="E1016" s="36">
        <v>5.0000000000000001E-3</v>
      </c>
      <c r="F1016">
        <f t="shared" si="59"/>
        <v>0.93271461716937354</v>
      </c>
      <c r="G1016" s="9">
        <f t="shared" si="58"/>
        <v>2739.5973549883993</v>
      </c>
      <c r="H1016" s="33">
        <f t="shared" si="60"/>
        <v>2724.606418604651</v>
      </c>
      <c r="I1016" s="34">
        <f t="shared" si="61"/>
        <v>212.62358139534899</v>
      </c>
    </row>
    <row r="1017" spans="1:9" x14ac:dyDescent="0.25">
      <c r="A1017" s="7">
        <v>42648</v>
      </c>
      <c r="B1017" s="9">
        <v>2963.06</v>
      </c>
      <c r="C1017">
        <f>+VLOOKUP($A1017,'USD X Barril WTI'!$A$6060:$B$8189,2,0)</f>
        <v>49.75</v>
      </c>
      <c r="D1017" s="36">
        <f>+IFERROR(VLOOKUP($A1017,'TASA INTERVENCIÓN'!$A$9:$B$4757,2,0),D1016)</f>
        <v>7.7499999999999999E-2</v>
      </c>
      <c r="E1017" s="36">
        <v>5.0000000000000001E-3</v>
      </c>
      <c r="F1017">
        <f t="shared" si="59"/>
        <v>0.93271461716937354</v>
      </c>
      <c r="G1017" s="9">
        <f t="shared" si="58"/>
        <v>2763.6893735498838</v>
      </c>
      <c r="H1017" s="33">
        <f t="shared" si="60"/>
        <v>2724.606418604651</v>
      </c>
      <c r="I1017" s="34">
        <f t="shared" si="61"/>
        <v>238.45358139534892</v>
      </c>
    </row>
    <row r="1018" spans="1:9" x14ac:dyDescent="0.25">
      <c r="A1018" s="7">
        <v>42649</v>
      </c>
      <c r="B1018" s="8">
        <v>2964.93</v>
      </c>
      <c r="C1018">
        <f>+VLOOKUP($A1018,'USD X Barril WTI'!$A$6060:$B$8189,2,0)</f>
        <v>50.44</v>
      </c>
      <c r="D1018" s="36">
        <f>+IFERROR(VLOOKUP($A1018,'TASA INTERVENCIÓN'!$A$9:$B$4757,2,0),D1017)</f>
        <v>7.7499999999999999E-2</v>
      </c>
      <c r="E1018" s="36">
        <v>5.0000000000000001E-3</v>
      </c>
      <c r="F1018">
        <f t="shared" si="59"/>
        <v>0.93271461716937354</v>
      </c>
      <c r="G1018" s="9">
        <f t="shared" si="58"/>
        <v>2765.4335498839905</v>
      </c>
      <c r="H1018" s="33">
        <f t="shared" si="60"/>
        <v>2773.6784651162789</v>
      </c>
      <c r="I1018" s="34">
        <f t="shared" si="61"/>
        <v>191.25153488372098</v>
      </c>
    </row>
    <row r="1019" spans="1:9" x14ac:dyDescent="0.25">
      <c r="A1019" s="7">
        <v>42650</v>
      </c>
      <c r="B1019" s="9">
        <v>2924.8</v>
      </c>
      <c r="C1019">
        <f>+VLOOKUP($A1019,'USD X Barril WTI'!$A$6060:$B$8189,2,0)</f>
        <v>49.76</v>
      </c>
      <c r="D1019" s="36">
        <f>+IFERROR(VLOOKUP($A1019,'TASA INTERVENCIÓN'!$A$9:$B$4757,2,0),D1018)</f>
        <v>7.7499999999999999E-2</v>
      </c>
      <c r="E1019" s="36">
        <v>5.0000000000000001E-3</v>
      </c>
      <c r="F1019">
        <f t="shared" si="59"/>
        <v>0.93271461716937354</v>
      </c>
      <c r="G1019" s="9">
        <f t="shared" si="58"/>
        <v>2728.0037122969838</v>
      </c>
      <c r="H1019" s="33">
        <f t="shared" si="60"/>
        <v>2807.6427906976742</v>
      </c>
      <c r="I1019" s="34">
        <f t="shared" si="61"/>
        <v>117.15720930232601</v>
      </c>
    </row>
    <row r="1020" spans="1:9" x14ac:dyDescent="0.25">
      <c r="A1020" s="7">
        <v>42651</v>
      </c>
      <c r="B1020" s="8">
        <v>2913.96</v>
      </c>
      <c r="C1020" t="e">
        <f>+VLOOKUP($A1020,'USD X Barril WTI'!$A$6060:$B$8189,2,0)</f>
        <v>#N/A</v>
      </c>
      <c r="D1020" s="36">
        <f>+IFERROR(VLOOKUP($A1020,'TASA INTERVENCIÓN'!$A$9:$B$4757,2,0),D1019)</f>
        <v>7.7499999999999999E-2</v>
      </c>
      <c r="E1020" s="36">
        <v>5.0000000000000001E-3</v>
      </c>
      <c r="F1020">
        <f t="shared" si="59"/>
        <v>0.93271461716937354</v>
      </c>
      <c r="G1020" s="9">
        <f t="shared" si="58"/>
        <v>2717.893085846868</v>
      </c>
      <c r="H1020" s="33">
        <f t="shared" si="60"/>
        <v>2792.0208837209298</v>
      </c>
      <c r="I1020" s="34">
        <f t="shared" si="61"/>
        <v>121.93911627907028</v>
      </c>
    </row>
    <row r="1021" spans="1:9" x14ac:dyDescent="0.25">
      <c r="A1021" s="7">
        <v>42652</v>
      </c>
      <c r="B1021" s="9">
        <v>2913.96</v>
      </c>
      <c r="C1021" t="e">
        <f>+VLOOKUP($A1021,'USD X Barril WTI'!$A$6060:$B$8189,2,0)</f>
        <v>#N/A</v>
      </c>
      <c r="D1021" s="36">
        <f>+IFERROR(VLOOKUP($A1021,'TASA INTERVENCIÓN'!$A$9:$B$4757,2,0),D1020)</f>
        <v>7.7499999999999999E-2</v>
      </c>
      <c r="E1021" s="36">
        <v>5.0000000000000001E-3</v>
      </c>
      <c r="F1021">
        <f t="shared" si="59"/>
        <v>0.93271461716937354</v>
      </c>
      <c r="G1021" s="9">
        <f t="shared" si="58"/>
        <v>2717.893085846868</v>
      </c>
      <c r="H1021" s="33">
        <f t="shared" si="60"/>
        <v>2760.3750697674418</v>
      </c>
      <c r="I1021" s="34">
        <f t="shared" si="61"/>
        <v>153.58493023255824</v>
      </c>
    </row>
    <row r="1022" spans="1:9" x14ac:dyDescent="0.25">
      <c r="A1022" s="7">
        <v>42653</v>
      </c>
      <c r="B1022" s="8">
        <v>2913.96</v>
      </c>
      <c r="C1022">
        <f>+VLOOKUP($A1022,'USD X Barril WTI'!$A$6060:$B$8189,2,0)</f>
        <v>49.76</v>
      </c>
      <c r="D1022" s="36">
        <f>+IFERROR(VLOOKUP($A1022,'TASA INTERVENCIÓN'!$A$9:$B$4757,2,0),D1021)</f>
        <v>7.7499999999999999E-2</v>
      </c>
      <c r="E1022" s="36">
        <v>5.0000000000000001E-3</v>
      </c>
      <c r="F1022">
        <f t="shared" si="59"/>
        <v>0.93271461716937354</v>
      </c>
      <c r="G1022" s="9">
        <f t="shared" si="58"/>
        <v>2717.893085846868</v>
      </c>
      <c r="H1022" s="33">
        <f t="shared" si="60"/>
        <v>2760.3750697674418</v>
      </c>
      <c r="I1022" s="34">
        <f t="shared" si="61"/>
        <v>153.58493023255824</v>
      </c>
    </row>
    <row r="1023" spans="1:9" x14ac:dyDescent="0.25">
      <c r="A1023" s="7">
        <v>42654</v>
      </c>
      <c r="B1023" s="9">
        <v>2913.96</v>
      </c>
      <c r="C1023">
        <f>+VLOOKUP($A1023,'USD X Barril WTI'!$A$6060:$B$8189,2,0)</f>
        <v>50.72</v>
      </c>
      <c r="D1023" s="36">
        <f>+IFERROR(VLOOKUP($A1023,'TASA INTERVENCIÓN'!$A$9:$B$4757,2,0),D1022)</f>
        <v>7.7499999999999999E-2</v>
      </c>
      <c r="E1023" s="36">
        <v>5.0000000000000001E-3</v>
      </c>
      <c r="F1023">
        <f t="shared" si="59"/>
        <v>0.93271461716937354</v>
      </c>
      <c r="G1023" s="9">
        <f t="shared" si="58"/>
        <v>2717.893085846868</v>
      </c>
      <c r="H1023" s="33">
        <f t="shared" si="60"/>
        <v>2760.3750697674418</v>
      </c>
      <c r="I1023" s="34">
        <f t="shared" si="61"/>
        <v>153.58493023255824</v>
      </c>
    </row>
    <row r="1024" spans="1:9" x14ac:dyDescent="0.25">
      <c r="A1024" s="7">
        <v>42655</v>
      </c>
      <c r="B1024" s="8">
        <v>2919.51</v>
      </c>
      <c r="C1024">
        <f>+VLOOKUP($A1024,'USD X Barril WTI'!$A$6060:$B$8189,2,0)</f>
        <v>50.14</v>
      </c>
      <c r="D1024" s="36">
        <f>+IFERROR(VLOOKUP($A1024,'TASA INTERVENCIÓN'!$A$9:$B$4757,2,0),D1023)</f>
        <v>7.7499999999999999E-2</v>
      </c>
      <c r="E1024" s="36">
        <v>5.0000000000000001E-3</v>
      </c>
      <c r="F1024">
        <f t="shared" si="59"/>
        <v>0.93271461716937354</v>
      </c>
      <c r="G1024" s="9">
        <f t="shared" si="58"/>
        <v>2723.0696519721578</v>
      </c>
      <c r="H1024" s="33">
        <f t="shared" si="60"/>
        <v>2739.0316744186043</v>
      </c>
      <c r="I1024" s="34">
        <f t="shared" si="61"/>
        <v>180.47832558139589</v>
      </c>
    </row>
    <row r="1025" spans="1:9" x14ac:dyDescent="0.25">
      <c r="A1025" s="7">
        <v>42656</v>
      </c>
      <c r="B1025" s="9">
        <v>2919.18</v>
      </c>
      <c r="C1025">
        <f>+VLOOKUP($A1025,'USD X Barril WTI'!$A$6060:$B$8189,2,0)</f>
        <v>50.47</v>
      </c>
      <c r="D1025" s="36">
        <f>+IFERROR(VLOOKUP($A1025,'TASA INTERVENCIÓN'!$A$9:$B$4757,2,0),D1024)</f>
        <v>7.7499999999999999E-2</v>
      </c>
      <c r="E1025" s="36">
        <v>5.0000000000000001E-3</v>
      </c>
      <c r="F1025">
        <f t="shared" si="59"/>
        <v>0.93271461716937354</v>
      </c>
      <c r="G1025" s="9">
        <f t="shared" si="58"/>
        <v>2722.7618561484919</v>
      </c>
      <c r="H1025" s="33">
        <f t="shared" si="60"/>
        <v>2722.2972558139531</v>
      </c>
      <c r="I1025" s="34">
        <f t="shared" si="61"/>
        <v>196.88274418604669</v>
      </c>
    </row>
    <row r="1026" spans="1:9" x14ac:dyDescent="0.25">
      <c r="A1026" s="7">
        <v>42657</v>
      </c>
      <c r="B1026" s="8">
        <v>2930.78</v>
      </c>
      <c r="C1026">
        <f>+VLOOKUP($A1026,'USD X Barril WTI'!$A$6060:$B$8189,2,0)</f>
        <v>50.35</v>
      </c>
      <c r="D1026" s="36">
        <f>+IFERROR(VLOOKUP($A1026,'TASA INTERVENCIÓN'!$A$9:$B$4757,2,0),D1025)</f>
        <v>7.7499999999999999E-2</v>
      </c>
      <c r="E1026" s="36">
        <v>5.0000000000000001E-3</v>
      </c>
      <c r="F1026">
        <f t="shared" si="59"/>
        <v>0.93271461716937354</v>
      </c>
      <c r="G1026" s="9">
        <f t="shared" si="58"/>
        <v>2733.581345707657</v>
      </c>
      <c r="H1026" s="33">
        <f t="shared" si="60"/>
        <v>2745.3140930232557</v>
      </c>
      <c r="I1026" s="34">
        <f t="shared" si="61"/>
        <v>185.46590697674446</v>
      </c>
    </row>
    <row r="1027" spans="1:9" x14ac:dyDescent="0.25">
      <c r="A1027" s="7">
        <v>42658</v>
      </c>
      <c r="B1027" s="9">
        <v>2915.67</v>
      </c>
      <c r="C1027" t="e">
        <f>+VLOOKUP($A1027,'USD X Barril WTI'!$A$6060:$B$8189,2,0)</f>
        <v>#N/A</v>
      </c>
      <c r="D1027" s="36">
        <f>+IFERROR(VLOOKUP($A1027,'TASA INTERVENCIÓN'!$A$9:$B$4757,2,0),D1026)</f>
        <v>7.7499999999999999E-2</v>
      </c>
      <c r="E1027" s="36">
        <v>5.0000000000000001E-3</v>
      </c>
      <c r="F1027">
        <f t="shared" si="59"/>
        <v>0.93271461716937354</v>
      </c>
      <c r="G1027" s="9">
        <f t="shared" si="58"/>
        <v>2719.4880278422274</v>
      </c>
      <c r="H1027" s="33">
        <f t="shared" si="60"/>
        <v>2732.7305581395349</v>
      </c>
      <c r="I1027" s="34">
        <f t="shared" si="61"/>
        <v>182.93944186046519</v>
      </c>
    </row>
    <row r="1028" spans="1:9" x14ac:dyDescent="0.25">
      <c r="A1028" s="7">
        <v>42659</v>
      </c>
      <c r="B1028" s="8">
        <v>2915.67</v>
      </c>
      <c r="C1028" t="e">
        <f>+VLOOKUP($A1028,'USD X Barril WTI'!$A$6060:$B$8189,2,0)</f>
        <v>#N/A</v>
      </c>
      <c r="D1028" s="36">
        <f>+IFERROR(VLOOKUP($A1028,'TASA INTERVENCIÓN'!$A$9:$B$4757,2,0),D1027)</f>
        <v>7.7499999999999999E-2</v>
      </c>
      <c r="E1028" s="36">
        <v>5.0000000000000001E-3</v>
      </c>
      <c r="F1028">
        <f t="shared" si="59"/>
        <v>0.93271461716937354</v>
      </c>
      <c r="G1028" s="9">
        <f t="shared" si="58"/>
        <v>2719.4880278422274</v>
      </c>
      <c r="H1028" s="33">
        <f t="shared" si="60"/>
        <v>2733.0951627906975</v>
      </c>
      <c r="I1028" s="34">
        <f t="shared" si="61"/>
        <v>182.57483720930259</v>
      </c>
    </row>
    <row r="1029" spans="1:9" x14ac:dyDescent="0.25">
      <c r="A1029" s="7">
        <v>42660</v>
      </c>
      <c r="B1029" s="9">
        <v>2915.67</v>
      </c>
      <c r="C1029">
        <f>+VLOOKUP($A1029,'USD X Barril WTI'!$A$6060:$B$8189,2,0)</f>
        <v>49.97</v>
      </c>
      <c r="D1029" s="36">
        <f>+IFERROR(VLOOKUP($A1029,'TASA INTERVENCIÓN'!$A$9:$B$4757,2,0),D1028)</f>
        <v>7.7499999999999999E-2</v>
      </c>
      <c r="E1029" s="36">
        <v>5.0000000000000001E-3</v>
      </c>
      <c r="F1029">
        <f t="shared" si="59"/>
        <v>0.93271461716937354</v>
      </c>
      <c r="G1029" s="9">
        <f t="shared" si="58"/>
        <v>2719.4880278422274</v>
      </c>
      <c r="H1029" s="33">
        <f t="shared" si="60"/>
        <v>2733.0951627906975</v>
      </c>
      <c r="I1029" s="34">
        <f t="shared" si="61"/>
        <v>182.57483720930259</v>
      </c>
    </row>
    <row r="1030" spans="1:9" x14ac:dyDescent="0.25">
      <c r="A1030" s="7">
        <v>42661</v>
      </c>
      <c r="B1030" s="8">
        <v>2915.67</v>
      </c>
      <c r="C1030">
        <f>+VLOOKUP($A1030,'USD X Barril WTI'!$A$6060:$B$8189,2,0)</f>
        <v>50.3</v>
      </c>
      <c r="D1030" s="36">
        <f>+IFERROR(VLOOKUP($A1030,'TASA INTERVENCIÓN'!$A$9:$B$4757,2,0),D1029)</f>
        <v>7.7499999999999999E-2</v>
      </c>
      <c r="E1030" s="36">
        <v>5.0000000000000001E-3</v>
      </c>
      <c r="F1030">
        <f t="shared" si="59"/>
        <v>0.93271461716937354</v>
      </c>
      <c r="G1030" s="9">
        <f t="shared" si="58"/>
        <v>2719.4880278422274</v>
      </c>
      <c r="H1030" s="33">
        <f t="shared" si="60"/>
        <v>2733.0951627906975</v>
      </c>
      <c r="I1030" s="34">
        <f t="shared" si="61"/>
        <v>182.57483720930259</v>
      </c>
    </row>
    <row r="1031" spans="1:9" x14ac:dyDescent="0.25">
      <c r="A1031" s="7">
        <v>42662</v>
      </c>
      <c r="B1031" s="9">
        <v>2905.93</v>
      </c>
      <c r="C1031">
        <f>+VLOOKUP($A1031,'USD X Barril WTI'!$A$6060:$B$8189,2,0)</f>
        <v>51.59</v>
      </c>
      <c r="D1031" s="36">
        <f>+IFERROR(VLOOKUP($A1031,'TASA INTERVENCIÓN'!$A$9:$B$4757,2,0),D1030)</f>
        <v>7.7499999999999999E-2</v>
      </c>
      <c r="E1031" s="36">
        <v>5.0000000000000001E-3</v>
      </c>
      <c r="F1031">
        <f t="shared" si="59"/>
        <v>0.93271461716937354</v>
      </c>
      <c r="G1031" s="9">
        <f t="shared" si="58"/>
        <v>2710.4033874709976</v>
      </c>
      <c r="H1031" s="33">
        <f t="shared" si="60"/>
        <v>2737.62</v>
      </c>
      <c r="I1031" s="34">
        <f t="shared" si="61"/>
        <v>168.30999999999995</v>
      </c>
    </row>
    <row r="1032" spans="1:9" x14ac:dyDescent="0.25">
      <c r="A1032" s="7">
        <v>42663</v>
      </c>
      <c r="B1032" s="8">
        <v>2914.15</v>
      </c>
      <c r="C1032">
        <f>+VLOOKUP($A1032,'USD X Barril WTI'!$A$6060:$B$8189,2,0)</f>
        <v>50.31</v>
      </c>
      <c r="D1032" s="36">
        <f>+IFERROR(VLOOKUP($A1032,'TASA INTERVENCIÓN'!$A$9:$B$4757,2,0),D1031)</f>
        <v>7.7499999999999999E-2</v>
      </c>
      <c r="E1032" s="36">
        <v>5.0000000000000001E-3</v>
      </c>
      <c r="F1032">
        <f t="shared" si="59"/>
        <v>0.93271461716937354</v>
      </c>
      <c r="G1032" s="9">
        <f t="shared" si="58"/>
        <v>2718.07030162413</v>
      </c>
      <c r="H1032" s="33">
        <f t="shared" si="60"/>
        <v>2740.218976744186</v>
      </c>
      <c r="I1032" s="34">
        <f t="shared" si="61"/>
        <v>173.93102325581413</v>
      </c>
    </row>
    <row r="1033" spans="1:9" x14ac:dyDescent="0.25">
      <c r="A1033" s="7">
        <v>42664</v>
      </c>
      <c r="B1033" s="9">
        <v>2934.03</v>
      </c>
      <c r="C1033">
        <f>+VLOOKUP($A1033,'USD X Barril WTI'!$A$6060:$B$8189,2,0)</f>
        <v>50.61</v>
      </c>
      <c r="D1033" s="36">
        <f>+IFERROR(VLOOKUP($A1033,'TASA INTERVENCIÓN'!$A$9:$B$4757,2,0),D1032)</f>
        <v>7.7499999999999999E-2</v>
      </c>
      <c r="E1033" s="36">
        <v>5.0000000000000001E-3</v>
      </c>
      <c r="F1033">
        <f t="shared" si="59"/>
        <v>0.93271461716937354</v>
      </c>
      <c r="G1033" s="9">
        <f t="shared" ref="G1033:G1096" si="62">+B1033*F1033</f>
        <v>2736.6126682134573</v>
      </c>
      <c r="H1033" s="33">
        <f t="shared" si="60"/>
        <v>2740.218976744186</v>
      </c>
      <c r="I1033" s="34">
        <f t="shared" si="61"/>
        <v>193.81102325581423</v>
      </c>
    </row>
    <row r="1034" spans="1:9" x14ac:dyDescent="0.25">
      <c r="A1034" s="7">
        <v>42665</v>
      </c>
      <c r="B1034" s="8">
        <v>2944.25</v>
      </c>
      <c r="C1034" t="e">
        <f>+VLOOKUP($A1034,'USD X Barril WTI'!$A$6060:$B$8189,2,0)</f>
        <v>#N/A</v>
      </c>
      <c r="D1034" s="36">
        <f>+IFERROR(VLOOKUP($A1034,'TASA INTERVENCIÓN'!$A$9:$B$4757,2,0),D1033)</f>
        <v>7.7499999999999999E-2</v>
      </c>
      <c r="E1034" s="36">
        <v>5.0000000000000001E-3</v>
      </c>
      <c r="F1034">
        <f t="shared" ref="F1034:F1097" si="63">+(1+E1034)/(1+D1034)</f>
        <v>0.93271461716937354</v>
      </c>
      <c r="G1034" s="9">
        <f t="shared" si="62"/>
        <v>2746.1450116009282</v>
      </c>
      <c r="H1034" s="33">
        <f t="shared" si="60"/>
        <v>2737.965906976744</v>
      </c>
      <c r="I1034" s="34">
        <f t="shared" si="61"/>
        <v>206.28409302325599</v>
      </c>
    </row>
    <row r="1035" spans="1:9" x14ac:dyDescent="0.25">
      <c r="A1035" s="7">
        <v>42666</v>
      </c>
      <c r="B1035" s="9">
        <v>2944.25</v>
      </c>
      <c r="C1035" t="e">
        <f>+VLOOKUP($A1035,'USD X Barril WTI'!$A$6060:$B$8189,2,0)</f>
        <v>#N/A</v>
      </c>
      <c r="D1035" s="36">
        <f>+IFERROR(VLOOKUP($A1035,'TASA INTERVENCIÓN'!$A$9:$B$4757,2,0),D1034)</f>
        <v>7.7499999999999999E-2</v>
      </c>
      <c r="E1035" s="36">
        <v>5.0000000000000001E-3</v>
      </c>
      <c r="F1035">
        <f t="shared" si="63"/>
        <v>0.93271461716937354</v>
      </c>
      <c r="G1035" s="9">
        <f t="shared" si="62"/>
        <v>2746.1450116009282</v>
      </c>
      <c r="H1035" s="33">
        <f t="shared" si="60"/>
        <v>2751.0355813953488</v>
      </c>
      <c r="I1035" s="34">
        <f t="shared" si="61"/>
        <v>193.2144186046512</v>
      </c>
    </row>
    <row r="1036" spans="1:9" x14ac:dyDescent="0.25">
      <c r="A1036" s="7">
        <v>42667</v>
      </c>
      <c r="B1036" s="8">
        <v>2944.25</v>
      </c>
      <c r="C1036">
        <f>+VLOOKUP($A1036,'USD X Barril WTI'!$A$6060:$B$8189,2,0)</f>
        <v>50.18</v>
      </c>
      <c r="D1036" s="36">
        <f>+IFERROR(VLOOKUP($A1036,'TASA INTERVENCIÓN'!$A$9:$B$4757,2,0),D1035)</f>
        <v>7.7499999999999999E-2</v>
      </c>
      <c r="E1036" s="36">
        <v>5.0000000000000001E-3</v>
      </c>
      <c r="F1036">
        <f t="shared" si="63"/>
        <v>0.93271461716937354</v>
      </c>
      <c r="G1036" s="9">
        <f t="shared" si="62"/>
        <v>2746.1450116009282</v>
      </c>
      <c r="H1036" s="33">
        <f t="shared" si="60"/>
        <v>2751.0355813953488</v>
      </c>
      <c r="I1036" s="34">
        <f t="shared" si="61"/>
        <v>193.2144186046512</v>
      </c>
    </row>
    <row r="1037" spans="1:9" x14ac:dyDescent="0.25">
      <c r="A1037" s="7">
        <v>42668</v>
      </c>
      <c r="B1037" s="9">
        <v>2929.83</v>
      </c>
      <c r="C1037">
        <f>+VLOOKUP($A1037,'USD X Barril WTI'!$A$6060:$B$8189,2,0)</f>
        <v>49.45</v>
      </c>
      <c r="D1037" s="36">
        <f>+IFERROR(VLOOKUP($A1037,'TASA INTERVENCIÓN'!$A$9:$B$4757,2,0),D1036)</f>
        <v>7.7499999999999999E-2</v>
      </c>
      <c r="E1037" s="36">
        <v>5.0000000000000001E-3</v>
      </c>
      <c r="F1037">
        <f t="shared" si="63"/>
        <v>0.93271461716937354</v>
      </c>
      <c r="G1037" s="9">
        <f t="shared" si="62"/>
        <v>2732.6952668213457</v>
      </c>
      <c r="H1037" s="33">
        <f t="shared" si="60"/>
        <v>2751.0355813953488</v>
      </c>
      <c r="I1037" s="34">
        <f t="shared" si="61"/>
        <v>178.79441860465113</v>
      </c>
    </row>
    <row r="1038" spans="1:9" x14ac:dyDescent="0.25">
      <c r="A1038" s="7">
        <v>42669</v>
      </c>
      <c r="B1038" s="8">
        <v>2941.34</v>
      </c>
      <c r="C1038">
        <f>+VLOOKUP($A1038,'USD X Barril WTI'!$A$6060:$B$8189,2,0)</f>
        <v>48.75</v>
      </c>
      <c r="D1038" s="36">
        <f>+IFERROR(VLOOKUP($A1038,'TASA INTERVENCIÓN'!$A$9:$B$4757,2,0),D1037)</f>
        <v>7.7499999999999999E-2</v>
      </c>
      <c r="E1038" s="36">
        <v>5.0000000000000001E-3</v>
      </c>
      <c r="F1038">
        <f t="shared" si="63"/>
        <v>0.93271461716937354</v>
      </c>
      <c r="G1038" s="9">
        <f t="shared" si="62"/>
        <v>2743.4308120649653</v>
      </c>
      <c r="H1038" s="33">
        <f t="shared" si="60"/>
        <v>2802.0802325581394</v>
      </c>
      <c r="I1038" s="34">
        <f t="shared" si="61"/>
        <v>139.25976744186073</v>
      </c>
    </row>
    <row r="1039" spans="1:9" x14ac:dyDescent="0.25">
      <c r="A1039" s="7">
        <v>42670</v>
      </c>
      <c r="B1039" s="9">
        <v>2965.18</v>
      </c>
      <c r="C1039">
        <f>+VLOOKUP($A1039,'USD X Barril WTI'!$A$6060:$B$8189,2,0)</f>
        <v>49.71</v>
      </c>
      <c r="D1039" s="36">
        <f>+IFERROR(VLOOKUP($A1039,'TASA INTERVENCIÓN'!$A$9:$B$4757,2,0),D1038)</f>
        <v>7.7499999999999999E-2</v>
      </c>
      <c r="E1039" s="36">
        <v>5.0000000000000001E-3</v>
      </c>
      <c r="F1039">
        <f t="shared" si="63"/>
        <v>0.93271461716937354</v>
      </c>
      <c r="G1039" s="9">
        <f t="shared" si="62"/>
        <v>2765.6667285382828</v>
      </c>
      <c r="H1039" s="33">
        <f t="shared" si="60"/>
        <v>2856.21</v>
      </c>
      <c r="I1039" s="34">
        <f t="shared" si="61"/>
        <v>108.9699999999998</v>
      </c>
    </row>
    <row r="1040" spans="1:9" x14ac:dyDescent="0.25">
      <c r="A1040" s="7">
        <v>42671</v>
      </c>
      <c r="B1040" s="8">
        <v>2966.61</v>
      </c>
      <c r="C1040">
        <f>+VLOOKUP($A1040,'USD X Barril WTI'!$A$6060:$B$8189,2,0)</f>
        <v>48.72</v>
      </c>
      <c r="D1040" s="36">
        <f>+IFERROR(VLOOKUP($A1040,'TASA INTERVENCIÓN'!$A$9:$B$4757,2,0),D1039)</f>
        <v>7.7499999999999999E-2</v>
      </c>
      <c r="E1040" s="36">
        <v>5.0000000000000001E-3</v>
      </c>
      <c r="F1040">
        <f t="shared" si="63"/>
        <v>0.93271461716937354</v>
      </c>
      <c r="G1040" s="9">
        <f t="shared" si="62"/>
        <v>2767.0005104408356</v>
      </c>
      <c r="H1040" s="33">
        <f t="shared" si="60"/>
        <v>2873.3838139534882</v>
      </c>
      <c r="I1040" s="34">
        <f t="shared" si="61"/>
        <v>93.226186046511884</v>
      </c>
    </row>
    <row r="1041" spans="1:9" x14ac:dyDescent="0.25">
      <c r="A1041" s="7">
        <v>42672</v>
      </c>
      <c r="B1041" s="9">
        <v>2967.66</v>
      </c>
      <c r="C1041" t="e">
        <f>+VLOOKUP($A1041,'USD X Barril WTI'!$A$6060:$B$8189,2,0)</f>
        <v>#N/A</v>
      </c>
      <c r="D1041" s="36">
        <f>+IFERROR(VLOOKUP($A1041,'TASA INTERVENCIÓN'!$A$9:$B$4757,2,0),D1040)</f>
        <v>7.7499999999999999E-2</v>
      </c>
      <c r="E1041" s="36">
        <v>5.0000000000000001E-3</v>
      </c>
      <c r="F1041">
        <f t="shared" si="63"/>
        <v>0.93271461716937354</v>
      </c>
      <c r="G1041" s="9">
        <f t="shared" si="62"/>
        <v>2767.9798607888629</v>
      </c>
      <c r="H1041" s="33">
        <f t="shared" si="60"/>
        <v>2890.4547906976745</v>
      </c>
      <c r="I1041" s="34">
        <f t="shared" si="61"/>
        <v>77.205209302325329</v>
      </c>
    </row>
    <row r="1042" spans="1:9" x14ac:dyDescent="0.25">
      <c r="A1042" s="7">
        <v>42673</v>
      </c>
      <c r="B1042" s="8">
        <v>2967.66</v>
      </c>
      <c r="C1042" t="e">
        <f>+VLOOKUP($A1042,'USD X Barril WTI'!$A$6060:$B$8189,2,0)</f>
        <v>#N/A</v>
      </c>
      <c r="D1042" s="36">
        <f>+IFERROR(VLOOKUP($A1042,'TASA INTERVENCIÓN'!$A$9:$B$4757,2,0),D1041)</f>
        <v>7.7499999999999999E-2</v>
      </c>
      <c r="E1042" s="36">
        <v>5.0000000000000001E-3</v>
      </c>
      <c r="F1042">
        <f t="shared" si="63"/>
        <v>0.93271461716937354</v>
      </c>
      <c r="G1042" s="9">
        <f t="shared" si="62"/>
        <v>2767.9798607888629</v>
      </c>
      <c r="H1042" s="33">
        <f t="shared" si="60"/>
        <v>2881.0779069767441</v>
      </c>
      <c r="I1042" s="34">
        <f t="shared" si="61"/>
        <v>86.582093023255766</v>
      </c>
    </row>
    <row r="1043" spans="1:9" x14ac:dyDescent="0.25">
      <c r="A1043" s="7">
        <v>42674</v>
      </c>
      <c r="B1043" s="9">
        <v>2967.66</v>
      </c>
      <c r="C1043">
        <f>+VLOOKUP($A1043,'USD X Barril WTI'!$A$6060:$B$8189,2,0)</f>
        <v>46.83</v>
      </c>
      <c r="D1043" s="36">
        <f>+IFERROR(VLOOKUP($A1043,'TASA INTERVENCIÓN'!$A$9:$B$4757,2,0),D1042)</f>
        <v>7.7499999999999999E-2</v>
      </c>
      <c r="E1043" s="36">
        <v>5.0000000000000001E-3</v>
      </c>
      <c r="F1043">
        <f t="shared" si="63"/>
        <v>0.93271461716937354</v>
      </c>
      <c r="G1043" s="9">
        <f t="shared" si="62"/>
        <v>2767.9798607888629</v>
      </c>
      <c r="H1043" s="33">
        <f t="shared" si="60"/>
        <v>2881.0779069767441</v>
      </c>
      <c r="I1043" s="34">
        <f t="shared" si="61"/>
        <v>86.582093023255766</v>
      </c>
    </row>
    <row r="1044" spans="1:9" x14ac:dyDescent="0.25">
      <c r="A1044" s="7">
        <v>42675</v>
      </c>
      <c r="B1044" s="8">
        <v>2998.55</v>
      </c>
      <c r="C1044">
        <f>+VLOOKUP($A1044,'USD X Barril WTI'!$A$6060:$B$8189,2,0)</f>
        <v>46.66</v>
      </c>
      <c r="D1044" s="36">
        <f>+IFERROR(VLOOKUP($A1044,'TASA INTERVENCIÓN'!$A$9:$B$4757,2,0),D1043)</f>
        <v>7.7499999999999999E-2</v>
      </c>
      <c r="E1044" s="36">
        <v>5.0000000000000001E-3</v>
      </c>
      <c r="F1044">
        <f t="shared" si="63"/>
        <v>0.93271461716937354</v>
      </c>
      <c r="G1044" s="9">
        <f t="shared" si="62"/>
        <v>2796.7914153132251</v>
      </c>
      <c r="H1044" s="33">
        <f t="shared" si="60"/>
        <v>2874.3932714617167</v>
      </c>
      <c r="I1044" s="34">
        <f t="shared" si="61"/>
        <v>124.15672853828346</v>
      </c>
    </row>
    <row r="1045" spans="1:9" x14ac:dyDescent="0.25">
      <c r="A1045" s="7">
        <v>42676</v>
      </c>
      <c r="B1045" s="9">
        <v>3026.68</v>
      </c>
      <c r="C1045">
        <f>+VLOOKUP($A1045,'USD X Barril WTI'!$A$6060:$B$8189,2,0)</f>
        <v>45.32</v>
      </c>
      <c r="D1045" s="36">
        <f>+IFERROR(VLOOKUP($A1045,'TASA INTERVENCIÓN'!$A$9:$B$4757,2,0),D1044)</f>
        <v>7.7499999999999999E-2</v>
      </c>
      <c r="E1045" s="36">
        <v>5.0000000000000001E-3</v>
      </c>
      <c r="F1045">
        <f t="shared" si="63"/>
        <v>0.93271461716937354</v>
      </c>
      <c r="G1045" s="9">
        <f t="shared" si="62"/>
        <v>2823.0286774941992</v>
      </c>
      <c r="H1045" s="33">
        <f t="shared" si="60"/>
        <v>2882.3493271461721</v>
      </c>
      <c r="I1045" s="34">
        <f t="shared" si="61"/>
        <v>144.33067285382776</v>
      </c>
    </row>
    <row r="1046" spans="1:9" x14ac:dyDescent="0.25">
      <c r="A1046" s="7">
        <v>42677</v>
      </c>
      <c r="B1046" s="8">
        <v>3070.54</v>
      </c>
      <c r="C1046">
        <f>+VLOOKUP($A1046,'USD X Barril WTI'!$A$6060:$B$8189,2,0)</f>
        <v>44.66</v>
      </c>
      <c r="D1046" s="36">
        <f>+IFERROR(VLOOKUP($A1046,'TASA INTERVENCIÓN'!$A$9:$B$4757,2,0),D1045)</f>
        <v>7.7499999999999999E-2</v>
      </c>
      <c r="E1046" s="36">
        <v>5.0000000000000001E-3</v>
      </c>
      <c r="F1046">
        <f t="shared" si="63"/>
        <v>0.93271461716937354</v>
      </c>
      <c r="G1046" s="9">
        <f t="shared" si="62"/>
        <v>2863.9375406032482</v>
      </c>
      <c r="H1046" s="33">
        <f t="shared" si="60"/>
        <v>2877.2473781902549</v>
      </c>
      <c r="I1046" s="34">
        <f t="shared" si="61"/>
        <v>193.29262180974501</v>
      </c>
    </row>
    <row r="1047" spans="1:9" x14ac:dyDescent="0.25">
      <c r="A1047" s="7">
        <v>42678</v>
      </c>
      <c r="B1047" s="9">
        <v>3071.12</v>
      </c>
      <c r="C1047">
        <f>+VLOOKUP($A1047,'USD X Barril WTI'!$A$6060:$B$8189,2,0)</f>
        <v>44.07</v>
      </c>
      <c r="D1047" s="36">
        <f>+IFERROR(VLOOKUP($A1047,'TASA INTERVENCIÓN'!$A$9:$B$4757,2,0),D1046)</f>
        <v>7.7499999999999999E-2</v>
      </c>
      <c r="E1047" s="36">
        <v>5.0000000000000001E-3</v>
      </c>
      <c r="F1047">
        <f t="shared" si="63"/>
        <v>0.93271461716937354</v>
      </c>
      <c r="G1047" s="9">
        <f t="shared" si="62"/>
        <v>2864.4785150812063</v>
      </c>
      <c r="H1047" s="33">
        <f t="shared" si="60"/>
        <v>2901.1435266821345</v>
      </c>
      <c r="I1047" s="34">
        <f t="shared" si="61"/>
        <v>169.97647331786538</v>
      </c>
    </row>
    <row r="1048" spans="1:9" x14ac:dyDescent="0.25">
      <c r="A1048" s="7">
        <v>42679</v>
      </c>
      <c r="B1048" s="8">
        <v>3070.4</v>
      </c>
      <c r="C1048" t="e">
        <f>+VLOOKUP($A1048,'USD X Barril WTI'!$A$6060:$B$8189,2,0)</f>
        <v>#N/A</v>
      </c>
      <c r="D1048" s="36">
        <f>+IFERROR(VLOOKUP($A1048,'TASA INTERVENCIÓN'!$A$9:$B$4757,2,0),D1047)</f>
        <v>7.7499999999999999E-2</v>
      </c>
      <c r="E1048" s="36">
        <v>5.0000000000000001E-3</v>
      </c>
      <c r="F1048">
        <f t="shared" si="63"/>
        <v>0.93271461716937354</v>
      </c>
      <c r="G1048" s="9">
        <f t="shared" si="62"/>
        <v>2863.8069605568444</v>
      </c>
      <c r="H1048" s="33">
        <f t="shared" si="60"/>
        <v>2872.6024593967518</v>
      </c>
      <c r="I1048" s="34">
        <f t="shared" si="61"/>
        <v>197.79754060324831</v>
      </c>
    </row>
    <row r="1049" spans="1:9" x14ac:dyDescent="0.25">
      <c r="A1049" s="7">
        <v>42680</v>
      </c>
      <c r="B1049" s="9">
        <v>3070.4</v>
      </c>
      <c r="C1049" t="e">
        <f>+VLOOKUP($A1049,'USD X Barril WTI'!$A$6060:$B$8189,2,0)</f>
        <v>#N/A</v>
      </c>
      <c r="D1049" s="36">
        <f>+IFERROR(VLOOKUP($A1049,'TASA INTERVENCIÓN'!$A$9:$B$4757,2,0),D1048)</f>
        <v>7.7499999999999999E-2</v>
      </c>
      <c r="E1049" s="36">
        <v>5.0000000000000001E-3</v>
      </c>
      <c r="F1049">
        <f t="shared" si="63"/>
        <v>0.93271461716937354</v>
      </c>
      <c r="G1049" s="9">
        <f t="shared" si="62"/>
        <v>2863.8069605568444</v>
      </c>
      <c r="H1049" s="33">
        <f t="shared" si="60"/>
        <v>2847.3911832946637</v>
      </c>
      <c r="I1049" s="34">
        <f t="shared" si="61"/>
        <v>223.00881670533636</v>
      </c>
    </row>
    <row r="1050" spans="1:9" x14ac:dyDescent="0.25">
      <c r="A1050" s="7">
        <v>42681</v>
      </c>
      <c r="B1050" s="8">
        <v>3070.4</v>
      </c>
      <c r="C1050">
        <f>+VLOOKUP($A1050,'USD X Barril WTI'!$A$6060:$B$8189,2,0)</f>
        <v>44.88</v>
      </c>
      <c r="D1050" s="36">
        <f>+IFERROR(VLOOKUP($A1050,'TASA INTERVENCIÓN'!$A$9:$B$4757,2,0),D1049)</f>
        <v>7.7499999999999999E-2</v>
      </c>
      <c r="E1050" s="36">
        <v>5.0000000000000001E-3</v>
      </c>
      <c r="F1050">
        <f t="shared" si="63"/>
        <v>0.93271461716937354</v>
      </c>
      <c r="G1050" s="9">
        <f t="shared" si="62"/>
        <v>2863.8069605568444</v>
      </c>
      <c r="H1050" s="33">
        <f t="shared" si="60"/>
        <v>2847.3911832946637</v>
      </c>
      <c r="I1050" s="34">
        <f t="shared" si="61"/>
        <v>223.00881670533636</v>
      </c>
    </row>
    <row r="1051" spans="1:9" x14ac:dyDescent="0.25">
      <c r="A1051" s="7">
        <v>42682</v>
      </c>
      <c r="B1051" s="9">
        <v>3070.4</v>
      </c>
      <c r="C1051">
        <f>+VLOOKUP($A1051,'USD X Barril WTI'!$A$6060:$B$8189,2,0)</f>
        <v>44.96</v>
      </c>
      <c r="D1051" s="36">
        <f>+IFERROR(VLOOKUP($A1051,'TASA INTERVENCIÓN'!$A$9:$B$4757,2,0),D1050)</f>
        <v>7.7499999999999999E-2</v>
      </c>
      <c r="E1051" s="36">
        <v>5.0000000000000001E-3</v>
      </c>
      <c r="F1051">
        <f t="shared" si="63"/>
        <v>0.93271461716937354</v>
      </c>
      <c r="G1051" s="9">
        <f t="shared" si="62"/>
        <v>2863.8069605568444</v>
      </c>
      <c r="H1051" s="33">
        <f t="shared" si="60"/>
        <v>2847.3911832946637</v>
      </c>
      <c r="I1051" s="34">
        <f t="shared" si="61"/>
        <v>223.00881670533636</v>
      </c>
    </row>
    <row r="1052" spans="1:9" x14ac:dyDescent="0.25">
      <c r="A1052" s="7">
        <v>42683</v>
      </c>
      <c r="B1052" s="8">
        <v>2984.78</v>
      </c>
      <c r="C1052">
        <f>+VLOOKUP($A1052,'USD X Barril WTI'!$A$6060:$B$8189,2,0)</f>
        <v>45.2</v>
      </c>
      <c r="D1052" s="36">
        <f>+IFERROR(VLOOKUP($A1052,'TASA INTERVENCIÓN'!$A$9:$B$4757,2,0),D1051)</f>
        <v>7.7499999999999999E-2</v>
      </c>
      <c r="E1052" s="36">
        <v>5.0000000000000001E-3</v>
      </c>
      <c r="F1052">
        <f t="shared" si="63"/>
        <v>0.93271461716937354</v>
      </c>
      <c r="G1052" s="9">
        <f t="shared" si="62"/>
        <v>2783.9479350348029</v>
      </c>
      <c r="H1052" s="33">
        <f t="shared" si="60"/>
        <v>2791.1484918793503</v>
      </c>
      <c r="I1052" s="34">
        <f t="shared" si="61"/>
        <v>193.63150812064987</v>
      </c>
    </row>
    <row r="1053" spans="1:9" x14ac:dyDescent="0.25">
      <c r="A1053" s="7">
        <v>42684</v>
      </c>
      <c r="B1053" s="9">
        <v>3012.12</v>
      </c>
      <c r="C1053">
        <f>+VLOOKUP($A1053,'USD X Barril WTI'!$A$6060:$B$8189,2,0)</f>
        <v>44.62</v>
      </c>
      <c r="D1053" s="36">
        <f>+IFERROR(VLOOKUP($A1053,'TASA INTERVENCIÓN'!$A$9:$B$4757,2,0),D1052)</f>
        <v>7.7499999999999999E-2</v>
      </c>
      <c r="E1053" s="36">
        <v>5.0000000000000001E-3</v>
      </c>
      <c r="F1053">
        <f t="shared" si="63"/>
        <v>0.93271461716937354</v>
      </c>
      <c r="G1053" s="9">
        <f t="shared" si="62"/>
        <v>2809.4483526682134</v>
      </c>
      <c r="H1053" s="33">
        <f t="shared" ref="H1053:H1116" si="64">+G961</f>
        <v>2774.1824129930392</v>
      </c>
      <c r="I1053" s="34">
        <f t="shared" si="61"/>
        <v>237.93758700696071</v>
      </c>
    </row>
    <row r="1054" spans="1:9" x14ac:dyDescent="0.25">
      <c r="A1054" s="7">
        <v>42685</v>
      </c>
      <c r="B1054" s="8">
        <v>3100.12</v>
      </c>
      <c r="C1054">
        <f>+VLOOKUP($A1054,'USD X Barril WTI'!$A$6060:$B$8189,2,0)</f>
        <v>43.39</v>
      </c>
      <c r="D1054" s="36">
        <f>+IFERROR(VLOOKUP($A1054,'TASA INTERVENCIÓN'!$A$9:$B$4757,2,0),D1053)</f>
        <v>7.7499999999999999E-2</v>
      </c>
      <c r="E1054" s="36">
        <v>5.0000000000000001E-3</v>
      </c>
      <c r="F1054">
        <f t="shared" si="63"/>
        <v>0.93271461716937354</v>
      </c>
      <c r="G1054" s="9">
        <f t="shared" si="62"/>
        <v>2891.527238979118</v>
      </c>
      <c r="H1054" s="33">
        <f t="shared" si="64"/>
        <v>2756.0784222737821</v>
      </c>
      <c r="I1054" s="34">
        <f t="shared" si="61"/>
        <v>344.04157772621784</v>
      </c>
    </row>
    <row r="1055" spans="1:9" x14ac:dyDescent="0.25">
      <c r="A1055" s="7">
        <v>42686</v>
      </c>
      <c r="B1055" s="9">
        <v>3100.12</v>
      </c>
      <c r="C1055" t="e">
        <f>+VLOOKUP($A1055,'USD X Barril WTI'!$A$6060:$B$8189,2,0)</f>
        <v>#N/A</v>
      </c>
      <c r="D1055" s="36">
        <f>+IFERROR(VLOOKUP($A1055,'TASA INTERVENCIÓN'!$A$9:$B$4757,2,0),D1054)</f>
        <v>7.7499999999999999E-2</v>
      </c>
      <c r="E1055" s="36">
        <v>5.0000000000000001E-3</v>
      </c>
      <c r="F1055">
        <f t="shared" si="63"/>
        <v>0.93271461716937354</v>
      </c>
      <c r="G1055" s="9">
        <f t="shared" si="62"/>
        <v>2891.527238979118</v>
      </c>
      <c r="H1055" s="33">
        <f t="shared" si="64"/>
        <v>2715.3747563805105</v>
      </c>
      <c r="I1055" s="34">
        <f t="shared" si="61"/>
        <v>384.74524361948943</v>
      </c>
    </row>
    <row r="1056" spans="1:9" x14ac:dyDescent="0.25">
      <c r="A1056" s="7">
        <v>42687</v>
      </c>
      <c r="B1056" s="8">
        <v>3100.12</v>
      </c>
      <c r="C1056" t="e">
        <f>+VLOOKUP($A1056,'USD X Barril WTI'!$A$6060:$B$8189,2,0)</f>
        <v>#N/A</v>
      </c>
      <c r="D1056" s="36">
        <f>+IFERROR(VLOOKUP($A1056,'TASA INTERVENCIÓN'!$A$9:$B$4757,2,0),D1055)</f>
        <v>7.7499999999999999E-2</v>
      </c>
      <c r="E1056" s="36">
        <v>5.0000000000000001E-3</v>
      </c>
      <c r="F1056">
        <f t="shared" si="63"/>
        <v>0.93271461716937354</v>
      </c>
      <c r="G1056" s="9">
        <f t="shared" si="62"/>
        <v>2891.527238979118</v>
      </c>
      <c r="H1056" s="33">
        <f t="shared" si="64"/>
        <v>2712.9590255220419</v>
      </c>
      <c r="I1056" s="34">
        <f t="shared" si="61"/>
        <v>387.16097447795801</v>
      </c>
    </row>
    <row r="1057" spans="1:9" x14ac:dyDescent="0.25">
      <c r="A1057" s="7">
        <v>42688</v>
      </c>
      <c r="B1057" s="9">
        <v>3100.12</v>
      </c>
      <c r="C1057">
        <f>+VLOOKUP($A1057,'USD X Barril WTI'!$A$6060:$B$8189,2,0)</f>
        <v>43.29</v>
      </c>
      <c r="D1057" s="36">
        <f>+IFERROR(VLOOKUP($A1057,'TASA INTERVENCIÓN'!$A$9:$B$4757,2,0),D1056)</f>
        <v>7.7499999999999999E-2</v>
      </c>
      <c r="E1057" s="36">
        <v>5.0000000000000001E-3</v>
      </c>
      <c r="F1057">
        <f t="shared" si="63"/>
        <v>0.93271461716937354</v>
      </c>
      <c r="G1057" s="9">
        <f t="shared" si="62"/>
        <v>2891.527238979118</v>
      </c>
      <c r="H1057" s="33">
        <f t="shared" si="64"/>
        <v>2712.9590255220419</v>
      </c>
      <c r="I1057" s="34">
        <f t="shared" si="61"/>
        <v>387.16097447795801</v>
      </c>
    </row>
    <row r="1058" spans="1:9" x14ac:dyDescent="0.25">
      <c r="A1058" s="7">
        <v>42689</v>
      </c>
      <c r="B1058" s="8">
        <v>3100.12</v>
      </c>
      <c r="C1058">
        <f>+VLOOKUP($A1058,'USD X Barril WTI'!$A$6060:$B$8189,2,0)</f>
        <v>45.86</v>
      </c>
      <c r="D1058" s="36">
        <f>+IFERROR(VLOOKUP($A1058,'TASA INTERVENCIÓN'!$A$9:$B$4757,2,0),D1057)</f>
        <v>7.7499999999999999E-2</v>
      </c>
      <c r="E1058" s="36">
        <v>5.0000000000000001E-3</v>
      </c>
      <c r="F1058">
        <f t="shared" si="63"/>
        <v>0.93271461716937354</v>
      </c>
      <c r="G1058" s="9">
        <f t="shared" si="62"/>
        <v>2891.527238979118</v>
      </c>
      <c r="H1058" s="33">
        <f t="shared" si="64"/>
        <v>2712.9590255220419</v>
      </c>
      <c r="I1058" s="34">
        <f t="shared" si="61"/>
        <v>387.16097447795801</v>
      </c>
    </row>
    <row r="1059" spans="1:9" x14ac:dyDescent="0.25">
      <c r="A1059" s="7">
        <v>42690</v>
      </c>
      <c r="B1059" s="9">
        <v>3124.91</v>
      </c>
      <c r="C1059">
        <f>+VLOOKUP($A1059,'USD X Barril WTI'!$A$6060:$B$8189,2,0)</f>
        <v>45.56</v>
      </c>
      <c r="D1059" s="36">
        <f>+IFERROR(VLOOKUP($A1059,'TASA INTERVENCIÓN'!$A$9:$B$4757,2,0),D1058)</f>
        <v>7.7499999999999999E-2</v>
      </c>
      <c r="E1059" s="36">
        <v>5.0000000000000001E-3</v>
      </c>
      <c r="F1059">
        <f t="shared" si="63"/>
        <v>0.93271461716937354</v>
      </c>
      <c r="G1059" s="9">
        <f t="shared" si="62"/>
        <v>2914.6492343387467</v>
      </c>
      <c r="H1059" s="33">
        <f t="shared" si="64"/>
        <v>2712.9590255220419</v>
      </c>
      <c r="I1059" s="34">
        <f t="shared" si="61"/>
        <v>411.95097447795797</v>
      </c>
    </row>
    <row r="1060" spans="1:9" x14ac:dyDescent="0.25">
      <c r="A1060" s="7">
        <v>42691</v>
      </c>
      <c r="B1060" s="8">
        <v>3131.11</v>
      </c>
      <c r="C1060">
        <f>+VLOOKUP($A1060,'USD X Barril WTI'!$A$6060:$B$8189,2,0)</f>
        <v>45.37</v>
      </c>
      <c r="D1060" s="36">
        <f>+IFERROR(VLOOKUP($A1060,'TASA INTERVENCIÓN'!$A$9:$B$4757,2,0),D1059)</f>
        <v>7.7499999999999999E-2</v>
      </c>
      <c r="E1060" s="36">
        <v>5.0000000000000001E-3</v>
      </c>
      <c r="F1060">
        <f t="shared" si="63"/>
        <v>0.93271461716937354</v>
      </c>
      <c r="G1060" s="9">
        <f t="shared" si="62"/>
        <v>2920.4320649651972</v>
      </c>
      <c r="H1060" s="33">
        <f t="shared" si="64"/>
        <v>2709.8157772621812</v>
      </c>
      <c r="I1060" s="34">
        <f t="shared" si="61"/>
        <v>421.29422273781893</v>
      </c>
    </row>
    <row r="1061" spans="1:9" x14ac:dyDescent="0.25">
      <c r="A1061" s="7">
        <v>42692</v>
      </c>
      <c r="B1061" s="9">
        <v>3135.65</v>
      </c>
      <c r="C1061">
        <f>+VLOOKUP($A1061,'USD X Barril WTI'!$A$6060:$B$8189,2,0)</f>
        <v>45.69</v>
      </c>
      <c r="D1061" s="36">
        <f>+IFERROR(VLOOKUP($A1061,'TASA INTERVENCIÓN'!$A$9:$B$4757,2,0),D1060)</f>
        <v>7.7499999999999999E-2</v>
      </c>
      <c r="E1061" s="36">
        <v>5.0000000000000001E-3</v>
      </c>
      <c r="F1061">
        <f t="shared" si="63"/>
        <v>0.93271461716937354</v>
      </c>
      <c r="G1061" s="9">
        <f t="shared" si="62"/>
        <v>2924.6665893271461</v>
      </c>
      <c r="H1061" s="33">
        <f t="shared" si="64"/>
        <v>2721.726542923434</v>
      </c>
      <c r="I1061" s="34">
        <f t="shared" si="61"/>
        <v>413.92345707656614</v>
      </c>
    </row>
    <row r="1062" spans="1:9" x14ac:dyDescent="0.25">
      <c r="A1062" s="7">
        <v>42693</v>
      </c>
      <c r="B1062" s="8">
        <v>3163.49</v>
      </c>
      <c r="C1062" t="e">
        <f>+VLOOKUP($A1062,'USD X Barril WTI'!$A$6060:$B$8189,2,0)</f>
        <v>#N/A</v>
      </c>
      <c r="D1062" s="36">
        <f>+IFERROR(VLOOKUP($A1062,'TASA INTERVENCIÓN'!$A$9:$B$4757,2,0),D1061)</f>
        <v>7.7499999999999999E-2</v>
      </c>
      <c r="E1062" s="36">
        <v>5.0000000000000001E-3</v>
      </c>
      <c r="F1062">
        <f t="shared" si="63"/>
        <v>0.93271461716937354</v>
      </c>
      <c r="G1062" s="9">
        <f t="shared" si="62"/>
        <v>2950.6333642691411</v>
      </c>
      <c r="H1062" s="33">
        <f t="shared" si="64"/>
        <v>2689.9676102088165</v>
      </c>
      <c r="I1062" s="34">
        <f t="shared" ref="I1062:I1125" si="65">+B1062-H1062</f>
        <v>473.52238979118329</v>
      </c>
    </row>
    <row r="1063" spans="1:9" x14ac:dyDescent="0.25">
      <c r="A1063" s="7">
        <v>42694</v>
      </c>
      <c r="B1063" s="9">
        <v>3163.49</v>
      </c>
      <c r="C1063" t="e">
        <f>+VLOOKUP($A1063,'USD X Barril WTI'!$A$6060:$B$8189,2,0)</f>
        <v>#N/A</v>
      </c>
      <c r="D1063" s="36">
        <f>+IFERROR(VLOOKUP($A1063,'TASA INTERVENCIÓN'!$A$9:$B$4757,2,0),D1062)</f>
        <v>7.7499999999999999E-2</v>
      </c>
      <c r="E1063" s="36">
        <v>5.0000000000000001E-3</v>
      </c>
      <c r="F1063">
        <f t="shared" si="63"/>
        <v>0.93271461716937354</v>
      </c>
      <c r="G1063" s="9">
        <f t="shared" si="62"/>
        <v>2950.6333642691411</v>
      </c>
      <c r="H1063" s="33">
        <f t="shared" si="64"/>
        <v>2674.4379118329466</v>
      </c>
      <c r="I1063" s="34">
        <f t="shared" si="65"/>
        <v>489.05208816705317</v>
      </c>
    </row>
    <row r="1064" spans="1:9" x14ac:dyDescent="0.25">
      <c r="A1064" s="7">
        <v>42695</v>
      </c>
      <c r="B1064" s="8">
        <v>3163.49</v>
      </c>
      <c r="C1064">
        <f>+VLOOKUP($A1064,'USD X Barril WTI'!$A$6060:$B$8189,2,0)</f>
        <v>47.48</v>
      </c>
      <c r="D1064" s="36">
        <f>+IFERROR(VLOOKUP($A1064,'TASA INTERVENCIÓN'!$A$9:$B$4757,2,0),D1063)</f>
        <v>7.7499999999999999E-2</v>
      </c>
      <c r="E1064" s="36">
        <v>5.0000000000000001E-3</v>
      </c>
      <c r="F1064">
        <f t="shared" si="63"/>
        <v>0.93271461716937354</v>
      </c>
      <c r="G1064" s="9">
        <f t="shared" si="62"/>
        <v>2950.6333642691411</v>
      </c>
      <c r="H1064" s="33">
        <f t="shared" si="64"/>
        <v>2674.4379118329466</v>
      </c>
      <c r="I1064" s="34">
        <f t="shared" si="65"/>
        <v>489.05208816705317</v>
      </c>
    </row>
    <row r="1065" spans="1:9" x14ac:dyDescent="0.25">
      <c r="A1065" s="7">
        <v>42696</v>
      </c>
      <c r="B1065" s="9">
        <v>3144.72</v>
      </c>
      <c r="C1065">
        <f>+VLOOKUP($A1065,'USD X Barril WTI'!$A$6060:$B$8189,2,0)</f>
        <v>48.07</v>
      </c>
      <c r="D1065" s="36">
        <f>+IFERROR(VLOOKUP($A1065,'TASA INTERVENCIÓN'!$A$9:$B$4757,2,0),D1064)</f>
        <v>7.7499999999999999E-2</v>
      </c>
      <c r="E1065" s="36">
        <v>5.0000000000000001E-3</v>
      </c>
      <c r="F1065">
        <f t="shared" si="63"/>
        <v>0.93271461716937354</v>
      </c>
      <c r="G1065" s="9">
        <f t="shared" si="62"/>
        <v>2933.1263109048723</v>
      </c>
      <c r="H1065" s="33">
        <f t="shared" si="64"/>
        <v>2674.4379118329466</v>
      </c>
      <c r="I1065" s="34">
        <f t="shared" si="65"/>
        <v>470.28208816705319</v>
      </c>
    </row>
    <row r="1066" spans="1:9" x14ac:dyDescent="0.25">
      <c r="A1066" s="7">
        <v>42697</v>
      </c>
      <c r="B1066" s="8">
        <v>3139.76</v>
      </c>
      <c r="C1066">
        <f>+VLOOKUP($A1066,'USD X Barril WTI'!$A$6060:$B$8189,2,0)</f>
        <v>46.72</v>
      </c>
      <c r="D1066" s="36">
        <f>+IFERROR(VLOOKUP($A1066,'TASA INTERVENCIÓN'!$A$9:$B$4757,2,0),D1065)</f>
        <v>7.7499999999999999E-2</v>
      </c>
      <c r="E1066" s="36">
        <v>5.0000000000000001E-3</v>
      </c>
      <c r="F1066">
        <f t="shared" si="63"/>
        <v>0.93271461716937354</v>
      </c>
      <c r="G1066" s="9">
        <f t="shared" si="62"/>
        <v>2928.5000464037125</v>
      </c>
      <c r="H1066" s="33">
        <f t="shared" si="64"/>
        <v>2689.8463573085846</v>
      </c>
      <c r="I1066" s="34">
        <f t="shared" si="65"/>
        <v>449.91364269141559</v>
      </c>
    </row>
    <row r="1067" spans="1:9" x14ac:dyDescent="0.25">
      <c r="A1067" s="7">
        <v>42698</v>
      </c>
      <c r="B1067" s="9">
        <v>3187.97</v>
      </c>
      <c r="C1067" t="e">
        <f>+VLOOKUP($A1067,'USD X Barril WTI'!$A$6060:$B$8189,2,0)</f>
        <v>#N/A</v>
      </c>
      <c r="D1067" s="36">
        <f>+IFERROR(VLOOKUP($A1067,'TASA INTERVENCIÓN'!$A$9:$B$4757,2,0),D1066)</f>
        <v>7.7499999999999999E-2</v>
      </c>
      <c r="E1067" s="36">
        <v>5.0000000000000001E-3</v>
      </c>
      <c r="F1067">
        <f t="shared" si="63"/>
        <v>0.93271461716937354</v>
      </c>
      <c r="G1067" s="9">
        <f t="shared" si="62"/>
        <v>2973.4662180974474</v>
      </c>
      <c r="H1067" s="33">
        <f t="shared" si="64"/>
        <v>2713.3600928074243</v>
      </c>
      <c r="I1067" s="34">
        <f t="shared" si="65"/>
        <v>474.60990719257552</v>
      </c>
    </row>
    <row r="1068" spans="1:9" x14ac:dyDescent="0.25">
      <c r="A1068" s="7">
        <v>42699</v>
      </c>
      <c r="B1068" s="8">
        <v>3187.97</v>
      </c>
      <c r="C1068">
        <f>+VLOOKUP($A1068,'USD X Barril WTI'!$A$6060:$B$8189,2,0)</f>
        <v>46.72</v>
      </c>
      <c r="D1068" s="36">
        <f>+IFERROR(VLOOKUP($A1068,'TASA INTERVENCIÓN'!$A$9:$B$4757,2,0),D1067)</f>
        <v>7.7499999999999999E-2</v>
      </c>
      <c r="E1068" s="36">
        <v>5.0000000000000001E-3</v>
      </c>
      <c r="F1068">
        <f t="shared" si="63"/>
        <v>0.93271461716937354</v>
      </c>
      <c r="G1068" s="9">
        <f t="shared" si="62"/>
        <v>2973.4662180974474</v>
      </c>
      <c r="H1068" s="33">
        <f t="shared" si="64"/>
        <v>2740.576705336427</v>
      </c>
      <c r="I1068" s="34">
        <f t="shared" si="65"/>
        <v>447.39329466357276</v>
      </c>
    </row>
    <row r="1069" spans="1:9" x14ac:dyDescent="0.25">
      <c r="A1069" s="7">
        <v>42700</v>
      </c>
      <c r="B1069" s="9">
        <v>3170.64</v>
      </c>
      <c r="C1069" t="e">
        <f>+VLOOKUP($A1069,'USD X Barril WTI'!$A$6060:$B$8189,2,0)</f>
        <v>#N/A</v>
      </c>
      <c r="D1069" s="36">
        <f>+IFERROR(VLOOKUP($A1069,'TASA INTERVENCIÓN'!$A$9:$B$4757,2,0),D1068)</f>
        <v>7.7499999999999999E-2</v>
      </c>
      <c r="E1069" s="36">
        <v>5.0000000000000001E-3</v>
      </c>
      <c r="F1069">
        <f t="shared" si="63"/>
        <v>0.93271461716937354</v>
      </c>
      <c r="G1069" s="9">
        <f t="shared" si="62"/>
        <v>2957.3022737819024</v>
      </c>
      <c r="H1069" s="33">
        <f t="shared" si="64"/>
        <v>2719.4880278422274</v>
      </c>
      <c r="I1069" s="34">
        <f t="shared" si="65"/>
        <v>451.15197215777243</v>
      </c>
    </row>
    <row r="1070" spans="1:9" x14ac:dyDescent="0.25">
      <c r="A1070" s="7">
        <v>42701</v>
      </c>
      <c r="B1070" s="8">
        <v>3170.64</v>
      </c>
      <c r="C1070" t="e">
        <f>+VLOOKUP($A1070,'USD X Barril WTI'!$A$6060:$B$8189,2,0)</f>
        <v>#N/A</v>
      </c>
      <c r="D1070" s="36">
        <f>+IFERROR(VLOOKUP($A1070,'TASA INTERVENCIÓN'!$A$9:$B$4757,2,0),D1069)</f>
        <v>7.7499999999999999E-2</v>
      </c>
      <c r="E1070" s="36">
        <v>5.0000000000000001E-3</v>
      </c>
      <c r="F1070">
        <f t="shared" si="63"/>
        <v>0.93271461716937354</v>
      </c>
      <c r="G1070" s="9">
        <f t="shared" si="62"/>
        <v>2957.3022737819024</v>
      </c>
      <c r="H1070" s="33">
        <f t="shared" si="64"/>
        <v>2688.7270997679816</v>
      </c>
      <c r="I1070" s="34">
        <f t="shared" si="65"/>
        <v>481.91290023201827</v>
      </c>
    </row>
    <row r="1071" spans="1:9" x14ac:dyDescent="0.25">
      <c r="A1071" s="7">
        <v>42702</v>
      </c>
      <c r="B1071" s="9">
        <v>3170.64</v>
      </c>
      <c r="C1071">
        <f>+VLOOKUP($A1071,'USD X Barril WTI'!$A$6060:$B$8189,2,0)</f>
        <v>45.66</v>
      </c>
      <c r="D1071" s="36">
        <f>+IFERROR(VLOOKUP($A1071,'TASA INTERVENCIÓN'!$A$9:$B$4757,2,0),D1070)</f>
        <v>7.7499999999999999E-2</v>
      </c>
      <c r="E1071" s="36">
        <v>5.0000000000000001E-3</v>
      </c>
      <c r="F1071">
        <f t="shared" si="63"/>
        <v>0.93271461716937354</v>
      </c>
      <c r="G1071" s="9">
        <f t="shared" si="62"/>
        <v>2957.3022737819024</v>
      </c>
      <c r="H1071" s="33">
        <f t="shared" si="64"/>
        <v>2688.7270997679816</v>
      </c>
      <c r="I1071" s="34">
        <f t="shared" si="65"/>
        <v>481.91290023201827</v>
      </c>
    </row>
    <row r="1072" spans="1:9" x14ac:dyDescent="0.25">
      <c r="A1072" s="7">
        <v>42703</v>
      </c>
      <c r="B1072" s="8">
        <v>3142.2</v>
      </c>
      <c r="C1072">
        <f>+VLOOKUP($A1072,'USD X Barril WTI'!$A$6060:$B$8189,2,0)</f>
        <v>45.29</v>
      </c>
      <c r="D1072" s="36">
        <f>+IFERROR(VLOOKUP($A1072,'TASA INTERVENCIÓN'!$A$9:$B$4757,2,0),D1071)</f>
        <v>7.7499999999999999E-2</v>
      </c>
      <c r="E1072" s="36">
        <v>5.0000000000000001E-3</v>
      </c>
      <c r="F1072">
        <f t="shared" si="63"/>
        <v>0.93271461716937354</v>
      </c>
      <c r="G1072" s="9">
        <f t="shared" si="62"/>
        <v>2930.7758700696054</v>
      </c>
      <c r="H1072" s="33">
        <f t="shared" si="64"/>
        <v>2688.7270997679816</v>
      </c>
      <c r="I1072" s="34">
        <f t="shared" si="65"/>
        <v>453.47290023201822</v>
      </c>
    </row>
    <row r="1073" spans="1:9" x14ac:dyDescent="0.25">
      <c r="A1073" s="7">
        <v>42704</v>
      </c>
      <c r="B1073" s="9">
        <v>3165.09</v>
      </c>
      <c r="C1073">
        <f>+VLOOKUP($A1073,'USD X Barril WTI'!$A$6060:$B$8189,2,0)</f>
        <v>49.41</v>
      </c>
      <c r="D1073" s="36">
        <f>+IFERROR(VLOOKUP($A1073,'TASA INTERVENCIÓN'!$A$9:$B$4757,2,0),D1072)</f>
        <v>7.7499999999999999E-2</v>
      </c>
      <c r="E1073" s="36">
        <v>5.0000000000000001E-3</v>
      </c>
      <c r="F1073">
        <f t="shared" si="63"/>
        <v>0.93271461716937354</v>
      </c>
      <c r="G1073" s="9">
        <f t="shared" si="62"/>
        <v>2952.1257076566126</v>
      </c>
      <c r="H1073" s="33">
        <f t="shared" si="64"/>
        <v>2727.5280278422274</v>
      </c>
      <c r="I1073" s="34">
        <f t="shared" si="65"/>
        <v>437.56197215777274</v>
      </c>
    </row>
    <row r="1074" spans="1:9" x14ac:dyDescent="0.25">
      <c r="A1074" s="7">
        <v>42705</v>
      </c>
      <c r="B1074" s="8">
        <v>3085.6</v>
      </c>
      <c r="C1074">
        <f>+VLOOKUP($A1074,'USD X Barril WTI'!$A$6060:$B$8189,2,0)</f>
        <v>51.08</v>
      </c>
      <c r="D1074" s="36">
        <f>+IFERROR(VLOOKUP($A1074,'TASA INTERVENCIÓN'!$A$9:$B$4757,2,0),D1073)</f>
        <v>7.7499999999999999E-2</v>
      </c>
      <c r="E1074" s="36">
        <v>5.0000000000000001E-3</v>
      </c>
      <c r="F1074">
        <f t="shared" si="63"/>
        <v>0.93271461716937354</v>
      </c>
      <c r="G1074" s="9">
        <f t="shared" si="62"/>
        <v>2877.984222737819</v>
      </c>
      <c r="H1074" s="33">
        <f t="shared" si="64"/>
        <v>2736.4167981438518</v>
      </c>
      <c r="I1074" s="34">
        <f t="shared" si="65"/>
        <v>349.18320185614812</v>
      </c>
    </row>
    <row r="1075" spans="1:9" x14ac:dyDescent="0.25">
      <c r="A1075" s="7">
        <v>42706</v>
      </c>
      <c r="B1075" s="9">
        <v>3068.34</v>
      </c>
      <c r="C1075">
        <f>+VLOOKUP($A1075,'USD X Barril WTI'!$A$6060:$B$8189,2,0)</f>
        <v>51.7</v>
      </c>
      <c r="D1075" s="36">
        <f>+IFERROR(VLOOKUP($A1075,'TASA INTERVENCIÓN'!$A$9:$B$4757,2,0),D1074)</f>
        <v>7.7499999999999999E-2</v>
      </c>
      <c r="E1075" s="36">
        <v>5.0000000000000001E-3</v>
      </c>
      <c r="F1075">
        <f t="shared" si="63"/>
        <v>0.93271461716937354</v>
      </c>
      <c r="G1075" s="9">
        <f t="shared" si="62"/>
        <v>2861.8855684454757</v>
      </c>
      <c r="H1075" s="33">
        <f t="shared" si="64"/>
        <v>2757.5987470997679</v>
      </c>
      <c r="I1075" s="34">
        <f t="shared" si="65"/>
        <v>310.74125290023221</v>
      </c>
    </row>
    <row r="1076" spans="1:9" x14ac:dyDescent="0.25">
      <c r="A1076" s="7">
        <v>42707</v>
      </c>
      <c r="B1076" s="8">
        <v>3061.04</v>
      </c>
      <c r="C1076" t="e">
        <f>+VLOOKUP($A1076,'USD X Barril WTI'!$A$6060:$B$8189,2,0)</f>
        <v>#N/A</v>
      </c>
      <c r="D1076" s="36">
        <f>+IFERROR(VLOOKUP($A1076,'TASA INTERVENCIÓN'!$A$9:$B$4757,2,0),D1075)</f>
        <v>7.7499999999999999E-2</v>
      </c>
      <c r="E1076" s="36">
        <v>5.0000000000000001E-3</v>
      </c>
      <c r="F1076">
        <f t="shared" si="63"/>
        <v>0.93271461716937354</v>
      </c>
      <c r="G1076" s="9">
        <f t="shared" si="62"/>
        <v>2855.0767517401391</v>
      </c>
      <c r="H1076" s="33">
        <f t="shared" si="64"/>
        <v>2785.4216241299305</v>
      </c>
      <c r="I1076" s="34">
        <f t="shared" si="65"/>
        <v>275.61837587006949</v>
      </c>
    </row>
    <row r="1077" spans="1:9" x14ac:dyDescent="0.25">
      <c r="A1077" s="7">
        <v>42708</v>
      </c>
      <c r="B1077" s="9">
        <v>3061.04</v>
      </c>
      <c r="C1077" t="e">
        <f>+VLOOKUP($A1077,'USD X Barril WTI'!$A$6060:$B$8189,2,0)</f>
        <v>#N/A</v>
      </c>
      <c r="D1077" s="36">
        <f>+IFERROR(VLOOKUP($A1077,'TASA INTERVENCIÓN'!$A$9:$B$4757,2,0),D1076)</f>
        <v>7.7499999999999999E-2</v>
      </c>
      <c r="E1077" s="36">
        <v>5.0000000000000001E-3</v>
      </c>
      <c r="F1077">
        <f t="shared" si="63"/>
        <v>0.93271461716937354</v>
      </c>
      <c r="G1077" s="9">
        <f t="shared" si="62"/>
        <v>2855.0767517401391</v>
      </c>
      <c r="H1077" s="33">
        <f t="shared" si="64"/>
        <v>2758.5594431554523</v>
      </c>
      <c r="I1077" s="34">
        <f t="shared" si="65"/>
        <v>302.48055684454766</v>
      </c>
    </row>
    <row r="1078" spans="1:9" x14ac:dyDescent="0.25">
      <c r="A1078" s="7">
        <v>42709</v>
      </c>
      <c r="B1078" s="8">
        <v>3061.04</v>
      </c>
      <c r="C1078">
        <f>+VLOOKUP($A1078,'USD X Barril WTI'!$A$6060:$B$8189,2,0)</f>
        <v>51.72</v>
      </c>
      <c r="D1078" s="36">
        <f>+IFERROR(VLOOKUP($A1078,'TASA INTERVENCIÓN'!$A$9:$B$4757,2,0),D1077)</f>
        <v>7.7499999999999999E-2</v>
      </c>
      <c r="E1078" s="36">
        <v>5.0000000000000001E-3</v>
      </c>
      <c r="F1078">
        <f t="shared" si="63"/>
        <v>0.93271461716937354</v>
      </c>
      <c r="G1078" s="9">
        <f t="shared" si="62"/>
        <v>2855.0767517401391</v>
      </c>
      <c r="H1078" s="33">
        <f t="shared" si="64"/>
        <v>2758.5594431554523</v>
      </c>
      <c r="I1078" s="34">
        <f t="shared" si="65"/>
        <v>302.48055684454766</v>
      </c>
    </row>
    <row r="1079" spans="1:9" x14ac:dyDescent="0.25">
      <c r="A1079" s="7">
        <v>42710</v>
      </c>
      <c r="B1079" s="9">
        <v>3049.47</v>
      </c>
      <c r="C1079">
        <f>+VLOOKUP($A1079,'USD X Barril WTI'!$A$6060:$B$8189,2,0)</f>
        <v>50.95</v>
      </c>
      <c r="D1079" s="36">
        <f>+IFERROR(VLOOKUP($A1079,'TASA INTERVENCIÓN'!$A$9:$B$4757,2,0),D1078)</f>
        <v>7.7499999999999999E-2</v>
      </c>
      <c r="E1079" s="36">
        <v>5.0000000000000001E-3</v>
      </c>
      <c r="F1079">
        <f t="shared" si="63"/>
        <v>0.93271461716937354</v>
      </c>
      <c r="G1079" s="9">
        <f t="shared" si="62"/>
        <v>2844.2852436194894</v>
      </c>
      <c r="H1079" s="33">
        <f t="shared" si="64"/>
        <v>2758.5594431554523</v>
      </c>
      <c r="I1079" s="34">
        <f t="shared" si="65"/>
        <v>290.9105568445475</v>
      </c>
    </row>
    <row r="1080" spans="1:9" x14ac:dyDescent="0.25">
      <c r="A1080" s="7">
        <v>42711</v>
      </c>
      <c r="B1080" s="8">
        <v>3015.47</v>
      </c>
      <c r="C1080">
        <f>+VLOOKUP($A1080,'USD X Barril WTI'!$A$6060:$B$8189,2,0)</f>
        <v>49.85</v>
      </c>
      <c r="D1080" s="36">
        <f>+IFERROR(VLOOKUP($A1080,'TASA INTERVENCIÓN'!$A$9:$B$4757,2,0),D1079)</f>
        <v>7.7499999999999999E-2</v>
      </c>
      <c r="E1080" s="36">
        <v>5.0000000000000001E-3</v>
      </c>
      <c r="F1080">
        <f t="shared" si="63"/>
        <v>0.93271461716937354</v>
      </c>
      <c r="G1080" s="9">
        <f t="shared" si="62"/>
        <v>2812.5729466357307</v>
      </c>
      <c r="H1080" s="33">
        <f t="shared" si="64"/>
        <v>2758.5594431554523</v>
      </c>
      <c r="I1080" s="34">
        <f t="shared" si="65"/>
        <v>256.9105568445475</v>
      </c>
    </row>
    <row r="1081" spans="1:9" x14ac:dyDescent="0.25">
      <c r="A1081" s="7">
        <v>42712</v>
      </c>
      <c r="B1081" s="9">
        <v>2989.71</v>
      </c>
      <c r="C1081">
        <f>+VLOOKUP($A1081,'USD X Barril WTI'!$A$6060:$B$8189,2,0)</f>
        <v>50.84</v>
      </c>
      <c r="D1081" s="36">
        <f>+IFERROR(VLOOKUP($A1081,'TASA INTERVENCIÓN'!$A$9:$B$4757,2,0),D1080)</f>
        <v>7.7499999999999999E-2</v>
      </c>
      <c r="E1081" s="36">
        <v>5.0000000000000001E-3</v>
      </c>
      <c r="F1081">
        <f t="shared" si="63"/>
        <v>0.93271461716937354</v>
      </c>
      <c r="G1081" s="9">
        <f t="shared" si="62"/>
        <v>2788.5462180974478</v>
      </c>
      <c r="H1081" s="33">
        <f t="shared" si="64"/>
        <v>2693.3440371229699</v>
      </c>
      <c r="I1081" s="34">
        <f t="shared" si="65"/>
        <v>296.36596287703014</v>
      </c>
    </row>
    <row r="1082" spans="1:9" x14ac:dyDescent="0.25">
      <c r="A1082" s="7">
        <v>42713</v>
      </c>
      <c r="B1082" s="8">
        <v>2989.71</v>
      </c>
      <c r="C1082">
        <f>+VLOOKUP($A1082,'USD X Barril WTI'!$A$6060:$B$8189,2,0)</f>
        <v>51.51</v>
      </c>
      <c r="D1082" s="36">
        <f>+IFERROR(VLOOKUP($A1082,'TASA INTERVENCIÓN'!$A$9:$B$4757,2,0),D1081)</f>
        <v>7.7499999999999999E-2</v>
      </c>
      <c r="E1082" s="36">
        <v>5.0000000000000001E-3</v>
      </c>
      <c r="F1082">
        <f t="shared" si="63"/>
        <v>0.93271461716937354</v>
      </c>
      <c r="G1082" s="9">
        <f t="shared" si="62"/>
        <v>2788.5462180974478</v>
      </c>
      <c r="H1082" s="33">
        <f t="shared" si="64"/>
        <v>2649.2639443155454</v>
      </c>
      <c r="I1082" s="34">
        <f t="shared" si="65"/>
        <v>340.44605568445468</v>
      </c>
    </row>
    <row r="1083" spans="1:9" x14ac:dyDescent="0.25">
      <c r="A1083" s="7">
        <v>42714</v>
      </c>
      <c r="B1083" s="9">
        <v>3002.8</v>
      </c>
      <c r="C1083" t="e">
        <f>+VLOOKUP($A1083,'USD X Barril WTI'!$A$6060:$B$8189,2,0)</f>
        <v>#N/A</v>
      </c>
      <c r="D1083" s="36">
        <f>+IFERROR(VLOOKUP($A1083,'TASA INTERVENCIÓN'!$A$9:$B$4757,2,0),D1082)</f>
        <v>7.7499999999999999E-2</v>
      </c>
      <c r="E1083" s="36">
        <v>5.0000000000000001E-3</v>
      </c>
      <c r="F1083">
        <f t="shared" si="63"/>
        <v>0.93271461716937354</v>
      </c>
      <c r="G1083" s="9">
        <f t="shared" si="62"/>
        <v>2800.7554524361949</v>
      </c>
      <c r="H1083" s="33">
        <f t="shared" si="64"/>
        <v>2654.6270533642692</v>
      </c>
      <c r="I1083" s="34">
        <f t="shared" si="65"/>
        <v>348.17294663573102</v>
      </c>
    </row>
    <row r="1084" spans="1:9" x14ac:dyDescent="0.25">
      <c r="A1084" s="7">
        <v>42715</v>
      </c>
      <c r="B1084" s="8">
        <v>3002.8</v>
      </c>
      <c r="C1084" t="e">
        <f>+VLOOKUP($A1084,'USD X Barril WTI'!$A$6060:$B$8189,2,0)</f>
        <v>#N/A</v>
      </c>
      <c r="D1084" s="36">
        <f>+IFERROR(VLOOKUP($A1084,'TASA INTERVENCIÓN'!$A$9:$B$4757,2,0),D1083)</f>
        <v>7.7499999999999999E-2</v>
      </c>
      <c r="E1084" s="36">
        <v>5.0000000000000001E-3</v>
      </c>
      <c r="F1084">
        <f t="shared" si="63"/>
        <v>0.93271461716937354</v>
      </c>
      <c r="G1084" s="9">
        <f t="shared" si="62"/>
        <v>2800.7554524361949</v>
      </c>
      <c r="H1084" s="33">
        <f t="shared" si="64"/>
        <v>2704.2101624129928</v>
      </c>
      <c r="I1084" s="34">
        <f t="shared" si="65"/>
        <v>298.58983758700742</v>
      </c>
    </row>
    <row r="1085" spans="1:9" x14ac:dyDescent="0.25">
      <c r="A1085" s="7">
        <v>42716</v>
      </c>
      <c r="B1085" s="9">
        <v>3002.8</v>
      </c>
      <c r="C1085">
        <f>+VLOOKUP($A1085,'USD X Barril WTI'!$A$6060:$B$8189,2,0)</f>
        <v>52.74</v>
      </c>
      <c r="D1085" s="36">
        <f>+IFERROR(VLOOKUP($A1085,'TASA INTERVENCIÓN'!$A$9:$B$4757,2,0),D1084)</f>
        <v>7.7499999999999999E-2</v>
      </c>
      <c r="E1085" s="36">
        <v>5.0000000000000001E-3</v>
      </c>
      <c r="F1085">
        <f t="shared" si="63"/>
        <v>0.93271461716937354</v>
      </c>
      <c r="G1085" s="9">
        <f t="shared" si="62"/>
        <v>2800.7554524361949</v>
      </c>
      <c r="H1085" s="33">
        <f t="shared" si="64"/>
        <v>2704.2101624129928</v>
      </c>
      <c r="I1085" s="34">
        <f t="shared" si="65"/>
        <v>298.58983758700742</v>
      </c>
    </row>
    <row r="1086" spans="1:9" x14ac:dyDescent="0.25">
      <c r="A1086" s="7">
        <v>42717</v>
      </c>
      <c r="B1086" s="8">
        <v>2984.02</v>
      </c>
      <c r="C1086">
        <f>+VLOOKUP($A1086,'USD X Barril WTI'!$A$6060:$B$8189,2,0)</f>
        <v>52.99</v>
      </c>
      <c r="D1086" s="36">
        <f>+IFERROR(VLOOKUP($A1086,'TASA INTERVENCIÓN'!$A$9:$B$4757,2,0),D1085)</f>
        <v>7.7499999999999999E-2</v>
      </c>
      <c r="E1086" s="36">
        <v>5.0000000000000001E-3</v>
      </c>
      <c r="F1086">
        <f t="shared" si="63"/>
        <v>0.93271461716937354</v>
      </c>
      <c r="G1086" s="9">
        <f t="shared" si="62"/>
        <v>2783.2390719257542</v>
      </c>
      <c r="H1086" s="33">
        <f t="shared" si="64"/>
        <v>2704.2101624129928</v>
      </c>
      <c r="I1086" s="34">
        <f t="shared" si="65"/>
        <v>279.80983758700722</v>
      </c>
    </row>
    <row r="1087" spans="1:9" x14ac:dyDescent="0.25">
      <c r="A1087" s="7">
        <v>42718</v>
      </c>
      <c r="B1087" s="9">
        <v>2982.29</v>
      </c>
      <c r="C1087">
        <f>+VLOOKUP($A1087,'USD X Barril WTI'!$A$6060:$B$8189,2,0)</f>
        <v>51.01</v>
      </c>
      <c r="D1087" s="36">
        <f>+IFERROR(VLOOKUP($A1087,'TASA INTERVENCIÓN'!$A$9:$B$4757,2,0),D1086)</f>
        <v>7.7499999999999999E-2</v>
      </c>
      <c r="E1087" s="52">
        <v>7.4999999999999997E-3</v>
      </c>
      <c r="F1087">
        <f t="shared" si="63"/>
        <v>0.93503480278422291</v>
      </c>
      <c r="G1087" s="9">
        <f t="shared" si="62"/>
        <v>2788.5449419953602</v>
      </c>
      <c r="H1087" s="33">
        <f t="shared" si="64"/>
        <v>2744.316890951276</v>
      </c>
      <c r="I1087" s="34">
        <f t="shared" si="65"/>
        <v>237.97310904872393</v>
      </c>
    </row>
    <row r="1088" spans="1:9" x14ac:dyDescent="0.25">
      <c r="A1088" s="7">
        <v>42719</v>
      </c>
      <c r="B1088" s="8">
        <v>2964.56</v>
      </c>
      <c r="C1088">
        <f>+VLOOKUP($A1088,'USD X Barril WTI'!$A$6060:$B$8189,2,0)</f>
        <v>50.9</v>
      </c>
      <c r="D1088" s="36">
        <f>+IFERROR(VLOOKUP($A1088,'TASA INTERVENCIÓN'!$A$9:$B$4757,2,0),D1087)</f>
        <v>7.7499999999999999E-2</v>
      </c>
      <c r="E1088" s="52">
        <v>7.4999999999999997E-3</v>
      </c>
      <c r="F1088">
        <f t="shared" si="63"/>
        <v>0.93503480278422291</v>
      </c>
      <c r="G1088" s="9">
        <f t="shared" si="62"/>
        <v>2771.9667749419959</v>
      </c>
      <c r="H1088" s="33">
        <f t="shared" si="64"/>
        <v>2775.9359164733178</v>
      </c>
      <c r="I1088" s="34">
        <f t="shared" si="65"/>
        <v>188.62408352668217</v>
      </c>
    </row>
    <row r="1089" spans="1:9" x14ac:dyDescent="0.25">
      <c r="A1089" s="7">
        <v>42720</v>
      </c>
      <c r="B1089" s="9">
        <v>3000.47</v>
      </c>
      <c r="C1089">
        <f>+VLOOKUP($A1089,'USD X Barril WTI'!$A$6060:$B$8189,2,0)</f>
        <v>51.93</v>
      </c>
      <c r="D1089" s="36">
        <f>+IFERROR(VLOOKUP($A1089,'TASA INTERVENCIÓN'!$A$9:$B$4757,2,0),D1088)</f>
        <v>7.7499999999999999E-2</v>
      </c>
      <c r="E1089" s="52">
        <v>7.4999999999999997E-3</v>
      </c>
      <c r="F1089">
        <f t="shared" si="63"/>
        <v>0.93503480278422291</v>
      </c>
      <c r="G1089" s="9">
        <f t="shared" si="62"/>
        <v>2805.543874709977</v>
      </c>
      <c r="H1089" s="33">
        <f t="shared" si="64"/>
        <v>2772.6341067285384</v>
      </c>
      <c r="I1089" s="34">
        <f t="shared" si="65"/>
        <v>227.83589327146137</v>
      </c>
    </row>
    <row r="1090" spans="1:9" x14ac:dyDescent="0.25">
      <c r="A1090" s="7">
        <v>42721</v>
      </c>
      <c r="B1090" s="8">
        <v>2997.2</v>
      </c>
      <c r="C1090" t="e">
        <f>+VLOOKUP($A1090,'USD X Barril WTI'!$A$6060:$B$8189,2,0)</f>
        <v>#N/A</v>
      </c>
      <c r="D1090" s="36">
        <f>+IFERROR(VLOOKUP($A1090,'TASA INTERVENCIÓN'!$A$9:$B$4757,2,0),D1089)</f>
        <v>7.7499999999999999E-2</v>
      </c>
      <c r="E1090" s="52">
        <v>7.4999999999999997E-3</v>
      </c>
      <c r="F1090">
        <f t="shared" si="63"/>
        <v>0.93503480278422291</v>
      </c>
      <c r="G1090" s="9">
        <f t="shared" si="62"/>
        <v>2802.4863109048729</v>
      </c>
      <c r="H1090" s="33">
        <f t="shared" si="64"/>
        <v>2740.781902552204</v>
      </c>
      <c r="I1090" s="34">
        <f t="shared" si="65"/>
        <v>256.41809744779584</v>
      </c>
    </row>
    <row r="1091" spans="1:9" x14ac:dyDescent="0.25">
      <c r="A1091" s="7">
        <v>42722</v>
      </c>
      <c r="B1091" s="9">
        <v>2997.2</v>
      </c>
      <c r="C1091" t="e">
        <f>+VLOOKUP($A1091,'USD X Barril WTI'!$A$6060:$B$8189,2,0)</f>
        <v>#N/A</v>
      </c>
      <c r="D1091" s="36">
        <f>+IFERROR(VLOOKUP($A1091,'TASA INTERVENCIÓN'!$A$9:$B$4757,2,0),D1090)</f>
        <v>7.7499999999999999E-2</v>
      </c>
      <c r="E1091" s="52">
        <v>7.4999999999999997E-3</v>
      </c>
      <c r="F1091">
        <f t="shared" si="63"/>
        <v>0.93503480278422291</v>
      </c>
      <c r="G1091" s="9">
        <f t="shared" si="62"/>
        <v>2802.4863109048729</v>
      </c>
      <c r="H1091" s="33">
        <f t="shared" si="64"/>
        <v>2757.6453828306262</v>
      </c>
      <c r="I1091" s="34">
        <f t="shared" si="65"/>
        <v>239.55461716937361</v>
      </c>
    </row>
    <row r="1092" spans="1:9" x14ac:dyDescent="0.25">
      <c r="A1092" s="7">
        <v>42723</v>
      </c>
      <c r="B1092" s="8">
        <v>2997.2</v>
      </c>
      <c r="C1092">
        <f>+VLOOKUP($A1092,'USD X Barril WTI'!$A$6060:$B$8189,2,0)</f>
        <v>52.13</v>
      </c>
      <c r="D1092" s="36">
        <f>+IFERROR(VLOOKUP($A1092,'TASA INTERVENCIÓN'!$A$9:$B$4757,2,0),D1091)</f>
        <v>7.4999999999999997E-2</v>
      </c>
      <c r="E1092" s="52">
        <v>7.4999999999999997E-3</v>
      </c>
      <c r="F1092">
        <f t="shared" si="63"/>
        <v>0.93720930232558153</v>
      </c>
      <c r="G1092" s="9">
        <f t="shared" si="62"/>
        <v>2809.0037209302327</v>
      </c>
      <c r="H1092" s="33">
        <f t="shared" si="64"/>
        <v>2757.6453828306262</v>
      </c>
      <c r="I1092" s="34">
        <f t="shared" si="65"/>
        <v>239.55461716937361</v>
      </c>
    </row>
    <row r="1093" spans="1:9" x14ac:dyDescent="0.25">
      <c r="A1093" s="7">
        <v>42724</v>
      </c>
      <c r="B1093" s="9">
        <v>3019.44</v>
      </c>
      <c r="C1093">
        <f>+VLOOKUP($A1093,'USD X Barril WTI'!$A$6060:$B$8189,2,0)</f>
        <v>52.22</v>
      </c>
      <c r="D1093" s="36">
        <f>+IFERROR(VLOOKUP($A1093,'TASA INTERVENCIÓN'!$A$9:$B$4757,2,0),D1092)</f>
        <v>7.4999999999999997E-2</v>
      </c>
      <c r="E1093" s="52">
        <v>7.4999999999999997E-3</v>
      </c>
      <c r="F1093">
        <f t="shared" si="63"/>
        <v>0.93720930232558153</v>
      </c>
      <c r="G1093" s="9">
        <f t="shared" si="62"/>
        <v>2829.8472558139538</v>
      </c>
      <c r="H1093" s="33">
        <f t="shared" si="64"/>
        <v>2757.6453828306262</v>
      </c>
      <c r="I1093" s="34">
        <f t="shared" si="65"/>
        <v>261.79461716937385</v>
      </c>
    </row>
    <row r="1094" spans="1:9" x14ac:dyDescent="0.25">
      <c r="A1094" s="7">
        <v>42725</v>
      </c>
      <c r="B1094" s="8">
        <v>2988.06</v>
      </c>
      <c r="C1094">
        <f>+VLOOKUP($A1094,'USD X Barril WTI'!$A$6060:$B$8189,2,0)</f>
        <v>51.44</v>
      </c>
      <c r="D1094" s="36">
        <f>+IFERROR(VLOOKUP($A1094,'TASA INTERVENCIÓN'!$A$9:$B$4757,2,0),D1093)</f>
        <v>7.4999999999999997E-2</v>
      </c>
      <c r="E1094" s="52">
        <v>7.4999999999999997E-3</v>
      </c>
      <c r="F1094">
        <f t="shared" si="63"/>
        <v>0.93720930232558153</v>
      </c>
      <c r="G1094" s="9">
        <f t="shared" si="62"/>
        <v>2800.437627906977</v>
      </c>
      <c r="H1094" s="33">
        <f t="shared" si="64"/>
        <v>2731.156287703016</v>
      </c>
      <c r="I1094" s="34">
        <f t="shared" si="65"/>
        <v>256.90371229698394</v>
      </c>
    </row>
    <row r="1095" spans="1:9" x14ac:dyDescent="0.25">
      <c r="A1095" s="7">
        <v>42726</v>
      </c>
      <c r="B1095" s="9">
        <v>2989.14</v>
      </c>
      <c r="C1095">
        <f>+VLOOKUP($A1095,'USD X Barril WTI'!$A$6060:$B$8189,2,0)</f>
        <v>51.98</v>
      </c>
      <c r="D1095" s="36">
        <f>+IFERROR(VLOOKUP($A1095,'TASA INTERVENCIÓN'!$A$9:$B$4757,2,0),D1094)</f>
        <v>7.4999999999999997E-2</v>
      </c>
      <c r="E1095" s="52">
        <v>7.4999999999999997E-3</v>
      </c>
      <c r="F1095">
        <f t="shared" si="63"/>
        <v>0.93720930232558153</v>
      </c>
      <c r="G1095" s="9">
        <f t="shared" si="62"/>
        <v>2801.4498139534885</v>
      </c>
      <c r="H1095" s="33">
        <f t="shared" si="64"/>
        <v>2715.2348491879352</v>
      </c>
      <c r="I1095" s="34">
        <f t="shared" si="65"/>
        <v>273.90515081206468</v>
      </c>
    </row>
    <row r="1096" spans="1:9" x14ac:dyDescent="0.25">
      <c r="A1096" s="7">
        <v>42727</v>
      </c>
      <c r="B1096" s="8">
        <v>2996.03</v>
      </c>
      <c r="C1096">
        <f>+VLOOKUP($A1096,'USD X Barril WTI'!$A$6060:$B$8189,2,0)</f>
        <v>52.01</v>
      </c>
      <c r="D1096" s="36">
        <f>+IFERROR(VLOOKUP($A1096,'TASA INTERVENCIÓN'!$A$9:$B$4757,2,0),D1095)</f>
        <v>7.4999999999999997E-2</v>
      </c>
      <c r="E1096" s="52">
        <v>7.4999999999999997E-3</v>
      </c>
      <c r="F1096">
        <f t="shared" si="63"/>
        <v>0.93720930232558153</v>
      </c>
      <c r="G1096" s="9">
        <f t="shared" si="62"/>
        <v>2807.9071860465124</v>
      </c>
      <c r="H1096" s="33">
        <f t="shared" si="64"/>
        <v>2699.4160092807424</v>
      </c>
      <c r="I1096" s="34">
        <f t="shared" si="65"/>
        <v>296.6139907192578</v>
      </c>
    </row>
    <row r="1097" spans="1:9" x14ac:dyDescent="0.25">
      <c r="A1097" s="7">
        <v>42728</v>
      </c>
      <c r="B1097" s="9">
        <v>2996.6</v>
      </c>
      <c r="C1097" t="e">
        <f>+VLOOKUP($A1097,'USD X Barril WTI'!$A$6060:$B$8189,2,0)</f>
        <v>#N/A</v>
      </c>
      <c r="D1097" s="36">
        <f>+IFERROR(VLOOKUP($A1097,'TASA INTERVENCIÓN'!$A$9:$B$4757,2,0),D1096)</f>
        <v>7.4999999999999997E-2</v>
      </c>
      <c r="E1097" s="52">
        <v>7.4999999999999997E-3</v>
      </c>
      <c r="F1097">
        <f t="shared" si="63"/>
        <v>0.93720930232558153</v>
      </c>
      <c r="G1097" s="9">
        <f t="shared" ref="G1097:G1160" si="66">+B1097*F1097</f>
        <v>2808.4413953488374</v>
      </c>
      <c r="H1097" s="33">
        <f t="shared" si="64"/>
        <v>2669.9142459396753</v>
      </c>
      <c r="I1097" s="34">
        <f t="shared" si="65"/>
        <v>326.6857540603246</v>
      </c>
    </row>
    <row r="1098" spans="1:9" x14ac:dyDescent="0.25">
      <c r="A1098" s="7">
        <v>42729</v>
      </c>
      <c r="B1098" s="8">
        <v>2996.6</v>
      </c>
      <c r="C1098" t="e">
        <f>+VLOOKUP($A1098,'USD X Barril WTI'!$A$6060:$B$8189,2,0)</f>
        <v>#N/A</v>
      </c>
      <c r="D1098" s="36">
        <f>+IFERROR(VLOOKUP($A1098,'TASA INTERVENCIÓN'!$A$9:$B$4757,2,0),D1097)</f>
        <v>7.4999999999999997E-2</v>
      </c>
      <c r="E1098" s="52">
        <v>7.4999999999999997E-3</v>
      </c>
      <c r="F1098">
        <f t="shared" ref="F1098:F1161" si="67">+(1+E1098)/(1+D1098)</f>
        <v>0.93720930232558153</v>
      </c>
      <c r="G1098" s="9">
        <f t="shared" si="66"/>
        <v>2808.4413953488374</v>
      </c>
      <c r="H1098" s="33">
        <f t="shared" si="64"/>
        <v>2721.6146171693736</v>
      </c>
      <c r="I1098" s="34">
        <f t="shared" si="65"/>
        <v>274.98538283062635</v>
      </c>
    </row>
    <row r="1099" spans="1:9" x14ac:dyDescent="0.25">
      <c r="A1099" s="7">
        <v>42730</v>
      </c>
      <c r="B1099" s="9">
        <v>2996.6</v>
      </c>
      <c r="C1099" t="e">
        <f>+VLOOKUP($A1099,'USD X Barril WTI'!$A$6060:$B$8189,2,0)</f>
        <v>#N/A</v>
      </c>
      <c r="D1099" s="36">
        <f>+IFERROR(VLOOKUP($A1099,'TASA INTERVENCIÓN'!$A$9:$B$4757,2,0),D1098)</f>
        <v>7.4999999999999997E-2</v>
      </c>
      <c r="E1099" s="52">
        <v>7.4999999999999997E-3</v>
      </c>
      <c r="F1099">
        <f t="shared" si="67"/>
        <v>0.93720930232558153</v>
      </c>
      <c r="G1099" s="9">
        <f t="shared" si="66"/>
        <v>2808.4413953488374</v>
      </c>
      <c r="H1099" s="33">
        <f t="shared" si="64"/>
        <v>2721.6146171693736</v>
      </c>
      <c r="I1099" s="34">
        <f t="shared" si="65"/>
        <v>274.98538283062635</v>
      </c>
    </row>
    <row r="1100" spans="1:9" x14ac:dyDescent="0.25">
      <c r="A1100" s="7">
        <v>42731</v>
      </c>
      <c r="B1100" s="8">
        <v>2996.6</v>
      </c>
      <c r="C1100">
        <f>+VLOOKUP($A1100,'USD X Barril WTI'!$A$6060:$B$8189,2,0)</f>
        <v>52.82</v>
      </c>
      <c r="D1100" s="36">
        <f>+IFERROR(VLOOKUP($A1100,'TASA INTERVENCIÓN'!$A$9:$B$4757,2,0),D1099)</f>
        <v>7.4999999999999997E-2</v>
      </c>
      <c r="E1100" s="52">
        <v>7.4999999999999997E-3</v>
      </c>
      <c r="F1100">
        <f t="shared" si="67"/>
        <v>0.93720930232558153</v>
      </c>
      <c r="G1100" s="9">
        <f t="shared" si="66"/>
        <v>2808.4413953488374</v>
      </c>
      <c r="H1100" s="33">
        <f t="shared" si="64"/>
        <v>2721.6146171693736</v>
      </c>
      <c r="I1100" s="34">
        <f t="shared" si="65"/>
        <v>274.98538283062635</v>
      </c>
    </row>
    <row r="1101" spans="1:9" x14ac:dyDescent="0.25">
      <c r="A1101" s="7">
        <v>42732</v>
      </c>
      <c r="B1101" s="9">
        <v>2992.81</v>
      </c>
      <c r="C1101">
        <f>+VLOOKUP($A1101,'USD X Barril WTI'!$A$6060:$B$8189,2,0)</f>
        <v>54.01</v>
      </c>
      <c r="D1101" s="36">
        <f>+IFERROR(VLOOKUP($A1101,'TASA INTERVENCIÓN'!$A$9:$B$4757,2,0),D1100)</f>
        <v>7.4999999999999997E-2</v>
      </c>
      <c r="E1101" s="52">
        <v>7.4999999999999997E-3</v>
      </c>
      <c r="F1101">
        <f t="shared" si="67"/>
        <v>0.93720930232558153</v>
      </c>
      <c r="G1101" s="9">
        <f t="shared" si="66"/>
        <v>2804.8893720930237</v>
      </c>
      <c r="H1101" s="33">
        <f t="shared" si="64"/>
        <v>2721.2695127610209</v>
      </c>
      <c r="I1101" s="34">
        <f t="shared" si="65"/>
        <v>271.54048723897904</v>
      </c>
    </row>
    <row r="1102" spans="1:9" x14ac:dyDescent="0.25">
      <c r="A1102" s="7">
        <v>42733</v>
      </c>
      <c r="B1102" s="8">
        <v>3019.72</v>
      </c>
      <c r="C1102">
        <f>+VLOOKUP($A1102,'USD X Barril WTI'!$A$6060:$B$8189,2,0)</f>
        <v>53.8</v>
      </c>
      <c r="D1102" s="36">
        <f>+IFERROR(VLOOKUP($A1102,'TASA INTERVENCIÓN'!$A$9:$B$4757,2,0),D1101)</f>
        <v>7.4999999999999997E-2</v>
      </c>
      <c r="E1102" s="52">
        <v>7.4999999999999997E-3</v>
      </c>
      <c r="F1102">
        <f t="shared" si="67"/>
        <v>0.93720930232558153</v>
      </c>
      <c r="G1102" s="9">
        <f t="shared" si="66"/>
        <v>2830.1096744186048</v>
      </c>
      <c r="H1102" s="33">
        <f t="shared" si="64"/>
        <v>2725.3827842227374</v>
      </c>
      <c r="I1102" s="34">
        <f t="shared" si="65"/>
        <v>294.33721577726237</v>
      </c>
    </row>
    <row r="1103" spans="1:9" x14ac:dyDescent="0.25">
      <c r="A1103" s="7">
        <v>42734</v>
      </c>
      <c r="B1103" s="9">
        <v>3000.71</v>
      </c>
      <c r="C1103">
        <f>+VLOOKUP($A1103,'USD X Barril WTI'!$A$6060:$B$8189,2,0)</f>
        <v>53.75</v>
      </c>
      <c r="D1103" s="36">
        <f>+IFERROR(VLOOKUP($A1103,'TASA INTERVENCIÓN'!$A$9:$B$4757,2,0),D1102)</f>
        <v>7.4999999999999997E-2</v>
      </c>
      <c r="E1103" s="52">
        <v>7.4999999999999997E-3</v>
      </c>
      <c r="F1103">
        <f t="shared" si="67"/>
        <v>0.93720930232558153</v>
      </c>
      <c r="G1103" s="9">
        <f t="shared" si="66"/>
        <v>2812.2933255813959</v>
      </c>
      <c r="H1103" s="33">
        <f t="shared" si="64"/>
        <v>2718.0329930394432</v>
      </c>
      <c r="I1103" s="34">
        <f t="shared" si="65"/>
        <v>282.67700696055681</v>
      </c>
    </row>
    <row r="1104" spans="1:9" x14ac:dyDescent="0.25">
      <c r="A1104" s="7">
        <v>42735</v>
      </c>
      <c r="B1104" s="8">
        <v>3000.71</v>
      </c>
      <c r="C1104" t="e">
        <f>+VLOOKUP($A1104,'USD X Barril WTI'!$A$6060:$B$8189,2,0)</f>
        <v>#N/A</v>
      </c>
      <c r="D1104" s="36">
        <f>+IFERROR(VLOOKUP($A1104,'TASA INTERVENCIÓN'!$A$9:$B$4757,2,0),D1103)</f>
        <v>7.4999999999999997E-2</v>
      </c>
      <c r="E1104" s="52">
        <v>7.4999999999999997E-3</v>
      </c>
      <c r="F1104">
        <f t="shared" si="67"/>
        <v>0.93720930232558153</v>
      </c>
      <c r="G1104" s="9">
        <f t="shared" si="66"/>
        <v>2812.2933255813959</v>
      </c>
      <c r="H1104" s="33">
        <f t="shared" si="64"/>
        <v>2686.1714617169373</v>
      </c>
      <c r="I1104" s="34">
        <f t="shared" si="65"/>
        <v>314.53853828306273</v>
      </c>
    </row>
    <row r="1105" spans="1:9" x14ac:dyDescent="0.25">
      <c r="A1105" s="7">
        <v>42736</v>
      </c>
      <c r="B1105" s="9">
        <v>3000.71</v>
      </c>
      <c r="C1105" t="e">
        <f>+VLOOKUP($A1105,'USD X Barril WTI'!$A$6060:$B$8189,2,0)</f>
        <v>#N/A</v>
      </c>
      <c r="D1105" s="36">
        <f>+IFERROR(VLOOKUP($A1105,'TASA INTERVENCIÓN'!$A$9:$B$4757,2,0),D1104)</f>
        <v>7.4999999999999997E-2</v>
      </c>
      <c r="E1105" s="52">
        <v>7.4999999999999997E-3</v>
      </c>
      <c r="F1105">
        <f t="shared" si="67"/>
        <v>0.93720930232558153</v>
      </c>
      <c r="G1105" s="9">
        <f t="shared" si="66"/>
        <v>2812.2933255813959</v>
      </c>
      <c r="H1105" s="33">
        <f t="shared" si="64"/>
        <v>2686.2927146171692</v>
      </c>
      <c r="I1105" s="34">
        <f t="shared" si="65"/>
        <v>314.41728538283087</v>
      </c>
    </row>
    <row r="1106" spans="1:9" x14ac:dyDescent="0.25">
      <c r="A1106" s="7">
        <v>42737</v>
      </c>
      <c r="B1106" s="8">
        <v>3000.71</v>
      </c>
      <c r="C1106" t="e">
        <f>+VLOOKUP($A1106,'USD X Barril WTI'!$A$6060:$B$8189,2,0)</f>
        <v>#N/A</v>
      </c>
      <c r="D1106" s="36">
        <f>+IFERROR(VLOOKUP($A1106,'TASA INTERVENCIÓN'!$A$9:$B$4757,2,0),D1105)</f>
        <v>7.4999999999999997E-2</v>
      </c>
      <c r="E1106" s="52">
        <v>7.4999999999999997E-3</v>
      </c>
      <c r="F1106">
        <f t="shared" si="67"/>
        <v>0.93720930232558153</v>
      </c>
      <c r="G1106" s="9">
        <f t="shared" si="66"/>
        <v>2812.2933255813959</v>
      </c>
      <c r="H1106" s="33">
        <f t="shared" si="64"/>
        <v>2686.2927146171692</v>
      </c>
      <c r="I1106" s="34">
        <f t="shared" si="65"/>
        <v>314.41728538283087</v>
      </c>
    </row>
    <row r="1107" spans="1:9" x14ac:dyDescent="0.25">
      <c r="A1107" s="7">
        <v>42738</v>
      </c>
      <c r="B1107" s="9">
        <v>3000.71</v>
      </c>
      <c r="C1107">
        <f>+VLOOKUP($A1107,'USD X Barril WTI'!$A$6060:$B$8189,2,0)</f>
        <v>52.36</v>
      </c>
      <c r="D1107" s="36">
        <f>+IFERROR(VLOOKUP($A1107,'TASA INTERVENCIÓN'!$A$9:$B$4757,2,0),D1106)</f>
        <v>7.4999999999999997E-2</v>
      </c>
      <c r="E1107" s="52">
        <v>7.4999999999999997E-3</v>
      </c>
      <c r="F1107">
        <f t="shared" si="67"/>
        <v>0.93720930232558153</v>
      </c>
      <c r="G1107" s="9">
        <f t="shared" si="66"/>
        <v>2812.2933255813959</v>
      </c>
      <c r="H1107" s="33">
        <f t="shared" si="64"/>
        <v>2686.2927146171692</v>
      </c>
      <c r="I1107" s="34">
        <f t="shared" si="65"/>
        <v>314.41728538283087</v>
      </c>
    </row>
    <row r="1108" spans="1:9" x14ac:dyDescent="0.25">
      <c r="A1108" s="7">
        <v>42739</v>
      </c>
      <c r="B1108" s="8">
        <v>2981.06</v>
      </c>
      <c r="C1108">
        <f>+VLOOKUP($A1108,'USD X Barril WTI'!$A$6060:$B$8189,2,0)</f>
        <v>53.26</v>
      </c>
      <c r="D1108" s="36">
        <f>+IFERROR(VLOOKUP($A1108,'TASA INTERVENCIÓN'!$A$9:$B$4757,2,0),D1107)</f>
        <v>7.4999999999999997E-2</v>
      </c>
      <c r="E1108" s="52">
        <v>7.4999999999999997E-3</v>
      </c>
      <c r="F1108">
        <f t="shared" si="67"/>
        <v>0.93720930232558153</v>
      </c>
      <c r="G1108" s="9">
        <f t="shared" si="66"/>
        <v>2793.8771627906981</v>
      </c>
      <c r="H1108" s="33">
        <f t="shared" si="64"/>
        <v>2739.5973549883993</v>
      </c>
      <c r="I1108" s="34">
        <f t="shared" si="65"/>
        <v>241.46264501160067</v>
      </c>
    </row>
    <row r="1109" spans="1:9" x14ac:dyDescent="0.25">
      <c r="A1109" s="7">
        <v>42740</v>
      </c>
      <c r="B1109" s="9">
        <v>2965.36</v>
      </c>
      <c r="C1109">
        <f>+VLOOKUP($A1109,'USD X Barril WTI'!$A$6060:$B$8189,2,0)</f>
        <v>53.77</v>
      </c>
      <c r="D1109" s="36">
        <f>+IFERROR(VLOOKUP($A1109,'TASA INTERVENCIÓN'!$A$9:$B$4757,2,0),D1108)</f>
        <v>7.4999999999999997E-2</v>
      </c>
      <c r="E1109" s="52">
        <v>7.4999999999999997E-3</v>
      </c>
      <c r="F1109">
        <f t="shared" si="67"/>
        <v>0.93720930232558153</v>
      </c>
      <c r="G1109" s="9">
        <f t="shared" si="66"/>
        <v>2779.1629767441864</v>
      </c>
      <c r="H1109" s="33">
        <f t="shared" si="64"/>
        <v>2763.6893735498838</v>
      </c>
      <c r="I1109" s="34">
        <f t="shared" si="65"/>
        <v>201.67062645011629</v>
      </c>
    </row>
    <row r="1110" spans="1:9" x14ac:dyDescent="0.25">
      <c r="A1110" s="7">
        <v>42741</v>
      </c>
      <c r="B1110" s="8">
        <v>2941.08</v>
      </c>
      <c r="C1110">
        <f>+VLOOKUP($A1110,'USD X Barril WTI'!$A$6060:$B$8189,2,0)</f>
        <v>53.98</v>
      </c>
      <c r="D1110" s="36">
        <f>+IFERROR(VLOOKUP($A1110,'TASA INTERVENCIÓN'!$A$9:$B$4757,2,0),D1109)</f>
        <v>7.4999999999999997E-2</v>
      </c>
      <c r="E1110" s="52">
        <v>7.4999999999999997E-3</v>
      </c>
      <c r="F1110">
        <f t="shared" si="67"/>
        <v>0.93720930232558153</v>
      </c>
      <c r="G1110" s="9">
        <f t="shared" si="66"/>
        <v>2756.4075348837214</v>
      </c>
      <c r="H1110" s="33">
        <f t="shared" si="64"/>
        <v>2765.4335498839905</v>
      </c>
      <c r="I1110" s="34">
        <f t="shared" si="65"/>
        <v>175.64645011600942</v>
      </c>
    </row>
    <row r="1111" spans="1:9" x14ac:dyDescent="0.25">
      <c r="A1111" s="7">
        <v>42742</v>
      </c>
      <c r="B1111" s="9">
        <v>2919.01</v>
      </c>
      <c r="C1111" t="e">
        <f>+VLOOKUP($A1111,'USD X Barril WTI'!$A$6060:$B$8189,2,0)</f>
        <v>#N/A</v>
      </c>
      <c r="D1111" s="36">
        <f>+IFERROR(VLOOKUP($A1111,'TASA INTERVENCIÓN'!$A$9:$B$4757,2,0),D1110)</f>
        <v>7.4999999999999997E-2</v>
      </c>
      <c r="E1111" s="52">
        <v>7.4999999999999997E-3</v>
      </c>
      <c r="F1111">
        <f t="shared" si="67"/>
        <v>0.93720930232558153</v>
      </c>
      <c r="G1111" s="9">
        <f t="shared" si="66"/>
        <v>2735.7233255813958</v>
      </c>
      <c r="H1111" s="33">
        <f t="shared" si="64"/>
        <v>2728.0037122969838</v>
      </c>
      <c r="I1111" s="34">
        <f t="shared" si="65"/>
        <v>191.00628770301637</v>
      </c>
    </row>
    <row r="1112" spans="1:9" x14ac:dyDescent="0.25">
      <c r="A1112" s="7">
        <v>42743</v>
      </c>
      <c r="B1112" s="8">
        <v>2919.01</v>
      </c>
      <c r="C1112" t="e">
        <f>+VLOOKUP($A1112,'USD X Barril WTI'!$A$6060:$B$8189,2,0)</f>
        <v>#N/A</v>
      </c>
      <c r="D1112" s="36">
        <f>+IFERROR(VLOOKUP($A1112,'TASA INTERVENCIÓN'!$A$9:$B$4757,2,0),D1111)</f>
        <v>7.4999999999999997E-2</v>
      </c>
      <c r="E1112" s="52">
        <v>7.4999999999999997E-3</v>
      </c>
      <c r="F1112">
        <f t="shared" si="67"/>
        <v>0.93720930232558153</v>
      </c>
      <c r="G1112" s="9">
        <f t="shared" si="66"/>
        <v>2735.7233255813958</v>
      </c>
      <c r="H1112" s="33">
        <f t="shared" si="64"/>
        <v>2717.893085846868</v>
      </c>
      <c r="I1112" s="34">
        <f t="shared" si="65"/>
        <v>201.11691415313226</v>
      </c>
    </row>
    <row r="1113" spans="1:9" x14ac:dyDescent="0.25">
      <c r="A1113" s="7">
        <v>42744</v>
      </c>
      <c r="B1113" s="9">
        <v>2919.01</v>
      </c>
      <c r="C1113">
        <f>+VLOOKUP($A1113,'USD X Barril WTI'!$A$6060:$B$8189,2,0)</f>
        <v>51.95</v>
      </c>
      <c r="D1113" s="36">
        <f>+IFERROR(VLOOKUP($A1113,'TASA INTERVENCIÓN'!$A$9:$B$4757,2,0),D1112)</f>
        <v>7.4999999999999997E-2</v>
      </c>
      <c r="E1113" s="52">
        <v>7.4999999999999997E-3</v>
      </c>
      <c r="F1113">
        <f t="shared" si="67"/>
        <v>0.93720930232558153</v>
      </c>
      <c r="G1113" s="9">
        <f t="shared" si="66"/>
        <v>2735.7233255813958</v>
      </c>
      <c r="H1113" s="33">
        <f t="shared" si="64"/>
        <v>2717.893085846868</v>
      </c>
      <c r="I1113" s="34">
        <f t="shared" si="65"/>
        <v>201.11691415313226</v>
      </c>
    </row>
    <row r="1114" spans="1:9" x14ac:dyDescent="0.25">
      <c r="A1114" s="7">
        <v>42745</v>
      </c>
      <c r="B1114" s="8">
        <v>2919.01</v>
      </c>
      <c r="C1114">
        <f>+VLOOKUP($A1114,'USD X Barril WTI'!$A$6060:$B$8189,2,0)</f>
        <v>50.82</v>
      </c>
      <c r="D1114" s="36">
        <f>+IFERROR(VLOOKUP($A1114,'TASA INTERVENCIÓN'!$A$9:$B$4757,2,0),D1113)</f>
        <v>7.4999999999999997E-2</v>
      </c>
      <c r="E1114" s="52">
        <v>7.4999999999999997E-3</v>
      </c>
      <c r="F1114">
        <f t="shared" si="67"/>
        <v>0.93720930232558153</v>
      </c>
      <c r="G1114" s="9">
        <f t="shared" si="66"/>
        <v>2735.7233255813958</v>
      </c>
      <c r="H1114" s="33">
        <f t="shared" si="64"/>
        <v>2717.893085846868</v>
      </c>
      <c r="I1114" s="34">
        <f t="shared" si="65"/>
        <v>201.11691415313226</v>
      </c>
    </row>
    <row r="1115" spans="1:9" x14ac:dyDescent="0.25">
      <c r="A1115" s="7">
        <v>42746</v>
      </c>
      <c r="B1115" s="9">
        <v>2949.6</v>
      </c>
      <c r="C1115">
        <f>+VLOOKUP($A1115,'USD X Barril WTI'!$A$6060:$B$8189,2,0)</f>
        <v>52.19</v>
      </c>
      <c r="D1115" s="36">
        <f>+IFERROR(VLOOKUP($A1115,'TASA INTERVENCIÓN'!$A$9:$B$4757,2,0),D1114)</f>
        <v>7.4999999999999997E-2</v>
      </c>
      <c r="E1115" s="52">
        <v>7.4999999999999997E-3</v>
      </c>
      <c r="F1115">
        <f t="shared" si="67"/>
        <v>0.93720930232558153</v>
      </c>
      <c r="G1115" s="9">
        <f t="shared" si="66"/>
        <v>2764.3925581395351</v>
      </c>
      <c r="H1115" s="33">
        <f t="shared" si="64"/>
        <v>2717.893085846868</v>
      </c>
      <c r="I1115" s="34">
        <f t="shared" si="65"/>
        <v>231.70691415313195</v>
      </c>
    </row>
    <row r="1116" spans="1:9" x14ac:dyDescent="0.25">
      <c r="A1116" s="7">
        <v>42747</v>
      </c>
      <c r="B1116" s="8">
        <v>2980.8</v>
      </c>
      <c r="C1116">
        <f>+VLOOKUP($A1116,'USD X Barril WTI'!$A$6060:$B$8189,2,0)</f>
        <v>53.01</v>
      </c>
      <c r="D1116" s="36">
        <f>+IFERROR(VLOOKUP($A1116,'TASA INTERVENCIÓN'!$A$9:$B$4757,2,0),D1115)</f>
        <v>7.4999999999999997E-2</v>
      </c>
      <c r="E1116" s="52">
        <v>7.4999999999999997E-3</v>
      </c>
      <c r="F1116">
        <f t="shared" si="67"/>
        <v>0.93720930232558153</v>
      </c>
      <c r="G1116" s="9">
        <f t="shared" si="66"/>
        <v>2793.6334883720938</v>
      </c>
      <c r="H1116" s="33">
        <f t="shared" si="64"/>
        <v>2723.0696519721578</v>
      </c>
      <c r="I1116" s="34">
        <f t="shared" si="65"/>
        <v>257.73034802784241</v>
      </c>
    </row>
    <row r="1117" spans="1:9" x14ac:dyDescent="0.25">
      <c r="A1117" s="7">
        <v>42748</v>
      </c>
      <c r="B1117" s="9">
        <v>2930.19</v>
      </c>
      <c r="C1117">
        <f>+VLOOKUP($A1117,'USD X Barril WTI'!$A$6060:$B$8189,2,0)</f>
        <v>52.36</v>
      </c>
      <c r="D1117" s="36">
        <f>+IFERROR(VLOOKUP($A1117,'TASA INTERVENCIÓN'!$A$9:$B$4757,2,0),D1116)</f>
        <v>7.4999999999999997E-2</v>
      </c>
      <c r="E1117" s="52">
        <v>7.4999999999999997E-3</v>
      </c>
      <c r="F1117">
        <f t="shared" si="67"/>
        <v>0.93720930232558153</v>
      </c>
      <c r="G1117" s="9">
        <f t="shared" si="66"/>
        <v>2746.2013255813958</v>
      </c>
      <c r="H1117" s="33">
        <f t="shared" ref="H1117:H1180" si="68">+G1025</f>
        <v>2722.7618561484919</v>
      </c>
      <c r="I1117" s="34">
        <f t="shared" si="65"/>
        <v>207.42814385150814</v>
      </c>
    </row>
    <row r="1118" spans="1:9" x14ac:dyDescent="0.25">
      <c r="A1118" s="7">
        <v>42749</v>
      </c>
      <c r="B1118" s="8">
        <v>2935.96</v>
      </c>
      <c r="C1118" t="e">
        <f>+VLOOKUP($A1118,'USD X Barril WTI'!$A$6060:$B$8189,2,0)</f>
        <v>#N/A</v>
      </c>
      <c r="D1118" s="36">
        <f>+IFERROR(VLOOKUP($A1118,'TASA INTERVENCIÓN'!$A$9:$B$4757,2,0),D1117)</f>
        <v>7.4999999999999997E-2</v>
      </c>
      <c r="E1118" s="52">
        <v>7.4999999999999997E-3</v>
      </c>
      <c r="F1118">
        <f t="shared" si="67"/>
        <v>0.93720930232558153</v>
      </c>
      <c r="G1118" s="9">
        <f t="shared" si="66"/>
        <v>2751.6090232558145</v>
      </c>
      <c r="H1118" s="33">
        <f t="shared" si="68"/>
        <v>2733.581345707657</v>
      </c>
      <c r="I1118" s="34">
        <f t="shared" si="65"/>
        <v>202.37865429234307</v>
      </c>
    </row>
    <row r="1119" spans="1:9" x14ac:dyDescent="0.25">
      <c r="A1119" s="7">
        <v>42750</v>
      </c>
      <c r="B1119" s="9">
        <v>2935.96</v>
      </c>
      <c r="C1119" t="e">
        <f>+VLOOKUP($A1119,'USD X Barril WTI'!$A$6060:$B$8189,2,0)</f>
        <v>#N/A</v>
      </c>
      <c r="D1119" s="36">
        <f>+IFERROR(VLOOKUP($A1119,'TASA INTERVENCIÓN'!$A$9:$B$4757,2,0),D1118)</f>
        <v>7.4999999999999997E-2</v>
      </c>
      <c r="E1119" s="52">
        <v>7.4999999999999997E-3</v>
      </c>
      <c r="F1119">
        <f t="shared" si="67"/>
        <v>0.93720930232558153</v>
      </c>
      <c r="G1119" s="9">
        <f t="shared" si="66"/>
        <v>2751.6090232558145</v>
      </c>
      <c r="H1119" s="33">
        <f t="shared" si="68"/>
        <v>2719.4880278422274</v>
      </c>
      <c r="I1119" s="34">
        <f t="shared" si="65"/>
        <v>216.4719721577726</v>
      </c>
    </row>
    <row r="1120" spans="1:9" x14ac:dyDescent="0.25">
      <c r="A1120" s="7">
        <v>42751</v>
      </c>
      <c r="B1120" s="8">
        <v>2935.96</v>
      </c>
      <c r="C1120" t="e">
        <f>+VLOOKUP($A1120,'USD X Barril WTI'!$A$6060:$B$8189,2,0)</f>
        <v>#N/A</v>
      </c>
      <c r="D1120" s="36">
        <f>+IFERROR(VLOOKUP($A1120,'TASA INTERVENCIÓN'!$A$9:$B$4757,2,0),D1119)</f>
        <v>7.4999999999999997E-2</v>
      </c>
      <c r="E1120" s="52">
        <v>7.4999999999999997E-3</v>
      </c>
      <c r="F1120">
        <f t="shared" si="67"/>
        <v>0.93720930232558153</v>
      </c>
      <c r="G1120" s="9">
        <f t="shared" si="66"/>
        <v>2751.6090232558145</v>
      </c>
      <c r="H1120" s="33">
        <f t="shared" si="68"/>
        <v>2719.4880278422274</v>
      </c>
      <c r="I1120" s="34">
        <f t="shared" si="65"/>
        <v>216.4719721577726</v>
      </c>
    </row>
    <row r="1121" spans="1:9" x14ac:dyDescent="0.25">
      <c r="A1121" s="7">
        <v>42752</v>
      </c>
      <c r="B1121" s="9">
        <v>2935.96</v>
      </c>
      <c r="C1121">
        <f>+VLOOKUP($A1121,'USD X Barril WTI'!$A$6060:$B$8189,2,0)</f>
        <v>52.45</v>
      </c>
      <c r="D1121" s="36">
        <f>+IFERROR(VLOOKUP($A1121,'TASA INTERVENCIÓN'!$A$9:$B$4757,2,0),D1120)</f>
        <v>7.4999999999999997E-2</v>
      </c>
      <c r="E1121" s="52">
        <v>7.4999999999999997E-3</v>
      </c>
      <c r="F1121">
        <f t="shared" si="67"/>
        <v>0.93720930232558153</v>
      </c>
      <c r="G1121" s="9">
        <f t="shared" si="66"/>
        <v>2751.6090232558145</v>
      </c>
      <c r="H1121" s="33">
        <f t="shared" si="68"/>
        <v>2719.4880278422274</v>
      </c>
      <c r="I1121" s="34">
        <f t="shared" si="65"/>
        <v>216.4719721577726</v>
      </c>
    </row>
    <row r="1122" spans="1:9" x14ac:dyDescent="0.25">
      <c r="A1122" s="7">
        <v>42753</v>
      </c>
      <c r="B1122" s="8">
        <v>2924.77</v>
      </c>
      <c r="C1122">
        <f>+VLOOKUP($A1122,'USD X Barril WTI'!$A$6060:$B$8189,2,0)</f>
        <v>51.12</v>
      </c>
      <c r="D1122" s="36">
        <f>+IFERROR(VLOOKUP($A1122,'TASA INTERVENCIÓN'!$A$9:$B$4757,2,0),D1121)</f>
        <v>7.4999999999999997E-2</v>
      </c>
      <c r="E1122" s="52">
        <v>7.4999999999999997E-3</v>
      </c>
      <c r="F1122">
        <f t="shared" si="67"/>
        <v>0.93720930232558153</v>
      </c>
      <c r="G1122" s="9">
        <f t="shared" si="66"/>
        <v>2741.1216511627913</v>
      </c>
      <c r="H1122" s="33">
        <f t="shared" si="68"/>
        <v>2719.4880278422274</v>
      </c>
      <c r="I1122" s="34">
        <f t="shared" si="65"/>
        <v>205.28197215777254</v>
      </c>
    </row>
    <row r="1123" spans="1:9" x14ac:dyDescent="0.25">
      <c r="A1123" s="7">
        <v>42754</v>
      </c>
      <c r="B1123" s="9">
        <v>2934.58</v>
      </c>
      <c r="C1123">
        <f>+VLOOKUP($A1123,'USD X Barril WTI'!$A$6060:$B$8189,2,0)</f>
        <v>51.39</v>
      </c>
      <c r="D1123" s="36">
        <f>+IFERROR(VLOOKUP($A1123,'TASA INTERVENCIÓN'!$A$9:$B$4757,2,0),D1122)</f>
        <v>7.4999999999999997E-2</v>
      </c>
      <c r="E1123" s="52">
        <v>7.4999999999999997E-3</v>
      </c>
      <c r="F1123">
        <f t="shared" si="67"/>
        <v>0.93720930232558153</v>
      </c>
      <c r="G1123" s="9">
        <f t="shared" si="66"/>
        <v>2750.3156744186049</v>
      </c>
      <c r="H1123" s="33">
        <f t="shared" si="68"/>
        <v>2710.4033874709976</v>
      </c>
      <c r="I1123" s="34">
        <f t="shared" si="65"/>
        <v>224.17661252900234</v>
      </c>
    </row>
    <row r="1124" spans="1:9" x14ac:dyDescent="0.25">
      <c r="A1124" s="7">
        <v>42755</v>
      </c>
      <c r="B1124" s="8">
        <v>2938.24</v>
      </c>
      <c r="C1124">
        <f>+VLOOKUP($A1124,'USD X Barril WTI'!$A$6060:$B$8189,2,0)</f>
        <v>52.33</v>
      </c>
      <c r="D1124" s="36">
        <f>+IFERROR(VLOOKUP($A1124,'TASA INTERVENCIÓN'!$A$9:$B$4757,2,0),D1123)</f>
        <v>7.4999999999999997E-2</v>
      </c>
      <c r="E1124" s="52">
        <v>7.4999999999999997E-3</v>
      </c>
      <c r="F1124">
        <f t="shared" si="67"/>
        <v>0.93720930232558153</v>
      </c>
      <c r="G1124" s="9">
        <f t="shared" si="66"/>
        <v>2753.7458604651165</v>
      </c>
      <c r="H1124" s="33">
        <f t="shared" si="68"/>
        <v>2718.07030162413</v>
      </c>
      <c r="I1124" s="34">
        <f t="shared" si="65"/>
        <v>220.16969837586976</v>
      </c>
    </row>
    <row r="1125" spans="1:9" x14ac:dyDescent="0.25">
      <c r="A1125" s="7">
        <v>42756</v>
      </c>
      <c r="B1125" s="9">
        <v>2927.91</v>
      </c>
      <c r="C1125" t="e">
        <f>+VLOOKUP($A1125,'USD X Barril WTI'!$A$6060:$B$8189,2,0)</f>
        <v>#N/A</v>
      </c>
      <c r="D1125" s="36">
        <f>+IFERROR(VLOOKUP($A1125,'TASA INTERVENCIÓN'!$A$9:$B$4757,2,0),D1124)</f>
        <v>7.4999999999999997E-2</v>
      </c>
      <c r="E1125" s="52">
        <v>7.4999999999999997E-3</v>
      </c>
      <c r="F1125">
        <f t="shared" si="67"/>
        <v>0.93720930232558153</v>
      </c>
      <c r="G1125" s="9">
        <f t="shared" si="66"/>
        <v>2744.0644883720934</v>
      </c>
      <c r="H1125" s="33">
        <f t="shared" si="68"/>
        <v>2736.6126682134573</v>
      </c>
      <c r="I1125" s="34">
        <f t="shared" si="65"/>
        <v>191.2973317865426</v>
      </c>
    </row>
    <row r="1126" spans="1:9" x14ac:dyDescent="0.25">
      <c r="A1126" s="7">
        <v>42757</v>
      </c>
      <c r="B1126" s="8">
        <v>2927.91</v>
      </c>
      <c r="C1126" t="e">
        <f>+VLOOKUP($A1126,'USD X Barril WTI'!$A$6060:$B$8189,2,0)</f>
        <v>#N/A</v>
      </c>
      <c r="D1126" s="36">
        <f>+IFERROR(VLOOKUP($A1126,'TASA INTERVENCIÓN'!$A$9:$B$4757,2,0),D1125)</f>
        <v>7.4999999999999997E-2</v>
      </c>
      <c r="E1126" s="52">
        <v>7.4999999999999997E-3</v>
      </c>
      <c r="F1126">
        <f t="shared" si="67"/>
        <v>0.93720930232558153</v>
      </c>
      <c r="G1126" s="9">
        <f t="shared" si="66"/>
        <v>2744.0644883720934</v>
      </c>
      <c r="H1126" s="33">
        <f t="shared" si="68"/>
        <v>2746.1450116009282</v>
      </c>
      <c r="I1126" s="34">
        <f t="shared" ref="I1126:I1189" si="69">+B1126-H1126</f>
        <v>181.76498839907163</v>
      </c>
    </row>
    <row r="1127" spans="1:9" x14ac:dyDescent="0.25">
      <c r="A1127" s="7">
        <v>42758</v>
      </c>
      <c r="B1127" s="9">
        <v>2927.91</v>
      </c>
      <c r="C1127">
        <f>+VLOOKUP($A1127,'USD X Barril WTI'!$A$6060:$B$8189,2,0)</f>
        <v>52.77</v>
      </c>
      <c r="D1127" s="36">
        <f>+IFERROR(VLOOKUP($A1127,'TASA INTERVENCIÓN'!$A$9:$B$4757,2,0),D1126)</f>
        <v>7.4999999999999997E-2</v>
      </c>
      <c r="E1127" s="52">
        <v>7.4999999999999997E-3</v>
      </c>
      <c r="F1127">
        <f t="shared" si="67"/>
        <v>0.93720930232558153</v>
      </c>
      <c r="G1127" s="9">
        <f t="shared" si="66"/>
        <v>2744.0644883720934</v>
      </c>
      <c r="H1127" s="33">
        <f t="shared" si="68"/>
        <v>2746.1450116009282</v>
      </c>
      <c r="I1127" s="34">
        <f t="shared" si="69"/>
        <v>181.76498839907163</v>
      </c>
    </row>
    <row r="1128" spans="1:9" x14ac:dyDescent="0.25">
      <c r="A1128" s="7">
        <v>42759</v>
      </c>
      <c r="B1128" s="8">
        <v>2908.53</v>
      </c>
      <c r="C1128">
        <f>+VLOOKUP($A1128,'USD X Barril WTI'!$A$6060:$B$8189,2,0)</f>
        <v>52.38</v>
      </c>
      <c r="D1128" s="36">
        <f>+IFERROR(VLOOKUP($A1128,'TASA INTERVENCIÓN'!$A$9:$B$4757,2,0),D1127)</f>
        <v>7.4999999999999997E-2</v>
      </c>
      <c r="E1128" s="52">
        <v>7.4999999999999997E-3</v>
      </c>
      <c r="F1128">
        <f t="shared" si="67"/>
        <v>0.93720930232558153</v>
      </c>
      <c r="G1128" s="9">
        <f t="shared" si="66"/>
        <v>2725.9013720930238</v>
      </c>
      <c r="H1128" s="33">
        <f t="shared" si="68"/>
        <v>2746.1450116009282</v>
      </c>
      <c r="I1128" s="34">
        <f t="shared" si="69"/>
        <v>162.38498839907197</v>
      </c>
    </row>
    <row r="1129" spans="1:9" x14ac:dyDescent="0.25">
      <c r="A1129" s="7">
        <v>42760</v>
      </c>
      <c r="B1129" s="9">
        <v>2932.01</v>
      </c>
      <c r="C1129">
        <f>+VLOOKUP($A1129,'USD X Barril WTI'!$A$6060:$B$8189,2,0)</f>
        <v>52.14</v>
      </c>
      <c r="D1129" s="36">
        <f>+IFERROR(VLOOKUP($A1129,'TASA INTERVENCIÓN'!$A$9:$B$4757,2,0),D1128)</f>
        <v>7.4999999999999997E-2</v>
      </c>
      <c r="E1129" s="52">
        <v>7.4999999999999997E-3</v>
      </c>
      <c r="F1129">
        <f t="shared" si="67"/>
        <v>0.93720930232558153</v>
      </c>
      <c r="G1129" s="9">
        <f t="shared" si="66"/>
        <v>2747.9070465116283</v>
      </c>
      <c r="H1129" s="33">
        <f t="shared" si="68"/>
        <v>2732.6952668213457</v>
      </c>
      <c r="I1129" s="34">
        <f t="shared" si="69"/>
        <v>199.31473317865448</v>
      </c>
    </row>
    <row r="1130" spans="1:9" x14ac:dyDescent="0.25">
      <c r="A1130" s="7">
        <v>42761</v>
      </c>
      <c r="B1130" s="8">
        <v>2927.53</v>
      </c>
      <c r="C1130">
        <f>+VLOOKUP($A1130,'USD X Barril WTI'!$A$6060:$B$8189,2,0)</f>
        <v>53.24</v>
      </c>
      <c r="D1130" s="36">
        <f>+IFERROR(VLOOKUP($A1130,'TASA INTERVENCIÓN'!$A$9:$B$4757,2,0),D1129)</f>
        <v>7.4999999999999997E-2</v>
      </c>
      <c r="E1130" s="52">
        <v>7.4999999999999997E-3</v>
      </c>
      <c r="F1130">
        <f t="shared" si="67"/>
        <v>0.93720930232558153</v>
      </c>
      <c r="G1130" s="9">
        <f t="shared" si="66"/>
        <v>2743.70834883721</v>
      </c>
      <c r="H1130" s="33">
        <f t="shared" si="68"/>
        <v>2743.4308120649653</v>
      </c>
      <c r="I1130" s="34">
        <f t="shared" si="69"/>
        <v>184.09918793503493</v>
      </c>
    </row>
    <row r="1131" spans="1:9" x14ac:dyDescent="0.25">
      <c r="A1131" s="7">
        <v>42762</v>
      </c>
      <c r="B1131" s="9">
        <v>2936.72</v>
      </c>
      <c r="C1131">
        <f>+VLOOKUP($A1131,'USD X Barril WTI'!$A$6060:$B$8189,2,0)</f>
        <v>53.18</v>
      </c>
      <c r="D1131" s="36">
        <f>+IFERROR(VLOOKUP($A1131,'TASA INTERVENCIÓN'!$A$9:$B$4757,2,0),D1130)</f>
        <v>7.4999999999999997E-2</v>
      </c>
      <c r="E1131" s="52">
        <v>7.4999999999999997E-3</v>
      </c>
      <c r="F1131">
        <f t="shared" si="67"/>
        <v>0.93720930232558153</v>
      </c>
      <c r="G1131" s="9">
        <f t="shared" si="66"/>
        <v>2752.3213023255817</v>
      </c>
      <c r="H1131" s="33">
        <f t="shared" si="68"/>
        <v>2765.6667285382828</v>
      </c>
      <c r="I1131" s="34">
        <f t="shared" si="69"/>
        <v>171.05327146171703</v>
      </c>
    </row>
    <row r="1132" spans="1:9" x14ac:dyDescent="0.25">
      <c r="A1132" s="7">
        <v>42763</v>
      </c>
      <c r="B1132" s="8">
        <v>2930.17</v>
      </c>
      <c r="C1132" t="e">
        <f>+VLOOKUP($A1132,'USD X Barril WTI'!$A$6060:$B$8189,2,0)</f>
        <v>#N/A</v>
      </c>
      <c r="D1132" s="36">
        <f>+IFERROR(VLOOKUP($A1132,'TASA INTERVENCIÓN'!$A$9:$B$4757,2,0),D1131)</f>
        <v>7.4999999999999997E-2</v>
      </c>
      <c r="E1132" s="52">
        <v>7.4999999999999997E-3</v>
      </c>
      <c r="F1132">
        <f t="shared" si="67"/>
        <v>0.93720930232558153</v>
      </c>
      <c r="G1132" s="9">
        <f t="shared" si="66"/>
        <v>2746.1825813953492</v>
      </c>
      <c r="H1132" s="33">
        <f t="shared" si="68"/>
        <v>2767.0005104408356</v>
      </c>
      <c r="I1132" s="34">
        <f t="shared" si="69"/>
        <v>163.1694895591645</v>
      </c>
    </row>
    <row r="1133" spans="1:9" x14ac:dyDescent="0.25">
      <c r="A1133" s="7">
        <v>42764</v>
      </c>
      <c r="B1133" s="9">
        <v>2930.17</v>
      </c>
      <c r="C1133" t="e">
        <f>+VLOOKUP($A1133,'USD X Barril WTI'!$A$6060:$B$8189,2,0)</f>
        <v>#N/A</v>
      </c>
      <c r="D1133" s="36">
        <f>+IFERROR(VLOOKUP($A1133,'TASA INTERVENCIÓN'!$A$9:$B$4757,2,0),D1132)</f>
        <v>7.4999999999999997E-2</v>
      </c>
      <c r="E1133" s="52">
        <v>7.4999999999999997E-3</v>
      </c>
      <c r="F1133">
        <f t="shared" si="67"/>
        <v>0.93720930232558153</v>
      </c>
      <c r="G1133" s="9">
        <f t="shared" si="66"/>
        <v>2746.1825813953492</v>
      </c>
      <c r="H1133" s="33">
        <f t="shared" si="68"/>
        <v>2767.9798607888629</v>
      </c>
      <c r="I1133" s="34">
        <f t="shared" si="69"/>
        <v>162.19013921113719</v>
      </c>
    </row>
    <row r="1134" spans="1:9" x14ac:dyDescent="0.25">
      <c r="A1134" s="7">
        <v>42765</v>
      </c>
      <c r="B1134" s="8">
        <v>2930.17</v>
      </c>
      <c r="C1134">
        <f>+VLOOKUP($A1134,'USD X Barril WTI'!$A$6060:$B$8189,2,0)</f>
        <v>52.63</v>
      </c>
      <c r="D1134" s="36">
        <f>+IFERROR(VLOOKUP($A1134,'TASA INTERVENCIÓN'!$A$9:$B$4757,2,0),D1133)</f>
        <v>7.4999999999999997E-2</v>
      </c>
      <c r="E1134" s="52">
        <v>7.4999999999999997E-3</v>
      </c>
      <c r="F1134">
        <f t="shared" si="67"/>
        <v>0.93720930232558153</v>
      </c>
      <c r="G1134" s="9">
        <f t="shared" si="66"/>
        <v>2746.1825813953492</v>
      </c>
      <c r="H1134" s="33">
        <f t="shared" si="68"/>
        <v>2767.9798607888629</v>
      </c>
      <c r="I1134" s="34">
        <f t="shared" si="69"/>
        <v>162.19013921113719</v>
      </c>
    </row>
    <row r="1135" spans="1:9" x14ac:dyDescent="0.25">
      <c r="A1135" s="7">
        <v>42766</v>
      </c>
      <c r="B1135" s="9">
        <v>2936.66</v>
      </c>
      <c r="C1135">
        <f>+VLOOKUP($A1135,'USD X Barril WTI'!$A$6060:$B$8189,2,0)</f>
        <v>52.75</v>
      </c>
      <c r="D1135" s="36">
        <f>+IFERROR(VLOOKUP($A1135,'TASA INTERVENCIÓN'!$A$9:$B$4757,2,0),D1134)</f>
        <v>7.4999999999999997E-2</v>
      </c>
      <c r="E1135" s="52">
        <v>7.4999999999999997E-3</v>
      </c>
      <c r="F1135">
        <f t="shared" si="67"/>
        <v>0.93720930232558153</v>
      </c>
      <c r="G1135" s="9">
        <f t="shared" si="66"/>
        <v>2752.2650697674421</v>
      </c>
      <c r="H1135" s="33">
        <f t="shared" si="68"/>
        <v>2767.9798607888629</v>
      </c>
      <c r="I1135" s="34">
        <f t="shared" si="69"/>
        <v>168.68013921113698</v>
      </c>
    </row>
    <row r="1136" spans="1:9" x14ac:dyDescent="0.25">
      <c r="A1136" s="7">
        <v>42767</v>
      </c>
      <c r="B1136" s="8">
        <v>2921.9</v>
      </c>
      <c r="C1136">
        <f>+VLOOKUP($A1136,'USD X Barril WTI'!$A$6060:$B$8189,2,0)</f>
        <v>53.9</v>
      </c>
      <c r="D1136" s="36">
        <f>+IFERROR(VLOOKUP($A1136,'TASA INTERVENCIÓN'!$A$9:$B$4757,2,0),D1135)</f>
        <v>7.4999999999999997E-2</v>
      </c>
      <c r="E1136" s="52">
        <v>7.4999999999999997E-3</v>
      </c>
      <c r="F1136">
        <f t="shared" si="67"/>
        <v>0.93720930232558153</v>
      </c>
      <c r="G1136" s="9">
        <f t="shared" si="66"/>
        <v>2738.4318604651166</v>
      </c>
      <c r="H1136" s="33">
        <f t="shared" si="68"/>
        <v>2796.7914153132251</v>
      </c>
      <c r="I1136" s="34">
        <f t="shared" si="69"/>
        <v>125.10858468677498</v>
      </c>
    </row>
    <row r="1137" spans="1:9" x14ac:dyDescent="0.25">
      <c r="A1137" s="7">
        <v>42768</v>
      </c>
      <c r="B1137" s="9">
        <v>2906.78</v>
      </c>
      <c r="C1137">
        <f>+VLOOKUP($A1137,'USD X Barril WTI'!$A$6060:$B$8189,2,0)</f>
        <v>53.55</v>
      </c>
      <c r="D1137" s="36">
        <f>+IFERROR(VLOOKUP($A1137,'TASA INTERVENCIÓN'!$A$9:$B$4757,2,0),D1136)</f>
        <v>7.4999999999999997E-2</v>
      </c>
      <c r="E1137" s="52">
        <v>7.4999999999999997E-3</v>
      </c>
      <c r="F1137">
        <f t="shared" si="67"/>
        <v>0.93720930232558153</v>
      </c>
      <c r="G1137" s="9">
        <f t="shared" si="66"/>
        <v>2724.261255813954</v>
      </c>
      <c r="H1137" s="33">
        <f t="shared" si="68"/>
        <v>2823.0286774941992</v>
      </c>
      <c r="I1137" s="34">
        <f t="shared" si="69"/>
        <v>83.751322505800999</v>
      </c>
    </row>
    <row r="1138" spans="1:9" x14ac:dyDescent="0.25">
      <c r="A1138" s="7">
        <v>42769</v>
      </c>
      <c r="B1138" s="8">
        <v>2882.2</v>
      </c>
      <c r="C1138">
        <f>+VLOOKUP($A1138,'USD X Barril WTI'!$A$6060:$B$8189,2,0)</f>
        <v>53.81</v>
      </c>
      <c r="D1138" s="36">
        <f>+IFERROR(VLOOKUP($A1138,'TASA INTERVENCIÓN'!$A$9:$B$4757,2,0),D1137)</f>
        <v>7.4999999999999997E-2</v>
      </c>
      <c r="E1138" s="52">
        <v>7.4999999999999997E-3</v>
      </c>
      <c r="F1138">
        <f t="shared" si="67"/>
        <v>0.93720930232558153</v>
      </c>
      <c r="G1138" s="9">
        <f t="shared" si="66"/>
        <v>2701.2246511627909</v>
      </c>
      <c r="H1138" s="33">
        <f t="shared" si="68"/>
        <v>2863.9375406032482</v>
      </c>
      <c r="I1138" s="34">
        <f t="shared" si="69"/>
        <v>18.262459396751638</v>
      </c>
    </row>
    <row r="1139" spans="1:9" x14ac:dyDescent="0.25">
      <c r="A1139" s="7">
        <v>42770</v>
      </c>
      <c r="B1139" s="9">
        <v>2855.8</v>
      </c>
      <c r="C1139" t="e">
        <f>+VLOOKUP($A1139,'USD X Barril WTI'!$A$6060:$B$8189,2,0)</f>
        <v>#N/A</v>
      </c>
      <c r="D1139" s="36">
        <f>+IFERROR(VLOOKUP($A1139,'TASA INTERVENCIÓN'!$A$9:$B$4757,2,0),D1138)</f>
        <v>7.4999999999999997E-2</v>
      </c>
      <c r="E1139" s="52">
        <v>7.4999999999999997E-3</v>
      </c>
      <c r="F1139">
        <f t="shared" si="67"/>
        <v>0.93720930232558153</v>
      </c>
      <c r="G1139" s="9">
        <f t="shared" si="66"/>
        <v>2676.4823255813958</v>
      </c>
      <c r="H1139" s="33">
        <f t="shared" si="68"/>
        <v>2864.4785150812063</v>
      </c>
      <c r="I1139" s="34">
        <f t="shared" si="69"/>
        <v>-8.6785150812061147</v>
      </c>
    </row>
    <row r="1140" spans="1:9" x14ac:dyDescent="0.25">
      <c r="A1140" s="7">
        <v>42771</v>
      </c>
      <c r="B1140" s="8">
        <v>2855.8</v>
      </c>
      <c r="C1140" t="e">
        <f>+VLOOKUP($A1140,'USD X Barril WTI'!$A$6060:$B$8189,2,0)</f>
        <v>#N/A</v>
      </c>
      <c r="D1140" s="36">
        <f>+IFERROR(VLOOKUP($A1140,'TASA INTERVENCIÓN'!$A$9:$B$4757,2,0),D1139)</f>
        <v>7.4999999999999997E-2</v>
      </c>
      <c r="E1140" s="52">
        <v>7.4999999999999997E-3</v>
      </c>
      <c r="F1140">
        <f t="shared" si="67"/>
        <v>0.93720930232558153</v>
      </c>
      <c r="G1140" s="9">
        <f t="shared" si="66"/>
        <v>2676.4823255813958</v>
      </c>
      <c r="H1140" s="33">
        <f t="shared" si="68"/>
        <v>2863.8069605568444</v>
      </c>
      <c r="I1140" s="34">
        <f t="shared" si="69"/>
        <v>-8.0069605568442057</v>
      </c>
    </row>
    <row r="1141" spans="1:9" x14ac:dyDescent="0.25">
      <c r="A1141" s="7">
        <v>42772</v>
      </c>
      <c r="B1141" s="9">
        <v>2855.8</v>
      </c>
      <c r="C1141">
        <f>+VLOOKUP($A1141,'USD X Barril WTI'!$A$6060:$B$8189,2,0)</f>
        <v>53.01</v>
      </c>
      <c r="D1141" s="36">
        <f>+IFERROR(VLOOKUP($A1141,'TASA INTERVENCIÓN'!$A$9:$B$4757,2,0),D1140)</f>
        <v>7.4999999999999997E-2</v>
      </c>
      <c r="E1141" s="52">
        <v>7.4999999999999997E-3</v>
      </c>
      <c r="F1141">
        <f t="shared" si="67"/>
        <v>0.93720930232558153</v>
      </c>
      <c r="G1141" s="9">
        <f t="shared" si="66"/>
        <v>2676.4823255813958</v>
      </c>
      <c r="H1141" s="33">
        <f t="shared" si="68"/>
        <v>2863.8069605568444</v>
      </c>
      <c r="I1141" s="34">
        <f t="shared" si="69"/>
        <v>-8.0069605568442057</v>
      </c>
    </row>
    <row r="1142" spans="1:9" x14ac:dyDescent="0.25">
      <c r="A1142" s="7">
        <v>42773</v>
      </c>
      <c r="B1142" s="8">
        <v>2853.99</v>
      </c>
      <c r="C1142">
        <f>+VLOOKUP($A1142,'USD X Barril WTI'!$A$6060:$B$8189,2,0)</f>
        <v>52.19</v>
      </c>
      <c r="D1142" s="36">
        <f>+IFERROR(VLOOKUP($A1142,'TASA INTERVENCIÓN'!$A$9:$B$4757,2,0),D1141)</f>
        <v>7.4999999999999997E-2</v>
      </c>
      <c r="E1142" s="52">
        <v>7.4999999999999997E-3</v>
      </c>
      <c r="F1142">
        <f t="shared" si="67"/>
        <v>0.93720930232558153</v>
      </c>
      <c r="G1142" s="9">
        <f t="shared" si="66"/>
        <v>2674.7859767441864</v>
      </c>
      <c r="H1142" s="33">
        <f t="shared" si="68"/>
        <v>2863.8069605568444</v>
      </c>
      <c r="I1142" s="34">
        <f t="shared" si="69"/>
        <v>-9.8169605568446059</v>
      </c>
    </row>
    <row r="1143" spans="1:9" x14ac:dyDescent="0.25">
      <c r="A1143" s="7">
        <v>42774</v>
      </c>
      <c r="B1143" s="9">
        <v>2867.76</v>
      </c>
      <c r="C1143">
        <f>+VLOOKUP($A1143,'USD X Barril WTI'!$A$6060:$B$8189,2,0)</f>
        <v>52.37</v>
      </c>
      <c r="D1143" s="36">
        <f>+IFERROR(VLOOKUP($A1143,'TASA INTERVENCIÓN'!$A$9:$B$4757,2,0),D1142)</f>
        <v>7.4999999999999997E-2</v>
      </c>
      <c r="E1143" s="52">
        <v>7.4999999999999997E-3</v>
      </c>
      <c r="F1143">
        <f t="shared" si="67"/>
        <v>0.93720930232558153</v>
      </c>
      <c r="G1143" s="9">
        <f t="shared" si="66"/>
        <v>2687.6913488372097</v>
      </c>
      <c r="H1143" s="33">
        <f t="shared" si="68"/>
        <v>2863.8069605568444</v>
      </c>
      <c r="I1143" s="34">
        <f t="shared" si="69"/>
        <v>3.9530394431558307</v>
      </c>
    </row>
    <row r="1144" spans="1:9" x14ac:dyDescent="0.25">
      <c r="A1144" s="7">
        <v>42775</v>
      </c>
      <c r="B1144" s="8">
        <v>2879.49</v>
      </c>
      <c r="C1144">
        <f>+VLOOKUP($A1144,'USD X Barril WTI'!$A$6060:$B$8189,2,0)</f>
        <v>52.99</v>
      </c>
      <c r="D1144" s="36">
        <f>+IFERROR(VLOOKUP($A1144,'TASA INTERVENCIÓN'!$A$9:$B$4757,2,0),D1143)</f>
        <v>7.4999999999999997E-2</v>
      </c>
      <c r="E1144" s="52">
        <v>7.4999999999999997E-3</v>
      </c>
      <c r="F1144">
        <f t="shared" si="67"/>
        <v>0.93720930232558153</v>
      </c>
      <c r="G1144" s="9">
        <f t="shared" si="66"/>
        <v>2698.6848139534886</v>
      </c>
      <c r="H1144" s="33">
        <f t="shared" si="68"/>
        <v>2783.9479350348029</v>
      </c>
      <c r="I1144" s="34">
        <f t="shared" si="69"/>
        <v>95.542064965196914</v>
      </c>
    </row>
    <row r="1145" spans="1:9" x14ac:dyDescent="0.25">
      <c r="A1145" s="7">
        <v>42776</v>
      </c>
      <c r="B1145" s="9">
        <v>2862.63</v>
      </c>
      <c r="C1145">
        <f>+VLOOKUP($A1145,'USD X Barril WTI'!$A$6060:$B$8189,2,0)</f>
        <v>53.84</v>
      </c>
      <c r="D1145" s="36">
        <f>+IFERROR(VLOOKUP($A1145,'TASA INTERVENCIÓN'!$A$9:$B$4757,2,0),D1144)</f>
        <v>7.4999999999999997E-2</v>
      </c>
      <c r="E1145" s="52">
        <v>7.4999999999999997E-3</v>
      </c>
      <c r="F1145">
        <f t="shared" si="67"/>
        <v>0.93720930232558153</v>
      </c>
      <c r="G1145" s="9">
        <f t="shared" si="66"/>
        <v>2682.8834651162797</v>
      </c>
      <c r="H1145" s="33">
        <f t="shared" si="68"/>
        <v>2809.4483526682134</v>
      </c>
      <c r="I1145" s="34">
        <f t="shared" si="69"/>
        <v>53.181647331786735</v>
      </c>
    </row>
    <row r="1146" spans="1:9" x14ac:dyDescent="0.25">
      <c r="A1146" s="7">
        <v>42777</v>
      </c>
      <c r="B1146" s="8">
        <v>2851.98</v>
      </c>
      <c r="C1146" t="e">
        <f>+VLOOKUP($A1146,'USD X Barril WTI'!$A$6060:$B$8189,2,0)</f>
        <v>#N/A</v>
      </c>
      <c r="D1146" s="36">
        <f>+IFERROR(VLOOKUP($A1146,'TASA INTERVENCIÓN'!$A$9:$B$4757,2,0),D1145)</f>
        <v>7.4999999999999997E-2</v>
      </c>
      <c r="E1146" s="52">
        <v>7.4999999999999997E-3</v>
      </c>
      <c r="F1146">
        <f t="shared" si="67"/>
        <v>0.93720930232558153</v>
      </c>
      <c r="G1146" s="9">
        <f t="shared" si="66"/>
        <v>2672.9021860465118</v>
      </c>
      <c r="H1146" s="33">
        <f t="shared" si="68"/>
        <v>2891.527238979118</v>
      </c>
      <c r="I1146" s="34">
        <f t="shared" si="69"/>
        <v>-39.547238979117992</v>
      </c>
    </row>
    <row r="1147" spans="1:9" x14ac:dyDescent="0.25">
      <c r="A1147" s="7">
        <v>42778</v>
      </c>
      <c r="B1147" s="9">
        <v>2851.98</v>
      </c>
      <c r="C1147" t="e">
        <f>+VLOOKUP($A1147,'USD X Barril WTI'!$A$6060:$B$8189,2,0)</f>
        <v>#N/A</v>
      </c>
      <c r="D1147" s="36">
        <f>+IFERROR(VLOOKUP($A1147,'TASA INTERVENCIÓN'!$A$9:$B$4757,2,0),D1146)</f>
        <v>7.4999999999999997E-2</v>
      </c>
      <c r="E1147" s="52">
        <v>7.4999999999999997E-3</v>
      </c>
      <c r="F1147">
        <f t="shared" si="67"/>
        <v>0.93720930232558153</v>
      </c>
      <c r="G1147" s="9">
        <f t="shared" si="66"/>
        <v>2672.9021860465118</v>
      </c>
      <c r="H1147" s="33">
        <f t="shared" si="68"/>
        <v>2891.527238979118</v>
      </c>
      <c r="I1147" s="34">
        <f t="shared" si="69"/>
        <v>-39.547238979117992</v>
      </c>
    </row>
    <row r="1148" spans="1:9" x14ac:dyDescent="0.25">
      <c r="A1148" s="7">
        <v>42779</v>
      </c>
      <c r="B1148" s="8">
        <v>2851.98</v>
      </c>
      <c r="C1148">
        <f>+VLOOKUP($A1148,'USD X Barril WTI'!$A$6060:$B$8189,2,0)</f>
        <v>52.96</v>
      </c>
      <c r="D1148" s="36">
        <f>+IFERROR(VLOOKUP($A1148,'TASA INTERVENCIÓN'!$A$9:$B$4757,2,0),D1147)</f>
        <v>7.4999999999999997E-2</v>
      </c>
      <c r="E1148" s="52">
        <v>7.4999999999999997E-3</v>
      </c>
      <c r="F1148">
        <f t="shared" si="67"/>
        <v>0.93720930232558153</v>
      </c>
      <c r="G1148" s="9">
        <f t="shared" si="66"/>
        <v>2672.9021860465118</v>
      </c>
      <c r="H1148" s="33">
        <f t="shared" si="68"/>
        <v>2891.527238979118</v>
      </c>
      <c r="I1148" s="34">
        <f t="shared" si="69"/>
        <v>-39.547238979117992</v>
      </c>
    </row>
    <row r="1149" spans="1:9" x14ac:dyDescent="0.25">
      <c r="A1149" s="7">
        <v>42780</v>
      </c>
      <c r="B1149" s="9">
        <v>2875.46</v>
      </c>
      <c r="C1149">
        <f>+VLOOKUP($A1149,'USD X Barril WTI'!$A$6060:$B$8189,2,0)</f>
        <v>53.21</v>
      </c>
      <c r="D1149" s="36">
        <f>+IFERROR(VLOOKUP($A1149,'TASA INTERVENCIÓN'!$A$9:$B$4757,2,0),D1148)</f>
        <v>7.4999999999999997E-2</v>
      </c>
      <c r="E1149" s="52">
        <v>7.4999999999999997E-3</v>
      </c>
      <c r="F1149">
        <f t="shared" si="67"/>
        <v>0.93720930232558153</v>
      </c>
      <c r="G1149" s="9">
        <f t="shared" si="66"/>
        <v>2694.9078604651168</v>
      </c>
      <c r="H1149" s="33">
        <f t="shared" si="68"/>
        <v>2891.527238979118</v>
      </c>
      <c r="I1149" s="34">
        <f t="shared" si="69"/>
        <v>-16.067238979117974</v>
      </c>
    </row>
    <row r="1150" spans="1:9" x14ac:dyDescent="0.25">
      <c r="A1150" s="7">
        <v>42781</v>
      </c>
      <c r="B1150" s="8">
        <v>2867.64</v>
      </c>
      <c r="C1150">
        <f>+VLOOKUP($A1150,'USD X Barril WTI'!$A$6060:$B$8189,2,0)</f>
        <v>53.11</v>
      </c>
      <c r="D1150" s="36">
        <f>+IFERROR(VLOOKUP($A1150,'TASA INTERVENCIÓN'!$A$9:$B$4757,2,0),D1149)</f>
        <v>7.4999999999999997E-2</v>
      </c>
      <c r="E1150" s="52">
        <v>7.4999999999999997E-3</v>
      </c>
      <c r="F1150">
        <f t="shared" si="67"/>
        <v>0.93720930232558153</v>
      </c>
      <c r="G1150" s="9">
        <f t="shared" si="66"/>
        <v>2687.5788837209307</v>
      </c>
      <c r="H1150" s="33">
        <f t="shared" si="68"/>
        <v>2891.527238979118</v>
      </c>
      <c r="I1150" s="34">
        <f t="shared" si="69"/>
        <v>-23.887238979118138</v>
      </c>
    </row>
    <row r="1151" spans="1:9" x14ac:dyDescent="0.25">
      <c r="A1151" s="7">
        <v>42782</v>
      </c>
      <c r="B1151" s="9">
        <v>2876.03</v>
      </c>
      <c r="C1151">
        <f>+VLOOKUP($A1151,'USD X Barril WTI'!$A$6060:$B$8189,2,0)</f>
        <v>53.41</v>
      </c>
      <c r="D1151" s="36">
        <f>+IFERROR(VLOOKUP($A1151,'TASA INTERVENCIÓN'!$A$9:$B$4757,2,0),D1150)</f>
        <v>7.4999999999999997E-2</v>
      </c>
      <c r="E1151" s="52">
        <v>7.4999999999999997E-3</v>
      </c>
      <c r="F1151">
        <f t="shared" si="67"/>
        <v>0.93720930232558153</v>
      </c>
      <c r="G1151" s="9">
        <f t="shared" si="66"/>
        <v>2695.4420697674423</v>
      </c>
      <c r="H1151" s="33">
        <f t="shared" si="68"/>
        <v>2914.6492343387467</v>
      </c>
      <c r="I1151" s="34">
        <f t="shared" si="69"/>
        <v>-38.619234338746537</v>
      </c>
    </row>
    <row r="1152" spans="1:9" x14ac:dyDescent="0.25">
      <c r="A1152" s="7">
        <v>42783</v>
      </c>
      <c r="B1152" s="8">
        <v>2875.68</v>
      </c>
      <c r="C1152">
        <f>+VLOOKUP($A1152,'USD X Barril WTI'!$A$6060:$B$8189,2,0)</f>
        <v>53.41</v>
      </c>
      <c r="D1152" s="36">
        <f>+IFERROR(VLOOKUP($A1152,'TASA INTERVENCIÓN'!$A$9:$B$4757,2,0),D1151)</f>
        <v>7.4999999999999997E-2</v>
      </c>
      <c r="E1152" s="52">
        <v>7.4999999999999997E-3</v>
      </c>
      <c r="F1152">
        <f t="shared" si="67"/>
        <v>0.93720930232558153</v>
      </c>
      <c r="G1152" s="9">
        <f t="shared" si="66"/>
        <v>2695.1140465116282</v>
      </c>
      <c r="H1152" s="33">
        <f t="shared" si="68"/>
        <v>2920.4320649651972</v>
      </c>
      <c r="I1152" s="34">
        <f t="shared" si="69"/>
        <v>-44.752064965197405</v>
      </c>
    </row>
    <row r="1153" spans="1:9" x14ac:dyDescent="0.25">
      <c r="A1153" s="7">
        <v>42784</v>
      </c>
      <c r="B1153" s="9">
        <v>2902.81</v>
      </c>
      <c r="C1153" t="e">
        <f>+VLOOKUP($A1153,'USD X Barril WTI'!$A$6060:$B$8189,2,0)</f>
        <v>#N/A</v>
      </c>
      <c r="D1153" s="36">
        <f>+IFERROR(VLOOKUP($A1153,'TASA INTERVENCIÓN'!$A$9:$B$4757,2,0),D1152)</f>
        <v>7.4999999999999997E-2</v>
      </c>
      <c r="E1153" s="52">
        <v>7.4999999999999997E-3</v>
      </c>
      <c r="F1153">
        <f t="shared" si="67"/>
        <v>0.93720930232558153</v>
      </c>
      <c r="G1153" s="9">
        <f t="shared" si="66"/>
        <v>2720.5405348837212</v>
      </c>
      <c r="H1153" s="33">
        <f t="shared" si="68"/>
        <v>2924.6665893271461</v>
      </c>
      <c r="I1153" s="34">
        <f t="shared" si="69"/>
        <v>-21.856589327146139</v>
      </c>
    </row>
    <row r="1154" spans="1:9" x14ac:dyDescent="0.25">
      <c r="A1154" s="7">
        <v>42785</v>
      </c>
      <c r="B1154" s="8">
        <v>2902.81</v>
      </c>
      <c r="C1154" t="e">
        <f>+VLOOKUP($A1154,'USD X Barril WTI'!$A$6060:$B$8189,2,0)</f>
        <v>#N/A</v>
      </c>
      <c r="D1154" s="36">
        <f>+IFERROR(VLOOKUP($A1154,'TASA INTERVENCIÓN'!$A$9:$B$4757,2,0),D1153)</f>
        <v>7.4999999999999997E-2</v>
      </c>
      <c r="E1154" s="52">
        <v>7.4999999999999997E-3</v>
      </c>
      <c r="F1154">
        <f t="shared" si="67"/>
        <v>0.93720930232558153</v>
      </c>
      <c r="G1154" s="9">
        <f t="shared" si="66"/>
        <v>2720.5405348837212</v>
      </c>
      <c r="H1154" s="33">
        <f t="shared" si="68"/>
        <v>2950.6333642691411</v>
      </c>
      <c r="I1154" s="34">
        <f t="shared" si="69"/>
        <v>-47.823364269141166</v>
      </c>
    </row>
    <row r="1155" spans="1:9" x14ac:dyDescent="0.25">
      <c r="A1155" s="7">
        <v>42786</v>
      </c>
      <c r="B1155" s="9">
        <v>2902.81</v>
      </c>
      <c r="C1155" t="e">
        <f>+VLOOKUP($A1155,'USD X Barril WTI'!$A$6060:$B$8189,2,0)</f>
        <v>#N/A</v>
      </c>
      <c r="D1155" s="36">
        <f>+IFERROR(VLOOKUP($A1155,'TASA INTERVENCIÓN'!$A$9:$B$4757,2,0),D1154)</f>
        <v>7.4999999999999997E-2</v>
      </c>
      <c r="E1155" s="52">
        <v>7.4999999999999997E-3</v>
      </c>
      <c r="F1155">
        <f t="shared" si="67"/>
        <v>0.93720930232558153</v>
      </c>
      <c r="G1155" s="9">
        <f t="shared" si="66"/>
        <v>2720.5405348837212</v>
      </c>
      <c r="H1155" s="33">
        <f t="shared" si="68"/>
        <v>2950.6333642691411</v>
      </c>
      <c r="I1155" s="34">
        <f t="shared" si="69"/>
        <v>-47.823364269141166</v>
      </c>
    </row>
    <row r="1156" spans="1:9" x14ac:dyDescent="0.25">
      <c r="A1156" s="7">
        <v>42787</v>
      </c>
      <c r="B1156" s="8">
        <v>2902.81</v>
      </c>
      <c r="C1156">
        <f>+VLOOKUP($A1156,'USD X Barril WTI'!$A$6060:$B$8189,2,0)</f>
        <v>54.02</v>
      </c>
      <c r="D1156" s="36">
        <f>+IFERROR(VLOOKUP($A1156,'TASA INTERVENCIÓN'!$A$9:$B$4757,2,0),D1155)</f>
        <v>7.4999999999999997E-2</v>
      </c>
      <c r="E1156" s="52">
        <v>7.4999999999999997E-3</v>
      </c>
      <c r="F1156">
        <f t="shared" si="67"/>
        <v>0.93720930232558153</v>
      </c>
      <c r="G1156" s="9">
        <f t="shared" si="66"/>
        <v>2720.5405348837212</v>
      </c>
      <c r="H1156" s="33">
        <f t="shared" si="68"/>
        <v>2950.6333642691411</v>
      </c>
      <c r="I1156" s="34">
        <f t="shared" si="69"/>
        <v>-47.823364269141166</v>
      </c>
    </row>
    <row r="1157" spans="1:9" x14ac:dyDescent="0.25">
      <c r="A1157" s="7">
        <v>42788</v>
      </c>
      <c r="B1157" s="9">
        <v>2902.68</v>
      </c>
      <c r="C1157">
        <f>+VLOOKUP($A1157,'USD X Barril WTI'!$A$6060:$B$8189,2,0)</f>
        <v>53.61</v>
      </c>
      <c r="D1157" s="36">
        <f>+IFERROR(VLOOKUP($A1157,'TASA INTERVENCIÓN'!$A$9:$B$4757,2,0),D1156)</f>
        <v>7.4999999999999997E-2</v>
      </c>
      <c r="E1157" s="52">
        <v>7.4999999999999997E-3</v>
      </c>
      <c r="F1157">
        <f t="shared" si="67"/>
        <v>0.93720930232558153</v>
      </c>
      <c r="G1157" s="9">
        <f t="shared" si="66"/>
        <v>2720.418697674419</v>
      </c>
      <c r="H1157" s="33">
        <f t="shared" si="68"/>
        <v>2933.1263109048723</v>
      </c>
      <c r="I1157" s="34">
        <f t="shared" si="69"/>
        <v>-30.446310904872462</v>
      </c>
    </row>
    <row r="1158" spans="1:9" x14ac:dyDescent="0.25">
      <c r="A1158" s="7">
        <v>42789</v>
      </c>
      <c r="B1158" s="8">
        <v>2893.55</v>
      </c>
      <c r="C1158">
        <f>+VLOOKUP($A1158,'USD X Barril WTI'!$A$6060:$B$8189,2,0)</f>
        <v>54.48</v>
      </c>
      <c r="D1158" s="36">
        <f>+IFERROR(VLOOKUP($A1158,'TASA INTERVENCIÓN'!$A$9:$B$4757,2,0),D1157)</f>
        <v>7.4999999999999997E-2</v>
      </c>
      <c r="E1158" s="52">
        <v>7.4999999999999997E-3</v>
      </c>
      <c r="F1158">
        <f t="shared" si="67"/>
        <v>0.93720930232558153</v>
      </c>
      <c r="G1158" s="9">
        <f t="shared" si="66"/>
        <v>2711.8619767441864</v>
      </c>
      <c r="H1158" s="33">
        <f t="shared" si="68"/>
        <v>2928.5000464037125</v>
      </c>
      <c r="I1158" s="34">
        <f t="shared" si="69"/>
        <v>-34.950046403712349</v>
      </c>
    </row>
    <row r="1159" spans="1:9" x14ac:dyDescent="0.25">
      <c r="A1159" s="7">
        <v>42790</v>
      </c>
      <c r="B1159" s="9">
        <v>2871.67</v>
      </c>
      <c r="C1159">
        <f>+VLOOKUP($A1159,'USD X Barril WTI'!$A$6060:$B$8189,2,0)</f>
        <v>53.99</v>
      </c>
      <c r="D1159" s="36">
        <f>+IFERROR(VLOOKUP($A1159,'TASA INTERVENCIÓN'!$A$9:$B$4757,2,0),D1158)</f>
        <v>7.4999999999999997E-2</v>
      </c>
      <c r="E1159" s="52">
        <v>7.4999999999999997E-3</v>
      </c>
      <c r="F1159">
        <f t="shared" si="67"/>
        <v>0.93720930232558153</v>
      </c>
      <c r="G1159" s="9">
        <f t="shared" si="66"/>
        <v>2691.355837209303</v>
      </c>
      <c r="H1159" s="33">
        <f t="shared" si="68"/>
        <v>2973.4662180974474</v>
      </c>
      <c r="I1159" s="34">
        <f t="shared" si="69"/>
        <v>-101.79621809744731</v>
      </c>
    </row>
    <row r="1160" spans="1:9" x14ac:dyDescent="0.25">
      <c r="A1160" s="7">
        <v>42791</v>
      </c>
      <c r="B1160" s="8">
        <v>2886.52</v>
      </c>
      <c r="C1160" t="e">
        <f>+VLOOKUP($A1160,'USD X Barril WTI'!$A$6060:$B$8189,2,0)</f>
        <v>#N/A</v>
      </c>
      <c r="D1160" s="36">
        <f>+IFERROR(VLOOKUP($A1160,'TASA INTERVENCIÓN'!$A$9:$B$4757,2,0),D1159)</f>
        <v>7.4999999999999997E-2</v>
      </c>
      <c r="E1160" s="52">
        <v>7.4999999999999997E-3</v>
      </c>
      <c r="F1160">
        <f t="shared" si="67"/>
        <v>0.93720930232558153</v>
      </c>
      <c r="G1160" s="9">
        <f t="shared" si="66"/>
        <v>2705.2733953488378</v>
      </c>
      <c r="H1160" s="33">
        <f t="shared" si="68"/>
        <v>2973.4662180974474</v>
      </c>
      <c r="I1160" s="34">
        <f t="shared" si="69"/>
        <v>-86.946218097447399</v>
      </c>
    </row>
    <row r="1161" spans="1:9" x14ac:dyDescent="0.25">
      <c r="A1161" s="7">
        <v>42792</v>
      </c>
      <c r="B1161" s="9">
        <v>2886.52</v>
      </c>
      <c r="C1161" t="e">
        <f>+VLOOKUP($A1161,'USD X Barril WTI'!$A$6060:$B$8189,2,0)</f>
        <v>#N/A</v>
      </c>
      <c r="D1161" s="36">
        <f>+IFERROR(VLOOKUP($A1161,'TASA INTERVENCIÓN'!$A$9:$B$4757,2,0),D1160)</f>
        <v>7.4999999999999997E-2</v>
      </c>
      <c r="E1161" s="52">
        <v>7.4999999999999997E-3</v>
      </c>
      <c r="F1161">
        <f t="shared" si="67"/>
        <v>0.93720930232558153</v>
      </c>
      <c r="G1161" s="9">
        <f t="shared" ref="G1161:G1224" si="70">+B1161*F1161</f>
        <v>2705.2733953488378</v>
      </c>
      <c r="H1161" s="33">
        <f t="shared" si="68"/>
        <v>2957.3022737819024</v>
      </c>
      <c r="I1161" s="34">
        <f t="shared" si="69"/>
        <v>-70.782273781902404</v>
      </c>
    </row>
    <row r="1162" spans="1:9" x14ac:dyDescent="0.25">
      <c r="A1162" s="7">
        <v>42793</v>
      </c>
      <c r="B1162" s="8">
        <v>2886.52</v>
      </c>
      <c r="C1162">
        <f>+VLOOKUP($A1162,'USD X Barril WTI'!$A$6060:$B$8189,2,0)</f>
        <v>54.04</v>
      </c>
      <c r="D1162" s="36">
        <f>+IFERROR(VLOOKUP($A1162,'TASA INTERVENCIÓN'!$A$9:$B$4757,2,0),D1161)</f>
        <v>7.2499999999999995E-2</v>
      </c>
      <c r="E1162" s="52">
        <v>7.4999999999999997E-3</v>
      </c>
      <c r="F1162">
        <f t="shared" ref="F1162:F1225" si="71">+(1+E1162)/(1+D1162)</f>
        <v>0.93939393939393945</v>
      </c>
      <c r="G1162" s="9">
        <f t="shared" si="70"/>
        <v>2711.5793939393939</v>
      </c>
      <c r="H1162" s="33">
        <f t="shared" si="68"/>
        <v>2957.3022737819024</v>
      </c>
      <c r="I1162" s="34">
        <f t="shared" si="69"/>
        <v>-70.782273781902404</v>
      </c>
    </row>
    <row r="1163" spans="1:9" x14ac:dyDescent="0.25">
      <c r="A1163" s="7">
        <v>42794</v>
      </c>
      <c r="B1163" s="9">
        <v>2896.27</v>
      </c>
      <c r="C1163">
        <f>+VLOOKUP($A1163,'USD X Barril WTI'!$A$6060:$B$8189,2,0)</f>
        <v>54</v>
      </c>
      <c r="D1163" s="36">
        <f>+IFERROR(VLOOKUP($A1163,'TASA INTERVENCIÓN'!$A$9:$B$4757,2,0),D1162)</f>
        <v>7.2499999999999995E-2</v>
      </c>
      <c r="E1163" s="52">
        <v>7.4999999999999997E-3</v>
      </c>
      <c r="F1163">
        <f t="shared" si="71"/>
        <v>0.93939393939393945</v>
      </c>
      <c r="G1163" s="9">
        <f t="shared" si="70"/>
        <v>2720.7384848484849</v>
      </c>
      <c r="H1163" s="33">
        <f t="shared" si="68"/>
        <v>2957.3022737819024</v>
      </c>
      <c r="I1163" s="34">
        <f t="shared" si="69"/>
        <v>-61.032273781902404</v>
      </c>
    </row>
    <row r="1164" spans="1:9" x14ac:dyDescent="0.25">
      <c r="A1164" s="7">
        <v>42795</v>
      </c>
      <c r="B1164" s="8">
        <v>2919.17</v>
      </c>
      <c r="C1164">
        <f>+VLOOKUP($A1164,'USD X Barril WTI'!$A$6060:$B$8189,2,0)</f>
        <v>53.82</v>
      </c>
      <c r="D1164" s="36">
        <f>+IFERROR(VLOOKUP($A1164,'TASA INTERVENCIÓN'!$A$9:$B$4757,2,0),D1163)</f>
        <v>7.2499999999999995E-2</v>
      </c>
      <c r="E1164" s="52">
        <v>7.4999999999999997E-3</v>
      </c>
      <c r="F1164">
        <f t="shared" si="71"/>
        <v>0.93939393939393945</v>
      </c>
      <c r="G1164" s="9">
        <f t="shared" si="70"/>
        <v>2742.2506060606061</v>
      </c>
      <c r="H1164" s="33">
        <f t="shared" si="68"/>
        <v>2930.7758700696054</v>
      </c>
      <c r="I1164" s="34">
        <f t="shared" si="69"/>
        <v>-11.605870069605317</v>
      </c>
    </row>
    <row r="1165" spans="1:9" x14ac:dyDescent="0.25">
      <c r="A1165" s="7">
        <v>42796</v>
      </c>
      <c r="B1165" s="9">
        <v>2935.75</v>
      </c>
      <c r="C1165">
        <f>+VLOOKUP($A1165,'USD X Barril WTI'!$A$6060:$B$8189,2,0)</f>
        <v>52.63</v>
      </c>
      <c r="D1165" s="36">
        <f>+IFERROR(VLOOKUP($A1165,'TASA INTERVENCIÓN'!$A$9:$B$4757,2,0),D1164)</f>
        <v>7.2499999999999995E-2</v>
      </c>
      <c r="E1165" s="52">
        <v>7.4999999999999997E-3</v>
      </c>
      <c r="F1165">
        <f t="shared" si="71"/>
        <v>0.93939393939393945</v>
      </c>
      <c r="G1165" s="9">
        <f t="shared" si="70"/>
        <v>2757.8257575757575</v>
      </c>
      <c r="H1165" s="33">
        <f t="shared" si="68"/>
        <v>2952.1257076566126</v>
      </c>
      <c r="I1165" s="34">
        <f t="shared" si="69"/>
        <v>-16.375707656612576</v>
      </c>
    </row>
    <row r="1166" spans="1:9" x14ac:dyDescent="0.25">
      <c r="A1166" s="7">
        <v>42797</v>
      </c>
      <c r="B1166" s="8">
        <v>2960.91</v>
      </c>
      <c r="C1166">
        <f>+VLOOKUP($A1166,'USD X Barril WTI'!$A$6060:$B$8189,2,0)</f>
        <v>53.33</v>
      </c>
      <c r="D1166" s="36">
        <f>+IFERROR(VLOOKUP($A1166,'TASA INTERVENCIÓN'!$A$9:$B$4757,2,0),D1165)</f>
        <v>7.2499999999999995E-2</v>
      </c>
      <c r="E1166" s="52">
        <v>7.4999999999999997E-3</v>
      </c>
      <c r="F1166">
        <f t="shared" si="71"/>
        <v>0.93939393939393945</v>
      </c>
      <c r="G1166" s="9">
        <f t="shared" si="70"/>
        <v>2781.4609090909089</v>
      </c>
      <c r="H1166" s="33">
        <f t="shared" si="68"/>
        <v>2877.984222737819</v>
      </c>
      <c r="I1166" s="34">
        <f t="shared" si="69"/>
        <v>82.925777262180873</v>
      </c>
    </row>
    <row r="1167" spans="1:9" x14ac:dyDescent="0.25">
      <c r="A1167" s="7">
        <v>42798</v>
      </c>
      <c r="B1167" s="9">
        <v>2977.43</v>
      </c>
      <c r="C1167" t="e">
        <f>+VLOOKUP($A1167,'USD X Barril WTI'!$A$6060:$B$8189,2,0)</f>
        <v>#N/A</v>
      </c>
      <c r="D1167" s="36">
        <f>+IFERROR(VLOOKUP($A1167,'TASA INTERVENCIÓN'!$A$9:$B$4757,2,0),D1166)</f>
        <v>7.2499999999999995E-2</v>
      </c>
      <c r="E1167" s="52">
        <v>7.4999999999999997E-3</v>
      </c>
      <c r="F1167">
        <f t="shared" si="71"/>
        <v>0.93939393939393945</v>
      </c>
      <c r="G1167" s="9">
        <f t="shared" si="70"/>
        <v>2796.9796969696968</v>
      </c>
      <c r="H1167" s="33">
        <f t="shared" si="68"/>
        <v>2861.8855684454757</v>
      </c>
      <c r="I1167" s="34">
        <f t="shared" si="69"/>
        <v>115.54443155452418</v>
      </c>
    </row>
    <row r="1168" spans="1:9" x14ac:dyDescent="0.25">
      <c r="A1168" s="7">
        <v>42799</v>
      </c>
      <c r="B1168" s="8">
        <v>2977.43</v>
      </c>
      <c r="C1168" t="e">
        <f>+VLOOKUP($A1168,'USD X Barril WTI'!$A$6060:$B$8189,2,0)</f>
        <v>#N/A</v>
      </c>
      <c r="D1168" s="36">
        <f>+IFERROR(VLOOKUP($A1168,'TASA INTERVENCIÓN'!$A$9:$B$4757,2,0),D1167)</f>
        <v>7.2499999999999995E-2</v>
      </c>
      <c r="E1168" s="52">
        <v>7.4999999999999997E-3</v>
      </c>
      <c r="F1168">
        <f t="shared" si="71"/>
        <v>0.93939393939393945</v>
      </c>
      <c r="G1168" s="9">
        <f t="shared" si="70"/>
        <v>2796.9796969696968</v>
      </c>
      <c r="H1168" s="33">
        <f t="shared" si="68"/>
        <v>2855.0767517401391</v>
      </c>
      <c r="I1168" s="34">
        <f t="shared" si="69"/>
        <v>122.35324825986072</v>
      </c>
    </row>
    <row r="1169" spans="1:9" x14ac:dyDescent="0.25">
      <c r="A1169" s="7">
        <v>42800</v>
      </c>
      <c r="B1169" s="9">
        <v>2977.43</v>
      </c>
      <c r="C1169">
        <f>+VLOOKUP($A1169,'USD X Barril WTI'!$A$6060:$B$8189,2,0)</f>
        <v>53.19</v>
      </c>
      <c r="D1169" s="36">
        <f>+IFERROR(VLOOKUP($A1169,'TASA INTERVENCIÓN'!$A$9:$B$4757,2,0),D1168)</f>
        <v>7.2499999999999995E-2</v>
      </c>
      <c r="E1169" s="52">
        <v>7.4999999999999997E-3</v>
      </c>
      <c r="F1169">
        <f t="shared" si="71"/>
        <v>0.93939393939393945</v>
      </c>
      <c r="G1169" s="9">
        <f t="shared" si="70"/>
        <v>2796.9796969696968</v>
      </c>
      <c r="H1169" s="33">
        <f t="shared" si="68"/>
        <v>2855.0767517401391</v>
      </c>
      <c r="I1169" s="34">
        <f t="shared" si="69"/>
        <v>122.35324825986072</v>
      </c>
    </row>
    <row r="1170" spans="1:9" x14ac:dyDescent="0.25">
      <c r="A1170" s="7">
        <v>42801</v>
      </c>
      <c r="B1170" s="8">
        <v>2966.67</v>
      </c>
      <c r="C1170">
        <f>+VLOOKUP($A1170,'USD X Barril WTI'!$A$6060:$B$8189,2,0)</f>
        <v>52.68</v>
      </c>
      <c r="D1170" s="36">
        <f>+IFERROR(VLOOKUP($A1170,'TASA INTERVENCIÓN'!$A$9:$B$4757,2,0),D1169)</f>
        <v>7.2499999999999995E-2</v>
      </c>
      <c r="E1170" s="52">
        <v>7.4999999999999997E-3</v>
      </c>
      <c r="F1170">
        <f t="shared" si="71"/>
        <v>0.93939393939393945</v>
      </c>
      <c r="G1170" s="9">
        <f t="shared" si="70"/>
        <v>2786.8718181818185</v>
      </c>
      <c r="H1170" s="33">
        <f t="shared" si="68"/>
        <v>2855.0767517401391</v>
      </c>
      <c r="I1170" s="34">
        <f t="shared" si="69"/>
        <v>111.59324825986096</v>
      </c>
    </row>
    <row r="1171" spans="1:9" x14ac:dyDescent="0.25">
      <c r="A1171" s="7">
        <v>42802</v>
      </c>
      <c r="B1171" s="9">
        <v>2972.44</v>
      </c>
      <c r="C1171">
        <f>+VLOOKUP($A1171,'USD X Barril WTI'!$A$6060:$B$8189,2,0)</f>
        <v>49.83</v>
      </c>
      <c r="D1171" s="36">
        <f>+IFERROR(VLOOKUP($A1171,'TASA INTERVENCIÓN'!$A$9:$B$4757,2,0),D1170)</f>
        <v>7.2499999999999995E-2</v>
      </c>
      <c r="E1171" s="52">
        <v>7.4999999999999997E-3</v>
      </c>
      <c r="F1171">
        <f t="shared" si="71"/>
        <v>0.93939393939393945</v>
      </c>
      <c r="G1171" s="9">
        <f t="shared" si="70"/>
        <v>2792.2921212121214</v>
      </c>
      <c r="H1171" s="33">
        <f t="shared" si="68"/>
        <v>2844.2852436194894</v>
      </c>
      <c r="I1171" s="34">
        <f t="shared" si="69"/>
        <v>128.15475638051066</v>
      </c>
    </row>
    <row r="1172" spans="1:9" x14ac:dyDescent="0.25">
      <c r="A1172" s="7">
        <v>42803</v>
      </c>
      <c r="B1172" s="8">
        <v>2987.88</v>
      </c>
      <c r="C1172">
        <f>+VLOOKUP($A1172,'USD X Barril WTI'!$A$6060:$B$8189,2,0)</f>
        <v>48.75</v>
      </c>
      <c r="D1172" s="36">
        <f>+IFERROR(VLOOKUP($A1172,'TASA INTERVENCIÓN'!$A$9:$B$4757,2,0),D1171)</f>
        <v>7.2499999999999995E-2</v>
      </c>
      <c r="E1172" s="52">
        <v>7.4999999999999997E-3</v>
      </c>
      <c r="F1172">
        <f t="shared" si="71"/>
        <v>0.93939393939393945</v>
      </c>
      <c r="G1172" s="9">
        <f t="shared" si="70"/>
        <v>2806.7963636363638</v>
      </c>
      <c r="H1172" s="33">
        <f t="shared" si="68"/>
        <v>2812.5729466357307</v>
      </c>
      <c r="I1172" s="34">
        <f t="shared" si="69"/>
        <v>175.30705336426945</v>
      </c>
    </row>
    <row r="1173" spans="1:9" x14ac:dyDescent="0.25">
      <c r="A1173" s="7">
        <v>42804</v>
      </c>
      <c r="B1173" s="9">
        <v>3004.43</v>
      </c>
      <c r="C1173">
        <f>+VLOOKUP($A1173,'USD X Barril WTI'!$A$6060:$B$8189,2,0)</f>
        <v>48.05</v>
      </c>
      <c r="D1173" s="36">
        <f>+IFERROR(VLOOKUP($A1173,'TASA INTERVENCIÓN'!$A$9:$B$4757,2,0),D1172)</f>
        <v>7.2499999999999995E-2</v>
      </c>
      <c r="E1173" s="52">
        <v>7.4999999999999997E-3</v>
      </c>
      <c r="F1173">
        <f t="shared" si="71"/>
        <v>0.93939393939393945</v>
      </c>
      <c r="G1173" s="9">
        <f t="shared" si="70"/>
        <v>2822.3433333333332</v>
      </c>
      <c r="H1173" s="33">
        <f t="shared" si="68"/>
        <v>2788.5462180974478</v>
      </c>
      <c r="I1173" s="34">
        <f t="shared" si="69"/>
        <v>215.88378190255207</v>
      </c>
    </row>
    <row r="1174" spans="1:9" x14ac:dyDescent="0.25">
      <c r="A1174" s="7">
        <v>42805</v>
      </c>
      <c r="B1174" s="8">
        <v>2980.83</v>
      </c>
      <c r="C1174" t="e">
        <f>+VLOOKUP($A1174,'USD X Barril WTI'!$A$6060:$B$8189,2,0)</f>
        <v>#N/A</v>
      </c>
      <c r="D1174" s="36">
        <f>+IFERROR(VLOOKUP($A1174,'TASA INTERVENCIÓN'!$A$9:$B$4757,2,0),D1173)</f>
        <v>7.2499999999999995E-2</v>
      </c>
      <c r="E1174" s="52">
        <v>7.4999999999999997E-3</v>
      </c>
      <c r="F1174">
        <f t="shared" si="71"/>
        <v>0.93939393939393945</v>
      </c>
      <c r="G1174" s="9">
        <f t="shared" si="70"/>
        <v>2800.1736363636364</v>
      </c>
      <c r="H1174" s="33">
        <f t="shared" si="68"/>
        <v>2788.5462180974478</v>
      </c>
      <c r="I1174" s="34">
        <f t="shared" si="69"/>
        <v>192.28378190255216</v>
      </c>
    </row>
    <row r="1175" spans="1:9" x14ac:dyDescent="0.25">
      <c r="A1175" s="7">
        <v>42806</v>
      </c>
      <c r="B1175" s="9">
        <v>2980.83</v>
      </c>
      <c r="C1175" t="e">
        <f>+VLOOKUP($A1175,'USD X Barril WTI'!$A$6060:$B$8189,2,0)</f>
        <v>#N/A</v>
      </c>
      <c r="D1175" s="36">
        <f>+IFERROR(VLOOKUP($A1175,'TASA INTERVENCIÓN'!$A$9:$B$4757,2,0),D1174)</f>
        <v>7.2499999999999995E-2</v>
      </c>
      <c r="E1175" s="52">
        <v>7.4999999999999997E-3</v>
      </c>
      <c r="F1175">
        <f t="shared" si="71"/>
        <v>0.93939393939393945</v>
      </c>
      <c r="G1175" s="9">
        <f t="shared" si="70"/>
        <v>2800.1736363636364</v>
      </c>
      <c r="H1175" s="33">
        <f t="shared" si="68"/>
        <v>2800.7554524361949</v>
      </c>
      <c r="I1175" s="34">
        <f t="shared" si="69"/>
        <v>180.07454756380503</v>
      </c>
    </row>
    <row r="1176" spans="1:9" x14ac:dyDescent="0.25">
      <c r="A1176" s="7">
        <v>42807</v>
      </c>
      <c r="B1176" s="8">
        <v>2980.83</v>
      </c>
      <c r="C1176">
        <f>+VLOOKUP($A1176,'USD X Barril WTI'!$A$6060:$B$8189,2,0)</f>
        <v>47.95</v>
      </c>
      <c r="D1176" s="36">
        <f>+IFERROR(VLOOKUP($A1176,'TASA INTERVENCIÓN'!$A$9:$B$4757,2,0),D1175)</f>
        <v>7.2499999999999995E-2</v>
      </c>
      <c r="E1176" s="52">
        <v>7.4999999999999997E-3</v>
      </c>
      <c r="F1176">
        <f t="shared" si="71"/>
        <v>0.93939393939393945</v>
      </c>
      <c r="G1176" s="9">
        <f t="shared" si="70"/>
        <v>2800.1736363636364</v>
      </c>
      <c r="H1176" s="33">
        <f t="shared" si="68"/>
        <v>2800.7554524361949</v>
      </c>
      <c r="I1176" s="34">
        <f t="shared" si="69"/>
        <v>180.07454756380503</v>
      </c>
    </row>
    <row r="1177" spans="1:9" x14ac:dyDescent="0.25">
      <c r="A1177" s="7">
        <v>42808</v>
      </c>
      <c r="B1177" s="9">
        <v>2987.93</v>
      </c>
      <c r="C1177">
        <f>+VLOOKUP($A1177,'USD X Barril WTI'!$A$6060:$B$8189,2,0)</f>
        <v>47.24</v>
      </c>
      <c r="D1177" s="36">
        <f>+IFERROR(VLOOKUP($A1177,'TASA INTERVENCIÓN'!$A$9:$B$4757,2,0),D1176)</f>
        <v>7.2499999999999995E-2</v>
      </c>
      <c r="E1177" s="52">
        <v>7.4999999999999997E-3</v>
      </c>
      <c r="F1177">
        <f t="shared" si="71"/>
        <v>0.93939393939393945</v>
      </c>
      <c r="G1177" s="9">
        <f t="shared" si="70"/>
        <v>2806.8433333333332</v>
      </c>
      <c r="H1177" s="33">
        <f t="shared" si="68"/>
        <v>2800.7554524361949</v>
      </c>
      <c r="I1177" s="34">
        <f t="shared" si="69"/>
        <v>187.17454756380494</v>
      </c>
    </row>
    <row r="1178" spans="1:9" x14ac:dyDescent="0.25">
      <c r="A1178" s="7">
        <v>42809</v>
      </c>
      <c r="B1178" s="8">
        <v>2997.73</v>
      </c>
      <c r="C1178">
        <f>+VLOOKUP($A1178,'USD X Barril WTI'!$A$6060:$B$8189,2,0)</f>
        <v>48.34</v>
      </c>
      <c r="D1178" s="36">
        <f>+IFERROR(VLOOKUP($A1178,'TASA INTERVENCIÓN'!$A$9:$B$4757,2,0),D1177)</f>
        <v>7.2499999999999995E-2</v>
      </c>
      <c r="E1178" s="52">
        <v>7.4999999999999997E-3</v>
      </c>
      <c r="F1178">
        <f t="shared" si="71"/>
        <v>0.93939393939393945</v>
      </c>
      <c r="G1178" s="9">
        <f t="shared" si="70"/>
        <v>2816.0493939393941</v>
      </c>
      <c r="H1178" s="33">
        <f t="shared" si="68"/>
        <v>2783.2390719257542</v>
      </c>
      <c r="I1178" s="34">
        <f t="shared" si="69"/>
        <v>214.49092807424586</v>
      </c>
    </row>
    <row r="1179" spans="1:9" x14ac:dyDescent="0.25">
      <c r="A1179" s="7">
        <v>42810</v>
      </c>
      <c r="B1179" s="9">
        <v>2972.61</v>
      </c>
      <c r="C1179">
        <f>+VLOOKUP($A1179,'USD X Barril WTI'!$A$6060:$B$8189,2,0)</f>
        <v>48.3</v>
      </c>
      <c r="D1179" s="36">
        <f>+IFERROR(VLOOKUP($A1179,'TASA INTERVENCIÓN'!$A$9:$B$4757,2,0),D1178)</f>
        <v>7.2499999999999995E-2</v>
      </c>
      <c r="E1179" s="36">
        <v>0.01</v>
      </c>
      <c r="F1179">
        <f t="shared" si="71"/>
        <v>0.9417249417249417</v>
      </c>
      <c r="G1179" s="9">
        <f t="shared" si="70"/>
        <v>2799.3809790209789</v>
      </c>
      <c r="H1179" s="33">
        <f t="shared" si="68"/>
        <v>2788.5449419953602</v>
      </c>
      <c r="I1179" s="34">
        <f t="shared" si="69"/>
        <v>184.06505800463992</v>
      </c>
    </row>
    <row r="1180" spans="1:9" x14ac:dyDescent="0.25">
      <c r="A1180" s="7">
        <v>42811</v>
      </c>
      <c r="B1180" s="8">
        <v>2923.96</v>
      </c>
      <c r="C1180">
        <f>+VLOOKUP($A1180,'USD X Barril WTI'!$A$6060:$B$8189,2,0)</f>
        <v>48.34</v>
      </c>
      <c r="D1180" s="36">
        <f>+IFERROR(VLOOKUP($A1180,'TASA INTERVENCIÓN'!$A$9:$B$4757,2,0),D1179)</f>
        <v>7.2499999999999995E-2</v>
      </c>
      <c r="E1180" s="36">
        <v>0.01</v>
      </c>
      <c r="F1180">
        <f t="shared" si="71"/>
        <v>0.9417249417249417</v>
      </c>
      <c r="G1180" s="9">
        <f t="shared" si="70"/>
        <v>2753.5660606060605</v>
      </c>
      <c r="H1180" s="33">
        <f t="shared" si="68"/>
        <v>2771.9667749419959</v>
      </c>
      <c r="I1180" s="34">
        <f t="shared" si="69"/>
        <v>151.9932250580041</v>
      </c>
    </row>
    <row r="1181" spans="1:9" x14ac:dyDescent="0.25">
      <c r="A1181" s="7">
        <v>42812</v>
      </c>
      <c r="B1181" s="9">
        <v>2912.53</v>
      </c>
      <c r="C1181" t="e">
        <f>+VLOOKUP($A1181,'USD X Barril WTI'!$A$6060:$B$8189,2,0)</f>
        <v>#N/A</v>
      </c>
      <c r="D1181" s="36">
        <f>+IFERROR(VLOOKUP($A1181,'TASA INTERVENCIÓN'!$A$9:$B$4757,2,0),D1180)</f>
        <v>7.2499999999999995E-2</v>
      </c>
      <c r="E1181" s="36">
        <v>0.01</v>
      </c>
      <c r="F1181">
        <f t="shared" si="71"/>
        <v>0.9417249417249417</v>
      </c>
      <c r="G1181" s="9">
        <f t="shared" si="70"/>
        <v>2742.8021445221448</v>
      </c>
      <c r="H1181" s="33">
        <f t="shared" ref="H1181:H1244" si="72">+G1089</f>
        <v>2805.543874709977</v>
      </c>
      <c r="I1181" s="34">
        <f t="shared" si="69"/>
        <v>106.98612529002321</v>
      </c>
    </row>
    <row r="1182" spans="1:9" x14ac:dyDescent="0.25">
      <c r="A1182" s="7">
        <v>42813</v>
      </c>
      <c r="B1182" s="8">
        <v>2912.53</v>
      </c>
      <c r="C1182" t="e">
        <f>+VLOOKUP($A1182,'USD X Barril WTI'!$A$6060:$B$8189,2,0)</f>
        <v>#N/A</v>
      </c>
      <c r="D1182" s="36">
        <f>+IFERROR(VLOOKUP($A1182,'TASA INTERVENCIÓN'!$A$9:$B$4757,2,0),D1181)</f>
        <v>7.2499999999999995E-2</v>
      </c>
      <c r="E1182" s="36">
        <v>0.01</v>
      </c>
      <c r="F1182">
        <f t="shared" si="71"/>
        <v>0.9417249417249417</v>
      </c>
      <c r="G1182" s="9">
        <f t="shared" si="70"/>
        <v>2742.8021445221448</v>
      </c>
      <c r="H1182" s="33">
        <f t="shared" si="72"/>
        <v>2802.4863109048729</v>
      </c>
      <c r="I1182" s="34">
        <f t="shared" si="69"/>
        <v>110.04368909512732</v>
      </c>
    </row>
    <row r="1183" spans="1:9" x14ac:dyDescent="0.25">
      <c r="A1183" s="7">
        <v>42814</v>
      </c>
      <c r="B1183" s="9">
        <v>2912.53</v>
      </c>
      <c r="C1183">
        <f>+VLOOKUP($A1183,'USD X Barril WTI'!$A$6060:$B$8189,2,0)</f>
        <v>47.79</v>
      </c>
      <c r="D1183" s="36">
        <f>+IFERROR(VLOOKUP($A1183,'TASA INTERVENCIÓN'!$A$9:$B$4757,2,0),D1182)</f>
        <v>7.2499999999999995E-2</v>
      </c>
      <c r="E1183" s="36">
        <v>0.01</v>
      </c>
      <c r="F1183">
        <f t="shared" si="71"/>
        <v>0.9417249417249417</v>
      </c>
      <c r="G1183" s="9">
        <f t="shared" si="70"/>
        <v>2742.8021445221448</v>
      </c>
      <c r="H1183" s="33">
        <f t="shared" si="72"/>
        <v>2802.4863109048729</v>
      </c>
      <c r="I1183" s="34">
        <f t="shared" si="69"/>
        <v>110.04368909512732</v>
      </c>
    </row>
    <row r="1184" spans="1:9" x14ac:dyDescent="0.25">
      <c r="A1184" s="7">
        <v>42815</v>
      </c>
      <c r="B1184" s="8">
        <v>2912.53</v>
      </c>
      <c r="C1184">
        <f>+VLOOKUP($A1184,'USD X Barril WTI'!$A$6060:$B$8189,2,0)</f>
        <v>47.02</v>
      </c>
      <c r="D1184" s="36">
        <f>+IFERROR(VLOOKUP($A1184,'TASA INTERVENCIÓN'!$A$9:$B$4757,2,0),D1183)</f>
        <v>7.2499999999999995E-2</v>
      </c>
      <c r="E1184" s="36">
        <v>0.01</v>
      </c>
      <c r="F1184">
        <f t="shared" si="71"/>
        <v>0.9417249417249417</v>
      </c>
      <c r="G1184" s="9">
        <f t="shared" si="70"/>
        <v>2742.8021445221448</v>
      </c>
      <c r="H1184" s="33">
        <f t="shared" si="72"/>
        <v>2809.0037209302327</v>
      </c>
      <c r="I1184" s="34">
        <f t="shared" si="69"/>
        <v>103.5262790697675</v>
      </c>
    </row>
    <row r="1185" spans="1:9" x14ac:dyDescent="0.25">
      <c r="A1185" s="7">
        <v>42816</v>
      </c>
      <c r="B1185" s="9">
        <v>2904.87</v>
      </c>
      <c r="C1185">
        <f>+VLOOKUP($A1185,'USD X Barril WTI'!$A$6060:$B$8189,2,0)</f>
        <v>47.29</v>
      </c>
      <c r="D1185" s="36">
        <f>+IFERROR(VLOOKUP($A1185,'TASA INTERVENCIÓN'!$A$9:$B$4757,2,0),D1184)</f>
        <v>7.2499999999999995E-2</v>
      </c>
      <c r="E1185" s="36">
        <v>0.01</v>
      </c>
      <c r="F1185">
        <f t="shared" si="71"/>
        <v>0.9417249417249417</v>
      </c>
      <c r="G1185" s="9">
        <f t="shared" si="70"/>
        <v>2735.5885314685311</v>
      </c>
      <c r="H1185" s="33">
        <f t="shared" si="72"/>
        <v>2829.8472558139538</v>
      </c>
      <c r="I1185" s="34">
        <f t="shared" si="69"/>
        <v>75.022744186046111</v>
      </c>
    </row>
    <row r="1186" spans="1:9" x14ac:dyDescent="0.25">
      <c r="A1186" s="7">
        <v>42817</v>
      </c>
      <c r="B1186" s="8">
        <v>2936.82</v>
      </c>
      <c r="C1186">
        <f>+VLOOKUP($A1186,'USD X Barril WTI'!$A$6060:$B$8189,2,0)</f>
        <v>47</v>
      </c>
      <c r="D1186" s="36">
        <f>+IFERROR(VLOOKUP($A1186,'TASA INTERVENCIÓN'!$A$9:$B$4757,2,0),D1185)</f>
        <v>7.2499999999999995E-2</v>
      </c>
      <c r="E1186" s="36">
        <v>0.01</v>
      </c>
      <c r="F1186">
        <f t="shared" si="71"/>
        <v>0.9417249417249417</v>
      </c>
      <c r="G1186" s="9">
        <f t="shared" si="70"/>
        <v>2765.6766433566436</v>
      </c>
      <c r="H1186" s="33">
        <f t="shared" si="72"/>
        <v>2800.437627906977</v>
      </c>
      <c r="I1186" s="34">
        <f t="shared" si="69"/>
        <v>136.38237209302315</v>
      </c>
    </row>
    <row r="1187" spans="1:9" x14ac:dyDescent="0.25">
      <c r="A1187" s="7">
        <v>42818</v>
      </c>
      <c r="B1187" s="9">
        <v>2921.25</v>
      </c>
      <c r="C1187">
        <f>+VLOOKUP($A1187,'USD X Barril WTI'!$A$6060:$B$8189,2,0)</f>
        <v>47.3</v>
      </c>
      <c r="D1187" s="36">
        <f>+IFERROR(VLOOKUP($A1187,'TASA INTERVENCIÓN'!$A$9:$B$4757,2,0),D1186)</f>
        <v>7.2499999999999995E-2</v>
      </c>
      <c r="E1187" s="36">
        <v>0.01</v>
      </c>
      <c r="F1187">
        <f t="shared" si="71"/>
        <v>0.9417249417249417</v>
      </c>
      <c r="G1187" s="9">
        <f t="shared" si="70"/>
        <v>2751.0139860139861</v>
      </c>
      <c r="H1187" s="33">
        <f t="shared" si="72"/>
        <v>2801.4498139534885</v>
      </c>
      <c r="I1187" s="34">
        <f t="shared" si="69"/>
        <v>119.8001860465115</v>
      </c>
    </row>
    <row r="1188" spans="1:9" x14ac:dyDescent="0.25">
      <c r="A1188" s="7">
        <v>42819</v>
      </c>
      <c r="B1188" s="8">
        <v>2899.94</v>
      </c>
      <c r="C1188" t="e">
        <f>+VLOOKUP($A1188,'USD X Barril WTI'!$A$6060:$B$8189,2,0)</f>
        <v>#N/A</v>
      </c>
      <c r="D1188" s="36">
        <f>+IFERROR(VLOOKUP($A1188,'TASA INTERVENCIÓN'!$A$9:$B$4757,2,0),D1187)</f>
        <v>7.2499999999999995E-2</v>
      </c>
      <c r="E1188" s="36">
        <v>0.01</v>
      </c>
      <c r="F1188">
        <f t="shared" si="71"/>
        <v>0.9417249417249417</v>
      </c>
      <c r="G1188" s="9">
        <f t="shared" si="70"/>
        <v>2730.9458275058273</v>
      </c>
      <c r="H1188" s="33">
        <f t="shared" si="72"/>
        <v>2807.9071860465124</v>
      </c>
      <c r="I1188" s="34">
        <f t="shared" si="69"/>
        <v>92.032813953487675</v>
      </c>
    </row>
    <row r="1189" spans="1:9" x14ac:dyDescent="0.25">
      <c r="A1189" s="7">
        <v>42820</v>
      </c>
      <c r="B1189" s="9">
        <v>2899.94</v>
      </c>
      <c r="C1189" t="e">
        <f>+VLOOKUP($A1189,'USD X Barril WTI'!$A$6060:$B$8189,2,0)</f>
        <v>#N/A</v>
      </c>
      <c r="D1189" s="36">
        <f>+IFERROR(VLOOKUP($A1189,'TASA INTERVENCIÓN'!$A$9:$B$4757,2,0),D1188)</f>
        <v>7.2499999999999995E-2</v>
      </c>
      <c r="E1189" s="36">
        <v>0.01</v>
      </c>
      <c r="F1189">
        <f t="shared" si="71"/>
        <v>0.9417249417249417</v>
      </c>
      <c r="G1189" s="9">
        <f t="shared" si="70"/>
        <v>2730.9458275058273</v>
      </c>
      <c r="H1189" s="33">
        <f t="shared" si="72"/>
        <v>2808.4413953488374</v>
      </c>
      <c r="I1189" s="34">
        <f t="shared" si="69"/>
        <v>91.498604651162623</v>
      </c>
    </row>
    <row r="1190" spans="1:9" x14ac:dyDescent="0.25">
      <c r="A1190" s="7">
        <v>42821</v>
      </c>
      <c r="B1190" s="8">
        <v>2899.94</v>
      </c>
      <c r="C1190">
        <f>+VLOOKUP($A1190,'USD X Barril WTI'!$A$6060:$B$8189,2,0)</f>
        <v>47.02</v>
      </c>
      <c r="D1190" s="36">
        <f>+IFERROR(VLOOKUP($A1190,'TASA INTERVENCIÓN'!$A$9:$B$4757,2,0),D1189)</f>
        <v>7.0000000000000007E-2</v>
      </c>
      <c r="E1190" s="36">
        <v>0.01</v>
      </c>
      <c r="F1190">
        <f t="shared" si="71"/>
        <v>0.94392523364485981</v>
      </c>
      <c r="G1190" s="9">
        <f t="shared" si="70"/>
        <v>2737.3265420560747</v>
      </c>
      <c r="H1190" s="33">
        <f t="shared" si="72"/>
        <v>2808.4413953488374</v>
      </c>
      <c r="I1190" s="34">
        <f t="shared" ref="I1190:I1253" si="73">+B1190-H1190</f>
        <v>91.498604651162623</v>
      </c>
    </row>
    <row r="1191" spans="1:9" x14ac:dyDescent="0.25">
      <c r="A1191" s="7">
        <v>42822</v>
      </c>
      <c r="B1191" s="9">
        <v>2913.48</v>
      </c>
      <c r="C1191">
        <f>+VLOOKUP($A1191,'USD X Barril WTI'!$A$6060:$B$8189,2,0)</f>
        <v>48.36</v>
      </c>
      <c r="D1191" s="36">
        <f>+IFERROR(VLOOKUP($A1191,'TASA INTERVENCIÓN'!$A$9:$B$4757,2,0),D1190)</f>
        <v>7.0000000000000007E-2</v>
      </c>
      <c r="E1191" s="36">
        <v>0.01</v>
      </c>
      <c r="F1191">
        <f t="shared" si="71"/>
        <v>0.94392523364485981</v>
      </c>
      <c r="G1191" s="9">
        <f t="shared" si="70"/>
        <v>2750.1072897196264</v>
      </c>
      <c r="H1191" s="33">
        <f t="shared" si="72"/>
        <v>2808.4413953488374</v>
      </c>
      <c r="I1191" s="34">
        <f t="shared" si="73"/>
        <v>105.03860465116259</v>
      </c>
    </row>
    <row r="1192" spans="1:9" x14ac:dyDescent="0.25">
      <c r="A1192" s="7">
        <v>42823</v>
      </c>
      <c r="B1192" s="8">
        <v>2911.99</v>
      </c>
      <c r="C1192">
        <f>+VLOOKUP($A1192,'USD X Barril WTI'!$A$6060:$B$8189,2,0)</f>
        <v>49.47</v>
      </c>
      <c r="D1192" s="36">
        <f>+IFERROR(VLOOKUP($A1192,'TASA INTERVENCIÓN'!$A$9:$B$4757,2,0),D1191)</f>
        <v>7.0000000000000007E-2</v>
      </c>
      <c r="E1192" s="36">
        <v>0.01</v>
      </c>
      <c r="F1192">
        <f t="shared" si="71"/>
        <v>0.94392523364485981</v>
      </c>
      <c r="G1192" s="9">
        <f t="shared" si="70"/>
        <v>2748.7008411214952</v>
      </c>
      <c r="H1192" s="33">
        <f t="shared" si="72"/>
        <v>2808.4413953488374</v>
      </c>
      <c r="I1192" s="34">
        <f t="shared" si="73"/>
        <v>103.54860465116235</v>
      </c>
    </row>
    <row r="1193" spans="1:9" x14ac:dyDescent="0.25">
      <c r="A1193" s="7">
        <v>42824</v>
      </c>
      <c r="B1193" s="9">
        <v>2888.02</v>
      </c>
      <c r="C1193">
        <f>+VLOOKUP($A1193,'USD X Barril WTI'!$A$6060:$B$8189,2,0)</f>
        <v>50.3</v>
      </c>
      <c r="D1193" s="36">
        <f>+IFERROR(VLOOKUP($A1193,'TASA INTERVENCIÓN'!$A$9:$B$4757,2,0),D1192)</f>
        <v>7.0000000000000007E-2</v>
      </c>
      <c r="E1193" s="36">
        <v>0.01</v>
      </c>
      <c r="F1193">
        <f t="shared" si="71"/>
        <v>0.94392523364485981</v>
      </c>
      <c r="G1193" s="9">
        <f t="shared" si="70"/>
        <v>2726.0749532710279</v>
      </c>
      <c r="H1193" s="33">
        <f t="shared" si="72"/>
        <v>2804.8893720930237</v>
      </c>
      <c r="I1193" s="34">
        <f t="shared" si="73"/>
        <v>83.130627906976315</v>
      </c>
    </row>
    <row r="1194" spans="1:9" x14ac:dyDescent="0.25">
      <c r="A1194" s="7">
        <v>42825</v>
      </c>
      <c r="B1194" s="8">
        <v>2880.24</v>
      </c>
      <c r="C1194">
        <f>+VLOOKUP($A1194,'USD X Barril WTI'!$A$6060:$B$8189,2,0)</f>
        <v>50.54</v>
      </c>
      <c r="D1194" s="36">
        <f>+IFERROR(VLOOKUP($A1194,'TASA INTERVENCIÓN'!$A$9:$B$4757,2,0),D1193)</f>
        <v>7.0000000000000007E-2</v>
      </c>
      <c r="E1194" s="36">
        <v>0.01</v>
      </c>
      <c r="F1194">
        <f t="shared" si="71"/>
        <v>0.94392523364485981</v>
      </c>
      <c r="G1194" s="9">
        <f t="shared" si="70"/>
        <v>2718.7312149532709</v>
      </c>
      <c r="H1194" s="33">
        <f t="shared" si="72"/>
        <v>2830.1096744186048</v>
      </c>
      <c r="I1194" s="34">
        <f t="shared" si="73"/>
        <v>50.130325581395027</v>
      </c>
    </row>
    <row r="1195" spans="1:9" x14ac:dyDescent="0.25">
      <c r="A1195" s="7">
        <v>42826</v>
      </c>
      <c r="B1195" s="9">
        <v>2885.57</v>
      </c>
      <c r="C1195" t="e">
        <f>+VLOOKUP($A1195,'USD X Barril WTI'!$A$6060:$B$8189,2,0)</f>
        <v>#N/A</v>
      </c>
      <c r="D1195" s="36">
        <f>+IFERROR(VLOOKUP($A1195,'TASA INTERVENCIÓN'!$A$9:$B$4757,2,0),D1194)</f>
        <v>7.0000000000000007E-2</v>
      </c>
      <c r="E1195" s="36">
        <v>0.01</v>
      </c>
      <c r="F1195">
        <f t="shared" si="71"/>
        <v>0.94392523364485981</v>
      </c>
      <c r="G1195" s="9">
        <f t="shared" si="70"/>
        <v>2723.7623364485985</v>
      </c>
      <c r="H1195" s="33">
        <f t="shared" si="72"/>
        <v>2812.2933255813959</v>
      </c>
      <c r="I1195" s="34">
        <f t="shared" si="73"/>
        <v>73.276674418604216</v>
      </c>
    </row>
    <row r="1196" spans="1:9" x14ac:dyDescent="0.25">
      <c r="A1196" s="7">
        <v>42827</v>
      </c>
      <c r="B1196" s="8">
        <v>2885.57</v>
      </c>
      <c r="C1196" t="e">
        <f>+VLOOKUP($A1196,'USD X Barril WTI'!$A$6060:$B$8189,2,0)</f>
        <v>#N/A</v>
      </c>
      <c r="D1196" s="36">
        <f>+IFERROR(VLOOKUP($A1196,'TASA INTERVENCIÓN'!$A$9:$B$4757,2,0),D1195)</f>
        <v>7.0000000000000007E-2</v>
      </c>
      <c r="E1196" s="36">
        <v>0.01</v>
      </c>
      <c r="F1196">
        <f t="shared" si="71"/>
        <v>0.94392523364485981</v>
      </c>
      <c r="G1196" s="9">
        <f t="shared" si="70"/>
        <v>2723.7623364485985</v>
      </c>
      <c r="H1196" s="33">
        <f t="shared" si="72"/>
        <v>2812.2933255813959</v>
      </c>
      <c r="I1196" s="34">
        <f t="shared" si="73"/>
        <v>73.276674418604216</v>
      </c>
    </row>
    <row r="1197" spans="1:9" x14ac:dyDescent="0.25">
      <c r="A1197" s="7">
        <v>42828</v>
      </c>
      <c r="B1197" s="9">
        <v>2885.57</v>
      </c>
      <c r="C1197">
        <f>+VLOOKUP($A1197,'USD X Barril WTI'!$A$6060:$B$8189,2,0)</f>
        <v>50.25</v>
      </c>
      <c r="D1197" s="36">
        <f>+IFERROR(VLOOKUP($A1197,'TASA INTERVENCIÓN'!$A$9:$B$4757,2,0),D1196)</f>
        <v>7.0000000000000007E-2</v>
      </c>
      <c r="E1197" s="36">
        <v>0.01</v>
      </c>
      <c r="F1197">
        <f t="shared" si="71"/>
        <v>0.94392523364485981</v>
      </c>
      <c r="G1197" s="9">
        <f t="shared" si="70"/>
        <v>2723.7623364485985</v>
      </c>
      <c r="H1197" s="33">
        <f t="shared" si="72"/>
        <v>2812.2933255813959</v>
      </c>
      <c r="I1197" s="34">
        <f t="shared" si="73"/>
        <v>73.276674418604216</v>
      </c>
    </row>
    <row r="1198" spans="1:9" x14ac:dyDescent="0.25">
      <c r="A1198" s="7">
        <v>42829</v>
      </c>
      <c r="B1198" s="8">
        <v>2866.87</v>
      </c>
      <c r="C1198">
        <f>+VLOOKUP($A1198,'USD X Barril WTI'!$A$6060:$B$8189,2,0)</f>
        <v>50.99</v>
      </c>
      <c r="D1198" s="36">
        <f>+IFERROR(VLOOKUP($A1198,'TASA INTERVENCIÓN'!$A$9:$B$4757,2,0),D1197)</f>
        <v>7.0000000000000007E-2</v>
      </c>
      <c r="E1198" s="36">
        <v>0.01</v>
      </c>
      <c r="F1198">
        <f t="shared" si="71"/>
        <v>0.94392523364485981</v>
      </c>
      <c r="G1198" s="9">
        <f t="shared" si="70"/>
        <v>2706.1109345794393</v>
      </c>
      <c r="H1198" s="33">
        <f t="shared" si="72"/>
        <v>2812.2933255813959</v>
      </c>
      <c r="I1198" s="34">
        <f t="shared" si="73"/>
        <v>54.576674418603943</v>
      </c>
    </row>
    <row r="1199" spans="1:9" x14ac:dyDescent="0.25">
      <c r="A1199" s="7">
        <v>42830</v>
      </c>
      <c r="B1199" s="9">
        <v>2869.32</v>
      </c>
      <c r="C1199">
        <f>+VLOOKUP($A1199,'USD X Barril WTI'!$A$6060:$B$8189,2,0)</f>
        <v>51.14</v>
      </c>
      <c r="D1199" s="36">
        <f>+IFERROR(VLOOKUP($A1199,'TASA INTERVENCIÓN'!$A$9:$B$4757,2,0),D1198)</f>
        <v>7.0000000000000007E-2</v>
      </c>
      <c r="E1199" s="36">
        <v>0.01</v>
      </c>
      <c r="F1199">
        <f t="shared" si="71"/>
        <v>0.94392523364485981</v>
      </c>
      <c r="G1199" s="9">
        <f t="shared" si="70"/>
        <v>2708.4235514018692</v>
      </c>
      <c r="H1199" s="33">
        <f t="shared" si="72"/>
        <v>2812.2933255813959</v>
      </c>
      <c r="I1199" s="34">
        <f t="shared" si="73"/>
        <v>57.026674418604216</v>
      </c>
    </row>
    <row r="1200" spans="1:9" x14ac:dyDescent="0.25">
      <c r="A1200" s="7">
        <v>42831</v>
      </c>
      <c r="B1200" s="8">
        <v>2857.65</v>
      </c>
      <c r="C1200">
        <f>+VLOOKUP($A1200,'USD X Barril WTI'!$A$6060:$B$8189,2,0)</f>
        <v>51.69</v>
      </c>
      <c r="D1200" s="36">
        <f>+IFERROR(VLOOKUP($A1200,'TASA INTERVENCIÓN'!$A$9:$B$4757,2,0),D1199)</f>
        <v>7.0000000000000007E-2</v>
      </c>
      <c r="E1200" s="36">
        <v>0.01</v>
      </c>
      <c r="F1200">
        <f t="shared" si="71"/>
        <v>0.94392523364485981</v>
      </c>
      <c r="G1200" s="9">
        <f t="shared" si="70"/>
        <v>2697.4079439252337</v>
      </c>
      <c r="H1200" s="33">
        <f t="shared" si="72"/>
        <v>2793.8771627906981</v>
      </c>
      <c r="I1200" s="34">
        <f t="shared" si="73"/>
        <v>63.772837209301997</v>
      </c>
    </row>
    <row r="1201" spans="1:9" x14ac:dyDescent="0.25">
      <c r="A1201" s="7">
        <v>42832</v>
      </c>
      <c r="B1201" s="9">
        <v>2853.1</v>
      </c>
      <c r="C1201">
        <f>+VLOOKUP($A1201,'USD X Barril WTI'!$A$6060:$B$8189,2,0)</f>
        <v>52.25</v>
      </c>
      <c r="D1201" s="36">
        <f>+IFERROR(VLOOKUP($A1201,'TASA INTERVENCIÓN'!$A$9:$B$4757,2,0),D1200)</f>
        <v>7.0000000000000007E-2</v>
      </c>
      <c r="E1201" s="36">
        <v>0.01</v>
      </c>
      <c r="F1201">
        <f t="shared" si="71"/>
        <v>0.94392523364485981</v>
      </c>
      <c r="G1201" s="9">
        <f t="shared" si="70"/>
        <v>2693.1130841121494</v>
      </c>
      <c r="H1201" s="33">
        <f t="shared" si="72"/>
        <v>2779.1629767441864</v>
      </c>
      <c r="I1201" s="34">
        <f t="shared" si="73"/>
        <v>73.937023255813529</v>
      </c>
    </row>
    <row r="1202" spans="1:9" x14ac:dyDescent="0.25">
      <c r="A1202" s="7">
        <v>42833</v>
      </c>
      <c r="B1202" s="8">
        <v>2858</v>
      </c>
      <c r="C1202" t="e">
        <f>+VLOOKUP($A1202,'USD X Barril WTI'!$A$6060:$B$8189,2,0)</f>
        <v>#N/A</v>
      </c>
      <c r="D1202" s="36">
        <f>+IFERROR(VLOOKUP($A1202,'TASA INTERVENCIÓN'!$A$9:$B$4757,2,0),D1201)</f>
        <v>7.0000000000000007E-2</v>
      </c>
      <c r="E1202" s="36">
        <v>0.01</v>
      </c>
      <c r="F1202">
        <f t="shared" si="71"/>
        <v>0.94392523364485981</v>
      </c>
      <c r="G1202" s="9">
        <f t="shared" si="70"/>
        <v>2697.7383177570096</v>
      </c>
      <c r="H1202" s="33">
        <f t="shared" si="72"/>
        <v>2756.4075348837214</v>
      </c>
      <c r="I1202" s="34">
        <f t="shared" si="73"/>
        <v>101.59246511627862</v>
      </c>
    </row>
    <row r="1203" spans="1:9" x14ac:dyDescent="0.25">
      <c r="A1203" s="7">
        <v>42834</v>
      </c>
      <c r="B1203" s="9">
        <v>2858</v>
      </c>
      <c r="C1203" t="e">
        <f>+VLOOKUP($A1203,'USD X Barril WTI'!$A$6060:$B$8189,2,0)</f>
        <v>#N/A</v>
      </c>
      <c r="D1203" s="36">
        <f>+IFERROR(VLOOKUP($A1203,'TASA INTERVENCIÓN'!$A$9:$B$4757,2,0),D1202)</f>
        <v>7.0000000000000007E-2</v>
      </c>
      <c r="E1203" s="36">
        <v>0.01</v>
      </c>
      <c r="F1203">
        <f t="shared" si="71"/>
        <v>0.94392523364485981</v>
      </c>
      <c r="G1203" s="9">
        <f t="shared" si="70"/>
        <v>2697.7383177570096</v>
      </c>
      <c r="H1203" s="33">
        <f t="shared" si="72"/>
        <v>2735.7233255813958</v>
      </c>
      <c r="I1203" s="34">
        <f t="shared" si="73"/>
        <v>122.27667441860422</v>
      </c>
    </row>
    <row r="1204" spans="1:9" x14ac:dyDescent="0.25">
      <c r="A1204" s="7">
        <v>42835</v>
      </c>
      <c r="B1204" s="8">
        <v>2858</v>
      </c>
      <c r="C1204">
        <f>+VLOOKUP($A1204,'USD X Barril WTI'!$A$6060:$B$8189,2,0)</f>
        <v>53.06</v>
      </c>
      <c r="D1204" s="36">
        <f>+IFERROR(VLOOKUP($A1204,'TASA INTERVENCIÓN'!$A$9:$B$4757,2,0),D1203)</f>
        <v>7.0000000000000007E-2</v>
      </c>
      <c r="E1204" s="36">
        <v>0.01</v>
      </c>
      <c r="F1204">
        <f t="shared" si="71"/>
        <v>0.94392523364485981</v>
      </c>
      <c r="G1204" s="9">
        <f t="shared" si="70"/>
        <v>2697.7383177570096</v>
      </c>
      <c r="H1204" s="33">
        <f t="shared" si="72"/>
        <v>2735.7233255813958</v>
      </c>
      <c r="I1204" s="34">
        <f t="shared" si="73"/>
        <v>122.27667441860422</v>
      </c>
    </row>
    <row r="1205" spans="1:9" x14ac:dyDescent="0.25">
      <c r="A1205" s="7">
        <v>42836</v>
      </c>
      <c r="B1205" s="9">
        <v>2867.13</v>
      </c>
      <c r="C1205">
        <f>+VLOOKUP($A1205,'USD X Barril WTI'!$A$6060:$B$8189,2,0)</f>
        <v>53.38</v>
      </c>
      <c r="D1205" s="36">
        <f>+IFERROR(VLOOKUP($A1205,'TASA INTERVENCIÓN'!$A$9:$B$4757,2,0),D1204)</f>
        <v>7.0000000000000007E-2</v>
      </c>
      <c r="E1205" s="36">
        <v>0.01</v>
      </c>
      <c r="F1205">
        <f t="shared" si="71"/>
        <v>0.94392523364485981</v>
      </c>
      <c r="G1205" s="9">
        <f t="shared" si="70"/>
        <v>2706.3563551401871</v>
      </c>
      <c r="H1205" s="33">
        <f t="shared" si="72"/>
        <v>2735.7233255813958</v>
      </c>
      <c r="I1205" s="34">
        <f t="shared" si="73"/>
        <v>131.40667441860433</v>
      </c>
    </row>
    <row r="1206" spans="1:9" x14ac:dyDescent="0.25">
      <c r="A1206" s="7">
        <v>42837</v>
      </c>
      <c r="B1206" s="8">
        <v>2868.6</v>
      </c>
      <c r="C1206">
        <f>+VLOOKUP($A1206,'USD X Barril WTI'!$A$6060:$B$8189,2,0)</f>
        <v>53.12</v>
      </c>
      <c r="D1206" s="36">
        <f>+IFERROR(VLOOKUP($A1206,'TASA INTERVENCIÓN'!$A$9:$B$4757,2,0),D1205)</f>
        <v>7.0000000000000007E-2</v>
      </c>
      <c r="E1206" s="36">
        <v>0.01</v>
      </c>
      <c r="F1206">
        <f t="shared" si="71"/>
        <v>0.94392523364485981</v>
      </c>
      <c r="G1206" s="9">
        <f t="shared" si="70"/>
        <v>2707.7439252336449</v>
      </c>
      <c r="H1206" s="33">
        <f t="shared" si="72"/>
        <v>2735.7233255813958</v>
      </c>
      <c r="I1206" s="34">
        <f t="shared" si="73"/>
        <v>132.87667441860413</v>
      </c>
    </row>
    <row r="1207" spans="1:9" x14ac:dyDescent="0.25">
      <c r="A1207" s="7">
        <v>42838</v>
      </c>
      <c r="B1207" s="9">
        <v>2872.55</v>
      </c>
      <c r="C1207">
        <f>+VLOOKUP($A1207,'USD X Barril WTI'!$A$6060:$B$8189,2,0)</f>
        <v>53.19</v>
      </c>
      <c r="D1207" s="36">
        <f>+IFERROR(VLOOKUP($A1207,'TASA INTERVENCIÓN'!$A$9:$B$4757,2,0),D1206)</f>
        <v>7.0000000000000007E-2</v>
      </c>
      <c r="E1207" s="36">
        <v>0.01</v>
      </c>
      <c r="F1207">
        <f t="shared" si="71"/>
        <v>0.94392523364485981</v>
      </c>
      <c r="G1207" s="9">
        <f t="shared" si="70"/>
        <v>2711.4724299065424</v>
      </c>
      <c r="H1207" s="33">
        <f t="shared" si="72"/>
        <v>2764.3925581395351</v>
      </c>
      <c r="I1207" s="34">
        <f t="shared" si="73"/>
        <v>108.15744186046504</v>
      </c>
    </row>
    <row r="1208" spans="1:9" x14ac:dyDescent="0.25">
      <c r="A1208" s="7">
        <v>42839</v>
      </c>
      <c r="B1208" s="8">
        <v>2872.55</v>
      </c>
      <c r="C1208" t="e">
        <f>+VLOOKUP($A1208,'USD X Barril WTI'!$A$6060:$B$8189,2,0)</f>
        <v>#N/A</v>
      </c>
      <c r="D1208" s="36">
        <f>+IFERROR(VLOOKUP($A1208,'TASA INTERVENCIÓN'!$A$9:$B$4757,2,0),D1207)</f>
        <v>7.0000000000000007E-2</v>
      </c>
      <c r="E1208" s="36">
        <v>0.01</v>
      </c>
      <c r="F1208">
        <f t="shared" si="71"/>
        <v>0.94392523364485981</v>
      </c>
      <c r="G1208" s="9">
        <f t="shared" si="70"/>
        <v>2711.4724299065424</v>
      </c>
      <c r="H1208" s="33">
        <f t="shared" si="72"/>
        <v>2793.6334883720938</v>
      </c>
      <c r="I1208" s="34">
        <f t="shared" si="73"/>
        <v>78.916511627906402</v>
      </c>
    </row>
    <row r="1209" spans="1:9" x14ac:dyDescent="0.25">
      <c r="A1209" s="7">
        <v>42840</v>
      </c>
      <c r="B1209" s="9">
        <v>2872.55</v>
      </c>
      <c r="C1209" t="e">
        <f>+VLOOKUP($A1209,'USD X Barril WTI'!$A$6060:$B$8189,2,0)</f>
        <v>#N/A</v>
      </c>
      <c r="D1209" s="36">
        <f>+IFERROR(VLOOKUP($A1209,'TASA INTERVENCIÓN'!$A$9:$B$4757,2,0),D1208)</f>
        <v>7.0000000000000007E-2</v>
      </c>
      <c r="E1209" s="36">
        <v>0.01</v>
      </c>
      <c r="F1209">
        <f t="shared" si="71"/>
        <v>0.94392523364485981</v>
      </c>
      <c r="G1209" s="9">
        <f t="shared" si="70"/>
        <v>2711.4724299065424</v>
      </c>
      <c r="H1209" s="33">
        <f t="shared" si="72"/>
        <v>2746.2013255813958</v>
      </c>
      <c r="I1209" s="34">
        <f t="shared" si="73"/>
        <v>126.34867441860433</v>
      </c>
    </row>
    <row r="1210" spans="1:9" x14ac:dyDescent="0.25">
      <c r="A1210" s="7">
        <v>42841</v>
      </c>
      <c r="B1210" s="8">
        <v>2872.55</v>
      </c>
      <c r="C1210" t="e">
        <f>+VLOOKUP($A1210,'USD X Barril WTI'!$A$6060:$B$8189,2,0)</f>
        <v>#N/A</v>
      </c>
      <c r="D1210" s="36">
        <f>+IFERROR(VLOOKUP($A1210,'TASA INTERVENCIÓN'!$A$9:$B$4757,2,0),D1209)</f>
        <v>7.0000000000000007E-2</v>
      </c>
      <c r="E1210" s="36">
        <v>0.01</v>
      </c>
      <c r="F1210">
        <f t="shared" si="71"/>
        <v>0.94392523364485981</v>
      </c>
      <c r="G1210" s="9">
        <f t="shared" si="70"/>
        <v>2711.4724299065424</v>
      </c>
      <c r="H1210" s="33">
        <f t="shared" si="72"/>
        <v>2751.6090232558145</v>
      </c>
      <c r="I1210" s="34">
        <f t="shared" si="73"/>
        <v>120.94097674418572</v>
      </c>
    </row>
    <row r="1211" spans="1:9" x14ac:dyDescent="0.25">
      <c r="A1211" s="7">
        <v>42842</v>
      </c>
      <c r="B1211" s="9">
        <v>2872.55</v>
      </c>
      <c r="C1211">
        <f>+VLOOKUP($A1211,'USD X Barril WTI'!$A$6060:$B$8189,2,0)</f>
        <v>52.62</v>
      </c>
      <c r="D1211" s="36">
        <f>+IFERROR(VLOOKUP($A1211,'TASA INTERVENCIÓN'!$A$9:$B$4757,2,0),D1210)</f>
        <v>7.0000000000000007E-2</v>
      </c>
      <c r="E1211" s="36">
        <v>0.01</v>
      </c>
      <c r="F1211">
        <f t="shared" si="71"/>
        <v>0.94392523364485981</v>
      </c>
      <c r="G1211" s="9">
        <f t="shared" si="70"/>
        <v>2711.4724299065424</v>
      </c>
      <c r="H1211" s="33">
        <f t="shared" si="72"/>
        <v>2751.6090232558145</v>
      </c>
      <c r="I1211" s="34">
        <f t="shared" si="73"/>
        <v>120.94097674418572</v>
      </c>
    </row>
    <row r="1212" spans="1:9" x14ac:dyDescent="0.25">
      <c r="A1212" s="7">
        <v>42843</v>
      </c>
      <c r="B1212" s="8">
        <v>2854.89</v>
      </c>
      <c r="C1212">
        <f>+VLOOKUP($A1212,'USD X Barril WTI'!$A$6060:$B$8189,2,0)</f>
        <v>52.46</v>
      </c>
      <c r="D1212" s="36">
        <f>+IFERROR(VLOOKUP($A1212,'TASA INTERVENCIÓN'!$A$9:$B$4757,2,0),D1211)</f>
        <v>7.0000000000000007E-2</v>
      </c>
      <c r="E1212" s="36">
        <v>0.01</v>
      </c>
      <c r="F1212">
        <f t="shared" si="71"/>
        <v>0.94392523364485981</v>
      </c>
      <c r="G1212" s="9">
        <f t="shared" si="70"/>
        <v>2694.8027102803735</v>
      </c>
      <c r="H1212" s="33">
        <f t="shared" si="72"/>
        <v>2751.6090232558145</v>
      </c>
      <c r="I1212" s="34">
        <f t="shared" si="73"/>
        <v>103.28097674418541</v>
      </c>
    </row>
    <row r="1213" spans="1:9" x14ac:dyDescent="0.25">
      <c r="A1213" s="7">
        <v>42844</v>
      </c>
      <c r="B1213" s="9">
        <v>2837.9</v>
      </c>
      <c r="C1213">
        <f>+VLOOKUP($A1213,'USD X Barril WTI'!$A$6060:$B$8189,2,0)</f>
        <v>50.49</v>
      </c>
      <c r="D1213" s="36">
        <f>+IFERROR(VLOOKUP($A1213,'TASA INTERVENCIÓN'!$A$9:$B$4757,2,0),D1212)</f>
        <v>7.0000000000000007E-2</v>
      </c>
      <c r="E1213" s="36">
        <v>0.01</v>
      </c>
      <c r="F1213">
        <f t="shared" si="71"/>
        <v>0.94392523364485981</v>
      </c>
      <c r="G1213" s="9">
        <f t="shared" si="70"/>
        <v>2678.7654205607478</v>
      </c>
      <c r="H1213" s="33">
        <f t="shared" si="72"/>
        <v>2751.6090232558145</v>
      </c>
      <c r="I1213" s="34">
        <f t="shared" si="73"/>
        <v>86.290976744185627</v>
      </c>
    </row>
    <row r="1214" spans="1:9" x14ac:dyDescent="0.25">
      <c r="A1214" s="7">
        <v>42845</v>
      </c>
      <c r="B1214" s="8">
        <v>2856.48</v>
      </c>
      <c r="C1214">
        <f>+VLOOKUP($A1214,'USD X Barril WTI'!$A$6060:$B$8189,2,0)</f>
        <v>50.26</v>
      </c>
      <c r="D1214" s="36">
        <f>+IFERROR(VLOOKUP($A1214,'TASA INTERVENCIÓN'!$A$9:$B$4757,2,0),D1213)</f>
        <v>7.0000000000000007E-2</v>
      </c>
      <c r="E1214" s="36">
        <v>0.01</v>
      </c>
      <c r="F1214">
        <f t="shared" si="71"/>
        <v>0.94392523364485981</v>
      </c>
      <c r="G1214" s="9">
        <f t="shared" si="70"/>
        <v>2696.3035514018693</v>
      </c>
      <c r="H1214" s="33">
        <f t="shared" si="72"/>
        <v>2741.1216511627913</v>
      </c>
      <c r="I1214" s="34">
        <f t="shared" si="73"/>
        <v>115.35834883720872</v>
      </c>
    </row>
    <row r="1215" spans="1:9" x14ac:dyDescent="0.25">
      <c r="A1215" s="7">
        <v>42846</v>
      </c>
      <c r="B1215" s="9">
        <v>2863.39</v>
      </c>
      <c r="C1215">
        <f>+VLOOKUP($A1215,'USD X Barril WTI'!$A$6060:$B$8189,2,0)</f>
        <v>49.64</v>
      </c>
      <c r="D1215" s="36">
        <f>+IFERROR(VLOOKUP($A1215,'TASA INTERVENCIÓN'!$A$9:$B$4757,2,0),D1214)</f>
        <v>7.0000000000000007E-2</v>
      </c>
      <c r="E1215" s="36">
        <v>0.01</v>
      </c>
      <c r="F1215">
        <f t="shared" si="71"/>
        <v>0.94392523364485981</v>
      </c>
      <c r="G1215" s="9">
        <f t="shared" si="70"/>
        <v>2702.8260747663548</v>
      </c>
      <c r="H1215" s="33">
        <f t="shared" si="72"/>
        <v>2750.3156744186049</v>
      </c>
      <c r="I1215" s="34">
        <f t="shared" si="73"/>
        <v>113.07432558139499</v>
      </c>
    </row>
    <row r="1216" spans="1:9" x14ac:dyDescent="0.25">
      <c r="A1216" s="7">
        <v>42847</v>
      </c>
      <c r="B1216" s="8">
        <v>2868.89</v>
      </c>
      <c r="C1216" t="e">
        <f>+VLOOKUP($A1216,'USD X Barril WTI'!$A$6060:$B$8189,2,0)</f>
        <v>#N/A</v>
      </c>
      <c r="D1216" s="36">
        <f>+IFERROR(VLOOKUP($A1216,'TASA INTERVENCIÓN'!$A$9:$B$4757,2,0),D1215)</f>
        <v>7.0000000000000007E-2</v>
      </c>
      <c r="E1216" s="36">
        <v>0.01</v>
      </c>
      <c r="F1216">
        <f t="shared" si="71"/>
        <v>0.94392523364485981</v>
      </c>
      <c r="G1216" s="9">
        <f t="shared" si="70"/>
        <v>2708.0176635514017</v>
      </c>
      <c r="H1216" s="33">
        <f t="shared" si="72"/>
        <v>2753.7458604651165</v>
      </c>
      <c r="I1216" s="34">
        <f t="shared" si="73"/>
        <v>115.14413953488338</v>
      </c>
    </row>
    <row r="1217" spans="1:9" x14ac:dyDescent="0.25">
      <c r="A1217" s="7">
        <v>42848</v>
      </c>
      <c r="B1217" s="9">
        <v>2868.89</v>
      </c>
      <c r="C1217" t="e">
        <f>+VLOOKUP($A1217,'USD X Barril WTI'!$A$6060:$B$8189,2,0)</f>
        <v>#N/A</v>
      </c>
      <c r="D1217" s="36">
        <f>+IFERROR(VLOOKUP($A1217,'TASA INTERVENCIÓN'!$A$9:$B$4757,2,0),D1216)</f>
        <v>7.0000000000000007E-2</v>
      </c>
      <c r="E1217" s="36">
        <v>0.01</v>
      </c>
      <c r="F1217">
        <f t="shared" si="71"/>
        <v>0.94392523364485981</v>
      </c>
      <c r="G1217" s="9">
        <f t="shared" si="70"/>
        <v>2708.0176635514017</v>
      </c>
      <c r="H1217" s="33">
        <f t="shared" si="72"/>
        <v>2744.0644883720934</v>
      </c>
      <c r="I1217" s="34">
        <f t="shared" si="73"/>
        <v>124.82551162790651</v>
      </c>
    </row>
    <row r="1218" spans="1:9" x14ac:dyDescent="0.25">
      <c r="A1218" s="7">
        <v>42849</v>
      </c>
      <c r="B1218" s="8">
        <v>2868.89</v>
      </c>
      <c r="C1218">
        <f>+VLOOKUP($A1218,'USD X Barril WTI'!$A$6060:$B$8189,2,0)</f>
        <v>48.9</v>
      </c>
      <c r="D1218" s="36">
        <f>+IFERROR(VLOOKUP($A1218,'TASA INTERVENCIÓN'!$A$9:$B$4757,2,0),D1217)</f>
        <v>7.0000000000000007E-2</v>
      </c>
      <c r="E1218" s="36">
        <v>0.01</v>
      </c>
      <c r="F1218">
        <f t="shared" si="71"/>
        <v>0.94392523364485981</v>
      </c>
      <c r="G1218" s="9">
        <f t="shared" si="70"/>
        <v>2708.0176635514017</v>
      </c>
      <c r="H1218" s="33">
        <f t="shared" si="72"/>
        <v>2744.0644883720934</v>
      </c>
      <c r="I1218" s="34">
        <f t="shared" si="73"/>
        <v>124.82551162790651</v>
      </c>
    </row>
    <row r="1219" spans="1:9" x14ac:dyDescent="0.25">
      <c r="A1219" s="7">
        <v>42850</v>
      </c>
      <c r="B1219" s="9">
        <v>2871.98</v>
      </c>
      <c r="C1219">
        <f>+VLOOKUP($A1219,'USD X Barril WTI'!$A$6060:$B$8189,2,0)</f>
        <v>49.22</v>
      </c>
      <c r="D1219" s="36">
        <f>+IFERROR(VLOOKUP($A1219,'TASA INTERVENCIÓN'!$A$9:$B$4757,2,0),D1218)</f>
        <v>7.0000000000000007E-2</v>
      </c>
      <c r="E1219" s="36">
        <v>0.01</v>
      </c>
      <c r="F1219">
        <f t="shared" si="71"/>
        <v>0.94392523364485981</v>
      </c>
      <c r="G1219" s="9">
        <f t="shared" si="70"/>
        <v>2710.9343925233643</v>
      </c>
      <c r="H1219" s="33">
        <f t="shared" si="72"/>
        <v>2744.0644883720934</v>
      </c>
      <c r="I1219" s="34">
        <f t="shared" si="73"/>
        <v>127.91551162790665</v>
      </c>
    </row>
    <row r="1220" spans="1:9" x14ac:dyDescent="0.25">
      <c r="A1220" s="7">
        <v>42851</v>
      </c>
      <c r="B1220" s="8">
        <v>2899.13</v>
      </c>
      <c r="C1220">
        <f>+VLOOKUP($A1220,'USD X Barril WTI'!$A$6060:$B$8189,2,0)</f>
        <v>49.22</v>
      </c>
      <c r="D1220" s="36">
        <f>+IFERROR(VLOOKUP($A1220,'TASA INTERVENCIÓN'!$A$9:$B$4757,2,0),D1219)</f>
        <v>7.0000000000000007E-2</v>
      </c>
      <c r="E1220" s="36">
        <v>0.01</v>
      </c>
      <c r="F1220">
        <f t="shared" si="71"/>
        <v>0.94392523364485981</v>
      </c>
      <c r="G1220" s="9">
        <f t="shared" si="70"/>
        <v>2736.5619626168227</v>
      </c>
      <c r="H1220" s="33">
        <f t="shared" si="72"/>
        <v>2725.9013720930238</v>
      </c>
      <c r="I1220" s="34">
        <f t="shared" si="73"/>
        <v>173.22862790697627</v>
      </c>
    </row>
    <row r="1221" spans="1:9" x14ac:dyDescent="0.25">
      <c r="A1221" s="7">
        <v>42852</v>
      </c>
      <c r="B1221" s="9">
        <v>2928.07</v>
      </c>
      <c r="C1221">
        <f>+VLOOKUP($A1221,'USD X Barril WTI'!$A$6060:$B$8189,2,0)</f>
        <v>48.96</v>
      </c>
      <c r="D1221" s="36">
        <f>+IFERROR(VLOOKUP($A1221,'TASA INTERVENCIÓN'!$A$9:$B$4757,2,0),D1220)</f>
        <v>7.0000000000000007E-2</v>
      </c>
      <c r="E1221" s="36">
        <v>0.01</v>
      </c>
      <c r="F1221">
        <f t="shared" si="71"/>
        <v>0.94392523364485981</v>
      </c>
      <c r="G1221" s="9">
        <f t="shared" si="70"/>
        <v>2763.8791588785048</v>
      </c>
      <c r="H1221" s="33">
        <f t="shared" si="72"/>
        <v>2747.9070465116283</v>
      </c>
      <c r="I1221" s="34">
        <f t="shared" si="73"/>
        <v>180.16295348837184</v>
      </c>
    </row>
    <row r="1222" spans="1:9" x14ac:dyDescent="0.25">
      <c r="A1222" s="7">
        <v>42853</v>
      </c>
      <c r="B1222" s="8">
        <v>2944.31</v>
      </c>
      <c r="C1222">
        <f>+VLOOKUP($A1222,'USD X Barril WTI'!$A$6060:$B$8189,2,0)</f>
        <v>49.31</v>
      </c>
      <c r="D1222" s="36">
        <f>+IFERROR(VLOOKUP($A1222,'TASA INTERVENCIÓN'!$A$9:$B$4757,2,0),D1221)</f>
        <v>7.0000000000000007E-2</v>
      </c>
      <c r="E1222" s="36">
        <v>0.01</v>
      </c>
      <c r="F1222">
        <f t="shared" si="71"/>
        <v>0.94392523364485981</v>
      </c>
      <c r="G1222" s="9">
        <f t="shared" si="70"/>
        <v>2779.2085046728971</v>
      </c>
      <c r="H1222" s="33">
        <f t="shared" si="72"/>
        <v>2743.70834883721</v>
      </c>
      <c r="I1222" s="34">
        <f t="shared" si="73"/>
        <v>200.60165116278995</v>
      </c>
    </row>
    <row r="1223" spans="1:9" x14ac:dyDescent="0.25">
      <c r="A1223" s="7">
        <v>42854</v>
      </c>
      <c r="B1223" s="9">
        <v>2947.85</v>
      </c>
      <c r="C1223" t="e">
        <f>+VLOOKUP($A1223,'USD X Barril WTI'!$A$6060:$B$8189,2,0)</f>
        <v>#N/A</v>
      </c>
      <c r="D1223" s="36">
        <f>+IFERROR(VLOOKUP($A1223,'TASA INTERVENCIÓN'!$A$9:$B$4757,2,0),D1222)</f>
        <v>7.0000000000000007E-2</v>
      </c>
      <c r="E1223" s="36">
        <v>0.01</v>
      </c>
      <c r="F1223">
        <f t="shared" si="71"/>
        <v>0.94392523364485981</v>
      </c>
      <c r="G1223" s="9">
        <f t="shared" si="70"/>
        <v>2782.5499999999997</v>
      </c>
      <c r="H1223" s="33">
        <f t="shared" si="72"/>
        <v>2752.3213023255817</v>
      </c>
      <c r="I1223" s="34">
        <f t="shared" si="73"/>
        <v>195.52869767441825</v>
      </c>
    </row>
    <row r="1224" spans="1:9" x14ac:dyDescent="0.25">
      <c r="A1224" s="7">
        <v>42855</v>
      </c>
      <c r="B1224" s="8">
        <v>2947.85</v>
      </c>
      <c r="C1224" t="e">
        <f>+VLOOKUP($A1224,'USD X Barril WTI'!$A$6060:$B$8189,2,0)</f>
        <v>#N/A</v>
      </c>
      <c r="D1224" s="36">
        <f>+IFERROR(VLOOKUP($A1224,'TASA INTERVENCIÓN'!$A$9:$B$4757,2,0),D1223)</f>
        <v>7.0000000000000007E-2</v>
      </c>
      <c r="E1224" s="36">
        <v>0.01</v>
      </c>
      <c r="F1224">
        <f t="shared" si="71"/>
        <v>0.94392523364485981</v>
      </c>
      <c r="G1224" s="9">
        <f t="shared" si="70"/>
        <v>2782.5499999999997</v>
      </c>
      <c r="H1224" s="33">
        <f t="shared" si="72"/>
        <v>2746.1825813953492</v>
      </c>
      <c r="I1224" s="34">
        <f t="shared" si="73"/>
        <v>201.66741860465072</v>
      </c>
    </row>
    <row r="1225" spans="1:9" x14ac:dyDescent="0.25">
      <c r="A1225" s="7">
        <v>42856</v>
      </c>
      <c r="B1225" s="9">
        <v>2947.85</v>
      </c>
      <c r="C1225">
        <f>+VLOOKUP($A1225,'USD X Barril WTI'!$A$6060:$B$8189,2,0)</f>
        <v>48.83</v>
      </c>
      <c r="D1225" s="36">
        <f>+IFERROR(VLOOKUP($A1225,'TASA INTERVENCIÓN'!$A$9:$B$4757,2,0),D1224)</f>
        <v>7.0000000000000007E-2</v>
      </c>
      <c r="E1225" s="36">
        <v>0.01</v>
      </c>
      <c r="F1225">
        <f t="shared" si="71"/>
        <v>0.94392523364485981</v>
      </c>
      <c r="G1225" s="9">
        <f t="shared" ref="G1225:G1288" si="74">+B1225*F1225</f>
        <v>2782.5499999999997</v>
      </c>
      <c r="H1225" s="33">
        <f t="shared" si="72"/>
        <v>2746.1825813953492</v>
      </c>
      <c r="I1225" s="34">
        <f t="shared" si="73"/>
        <v>201.66741860465072</v>
      </c>
    </row>
    <row r="1226" spans="1:9" x14ac:dyDescent="0.25">
      <c r="A1226" s="7">
        <v>42857</v>
      </c>
      <c r="B1226" s="8">
        <v>2947.85</v>
      </c>
      <c r="C1226">
        <f>+VLOOKUP($A1226,'USD X Barril WTI'!$A$6060:$B$8189,2,0)</f>
        <v>47.65</v>
      </c>
      <c r="D1226" s="36">
        <f>+IFERROR(VLOOKUP($A1226,'TASA INTERVENCIÓN'!$A$9:$B$4757,2,0),D1225)</f>
        <v>6.5000000000000002E-2</v>
      </c>
      <c r="E1226" s="36">
        <v>0.01</v>
      </c>
      <c r="F1226">
        <f t="shared" ref="F1226:F1289" si="75">+(1+E1226)/(1+D1226)</f>
        <v>0.94835680751173712</v>
      </c>
      <c r="G1226" s="9">
        <f t="shared" si="74"/>
        <v>2795.6136150234743</v>
      </c>
      <c r="H1226" s="33">
        <f t="shared" si="72"/>
        <v>2746.1825813953492</v>
      </c>
      <c r="I1226" s="34">
        <f t="shared" si="73"/>
        <v>201.66741860465072</v>
      </c>
    </row>
    <row r="1227" spans="1:9" x14ac:dyDescent="0.25">
      <c r="A1227" s="7">
        <v>42858</v>
      </c>
      <c r="B1227" s="9">
        <v>2945.53</v>
      </c>
      <c r="C1227">
        <f>+VLOOKUP($A1227,'USD X Barril WTI'!$A$6060:$B$8189,2,0)</f>
        <v>47.79</v>
      </c>
      <c r="D1227" s="36">
        <f>+IFERROR(VLOOKUP($A1227,'TASA INTERVENCIÓN'!$A$9:$B$4757,2,0),D1226)</f>
        <v>6.5000000000000002E-2</v>
      </c>
      <c r="E1227" s="36">
        <v>0.01</v>
      </c>
      <c r="F1227">
        <f t="shared" si="75"/>
        <v>0.94835680751173712</v>
      </c>
      <c r="G1227" s="9">
        <f t="shared" si="74"/>
        <v>2793.4134272300471</v>
      </c>
      <c r="H1227" s="33">
        <f t="shared" si="72"/>
        <v>2752.2650697674421</v>
      </c>
      <c r="I1227" s="34">
        <f t="shared" si="73"/>
        <v>193.26493023255807</v>
      </c>
    </row>
    <row r="1228" spans="1:9" x14ac:dyDescent="0.25">
      <c r="A1228" s="7">
        <v>42859</v>
      </c>
      <c r="B1228" s="8">
        <v>2930.17</v>
      </c>
      <c r="C1228">
        <f>+VLOOKUP($A1228,'USD X Barril WTI'!$A$6060:$B$8189,2,0)</f>
        <v>45.55</v>
      </c>
      <c r="D1228" s="36">
        <f>+IFERROR(VLOOKUP($A1228,'TASA INTERVENCIÓN'!$A$9:$B$4757,2,0),D1227)</f>
        <v>6.5000000000000002E-2</v>
      </c>
      <c r="E1228" s="36">
        <v>0.01</v>
      </c>
      <c r="F1228">
        <f t="shared" si="75"/>
        <v>0.94835680751173712</v>
      </c>
      <c r="G1228" s="9">
        <f t="shared" si="74"/>
        <v>2778.8466666666668</v>
      </c>
      <c r="H1228" s="33">
        <f t="shared" si="72"/>
        <v>2738.4318604651166</v>
      </c>
      <c r="I1228" s="34">
        <f t="shared" si="73"/>
        <v>191.73813953488343</v>
      </c>
    </row>
    <row r="1229" spans="1:9" x14ac:dyDescent="0.25">
      <c r="A1229" s="7">
        <v>42860</v>
      </c>
      <c r="B1229" s="9">
        <v>2967.44</v>
      </c>
      <c r="C1229">
        <f>+VLOOKUP($A1229,'USD X Barril WTI'!$A$6060:$B$8189,2,0)</f>
        <v>46.23</v>
      </c>
      <c r="D1229" s="36">
        <f>+IFERROR(VLOOKUP($A1229,'TASA INTERVENCIÓN'!$A$9:$B$4757,2,0),D1228)</f>
        <v>6.5000000000000002E-2</v>
      </c>
      <c r="E1229" s="36">
        <v>0.01</v>
      </c>
      <c r="F1229">
        <f t="shared" si="75"/>
        <v>0.94835680751173712</v>
      </c>
      <c r="G1229" s="9">
        <f t="shared" si="74"/>
        <v>2814.1919248826293</v>
      </c>
      <c r="H1229" s="33">
        <f t="shared" si="72"/>
        <v>2724.261255813954</v>
      </c>
      <c r="I1229" s="34">
        <f t="shared" si="73"/>
        <v>243.17874418604606</v>
      </c>
    </row>
    <row r="1230" spans="1:9" x14ac:dyDescent="0.25">
      <c r="A1230" s="7">
        <v>42861</v>
      </c>
      <c r="B1230" s="8">
        <v>2961.78</v>
      </c>
      <c r="C1230" t="e">
        <f>+VLOOKUP($A1230,'USD X Barril WTI'!$A$6060:$B$8189,2,0)</f>
        <v>#N/A</v>
      </c>
      <c r="D1230" s="36">
        <f>+IFERROR(VLOOKUP($A1230,'TASA INTERVENCIÓN'!$A$9:$B$4757,2,0),D1229)</f>
        <v>6.5000000000000002E-2</v>
      </c>
      <c r="E1230" s="36">
        <v>0.01</v>
      </c>
      <c r="F1230">
        <f t="shared" si="75"/>
        <v>0.94835680751173712</v>
      </c>
      <c r="G1230" s="9">
        <f t="shared" si="74"/>
        <v>2808.824225352113</v>
      </c>
      <c r="H1230" s="33">
        <f t="shared" si="72"/>
        <v>2701.2246511627909</v>
      </c>
      <c r="I1230" s="34">
        <f t="shared" si="73"/>
        <v>260.55534883720929</v>
      </c>
    </row>
    <row r="1231" spans="1:9" x14ac:dyDescent="0.25">
      <c r="A1231" s="7">
        <v>42862</v>
      </c>
      <c r="B1231" s="9">
        <v>2961.78</v>
      </c>
      <c r="C1231" t="e">
        <f>+VLOOKUP($A1231,'USD X Barril WTI'!$A$6060:$B$8189,2,0)</f>
        <v>#N/A</v>
      </c>
      <c r="D1231" s="36">
        <f>+IFERROR(VLOOKUP($A1231,'TASA INTERVENCIÓN'!$A$9:$B$4757,2,0),D1230)</f>
        <v>6.5000000000000002E-2</v>
      </c>
      <c r="E1231" s="36">
        <v>0.01</v>
      </c>
      <c r="F1231">
        <f t="shared" si="75"/>
        <v>0.94835680751173712</v>
      </c>
      <c r="G1231" s="9">
        <f t="shared" si="74"/>
        <v>2808.824225352113</v>
      </c>
      <c r="H1231" s="33">
        <f t="shared" si="72"/>
        <v>2676.4823255813958</v>
      </c>
      <c r="I1231" s="34">
        <f t="shared" si="73"/>
        <v>285.2976744186044</v>
      </c>
    </row>
    <row r="1232" spans="1:9" x14ac:dyDescent="0.25">
      <c r="A1232" s="7">
        <v>42863</v>
      </c>
      <c r="B1232" s="8">
        <v>2961.78</v>
      </c>
      <c r="C1232">
        <f>+VLOOKUP($A1232,'USD X Barril WTI'!$A$6060:$B$8189,2,0)</f>
        <v>46.46</v>
      </c>
      <c r="D1232" s="36">
        <f>+IFERROR(VLOOKUP($A1232,'TASA INTERVENCIÓN'!$A$9:$B$4757,2,0),D1231)</f>
        <v>6.5000000000000002E-2</v>
      </c>
      <c r="E1232" s="36">
        <v>0.01</v>
      </c>
      <c r="F1232">
        <f t="shared" si="75"/>
        <v>0.94835680751173712</v>
      </c>
      <c r="G1232" s="9">
        <f t="shared" si="74"/>
        <v>2808.824225352113</v>
      </c>
      <c r="H1232" s="33">
        <f t="shared" si="72"/>
        <v>2676.4823255813958</v>
      </c>
      <c r="I1232" s="34">
        <f t="shared" si="73"/>
        <v>285.2976744186044</v>
      </c>
    </row>
    <row r="1233" spans="1:9" x14ac:dyDescent="0.25">
      <c r="A1233" s="7">
        <v>42864</v>
      </c>
      <c r="B1233" s="9">
        <v>2959.26</v>
      </c>
      <c r="C1233">
        <f>+VLOOKUP($A1233,'USD X Barril WTI'!$A$6060:$B$8189,2,0)</f>
        <v>45.84</v>
      </c>
      <c r="D1233" s="36">
        <f>+IFERROR(VLOOKUP($A1233,'TASA INTERVENCIÓN'!$A$9:$B$4757,2,0),D1232)</f>
        <v>6.5000000000000002E-2</v>
      </c>
      <c r="E1233" s="36">
        <v>0.01</v>
      </c>
      <c r="F1233">
        <f t="shared" si="75"/>
        <v>0.94835680751173712</v>
      </c>
      <c r="G1233" s="9">
        <f t="shared" si="74"/>
        <v>2806.4343661971834</v>
      </c>
      <c r="H1233" s="33">
        <f t="shared" si="72"/>
        <v>2676.4823255813958</v>
      </c>
      <c r="I1233" s="34">
        <f t="shared" si="73"/>
        <v>282.77767441860442</v>
      </c>
    </row>
    <row r="1234" spans="1:9" x14ac:dyDescent="0.25">
      <c r="A1234" s="7">
        <v>42865</v>
      </c>
      <c r="B1234" s="8">
        <v>2967.24</v>
      </c>
      <c r="C1234">
        <f>+VLOOKUP($A1234,'USD X Barril WTI'!$A$6060:$B$8189,2,0)</f>
        <v>47.28</v>
      </c>
      <c r="D1234" s="36">
        <f>+IFERROR(VLOOKUP($A1234,'TASA INTERVENCIÓN'!$A$9:$B$4757,2,0),D1233)</f>
        <v>6.5000000000000002E-2</v>
      </c>
      <c r="E1234" s="36">
        <v>0.01</v>
      </c>
      <c r="F1234">
        <f t="shared" si="75"/>
        <v>0.94835680751173712</v>
      </c>
      <c r="G1234" s="9">
        <f t="shared" si="74"/>
        <v>2814.0022535211265</v>
      </c>
      <c r="H1234" s="33">
        <f t="shared" si="72"/>
        <v>2674.7859767441864</v>
      </c>
      <c r="I1234" s="34">
        <f t="shared" si="73"/>
        <v>292.45402325581335</v>
      </c>
    </row>
    <row r="1235" spans="1:9" x14ac:dyDescent="0.25">
      <c r="A1235" s="7">
        <v>42866</v>
      </c>
      <c r="B1235" s="9">
        <v>2949.35</v>
      </c>
      <c r="C1235">
        <f>+VLOOKUP($A1235,'USD X Barril WTI'!$A$6060:$B$8189,2,0)</f>
        <v>47.81</v>
      </c>
      <c r="D1235" s="36">
        <f>+IFERROR(VLOOKUP($A1235,'TASA INTERVENCIÓN'!$A$9:$B$4757,2,0),D1234)</f>
        <v>6.5000000000000002E-2</v>
      </c>
      <c r="E1235" s="36">
        <v>0.01</v>
      </c>
      <c r="F1235">
        <f t="shared" si="75"/>
        <v>0.94835680751173712</v>
      </c>
      <c r="G1235" s="9">
        <f t="shared" si="74"/>
        <v>2797.0361502347419</v>
      </c>
      <c r="H1235" s="33">
        <f t="shared" si="72"/>
        <v>2687.6913488372097</v>
      </c>
      <c r="I1235" s="34">
        <f t="shared" si="73"/>
        <v>261.65865116279019</v>
      </c>
    </row>
    <row r="1236" spans="1:9" x14ac:dyDescent="0.25">
      <c r="A1236" s="7">
        <v>42867</v>
      </c>
      <c r="B1236" s="8">
        <v>2933.92</v>
      </c>
      <c r="C1236">
        <f>+VLOOKUP($A1236,'USD X Barril WTI'!$A$6060:$B$8189,2,0)</f>
        <v>47.83</v>
      </c>
      <c r="D1236" s="36">
        <f>+IFERROR(VLOOKUP($A1236,'TASA INTERVENCIÓN'!$A$9:$B$4757,2,0),D1235)</f>
        <v>6.5000000000000002E-2</v>
      </c>
      <c r="E1236" s="36">
        <v>0.01</v>
      </c>
      <c r="F1236">
        <f t="shared" si="75"/>
        <v>0.94835680751173712</v>
      </c>
      <c r="G1236" s="9">
        <f t="shared" si="74"/>
        <v>2782.403004694836</v>
      </c>
      <c r="H1236" s="33">
        <f t="shared" si="72"/>
        <v>2698.6848139534886</v>
      </c>
      <c r="I1236" s="34">
        <f t="shared" si="73"/>
        <v>235.23518604651144</v>
      </c>
    </row>
    <row r="1237" spans="1:9" x14ac:dyDescent="0.25">
      <c r="A1237" s="7">
        <v>42868</v>
      </c>
      <c r="B1237" s="9">
        <v>2918.69</v>
      </c>
      <c r="C1237" t="e">
        <f>+VLOOKUP($A1237,'USD X Barril WTI'!$A$6060:$B$8189,2,0)</f>
        <v>#N/A</v>
      </c>
      <c r="D1237" s="36">
        <f>+IFERROR(VLOOKUP($A1237,'TASA INTERVENCIÓN'!$A$9:$B$4757,2,0),D1236)</f>
        <v>6.5000000000000002E-2</v>
      </c>
      <c r="E1237" s="36">
        <v>0.01</v>
      </c>
      <c r="F1237">
        <f t="shared" si="75"/>
        <v>0.94835680751173712</v>
      </c>
      <c r="G1237" s="9">
        <f t="shared" si="74"/>
        <v>2767.9595305164321</v>
      </c>
      <c r="H1237" s="33">
        <f t="shared" si="72"/>
        <v>2682.8834651162797</v>
      </c>
      <c r="I1237" s="34">
        <f t="shared" si="73"/>
        <v>235.80653488372036</v>
      </c>
    </row>
    <row r="1238" spans="1:9" x14ac:dyDescent="0.25">
      <c r="A1238" s="7">
        <v>42869</v>
      </c>
      <c r="B1238" s="8">
        <v>2918.69</v>
      </c>
      <c r="C1238" t="e">
        <f>+VLOOKUP($A1238,'USD X Barril WTI'!$A$6060:$B$8189,2,0)</f>
        <v>#N/A</v>
      </c>
      <c r="D1238" s="36">
        <f>+IFERROR(VLOOKUP($A1238,'TASA INTERVENCIÓN'!$A$9:$B$4757,2,0),D1237)</f>
        <v>6.5000000000000002E-2</v>
      </c>
      <c r="E1238" s="36">
        <v>0.01</v>
      </c>
      <c r="F1238">
        <f t="shared" si="75"/>
        <v>0.94835680751173712</v>
      </c>
      <c r="G1238" s="9">
        <f t="shared" si="74"/>
        <v>2767.9595305164321</v>
      </c>
      <c r="H1238" s="33">
        <f t="shared" si="72"/>
        <v>2672.9021860465118</v>
      </c>
      <c r="I1238" s="34">
        <f t="shared" si="73"/>
        <v>245.78781395348824</v>
      </c>
    </row>
    <row r="1239" spans="1:9" x14ac:dyDescent="0.25">
      <c r="A1239" s="7">
        <v>42870</v>
      </c>
      <c r="B1239" s="9">
        <v>2918.69</v>
      </c>
      <c r="C1239">
        <f>+VLOOKUP($A1239,'USD X Barril WTI'!$A$6060:$B$8189,2,0)</f>
        <v>48.86</v>
      </c>
      <c r="D1239" s="36">
        <f>+IFERROR(VLOOKUP($A1239,'TASA INTERVENCIÓN'!$A$9:$B$4757,2,0),D1238)</f>
        <v>6.5000000000000002E-2</v>
      </c>
      <c r="E1239" s="36">
        <v>0.01</v>
      </c>
      <c r="F1239">
        <f t="shared" si="75"/>
        <v>0.94835680751173712</v>
      </c>
      <c r="G1239" s="9">
        <f t="shared" si="74"/>
        <v>2767.9595305164321</v>
      </c>
      <c r="H1239" s="33">
        <f t="shared" si="72"/>
        <v>2672.9021860465118</v>
      </c>
      <c r="I1239" s="34">
        <f t="shared" si="73"/>
        <v>245.78781395348824</v>
      </c>
    </row>
    <row r="1240" spans="1:9" x14ac:dyDescent="0.25">
      <c r="A1240" s="7">
        <v>42871</v>
      </c>
      <c r="B1240" s="8">
        <v>2883.87</v>
      </c>
      <c r="C1240">
        <f>+VLOOKUP($A1240,'USD X Barril WTI'!$A$6060:$B$8189,2,0)</f>
        <v>48.64</v>
      </c>
      <c r="D1240" s="36">
        <f>+IFERROR(VLOOKUP($A1240,'TASA INTERVENCIÓN'!$A$9:$B$4757,2,0),D1239)</f>
        <v>6.5000000000000002E-2</v>
      </c>
      <c r="E1240" s="36">
        <v>0.01</v>
      </c>
      <c r="F1240">
        <f t="shared" si="75"/>
        <v>0.94835680751173712</v>
      </c>
      <c r="G1240" s="9">
        <f t="shared" si="74"/>
        <v>2734.9377464788731</v>
      </c>
      <c r="H1240" s="33">
        <f t="shared" si="72"/>
        <v>2672.9021860465118</v>
      </c>
      <c r="I1240" s="34">
        <f t="shared" si="73"/>
        <v>210.96781395348808</v>
      </c>
    </row>
    <row r="1241" spans="1:9" x14ac:dyDescent="0.25">
      <c r="A1241" s="7">
        <v>42872</v>
      </c>
      <c r="B1241" s="9">
        <v>2873.22</v>
      </c>
      <c r="C1241">
        <f>+VLOOKUP($A1241,'USD X Barril WTI'!$A$6060:$B$8189,2,0)</f>
        <v>49.04</v>
      </c>
      <c r="D1241" s="36">
        <f>+IFERROR(VLOOKUP($A1241,'TASA INTERVENCIÓN'!$A$9:$B$4757,2,0),D1240)</f>
        <v>6.5000000000000002E-2</v>
      </c>
      <c r="E1241" s="36">
        <v>0.01</v>
      </c>
      <c r="F1241">
        <f t="shared" si="75"/>
        <v>0.94835680751173712</v>
      </c>
      <c r="G1241" s="9">
        <f t="shared" si="74"/>
        <v>2724.8377464788732</v>
      </c>
      <c r="H1241" s="33">
        <f t="shared" si="72"/>
        <v>2694.9078604651168</v>
      </c>
      <c r="I1241" s="34">
        <f t="shared" si="73"/>
        <v>178.31213953488304</v>
      </c>
    </row>
    <row r="1242" spans="1:9" x14ac:dyDescent="0.25">
      <c r="A1242" s="7">
        <v>42873</v>
      </c>
      <c r="B1242" s="8">
        <v>2893.4</v>
      </c>
      <c r="C1242">
        <f>+VLOOKUP($A1242,'USD X Barril WTI'!$A$6060:$B$8189,2,0)</f>
        <v>49.36</v>
      </c>
      <c r="D1242" s="36">
        <f>+IFERROR(VLOOKUP($A1242,'TASA INTERVENCIÓN'!$A$9:$B$4757,2,0),D1241)</f>
        <v>6.5000000000000002E-2</v>
      </c>
      <c r="E1242" s="36">
        <v>0.01</v>
      </c>
      <c r="F1242">
        <f t="shared" si="75"/>
        <v>0.94835680751173712</v>
      </c>
      <c r="G1242" s="9">
        <f t="shared" si="74"/>
        <v>2743.9755868544603</v>
      </c>
      <c r="H1242" s="33">
        <f t="shared" si="72"/>
        <v>2687.5788837209307</v>
      </c>
      <c r="I1242" s="34">
        <f t="shared" si="73"/>
        <v>205.82111627906943</v>
      </c>
    </row>
    <row r="1243" spans="1:9" x14ac:dyDescent="0.25">
      <c r="A1243" s="7">
        <v>42874</v>
      </c>
      <c r="B1243" s="9">
        <v>2932.16</v>
      </c>
      <c r="C1243">
        <f>+VLOOKUP($A1243,'USD X Barril WTI'!$A$6060:$B$8189,2,0)</f>
        <v>50.32</v>
      </c>
      <c r="D1243" s="36">
        <f>+IFERROR(VLOOKUP($A1243,'TASA INTERVENCIÓN'!$A$9:$B$4757,2,0),D1242)</f>
        <v>6.5000000000000002E-2</v>
      </c>
      <c r="E1243" s="36">
        <v>0.01</v>
      </c>
      <c r="F1243">
        <f t="shared" si="75"/>
        <v>0.94835680751173712</v>
      </c>
      <c r="G1243" s="9">
        <f t="shared" si="74"/>
        <v>2780.7338967136152</v>
      </c>
      <c r="H1243" s="33">
        <f t="shared" si="72"/>
        <v>2695.4420697674423</v>
      </c>
      <c r="I1243" s="34">
        <f t="shared" si="73"/>
        <v>236.71793023255759</v>
      </c>
    </row>
    <row r="1244" spans="1:9" x14ac:dyDescent="0.25">
      <c r="A1244" s="7">
        <v>42875</v>
      </c>
      <c r="B1244" s="8">
        <v>2889.45</v>
      </c>
      <c r="C1244" t="e">
        <f>+VLOOKUP($A1244,'USD X Barril WTI'!$A$6060:$B$8189,2,0)</f>
        <v>#N/A</v>
      </c>
      <c r="D1244" s="36">
        <f>+IFERROR(VLOOKUP($A1244,'TASA INTERVENCIÓN'!$A$9:$B$4757,2,0),D1243)</f>
        <v>6.5000000000000002E-2</v>
      </c>
      <c r="E1244" s="36">
        <v>0.01</v>
      </c>
      <c r="F1244">
        <f t="shared" si="75"/>
        <v>0.94835680751173712</v>
      </c>
      <c r="G1244" s="9">
        <f t="shared" si="74"/>
        <v>2740.2295774647887</v>
      </c>
      <c r="H1244" s="33">
        <f t="shared" si="72"/>
        <v>2695.1140465116282</v>
      </c>
      <c r="I1244" s="34">
        <f t="shared" si="73"/>
        <v>194.33595348837162</v>
      </c>
    </row>
    <row r="1245" spans="1:9" x14ac:dyDescent="0.25">
      <c r="A1245" s="7">
        <v>42876</v>
      </c>
      <c r="B1245" s="9">
        <v>2889.45</v>
      </c>
      <c r="C1245" t="e">
        <f>+VLOOKUP($A1245,'USD X Barril WTI'!$A$6060:$B$8189,2,0)</f>
        <v>#N/A</v>
      </c>
      <c r="D1245" s="36">
        <f>+IFERROR(VLOOKUP($A1245,'TASA INTERVENCIÓN'!$A$9:$B$4757,2,0),D1244)</f>
        <v>6.5000000000000002E-2</v>
      </c>
      <c r="E1245" s="36">
        <v>0.01</v>
      </c>
      <c r="F1245">
        <f t="shared" si="75"/>
        <v>0.94835680751173712</v>
      </c>
      <c r="G1245" s="9">
        <f t="shared" si="74"/>
        <v>2740.2295774647887</v>
      </c>
      <c r="H1245" s="33">
        <f t="shared" ref="H1245:H1308" si="76">+G1153</f>
        <v>2720.5405348837212</v>
      </c>
      <c r="I1245" s="34">
        <f t="shared" si="73"/>
        <v>168.90946511627862</v>
      </c>
    </row>
    <row r="1246" spans="1:9" x14ac:dyDescent="0.25">
      <c r="A1246" s="7">
        <v>42877</v>
      </c>
      <c r="B1246" s="8">
        <v>2889.45</v>
      </c>
      <c r="C1246">
        <f>+VLOOKUP($A1246,'USD X Barril WTI'!$A$6060:$B$8189,2,0)</f>
        <v>50.81</v>
      </c>
      <c r="D1246" s="36">
        <f>+IFERROR(VLOOKUP($A1246,'TASA INTERVENCIÓN'!$A$9:$B$4757,2,0),D1245)</f>
        <v>6.5000000000000002E-2</v>
      </c>
      <c r="E1246" s="36">
        <v>0.01</v>
      </c>
      <c r="F1246">
        <f t="shared" si="75"/>
        <v>0.94835680751173712</v>
      </c>
      <c r="G1246" s="9">
        <f t="shared" si="74"/>
        <v>2740.2295774647887</v>
      </c>
      <c r="H1246" s="33">
        <f t="shared" si="76"/>
        <v>2720.5405348837212</v>
      </c>
      <c r="I1246" s="34">
        <f t="shared" si="73"/>
        <v>168.90946511627862</v>
      </c>
    </row>
    <row r="1247" spans="1:9" x14ac:dyDescent="0.25">
      <c r="A1247" s="7">
        <v>42878</v>
      </c>
      <c r="B1247" s="9">
        <v>2895.12</v>
      </c>
      <c r="C1247">
        <f>+VLOOKUP($A1247,'USD X Barril WTI'!$A$6060:$B$8189,2,0)</f>
        <v>51.12</v>
      </c>
      <c r="D1247" s="36">
        <f>+IFERROR(VLOOKUP($A1247,'TASA INTERVENCIÓN'!$A$9:$B$4757,2,0),D1246)</f>
        <v>6.5000000000000002E-2</v>
      </c>
      <c r="E1247" s="36">
        <v>0.01</v>
      </c>
      <c r="F1247">
        <f t="shared" si="75"/>
        <v>0.94835680751173712</v>
      </c>
      <c r="G1247" s="9">
        <f t="shared" si="74"/>
        <v>2745.6067605633802</v>
      </c>
      <c r="H1247" s="33">
        <f t="shared" si="76"/>
        <v>2720.5405348837212</v>
      </c>
      <c r="I1247" s="34">
        <f t="shared" si="73"/>
        <v>174.5794651162787</v>
      </c>
    </row>
    <row r="1248" spans="1:9" x14ac:dyDescent="0.25">
      <c r="A1248" s="7">
        <v>42879</v>
      </c>
      <c r="B1248" s="8">
        <v>2904.61</v>
      </c>
      <c r="C1248">
        <f>+VLOOKUP($A1248,'USD X Barril WTI'!$A$6060:$B$8189,2,0)</f>
        <v>50.99</v>
      </c>
      <c r="D1248" s="36">
        <f>+IFERROR(VLOOKUP($A1248,'TASA INTERVENCIÓN'!$A$9:$B$4757,2,0),D1247)</f>
        <v>6.5000000000000002E-2</v>
      </c>
      <c r="E1248" s="36">
        <v>0.01</v>
      </c>
      <c r="F1248">
        <f t="shared" si="75"/>
        <v>0.94835680751173712</v>
      </c>
      <c r="G1248" s="9">
        <f t="shared" si="74"/>
        <v>2754.606666666667</v>
      </c>
      <c r="H1248" s="33">
        <f t="shared" si="76"/>
        <v>2720.5405348837212</v>
      </c>
      <c r="I1248" s="34">
        <f t="shared" si="73"/>
        <v>184.06946511627893</v>
      </c>
    </row>
    <row r="1249" spans="1:9" x14ac:dyDescent="0.25">
      <c r="A1249" s="7">
        <v>42880</v>
      </c>
      <c r="B1249" s="9">
        <v>2905.29</v>
      </c>
      <c r="C1249">
        <f>+VLOOKUP($A1249,'USD X Barril WTI'!$A$6060:$B$8189,2,0)</f>
        <v>48.57</v>
      </c>
      <c r="D1249" s="36">
        <f>+IFERROR(VLOOKUP($A1249,'TASA INTERVENCIÓN'!$A$9:$B$4757,2,0),D1248)</f>
        <v>6.5000000000000002E-2</v>
      </c>
      <c r="E1249" s="36">
        <v>0.01</v>
      </c>
      <c r="F1249">
        <f t="shared" si="75"/>
        <v>0.94835680751173712</v>
      </c>
      <c r="G1249" s="9">
        <f t="shared" si="74"/>
        <v>2755.2515492957746</v>
      </c>
      <c r="H1249" s="33">
        <f t="shared" si="76"/>
        <v>2720.418697674419</v>
      </c>
      <c r="I1249" s="34">
        <f t="shared" si="73"/>
        <v>184.87130232558093</v>
      </c>
    </row>
    <row r="1250" spans="1:9" x14ac:dyDescent="0.25">
      <c r="A1250" s="7">
        <v>42881</v>
      </c>
      <c r="B1250" s="8">
        <v>2911.66</v>
      </c>
      <c r="C1250">
        <f>+VLOOKUP($A1250,'USD X Barril WTI'!$A$6060:$B$8189,2,0)</f>
        <v>49.58</v>
      </c>
      <c r="D1250" s="36">
        <f>+IFERROR(VLOOKUP($A1250,'TASA INTERVENCIÓN'!$A$9:$B$4757,2,0),D1249)</f>
        <v>6.5000000000000002E-2</v>
      </c>
      <c r="E1250" s="36">
        <v>0.01</v>
      </c>
      <c r="F1250">
        <f t="shared" si="75"/>
        <v>0.94835680751173712</v>
      </c>
      <c r="G1250" s="9">
        <f t="shared" si="74"/>
        <v>2761.2925821596245</v>
      </c>
      <c r="H1250" s="33">
        <f t="shared" si="76"/>
        <v>2711.8619767441864</v>
      </c>
      <c r="I1250" s="34">
        <f t="shared" si="73"/>
        <v>199.7980232558134</v>
      </c>
    </row>
    <row r="1251" spans="1:9" x14ac:dyDescent="0.25">
      <c r="A1251" s="7">
        <v>42882</v>
      </c>
      <c r="B1251" s="9">
        <v>2913.47</v>
      </c>
      <c r="C1251" t="e">
        <f>+VLOOKUP($A1251,'USD X Barril WTI'!$A$6060:$B$8189,2,0)</f>
        <v>#N/A</v>
      </c>
      <c r="D1251" s="36">
        <f>+IFERROR(VLOOKUP($A1251,'TASA INTERVENCIÓN'!$A$9:$B$4757,2,0),D1250)</f>
        <v>6.5000000000000002E-2</v>
      </c>
      <c r="E1251" s="36">
        <v>0.01</v>
      </c>
      <c r="F1251">
        <f t="shared" si="75"/>
        <v>0.94835680751173712</v>
      </c>
      <c r="G1251" s="9">
        <f t="shared" si="74"/>
        <v>2763.0091079812205</v>
      </c>
      <c r="H1251" s="33">
        <f t="shared" si="76"/>
        <v>2691.355837209303</v>
      </c>
      <c r="I1251" s="34">
        <f t="shared" si="73"/>
        <v>222.11416279069681</v>
      </c>
    </row>
    <row r="1252" spans="1:9" x14ac:dyDescent="0.25">
      <c r="A1252" s="7">
        <v>42883</v>
      </c>
      <c r="B1252" s="8">
        <v>2913.47</v>
      </c>
      <c r="C1252" t="e">
        <f>+VLOOKUP($A1252,'USD X Barril WTI'!$A$6060:$B$8189,2,0)</f>
        <v>#N/A</v>
      </c>
      <c r="D1252" s="36">
        <f>+IFERROR(VLOOKUP($A1252,'TASA INTERVENCIÓN'!$A$9:$B$4757,2,0),D1251)</f>
        <v>6.5000000000000002E-2</v>
      </c>
      <c r="E1252" s="36">
        <v>0.01</v>
      </c>
      <c r="F1252">
        <f t="shared" si="75"/>
        <v>0.94835680751173712</v>
      </c>
      <c r="G1252" s="9">
        <f t="shared" si="74"/>
        <v>2763.0091079812205</v>
      </c>
      <c r="H1252" s="33">
        <f t="shared" si="76"/>
        <v>2705.2733953488378</v>
      </c>
      <c r="I1252" s="34">
        <f t="shared" si="73"/>
        <v>208.19660465116203</v>
      </c>
    </row>
    <row r="1253" spans="1:9" x14ac:dyDescent="0.25">
      <c r="A1253" s="7">
        <v>42884</v>
      </c>
      <c r="B1253" s="9">
        <v>2913.47</v>
      </c>
      <c r="C1253" t="e">
        <f>+VLOOKUP($A1253,'USD X Barril WTI'!$A$6060:$B$8189,2,0)</f>
        <v>#N/A</v>
      </c>
      <c r="D1253" s="36">
        <f>+IFERROR(VLOOKUP($A1253,'TASA INTERVENCIÓN'!$A$9:$B$4757,2,0),D1252)</f>
        <v>6.5000000000000002E-2</v>
      </c>
      <c r="E1253" s="36">
        <v>0.01</v>
      </c>
      <c r="F1253">
        <f t="shared" si="75"/>
        <v>0.94835680751173712</v>
      </c>
      <c r="G1253" s="9">
        <f t="shared" si="74"/>
        <v>2763.0091079812205</v>
      </c>
      <c r="H1253" s="33">
        <f t="shared" si="76"/>
        <v>2705.2733953488378</v>
      </c>
      <c r="I1253" s="34">
        <f t="shared" si="73"/>
        <v>208.19660465116203</v>
      </c>
    </row>
    <row r="1254" spans="1:9" x14ac:dyDescent="0.25">
      <c r="A1254" s="7">
        <v>42885</v>
      </c>
      <c r="B1254" s="8">
        <v>2913.47</v>
      </c>
      <c r="C1254">
        <f>+VLOOKUP($A1254,'USD X Barril WTI'!$A$6060:$B$8189,2,0)</f>
        <v>49.63</v>
      </c>
      <c r="D1254" s="36">
        <f>+IFERROR(VLOOKUP($A1254,'TASA INTERVENCIÓN'!$A$9:$B$4757,2,0),D1253)</f>
        <v>6.25E-2</v>
      </c>
      <c r="E1254" s="36">
        <v>0.01</v>
      </c>
      <c r="F1254">
        <f t="shared" si="75"/>
        <v>0.95058823529411762</v>
      </c>
      <c r="G1254" s="9">
        <f t="shared" si="74"/>
        <v>2769.5103058823529</v>
      </c>
      <c r="H1254" s="33">
        <f t="shared" si="76"/>
        <v>2711.5793939393939</v>
      </c>
      <c r="I1254" s="34">
        <f t="shared" ref="I1254:I1317" si="77">+B1254-H1254</f>
        <v>201.89060606060593</v>
      </c>
    </row>
    <row r="1255" spans="1:9" x14ac:dyDescent="0.25">
      <c r="A1255" s="7">
        <v>42886</v>
      </c>
      <c r="B1255" s="9">
        <v>2920.42</v>
      </c>
      <c r="C1255">
        <f>+VLOOKUP($A1255,'USD X Barril WTI'!$A$6060:$B$8189,2,0)</f>
        <v>48.29</v>
      </c>
      <c r="D1255" s="36">
        <f>+IFERROR(VLOOKUP($A1255,'TASA INTERVENCIÓN'!$A$9:$B$4757,2,0),D1254)</f>
        <v>6.25E-2</v>
      </c>
      <c r="E1255" s="36">
        <v>0.01</v>
      </c>
      <c r="F1255">
        <f t="shared" si="75"/>
        <v>0.95058823529411762</v>
      </c>
      <c r="G1255" s="9">
        <f t="shared" si="74"/>
        <v>2776.116894117647</v>
      </c>
      <c r="H1255" s="33">
        <f t="shared" si="76"/>
        <v>2720.7384848484849</v>
      </c>
      <c r="I1255" s="34">
        <f t="shared" si="77"/>
        <v>199.68151515151521</v>
      </c>
    </row>
    <row r="1256" spans="1:9" x14ac:dyDescent="0.25">
      <c r="A1256" s="7">
        <v>42887</v>
      </c>
      <c r="B1256" s="8">
        <v>2921</v>
      </c>
      <c r="C1256">
        <f>+VLOOKUP($A1256,'USD X Barril WTI'!$A$6060:$B$8189,2,0)</f>
        <v>48.32</v>
      </c>
      <c r="D1256" s="36">
        <f>+IFERROR(VLOOKUP($A1256,'TASA INTERVENCIÓN'!$A$9:$B$4757,2,0),D1255)</f>
        <v>6.25E-2</v>
      </c>
      <c r="E1256" s="36">
        <v>0.01</v>
      </c>
      <c r="F1256">
        <f t="shared" si="75"/>
        <v>0.95058823529411762</v>
      </c>
      <c r="G1256" s="9">
        <f t="shared" si="74"/>
        <v>2776.6682352941175</v>
      </c>
      <c r="H1256" s="33">
        <f t="shared" si="76"/>
        <v>2742.2506060606061</v>
      </c>
      <c r="I1256" s="34">
        <f t="shared" si="77"/>
        <v>178.74939393939394</v>
      </c>
    </row>
    <row r="1257" spans="1:9" x14ac:dyDescent="0.25">
      <c r="A1257" s="7">
        <v>42888</v>
      </c>
      <c r="B1257" s="9">
        <v>2895.73</v>
      </c>
      <c r="C1257">
        <f>+VLOOKUP($A1257,'USD X Barril WTI'!$A$6060:$B$8189,2,0)</f>
        <v>47.68</v>
      </c>
      <c r="D1257" s="36">
        <f>+IFERROR(VLOOKUP($A1257,'TASA INTERVENCIÓN'!$A$9:$B$4757,2,0),D1256)</f>
        <v>6.25E-2</v>
      </c>
      <c r="E1257" s="36">
        <v>0.01</v>
      </c>
      <c r="F1257">
        <f t="shared" si="75"/>
        <v>0.95058823529411762</v>
      </c>
      <c r="G1257" s="9">
        <f t="shared" si="74"/>
        <v>2752.6468705882353</v>
      </c>
      <c r="H1257" s="33">
        <f t="shared" si="76"/>
        <v>2757.8257575757575</v>
      </c>
      <c r="I1257" s="34">
        <f t="shared" si="77"/>
        <v>137.90424242424251</v>
      </c>
    </row>
    <row r="1258" spans="1:9" x14ac:dyDescent="0.25">
      <c r="A1258" s="7">
        <v>42889</v>
      </c>
      <c r="B1258" s="8">
        <v>2894.72</v>
      </c>
      <c r="C1258" t="e">
        <f>+VLOOKUP($A1258,'USD X Barril WTI'!$A$6060:$B$8189,2,0)</f>
        <v>#N/A</v>
      </c>
      <c r="D1258" s="36">
        <f>+IFERROR(VLOOKUP($A1258,'TASA INTERVENCIÓN'!$A$9:$B$4757,2,0),D1257)</f>
        <v>6.25E-2</v>
      </c>
      <c r="E1258" s="36">
        <v>0.01</v>
      </c>
      <c r="F1258">
        <f t="shared" si="75"/>
        <v>0.95058823529411762</v>
      </c>
      <c r="G1258" s="9">
        <f t="shared" si="74"/>
        <v>2751.686776470588</v>
      </c>
      <c r="H1258" s="33">
        <f t="shared" si="76"/>
        <v>2781.4609090909089</v>
      </c>
      <c r="I1258" s="34">
        <f t="shared" si="77"/>
        <v>113.2590909090909</v>
      </c>
    </row>
    <row r="1259" spans="1:9" x14ac:dyDescent="0.25">
      <c r="A1259" s="7">
        <v>42890</v>
      </c>
      <c r="B1259" s="9">
        <v>2894.72</v>
      </c>
      <c r="C1259" t="e">
        <f>+VLOOKUP($A1259,'USD X Barril WTI'!$A$6060:$B$8189,2,0)</f>
        <v>#N/A</v>
      </c>
      <c r="D1259" s="36">
        <f>+IFERROR(VLOOKUP($A1259,'TASA INTERVENCIÓN'!$A$9:$B$4757,2,0),D1258)</f>
        <v>6.25E-2</v>
      </c>
      <c r="E1259" s="36">
        <v>0.01</v>
      </c>
      <c r="F1259">
        <f t="shared" si="75"/>
        <v>0.95058823529411762</v>
      </c>
      <c r="G1259" s="9">
        <f t="shared" si="74"/>
        <v>2751.686776470588</v>
      </c>
      <c r="H1259" s="33">
        <f t="shared" si="76"/>
        <v>2796.9796969696968</v>
      </c>
      <c r="I1259" s="34">
        <f t="shared" si="77"/>
        <v>97.740303030303039</v>
      </c>
    </row>
    <row r="1260" spans="1:9" x14ac:dyDescent="0.25">
      <c r="A1260" s="7">
        <v>42891</v>
      </c>
      <c r="B1260" s="8">
        <v>2894.72</v>
      </c>
      <c r="C1260">
        <f>+VLOOKUP($A1260,'USD X Barril WTI'!$A$6060:$B$8189,2,0)</f>
        <v>47.4</v>
      </c>
      <c r="D1260" s="36">
        <f>+IFERROR(VLOOKUP($A1260,'TASA INTERVENCIÓN'!$A$9:$B$4757,2,0),D1259)</f>
        <v>6.25E-2</v>
      </c>
      <c r="E1260" s="36">
        <v>0.01</v>
      </c>
      <c r="F1260">
        <f t="shared" si="75"/>
        <v>0.95058823529411762</v>
      </c>
      <c r="G1260" s="9">
        <f t="shared" si="74"/>
        <v>2751.686776470588</v>
      </c>
      <c r="H1260" s="33">
        <f t="shared" si="76"/>
        <v>2796.9796969696968</v>
      </c>
      <c r="I1260" s="34">
        <f t="shared" si="77"/>
        <v>97.740303030303039</v>
      </c>
    </row>
    <row r="1261" spans="1:9" x14ac:dyDescent="0.25">
      <c r="A1261" s="7">
        <v>42892</v>
      </c>
      <c r="B1261" s="9">
        <v>2895.85</v>
      </c>
      <c r="C1261">
        <f>+VLOOKUP($A1261,'USD X Barril WTI'!$A$6060:$B$8189,2,0)</f>
        <v>48.13</v>
      </c>
      <c r="D1261" s="36">
        <f>+IFERROR(VLOOKUP($A1261,'TASA INTERVENCIÓN'!$A$9:$B$4757,2,0),D1260)</f>
        <v>6.25E-2</v>
      </c>
      <c r="E1261" s="36">
        <v>0.01</v>
      </c>
      <c r="F1261">
        <f t="shared" si="75"/>
        <v>0.95058823529411762</v>
      </c>
      <c r="G1261" s="9">
        <f t="shared" si="74"/>
        <v>2752.7609411764706</v>
      </c>
      <c r="H1261" s="33">
        <f t="shared" si="76"/>
        <v>2796.9796969696968</v>
      </c>
      <c r="I1261" s="34">
        <f t="shared" si="77"/>
        <v>98.870303030303148</v>
      </c>
    </row>
    <row r="1262" spans="1:9" x14ac:dyDescent="0.25">
      <c r="A1262" s="7">
        <v>42893</v>
      </c>
      <c r="B1262" s="8">
        <v>2893.76</v>
      </c>
      <c r="C1262">
        <f>+VLOOKUP($A1262,'USD X Barril WTI'!$A$6060:$B$8189,2,0)</f>
        <v>45.8</v>
      </c>
      <c r="D1262" s="36">
        <f>+IFERROR(VLOOKUP($A1262,'TASA INTERVENCIÓN'!$A$9:$B$4757,2,0),D1261)</f>
        <v>6.25E-2</v>
      </c>
      <c r="E1262" s="36">
        <v>0.01</v>
      </c>
      <c r="F1262">
        <f t="shared" si="75"/>
        <v>0.95058823529411762</v>
      </c>
      <c r="G1262" s="9">
        <f t="shared" si="74"/>
        <v>2750.7742117647058</v>
      </c>
      <c r="H1262" s="33">
        <f t="shared" si="76"/>
        <v>2786.8718181818185</v>
      </c>
      <c r="I1262" s="34">
        <f t="shared" si="77"/>
        <v>106.88818181818169</v>
      </c>
    </row>
    <row r="1263" spans="1:9" x14ac:dyDescent="0.25">
      <c r="A1263" s="7">
        <v>42894</v>
      </c>
      <c r="B1263" s="9">
        <v>2907.1</v>
      </c>
      <c r="C1263">
        <f>+VLOOKUP($A1263,'USD X Barril WTI'!$A$6060:$B$8189,2,0)</f>
        <v>45.68</v>
      </c>
      <c r="D1263" s="36">
        <f>+IFERROR(VLOOKUP($A1263,'TASA INTERVENCIÓN'!$A$9:$B$4757,2,0),D1262)</f>
        <v>6.25E-2</v>
      </c>
      <c r="E1263" s="36">
        <v>0.01</v>
      </c>
      <c r="F1263">
        <f t="shared" si="75"/>
        <v>0.95058823529411762</v>
      </c>
      <c r="G1263" s="9">
        <f t="shared" si="74"/>
        <v>2763.4550588235293</v>
      </c>
      <c r="H1263" s="33">
        <f t="shared" si="76"/>
        <v>2792.2921212121214</v>
      </c>
      <c r="I1263" s="34">
        <f t="shared" si="77"/>
        <v>114.80787878787851</v>
      </c>
    </row>
    <row r="1264" spans="1:9" x14ac:dyDescent="0.25">
      <c r="A1264" s="7">
        <v>42895</v>
      </c>
      <c r="B1264" s="8">
        <v>2919.82</v>
      </c>
      <c r="C1264">
        <f>+VLOOKUP($A1264,'USD X Barril WTI'!$A$6060:$B$8189,2,0)</f>
        <v>45.82</v>
      </c>
      <c r="D1264" s="36">
        <f>+IFERROR(VLOOKUP($A1264,'TASA INTERVENCIÓN'!$A$9:$B$4757,2,0),D1263)</f>
        <v>6.25E-2</v>
      </c>
      <c r="E1264" s="36">
        <v>0.01</v>
      </c>
      <c r="F1264">
        <f t="shared" si="75"/>
        <v>0.95058823529411762</v>
      </c>
      <c r="G1264" s="9">
        <f t="shared" si="74"/>
        <v>2775.5465411764708</v>
      </c>
      <c r="H1264" s="33">
        <f t="shared" si="76"/>
        <v>2806.7963636363638</v>
      </c>
      <c r="I1264" s="34">
        <f t="shared" si="77"/>
        <v>113.02363636363634</v>
      </c>
    </row>
    <row r="1265" spans="1:9" x14ac:dyDescent="0.25">
      <c r="A1265" s="7">
        <v>42896</v>
      </c>
      <c r="B1265" s="9">
        <v>2919.58</v>
      </c>
      <c r="C1265" t="e">
        <f>+VLOOKUP($A1265,'USD X Barril WTI'!$A$6060:$B$8189,2,0)</f>
        <v>#N/A</v>
      </c>
      <c r="D1265" s="36">
        <f>+IFERROR(VLOOKUP($A1265,'TASA INTERVENCIÓN'!$A$9:$B$4757,2,0),D1264)</f>
        <v>6.25E-2</v>
      </c>
      <c r="E1265" s="36">
        <v>0.01</v>
      </c>
      <c r="F1265">
        <f t="shared" si="75"/>
        <v>0.95058823529411762</v>
      </c>
      <c r="G1265" s="9">
        <f t="shared" si="74"/>
        <v>2775.3183999999997</v>
      </c>
      <c r="H1265" s="33">
        <f t="shared" si="76"/>
        <v>2822.3433333333332</v>
      </c>
      <c r="I1265" s="34">
        <f t="shared" si="77"/>
        <v>97.236666666666679</v>
      </c>
    </row>
    <row r="1266" spans="1:9" x14ac:dyDescent="0.25">
      <c r="A1266" s="7">
        <v>42897</v>
      </c>
      <c r="B1266" s="8">
        <v>2919.58</v>
      </c>
      <c r="C1266" t="e">
        <f>+VLOOKUP($A1266,'USD X Barril WTI'!$A$6060:$B$8189,2,0)</f>
        <v>#N/A</v>
      </c>
      <c r="D1266" s="36">
        <f>+IFERROR(VLOOKUP($A1266,'TASA INTERVENCIÓN'!$A$9:$B$4757,2,0),D1265)</f>
        <v>6.25E-2</v>
      </c>
      <c r="E1266" s="36">
        <v>0.01</v>
      </c>
      <c r="F1266">
        <f t="shared" si="75"/>
        <v>0.95058823529411762</v>
      </c>
      <c r="G1266" s="9">
        <f t="shared" si="74"/>
        <v>2775.3183999999997</v>
      </c>
      <c r="H1266" s="33">
        <f t="shared" si="76"/>
        <v>2800.1736363636364</v>
      </c>
      <c r="I1266" s="34">
        <f t="shared" si="77"/>
        <v>119.40636363636349</v>
      </c>
    </row>
    <row r="1267" spans="1:9" x14ac:dyDescent="0.25">
      <c r="A1267" s="7">
        <v>42898</v>
      </c>
      <c r="B1267" s="9">
        <v>2919.58</v>
      </c>
      <c r="C1267">
        <f>+VLOOKUP($A1267,'USD X Barril WTI'!$A$6060:$B$8189,2,0)</f>
        <v>46.1</v>
      </c>
      <c r="D1267" s="36">
        <f>+IFERROR(VLOOKUP($A1267,'TASA INTERVENCIÓN'!$A$9:$B$4757,2,0),D1266)</f>
        <v>6.25E-2</v>
      </c>
      <c r="E1267" s="36">
        <v>0.01</v>
      </c>
      <c r="F1267">
        <f t="shared" si="75"/>
        <v>0.95058823529411762</v>
      </c>
      <c r="G1267" s="9">
        <f t="shared" si="74"/>
        <v>2775.3183999999997</v>
      </c>
      <c r="H1267" s="33">
        <f t="shared" si="76"/>
        <v>2800.1736363636364</v>
      </c>
      <c r="I1267" s="34">
        <f t="shared" si="77"/>
        <v>119.40636363636349</v>
      </c>
    </row>
    <row r="1268" spans="1:9" x14ac:dyDescent="0.25">
      <c r="A1268" s="7">
        <v>42899</v>
      </c>
      <c r="B1268" s="8">
        <v>2929.2</v>
      </c>
      <c r="C1268">
        <f>+VLOOKUP($A1268,'USD X Barril WTI'!$A$6060:$B$8189,2,0)</f>
        <v>46.41</v>
      </c>
      <c r="D1268" s="36">
        <f>+IFERROR(VLOOKUP($A1268,'TASA INTERVENCIÓN'!$A$9:$B$4757,2,0),D1267)</f>
        <v>6.25E-2</v>
      </c>
      <c r="E1268" s="36">
        <v>0.01</v>
      </c>
      <c r="F1268">
        <f t="shared" si="75"/>
        <v>0.95058823529411762</v>
      </c>
      <c r="G1268" s="9">
        <f t="shared" si="74"/>
        <v>2784.4630588235291</v>
      </c>
      <c r="H1268" s="33">
        <f t="shared" si="76"/>
        <v>2800.1736363636364</v>
      </c>
      <c r="I1268" s="34">
        <f t="shared" si="77"/>
        <v>129.02636363636339</v>
      </c>
    </row>
    <row r="1269" spans="1:9" x14ac:dyDescent="0.25">
      <c r="A1269" s="7">
        <v>42900</v>
      </c>
      <c r="B1269" s="9">
        <v>2933.13</v>
      </c>
      <c r="C1269">
        <f>+VLOOKUP($A1269,'USD X Barril WTI'!$A$6060:$B$8189,2,0)</f>
        <v>44.79</v>
      </c>
      <c r="D1269" s="36">
        <f>+IFERROR(VLOOKUP($A1269,'TASA INTERVENCIÓN'!$A$9:$B$4757,2,0),D1268)</f>
        <v>6.25E-2</v>
      </c>
      <c r="E1269" s="52">
        <v>1.2500000000000001E-2</v>
      </c>
      <c r="F1269">
        <f t="shared" si="75"/>
        <v>0.95294117647058818</v>
      </c>
      <c r="G1269" s="9">
        <f t="shared" si="74"/>
        <v>2795.1003529411764</v>
      </c>
      <c r="H1269" s="33">
        <f t="shared" si="76"/>
        <v>2806.8433333333332</v>
      </c>
      <c r="I1269" s="34">
        <f t="shared" si="77"/>
        <v>126.28666666666686</v>
      </c>
    </row>
    <row r="1270" spans="1:9" x14ac:dyDescent="0.25">
      <c r="A1270" s="7">
        <v>42901</v>
      </c>
      <c r="B1270" s="8">
        <v>2924.75</v>
      </c>
      <c r="C1270">
        <f>+VLOOKUP($A1270,'USD X Barril WTI'!$A$6060:$B$8189,2,0)</f>
        <v>44.47</v>
      </c>
      <c r="D1270" s="36">
        <f>+IFERROR(VLOOKUP($A1270,'TASA INTERVENCIÓN'!$A$9:$B$4757,2,0),D1269)</f>
        <v>6.25E-2</v>
      </c>
      <c r="E1270" s="52">
        <v>1.2500000000000001E-2</v>
      </c>
      <c r="F1270">
        <f t="shared" si="75"/>
        <v>0.95294117647058818</v>
      </c>
      <c r="G1270" s="9">
        <f t="shared" si="74"/>
        <v>2787.1147058823526</v>
      </c>
      <c r="H1270" s="33">
        <f t="shared" si="76"/>
        <v>2816.0493939393941</v>
      </c>
      <c r="I1270" s="34">
        <f t="shared" si="77"/>
        <v>108.70060606060588</v>
      </c>
    </row>
    <row r="1271" spans="1:9" x14ac:dyDescent="0.25">
      <c r="A1271" s="7">
        <v>42902</v>
      </c>
      <c r="B1271" s="9">
        <v>2953.83</v>
      </c>
      <c r="C1271">
        <f>+VLOOKUP($A1271,'USD X Barril WTI'!$A$6060:$B$8189,2,0)</f>
        <v>44.73</v>
      </c>
      <c r="D1271" s="36">
        <f>+IFERROR(VLOOKUP($A1271,'TASA INTERVENCIÓN'!$A$9:$B$4757,2,0),D1270)</f>
        <v>6.25E-2</v>
      </c>
      <c r="E1271" s="52">
        <v>1.2500000000000001E-2</v>
      </c>
      <c r="F1271">
        <f t="shared" si="75"/>
        <v>0.95294117647058818</v>
      </c>
      <c r="G1271" s="9">
        <f t="shared" si="74"/>
        <v>2814.8262352941174</v>
      </c>
      <c r="H1271" s="33">
        <f t="shared" si="76"/>
        <v>2799.3809790209789</v>
      </c>
      <c r="I1271" s="34">
        <f t="shared" si="77"/>
        <v>154.44902097902104</v>
      </c>
    </row>
    <row r="1272" spans="1:9" x14ac:dyDescent="0.25">
      <c r="A1272" s="7">
        <v>42903</v>
      </c>
      <c r="B1272" s="8">
        <v>2961.68</v>
      </c>
      <c r="C1272" t="e">
        <f>+VLOOKUP($A1272,'USD X Barril WTI'!$A$6060:$B$8189,2,0)</f>
        <v>#N/A</v>
      </c>
      <c r="D1272" s="36">
        <f>+IFERROR(VLOOKUP($A1272,'TASA INTERVENCIÓN'!$A$9:$B$4757,2,0),D1271)</f>
        <v>6.25E-2</v>
      </c>
      <c r="E1272" s="52">
        <v>1.2500000000000001E-2</v>
      </c>
      <c r="F1272">
        <f t="shared" si="75"/>
        <v>0.95294117647058818</v>
      </c>
      <c r="G1272" s="9">
        <f t="shared" si="74"/>
        <v>2822.3068235294113</v>
      </c>
      <c r="H1272" s="33">
        <f t="shared" si="76"/>
        <v>2753.5660606060605</v>
      </c>
      <c r="I1272" s="34">
        <f t="shared" si="77"/>
        <v>208.11393939393929</v>
      </c>
    </row>
    <row r="1273" spans="1:9" x14ac:dyDescent="0.25">
      <c r="A1273" s="7">
        <v>42904</v>
      </c>
      <c r="B1273" s="9">
        <v>2961.68</v>
      </c>
      <c r="C1273" t="e">
        <f>+VLOOKUP($A1273,'USD X Barril WTI'!$A$6060:$B$8189,2,0)</f>
        <v>#N/A</v>
      </c>
      <c r="D1273" s="36">
        <f>+IFERROR(VLOOKUP($A1273,'TASA INTERVENCIÓN'!$A$9:$B$4757,2,0),D1272)</f>
        <v>6.25E-2</v>
      </c>
      <c r="E1273" s="52">
        <v>1.2500000000000001E-2</v>
      </c>
      <c r="F1273">
        <f t="shared" si="75"/>
        <v>0.95294117647058818</v>
      </c>
      <c r="G1273" s="9">
        <f t="shared" si="74"/>
        <v>2822.3068235294113</v>
      </c>
      <c r="H1273" s="33">
        <f t="shared" si="76"/>
        <v>2742.8021445221448</v>
      </c>
      <c r="I1273" s="34">
        <f t="shared" si="77"/>
        <v>218.87785547785506</v>
      </c>
    </row>
    <row r="1274" spans="1:9" x14ac:dyDescent="0.25">
      <c r="A1274" s="7">
        <v>42905</v>
      </c>
      <c r="B1274" s="8">
        <v>2961.68</v>
      </c>
      <c r="C1274">
        <f>+VLOOKUP($A1274,'USD X Barril WTI'!$A$6060:$B$8189,2,0)</f>
        <v>44.24</v>
      </c>
      <c r="D1274" s="36">
        <f>+IFERROR(VLOOKUP($A1274,'TASA INTERVENCIÓN'!$A$9:$B$4757,2,0),D1273)</f>
        <v>6.25E-2</v>
      </c>
      <c r="E1274" s="52">
        <v>1.2500000000000001E-2</v>
      </c>
      <c r="F1274">
        <f t="shared" si="75"/>
        <v>0.95294117647058818</v>
      </c>
      <c r="G1274" s="9">
        <f t="shared" si="74"/>
        <v>2822.3068235294113</v>
      </c>
      <c r="H1274" s="33">
        <f t="shared" si="76"/>
        <v>2742.8021445221448</v>
      </c>
      <c r="I1274" s="34">
        <f t="shared" si="77"/>
        <v>218.87785547785506</v>
      </c>
    </row>
    <row r="1275" spans="1:9" x14ac:dyDescent="0.25">
      <c r="A1275" s="7">
        <v>42906</v>
      </c>
      <c r="B1275" s="9">
        <v>2961.68</v>
      </c>
      <c r="C1275">
        <f>+VLOOKUP($A1275,'USD X Barril WTI'!$A$6060:$B$8189,2,0)</f>
        <v>43.34</v>
      </c>
      <c r="D1275" s="36">
        <f>+IFERROR(VLOOKUP($A1275,'TASA INTERVENCIÓN'!$A$9:$B$4757,2,0),D1274)</f>
        <v>6.25E-2</v>
      </c>
      <c r="E1275" s="52">
        <v>1.2500000000000001E-2</v>
      </c>
      <c r="F1275">
        <f t="shared" si="75"/>
        <v>0.95294117647058818</v>
      </c>
      <c r="G1275" s="9">
        <f t="shared" si="74"/>
        <v>2822.3068235294113</v>
      </c>
      <c r="H1275" s="33">
        <f t="shared" si="76"/>
        <v>2742.8021445221448</v>
      </c>
      <c r="I1275" s="34">
        <f t="shared" si="77"/>
        <v>218.87785547785506</v>
      </c>
    </row>
    <row r="1276" spans="1:9" x14ac:dyDescent="0.25">
      <c r="A1276" s="7">
        <v>42907</v>
      </c>
      <c r="B1276" s="8">
        <v>3029.53</v>
      </c>
      <c r="C1276">
        <f>+VLOOKUP($A1276,'USD X Barril WTI'!$A$6060:$B$8189,2,0)</f>
        <v>42.48</v>
      </c>
      <c r="D1276" s="36">
        <f>+IFERROR(VLOOKUP($A1276,'TASA INTERVENCIÓN'!$A$9:$B$4757,2,0),D1275)</f>
        <v>6.25E-2</v>
      </c>
      <c r="E1276" s="52">
        <v>1.2500000000000001E-2</v>
      </c>
      <c r="F1276">
        <f t="shared" si="75"/>
        <v>0.95294117647058818</v>
      </c>
      <c r="G1276" s="9">
        <f t="shared" si="74"/>
        <v>2886.9638823529413</v>
      </c>
      <c r="H1276" s="33">
        <f t="shared" si="76"/>
        <v>2742.8021445221448</v>
      </c>
      <c r="I1276" s="34">
        <f t="shared" si="77"/>
        <v>286.72785547785543</v>
      </c>
    </row>
    <row r="1277" spans="1:9" x14ac:dyDescent="0.25">
      <c r="A1277" s="7">
        <v>42908</v>
      </c>
      <c r="B1277" s="9">
        <v>3053.9</v>
      </c>
      <c r="C1277">
        <f>+VLOOKUP($A1277,'USD X Barril WTI'!$A$6060:$B$8189,2,0)</f>
        <v>42.53</v>
      </c>
      <c r="D1277" s="36">
        <f>+IFERROR(VLOOKUP($A1277,'TASA INTERVENCIÓN'!$A$9:$B$4757,2,0),D1276)</f>
        <v>6.25E-2</v>
      </c>
      <c r="E1277" s="52">
        <v>1.2500000000000001E-2</v>
      </c>
      <c r="F1277">
        <f t="shared" si="75"/>
        <v>0.95294117647058818</v>
      </c>
      <c r="G1277" s="9">
        <f t="shared" si="74"/>
        <v>2910.1870588235292</v>
      </c>
      <c r="H1277" s="33">
        <f t="shared" si="76"/>
        <v>2735.5885314685311</v>
      </c>
      <c r="I1277" s="34">
        <f t="shared" si="77"/>
        <v>318.31146853146902</v>
      </c>
    </row>
    <row r="1278" spans="1:9" x14ac:dyDescent="0.25">
      <c r="A1278" s="7">
        <v>42909</v>
      </c>
      <c r="B1278" s="8">
        <v>3035.83</v>
      </c>
      <c r="C1278">
        <f>+VLOOKUP($A1278,'USD X Barril WTI'!$A$6060:$B$8189,2,0)</f>
        <v>42.86</v>
      </c>
      <c r="D1278" s="36">
        <f>+IFERROR(VLOOKUP($A1278,'TASA INTERVENCIÓN'!$A$9:$B$4757,2,0),D1277)</f>
        <v>6.25E-2</v>
      </c>
      <c r="E1278" s="52">
        <v>1.2500000000000001E-2</v>
      </c>
      <c r="F1278">
        <f t="shared" si="75"/>
        <v>0.95294117647058818</v>
      </c>
      <c r="G1278" s="9">
        <f t="shared" si="74"/>
        <v>2892.9674117647055</v>
      </c>
      <c r="H1278" s="33">
        <f t="shared" si="76"/>
        <v>2765.6766433566436</v>
      </c>
      <c r="I1278" s="34">
        <f t="shared" si="77"/>
        <v>270.15335664335635</v>
      </c>
    </row>
    <row r="1279" spans="1:9" x14ac:dyDescent="0.25">
      <c r="A1279" s="7">
        <v>42910</v>
      </c>
      <c r="B1279" s="9">
        <v>3010.68</v>
      </c>
      <c r="C1279" t="e">
        <f>+VLOOKUP($A1279,'USD X Barril WTI'!$A$6060:$B$8189,2,0)</f>
        <v>#N/A</v>
      </c>
      <c r="D1279" s="36">
        <f>+IFERROR(VLOOKUP($A1279,'TASA INTERVENCIÓN'!$A$9:$B$4757,2,0),D1278)</f>
        <v>6.25E-2</v>
      </c>
      <c r="E1279" s="52">
        <v>1.2500000000000001E-2</v>
      </c>
      <c r="F1279">
        <f t="shared" si="75"/>
        <v>0.95294117647058818</v>
      </c>
      <c r="G1279" s="9">
        <f t="shared" si="74"/>
        <v>2869.0009411764704</v>
      </c>
      <c r="H1279" s="33">
        <f t="shared" si="76"/>
        <v>2751.0139860139861</v>
      </c>
      <c r="I1279" s="34">
        <f t="shared" si="77"/>
        <v>259.6660139860137</v>
      </c>
    </row>
    <row r="1280" spans="1:9" x14ac:dyDescent="0.25">
      <c r="A1280" s="7">
        <v>42911</v>
      </c>
      <c r="B1280" s="8">
        <v>3010.68</v>
      </c>
      <c r="C1280" t="e">
        <f>+VLOOKUP($A1280,'USD X Barril WTI'!$A$6060:$B$8189,2,0)</f>
        <v>#N/A</v>
      </c>
      <c r="D1280" s="36">
        <f>+IFERROR(VLOOKUP($A1280,'TASA INTERVENCIÓN'!$A$9:$B$4757,2,0),D1279)</f>
        <v>6.25E-2</v>
      </c>
      <c r="E1280" s="52">
        <v>1.2500000000000001E-2</v>
      </c>
      <c r="F1280">
        <f t="shared" si="75"/>
        <v>0.95294117647058818</v>
      </c>
      <c r="G1280" s="9">
        <f t="shared" si="74"/>
        <v>2869.0009411764704</v>
      </c>
      <c r="H1280" s="33">
        <f t="shared" si="76"/>
        <v>2730.9458275058273</v>
      </c>
      <c r="I1280" s="34">
        <f t="shared" si="77"/>
        <v>279.73417249417253</v>
      </c>
    </row>
    <row r="1281" spans="1:9" x14ac:dyDescent="0.25">
      <c r="A1281" s="7">
        <v>42912</v>
      </c>
      <c r="B1281" s="9">
        <v>3010.68</v>
      </c>
      <c r="C1281">
        <f>+VLOOKUP($A1281,'USD X Barril WTI'!$A$6060:$B$8189,2,0)</f>
        <v>43.24</v>
      </c>
      <c r="D1281" s="36">
        <f>+IFERROR(VLOOKUP($A1281,'TASA INTERVENCIÓN'!$A$9:$B$4757,2,0),D1280)</f>
        <v>6.25E-2</v>
      </c>
      <c r="E1281" s="52">
        <v>1.2500000000000001E-2</v>
      </c>
      <c r="F1281">
        <f t="shared" si="75"/>
        <v>0.95294117647058818</v>
      </c>
      <c r="G1281" s="9">
        <f t="shared" si="74"/>
        <v>2869.0009411764704</v>
      </c>
      <c r="H1281" s="33">
        <f t="shared" si="76"/>
        <v>2730.9458275058273</v>
      </c>
      <c r="I1281" s="34">
        <f t="shared" si="77"/>
        <v>279.73417249417253</v>
      </c>
    </row>
    <row r="1282" spans="1:9" x14ac:dyDescent="0.25">
      <c r="A1282" s="7">
        <v>42913</v>
      </c>
      <c r="B1282" s="8">
        <v>3010.68</v>
      </c>
      <c r="C1282">
        <f>+VLOOKUP($A1282,'USD X Barril WTI'!$A$6060:$B$8189,2,0)</f>
        <v>44.25</v>
      </c>
      <c r="D1282" s="36">
        <f>+IFERROR(VLOOKUP($A1282,'TASA INTERVENCIÓN'!$A$9:$B$4757,2,0),D1281)</f>
        <v>6.25E-2</v>
      </c>
      <c r="E1282" s="52">
        <v>1.2500000000000001E-2</v>
      </c>
      <c r="F1282">
        <f t="shared" si="75"/>
        <v>0.95294117647058818</v>
      </c>
      <c r="G1282" s="9">
        <f t="shared" si="74"/>
        <v>2869.0009411764704</v>
      </c>
      <c r="H1282" s="33">
        <f t="shared" si="76"/>
        <v>2737.3265420560747</v>
      </c>
      <c r="I1282" s="34">
        <f t="shared" si="77"/>
        <v>273.35345794392515</v>
      </c>
    </row>
    <row r="1283" spans="1:9" x14ac:dyDescent="0.25">
      <c r="A1283" s="7">
        <v>42914</v>
      </c>
      <c r="B1283" s="9">
        <v>3025.28</v>
      </c>
      <c r="C1283">
        <f>+VLOOKUP($A1283,'USD X Barril WTI'!$A$6060:$B$8189,2,0)</f>
        <v>44.74</v>
      </c>
      <c r="D1283" s="36">
        <f>+IFERROR(VLOOKUP($A1283,'TASA INTERVENCIÓN'!$A$9:$B$4757,2,0),D1282)</f>
        <v>6.25E-2</v>
      </c>
      <c r="E1283" s="52">
        <v>1.2500000000000001E-2</v>
      </c>
      <c r="F1283">
        <f t="shared" si="75"/>
        <v>0.95294117647058818</v>
      </c>
      <c r="G1283" s="9">
        <f t="shared" si="74"/>
        <v>2882.9138823529411</v>
      </c>
      <c r="H1283" s="33">
        <f t="shared" si="76"/>
        <v>2750.1072897196264</v>
      </c>
      <c r="I1283" s="34">
        <f t="shared" si="77"/>
        <v>275.17271028037385</v>
      </c>
    </row>
    <row r="1284" spans="1:9" x14ac:dyDescent="0.25">
      <c r="A1284" s="7">
        <v>42915</v>
      </c>
      <c r="B1284" s="8">
        <v>3023.64</v>
      </c>
      <c r="C1284">
        <f>+VLOOKUP($A1284,'USD X Barril WTI'!$A$6060:$B$8189,2,0)</f>
        <v>44.88</v>
      </c>
      <c r="D1284" s="36">
        <f>+IFERROR(VLOOKUP($A1284,'TASA INTERVENCIÓN'!$A$9:$B$4757,2,0),D1283)</f>
        <v>6.25E-2</v>
      </c>
      <c r="E1284" s="52">
        <v>1.2500000000000001E-2</v>
      </c>
      <c r="F1284">
        <f t="shared" si="75"/>
        <v>0.95294117647058818</v>
      </c>
      <c r="G1284" s="9">
        <f t="shared" si="74"/>
        <v>2881.351058823529</v>
      </c>
      <c r="H1284" s="33">
        <f t="shared" si="76"/>
        <v>2748.7008411214952</v>
      </c>
      <c r="I1284" s="34">
        <f t="shared" si="77"/>
        <v>274.93915887850471</v>
      </c>
    </row>
    <row r="1285" spans="1:9" x14ac:dyDescent="0.25">
      <c r="A1285" s="7">
        <v>42916</v>
      </c>
      <c r="B1285" s="9">
        <v>3038.26</v>
      </c>
      <c r="C1285">
        <f>+VLOOKUP($A1285,'USD X Barril WTI'!$A$6060:$B$8189,2,0)</f>
        <v>46.02</v>
      </c>
      <c r="D1285" s="36">
        <f>+IFERROR(VLOOKUP($A1285,'TASA INTERVENCIÓN'!$A$9:$B$4757,2,0),D1284)</f>
        <v>6.25E-2</v>
      </c>
      <c r="E1285" s="52">
        <v>1.2500000000000001E-2</v>
      </c>
      <c r="F1285">
        <f t="shared" si="75"/>
        <v>0.95294117647058818</v>
      </c>
      <c r="G1285" s="9">
        <f t="shared" si="74"/>
        <v>2895.2830588235292</v>
      </c>
      <c r="H1285" s="33">
        <f t="shared" si="76"/>
        <v>2726.0749532710279</v>
      </c>
      <c r="I1285" s="34">
        <f t="shared" si="77"/>
        <v>312.18504672897234</v>
      </c>
    </row>
    <row r="1286" spans="1:9" x14ac:dyDescent="0.25">
      <c r="A1286" s="7">
        <v>42917</v>
      </c>
      <c r="B1286" s="8">
        <v>3050.43</v>
      </c>
      <c r="C1286" t="e">
        <f>+VLOOKUP($A1286,'USD X Barril WTI'!$A$6060:$B$8189,2,0)</f>
        <v>#N/A</v>
      </c>
      <c r="D1286" s="36">
        <f>+IFERROR(VLOOKUP($A1286,'TASA INTERVENCIÓN'!$A$9:$B$4757,2,0),D1285)</f>
        <v>6.25E-2</v>
      </c>
      <c r="E1286" s="52">
        <v>1.2500000000000001E-2</v>
      </c>
      <c r="F1286">
        <f t="shared" si="75"/>
        <v>0.95294117647058818</v>
      </c>
      <c r="G1286" s="9">
        <f t="shared" si="74"/>
        <v>2906.8803529411762</v>
      </c>
      <c r="H1286" s="33">
        <f t="shared" si="76"/>
        <v>2718.7312149532709</v>
      </c>
      <c r="I1286" s="34">
        <f t="shared" si="77"/>
        <v>331.69878504672897</v>
      </c>
    </row>
    <row r="1287" spans="1:9" x14ac:dyDescent="0.25">
      <c r="A1287" s="7">
        <v>42918</v>
      </c>
      <c r="B1287" s="9">
        <v>3050.43</v>
      </c>
      <c r="C1287" t="e">
        <f>+VLOOKUP($A1287,'USD X Barril WTI'!$A$6060:$B$8189,2,0)</f>
        <v>#N/A</v>
      </c>
      <c r="D1287" s="36">
        <f>+IFERROR(VLOOKUP($A1287,'TASA INTERVENCIÓN'!$A$9:$B$4757,2,0),D1286)</f>
        <v>6.25E-2</v>
      </c>
      <c r="E1287" s="52">
        <v>1.2500000000000001E-2</v>
      </c>
      <c r="F1287">
        <f t="shared" si="75"/>
        <v>0.95294117647058818</v>
      </c>
      <c r="G1287" s="9">
        <f t="shared" si="74"/>
        <v>2906.8803529411762</v>
      </c>
      <c r="H1287" s="33">
        <f t="shared" si="76"/>
        <v>2723.7623364485985</v>
      </c>
      <c r="I1287" s="34">
        <f t="shared" si="77"/>
        <v>326.66766355140135</v>
      </c>
    </row>
    <row r="1288" spans="1:9" x14ac:dyDescent="0.25">
      <c r="A1288" s="7">
        <v>42919</v>
      </c>
      <c r="B1288" s="8">
        <v>3050.43</v>
      </c>
      <c r="C1288" t="e">
        <f>+VLOOKUP($A1288,'USD X Barril WTI'!$A$6060:$B$8189,2,0)</f>
        <v>#N/A</v>
      </c>
      <c r="D1288" s="36">
        <f>+IFERROR(VLOOKUP($A1288,'TASA INTERVENCIÓN'!$A$9:$B$4757,2,0),D1287)</f>
        <v>6.25E-2</v>
      </c>
      <c r="E1288" s="52">
        <v>1.2500000000000001E-2</v>
      </c>
      <c r="F1288">
        <f t="shared" si="75"/>
        <v>0.95294117647058818</v>
      </c>
      <c r="G1288" s="9">
        <f t="shared" si="74"/>
        <v>2906.8803529411762</v>
      </c>
      <c r="H1288" s="33">
        <f t="shared" si="76"/>
        <v>2723.7623364485985</v>
      </c>
      <c r="I1288" s="34">
        <f t="shared" si="77"/>
        <v>326.66766355140135</v>
      </c>
    </row>
    <row r="1289" spans="1:9" x14ac:dyDescent="0.25">
      <c r="A1289" s="7">
        <v>42920</v>
      </c>
      <c r="B1289" s="9">
        <v>3050.43</v>
      </c>
      <c r="C1289" t="e">
        <f>+VLOOKUP($A1289,'USD X Barril WTI'!$A$6060:$B$8189,2,0)</f>
        <v>#N/A</v>
      </c>
      <c r="D1289" s="36">
        <f>+IFERROR(VLOOKUP($A1289,'TASA INTERVENCIÓN'!$A$9:$B$4757,2,0),D1288)</f>
        <v>5.7500000000000002E-2</v>
      </c>
      <c r="E1289" s="52">
        <v>1.2500000000000001E-2</v>
      </c>
      <c r="F1289">
        <f t="shared" si="75"/>
        <v>0.95744680851063813</v>
      </c>
      <c r="G1289" s="9">
        <f t="shared" ref="G1289:G1352" si="78">+B1289*F1289</f>
        <v>2920.6244680851055</v>
      </c>
      <c r="H1289" s="33">
        <f t="shared" si="76"/>
        <v>2723.7623364485985</v>
      </c>
      <c r="I1289" s="34">
        <f t="shared" si="77"/>
        <v>326.66766355140135</v>
      </c>
    </row>
    <row r="1290" spans="1:9" x14ac:dyDescent="0.25">
      <c r="A1290" s="7">
        <v>42921</v>
      </c>
      <c r="B1290" s="8">
        <v>3050.43</v>
      </c>
      <c r="C1290">
        <f>+VLOOKUP($A1290,'USD X Barril WTI'!$A$6060:$B$8189,2,0)</f>
        <v>45.11</v>
      </c>
      <c r="D1290" s="36">
        <f>+IFERROR(VLOOKUP($A1290,'TASA INTERVENCIÓN'!$A$9:$B$4757,2,0),D1289)</f>
        <v>5.7500000000000002E-2</v>
      </c>
      <c r="E1290" s="52">
        <v>1.2500000000000001E-2</v>
      </c>
      <c r="F1290">
        <f t="shared" ref="F1290:F1353" si="79">+(1+E1290)/(1+D1290)</f>
        <v>0.95744680851063813</v>
      </c>
      <c r="G1290" s="9">
        <f t="shared" si="78"/>
        <v>2920.6244680851055</v>
      </c>
      <c r="H1290" s="33">
        <f t="shared" si="76"/>
        <v>2706.1109345794393</v>
      </c>
      <c r="I1290" s="34">
        <f t="shared" si="77"/>
        <v>344.31906542056049</v>
      </c>
    </row>
    <row r="1291" spans="1:9" x14ac:dyDescent="0.25">
      <c r="A1291" s="7">
        <v>42922</v>
      </c>
      <c r="B1291" s="9">
        <v>3068.93</v>
      </c>
      <c r="C1291">
        <f>+VLOOKUP($A1291,'USD X Barril WTI'!$A$6060:$B$8189,2,0)</f>
        <v>45.52</v>
      </c>
      <c r="D1291" s="36">
        <f>+IFERROR(VLOOKUP($A1291,'TASA INTERVENCIÓN'!$A$9:$B$4757,2,0),D1290)</f>
        <v>5.7500000000000002E-2</v>
      </c>
      <c r="E1291" s="52">
        <v>1.2500000000000001E-2</v>
      </c>
      <c r="F1291">
        <f t="shared" si="79"/>
        <v>0.95744680851063813</v>
      </c>
      <c r="G1291" s="9">
        <f t="shared" si="78"/>
        <v>2938.3372340425526</v>
      </c>
      <c r="H1291" s="33">
        <f t="shared" si="76"/>
        <v>2708.4235514018692</v>
      </c>
      <c r="I1291" s="34">
        <f t="shared" si="77"/>
        <v>360.50644859813065</v>
      </c>
    </row>
    <row r="1292" spans="1:9" x14ac:dyDescent="0.25">
      <c r="A1292" s="7">
        <v>42923</v>
      </c>
      <c r="B1292" s="8">
        <v>3084.19</v>
      </c>
      <c r="C1292">
        <f>+VLOOKUP($A1292,'USD X Barril WTI'!$A$6060:$B$8189,2,0)</f>
        <v>44.25</v>
      </c>
      <c r="D1292" s="36">
        <f>+IFERROR(VLOOKUP($A1292,'TASA INTERVENCIÓN'!$A$9:$B$4757,2,0),D1291)</f>
        <v>5.7500000000000002E-2</v>
      </c>
      <c r="E1292" s="52">
        <v>1.2500000000000001E-2</v>
      </c>
      <c r="F1292">
        <f t="shared" si="79"/>
        <v>0.95744680851063813</v>
      </c>
      <c r="G1292" s="9">
        <f t="shared" si="78"/>
        <v>2952.947872340425</v>
      </c>
      <c r="H1292" s="33">
        <f t="shared" si="76"/>
        <v>2697.4079439252337</v>
      </c>
      <c r="I1292" s="34">
        <f t="shared" si="77"/>
        <v>386.78205607476639</v>
      </c>
    </row>
    <row r="1293" spans="1:9" x14ac:dyDescent="0.25">
      <c r="A1293" s="7">
        <v>42924</v>
      </c>
      <c r="B1293" s="9">
        <v>3092.65</v>
      </c>
      <c r="C1293" t="e">
        <f>+VLOOKUP($A1293,'USD X Barril WTI'!$A$6060:$B$8189,2,0)</f>
        <v>#N/A</v>
      </c>
      <c r="D1293" s="36">
        <f>+IFERROR(VLOOKUP($A1293,'TASA INTERVENCIÓN'!$A$9:$B$4757,2,0),D1292)</f>
        <v>5.7500000000000002E-2</v>
      </c>
      <c r="E1293" s="52">
        <v>1.2500000000000001E-2</v>
      </c>
      <c r="F1293">
        <f t="shared" si="79"/>
        <v>0.95744680851063813</v>
      </c>
      <c r="G1293" s="9">
        <f t="shared" si="78"/>
        <v>2961.0478723404249</v>
      </c>
      <c r="H1293" s="33">
        <f t="shared" si="76"/>
        <v>2693.1130841121494</v>
      </c>
      <c r="I1293" s="34">
        <f t="shared" si="77"/>
        <v>399.53691588785068</v>
      </c>
    </row>
    <row r="1294" spans="1:9" x14ac:dyDescent="0.25">
      <c r="A1294" s="7">
        <v>42925</v>
      </c>
      <c r="B1294" s="8">
        <v>3092.65</v>
      </c>
      <c r="C1294" t="e">
        <f>+VLOOKUP($A1294,'USD X Barril WTI'!$A$6060:$B$8189,2,0)</f>
        <v>#N/A</v>
      </c>
      <c r="D1294" s="36">
        <f>+IFERROR(VLOOKUP($A1294,'TASA INTERVENCIÓN'!$A$9:$B$4757,2,0),D1293)</f>
        <v>5.7500000000000002E-2</v>
      </c>
      <c r="E1294" s="52">
        <v>1.2500000000000001E-2</v>
      </c>
      <c r="F1294">
        <f t="shared" si="79"/>
        <v>0.95744680851063813</v>
      </c>
      <c r="G1294" s="9">
        <f t="shared" si="78"/>
        <v>2961.0478723404249</v>
      </c>
      <c r="H1294" s="33">
        <f t="shared" si="76"/>
        <v>2697.7383177570096</v>
      </c>
      <c r="I1294" s="34">
        <f t="shared" si="77"/>
        <v>394.91168224299054</v>
      </c>
    </row>
    <row r="1295" spans="1:9" x14ac:dyDescent="0.25">
      <c r="A1295" s="7">
        <v>42926</v>
      </c>
      <c r="B1295" s="9">
        <v>3092.65</v>
      </c>
      <c r="C1295">
        <f>+VLOOKUP($A1295,'USD X Barril WTI'!$A$6060:$B$8189,2,0)</f>
        <v>44.4</v>
      </c>
      <c r="D1295" s="36">
        <f>+IFERROR(VLOOKUP($A1295,'TASA INTERVENCIÓN'!$A$9:$B$4757,2,0),D1294)</f>
        <v>5.7500000000000002E-2</v>
      </c>
      <c r="E1295" s="52">
        <v>1.2500000000000001E-2</v>
      </c>
      <c r="F1295">
        <f t="shared" si="79"/>
        <v>0.95744680851063813</v>
      </c>
      <c r="G1295" s="9">
        <f t="shared" si="78"/>
        <v>2961.0478723404249</v>
      </c>
      <c r="H1295" s="33">
        <f t="shared" si="76"/>
        <v>2697.7383177570096</v>
      </c>
      <c r="I1295" s="34">
        <f t="shared" si="77"/>
        <v>394.91168224299054</v>
      </c>
    </row>
    <row r="1296" spans="1:9" x14ac:dyDescent="0.25">
      <c r="A1296" s="7">
        <v>42927</v>
      </c>
      <c r="B1296" s="8">
        <v>3067.33</v>
      </c>
      <c r="C1296">
        <f>+VLOOKUP($A1296,'USD X Barril WTI'!$A$6060:$B$8189,2,0)</f>
        <v>45.06</v>
      </c>
      <c r="D1296" s="36">
        <f>+IFERROR(VLOOKUP($A1296,'TASA INTERVENCIÓN'!$A$9:$B$4757,2,0),D1295)</f>
        <v>5.7500000000000002E-2</v>
      </c>
      <c r="E1296" s="52">
        <v>1.2500000000000001E-2</v>
      </c>
      <c r="F1296">
        <f t="shared" si="79"/>
        <v>0.95744680851063813</v>
      </c>
      <c r="G1296" s="9">
        <f t="shared" si="78"/>
        <v>2936.8053191489357</v>
      </c>
      <c r="H1296" s="33">
        <f t="shared" si="76"/>
        <v>2697.7383177570096</v>
      </c>
      <c r="I1296" s="34">
        <f t="shared" si="77"/>
        <v>369.59168224299037</v>
      </c>
    </row>
    <row r="1297" spans="1:9" x14ac:dyDescent="0.25">
      <c r="A1297" s="7">
        <v>42928</v>
      </c>
      <c r="B1297" s="9">
        <v>3067.73</v>
      </c>
      <c r="C1297">
        <f>+VLOOKUP($A1297,'USD X Barril WTI'!$A$6060:$B$8189,2,0)</f>
        <v>45.48</v>
      </c>
      <c r="D1297" s="36">
        <f>+IFERROR(VLOOKUP($A1297,'TASA INTERVENCIÓN'!$A$9:$B$4757,2,0),D1296)</f>
        <v>5.7500000000000002E-2</v>
      </c>
      <c r="E1297" s="52">
        <v>1.2500000000000001E-2</v>
      </c>
      <c r="F1297">
        <f t="shared" si="79"/>
        <v>0.95744680851063813</v>
      </c>
      <c r="G1297" s="9">
        <f t="shared" si="78"/>
        <v>2937.1882978723397</v>
      </c>
      <c r="H1297" s="33">
        <f t="shared" si="76"/>
        <v>2706.3563551401871</v>
      </c>
      <c r="I1297" s="34">
        <f t="shared" si="77"/>
        <v>361.37364485981288</v>
      </c>
    </row>
    <row r="1298" spans="1:9" x14ac:dyDescent="0.25">
      <c r="A1298" s="7">
        <v>42929</v>
      </c>
      <c r="B1298" s="8">
        <v>3052.3</v>
      </c>
      <c r="C1298">
        <f>+VLOOKUP($A1298,'USD X Barril WTI'!$A$6060:$B$8189,2,0)</f>
        <v>46.06</v>
      </c>
      <c r="D1298" s="36">
        <f>+IFERROR(VLOOKUP($A1298,'TASA INTERVENCIÓN'!$A$9:$B$4757,2,0),D1297)</f>
        <v>5.7500000000000002E-2</v>
      </c>
      <c r="E1298" s="52">
        <v>1.2500000000000001E-2</v>
      </c>
      <c r="F1298">
        <f t="shared" si="79"/>
        <v>0.95744680851063813</v>
      </c>
      <c r="G1298" s="9">
        <f t="shared" si="78"/>
        <v>2922.4148936170209</v>
      </c>
      <c r="H1298" s="33">
        <f t="shared" si="76"/>
        <v>2707.7439252336449</v>
      </c>
      <c r="I1298" s="34">
        <f t="shared" si="77"/>
        <v>344.55607476635532</v>
      </c>
    </row>
    <row r="1299" spans="1:9" x14ac:dyDescent="0.25">
      <c r="A1299" s="7">
        <v>42930</v>
      </c>
      <c r="B1299" s="9">
        <v>3043.6</v>
      </c>
      <c r="C1299">
        <f>+VLOOKUP($A1299,'USD X Barril WTI'!$A$6060:$B$8189,2,0)</f>
        <v>46.53</v>
      </c>
      <c r="D1299" s="36">
        <f>+IFERROR(VLOOKUP($A1299,'TASA INTERVENCIÓN'!$A$9:$B$4757,2,0),D1298)</f>
        <v>5.7500000000000002E-2</v>
      </c>
      <c r="E1299" s="52">
        <v>1.2500000000000001E-2</v>
      </c>
      <c r="F1299">
        <f t="shared" si="79"/>
        <v>0.95744680851063813</v>
      </c>
      <c r="G1299" s="9">
        <f t="shared" si="78"/>
        <v>2914.0851063829782</v>
      </c>
      <c r="H1299" s="33">
        <f t="shared" si="76"/>
        <v>2711.4724299065424</v>
      </c>
      <c r="I1299" s="34">
        <f t="shared" si="77"/>
        <v>332.12757009345751</v>
      </c>
    </row>
    <row r="1300" spans="1:9" x14ac:dyDescent="0.25">
      <c r="A1300" s="7">
        <v>42931</v>
      </c>
      <c r="B1300" s="8">
        <v>3019.56</v>
      </c>
      <c r="C1300" t="e">
        <f>+VLOOKUP($A1300,'USD X Barril WTI'!$A$6060:$B$8189,2,0)</f>
        <v>#N/A</v>
      </c>
      <c r="D1300" s="36">
        <f>+IFERROR(VLOOKUP($A1300,'TASA INTERVENCIÓN'!$A$9:$B$4757,2,0),D1299)</f>
        <v>5.7500000000000002E-2</v>
      </c>
      <c r="E1300" s="52">
        <v>1.2500000000000001E-2</v>
      </c>
      <c r="F1300">
        <f t="shared" si="79"/>
        <v>0.95744680851063813</v>
      </c>
      <c r="G1300" s="9">
        <f t="shared" si="78"/>
        <v>2891.0680851063826</v>
      </c>
      <c r="H1300" s="33">
        <f t="shared" si="76"/>
        <v>2711.4724299065424</v>
      </c>
      <c r="I1300" s="34">
        <f t="shared" si="77"/>
        <v>308.08757009345754</v>
      </c>
    </row>
    <row r="1301" spans="1:9" x14ac:dyDescent="0.25">
      <c r="A1301" s="7">
        <v>42932</v>
      </c>
      <c r="B1301" s="9">
        <v>3019.56</v>
      </c>
      <c r="C1301" t="e">
        <f>+VLOOKUP($A1301,'USD X Barril WTI'!$A$6060:$B$8189,2,0)</f>
        <v>#N/A</v>
      </c>
      <c r="D1301" s="36">
        <f>+IFERROR(VLOOKUP($A1301,'TASA INTERVENCIÓN'!$A$9:$B$4757,2,0),D1300)</f>
        <v>5.7500000000000002E-2</v>
      </c>
      <c r="E1301" s="52">
        <v>1.2500000000000001E-2</v>
      </c>
      <c r="F1301">
        <f t="shared" si="79"/>
        <v>0.95744680851063813</v>
      </c>
      <c r="G1301" s="9">
        <f t="shared" si="78"/>
        <v>2891.0680851063826</v>
      </c>
      <c r="H1301" s="33">
        <f t="shared" si="76"/>
        <v>2711.4724299065424</v>
      </c>
      <c r="I1301" s="34">
        <f t="shared" si="77"/>
        <v>308.08757009345754</v>
      </c>
    </row>
    <row r="1302" spans="1:9" x14ac:dyDescent="0.25">
      <c r="A1302" s="7">
        <v>42933</v>
      </c>
      <c r="B1302" s="8">
        <v>3019.56</v>
      </c>
      <c r="C1302">
        <f>+VLOOKUP($A1302,'USD X Barril WTI'!$A$6060:$B$8189,2,0)</f>
        <v>46.02</v>
      </c>
      <c r="D1302" s="36">
        <f>+IFERROR(VLOOKUP($A1302,'TASA INTERVENCIÓN'!$A$9:$B$4757,2,0),D1301)</f>
        <v>5.7500000000000002E-2</v>
      </c>
      <c r="E1302" s="52">
        <v>1.2500000000000001E-2</v>
      </c>
      <c r="F1302">
        <f t="shared" si="79"/>
        <v>0.95744680851063813</v>
      </c>
      <c r="G1302" s="9">
        <f t="shared" si="78"/>
        <v>2891.0680851063826</v>
      </c>
      <c r="H1302" s="33">
        <f t="shared" si="76"/>
        <v>2711.4724299065424</v>
      </c>
      <c r="I1302" s="34">
        <f t="shared" si="77"/>
        <v>308.08757009345754</v>
      </c>
    </row>
    <row r="1303" spans="1:9" x14ac:dyDescent="0.25">
      <c r="A1303" s="7">
        <v>42934</v>
      </c>
      <c r="B1303" s="9">
        <v>3030.6</v>
      </c>
      <c r="C1303">
        <f>+VLOOKUP($A1303,'USD X Barril WTI'!$A$6060:$B$8189,2,0)</f>
        <v>46.4</v>
      </c>
      <c r="D1303" s="36">
        <f>+IFERROR(VLOOKUP($A1303,'TASA INTERVENCIÓN'!$A$9:$B$4757,2,0),D1302)</f>
        <v>5.7500000000000002E-2</v>
      </c>
      <c r="E1303" s="52">
        <v>1.2500000000000001E-2</v>
      </c>
      <c r="F1303">
        <f t="shared" si="79"/>
        <v>0.95744680851063813</v>
      </c>
      <c r="G1303" s="9">
        <f t="shared" si="78"/>
        <v>2901.63829787234</v>
      </c>
      <c r="H1303" s="33">
        <f t="shared" si="76"/>
        <v>2711.4724299065424</v>
      </c>
      <c r="I1303" s="34">
        <f t="shared" si="77"/>
        <v>319.12757009345751</v>
      </c>
    </row>
    <row r="1304" spans="1:9" x14ac:dyDescent="0.25">
      <c r="A1304" s="7">
        <v>42935</v>
      </c>
      <c r="B1304" s="8">
        <v>3013.26</v>
      </c>
      <c r="C1304">
        <f>+VLOOKUP($A1304,'USD X Barril WTI'!$A$6060:$B$8189,2,0)</f>
        <v>47.1</v>
      </c>
      <c r="D1304" s="36">
        <f>+IFERROR(VLOOKUP($A1304,'TASA INTERVENCIÓN'!$A$9:$B$4757,2,0),D1303)</f>
        <v>5.7500000000000002E-2</v>
      </c>
      <c r="E1304" s="52">
        <v>1.2500000000000001E-2</v>
      </c>
      <c r="F1304">
        <f t="shared" si="79"/>
        <v>0.95744680851063813</v>
      </c>
      <c r="G1304" s="9">
        <f t="shared" si="78"/>
        <v>2885.0361702127657</v>
      </c>
      <c r="H1304" s="33">
        <f t="shared" si="76"/>
        <v>2694.8027102803735</v>
      </c>
      <c r="I1304" s="34">
        <f t="shared" si="77"/>
        <v>318.45728971962671</v>
      </c>
    </row>
    <row r="1305" spans="1:9" x14ac:dyDescent="0.25">
      <c r="A1305" s="7">
        <v>42936</v>
      </c>
      <c r="B1305" s="9">
        <v>3010</v>
      </c>
      <c r="C1305">
        <f>+VLOOKUP($A1305,'USD X Barril WTI'!$A$6060:$B$8189,2,0)</f>
        <v>46.73</v>
      </c>
      <c r="D1305" s="36">
        <f>+IFERROR(VLOOKUP($A1305,'TASA INTERVENCIÓN'!$A$9:$B$4757,2,0),D1304)</f>
        <v>5.7500000000000002E-2</v>
      </c>
      <c r="E1305" s="52">
        <v>1.2500000000000001E-2</v>
      </c>
      <c r="F1305">
        <f t="shared" si="79"/>
        <v>0.95744680851063813</v>
      </c>
      <c r="G1305" s="9">
        <f t="shared" si="78"/>
        <v>2881.9148936170209</v>
      </c>
      <c r="H1305" s="33">
        <f t="shared" si="76"/>
        <v>2678.7654205607478</v>
      </c>
      <c r="I1305" s="34">
        <f t="shared" si="77"/>
        <v>331.23457943925223</v>
      </c>
    </row>
    <row r="1306" spans="1:9" x14ac:dyDescent="0.25">
      <c r="A1306" s="7">
        <v>42937</v>
      </c>
      <c r="B1306" s="8">
        <v>3010</v>
      </c>
      <c r="C1306">
        <f>+VLOOKUP($A1306,'USD X Barril WTI'!$A$6060:$B$8189,2,0)</f>
        <v>45.78</v>
      </c>
      <c r="D1306" s="36">
        <f>+IFERROR(VLOOKUP($A1306,'TASA INTERVENCIÓN'!$A$9:$B$4757,2,0),D1305)</f>
        <v>5.7500000000000002E-2</v>
      </c>
      <c r="E1306" s="52">
        <v>1.2500000000000001E-2</v>
      </c>
      <c r="F1306">
        <f t="shared" si="79"/>
        <v>0.95744680851063813</v>
      </c>
      <c r="G1306" s="9">
        <f t="shared" si="78"/>
        <v>2881.9148936170209</v>
      </c>
      <c r="H1306" s="33">
        <f t="shared" si="76"/>
        <v>2696.3035514018693</v>
      </c>
      <c r="I1306" s="34">
        <f t="shared" si="77"/>
        <v>313.6964485981307</v>
      </c>
    </row>
    <row r="1307" spans="1:9" x14ac:dyDescent="0.25">
      <c r="A1307" s="7">
        <v>42938</v>
      </c>
      <c r="B1307" s="9">
        <v>3010.77</v>
      </c>
      <c r="C1307" t="e">
        <f>+VLOOKUP($A1307,'USD X Barril WTI'!$A$6060:$B$8189,2,0)</f>
        <v>#N/A</v>
      </c>
      <c r="D1307" s="36">
        <f>+IFERROR(VLOOKUP($A1307,'TASA INTERVENCIÓN'!$A$9:$B$4757,2,0),D1306)</f>
        <v>5.7500000000000002E-2</v>
      </c>
      <c r="E1307" s="52">
        <v>1.2500000000000001E-2</v>
      </c>
      <c r="F1307">
        <f t="shared" si="79"/>
        <v>0.95744680851063813</v>
      </c>
      <c r="G1307" s="9">
        <f t="shared" si="78"/>
        <v>2882.652127659574</v>
      </c>
      <c r="H1307" s="33">
        <f t="shared" si="76"/>
        <v>2702.8260747663548</v>
      </c>
      <c r="I1307" s="34">
        <f t="shared" si="77"/>
        <v>307.94392523364513</v>
      </c>
    </row>
    <row r="1308" spans="1:9" x14ac:dyDescent="0.25">
      <c r="A1308" s="7">
        <v>42939</v>
      </c>
      <c r="B1308" s="8">
        <v>3010.77</v>
      </c>
      <c r="C1308" t="e">
        <f>+VLOOKUP($A1308,'USD X Barril WTI'!$A$6060:$B$8189,2,0)</f>
        <v>#N/A</v>
      </c>
      <c r="D1308" s="36">
        <f>+IFERROR(VLOOKUP($A1308,'TASA INTERVENCIÓN'!$A$9:$B$4757,2,0),D1307)</f>
        <v>5.7500000000000002E-2</v>
      </c>
      <c r="E1308" s="52">
        <v>1.2500000000000001E-2</v>
      </c>
      <c r="F1308">
        <f t="shared" si="79"/>
        <v>0.95744680851063813</v>
      </c>
      <c r="G1308" s="9">
        <f t="shared" si="78"/>
        <v>2882.652127659574</v>
      </c>
      <c r="H1308" s="33">
        <f t="shared" si="76"/>
        <v>2708.0176635514017</v>
      </c>
      <c r="I1308" s="34">
        <f t="shared" si="77"/>
        <v>302.75233644859827</v>
      </c>
    </row>
    <row r="1309" spans="1:9" x14ac:dyDescent="0.25">
      <c r="A1309" s="7">
        <v>42940</v>
      </c>
      <c r="B1309" s="9">
        <v>3010.77</v>
      </c>
      <c r="C1309">
        <f>+VLOOKUP($A1309,'USD X Barril WTI'!$A$6060:$B$8189,2,0)</f>
        <v>46.21</v>
      </c>
      <c r="D1309" s="36">
        <f>+IFERROR(VLOOKUP($A1309,'TASA INTERVENCIÓN'!$A$9:$B$4757,2,0),D1308)</f>
        <v>5.7500000000000002E-2</v>
      </c>
      <c r="E1309" s="52">
        <v>1.2500000000000001E-2</v>
      </c>
      <c r="F1309">
        <f t="shared" si="79"/>
        <v>0.95744680851063813</v>
      </c>
      <c r="G1309" s="9">
        <f t="shared" si="78"/>
        <v>2882.652127659574</v>
      </c>
      <c r="H1309" s="33">
        <f t="shared" ref="H1309:H1372" si="80">+G1217</f>
        <v>2708.0176635514017</v>
      </c>
      <c r="I1309" s="34">
        <f t="shared" si="77"/>
        <v>302.75233644859827</v>
      </c>
    </row>
    <row r="1310" spans="1:9" x14ac:dyDescent="0.25">
      <c r="A1310" s="7">
        <v>42941</v>
      </c>
      <c r="B1310" s="8">
        <v>3023.67</v>
      </c>
      <c r="C1310">
        <f>+VLOOKUP($A1310,'USD X Barril WTI'!$A$6060:$B$8189,2,0)</f>
        <v>47.77</v>
      </c>
      <c r="D1310" s="36">
        <f>+IFERROR(VLOOKUP($A1310,'TASA INTERVENCIÓN'!$A$9:$B$4757,2,0),D1309)</f>
        <v>5.7500000000000002E-2</v>
      </c>
      <c r="E1310" s="52">
        <v>1.2500000000000001E-2</v>
      </c>
      <c r="F1310">
        <f t="shared" si="79"/>
        <v>0.95744680851063813</v>
      </c>
      <c r="G1310" s="9">
        <f t="shared" si="78"/>
        <v>2895.0031914893611</v>
      </c>
      <c r="H1310" s="33">
        <f t="shared" si="80"/>
        <v>2708.0176635514017</v>
      </c>
      <c r="I1310" s="34">
        <f t="shared" si="77"/>
        <v>315.65233644859836</v>
      </c>
    </row>
    <row r="1311" spans="1:9" x14ac:dyDescent="0.25">
      <c r="A1311" s="7">
        <v>42942</v>
      </c>
      <c r="B1311" s="9">
        <v>3026.55</v>
      </c>
      <c r="C1311">
        <f>+VLOOKUP($A1311,'USD X Barril WTI'!$A$6060:$B$8189,2,0)</f>
        <v>48.58</v>
      </c>
      <c r="D1311" s="36">
        <f>+IFERROR(VLOOKUP($A1311,'TASA INTERVENCIÓN'!$A$9:$B$4757,2,0),D1310)</f>
        <v>5.7500000000000002E-2</v>
      </c>
      <c r="E1311" s="52">
        <v>1.2500000000000001E-2</v>
      </c>
      <c r="F1311">
        <f t="shared" si="79"/>
        <v>0.95744680851063813</v>
      </c>
      <c r="G1311" s="9">
        <f t="shared" si="78"/>
        <v>2897.760638297872</v>
      </c>
      <c r="H1311" s="33">
        <f t="shared" si="80"/>
        <v>2710.9343925233643</v>
      </c>
      <c r="I1311" s="34">
        <f t="shared" si="77"/>
        <v>315.61560747663589</v>
      </c>
    </row>
    <row r="1312" spans="1:9" x14ac:dyDescent="0.25">
      <c r="A1312" s="7">
        <v>42943</v>
      </c>
      <c r="B1312" s="8">
        <v>3026.22</v>
      </c>
      <c r="C1312">
        <f>+VLOOKUP($A1312,'USD X Barril WTI'!$A$6060:$B$8189,2,0)</f>
        <v>49.05</v>
      </c>
      <c r="D1312" s="36">
        <f>+IFERROR(VLOOKUP($A1312,'TASA INTERVENCIÓN'!$A$9:$B$4757,2,0),D1311)</f>
        <v>5.7500000000000002E-2</v>
      </c>
      <c r="E1312" s="52">
        <v>1.2500000000000001E-2</v>
      </c>
      <c r="F1312">
        <f t="shared" si="79"/>
        <v>0.95744680851063813</v>
      </c>
      <c r="G1312" s="9">
        <f t="shared" si="78"/>
        <v>2897.4446808510629</v>
      </c>
      <c r="H1312" s="33">
        <f t="shared" si="80"/>
        <v>2736.5619626168227</v>
      </c>
      <c r="I1312" s="34">
        <f t="shared" si="77"/>
        <v>289.65803738317709</v>
      </c>
    </row>
    <row r="1313" spans="1:9" x14ac:dyDescent="0.25">
      <c r="A1313" s="7">
        <v>42944</v>
      </c>
      <c r="B1313" s="9">
        <v>3002.94</v>
      </c>
      <c r="C1313">
        <f>+VLOOKUP($A1313,'USD X Barril WTI'!$A$6060:$B$8189,2,0)</f>
        <v>49.72</v>
      </c>
      <c r="D1313" s="36">
        <f>+IFERROR(VLOOKUP($A1313,'TASA INTERVENCIÓN'!$A$9:$B$4757,2,0),D1312)</f>
        <v>5.5E-2</v>
      </c>
      <c r="E1313" s="52">
        <v>1.2500000000000001E-2</v>
      </c>
      <c r="F1313">
        <f t="shared" si="79"/>
        <v>0.95971563981042651</v>
      </c>
      <c r="G1313" s="9">
        <f t="shared" si="78"/>
        <v>2881.9684834123223</v>
      </c>
      <c r="H1313" s="33">
        <f t="shared" si="80"/>
        <v>2763.8791588785048</v>
      </c>
      <c r="I1313" s="34">
        <f t="shared" si="77"/>
        <v>239.06084112149529</v>
      </c>
    </row>
    <row r="1314" spans="1:9" x14ac:dyDescent="0.25">
      <c r="A1314" s="7">
        <v>42945</v>
      </c>
      <c r="B1314" s="8">
        <v>2995.23</v>
      </c>
      <c r="C1314" t="e">
        <f>+VLOOKUP($A1314,'USD X Barril WTI'!$A$6060:$B$8189,2,0)</f>
        <v>#N/A</v>
      </c>
      <c r="D1314" s="36">
        <f>+IFERROR(VLOOKUP($A1314,'TASA INTERVENCIÓN'!$A$9:$B$4757,2,0),D1313)</f>
        <v>5.5E-2</v>
      </c>
      <c r="E1314" s="52">
        <v>1.2500000000000001E-2</v>
      </c>
      <c r="F1314">
        <f t="shared" si="79"/>
        <v>0.95971563981042651</v>
      </c>
      <c r="G1314" s="9">
        <f t="shared" si="78"/>
        <v>2874.569075829384</v>
      </c>
      <c r="H1314" s="33">
        <f t="shared" si="80"/>
        <v>2779.2085046728971</v>
      </c>
      <c r="I1314" s="34">
        <f t="shared" si="77"/>
        <v>216.02149532710291</v>
      </c>
    </row>
    <row r="1315" spans="1:9" x14ac:dyDescent="0.25">
      <c r="A1315" s="7">
        <v>42946</v>
      </c>
      <c r="B1315" s="9">
        <v>2995.23</v>
      </c>
      <c r="C1315" t="e">
        <f>+VLOOKUP($A1315,'USD X Barril WTI'!$A$6060:$B$8189,2,0)</f>
        <v>#N/A</v>
      </c>
      <c r="D1315" s="36">
        <f>+IFERROR(VLOOKUP($A1315,'TASA INTERVENCIÓN'!$A$9:$B$4757,2,0),D1314)</f>
        <v>5.5E-2</v>
      </c>
      <c r="E1315" s="52">
        <v>1.2500000000000001E-2</v>
      </c>
      <c r="F1315">
        <f t="shared" si="79"/>
        <v>0.95971563981042651</v>
      </c>
      <c r="G1315" s="9">
        <f t="shared" si="78"/>
        <v>2874.569075829384</v>
      </c>
      <c r="H1315" s="33">
        <f t="shared" si="80"/>
        <v>2782.5499999999997</v>
      </c>
      <c r="I1315" s="34">
        <f t="shared" si="77"/>
        <v>212.68000000000029</v>
      </c>
    </row>
    <row r="1316" spans="1:9" x14ac:dyDescent="0.25">
      <c r="A1316" s="7">
        <v>42947</v>
      </c>
      <c r="B1316" s="8">
        <v>2995.23</v>
      </c>
      <c r="C1316">
        <f>+VLOOKUP($A1316,'USD X Barril WTI'!$A$6060:$B$8189,2,0)</f>
        <v>50.21</v>
      </c>
      <c r="D1316" s="36">
        <f>+IFERROR(VLOOKUP($A1316,'TASA INTERVENCIÓN'!$A$9:$B$4757,2,0),D1315)</f>
        <v>5.5E-2</v>
      </c>
      <c r="E1316" s="52">
        <v>1.2500000000000001E-2</v>
      </c>
      <c r="F1316">
        <f t="shared" si="79"/>
        <v>0.95971563981042651</v>
      </c>
      <c r="G1316" s="9">
        <f t="shared" si="78"/>
        <v>2874.569075829384</v>
      </c>
      <c r="H1316" s="33">
        <f t="shared" si="80"/>
        <v>2782.5499999999997</v>
      </c>
      <c r="I1316" s="34">
        <f t="shared" si="77"/>
        <v>212.68000000000029</v>
      </c>
    </row>
    <row r="1317" spans="1:9" x14ac:dyDescent="0.25">
      <c r="A1317" s="7">
        <v>42948</v>
      </c>
      <c r="B1317" s="9">
        <v>2997.59</v>
      </c>
      <c r="C1317">
        <f>+VLOOKUP($A1317,'USD X Barril WTI'!$A$6060:$B$8189,2,0)</f>
        <v>49.19</v>
      </c>
      <c r="D1317" s="36">
        <f>+IFERROR(VLOOKUP($A1317,'TASA INTERVENCIÓN'!$A$9:$B$4757,2,0),D1316)</f>
        <v>5.5E-2</v>
      </c>
      <c r="E1317" s="52">
        <v>1.2500000000000001E-2</v>
      </c>
      <c r="F1317">
        <f t="shared" si="79"/>
        <v>0.95971563981042651</v>
      </c>
      <c r="G1317" s="9">
        <f t="shared" si="78"/>
        <v>2876.8340047393367</v>
      </c>
      <c r="H1317" s="33">
        <f t="shared" si="80"/>
        <v>2782.5499999999997</v>
      </c>
      <c r="I1317" s="34">
        <f t="shared" si="77"/>
        <v>215.04000000000042</v>
      </c>
    </row>
    <row r="1318" spans="1:9" x14ac:dyDescent="0.25">
      <c r="A1318" s="7">
        <v>42949</v>
      </c>
      <c r="B1318" s="8">
        <v>2973.03</v>
      </c>
      <c r="C1318">
        <f>+VLOOKUP($A1318,'USD X Barril WTI'!$A$6060:$B$8189,2,0)</f>
        <v>49.6</v>
      </c>
      <c r="D1318" s="36">
        <f>+IFERROR(VLOOKUP($A1318,'TASA INTERVENCIÓN'!$A$9:$B$4757,2,0),D1317)</f>
        <v>5.5E-2</v>
      </c>
      <c r="E1318" s="52">
        <v>1.2500000000000001E-2</v>
      </c>
      <c r="F1318">
        <f t="shared" si="79"/>
        <v>0.95971563981042651</v>
      </c>
      <c r="G1318" s="9">
        <f t="shared" si="78"/>
        <v>2853.2633886255926</v>
      </c>
      <c r="H1318" s="33">
        <f t="shared" si="80"/>
        <v>2795.6136150234743</v>
      </c>
      <c r="I1318" s="34">
        <f t="shared" ref="I1318:I1381" si="81">+B1318-H1318</f>
        <v>177.41638497652593</v>
      </c>
    </row>
    <row r="1319" spans="1:9" x14ac:dyDescent="0.25">
      <c r="A1319" s="7">
        <v>42950</v>
      </c>
      <c r="B1319" s="9">
        <v>2964.66</v>
      </c>
      <c r="C1319">
        <f>+VLOOKUP($A1319,'USD X Barril WTI'!$A$6060:$B$8189,2,0)</f>
        <v>49.03</v>
      </c>
      <c r="D1319" s="36">
        <f>+IFERROR(VLOOKUP($A1319,'TASA INTERVENCIÓN'!$A$9:$B$4757,2,0),D1318)</f>
        <v>5.5E-2</v>
      </c>
      <c r="E1319" s="52">
        <v>1.2500000000000001E-2</v>
      </c>
      <c r="F1319">
        <f t="shared" si="79"/>
        <v>0.95971563981042651</v>
      </c>
      <c r="G1319" s="9">
        <f t="shared" si="78"/>
        <v>2845.2305687203789</v>
      </c>
      <c r="H1319" s="33">
        <f t="shared" si="80"/>
        <v>2793.4134272300471</v>
      </c>
      <c r="I1319" s="34">
        <f t="shared" si="81"/>
        <v>171.24657276995276</v>
      </c>
    </row>
    <row r="1320" spans="1:9" x14ac:dyDescent="0.25">
      <c r="A1320" s="7">
        <v>42951</v>
      </c>
      <c r="B1320" s="8">
        <v>2954.54</v>
      </c>
      <c r="C1320">
        <f>+VLOOKUP($A1320,'USD X Barril WTI'!$A$6060:$B$8189,2,0)</f>
        <v>49.57</v>
      </c>
      <c r="D1320" s="36">
        <f>+IFERROR(VLOOKUP($A1320,'TASA INTERVENCIÓN'!$A$9:$B$4757,2,0),D1319)</f>
        <v>5.5E-2</v>
      </c>
      <c r="E1320" s="52">
        <v>1.2500000000000001E-2</v>
      </c>
      <c r="F1320">
        <f t="shared" si="79"/>
        <v>0.95971563981042651</v>
      </c>
      <c r="G1320" s="9">
        <f t="shared" si="78"/>
        <v>2835.5182464454974</v>
      </c>
      <c r="H1320" s="33">
        <f t="shared" si="80"/>
        <v>2778.8466666666668</v>
      </c>
      <c r="I1320" s="34">
        <f t="shared" si="81"/>
        <v>175.69333333333316</v>
      </c>
    </row>
    <row r="1321" spans="1:9" x14ac:dyDescent="0.25">
      <c r="A1321" s="7">
        <v>42952</v>
      </c>
      <c r="B1321" s="9">
        <v>2974.39</v>
      </c>
      <c r="C1321" t="e">
        <f>+VLOOKUP($A1321,'USD X Barril WTI'!$A$6060:$B$8189,2,0)</f>
        <v>#N/A</v>
      </c>
      <c r="D1321" s="36">
        <f>+IFERROR(VLOOKUP($A1321,'TASA INTERVENCIÓN'!$A$9:$B$4757,2,0),D1320)</f>
        <v>5.5E-2</v>
      </c>
      <c r="E1321" s="52">
        <v>1.2500000000000001E-2</v>
      </c>
      <c r="F1321">
        <f t="shared" si="79"/>
        <v>0.95971563981042651</v>
      </c>
      <c r="G1321" s="9">
        <f t="shared" si="78"/>
        <v>2854.5686018957344</v>
      </c>
      <c r="H1321" s="33">
        <f t="shared" si="80"/>
        <v>2814.1919248826293</v>
      </c>
      <c r="I1321" s="34">
        <f t="shared" si="81"/>
        <v>160.19807511737054</v>
      </c>
    </row>
    <row r="1322" spans="1:9" x14ac:dyDescent="0.25">
      <c r="A1322" s="7">
        <v>42953</v>
      </c>
      <c r="B1322" s="8">
        <v>2974.39</v>
      </c>
      <c r="C1322" t="e">
        <f>+VLOOKUP($A1322,'USD X Barril WTI'!$A$6060:$B$8189,2,0)</f>
        <v>#N/A</v>
      </c>
      <c r="D1322" s="36">
        <f>+IFERROR(VLOOKUP($A1322,'TASA INTERVENCIÓN'!$A$9:$B$4757,2,0),D1321)</f>
        <v>5.5E-2</v>
      </c>
      <c r="E1322" s="52">
        <v>1.2500000000000001E-2</v>
      </c>
      <c r="F1322">
        <f t="shared" si="79"/>
        <v>0.95971563981042651</v>
      </c>
      <c r="G1322" s="9">
        <f t="shared" si="78"/>
        <v>2854.5686018957344</v>
      </c>
      <c r="H1322" s="33">
        <f t="shared" si="80"/>
        <v>2808.824225352113</v>
      </c>
      <c r="I1322" s="34">
        <f t="shared" si="81"/>
        <v>165.56577464788688</v>
      </c>
    </row>
    <row r="1323" spans="1:9" x14ac:dyDescent="0.25">
      <c r="A1323" s="7">
        <v>42954</v>
      </c>
      <c r="B1323" s="9">
        <v>2974.39</v>
      </c>
      <c r="C1323">
        <f>+VLOOKUP($A1323,'USD X Barril WTI'!$A$6060:$B$8189,2,0)</f>
        <v>49.37</v>
      </c>
      <c r="D1323" s="36">
        <f>+IFERROR(VLOOKUP($A1323,'TASA INTERVENCIÓN'!$A$9:$B$4757,2,0),D1322)</f>
        <v>5.5E-2</v>
      </c>
      <c r="E1323" s="52">
        <v>1.2500000000000001E-2</v>
      </c>
      <c r="F1323">
        <f t="shared" si="79"/>
        <v>0.95971563981042651</v>
      </c>
      <c r="G1323" s="9">
        <f t="shared" si="78"/>
        <v>2854.5686018957344</v>
      </c>
      <c r="H1323" s="33">
        <f t="shared" si="80"/>
        <v>2808.824225352113</v>
      </c>
      <c r="I1323" s="34">
        <f t="shared" si="81"/>
        <v>165.56577464788688</v>
      </c>
    </row>
    <row r="1324" spans="1:9" x14ac:dyDescent="0.25">
      <c r="A1324" s="7">
        <v>42955</v>
      </c>
      <c r="B1324" s="8">
        <v>2974.39</v>
      </c>
      <c r="C1324">
        <f>+VLOOKUP($A1324,'USD X Barril WTI'!$A$6060:$B$8189,2,0)</f>
        <v>49.07</v>
      </c>
      <c r="D1324" s="36">
        <f>+IFERROR(VLOOKUP($A1324,'TASA INTERVENCIÓN'!$A$9:$B$4757,2,0),D1323)</f>
        <v>5.5E-2</v>
      </c>
      <c r="E1324" s="52">
        <v>1.2500000000000001E-2</v>
      </c>
      <c r="F1324">
        <f t="shared" si="79"/>
        <v>0.95971563981042651</v>
      </c>
      <c r="G1324" s="9">
        <f t="shared" si="78"/>
        <v>2854.5686018957344</v>
      </c>
      <c r="H1324" s="33">
        <f t="shared" si="80"/>
        <v>2808.824225352113</v>
      </c>
      <c r="I1324" s="34">
        <f t="shared" si="81"/>
        <v>165.56577464788688</v>
      </c>
    </row>
    <row r="1325" spans="1:9" x14ac:dyDescent="0.25">
      <c r="A1325" s="7">
        <v>42956</v>
      </c>
      <c r="B1325" s="9">
        <v>2994.62</v>
      </c>
      <c r="C1325">
        <f>+VLOOKUP($A1325,'USD X Barril WTI'!$A$6060:$B$8189,2,0)</f>
        <v>49.59</v>
      </c>
      <c r="D1325" s="36">
        <f>+IFERROR(VLOOKUP($A1325,'TASA INTERVENCIÓN'!$A$9:$B$4757,2,0),D1324)</f>
        <v>5.5E-2</v>
      </c>
      <c r="E1325" s="52">
        <v>1.2500000000000001E-2</v>
      </c>
      <c r="F1325">
        <f t="shared" si="79"/>
        <v>0.95971563981042651</v>
      </c>
      <c r="G1325" s="9">
        <f t="shared" si="78"/>
        <v>2873.9836492890995</v>
      </c>
      <c r="H1325" s="33">
        <f t="shared" si="80"/>
        <v>2806.4343661971834</v>
      </c>
      <c r="I1325" s="34">
        <f t="shared" si="81"/>
        <v>188.18563380281648</v>
      </c>
    </row>
    <row r="1326" spans="1:9" x14ac:dyDescent="0.25">
      <c r="A1326" s="7">
        <v>42957</v>
      </c>
      <c r="B1326" s="8">
        <v>3011.14</v>
      </c>
      <c r="C1326">
        <f>+VLOOKUP($A1326,'USD X Barril WTI'!$A$6060:$B$8189,2,0)</f>
        <v>48.54</v>
      </c>
      <c r="D1326" s="36">
        <f>+IFERROR(VLOOKUP($A1326,'TASA INTERVENCIÓN'!$A$9:$B$4757,2,0),D1325)</f>
        <v>5.5E-2</v>
      </c>
      <c r="E1326" s="52">
        <v>1.2500000000000001E-2</v>
      </c>
      <c r="F1326">
        <f t="shared" si="79"/>
        <v>0.95971563981042651</v>
      </c>
      <c r="G1326" s="9">
        <f t="shared" si="78"/>
        <v>2889.8381516587674</v>
      </c>
      <c r="H1326" s="33">
        <f t="shared" si="80"/>
        <v>2814.0022535211265</v>
      </c>
      <c r="I1326" s="34">
        <f t="shared" si="81"/>
        <v>197.1377464788734</v>
      </c>
    </row>
    <row r="1327" spans="1:9" x14ac:dyDescent="0.25">
      <c r="A1327" s="7">
        <v>42958</v>
      </c>
      <c r="B1327" s="9">
        <v>2994.85</v>
      </c>
      <c r="C1327">
        <f>+VLOOKUP($A1327,'USD X Barril WTI'!$A$6060:$B$8189,2,0)</f>
        <v>48.81</v>
      </c>
      <c r="D1327" s="36">
        <f>+IFERROR(VLOOKUP($A1327,'TASA INTERVENCIÓN'!$A$9:$B$4757,2,0),D1326)</f>
        <v>5.5E-2</v>
      </c>
      <c r="E1327" s="52">
        <v>1.2500000000000001E-2</v>
      </c>
      <c r="F1327">
        <f t="shared" si="79"/>
        <v>0.95971563981042651</v>
      </c>
      <c r="G1327" s="9">
        <f t="shared" si="78"/>
        <v>2874.2043838862555</v>
      </c>
      <c r="H1327" s="33">
        <f t="shared" si="80"/>
        <v>2797.0361502347419</v>
      </c>
      <c r="I1327" s="34">
        <f t="shared" si="81"/>
        <v>197.81384976525806</v>
      </c>
    </row>
    <row r="1328" spans="1:9" x14ac:dyDescent="0.25">
      <c r="A1328" s="7">
        <v>42959</v>
      </c>
      <c r="B1328" s="8">
        <v>2984.99</v>
      </c>
      <c r="C1328" t="e">
        <f>+VLOOKUP($A1328,'USD X Barril WTI'!$A$6060:$B$8189,2,0)</f>
        <v>#N/A</v>
      </c>
      <c r="D1328" s="36">
        <f>+IFERROR(VLOOKUP($A1328,'TASA INTERVENCIÓN'!$A$9:$B$4757,2,0),D1327)</f>
        <v>5.5E-2</v>
      </c>
      <c r="E1328" s="52">
        <v>1.2500000000000001E-2</v>
      </c>
      <c r="F1328">
        <f t="shared" si="79"/>
        <v>0.95971563981042651</v>
      </c>
      <c r="G1328" s="9">
        <f t="shared" si="78"/>
        <v>2864.741587677725</v>
      </c>
      <c r="H1328" s="33">
        <f t="shared" si="80"/>
        <v>2782.403004694836</v>
      </c>
      <c r="I1328" s="34">
        <f t="shared" si="81"/>
        <v>202.58699530516378</v>
      </c>
    </row>
    <row r="1329" spans="1:9" x14ac:dyDescent="0.25">
      <c r="A1329" s="7">
        <v>42960</v>
      </c>
      <c r="B1329" s="9">
        <v>2984.99</v>
      </c>
      <c r="C1329" t="e">
        <f>+VLOOKUP($A1329,'USD X Barril WTI'!$A$6060:$B$8189,2,0)</f>
        <v>#N/A</v>
      </c>
      <c r="D1329" s="36">
        <f>+IFERROR(VLOOKUP($A1329,'TASA INTERVENCIÓN'!$A$9:$B$4757,2,0),D1328)</f>
        <v>5.5E-2</v>
      </c>
      <c r="E1329" s="52">
        <v>1.2500000000000001E-2</v>
      </c>
      <c r="F1329">
        <f t="shared" si="79"/>
        <v>0.95971563981042651</v>
      </c>
      <c r="G1329" s="9">
        <f t="shared" si="78"/>
        <v>2864.741587677725</v>
      </c>
      <c r="H1329" s="33">
        <f t="shared" si="80"/>
        <v>2767.9595305164321</v>
      </c>
      <c r="I1329" s="34">
        <f t="shared" si="81"/>
        <v>217.03046948356769</v>
      </c>
    </row>
    <row r="1330" spans="1:9" x14ac:dyDescent="0.25">
      <c r="A1330" s="7">
        <v>42961</v>
      </c>
      <c r="B1330" s="8">
        <v>2984.99</v>
      </c>
      <c r="C1330">
        <f>+VLOOKUP($A1330,'USD X Barril WTI'!$A$6060:$B$8189,2,0)</f>
        <v>47.59</v>
      </c>
      <c r="D1330" s="36">
        <f>+IFERROR(VLOOKUP($A1330,'TASA INTERVENCIÓN'!$A$9:$B$4757,2,0),D1329)</f>
        <v>5.5E-2</v>
      </c>
      <c r="E1330" s="52">
        <v>1.2500000000000001E-2</v>
      </c>
      <c r="F1330">
        <f t="shared" si="79"/>
        <v>0.95971563981042651</v>
      </c>
      <c r="G1330" s="9">
        <f t="shared" si="78"/>
        <v>2864.741587677725</v>
      </c>
      <c r="H1330" s="33">
        <f t="shared" si="80"/>
        <v>2767.9595305164321</v>
      </c>
      <c r="I1330" s="34">
        <f t="shared" si="81"/>
        <v>217.03046948356769</v>
      </c>
    </row>
    <row r="1331" spans="1:9" x14ac:dyDescent="0.25">
      <c r="A1331" s="7">
        <v>42962</v>
      </c>
      <c r="B1331" s="9">
        <v>2966.54</v>
      </c>
      <c r="C1331">
        <f>+VLOOKUP($A1331,'USD X Barril WTI'!$A$6060:$B$8189,2,0)</f>
        <v>47.57</v>
      </c>
      <c r="D1331" s="36">
        <f>+IFERROR(VLOOKUP($A1331,'TASA INTERVENCIÓN'!$A$9:$B$4757,2,0),D1330)</f>
        <v>5.5E-2</v>
      </c>
      <c r="E1331" s="52">
        <v>1.2500000000000001E-2</v>
      </c>
      <c r="F1331">
        <f t="shared" si="79"/>
        <v>0.95971563981042651</v>
      </c>
      <c r="G1331" s="9">
        <f t="shared" si="78"/>
        <v>2847.0348341232225</v>
      </c>
      <c r="H1331" s="33">
        <f t="shared" si="80"/>
        <v>2767.9595305164321</v>
      </c>
      <c r="I1331" s="34">
        <f t="shared" si="81"/>
        <v>198.58046948356787</v>
      </c>
    </row>
    <row r="1332" spans="1:9" x14ac:dyDescent="0.25">
      <c r="A1332" s="7">
        <v>42963</v>
      </c>
      <c r="B1332" s="8">
        <v>2974.7</v>
      </c>
      <c r="C1332">
        <f>+VLOOKUP($A1332,'USD X Barril WTI'!$A$6060:$B$8189,2,0)</f>
        <v>46.8</v>
      </c>
      <c r="D1332" s="36">
        <f>+IFERROR(VLOOKUP($A1332,'TASA INTERVENCIÓN'!$A$9:$B$4757,2,0),D1331)</f>
        <v>5.5E-2</v>
      </c>
      <c r="E1332" s="52">
        <v>1.2500000000000001E-2</v>
      </c>
      <c r="F1332">
        <f t="shared" si="79"/>
        <v>0.95971563981042651</v>
      </c>
      <c r="G1332" s="9">
        <f t="shared" si="78"/>
        <v>2854.8661137440754</v>
      </c>
      <c r="H1332" s="33">
        <f t="shared" si="80"/>
        <v>2734.9377464788731</v>
      </c>
      <c r="I1332" s="34">
        <f t="shared" si="81"/>
        <v>239.76225352112669</v>
      </c>
    </row>
    <row r="1333" spans="1:9" x14ac:dyDescent="0.25">
      <c r="A1333" s="7">
        <v>42964</v>
      </c>
      <c r="B1333" s="9">
        <v>2967.32</v>
      </c>
      <c r="C1333">
        <f>+VLOOKUP($A1333,'USD X Barril WTI'!$A$6060:$B$8189,2,0)</f>
        <v>47.07</v>
      </c>
      <c r="D1333" s="36">
        <f>+IFERROR(VLOOKUP($A1333,'TASA INTERVENCIÓN'!$A$9:$B$4757,2,0),D1332)</f>
        <v>5.5E-2</v>
      </c>
      <c r="E1333" s="52">
        <v>1.2500000000000001E-2</v>
      </c>
      <c r="F1333">
        <f t="shared" si="79"/>
        <v>0.95971563981042651</v>
      </c>
      <c r="G1333" s="9">
        <f t="shared" si="78"/>
        <v>2847.7834123222751</v>
      </c>
      <c r="H1333" s="33">
        <f t="shared" si="80"/>
        <v>2724.8377464788732</v>
      </c>
      <c r="I1333" s="34">
        <f t="shared" si="81"/>
        <v>242.48225352112695</v>
      </c>
    </row>
    <row r="1334" spans="1:9" x14ac:dyDescent="0.25">
      <c r="A1334" s="7">
        <v>42965</v>
      </c>
      <c r="B1334" s="8">
        <v>2980.03</v>
      </c>
      <c r="C1334">
        <f>+VLOOKUP($A1334,'USD X Barril WTI'!$A$6060:$B$8189,2,0)</f>
        <v>48.59</v>
      </c>
      <c r="D1334" s="36">
        <f>+IFERROR(VLOOKUP($A1334,'TASA INTERVENCIÓN'!$A$9:$B$4757,2,0),D1333)</f>
        <v>5.5E-2</v>
      </c>
      <c r="E1334" s="52">
        <v>1.2500000000000001E-2</v>
      </c>
      <c r="F1334">
        <f t="shared" si="79"/>
        <v>0.95971563981042651</v>
      </c>
      <c r="G1334" s="9">
        <f t="shared" si="78"/>
        <v>2859.9813981042657</v>
      </c>
      <c r="H1334" s="33">
        <f t="shared" si="80"/>
        <v>2743.9755868544603</v>
      </c>
      <c r="I1334" s="34">
        <f t="shared" si="81"/>
        <v>236.05441314553991</v>
      </c>
    </row>
    <row r="1335" spans="1:9" x14ac:dyDescent="0.25">
      <c r="A1335" s="7">
        <v>42966</v>
      </c>
      <c r="B1335" s="9">
        <v>2994.39</v>
      </c>
      <c r="C1335" t="e">
        <f>+VLOOKUP($A1335,'USD X Barril WTI'!$A$6060:$B$8189,2,0)</f>
        <v>#N/A</v>
      </c>
      <c r="D1335" s="36">
        <f>+IFERROR(VLOOKUP($A1335,'TASA INTERVENCIÓN'!$A$9:$B$4757,2,0),D1334)</f>
        <v>5.5E-2</v>
      </c>
      <c r="E1335" s="52">
        <v>1.2500000000000001E-2</v>
      </c>
      <c r="F1335">
        <f t="shared" si="79"/>
        <v>0.95971563981042651</v>
      </c>
      <c r="G1335" s="9">
        <f t="shared" si="78"/>
        <v>2873.762914691943</v>
      </c>
      <c r="H1335" s="33">
        <f t="shared" si="80"/>
        <v>2780.7338967136152</v>
      </c>
      <c r="I1335" s="34">
        <f t="shared" si="81"/>
        <v>213.65610328638468</v>
      </c>
    </row>
    <row r="1336" spans="1:9" x14ac:dyDescent="0.25">
      <c r="A1336" s="7">
        <v>42967</v>
      </c>
      <c r="B1336" s="8">
        <v>2994.39</v>
      </c>
      <c r="C1336" t="e">
        <f>+VLOOKUP($A1336,'USD X Barril WTI'!$A$6060:$B$8189,2,0)</f>
        <v>#N/A</v>
      </c>
      <c r="D1336" s="36">
        <f>+IFERROR(VLOOKUP($A1336,'TASA INTERVENCIÓN'!$A$9:$B$4757,2,0),D1335)</f>
        <v>5.5E-2</v>
      </c>
      <c r="E1336" s="52">
        <v>1.2500000000000001E-2</v>
      </c>
      <c r="F1336">
        <f t="shared" si="79"/>
        <v>0.95971563981042651</v>
      </c>
      <c r="G1336" s="9">
        <f t="shared" si="78"/>
        <v>2873.762914691943</v>
      </c>
      <c r="H1336" s="33">
        <f t="shared" si="80"/>
        <v>2740.2295774647887</v>
      </c>
      <c r="I1336" s="34">
        <f t="shared" si="81"/>
        <v>254.16042253521118</v>
      </c>
    </row>
    <row r="1337" spans="1:9" x14ac:dyDescent="0.25">
      <c r="A1337" s="7">
        <v>42968</v>
      </c>
      <c r="B1337" s="9">
        <v>2994.39</v>
      </c>
      <c r="C1337">
        <f>+VLOOKUP($A1337,'USD X Barril WTI'!$A$6060:$B$8189,2,0)</f>
        <v>47.39</v>
      </c>
      <c r="D1337" s="36">
        <f>+IFERROR(VLOOKUP($A1337,'TASA INTERVENCIÓN'!$A$9:$B$4757,2,0),D1336)</f>
        <v>5.5E-2</v>
      </c>
      <c r="E1337" s="52">
        <v>1.2500000000000001E-2</v>
      </c>
      <c r="F1337">
        <f t="shared" si="79"/>
        <v>0.95971563981042651</v>
      </c>
      <c r="G1337" s="9">
        <f t="shared" si="78"/>
        <v>2873.762914691943</v>
      </c>
      <c r="H1337" s="33">
        <f t="shared" si="80"/>
        <v>2740.2295774647887</v>
      </c>
      <c r="I1337" s="34">
        <f t="shared" si="81"/>
        <v>254.16042253521118</v>
      </c>
    </row>
    <row r="1338" spans="1:9" x14ac:dyDescent="0.25">
      <c r="A1338" s="7">
        <v>42969</v>
      </c>
      <c r="B1338" s="8">
        <v>2994.39</v>
      </c>
      <c r="C1338">
        <f>+VLOOKUP($A1338,'USD X Barril WTI'!$A$6060:$B$8189,2,0)</f>
        <v>47.65</v>
      </c>
      <c r="D1338" s="36">
        <f>+IFERROR(VLOOKUP($A1338,'TASA INTERVENCIÓN'!$A$9:$B$4757,2,0),D1337)</f>
        <v>5.5E-2</v>
      </c>
      <c r="E1338" s="52">
        <v>1.2500000000000001E-2</v>
      </c>
      <c r="F1338">
        <f t="shared" si="79"/>
        <v>0.95971563981042651</v>
      </c>
      <c r="G1338" s="9">
        <f t="shared" si="78"/>
        <v>2873.762914691943</v>
      </c>
      <c r="H1338" s="33">
        <f t="shared" si="80"/>
        <v>2740.2295774647887</v>
      </c>
      <c r="I1338" s="34">
        <f t="shared" si="81"/>
        <v>254.16042253521118</v>
      </c>
    </row>
    <row r="1339" spans="1:9" x14ac:dyDescent="0.25">
      <c r="A1339" s="7">
        <v>42970</v>
      </c>
      <c r="B1339" s="9">
        <v>2986.83</v>
      </c>
      <c r="C1339">
        <f>+VLOOKUP($A1339,'USD X Barril WTI'!$A$6060:$B$8189,2,0)</f>
        <v>48.45</v>
      </c>
      <c r="D1339" s="36">
        <f>+IFERROR(VLOOKUP($A1339,'TASA INTERVENCIÓN'!$A$9:$B$4757,2,0),D1338)</f>
        <v>5.5E-2</v>
      </c>
      <c r="E1339" s="52">
        <v>1.2500000000000001E-2</v>
      </c>
      <c r="F1339">
        <f t="shared" si="79"/>
        <v>0.95971563981042651</v>
      </c>
      <c r="G1339" s="9">
        <f t="shared" si="78"/>
        <v>2866.5074644549763</v>
      </c>
      <c r="H1339" s="33">
        <f t="shared" si="80"/>
        <v>2745.6067605633802</v>
      </c>
      <c r="I1339" s="34">
        <f t="shared" si="81"/>
        <v>241.22323943661968</v>
      </c>
    </row>
    <row r="1340" spans="1:9" x14ac:dyDescent="0.25">
      <c r="A1340" s="7">
        <v>42971</v>
      </c>
      <c r="B1340" s="8">
        <v>2986.88</v>
      </c>
      <c r="C1340">
        <f>+VLOOKUP($A1340,'USD X Barril WTI'!$A$6060:$B$8189,2,0)</f>
        <v>47.24</v>
      </c>
      <c r="D1340" s="36">
        <f>+IFERROR(VLOOKUP($A1340,'TASA INTERVENCIÓN'!$A$9:$B$4757,2,0),D1339)</f>
        <v>5.5E-2</v>
      </c>
      <c r="E1340" s="52">
        <v>1.2500000000000001E-2</v>
      </c>
      <c r="F1340">
        <f t="shared" si="79"/>
        <v>0.95971563981042651</v>
      </c>
      <c r="G1340" s="9">
        <f t="shared" si="78"/>
        <v>2866.5554502369669</v>
      </c>
      <c r="H1340" s="33">
        <f t="shared" si="80"/>
        <v>2754.606666666667</v>
      </c>
      <c r="I1340" s="34">
        <f t="shared" si="81"/>
        <v>232.27333333333308</v>
      </c>
    </row>
    <row r="1341" spans="1:9" x14ac:dyDescent="0.25">
      <c r="A1341" s="7">
        <v>42972</v>
      </c>
      <c r="B1341" s="9">
        <v>2972.98</v>
      </c>
      <c r="C1341">
        <f>+VLOOKUP($A1341,'USD X Barril WTI'!$A$6060:$B$8189,2,0)</f>
        <v>47.65</v>
      </c>
      <c r="D1341" s="36">
        <f>+IFERROR(VLOOKUP($A1341,'TASA INTERVENCIÓN'!$A$9:$B$4757,2,0),D1340)</f>
        <v>5.5E-2</v>
      </c>
      <c r="E1341" s="52">
        <v>1.2500000000000001E-2</v>
      </c>
      <c r="F1341">
        <f t="shared" si="79"/>
        <v>0.95971563981042651</v>
      </c>
      <c r="G1341" s="9">
        <f t="shared" si="78"/>
        <v>2853.2154028436016</v>
      </c>
      <c r="H1341" s="33">
        <f t="shared" si="80"/>
        <v>2755.2515492957746</v>
      </c>
      <c r="I1341" s="34">
        <f t="shared" si="81"/>
        <v>217.72845070422545</v>
      </c>
    </row>
    <row r="1342" spans="1:9" x14ac:dyDescent="0.25">
      <c r="A1342" s="7">
        <v>42973</v>
      </c>
      <c r="B1342" s="8">
        <v>2933.96</v>
      </c>
      <c r="C1342" t="e">
        <f>+VLOOKUP($A1342,'USD X Barril WTI'!$A$6060:$B$8189,2,0)</f>
        <v>#N/A</v>
      </c>
      <c r="D1342" s="36">
        <f>+IFERROR(VLOOKUP($A1342,'TASA INTERVENCIÓN'!$A$9:$B$4757,2,0),D1341)</f>
        <v>5.5E-2</v>
      </c>
      <c r="E1342" s="52">
        <v>1.2500000000000001E-2</v>
      </c>
      <c r="F1342">
        <f t="shared" si="79"/>
        <v>0.95971563981042651</v>
      </c>
      <c r="G1342" s="9">
        <f t="shared" si="78"/>
        <v>2815.7672985781992</v>
      </c>
      <c r="H1342" s="33">
        <f t="shared" si="80"/>
        <v>2761.2925821596245</v>
      </c>
      <c r="I1342" s="34">
        <f t="shared" si="81"/>
        <v>172.66741784037549</v>
      </c>
    </row>
    <row r="1343" spans="1:9" x14ac:dyDescent="0.25">
      <c r="A1343" s="7">
        <v>42974</v>
      </c>
      <c r="B1343" s="9">
        <v>2933.96</v>
      </c>
      <c r="C1343" t="e">
        <f>+VLOOKUP($A1343,'USD X Barril WTI'!$A$6060:$B$8189,2,0)</f>
        <v>#N/A</v>
      </c>
      <c r="D1343" s="36">
        <f>+IFERROR(VLOOKUP($A1343,'TASA INTERVENCIÓN'!$A$9:$B$4757,2,0),D1342)</f>
        <v>5.5E-2</v>
      </c>
      <c r="E1343" s="52">
        <v>1.2500000000000001E-2</v>
      </c>
      <c r="F1343">
        <f t="shared" si="79"/>
        <v>0.95971563981042651</v>
      </c>
      <c r="G1343" s="9">
        <f t="shared" si="78"/>
        <v>2815.7672985781992</v>
      </c>
      <c r="H1343" s="33">
        <f t="shared" si="80"/>
        <v>2763.0091079812205</v>
      </c>
      <c r="I1343" s="34">
        <f t="shared" si="81"/>
        <v>170.95089201877954</v>
      </c>
    </row>
    <row r="1344" spans="1:9" x14ac:dyDescent="0.25">
      <c r="A1344" s="7">
        <v>42975</v>
      </c>
      <c r="B1344" s="8">
        <v>2933.96</v>
      </c>
      <c r="C1344">
        <f>+VLOOKUP($A1344,'USD X Barril WTI'!$A$6060:$B$8189,2,0)</f>
        <v>46.4</v>
      </c>
      <c r="D1344" s="36">
        <f>+IFERROR(VLOOKUP($A1344,'TASA INTERVENCIÓN'!$A$9:$B$4757,2,0),D1343)</f>
        <v>5.5E-2</v>
      </c>
      <c r="E1344" s="52">
        <v>1.2500000000000001E-2</v>
      </c>
      <c r="F1344">
        <f t="shared" si="79"/>
        <v>0.95971563981042651</v>
      </c>
      <c r="G1344" s="9">
        <f t="shared" si="78"/>
        <v>2815.7672985781992</v>
      </c>
      <c r="H1344" s="33">
        <f t="shared" si="80"/>
        <v>2763.0091079812205</v>
      </c>
      <c r="I1344" s="34">
        <f t="shared" si="81"/>
        <v>170.95089201877954</v>
      </c>
    </row>
    <row r="1345" spans="1:9" x14ac:dyDescent="0.25">
      <c r="A1345" s="7">
        <v>42976</v>
      </c>
      <c r="B1345" s="9">
        <v>2934.23</v>
      </c>
      <c r="C1345">
        <f>+VLOOKUP($A1345,'USD X Barril WTI'!$A$6060:$B$8189,2,0)</f>
        <v>46.46</v>
      </c>
      <c r="D1345" s="36">
        <f>+IFERROR(VLOOKUP($A1345,'TASA INTERVENCIÓN'!$A$9:$B$4757,2,0),D1344)</f>
        <v>5.5E-2</v>
      </c>
      <c r="E1345" s="52">
        <v>1.2500000000000001E-2</v>
      </c>
      <c r="F1345">
        <f t="shared" si="79"/>
        <v>0.95971563981042651</v>
      </c>
      <c r="G1345" s="9">
        <f t="shared" si="78"/>
        <v>2816.0264218009479</v>
      </c>
      <c r="H1345" s="33">
        <f t="shared" si="80"/>
        <v>2763.0091079812205</v>
      </c>
      <c r="I1345" s="34">
        <f t="shared" si="81"/>
        <v>171.22089201877952</v>
      </c>
    </row>
    <row r="1346" spans="1:9" x14ac:dyDescent="0.25">
      <c r="A1346" s="7">
        <v>42977</v>
      </c>
      <c r="B1346" s="8">
        <v>2940.35</v>
      </c>
      <c r="C1346">
        <f>+VLOOKUP($A1346,'USD X Barril WTI'!$A$6060:$B$8189,2,0)</f>
        <v>45.96</v>
      </c>
      <c r="D1346" s="36">
        <f>+IFERROR(VLOOKUP($A1346,'TASA INTERVENCIÓN'!$A$9:$B$4757,2,0),D1345)</f>
        <v>5.5E-2</v>
      </c>
      <c r="E1346" s="52">
        <v>1.2500000000000001E-2</v>
      </c>
      <c r="F1346">
        <f t="shared" si="79"/>
        <v>0.95971563981042651</v>
      </c>
      <c r="G1346" s="9">
        <f t="shared" si="78"/>
        <v>2821.8998815165874</v>
      </c>
      <c r="H1346" s="33">
        <f t="shared" si="80"/>
        <v>2769.5103058823529</v>
      </c>
      <c r="I1346" s="34">
        <f t="shared" si="81"/>
        <v>170.83969411764701</v>
      </c>
    </row>
    <row r="1347" spans="1:9" x14ac:dyDescent="0.25">
      <c r="A1347" s="7">
        <v>42978</v>
      </c>
      <c r="B1347" s="9">
        <v>2937.09</v>
      </c>
      <c r="C1347">
        <f>+VLOOKUP($A1347,'USD X Barril WTI'!$A$6060:$B$8189,2,0)</f>
        <v>47.26</v>
      </c>
      <c r="D1347" s="36">
        <f>+IFERROR(VLOOKUP($A1347,'TASA INTERVENCIÓN'!$A$9:$B$4757,2,0),D1346)</f>
        <v>5.5E-2</v>
      </c>
      <c r="E1347" s="52">
        <v>1.2500000000000001E-2</v>
      </c>
      <c r="F1347">
        <f t="shared" si="79"/>
        <v>0.95971563981042651</v>
      </c>
      <c r="G1347" s="9">
        <f t="shared" si="78"/>
        <v>2818.7712085308058</v>
      </c>
      <c r="H1347" s="33">
        <f t="shared" si="80"/>
        <v>2776.116894117647</v>
      </c>
      <c r="I1347" s="34">
        <f t="shared" si="81"/>
        <v>160.97310588235314</v>
      </c>
    </row>
    <row r="1348" spans="1:9" x14ac:dyDescent="0.25">
      <c r="A1348" s="7">
        <v>42979</v>
      </c>
      <c r="B1348" s="8">
        <v>2948.09</v>
      </c>
      <c r="C1348">
        <f>+VLOOKUP($A1348,'USD X Barril WTI'!$A$6060:$B$8189,2,0)</f>
        <v>47.32</v>
      </c>
      <c r="D1348" s="36">
        <f>+IFERROR(VLOOKUP($A1348,'TASA INTERVENCIÓN'!$A$9:$B$4757,2,0),D1347)</f>
        <v>5.2499999999999998E-2</v>
      </c>
      <c r="E1348" s="52">
        <v>1.2500000000000001E-2</v>
      </c>
      <c r="F1348">
        <f t="shared" si="79"/>
        <v>0.96199524940617576</v>
      </c>
      <c r="G1348" s="9">
        <f t="shared" si="78"/>
        <v>2836.048574821853</v>
      </c>
      <c r="H1348" s="33">
        <f t="shared" si="80"/>
        <v>2776.6682352941175</v>
      </c>
      <c r="I1348" s="34">
        <f t="shared" si="81"/>
        <v>171.42176470588265</v>
      </c>
    </row>
    <row r="1349" spans="1:9" x14ac:dyDescent="0.25">
      <c r="A1349" s="7">
        <v>42980</v>
      </c>
      <c r="B1349" s="9">
        <v>2936.07</v>
      </c>
      <c r="C1349" t="e">
        <f>+VLOOKUP($A1349,'USD X Barril WTI'!$A$6060:$B$8189,2,0)</f>
        <v>#N/A</v>
      </c>
      <c r="D1349" s="36">
        <f>+IFERROR(VLOOKUP($A1349,'TASA INTERVENCIÓN'!$A$9:$B$4757,2,0),D1348)</f>
        <v>5.2499999999999998E-2</v>
      </c>
      <c r="E1349" s="52">
        <v>1.2500000000000001E-2</v>
      </c>
      <c r="F1349">
        <f t="shared" si="79"/>
        <v>0.96199524940617576</v>
      </c>
      <c r="G1349" s="9">
        <f t="shared" si="78"/>
        <v>2824.4853919239904</v>
      </c>
      <c r="H1349" s="33">
        <f t="shared" si="80"/>
        <v>2752.6468705882353</v>
      </c>
      <c r="I1349" s="34">
        <f t="shared" si="81"/>
        <v>183.42312941176488</v>
      </c>
    </row>
    <row r="1350" spans="1:9" x14ac:dyDescent="0.25">
      <c r="A1350" s="7">
        <v>42981</v>
      </c>
      <c r="B1350" s="8">
        <v>2936.07</v>
      </c>
      <c r="C1350" t="e">
        <f>+VLOOKUP($A1350,'USD X Barril WTI'!$A$6060:$B$8189,2,0)</f>
        <v>#N/A</v>
      </c>
      <c r="D1350" s="36">
        <f>+IFERROR(VLOOKUP($A1350,'TASA INTERVENCIÓN'!$A$9:$B$4757,2,0),D1349)</f>
        <v>5.2499999999999998E-2</v>
      </c>
      <c r="E1350" s="52">
        <v>1.2500000000000001E-2</v>
      </c>
      <c r="F1350">
        <f t="shared" si="79"/>
        <v>0.96199524940617576</v>
      </c>
      <c r="G1350" s="9">
        <f t="shared" si="78"/>
        <v>2824.4853919239904</v>
      </c>
      <c r="H1350" s="33">
        <f t="shared" si="80"/>
        <v>2751.686776470588</v>
      </c>
      <c r="I1350" s="34">
        <f t="shared" si="81"/>
        <v>184.38322352941213</v>
      </c>
    </row>
    <row r="1351" spans="1:9" x14ac:dyDescent="0.25">
      <c r="A1351" s="7">
        <v>42982</v>
      </c>
      <c r="B1351" s="9">
        <v>2936.07</v>
      </c>
      <c r="C1351" t="e">
        <f>+VLOOKUP($A1351,'USD X Barril WTI'!$A$6060:$B$8189,2,0)</f>
        <v>#N/A</v>
      </c>
      <c r="D1351" s="36">
        <f>+IFERROR(VLOOKUP($A1351,'TASA INTERVENCIÓN'!$A$9:$B$4757,2,0),D1350)</f>
        <v>5.2499999999999998E-2</v>
      </c>
      <c r="E1351" s="52">
        <v>1.2500000000000001E-2</v>
      </c>
      <c r="F1351">
        <f t="shared" si="79"/>
        <v>0.96199524940617576</v>
      </c>
      <c r="G1351" s="9">
        <f t="shared" si="78"/>
        <v>2824.4853919239904</v>
      </c>
      <c r="H1351" s="33">
        <f t="shared" si="80"/>
        <v>2751.686776470588</v>
      </c>
      <c r="I1351" s="34">
        <f t="shared" si="81"/>
        <v>184.38322352941213</v>
      </c>
    </row>
    <row r="1352" spans="1:9" x14ac:dyDescent="0.25">
      <c r="A1352" s="7">
        <v>42983</v>
      </c>
      <c r="B1352" s="8">
        <v>2936.07</v>
      </c>
      <c r="C1352">
        <f>+VLOOKUP($A1352,'USD X Barril WTI'!$A$6060:$B$8189,2,0)</f>
        <v>48.63</v>
      </c>
      <c r="D1352" s="36">
        <f>+IFERROR(VLOOKUP($A1352,'TASA INTERVENCIÓN'!$A$9:$B$4757,2,0),D1351)</f>
        <v>5.2499999999999998E-2</v>
      </c>
      <c r="E1352" s="52">
        <v>1.2500000000000001E-2</v>
      </c>
      <c r="F1352">
        <f t="shared" si="79"/>
        <v>0.96199524940617576</v>
      </c>
      <c r="G1352" s="9">
        <f t="shared" si="78"/>
        <v>2824.4853919239904</v>
      </c>
      <c r="H1352" s="33">
        <f t="shared" si="80"/>
        <v>2751.686776470588</v>
      </c>
      <c r="I1352" s="34">
        <f t="shared" si="81"/>
        <v>184.38322352941213</v>
      </c>
    </row>
    <row r="1353" spans="1:9" x14ac:dyDescent="0.25">
      <c r="A1353" s="7">
        <v>42984</v>
      </c>
      <c r="B1353" s="9">
        <v>2923.49</v>
      </c>
      <c r="C1353">
        <f>+VLOOKUP($A1353,'USD X Barril WTI'!$A$6060:$B$8189,2,0)</f>
        <v>49.13</v>
      </c>
      <c r="D1353" s="36">
        <f>+IFERROR(VLOOKUP($A1353,'TASA INTERVENCIÓN'!$A$9:$B$4757,2,0),D1352)</f>
        <v>5.2499999999999998E-2</v>
      </c>
      <c r="E1353" s="52">
        <v>1.2500000000000001E-2</v>
      </c>
      <c r="F1353">
        <f t="shared" si="79"/>
        <v>0.96199524940617576</v>
      </c>
      <c r="G1353" s="9">
        <f t="shared" ref="G1353:G1416" si="82">+B1353*F1353</f>
        <v>2812.3834916864607</v>
      </c>
      <c r="H1353" s="33">
        <f t="shared" si="80"/>
        <v>2752.7609411764706</v>
      </c>
      <c r="I1353" s="34">
        <f t="shared" si="81"/>
        <v>170.72905882352916</v>
      </c>
    </row>
    <row r="1354" spans="1:9" x14ac:dyDescent="0.25">
      <c r="A1354" s="7">
        <v>42985</v>
      </c>
      <c r="B1354" s="8">
        <v>2919.5</v>
      </c>
      <c r="C1354">
        <f>+VLOOKUP($A1354,'USD X Barril WTI'!$A$6060:$B$8189,2,0)</f>
        <v>49.1</v>
      </c>
      <c r="D1354" s="36">
        <f>+IFERROR(VLOOKUP($A1354,'TASA INTERVENCIÓN'!$A$9:$B$4757,2,0),D1353)</f>
        <v>5.2499999999999998E-2</v>
      </c>
      <c r="E1354" s="52">
        <v>1.2500000000000001E-2</v>
      </c>
      <c r="F1354">
        <f t="shared" ref="F1354:F1417" si="83">+(1+E1354)/(1+D1354)</f>
        <v>0.96199524940617576</v>
      </c>
      <c r="G1354" s="9">
        <f t="shared" si="82"/>
        <v>2808.5451306413302</v>
      </c>
      <c r="H1354" s="33">
        <f t="shared" si="80"/>
        <v>2750.7742117647058</v>
      </c>
      <c r="I1354" s="34">
        <f t="shared" si="81"/>
        <v>168.7257882352942</v>
      </c>
    </row>
    <row r="1355" spans="1:9" x14ac:dyDescent="0.25">
      <c r="A1355" s="7">
        <v>42986</v>
      </c>
      <c r="B1355" s="9">
        <v>2907.96</v>
      </c>
      <c r="C1355">
        <f>+VLOOKUP($A1355,'USD X Barril WTI'!$A$6060:$B$8189,2,0)</f>
        <v>47.44</v>
      </c>
      <c r="D1355" s="36">
        <f>+IFERROR(VLOOKUP($A1355,'TASA INTERVENCIÓN'!$A$9:$B$4757,2,0),D1354)</f>
        <v>5.2499999999999998E-2</v>
      </c>
      <c r="E1355" s="52">
        <v>1.2500000000000001E-2</v>
      </c>
      <c r="F1355">
        <f t="shared" si="83"/>
        <v>0.96199524940617576</v>
      </c>
      <c r="G1355" s="9">
        <f t="shared" si="82"/>
        <v>2797.4437054631831</v>
      </c>
      <c r="H1355" s="33">
        <f t="shared" si="80"/>
        <v>2763.4550588235293</v>
      </c>
      <c r="I1355" s="34">
        <f t="shared" si="81"/>
        <v>144.50494117647077</v>
      </c>
    </row>
    <row r="1356" spans="1:9" x14ac:dyDescent="0.25">
      <c r="A1356" s="7">
        <v>42987</v>
      </c>
      <c r="B1356" s="8">
        <v>2909.15</v>
      </c>
      <c r="C1356" t="e">
        <f>+VLOOKUP($A1356,'USD X Barril WTI'!$A$6060:$B$8189,2,0)</f>
        <v>#N/A</v>
      </c>
      <c r="D1356" s="36">
        <f>+IFERROR(VLOOKUP($A1356,'TASA INTERVENCIÓN'!$A$9:$B$4757,2,0),D1355)</f>
        <v>5.2499999999999998E-2</v>
      </c>
      <c r="E1356" s="52">
        <v>1.2500000000000001E-2</v>
      </c>
      <c r="F1356">
        <f t="shared" si="83"/>
        <v>0.96199524940617576</v>
      </c>
      <c r="G1356" s="9">
        <f t="shared" si="82"/>
        <v>2798.5884798099764</v>
      </c>
      <c r="H1356" s="33">
        <f t="shared" si="80"/>
        <v>2775.5465411764708</v>
      </c>
      <c r="I1356" s="34">
        <f t="shared" si="81"/>
        <v>133.60345882352931</v>
      </c>
    </row>
    <row r="1357" spans="1:9" x14ac:dyDescent="0.25">
      <c r="A1357" s="7">
        <v>42988</v>
      </c>
      <c r="B1357" s="9">
        <v>2909.15</v>
      </c>
      <c r="C1357" t="e">
        <f>+VLOOKUP($A1357,'USD X Barril WTI'!$A$6060:$B$8189,2,0)</f>
        <v>#N/A</v>
      </c>
      <c r="D1357" s="36">
        <f>+IFERROR(VLOOKUP($A1357,'TASA INTERVENCIÓN'!$A$9:$B$4757,2,0),D1356)</f>
        <v>5.2499999999999998E-2</v>
      </c>
      <c r="E1357" s="52">
        <v>1.2500000000000001E-2</v>
      </c>
      <c r="F1357">
        <f t="shared" si="83"/>
        <v>0.96199524940617576</v>
      </c>
      <c r="G1357" s="9">
        <f t="shared" si="82"/>
        <v>2798.5884798099764</v>
      </c>
      <c r="H1357" s="33">
        <f t="shared" si="80"/>
        <v>2775.3183999999997</v>
      </c>
      <c r="I1357" s="34">
        <f t="shared" si="81"/>
        <v>133.83160000000044</v>
      </c>
    </row>
    <row r="1358" spans="1:9" x14ac:dyDescent="0.25">
      <c r="A1358" s="7">
        <v>42989</v>
      </c>
      <c r="B1358" s="8">
        <v>2909.15</v>
      </c>
      <c r="C1358">
        <f>+VLOOKUP($A1358,'USD X Barril WTI'!$A$6060:$B$8189,2,0)</f>
        <v>48.06</v>
      </c>
      <c r="D1358" s="36">
        <f>+IFERROR(VLOOKUP($A1358,'TASA INTERVENCIÓN'!$A$9:$B$4757,2,0),D1357)</f>
        <v>5.2499999999999998E-2</v>
      </c>
      <c r="E1358" s="52">
        <v>1.2500000000000001E-2</v>
      </c>
      <c r="F1358">
        <f t="shared" si="83"/>
        <v>0.96199524940617576</v>
      </c>
      <c r="G1358" s="9">
        <f t="shared" si="82"/>
        <v>2798.5884798099764</v>
      </c>
      <c r="H1358" s="33">
        <f t="shared" si="80"/>
        <v>2775.3183999999997</v>
      </c>
      <c r="I1358" s="34">
        <f t="shared" si="81"/>
        <v>133.83160000000044</v>
      </c>
    </row>
    <row r="1359" spans="1:9" x14ac:dyDescent="0.25">
      <c r="A1359" s="7">
        <v>42990</v>
      </c>
      <c r="B1359" s="9">
        <v>2916.1</v>
      </c>
      <c r="C1359">
        <f>+VLOOKUP($A1359,'USD X Barril WTI'!$A$6060:$B$8189,2,0)</f>
        <v>48.21</v>
      </c>
      <c r="D1359" s="36">
        <f>+IFERROR(VLOOKUP($A1359,'TASA INTERVENCIÓN'!$A$9:$B$4757,2,0),D1358)</f>
        <v>5.2499999999999998E-2</v>
      </c>
      <c r="E1359" s="52">
        <v>1.2500000000000001E-2</v>
      </c>
      <c r="F1359">
        <f t="shared" si="83"/>
        <v>0.96199524940617576</v>
      </c>
      <c r="G1359" s="9">
        <f t="shared" si="82"/>
        <v>2805.2743467933492</v>
      </c>
      <c r="H1359" s="33">
        <f t="shared" si="80"/>
        <v>2775.3183999999997</v>
      </c>
      <c r="I1359" s="34">
        <f t="shared" si="81"/>
        <v>140.78160000000025</v>
      </c>
    </row>
    <row r="1360" spans="1:9" x14ac:dyDescent="0.25">
      <c r="A1360" s="7">
        <v>42991</v>
      </c>
      <c r="B1360" s="8">
        <v>2923.03</v>
      </c>
      <c r="C1360">
        <f>+VLOOKUP($A1360,'USD X Barril WTI'!$A$6060:$B$8189,2,0)</f>
        <v>49.3</v>
      </c>
      <c r="D1360" s="36">
        <f>+IFERROR(VLOOKUP($A1360,'TASA INTERVENCIÓN'!$A$9:$B$4757,2,0),D1359)</f>
        <v>5.2499999999999998E-2</v>
      </c>
      <c r="E1360" s="52">
        <v>1.2500000000000001E-2</v>
      </c>
      <c r="F1360">
        <f t="shared" si="83"/>
        <v>0.96199524940617576</v>
      </c>
      <c r="G1360" s="9">
        <f t="shared" si="82"/>
        <v>2811.9409738717341</v>
      </c>
      <c r="H1360" s="33">
        <f t="shared" si="80"/>
        <v>2784.4630588235291</v>
      </c>
      <c r="I1360" s="34">
        <f t="shared" si="81"/>
        <v>138.56694117647112</v>
      </c>
    </row>
    <row r="1361" spans="1:9" x14ac:dyDescent="0.25">
      <c r="A1361" s="7">
        <v>42992</v>
      </c>
      <c r="B1361" s="9">
        <v>2909.52</v>
      </c>
      <c r="C1361">
        <f>+VLOOKUP($A1361,'USD X Barril WTI'!$A$6060:$B$8189,2,0)</f>
        <v>49.86</v>
      </c>
      <c r="D1361" s="36">
        <f>+IFERROR(VLOOKUP($A1361,'TASA INTERVENCIÓN'!$A$9:$B$4757,2,0),D1360)</f>
        <v>5.2499999999999998E-2</v>
      </c>
      <c r="E1361" s="52">
        <v>1.2500000000000001E-2</v>
      </c>
      <c r="F1361">
        <f t="shared" si="83"/>
        <v>0.96199524940617576</v>
      </c>
      <c r="G1361" s="9">
        <f t="shared" si="82"/>
        <v>2798.9444180522564</v>
      </c>
      <c r="H1361" s="33">
        <f t="shared" si="80"/>
        <v>2795.1003529411764</v>
      </c>
      <c r="I1361" s="34">
        <f t="shared" si="81"/>
        <v>114.41964705882356</v>
      </c>
    </row>
    <row r="1362" spans="1:9" x14ac:dyDescent="0.25">
      <c r="A1362" s="7">
        <v>42993</v>
      </c>
      <c r="B1362" s="8">
        <v>2905.98</v>
      </c>
      <c r="C1362">
        <f>+VLOOKUP($A1362,'USD X Barril WTI'!$A$6060:$B$8189,2,0)</f>
        <v>49.9</v>
      </c>
      <c r="D1362" s="36">
        <f>+IFERROR(VLOOKUP($A1362,'TASA INTERVENCIÓN'!$A$9:$B$4757,2,0),D1361)</f>
        <v>5.2499999999999998E-2</v>
      </c>
      <c r="E1362" s="52">
        <v>1.2500000000000001E-2</v>
      </c>
      <c r="F1362">
        <f t="shared" si="83"/>
        <v>0.96199524940617576</v>
      </c>
      <c r="G1362" s="9">
        <f t="shared" si="82"/>
        <v>2795.5389548693588</v>
      </c>
      <c r="H1362" s="33">
        <f t="shared" si="80"/>
        <v>2787.1147058823526</v>
      </c>
      <c r="I1362" s="34">
        <f t="shared" si="81"/>
        <v>118.86529411764741</v>
      </c>
    </row>
    <row r="1363" spans="1:9" x14ac:dyDescent="0.25">
      <c r="A1363" s="7">
        <v>42994</v>
      </c>
      <c r="B1363" s="9">
        <v>2897.83</v>
      </c>
      <c r="C1363" t="e">
        <f>+VLOOKUP($A1363,'USD X Barril WTI'!$A$6060:$B$8189,2,0)</f>
        <v>#N/A</v>
      </c>
      <c r="D1363" s="36">
        <f>+IFERROR(VLOOKUP($A1363,'TASA INTERVENCIÓN'!$A$9:$B$4757,2,0),D1362)</f>
        <v>5.2499999999999998E-2</v>
      </c>
      <c r="E1363" s="52">
        <v>1.2500000000000001E-2</v>
      </c>
      <c r="F1363">
        <f t="shared" si="83"/>
        <v>0.96199524940617576</v>
      </c>
      <c r="G1363" s="9">
        <f t="shared" si="82"/>
        <v>2787.698693586698</v>
      </c>
      <c r="H1363" s="33">
        <f t="shared" si="80"/>
        <v>2814.8262352941174</v>
      </c>
      <c r="I1363" s="34">
        <f t="shared" si="81"/>
        <v>83.003764705882531</v>
      </c>
    </row>
    <row r="1364" spans="1:9" x14ac:dyDescent="0.25">
      <c r="A1364" s="7">
        <v>42995</v>
      </c>
      <c r="B1364" s="8">
        <v>2897.83</v>
      </c>
      <c r="C1364" t="e">
        <f>+VLOOKUP($A1364,'USD X Barril WTI'!$A$6060:$B$8189,2,0)</f>
        <v>#N/A</v>
      </c>
      <c r="D1364" s="36">
        <f>+IFERROR(VLOOKUP($A1364,'TASA INTERVENCIÓN'!$A$9:$B$4757,2,0),D1363)</f>
        <v>5.2499999999999998E-2</v>
      </c>
      <c r="E1364" s="52">
        <v>1.2500000000000001E-2</v>
      </c>
      <c r="F1364">
        <f t="shared" si="83"/>
        <v>0.96199524940617576</v>
      </c>
      <c r="G1364" s="9">
        <f t="shared" si="82"/>
        <v>2787.698693586698</v>
      </c>
      <c r="H1364" s="33">
        <f t="shared" si="80"/>
        <v>2822.3068235294113</v>
      </c>
      <c r="I1364" s="34">
        <f t="shared" si="81"/>
        <v>75.523176470588623</v>
      </c>
    </row>
    <row r="1365" spans="1:9" x14ac:dyDescent="0.25">
      <c r="A1365" s="7">
        <v>42996</v>
      </c>
      <c r="B1365" s="9">
        <v>2897.83</v>
      </c>
      <c r="C1365">
        <f>+VLOOKUP($A1365,'USD X Barril WTI'!$A$6060:$B$8189,2,0)</f>
        <v>49.88</v>
      </c>
      <c r="D1365" s="36">
        <f>+IFERROR(VLOOKUP($A1365,'TASA INTERVENCIÓN'!$A$9:$B$4757,2,0),D1364)</f>
        <v>5.2499999999999998E-2</v>
      </c>
      <c r="E1365" s="52">
        <v>1.2500000000000001E-2</v>
      </c>
      <c r="F1365">
        <f t="shared" si="83"/>
        <v>0.96199524940617576</v>
      </c>
      <c r="G1365" s="9">
        <f t="shared" si="82"/>
        <v>2787.698693586698</v>
      </c>
      <c r="H1365" s="33">
        <f t="shared" si="80"/>
        <v>2822.3068235294113</v>
      </c>
      <c r="I1365" s="34">
        <f t="shared" si="81"/>
        <v>75.523176470588623</v>
      </c>
    </row>
    <row r="1366" spans="1:9" x14ac:dyDescent="0.25">
      <c r="A1366" s="7">
        <v>42997</v>
      </c>
      <c r="B1366" s="8">
        <v>2906.06</v>
      </c>
      <c r="C1366">
        <f>+VLOOKUP($A1366,'USD X Barril WTI'!$A$6060:$B$8189,2,0)</f>
        <v>49.54</v>
      </c>
      <c r="D1366" s="36">
        <f>+IFERROR(VLOOKUP($A1366,'TASA INTERVENCIÓN'!$A$9:$B$4757,2,0),D1365)</f>
        <v>5.2499999999999998E-2</v>
      </c>
      <c r="E1366" s="52">
        <v>1.2500000000000001E-2</v>
      </c>
      <c r="F1366">
        <f t="shared" si="83"/>
        <v>0.96199524940617576</v>
      </c>
      <c r="G1366" s="9">
        <f t="shared" si="82"/>
        <v>2795.6159144893109</v>
      </c>
      <c r="H1366" s="33">
        <f t="shared" si="80"/>
        <v>2822.3068235294113</v>
      </c>
      <c r="I1366" s="34">
        <f t="shared" si="81"/>
        <v>83.753176470588642</v>
      </c>
    </row>
    <row r="1367" spans="1:9" x14ac:dyDescent="0.25">
      <c r="A1367" s="7">
        <v>42998</v>
      </c>
      <c r="B1367" s="9">
        <v>2904.6</v>
      </c>
      <c r="C1367">
        <f>+VLOOKUP($A1367,'USD X Barril WTI'!$A$6060:$B$8189,2,0)</f>
        <v>50.29</v>
      </c>
      <c r="D1367" s="36">
        <f>+IFERROR(VLOOKUP($A1367,'TASA INTERVENCIÓN'!$A$9:$B$4757,2,0),D1366)</f>
        <v>5.2499999999999998E-2</v>
      </c>
      <c r="E1367" s="52">
        <v>1.2500000000000001E-2</v>
      </c>
      <c r="F1367">
        <f t="shared" si="83"/>
        <v>0.96199524940617576</v>
      </c>
      <c r="G1367" s="9">
        <f t="shared" si="82"/>
        <v>2794.2114014251779</v>
      </c>
      <c r="H1367" s="33">
        <f t="shared" si="80"/>
        <v>2822.3068235294113</v>
      </c>
      <c r="I1367" s="34">
        <f t="shared" si="81"/>
        <v>82.293176470588605</v>
      </c>
    </row>
    <row r="1368" spans="1:9" x14ac:dyDescent="0.25">
      <c r="A1368" s="7">
        <v>42999</v>
      </c>
      <c r="B1368" s="8">
        <v>2893.18</v>
      </c>
      <c r="C1368">
        <f>+VLOOKUP($A1368,'USD X Barril WTI'!$A$6060:$B$8189,2,0)</f>
        <v>50.58</v>
      </c>
      <c r="D1368" s="36">
        <f>+IFERROR(VLOOKUP($A1368,'TASA INTERVENCIÓN'!$A$9:$B$4757,2,0),D1367)</f>
        <v>5.2499999999999998E-2</v>
      </c>
      <c r="E1368" s="52">
        <v>1.2500000000000001E-2</v>
      </c>
      <c r="F1368">
        <f t="shared" si="83"/>
        <v>0.96199524940617576</v>
      </c>
      <c r="G1368" s="9">
        <f t="shared" si="82"/>
        <v>2783.2254156769595</v>
      </c>
      <c r="H1368" s="33">
        <f t="shared" si="80"/>
        <v>2886.9638823529413</v>
      </c>
      <c r="I1368" s="34">
        <f t="shared" si="81"/>
        <v>6.2161176470585815</v>
      </c>
    </row>
    <row r="1369" spans="1:9" x14ac:dyDescent="0.25">
      <c r="A1369" s="7">
        <v>43000</v>
      </c>
      <c r="B1369" s="9">
        <v>2913.96</v>
      </c>
      <c r="C1369">
        <f>+VLOOKUP($A1369,'USD X Barril WTI'!$A$6060:$B$8189,2,0)</f>
        <v>50.33</v>
      </c>
      <c r="D1369" s="36">
        <f>+IFERROR(VLOOKUP($A1369,'TASA INTERVENCIÓN'!$A$9:$B$4757,2,0),D1368)</f>
        <v>5.2499999999999998E-2</v>
      </c>
      <c r="E1369" s="52">
        <v>1.2500000000000001E-2</v>
      </c>
      <c r="F1369">
        <f t="shared" si="83"/>
        <v>0.96199524940617576</v>
      </c>
      <c r="G1369" s="9">
        <f t="shared" si="82"/>
        <v>2803.2156769596199</v>
      </c>
      <c r="H1369" s="33">
        <f t="shared" si="80"/>
        <v>2910.1870588235292</v>
      </c>
      <c r="I1369" s="34">
        <f t="shared" si="81"/>
        <v>3.7729411764707947</v>
      </c>
    </row>
    <row r="1370" spans="1:9" x14ac:dyDescent="0.25">
      <c r="A1370" s="7">
        <v>43001</v>
      </c>
      <c r="B1370" s="8">
        <v>2900.73</v>
      </c>
      <c r="C1370" t="e">
        <f>+VLOOKUP($A1370,'USD X Barril WTI'!$A$6060:$B$8189,2,0)</f>
        <v>#N/A</v>
      </c>
      <c r="D1370" s="36">
        <f>+IFERROR(VLOOKUP($A1370,'TASA INTERVENCIÓN'!$A$9:$B$4757,2,0),D1369)</f>
        <v>5.2499999999999998E-2</v>
      </c>
      <c r="E1370" s="52">
        <v>1.2500000000000001E-2</v>
      </c>
      <c r="F1370">
        <f t="shared" si="83"/>
        <v>0.96199524940617576</v>
      </c>
      <c r="G1370" s="9">
        <f t="shared" si="82"/>
        <v>2790.4884798099761</v>
      </c>
      <c r="H1370" s="33">
        <f t="shared" si="80"/>
        <v>2892.9674117647055</v>
      </c>
      <c r="I1370" s="34">
        <f t="shared" si="81"/>
        <v>7.7625882352945155</v>
      </c>
    </row>
    <row r="1371" spans="1:9" x14ac:dyDescent="0.25">
      <c r="A1371" s="7">
        <v>43002</v>
      </c>
      <c r="B1371" s="9">
        <v>2900.73</v>
      </c>
      <c r="C1371" t="e">
        <f>+VLOOKUP($A1371,'USD X Barril WTI'!$A$6060:$B$8189,2,0)</f>
        <v>#N/A</v>
      </c>
      <c r="D1371" s="36">
        <f>+IFERROR(VLOOKUP($A1371,'TASA INTERVENCIÓN'!$A$9:$B$4757,2,0),D1370)</f>
        <v>5.2499999999999998E-2</v>
      </c>
      <c r="E1371" s="52">
        <v>1.2500000000000001E-2</v>
      </c>
      <c r="F1371">
        <f t="shared" si="83"/>
        <v>0.96199524940617576</v>
      </c>
      <c r="G1371" s="9">
        <f t="shared" si="82"/>
        <v>2790.4884798099761</v>
      </c>
      <c r="H1371" s="33">
        <f t="shared" si="80"/>
        <v>2869.0009411764704</v>
      </c>
      <c r="I1371" s="34">
        <f t="shared" si="81"/>
        <v>31.729058823529613</v>
      </c>
    </row>
    <row r="1372" spans="1:9" x14ac:dyDescent="0.25">
      <c r="A1372" s="7">
        <v>43003</v>
      </c>
      <c r="B1372" s="8">
        <v>2900.73</v>
      </c>
      <c r="C1372">
        <f>+VLOOKUP($A1372,'USD X Barril WTI'!$A$6060:$B$8189,2,0)</f>
        <v>51.85</v>
      </c>
      <c r="D1372" s="36">
        <f>+IFERROR(VLOOKUP($A1372,'TASA INTERVENCIÓN'!$A$9:$B$4757,2,0),D1371)</f>
        <v>5.2499999999999998E-2</v>
      </c>
      <c r="E1372" s="52">
        <v>1.2500000000000001E-2</v>
      </c>
      <c r="F1372">
        <f t="shared" si="83"/>
        <v>0.96199524940617576</v>
      </c>
      <c r="G1372" s="9">
        <f t="shared" si="82"/>
        <v>2790.4884798099761</v>
      </c>
      <c r="H1372" s="33">
        <f t="shared" si="80"/>
        <v>2869.0009411764704</v>
      </c>
      <c r="I1372" s="34">
        <f t="shared" si="81"/>
        <v>31.729058823529613</v>
      </c>
    </row>
    <row r="1373" spans="1:9" x14ac:dyDescent="0.25">
      <c r="A1373" s="7">
        <v>43004</v>
      </c>
      <c r="B1373" s="9">
        <v>2924.57</v>
      </c>
      <c r="C1373">
        <f>+VLOOKUP($A1373,'USD X Barril WTI'!$A$6060:$B$8189,2,0)</f>
        <v>51.59</v>
      </c>
      <c r="D1373" s="36">
        <f>+IFERROR(VLOOKUP($A1373,'TASA INTERVENCIÓN'!$A$9:$B$4757,2,0),D1372)</f>
        <v>5.2499999999999998E-2</v>
      </c>
      <c r="E1373" s="52">
        <v>1.2500000000000001E-2</v>
      </c>
      <c r="F1373">
        <f t="shared" si="83"/>
        <v>0.96199524940617576</v>
      </c>
      <c r="G1373" s="9">
        <f t="shared" si="82"/>
        <v>2813.4224465558195</v>
      </c>
      <c r="H1373" s="33">
        <f t="shared" ref="H1373:H1436" si="84">+G1281</f>
        <v>2869.0009411764704</v>
      </c>
      <c r="I1373" s="34">
        <f t="shared" si="81"/>
        <v>55.569058823529758</v>
      </c>
    </row>
    <row r="1374" spans="1:9" x14ac:dyDescent="0.25">
      <c r="A1374" s="7">
        <v>43005</v>
      </c>
      <c r="B1374" s="8">
        <v>2930.7</v>
      </c>
      <c r="C1374">
        <f>+VLOOKUP($A1374,'USD X Barril WTI'!$A$6060:$B$8189,2,0)</f>
        <v>52.14</v>
      </c>
      <c r="D1374" s="36">
        <f>+IFERROR(VLOOKUP($A1374,'TASA INTERVENCIÓN'!$A$9:$B$4757,2,0),D1373)</f>
        <v>5.2499999999999998E-2</v>
      </c>
      <c r="E1374" s="52">
        <v>1.2500000000000001E-2</v>
      </c>
      <c r="F1374">
        <f t="shared" si="83"/>
        <v>0.96199524940617576</v>
      </c>
      <c r="G1374" s="9">
        <f t="shared" si="82"/>
        <v>2819.3194774346789</v>
      </c>
      <c r="H1374" s="33">
        <f t="shared" si="84"/>
        <v>2869.0009411764704</v>
      </c>
      <c r="I1374" s="34">
        <f t="shared" si="81"/>
        <v>61.699058823529413</v>
      </c>
    </row>
    <row r="1375" spans="1:9" x14ac:dyDescent="0.25">
      <c r="A1375" s="7">
        <v>43006</v>
      </c>
      <c r="B1375" s="9">
        <v>2940.66</v>
      </c>
      <c r="C1375">
        <f>+VLOOKUP($A1375,'USD X Barril WTI'!$A$6060:$B$8189,2,0)</f>
        <v>51.62</v>
      </c>
      <c r="D1375" s="36">
        <f>+IFERROR(VLOOKUP($A1375,'TASA INTERVENCIÓN'!$A$9:$B$4757,2,0),D1374)</f>
        <v>5.2499999999999998E-2</v>
      </c>
      <c r="E1375" s="52">
        <v>1.2500000000000001E-2</v>
      </c>
      <c r="F1375">
        <f t="shared" si="83"/>
        <v>0.96199524940617576</v>
      </c>
      <c r="G1375" s="9">
        <f t="shared" si="82"/>
        <v>2828.9009501187647</v>
      </c>
      <c r="H1375" s="33">
        <f t="shared" si="84"/>
        <v>2882.9138823529411</v>
      </c>
      <c r="I1375" s="34">
        <f t="shared" si="81"/>
        <v>57.746117647058782</v>
      </c>
    </row>
    <row r="1376" spans="1:9" x14ac:dyDescent="0.25">
      <c r="A1376" s="7">
        <v>43007</v>
      </c>
      <c r="B1376" s="8">
        <v>2941.07</v>
      </c>
      <c r="C1376">
        <f>+VLOOKUP($A1376,'USD X Barril WTI'!$A$6060:$B$8189,2,0)</f>
        <v>51.67</v>
      </c>
      <c r="D1376" s="36">
        <f>+IFERROR(VLOOKUP($A1376,'TASA INTERVENCIÓN'!$A$9:$B$4757,2,0),D1375)</f>
        <v>5.2499999999999998E-2</v>
      </c>
      <c r="E1376" s="52">
        <v>1.2500000000000001E-2</v>
      </c>
      <c r="F1376">
        <f t="shared" si="83"/>
        <v>0.96199524940617576</v>
      </c>
      <c r="G1376" s="9">
        <f t="shared" si="82"/>
        <v>2829.2953681710214</v>
      </c>
      <c r="H1376" s="33">
        <f t="shared" si="84"/>
        <v>2881.351058823529</v>
      </c>
      <c r="I1376" s="34">
        <f t="shared" si="81"/>
        <v>59.718941176471162</v>
      </c>
    </row>
    <row r="1377" spans="1:9" x14ac:dyDescent="0.25">
      <c r="A1377" s="7">
        <v>43008</v>
      </c>
      <c r="B1377" s="9">
        <v>2936.67</v>
      </c>
      <c r="C1377" t="e">
        <f>+VLOOKUP($A1377,'USD X Barril WTI'!$A$6060:$B$8189,2,0)</f>
        <v>#N/A</v>
      </c>
      <c r="D1377" s="36">
        <f>+IFERROR(VLOOKUP($A1377,'TASA INTERVENCIÓN'!$A$9:$B$4757,2,0),D1376)</f>
        <v>5.2499999999999998E-2</v>
      </c>
      <c r="E1377" s="52">
        <v>1.2500000000000001E-2</v>
      </c>
      <c r="F1377">
        <f t="shared" si="83"/>
        <v>0.96199524940617576</v>
      </c>
      <c r="G1377" s="9">
        <f t="shared" si="82"/>
        <v>2825.0625890736342</v>
      </c>
      <c r="H1377" s="33">
        <f t="shared" si="84"/>
        <v>2895.2830588235292</v>
      </c>
      <c r="I1377" s="34">
        <f t="shared" si="81"/>
        <v>41.386941176470827</v>
      </c>
    </row>
    <row r="1378" spans="1:9" x14ac:dyDescent="0.25">
      <c r="A1378" s="7">
        <v>43009</v>
      </c>
      <c r="B1378" s="8">
        <v>2936.67</v>
      </c>
      <c r="C1378" t="e">
        <f>+VLOOKUP($A1378,'USD X Barril WTI'!$A$6060:$B$8189,2,0)</f>
        <v>#N/A</v>
      </c>
      <c r="D1378" s="36">
        <f>+IFERROR(VLOOKUP($A1378,'TASA INTERVENCIÓN'!$A$9:$B$4757,2,0),D1377)</f>
        <v>5.2499999999999998E-2</v>
      </c>
      <c r="E1378" s="52">
        <v>1.2500000000000001E-2</v>
      </c>
      <c r="F1378">
        <f t="shared" si="83"/>
        <v>0.96199524940617576</v>
      </c>
      <c r="G1378" s="9">
        <f t="shared" si="82"/>
        <v>2825.0625890736342</v>
      </c>
      <c r="H1378" s="33">
        <f t="shared" si="84"/>
        <v>2906.8803529411762</v>
      </c>
      <c r="I1378" s="34">
        <f t="shared" si="81"/>
        <v>29.789647058823903</v>
      </c>
    </row>
    <row r="1379" spans="1:9" x14ac:dyDescent="0.25">
      <c r="A1379" s="7">
        <v>43010</v>
      </c>
      <c r="B1379" s="9">
        <v>2936.67</v>
      </c>
      <c r="C1379">
        <f>+VLOOKUP($A1379,'USD X Barril WTI'!$A$6060:$B$8189,2,0)</f>
        <v>50.59</v>
      </c>
      <c r="D1379" s="36">
        <f>+IFERROR(VLOOKUP($A1379,'TASA INTERVENCIÓN'!$A$9:$B$4757,2,0),D1378)</f>
        <v>5.2499999999999998E-2</v>
      </c>
      <c r="E1379" s="52">
        <v>1.2500000000000001E-2</v>
      </c>
      <c r="F1379">
        <f t="shared" si="83"/>
        <v>0.96199524940617576</v>
      </c>
      <c r="G1379" s="9">
        <f t="shared" si="82"/>
        <v>2825.0625890736342</v>
      </c>
      <c r="H1379" s="33">
        <f t="shared" si="84"/>
        <v>2906.8803529411762</v>
      </c>
      <c r="I1379" s="34">
        <f t="shared" si="81"/>
        <v>29.789647058823903</v>
      </c>
    </row>
    <row r="1380" spans="1:9" x14ac:dyDescent="0.25">
      <c r="A1380" s="7">
        <v>43011</v>
      </c>
      <c r="B1380" s="8">
        <v>2949.33</v>
      </c>
      <c r="C1380">
        <f>+VLOOKUP($A1380,'USD X Barril WTI'!$A$6060:$B$8189,2,0)</f>
        <v>50.44</v>
      </c>
      <c r="D1380" s="36">
        <f>+IFERROR(VLOOKUP($A1380,'TASA INTERVENCIÓN'!$A$9:$B$4757,2,0),D1379)</f>
        <v>5.2499999999999998E-2</v>
      </c>
      <c r="E1380" s="52">
        <v>1.2500000000000001E-2</v>
      </c>
      <c r="F1380">
        <f t="shared" si="83"/>
        <v>0.96199524940617576</v>
      </c>
      <c r="G1380" s="9">
        <f t="shared" si="82"/>
        <v>2837.2414489311163</v>
      </c>
      <c r="H1380" s="33">
        <f t="shared" si="84"/>
        <v>2906.8803529411762</v>
      </c>
      <c r="I1380" s="34">
        <f t="shared" si="81"/>
        <v>42.449647058823757</v>
      </c>
    </row>
    <row r="1381" spans="1:9" x14ac:dyDescent="0.25">
      <c r="A1381" s="7">
        <v>43012</v>
      </c>
      <c r="B1381" s="9">
        <v>2953.81</v>
      </c>
      <c r="C1381">
        <f>+VLOOKUP($A1381,'USD X Barril WTI'!$A$6060:$B$8189,2,0)</f>
        <v>50</v>
      </c>
      <c r="D1381" s="36">
        <f>+IFERROR(VLOOKUP($A1381,'TASA INTERVENCIÓN'!$A$9:$B$4757,2,0),D1380)</f>
        <v>5.2499999999999998E-2</v>
      </c>
      <c r="E1381" s="52">
        <v>1.2500000000000001E-2</v>
      </c>
      <c r="F1381">
        <f t="shared" si="83"/>
        <v>0.96199524940617576</v>
      </c>
      <c r="G1381" s="9">
        <f t="shared" si="82"/>
        <v>2841.5511876484561</v>
      </c>
      <c r="H1381" s="33">
        <f t="shared" si="84"/>
        <v>2920.6244680851055</v>
      </c>
      <c r="I1381" s="34">
        <f t="shared" si="81"/>
        <v>33.185531914894455</v>
      </c>
    </row>
    <row r="1382" spans="1:9" x14ac:dyDescent="0.25">
      <c r="A1382" s="7">
        <v>43013</v>
      </c>
      <c r="B1382" s="8">
        <v>2945.59</v>
      </c>
      <c r="C1382">
        <f>+VLOOKUP($A1382,'USD X Barril WTI'!$A$6060:$B$8189,2,0)</f>
        <v>50.79</v>
      </c>
      <c r="D1382" s="36">
        <f>+IFERROR(VLOOKUP($A1382,'TASA INTERVENCIÓN'!$A$9:$B$4757,2,0),D1381)</f>
        <v>5.2499999999999998E-2</v>
      </c>
      <c r="E1382" s="52">
        <v>1.2500000000000001E-2</v>
      </c>
      <c r="F1382">
        <f t="shared" si="83"/>
        <v>0.96199524940617576</v>
      </c>
      <c r="G1382" s="9">
        <f t="shared" si="82"/>
        <v>2833.6435866983375</v>
      </c>
      <c r="H1382" s="33">
        <f t="shared" si="84"/>
        <v>2920.6244680851055</v>
      </c>
      <c r="I1382" s="34">
        <f t="shared" ref="I1382:I1445" si="85">+B1382-H1382</f>
        <v>24.965531914894655</v>
      </c>
    </row>
    <row r="1383" spans="1:9" x14ac:dyDescent="0.25">
      <c r="A1383" s="7">
        <v>43014</v>
      </c>
      <c r="B1383" s="9">
        <v>2926.82</v>
      </c>
      <c r="C1383">
        <f>+VLOOKUP($A1383,'USD X Barril WTI'!$A$6060:$B$8189,2,0)</f>
        <v>49.34</v>
      </c>
      <c r="D1383" s="36">
        <f>+IFERROR(VLOOKUP($A1383,'TASA INTERVENCIÓN'!$A$9:$B$4757,2,0),D1382)</f>
        <v>5.2499999999999998E-2</v>
      </c>
      <c r="E1383" s="52">
        <v>1.2500000000000001E-2</v>
      </c>
      <c r="F1383">
        <f t="shared" si="83"/>
        <v>0.96199524940617576</v>
      </c>
      <c r="G1383" s="9">
        <f t="shared" si="82"/>
        <v>2815.5869358669834</v>
      </c>
      <c r="H1383" s="33">
        <f t="shared" si="84"/>
        <v>2938.3372340425526</v>
      </c>
      <c r="I1383" s="34">
        <f t="shared" si="85"/>
        <v>-11.517234042552445</v>
      </c>
    </row>
    <row r="1384" spans="1:9" x14ac:dyDescent="0.25">
      <c r="A1384" s="7">
        <v>43015</v>
      </c>
      <c r="B1384" s="8">
        <v>2942.19</v>
      </c>
      <c r="C1384" t="e">
        <f>+VLOOKUP($A1384,'USD X Barril WTI'!$A$6060:$B$8189,2,0)</f>
        <v>#N/A</v>
      </c>
      <c r="D1384" s="36">
        <f>+IFERROR(VLOOKUP($A1384,'TASA INTERVENCIÓN'!$A$9:$B$4757,2,0),D1383)</f>
        <v>5.2499999999999998E-2</v>
      </c>
      <c r="E1384" s="52">
        <v>1.2500000000000001E-2</v>
      </c>
      <c r="F1384">
        <f t="shared" si="83"/>
        <v>0.96199524940617576</v>
      </c>
      <c r="G1384" s="9">
        <f t="shared" si="82"/>
        <v>2830.3728028503565</v>
      </c>
      <c r="H1384" s="33">
        <f t="shared" si="84"/>
        <v>2952.947872340425</v>
      </c>
      <c r="I1384" s="34">
        <f t="shared" si="85"/>
        <v>-10.75787234042491</v>
      </c>
    </row>
    <row r="1385" spans="1:9" x14ac:dyDescent="0.25">
      <c r="A1385" s="7">
        <v>43016</v>
      </c>
      <c r="B1385" s="9">
        <v>2942.19</v>
      </c>
      <c r="C1385" t="e">
        <f>+VLOOKUP($A1385,'USD X Barril WTI'!$A$6060:$B$8189,2,0)</f>
        <v>#N/A</v>
      </c>
      <c r="D1385" s="36">
        <f>+IFERROR(VLOOKUP($A1385,'TASA INTERVENCIÓN'!$A$9:$B$4757,2,0),D1384)</f>
        <v>5.2499999999999998E-2</v>
      </c>
      <c r="E1385" s="52">
        <v>1.2500000000000001E-2</v>
      </c>
      <c r="F1385">
        <f t="shared" si="83"/>
        <v>0.96199524940617576</v>
      </c>
      <c r="G1385" s="9">
        <f t="shared" si="82"/>
        <v>2830.3728028503565</v>
      </c>
      <c r="H1385" s="33">
        <f t="shared" si="84"/>
        <v>2961.0478723404249</v>
      </c>
      <c r="I1385" s="34">
        <f t="shared" si="85"/>
        <v>-18.857872340424819</v>
      </c>
    </row>
    <row r="1386" spans="1:9" x14ac:dyDescent="0.25">
      <c r="A1386" s="7">
        <v>43017</v>
      </c>
      <c r="B1386" s="8">
        <v>2942.19</v>
      </c>
      <c r="C1386">
        <f>+VLOOKUP($A1386,'USD X Barril WTI'!$A$6060:$B$8189,2,0)</f>
        <v>49.58</v>
      </c>
      <c r="D1386" s="36">
        <f>+IFERROR(VLOOKUP($A1386,'TASA INTERVENCIÓN'!$A$9:$B$4757,2,0),D1385)</f>
        <v>5.2499999999999998E-2</v>
      </c>
      <c r="E1386" s="52">
        <v>1.2500000000000001E-2</v>
      </c>
      <c r="F1386">
        <f t="shared" si="83"/>
        <v>0.96199524940617576</v>
      </c>
      <c r="G1386" s="9">
        <f t="shared" si="82"/>
        <v>2830.3728028503565</v>
      </c>
      <c r="H1386" s="33">
        <f t="shared" si="84"/>
        <v>2961.0478723404249</v>
      </c>
      <c r="I1386" s="34">
        <f t="shared" si="85"/>
        <v>-18.857872340424819</v>
      </c>
    </row>
    <row r="1387" spans="1:9" x14ac:dyDescent="0.25">
      <c r="A1387" s="7">
        <v>43018</v>
      </c>
      <c r="B1387" s="9">
        <v>2942.19</v>
      </c>
      <c r="C1387">
        <f>+VLOOKUP($A1387,'USD X Barril WTI'!$A$6060:$B$8189,2,0)</f>
        <v>50.93</v>
      </c>
      <c r="D1387" s="36">
        <f>+IFERROR(VLOOKUP($A1387,'TASA INTERVENCIÓN'!$A$9:$B$4757,2,0),D1386)</f>
        <v>5.2499999999999998E-2</v>
      </c>
      <c r="E1387" s="52">
        <v>1.2500000000000001E-2</v>
      </c>
      <c r="F1387">
        <f t="shared" si="83"/>
        <v>0.96199524940617576</v>
      </c>
      <c r="G1387" s="9">
        <f t="shared" si="82"/>
        <v>2830.3728028503565</v>
      </c>
      <c r="H1387" s="33">
        <f t="shared" si="84"/>
        <v>2961.0478723404249</v>
      </c>
      <c r="I1387" s="34">
        <f t="shared" si="85"/>
        <v>-18.857872340424819</v>
      </c>
    </row>
    <row r="1388" spans="1:9" x14ac:dyDescent="0.25">
      <c r="A1388" s="7">
        <v>43019</v>
      </c>
      <c r="B1388" s="8">
        <v>2947.06</v>
      </c>
      <c r="C1388">
        <f>+VLOOKUP($A1388,'USD X Barril WTI'!$A$6060:$B$8189,2,0)</f>
        <v>51.3</v>
      </c>
      <c r="D1388" s="36">
        <f>+IFERROR(VLOOKUP($A1388,'TASA INTERVENCIÓN'!$A$9:$B$4757,2,0),D1387)</f>
        <v>5.2499999999999998E-2</v>
      </c>
      <c r="E1388" s="52">
        <v>1.2500000000000001E-2</v>
      </c>
      <c r="F1388">
        <f t="shared" si="83"/>
        <v>0.96199524940617576</v>
      </c>
      <c r="G1388" s="9">
        <f t="shared" si="82"/>
        <v>2835.0577197149642</v>
      </c>
      <c r="H1388" s="33">
        <f t="shared" si="84"/>
        <v>2936.8053191489357</v>
      </c>
      <c r="I1388" s="34">
        <f t="shared" si="85"/>
        <v>10.254680851064222</v>
      </c>
    </row>
    <row r="1389" spans="1:9" x14ac:dyDescent="0.25">
      <c r="A1389" s="7">
        <v>43020</v>
      </c>
      <c r="B1389" s="9">
        <v>2953.77</v>
      </c>
      <c r="C1389">
        <f>+VLOOKUP($A1389,'USD X Barril WTI'!$A$6060:$B$8189,2,0)</f>
        <v>50.61</v>
      </c>
      <c r="D1389" s="36">
        <f>+IFERROR(VLOOKUP($A1389,'TASA INTERVENCIÓN'!$A$9:$B$4757,2,0),D1388)</f>
        <v>5.2499999999999998E-2</v>
      </c>
      <c r="E1389" s="52">
        <v>1.2500000000000001E-2</v>
      </c>
      <c r="F1389">
        <f t="shared" si="83"/>
        <v>0.96199524940617576</v>
      </c>
      <c r="G1389" s="9">
        <f t="shared" si="82"/>
        <v>2841.5127078384799</v>
      </c>
      <c r="H1389" s="33">
        <f t="shared" si="84"/>
        <v>2937.1882978723397</v>
      </c>
      <c r="I1389" s="34">
        <f t="shared" si="85"/>
        <v>16.581702127660265</v>
      </c>
    </row>
    <row r="1390" spans="1:9" x14ac:dyDescent="0.25">
      <c r="A1390" s="7">
        <v>43021</v>
      </c>
      <c r="B1390" s="8">
        <v>2949.69</v>
      </c>
      <c r="C1390">
        <f>+VLOOKUP($A1390,'USD X Barril WTI'!$A$6060:$B$8189,2,0)</f>
        <v>51.43</v>
      </c>
      <c r="D1390" s="36">
        <f>+IFERROR(VLOOKUP($A1390,'TASA INTERVENCIÓN'!$A$9:$B$4757,2,0),D1389)</f>
        <v>5.2499999999999998E-2</v>
      </c>
      <c r="E1390" s="52">
        <v>1.2500000000000001E-2</v>
      </c>
      <c r="F1390">
        <f t="shared" si="83"/>
        <v>0.96199524940617576</v>
      </c>
      <c r="G1390" s="9">
        <f t="shared" si="82"/>
        <v>2837.5877672209026</v>
      </c>
      <c r="H1390" s="33">
        <f t="shared" si="84"/>
        <v>2922.4148936170209</v>
      </c>
      <c r="I1390" s="34">
        <f t="shared" si="85"/>
        <v>27.275106382979175</v>
      </c>
    </row>
    <row r="1391" spans="1:9" x14ac:dyDescent="0.25">
      <c r="A1391" s="7">
        <v>43022</v>
      </c>
      <c r="B1391" s="9">
        <v>2932.05</v>
      </c>
      <c r="C1391" t="e">
        <f>+VLOOKUP($A1391,'USD X Barril WTI'!$A$6060:$B$8189,2,0)</f>
        <v>#N/A</v>
      </c>
      <c r="D1391" s="36">
        <f>+IFERROR(VLOOKUP($A1391,'TASA INTERVENCIÓN'!$A$9:$B$4757,2,0),D1390)</f>
        <v>5.2499999999999998E-2</v>
      </c>
      <c r="E1391" s="52">
        <v>1.2500000000000001E-2</v>
      </c>
      <c r="F1391">
        <f t="shared" si="83"/>
        <v>0.96199524940617576</v>
      </c>
      <c r="G1391" s="9">
        <f t="shared" si="82"/>
        <v>2820.6181710213777</v>
      </c>
      <c r="H1391" s="33">
        <f t="shared" si="84"/>
        <v>2914.0851063829782</v>
      </c>
      <c r="I1391" s="34">
        <f t="shared" si="85"/>
        <v>17.964893617021971</v>
      </c>
    </row>
    <row r="1392" spans="1:9" x14ac:dyDescent="0.25">
      <c r="A1392" s="7">
        <v>43023</v>
      </c>
      <c r="B1392" s="8">
        <v>2932.05</v>
      </c>
      <c r="C1392" t="e">
        <f>+VLOOKUP($A1392,'USD X Barril WTI'!$A$6060:$B$8189,2,0)</f>
        <v>#N/A</v>
      </c>
      <c r="D1392" s="36">
        <f>+IFERROR(VLOOKUP($A1392,'TASA INTERVENCIÓN'!$A$9:$B$4757,2,0),D1391)</f>
        <v>5.2499999999999998E-2</v>
      </c>
      <c r="E1392" s="52">
        <v>1.2500000000000001E-2</v>
      </c>
      <c r="F1392">
        <f t="shared" si="83"/>
        <v>0.96199524940617576</v>
      </c>
      <c r="G1392" s="9">
        <f t="shared" si="82"/>
        <v>2820.6181710213777</v>
      </c>
      <c r="H1392" s="33">
        <f t="shared" si="84"/>
        <v>2891.0680851063826</v>
      </c>
      <c r="I1392" s="34">
        <f t="shared" si="85"/>
        <v>40.981914893617613</v>
      </c>
    </row>
    <row r="1393" spans="1:9" x14ac:dyDescent="0.25">
      <c r="A1393" s="7">
        <v>43024</v>
      </c>
      <c r="B1393" s="9">
        <v>2932.05</v>
      </c>
      <c r="C1393">
        <f>+VLOOKUP($A1393,'USD X Barril WTI'!$A$6060:$B$8189,2,0)</f>
        <v>51.86</v>
      </c>
      <c r="D1393" s="36">
        <f>+IFERROR(VLOOKUP($A1393,'TASA INTERVENCIÓN'!$A$9:$B$4757,2,0),D1392)</f>
        <v>5.2499999999999998E-2</v>
      </c>
      <c r="E1393" s="52">
        <v>1.2500000000000001E-2</v>
      </c>
      <c r="F1393">
        <f t="shared" si="83"/>
        <v>0.96199524940617576</v>
      </c>
      <c r="G1393" s="9">
        <f t="shared" si="82"/>
        <v>2820.6181710213777</v>
      </c>
      <c r="H1393" s="33">
        <f t="shared" si="84"/>
        <v>2891.0680851063826</v>
      </c>
      <c r="I1393" s="34">
        <f t="shared" si="85"/>
        <v>40.981914893617613</v>
      </c>
    </row>
    <row r="1394" spans="1:9" x14ac:dyDescent="0.25">
      <c r="A1394" s="7">
        <v>43025</v>
      </c>
      <c r="B1394" s="8">
        <v>2932.05</v>
      </c>
      <c r="C1394">
        <f>+VLOOKUP($A1394,'USD X Barril WTI'!$A$6060:$B$8189,2,0)</f>
        <v>51.87</v>
      </c>
      <c r="D1394" s="36">
        <f>+IFERROR(VLOOKUP($A1394,'TASA INTERVENCIÓN'!$A$9:$B$4757,2,0),D1393)</f>
        <v>5.2499999999999998E-2</v>
      </c>
      <c r="E1394" s="52">
        <v>1.2500000000000001E-2</v>
      </c>
      <c r="F1394">
        <f t="shared" si="83"/>
        <v>0.96199524940617576</v>
      </c>
      <c r="G1394" s="9">
        <f t="shared" si="82"/>
        <v>2820.6181710213777</v>
      </c>
      <c r="H1394" s="33">
        <f t="shared" si="84"/>
        <v>2891.0680851063826</v>
      </c>
      <c r="I1394" s="34">
        <f t="shared" si="85"/>
        <v>40.981914893617613</v>
      </c>
    </row>
    <row r="1395" spans="1:9" x14ac:dyDescent="0.25">
      <c r="A1395" s="7">
        <v>43026</v>
      </c>
      <c r="B1395" s="9">
        <v>2944.27</v>
      </c>
      <c r="C1395">
        <f>+VLOOKUP($A1395,'USD X Barril WTI'!$A$6060:$B$8189,2,0)</f>
        <v>52.05</v>
      </c>
      <c r="D1395" s="36">
        <f>+IFERROR(VLOOKUP($A1395,'TASA INTERVENCIÓN'!$A$9:$B$4757,2,0),D1394)</f>
        <v>5.2499999999999998E-2</v>
      </c>
      <c r="E1395" s="52">
        <v>1.2500000000000001E-2</v>
      </c>
      <c r="F1395">
        <f t="shared" si="83"/>
        <v>0.96199524940617576</v>
      </c>
      <c r="G1395" s="9">
        <f t="shared" si="82"/>
        <v>2832.3737529691211</v>
      </c>
      <c r="H1395" s="33">
        <f t="shared" si="84"/>
        <v>2901.63829787234</v>
      </c>
      <c r="I1395" s="34">
        <f t="shared" si="85"/>
        <v>42.631702127659992</v>
      </c>
    </row>
    <row r="1396" spans="1:9" x14ac:dyDescent="0.25">
      <c r="A1396" s="7">
        <v>43027</v>
      </c>
      <c r="B1396" s="8">
        <v>2935.66</v>
      </c>
      <c r="C1396">
        <f>+VLOOKUP($A1396,'USD X Barril WTI'!$A$6060:$B$8189,2,0)</f>
        <v>51.29</v>
      </c>
      <c r="D1396" s="36">
        <f>+IFERROR(VLOOKUP($A1396,'TASA INTERVENCIÓN'!$A$9:$B$4757,2,0),D1395)</f>
        <v>5.2499999999999998E-2</v>
      </c>
      <c r="E1396" s="52">
        <v>1.2500000000000001E-2</v>
      </c>
      <c r="F1396">
        <f t="shared" si="83"/>
        <v>0.96199524940617576</v>
      </c>
      <c r="G1396" s="9">
        <f t="shared" si="82"/>
        <v>2824.0909738717337</v>
      </c>
      <c r="H1396" s="33">
        <f t="shared" si="84"/>
        <v>2885.0361702127657</v>
      </c>
      <c r="I1396" s="34">
        <f t="shared" si="85"/>
        <v>50.623829787234172</v>
      </c>
    </row>
    <row r="1397" spans="1:9" x14ac:dyDescent="0.25">
      <c r="A1397" s="7">
        <v>43028</v>
      </c>
      <c r="B1397" s="9">
        <v>2921.92</v>
      </c>
      <c r="C1397">
        <f>+VLOOKUP($A1397,'USD X Barril WTI'!$A$6060:$B$8189,2,0)</f>
        <v>51.63</v>
      </c>
      <c r="D1397" s="36">
        <f>+IFERROR(VLOOKUP($A1397,'TASA INTERVENCIÓN'!$A$9:$B$4757,2,0),D1396)</f>
        <v>5.2499999999999998E-2</v>
      </c>
      <c r="E1397" s="52">
        <v>1.2500000000000001E-2</v>
      </c>
      <c r="F1397">
        <f t="shared" si="83"/>
        <v>0.96199524940617576</v>
      </c>
      <c r="G1397" s="9">
        <f t="shared" si="82"/>
        <v>2810.8731591448932</v>
      </c>
      <c r="H1397" s="33">
        <f t="shared" si="84"/>
        <v>2881.9148936170209</v>
      </c>
      <c r="I1397" s="34">
        <f t="shared" si="85"/>
        <v>40.005106382979193</v>
      </c>
    </row>
    <row r="1398" spans="1:9" x14ac:dyDescent="0.25">
      <c r="A1398" s="7">
        <v>43029</v>
      </c>
      <c r="B1398" s="8">
        <v>2936.66</v>
      </c>
      <c r="C1398" t="e">
        <f>+VLOOKUP($A1398,'USD X Barril WTI'!$A$6060:$B$8189,2,0)</f>
        <v>#N/A</v>
      </c>
      <c r="D1398" s="36">
        <f>+IFERROR(VLOOKUP($A1398,'TASA INTERVENCIÓN'!$A$9:$B$4757,2,0),D1397)</f>
        <v>5.2499999999999998E-2</v>
      </c>
      <c r="E1398" s="52">
        <v>1.2500000000000001E-2</v>
      </c>
      <c r="F1398">
        <f t="shared" si="83"/>
        <v>0.96199524940617576</v>
      </c>
      <c r="G1398" s="9">
        <f t="shared" si="82"/>
        <v>2825.05296912114</v>
      </c>
      <c r="H1398" s="33">
        <f t="shared" si="84"/>
        <v>2881.9148936170209</v>
      </c>
      <c r="I1398" s="34">
        <f t="shared" si="85"/>
        <v>54.745106382978975</v>
      </c>
    </row>
    <row r="1399" spans="1:9" x14ac:dyDescent="0.25">
      <c r="A1399" s="7">
        <v>43030</v>
      </c>
      <c r="B1399" s="9">
        <v>2936.66</v>
      </c>
      <c r="C1399" t="e">
        <f>+VLOOKUP($A1399,'USD X Barril WTI'!$A$6060:$B$8189,2,0)</f>
        <v>#N/A</v>
      </c>
      <c r="D1399" s="36">
        <f>+IFERROR(VLOOKUP($A1399,'TASA INTERVENCIÓN'!$A$9:$B$4757,2,0),D1398)</f>
        <v>5.2499999999999998E-2</v>
      </c>
      <c r="E1399" s="52">
        <v>1.2500000000000001E-2</v>
      </c>
      <c r="F1399">
        <f t="shared" si="83"/>
        <v>0.96199524940617576</v>
      </c>
      <c r="G1399" s="9">
        <f t="shared" si="82"/>
        <v>2825.05296912114</v>
      </c>
      <c r="H1399" s="33">
        <f t="shared" si="84"/>
        <v>2882.652127659574</v>
      </c>
      <c r="I1399" s="34">
        <f t="shared" si="85"/>
        <v>54.00787234042582</v>
      </c>
    </row>
    <row r="1400" spans="1:9" x14ac:dyDescent="0.25">
      <c r="A1400" s="7">
        <v>43031</v>
      </c>
      <c r="B1400" s="8">
        <v>2936.66</v>
      </c>
      <c r="C1400">
        <f>+VLOOKUP($A1400,'USD X Barril WTI'!$A$6060:$B$8189,2,0)</f>
        <v>51.91</v>
      </c>
      <c r="D1400" s="36">
        <f>+IFERROR(VLOOKUP($A1400,'TASA INTERVENCIÓN'!$A$9:$B$4757,2,0),D1399)</f>
        <v>5.2499999999999998E-2</v>
      </c>
      <c r="E1400" s="52">
        <v>1.2500000000000001E-2</v>
      </c>
      <c r="F1400">
        <f t="shared" si="83"/>
        <v>0.96199524940617576</v>
      </c>
      <c r="G1400" s="9">
        <f t="shared" si="82"/>
        <v>2825.05296912114</v>
      </c>
      <c r="H1400" s="33">
        <f t="shared" si="84"/>
        <v>2882.652127659574</v>
      </c>
      <c r="I1400" s="34">
        <f t="shared" si="85"/>
        <v>54.00787234042582</v>
      </c>
    </row>
    <row r="1401" spans="1:9" x14ac:dyDescent="0.25">
      <c r="A1401" s="7">
        <v>43032</v>
      </c>
      <c r="B1401" s="9">
        <v>2947.69</v>
      </c>
      <c r="C1401">
        <f>+VLOOKUP($A1401,'USD X Barril WTI'!$A$6060:$B$8189,2,0)</f>
        <v>52.32</v>
      </c>
      <c r="D1401" s="36">
        <f>+IFERROR(VLOOKUP($A1401,'TASA INTERVENCIÓN'!$A$9:$B$4757,2,0),D1400)</f>
        <v>5.2499999999999998E-2</v>
      </c>
      <c r="E1401" s="52">
        <v>1.2500000000000001E-2</v>
      </c>
      <c r="F1401">
        <f t="shared" si="83"/>
        <v>0.96199524940617576</v>
      </c>
      <c r="G1401" s="9">
        <f t="shared" si="82"/>
        <v>2835.6637767220905</v>
      </c>
      <c r="H1401" s="33">
        <f t="shared" si="84"/>
        <v>2882.652127659574</v>
      </c>
      <c r="I1401" s="34">
        <f t="shared" si="85"/>
        <v>65.03787234042602</v>
      </c>
    </row>
    <row r="1402" spans="1:9" x14ac:dyDescent="0.25">
      <c r="A1402" s="7">
        <v>43033</v>
      </c>
      <c r="B1402" s="8">
        <v>2971.36</v>
      </c>
      <c r="C1402">
        <f>+VLOOKUP($A1402,'USD X Barril WTI'!$A$6060:$B$8189,2,0)</f>
        <v>51.97</v>
      </c>
      <c r="D1402" s="36">
        <f>+IFERROR(VLOOKUP($A1402,'TASA INTERVENCIÓN'!$A$9:$B$4757,2,0),D1401)</f>
        <v>5.2499999999999998E-2</v>
      </c>
      <c r="E1402" s="52">
        <v>1.2500000000000001E-2</v>
      </c>
      <c r="F1402">
        <f t="shared" si="83"/>
        <v>0.96199524940617576</v>
      </c>
      <c r="G1402" s="9">
        <f t="shared" si="82"/>
        <v>2858.4342042755347</v>
      </c>
      <c r="H1402" s="33">
        <f t="shared" si="84"/>
        <v>2895.0031914893611</v>
      </c>
      <c r="I1402" s="34">
        <f t="shared" si="85"/>
        <v>76.356808510638984</v>
      </c>
    </row>
    <row r="1403" spans="1:9" x14ac:dyDescent="0.25">
      <c r="A1403" s="7">
        <v>43034</v>
      </c>
      <c r="B1403" s="9">
        <v>2989.39</v>
      </c>
      <c r="C1403">
        <f>+VLOOKUP($A1403,'USD X Barril WTI'!$A$6060:$B$8189,2,0)</f>
        <v>52.41</v>
      </c>
      <c r="D1403" s="36">
        <f>+IFERROR(VLOOKUP($A1403,'TASA INTERVENCIÓN'!$A$9:$B$4757,2,0),D1402)</f>
        <v>5.2499999999999998E-2</v>
      </c>
      <c r="E1403" s="52">
        <v>1.2500000000000001E-2</v>
      </c>
      <c r="F1403">
        <f t="shared" si="83"/>
        <v>0.96199524940617576</v>
      </c>
      <c r="G1403" s="9">
        <f t="shared" si="82"/>
        <v>2875.7789786223275</v>
      </c>
      <c r="H1403" s="33">
        <f t="shared" si="84"/>
        <v>2897.760638297872</v>
      </c>
      <c r="I1403" s="34">
        <f t="shared" si="85"/>
        <v>91.629361702127881</v>
      </c>
    </row>
    <row r="1404" spans="1:9" x14ac:dyDescent="0.25">
      <c r="A1404" s="7">
        <v>43035</v>
      </c>
      <c r="B1404" s="8">
        <v>3008.8</v>
      </c>
      <c r="C1404">
        <f>+VLOOKUP($A1404,'USD X Barril WTI'!$A$6060:$B$8189,2,0)</f>
        <v>53.92</v>
      </c>
      <c r="D1404" s="36">
        <f>+IFERROR(VLOOKUP($A1404,'TASA INTERVENCIÓN'!$A$9:$B$4757,2,0),D1403)</f>
        <v>5.2499999999999998E-2</v>
      </c>
      <c r="E1404" s="52">
        <v>1.2500000000000001E-2</v>
      </c>
      <c r="F1404">
        <f t="shared" si="83"/>
        <v>0.96199524940617576</v>
      </c>
      <c r="G1404" s="9">
        <f t="shared" si="82"/>
        <v>2894.4513064133016</v>
      </c>
      <c r="H1404" s="33">
        <f t="shared" si="84"/>
        <v>2897.4446808510629</v>
      </c>
      <c r="I1404" s="34">
        <f t="shared" si="85"/>
        <v>111.35531914893727</v>
      </c>
    </row>
    <row r="1405" spans="1:9" x14ac:dyDescent="0.25">
      <c r="A1405" s="7">
        <v>43036</v>
      </c>
      <c r="B1405" s="9">
        <v>3009.85</v>
      </c>
      <c r="C1405" t="e">
        <f>+VLOOKUP($A1405,'USD X Barril WTI'!$A$6060:$B$8189,2,0)</f>
        <v>#N/A</v>
      </c>
      <c r="D1405" s="36">
        <f>+IFERROR(VLOOKUP($A1405,'TASA INTERVENCIÓN'!$A$9:$B$4757,2,0),D1404)</f>
        <v>5.2499999999999998E-2</v>
      </c>
      <c r="E1405" s="52">
        <v>1.2500000000000001E-2</v>
      </c>
      <c r="F1405">
        <f t="shared" si="83"/>
        <v>0.96199524940617576</v>
      </c>
      <c r="G1405" s="9">
        <f t="shared" si="82"/>
        <v>2895.4614014251779</v>
      </c>
      <c r="H1405" s="33">
        <f t="shared" si="84"/>
        <v>2881.9684834123223</v>
      </c>
      <c r="I1405" s="34">
        <f t="shared" si="85"/>
        <v>127.88151658767765</v>
      </c>
    </row>
    <row r="1406" spans="1:9" x14ac:dyDescent="0.25">
      <c r="A1406" s="7">
        <v>43037</v>
      </c>
      <c r="B1406" s="8">
        <v>3009.85</v>
      </c>
      <c r="C1406" t="e">
        <f>+VLOOKUP($A1406,'USD X Barril WTI'!$A$6060:$B$8189,2,0)</f>
        <v>#N/A</v>
      </c>
      <c r="D1406" s="36">
        <f>+IFERROR(VLOOKUP($A1406,'TASA INTERVENCIÓN'!$A$9:$B$4757,2,0),D1405)</f>
        <v>5.2499999999999998E-2</v>
      </c>
      <c r="E1406" s="52">
        <v>1.2500000000000001E-2</v>
      </c>
      <c r="F1406">
        <f t="shared" si="83"/>
        <v>0.96199524940617576</v>
      </c>
      <c r="G1406" s="9">
        <f t="shared" si="82"/>
        <v>2895.4614014251779</v>
      </c>
      <c r="H1406" s="33">
        <f t="shared" si="84"/>
        <v>2874.569075829384</v>
      </c>
      <c r="I1406" s="34">
        <f t="shared" si="85"/>
        <v>135.28092417061589</v>
      </c>
    </row>
    <row r="1407" spans="1:9" x14ac:dyDescent="0.25">
      <c r="A1407" s="7">
        <v>43038</v>
      </c>
      <c r="B1407" s="9">
        <v>3009.85</v>
      </c>
      <c r="C1407">
        <f>+VLOOKUP($A1407,'USD X Barril WTI'!$A$6060:$B$8189,2,0)</f>
        <v>54.11</v>
      </c>
      <c r="D1407" s="36">
        <f>+IFERROR(VLOOKUP($A1407,'TASA INTERVENCIÓN'!$A$9:$B$4757,2,0),D1406)</f>
        <v>0.05</v>
      </c>
      <c r="E1407" s="52">
        <v>1.2500000000000001E-2</v>
      </c>
      <c r="F1407">
        <f t="shared" si="83"/>
        <v>0.96428571428571419</v>
      </c>
      <c r="G1407" s="9">
        <f t="shared" si="82"/>
        <v>2902.355357142857</v>
      </c>
      <c r="H1407" s="33">
        <f t="shared" si="84"/>
        <v>2874.569075829384</v>
      </c>
      <c r="I1407" s="34">
        <f t="shared" si="85"/>
        <v>135.28092417061589</v>
      </c>
    </row>
    <row r="1408" spans="1:9" x14ac:dyDescent="0.25">
      <c r="A1408" s="7">
        <v>43039</v>
      </c>
      <c r="B1408" s="8">
        <v>3011.44</v>
      </c>
      <c r="C1408">
        <f>+VLOOKUP($A1408,'USD X Barril WTI'!$A$6060:$B$8189,2,0)</f>
        <v>54.36</v>
      </c>
      <c r="D1408" s="36">
        <f>+IFERROR(VLOOKUP($A1408,'TASA INTERVENCIÓN'!$A$9:$B$4757,2,0),D1407)</f>
        <v>0.05</v>
      </c>
      <c r="E1408" s="52">
        <v>1.2500000000000001E-2</v>
      </c>
      <c r="F1408">
        <f t="shared" si="83"/>
        <v>0.96428571428571419</v>
      </c>
      <c r="G1408" s="9">
        <f t="shared" si="82"/>
        <v>2903.8885714285711</v>
      </c>
      <c r="H1408" s="33">
        <f t="shared" si="84"/>
        <v>2874.569075829384</v>
      </c>
      <c r="I1408" s="34">
        <f t="shared" si="85"/>
        <v>136.87092417061604</v>
      </c>
    </row>
    <row r="1409" spans="1:9" x14ac:dyDescent="0.25">
      <c r="A1409" s="7">
        <v>43040</v>
      </c>
      <c r="B1409" s="9">
        <v>3039.19</v>
      </c>
      <c r="C1409">
        <f>+VLOOKUP($A1409,'USD X Barril WTI'!$A$6060:$B$8189,2,0)</f>
        <v>54.32</v>
      </c>
      <c r="D1409" s="36">
        <f>+IFERROR(VLOOKUP($A1409,'TASA INTERVENCIÓN'!$A$9:$B$4757,2,0),D1408)</f>
        <v>0.05</v>
      </c>
      <c r="E1409" s="52">
        <v>1.2500000000000001E-2</v>
      </c>
      <c r="F1409">
        <f t="shared" si="83"/>
        <v>0.96428571428571419</v>
      </c>
      <c r="G1409" s="9">
        <f t="shared" si="82"/>
        <v>2930.6474999999996</v>
      </c>
      <c r="H1409" s="33">
        <f t="shared" si="84"/>
        <v>2876.8340047393367</v>
      </c>
      <c r="I1409" s="34">
        <f t="shared" si="85"/>
        <v>162.35599526066335</v>
      </c>
    </row>
    <row r="1410" spans="1:9" x14ac:dyDescent="0.25">
      <c r="A1410" s="7">
        <v>43041</v>
      </c>
      <c r="B1410" s="8">
        <v>3038.56</v>
      </c>
      <c r="C1410">
        <f>+VLOOKUP($A1410,'USD X Barril WTI'!$A$6060:$B$8189,2,0)</f>
        <v>54.55</v>
      </c>
      <c r="D1410" s="36">
        <f>+IFERROR(VLOOKUP($A1410,'TASA INTERVENCIÓN'!$A$9:$B$4757,2,0),D1409)</f>
        <v>0.05</v>
      </c>
      <c r="E1410" s="52">
        <v>1.2500000000000001E-2</v>
      </c>
      <c r="F1410">
        <f t="shared" si="83"/>
        <v>0.96428571428571419</v>
      </c>
      <c r="G1410" s="9">
        <f t="shared" si="82"/>
        <v>2930.0399999999995</v>
      </c>
      <c r="H1410" s="33">
        <f t="shared" si="84"/>
        <v>2853.2633886255926</v>
      </c>
      <c r="I1410" s="34">
        <f t="shared" si="85"/>
        <v>185.29661137440735</v>
      </c>
    </row>
    <row r="1411" spans="1:9" x14ac:dyDescent="0.25">
      <c r="A1411" s="7">
        <v>43042</v>
      </c>
      <c r="B1411" s="9">
        <v>3054.38</v>
      </c>
      <c r="C1411">
        <f>+VLOOKUP($A1411,'USD X Barril WTI'!$A$6060:$B$8189,2,0)</f>
        <v>55.63</v>
      </c>
      <c r="D1411" s="36">
        <f>+IFERROR(VLOOKUP($A1411,'TASA INTERVENCIÓN'!$A$9:$B$4757,2,0),D1410)</f>
        <v>0.05</v>
      </c>
      <c r="E1411" s="52">
        <v>1.2500000000000001E-2</v>
      </c>
      <c r="F1411">
        <f t="shared" si="83"/>
        <v>0.96428571428571419</v>
      </c>
      <c r="G1411" s="9">
        <f t="shared" si="82"/>
        <v>2945.2949999999996</v>
      </c>
      <c r="H1411" s="33">
        <f t="shared" si="84"/>
        <v>2845.2305687203789</v>
      </c>
      <c r="I1411" s="34">
        <f t="shared" si="85"/>
        <v>209.14943127962124</v>
      </c>
    </row>
    <row r="1412" spans="1:9" x14ac:dyDescent="0.25">
      <c r="A1412" s="7">
        <v>43043</v>
      </c>
      <c r="B1412" s="8">
        <v>3055.57</v>
      </c>
      <c r="C1412" t="e">
        <f>+VLOOKUP($A1412,'USD X Barril WTI'!$A$6060:$B$8189,2,0)</f>
        <v>#N/A</v>
      </c>
      <c r="D1412" s="36">
        <f>+IFERROR(VLOOKUP($A1412,'TASA INTERVENCIÓN'!$A$9:$B$4757,2,0),D1411)</f>
        <v>0.05</v>
      </c>
      <c r="E1412" s="52">
        <v>1.2500000000000001E-2</v>
      </c>
      <c r="F1412">
        <f t="shared" si="83"/>
        <v>0.96428571428571419</v>
      </c>
      <c r="G1412" s="9">
        <f t="shared" si="82"/>
        <v>2946.4424999999997</v>
      </c>
      <c r="H1412" s="33">
        <f t="shared" si="84"/>
        <v>2835.5182464454974</v>
      </c>
      <c r="I1412" s="34">
        <f t="shared" si="85"/>
        <v>220.05175355450274</v>
      </c>
    </row>
    <row r="1413" spans="1:9" x14ac:dyDescent="0.25">
      <c r="A1413" s="7">
        <v>43044</v>
      </c>
      <c r="B1413" s="9">
        <v>3055.57</v>
      </c>
      <c r="C1413" t="e">
        <f>+VLOOKUP($A1413,'USD X Barril WTI'!$A$6060:$B$8189,2,0)</f>
        <v>#N/A</v>
      </c>
      <c r="D1413" s="36">
        <f>+IFERROR(VLOOKUP($A1413,'TASA INTERVENCIÓN'!$A$9:$B$4757,2,0),D1412)</f>
        <v>0.05</v>
      </c>
      <c r="E1413" s="52">
        <v>1.2500000000000001E-2</v>
      </c>
      <c r="F1413">
        <f t="shared" si="83"/>
        <v>0.96428571428571419</v>
      </c>
      <c r="G1413" s="9">
        <f t="shared" si="82"/>
        <v>2946.4424999999997</v>
      </c>
      <c r="H1413" s="33">
        <f t="shared" si="84"/>
        <v>2854.5686018957344</v>
      </c>
      <c r="I1413" s="34">
        <f t="shared" si="85"/>
        <v>201.00139810426572</v>
      </c>
    </row>
    <row r="1414" spans="1:9" x14ac:dyDescent="0.25">
      <c r="A1414" s="7">
        <v>43045</v>
      </c>
      <c r="B1414" s="8">
        <v>3055.57</v>
      </c>
      <c r="C1414">
        <f>+VLOOKUP($A1414,'USD X Barril WTI'!$A$6060:$B$8189,2,0)</f>
        <v>57.34</v>
      </c>
      <c r="D1414" s="36">
        <f>+IFERROR(VLOOKUP($A1414,'TASA INTERVENCIÓN'!$A$9:$B$4757,2,0),D1413)</f>
        <v>0.05</v>
      </c>
      <c r="E1414" s="52">
        <v>1.2500000000000001E-2</v>
      </c>
      <c r="F1414">
        <f t="shared" si="83"/>
        <v>0.96428571428571419</v>
      </c>
      <c r="G1414" s="9">
        <f t="shared" si="82"/>
        <v>2946.4424999999997</v>
      </c>
      <c r="H1414" s="33">
        <f t="shared" si="84"/>
        <v>2854.5686018957344</v>
      </c>
      <c r="I1414" s="34">
        <f t="shared" si="85"/>
        <v>201.00139810426572</v>
      </c>
    </row>
    <row r="1415" spans="1:9" x14ac:dyDescent="0.25">
      <c r="A1415" s="7">
        <v>43046</v>
      </c>
      <c r="B1415" s="9">
        <v>3055.57</v>
      </c>
      <c r="C1415">
        <f>+VLOOKUP($A1415,'USD X Barril WTI'!$A$6060:$B$8189,2,0)</f>
        <v>57.19</v>
      </c>
      <c r="D1415" s="36">
        <f>+IFERROR(VLOOKUP($A1415,'TASA INTERVENCIÓN'!$A$9:$B$4757,2,0),D1414)</f>
        <v>0.05</v>
      </c>
      <c r="E1415" s="52">
        <v>1.2500000000000001E-2</v>
      </c>
      <c r="F1415">
        <f t="shared" si="83"/>
        <v>0.96428571428571419</v>
      </c>
      <c r="G1415" s="9">
        <f t="shared" si="82"/>
        <v>2946.4424999999997</v>
      </c>
      <c r="H1415" s="33">
        <f t="shared" si="84"/>
        <v>2854.5686018957344</v>
      </c>
      <c r="I1415" s="34">
        <f t="shared" si="85"/>
        <v>201.00139810426572</v>
      </c>
    </row>
    <row r="1416" spans="1:9" x14ac:dyDescent="0.25">
      <c r="A1416" s="7">
        <v>43047</v>
      </c>
      <c r="B1416" s="8">
        <v>3026.94</v>
      </c>
      <c r="C1416">
        <f>+VLOOKUP($A1416,'USD X Barril WTI'!$A$6060:$B$8189,2,0)</f>
        <v>56.82</v>
      </c>
      <c r="D1416" s="36">
        <f>+IFERROR(VLOOKUP($A1416,'TASA INTERVENCIÓN'!$A$9:$B$4757,2,0),D1415)</f>
        <v>0.05</v>
      </c>
      <c r="E1416" s="52">
        <v>1.2500000000000001E-2</v>
      </c>
      <c r="F1416">
        <f t="shared" si="83"/>
        <v>0.96428571428571419</v>
      </c>
      <c r="G1416" s="9">
        <f t="shared" si="82"/>
        <v>2918.8349999999996</v>
      </c>
      <c r="H1416" s="33">
        <f t="shared" si="84"/>
        <v>2854.5686018957344</v>
      </c>
      <c r="I1416" s="34">
        <f t="shared" si="85"/>
        <v>172.37139810426561</v>
      </c>
    </row>
    <row r="1417" spans="1:9" x14ac:dyDescent="0.25">
      <c r="A1417" s="7">
        <v>43048</v>
      </c>
      <c r="B1417" s="9">
        <v>3017.78</v>
      </c>
      <c r="C1417">
        <f>+VLOOKUP($A1417,'USD X Barril WTI'!$A$6060:$B$8189,2,0)</f>
        <v>57.16</v>
      </c>
      <c r="D1417" s="36">
        <f>+IFERROR(VLOOKUP($A1417,'TASA INTERVENCIÓN'!$A$9:$B$4757,2,0),D1416)</f>
        <v>0.05</v>
      </c>
      <c r="E1417" s="52">
        <v>1.2500000000000001E-2</v>
      </c>
      <c r="F1417">
        <f t="shared" si="83"/>
        <v>0.96428571428571419</v>
      </c>
      <c r="G1417" s="9">
        <f t="shared" ref="G1417:G1480" si="86">+B1417*F1417</f>
        <v>2910.0021428571426</v>
      </c>
      <c r="H1417" s="33">
        <f t="shared" si="84"/>
        <v>2873.9836492890995</v>
      </c>
      <c r="I1417" s="34">
        <f t="shared" si="85"/>
        <v>143.7963507109007</v>
      </c>
    </row>
    <row r="1418" spans="1:9" x14ac:dyDescent="0.25">
      <c r="A1418" s="7">
        <v>43049</v>
      </c>
      <c r="B1418" s="8">
        <v>3015.52</v>
      </c>
      <c r="C1418">
        <f>+VLOOKUP($A1418,'USD X Barril WTI'!$A$6060:$B$8189,2,0)</f>
        <v>56.75</v>
      </c>
      <c r="D1418" s="36">
        <f>+IFERROR(VLOOKUP($A1418,'TASA INTERVENCIÓN'!$A$9:$B$4757,2,0),D1417)</f>
        <v>0.05</v>
      </c>
      <c r="E1418" s="52">
        <v>1.2500000000000001E-2</v>
      </c>
      <c r="F1418">
        <f t="shared" ref="F1418:F1481" si="87">+(1+E1418)/(1+D1418)</f>
        <v>0.96428571428571419</v>
      </c>
      <c r="G1418" s="9">
        <f t="shared" si="86"/>
        <v>2907.8228571428567</v>
      </c>
      <c r="H1418" s="33">
        <f t="shared" si="84"/>
        <v>2889.8381516587674</v>
      </c>
      <c r="I1418" s="34">
        <f t="shared" si="85"/>
        <v>125.68184834123258</v>
      </c>
    </row>
    <row r="1419" spans="1:9" x14ac:dyDescent="0.25">
      <c r="A1419" s="7">
        <v>43050</v>
      </c>
      <c r="B1419" s="9">
        <v>3004.88</v>
      </c>
      <c r="C1419" t="e">
        <f>+VLOOKUP($A1419,'USD X Barril WTI'!$A$6060:$B$8189,2,0)</f>
        <v>#N/A</v>
      </c>
      <c r="D1419" s="36">
        <f>+IFERROR(VLOOKUP($A1419,'TASA INTERVENCIÓN'!$A$9:$B$4757,2,0),D1418)</f>
        <v>0.05</v>
      </c>
      <c r="E1419" s="52">
        <v>1.2500000000000001E-2</v>
      </c>
      <c r="F1419">
        <f t="shared" si="87"/>
        <v>0.96428571428571419</v>
      </c>
      <c r="G1419" s="9">
        <f t="shared" si="86"/>
        <v>2897.562857142857</v>
      </c>
      <c r="H1419" s="33">
        <f t="shared" si="84"/>
        <v>2874.2043838862555</v>
      </c>
      <c r="I1419" s="34">
        <f t="shared" si="85"/>
        <v>130.67561611374458</v>
      </c>
    </row>
    <row r="1420" spans="1:9" x14ac:dyDescent="0.25">
      <c r="A1420" s="7">
        <v>43051</v>
      </c>
      <c r="B1420" s="8">
        <v>3004.88</v>
      </c>
      <c r="C1420" t="e">
        <f>+VLOOKUP($A1420,'USD X Barril WTI'!$A$6060:$B$8189,2,0)</f>
        <v>#N/A</v>
      </c>
      <c r="D1420" s="36">
        <f>+IFERROR(VLOOKUP($A1420,'TASA INTERVENCIÓN'!$A$9:$B$4757,2,0),D1419)</f>
        <v>0.05</v>
      </c>
      <c r="E1420" s="52">
        <v>1.2500000000000001E-2</v>
      </c>
      <c r="F1420">
        <f t="shared" si="87"/>
        <v>0.96428571428571419</v>
      </c>
      <c r="G1420" s="9">
        <f t="shared" si="86"/>
        <v>2897.562857142857</v>
      </c>
      <c r="H1420" s="33">
        <f t="shared" si="84"/>
        <v>2864.741587677725</v>
      </c>
      <c r="I1420" s="34">
        <f t="shared" si="85"/>
        <v>140.13841232227514</v>
      </c>
    </row>
    <row r="1421" spans="1:9" x14ac:dyDescent="0.25">
      <c r="A1421" s="7">
        <v>43052</v>
      </c>
      <c r="B1421" s="9">
        <v>3004.88</v>
      </c>
      <c r="C1421">
        <f>+VLOOKUP($A1421,'USD X Barril WTI'!$A$6060:$B$8189,2,0)</f>
        <v>56.77</v>
      </c>
      <c r="D1421" s="36">
        <f>+IFERROR(VLOOKUP($A1421,'TASA INTERVENCIÓN'!$A$9:$B$4757,2,0),D1420)</f>
        <v>0.05</v>
      </c>
      <c r="E1421" s="52">
        <v>1.2500000000000001E-2</v>
      </c>
      <c r="F1421">
        <f t="shared" si="87"/>
        <v>0.96428571428571419</v>
      </c>
      <c r="G1421" s="9">
        <f t="shared" si="86"/>
        <v>2897.562857142857</v>
      </c>
      <c r="H1421" s="33">
        <f t="shared" si="84"/>
        <v>2864.741587677725</v>
      </c>
      <c r="I1421" s="34">
        <f t="shared" si="85"/>
        <v>140.13841232227514</v>
      </c>
    </row>
    <row r="1422" spans="1:9" x14ac:dyDescent="0.25">
      <c r="A1422" s="7">
        <v>43053</v>
      </c>
      <c r="B1422" s="8">
        <v>3004.88</v>
      </c>
      <c r="C1422">
        <f>+VLOOKUP($A1422,'USD X Barril WTI'!$A$6060:$B$8189,2,0)</f>
        <v>55.67</v>
      </c>
      <c r="D1422" s="36">
        <f>+IFERROR(VLOOKUP($A1422,'TASA INTERVENCIÓN'!$A$9:$B$4757,2,0),D1421)</f>
        <v>0.05</v>
      </c>
      <c r="E1422" s="52">
        <v>1.2500000000000001E-2</v>
      </c>
      <c r="F1422">
        <f t="shared" si="87"/>
        <v>0.96428571428571419</v>
      </c>
      <c r="G1422" s="9">
        <f t="shared" si="86"/>
        <v>2897.562857142857</v>
      </c>
      <c r="H1422" s="33">
        <f t="shared" si="84"/>
        <v>2864.741587677725</v>
      </c>
      <c r="I1422" s="34">
        <f t="shared" si="85"/>
        <v>140.13841232227514</v>
      </c>
    </row>
    <row r="1423" spans="1:9" x14ac:dyDescent="0.25">
      <c r="A1423" s="7">
        <v>43054</v>
      </c>
      <c r="B1423" s="9">
        <v>3016.7</v>
      </c>
      <c r="C1423">
        <f>+VLOOKUP($A1423,'USD X Barril WTI'!$A$6060:$B$8189,2,0)</f>
        <v>55.28</v>
      </c>
      <c r="D1423" s="36">
        <f>+IFERROR(VLOOKUP($A1423,'TASA INTERVENCIÓN'!$A$9:$B$4757,2,0),D1422)</f>
        <v>0.05</v>
      </c>
      <c r="E1423" s="52">
        <v>1.2500000000000001E-2</v>
      </c>
      <c r="F1423">
        <f t="shared" si="87"/>
        <v>0.96428571428571419</v>
      </c>
      <c r="G1423" s="9">
        <f t="shared" si="86"/>
        <v>2908.9607142857139</v>
      </c>
      <c r="H1423" s="33">
        <f t="shared" si="84"/>
        <v>2847.0348341232225</v>
      </c>
      <c r="I1423" s="34">
        <f t="shared" si="85"/>
        <v>169.66516587677734</v>
      </c>
    </row>
    <row r="1424" spans="1:9" x14ac:dyDescent="0.25">
      <c r="A1424" s="7">
        <v>43055</v>
      </c>
      <c r="B1424" s="8">
        <v>3023.88</v>
      </c>
      <c r="C1424">
        <f>+VLOOKUP($A1424,'USD X Barril WTI'!$A$6060:$B$8189,2,0)</f>
        <v>55.14</v>
      </c>
      <c r="D1424" s="36">
        <f>+IFERROR(VLOOKUP($A1424,'TASA INTERVENCIÓN'!$A$9:$B$4757,2,0),D1423)</f>
        <v>0.05</v>
      </c>
      <c r="E1424" s="52">
        <v>1.2500000000000001E-2</v>
      </c>
      <c r="F1424">
        <f t="shared" si="87"/>
        <v>0.96428571428571419</v>
      </c>
      <c r="G1424" s="9">
        <f t="shared" si="86"/>
        <v>2915.8842857142854</v>
      </c>
      <c r="H1424" s="33">
        <f t="shared" si="84"/>
        <v>2854.8661137440754</v>
      </c>
      <c r="I1424" s="34">
        <f t="shared" si="85"/>
        <v>169.01388625592472</v>
      </c>
    </row>
    <row r="1425" spans="1:9" x14ac:dyDescent="0.25">
      <c r="A1425" s="7">
        <v>43056</v>
      </c>
      <c r="B1425" s="9">
        <v>3015.79</v>
      </c>
      <c r="C1425">
        <f>+VLOOKUP($A1425,'USD X Barril WTI'!$A$6060:$B$8189,2,0)</f>
        <v>56.21</v>
      </c>
      <c r="D1425" s="36">
        <f>+IFERROR(VLOOKUP($A1425,'TASA INTERVENCIÓN'!$A$9:$B$4757,2,0),D1424)</f>
        <v>0.05</v>
      </c>
      <c r="E1425" s="52">
        <v>1.2500000000000001E-2</v>
      </c>
      <c r="F1425">
        <f t="shared" si="87"/>
        <v>0.96428571428571419</v>
      </c>
      <c r="G1425" s="9">
        <f t="shared" si="86"/>
        <v>2908.0832142857139</v>
      </c>
      <c r="H1425" s="33">
        <f t="shared" si="84"/>
        <v>2847.7834123222751</v>
      </c>
      <c r="I1425" s="34">
        <f t="shared" si="85"/>
        <v>168.00658767772484</v>
      </c>
    </row>
    <row r="1426" spans="1:9" x14ac:dyDescent="0.25">
      <c r="A1426" s="7">
        <v>43057</v>
      </c>
      <c r="B1426" s="8">
        <v>3003.19</v>
      </c>
      <c r="C1426" t="e">
        <f>+VLOOKUP($A1426,'USD X Barril WTI'!$A$6060:$B$8189,2,0)</f>
        <v>#N/A</v>
      </c>
      <c r="D1426" s="36">
        <f>+IFERROR(VLOOKUP($A1426,'TASA INTERVENCIÓN'!$A$9:$B$4757,2,0),D1425)</f>
        <v>0.05</v>
      </c>
      <c r="E1426" s="52">
        <v>1.2500000000000001E-2</v>
      </c>
      <c r="F1426">
        <f t="shared" si="87"/>
        <v>0.96428571428571419</v>
      </c>
      <c r="G1426" s="9">
        <f t="shared" si="86"/>
        <v>2895.9332142857143</v>
      </c>
      <c r="H1426" s="33">
        <f t="shared" si="84"/>
        <v>2859.9813981042657</v>
      </c>
      <c r="I1426" s="34">
        <f t="shared" si="85"/>
        <v>143.20860189573432</v>
      </c>
    </row>
    <row r="1427" spans="1:9" x14ac:dyDescent="0.25">
      <c r="A1427" s="7">
        <v>43058</v>
      </c>
      <c r="B1427" s="9">
        <v>3003.19</v>
      </c>
      <c r="C1427" t="e">
        <f>+VLOOKUP($A1427,'USD X Barril WTI'!$A$6060:$B$8189,2,0)</f>
        <v>#N/A</v>
      </c>
      <c r="D1427" s="36">
        <f>+IFERROR(VLOOKUP($A1427,'TASA INTERVENCIÓN'!$A$9:$B$4757,2,0),D1426)</f>
        <v>0.05</v>
      </c>
      <c r="E1427" s="52">
        <v>1.2500000000000001E-2</v>
      </c>
      <c r="F1427">
        <f t="shared" si="87"/>
        <v>0.96428571428571419</v>
      </c>
      <c r="G1427" s="9">
        <f t="shared" si="86"/>
        <v>2895.9332142857143</v>
      </c>
      <c r="H1427" s="33">
        <f t="shared" si="84"/>
        <v>2873.762914691943</v>
      </c>
      <c r="I1427" s="34">
        <f t="shared" si="85"/>
        <v>129.42708530805703</v>
      </c>
    </row>
    <row r="1428" spans="1:9" x14ac:dyDescent="0.25">
      <c r="A1428" s="7">
        <v>43059</v>
      </c>
      <c r="B1428" s="8">
        <v>3003.19</v>
      </c>
      <c r="C1428">
        <f>+VLOOKUP($A1428,'USD X Barril WTI'!$A$6060:$B$8189,2,0)</f>
        <v>56.21</v>
      </c>
      <c r="D1428" s="36">
        <f>+IFERROR(VLOOKUP($A1428,'TASA INTERVENCIÓN'!$A$9:$B$4757,2,0),D1427)</f>
        <v>0.05</v>
      </c>
      <c r="E1428" s="52">
        <v>1.2500000000000001E-2</v>
      </c>
      <c r="F1428">
        <f t="shared" si="87"/>
        <v>0.96428571428571419</v>
      </c>
      <c r="G1428" s="9">
        <f t="shared" si="86"/>
        <v>2895.9332142857143</v>
      </c>
      <c r="H1428" s="33">
        <f t="shared" si="84"/>
        <v>2873.762914691943</v>
      </c>
      <c r="I1428" s="34">
        <f t="shared" si="85"/>
        <v>129.42708530805703</v>
      </c>
    </row>
    <row r="1429" spans="1:9" x14ac:dyDescent="0.25">
      <c r="A1429" s="7">
        <v>43060</v>
      </c>
      <c r="B1429" s="9">
        <v>3011.32</v>
      </c>
      <c r="C1429">
        <f>+VLOOKUP($A1429,'USD X Barril WTI'!$A$6060:$B$8189,2,0)</f>
        <v>56.84</v>
      </c>
      <c r="D1429" s="36">
        <f>+IFERROR(VLOOKUP($A1429,'TASA INTERVENCIÓN'!$A$9:$B$4757,2,0),D1428)</f>
        <v>0.05</v>
      </c>
      <c r="E1429" s="52">
        <v>1.2500000000000001E-2</v>
      </c>
      <c r="F1429">
        <f t="shared" si="87"/>
        <v>0.96428571428571419</v>
      </c>
      <c r="G1429" s="9">
        <f t="shared" si="86"/>
        <v>2903.772857142857</v>
      </c>
      <c r="H1429" s="33">
        <f t="shared" si="84"/>
        <v>2873.762914691943</v>
      </c>
      <c r="I1429" s="34">
        <f t="shared" si="85"/>
        <v>137.55708530805714</v>
      </c>
    </row>
    <row r="1430" spans="1:9" x14ac:dyDescent="0.25">
      <c r="A1430" s="7">
        <v>43061</v>
      </c>
      <c r="B1430" s="8">
        <v>3001.07</v>
      </c>
      <c r="C1430">
        <f>+VLOOKUP($A1430,'USD X Barril WTI'!$A$6060:$B$8189,2,0)</f>
        <v>57.88</v>
      </c>
      <c r="D1430" s="36">
        <f>+IFERROR(VLOOKUP($A1430,'TASA INTERVENCIÓN'!$A$9:$B$4757,2,0),D1429)</f>
        <v>0.05</v>
      </c>
      <c r="E1430" s="52">
        <v>1.2500000000000001E-2</v>
      </c>
      <c r="F1430">
        <f t="shared" si="87"/>
        <v>0.96428571428571419</v>
      </c>
      <c r="G1430" s="9">
        <f t="shared" si="86"/>
        <v>2893.8889285714286</v>
      </c>
      <c r="H1430" s="33">
        <f t="shared" si="84"/>
        <v>2873.762914691943</v>
      </c>
      <c r="I1430" s="34">
        <f t="shared" si="85"/>
        <v>127.30708530805714</v>
      </c>
    </row>
    <row r="1431" spans="1:9" x14ac:dyDescent="0.25">
      <c r="A1431" s="7">
        <v>43062</v>
      </c>
      <c r="B1431" s="9">
        <v>2982.73</v>
      </c>
      <c r="C1431" t="e">
        <f>+VLOOKUP($A1431,'USD X Barril WTI'!$A$6060:$B$8189,2,0)</f>
        <v>#N/A</v>
      </c>
      <c r="D1431" s="36">
        <f>+IFERROR(VLOOKUP($A1431,'TASA INTERVENCIÓN'!$A$9:$B$4757,2,0),D1430)</f>
        <v>0.05</v>
      </c>
      <c r="E1431" s="52">
        <v>1.2500000000000001E-2</v>
      </c>
      <c r="F1431">
        <f t="shared" si="87"/>
        <v>0.96428571428571419</v>
      </c>
      <c r="G1431" s="9">
        <f t="shared" si="86"/>
        <v>2876.2039285714282</v>
      </c>
      <c r="H1431" s="33">
        <f t="shared" si="84"/>
        <v>2866.5074644549763</v>
      </c>
      <c r="I1431" s="34">
        <f t="shared" si="85"/>
        <v>116.22253554502367</v>
      </c>
    </row>
    <row r="1432" spans="1:9" x14ac:dyDescent="0.25">
      <c r="A1432" s="7">
        <v>43063</v>
      </c>
      <c r="B1432" s="8">
        <v>2982.73</v>
      </c>
      <c r="C1432">
        <f>+VLOOKUP($A1432,'USD X Barril WTI'!$A$6060:$B$8189,2,0)</f>
        <v>58.94</v>
      </c>
      <c r="D1432" s="36">
        <f>+IFERROR(VLOOKUP($A1432,'TASA INTERVENCIÓN'!$A$9:$B$4757,2,0),D1431)</f>
        <v>0.05</v>
      </c>
      <c r="E1432" s="52">
        <v>1.2500000000000001E-2</v>
      </c>
      <c r="F1432">
        <f t="shared" si="87"/>
        <v>0.96428571428571419</v>
      </c>
      <c r="G1432" s="9">
        <f t="shared" si="86"/>
        <v>2876.2039285714282</v>
      </c>
      <c r="H1432" s="33">
        <f t="shared" si="84"/>
        <v>2866.5554502369669</v>
      </c>
      <c r="I1432" s="34">
        <f t="shared" si="85"/>
        <v>116.17454976303316</v>
      </c>
    </row>
    <row r="1433" spans="1:9" x14ac:dyDescent="0.25">
      <c r="A1433" s="7">
        <v>43064</v>
      </c>
      <c r="B1433" s="9">
        <v>2976.39</v>
      </c>
      <c r="C1433" t="e">
        <f>+VLOOKUP($A1433,'USD X Barril WTI'!$A$6060:$B$8189,2,0)</f>
        <v>#N/A</v>
      </c>
      <c r="D1433" s="36">
        <f>+IFERROR(VLOOKUP($A1433,'TASA INTERVENCIÓN'!$A$9:$B$4757,2,0),D1432)</f>
        <v>0.05</v>
      </c>
      <c r="E1433" s="52">
        <v>1.2500000000000001E-2</v>
      </c>
      <c r="F1433">
        <f t="shared" si="87"/>
        <v>0.96428571428571419</v>
      </c>
      <c r="G1433" s="9">
        <f t="shared" si="86"/>
        <v>2870.0903571428566</v>
      </c>
      <c r="H1433" s="33">
        <f t="shared" si="84"/>
        <v>2853.2154028436016</v>
      </c>
      <c r="I1433" s="34">
        <f t="shared" si="85"/>
        <v>123.17459715639825</v>
      </c>
    </row>
    <row r="1434" spans="1:9" x14ac:dyDescent="0.25">
      <c r="A1434" s="7">
        <v>43065</v>
      </c>
      <c r="B1434" s="8">
        <v>2976.39</v>
      </c>
      <c r="C1434" t="e">
        <f>+VLOOKUP($A1434,'USD X Barril WTI'!$A$6060:$B$8189,2,0)</f>
        <v>#N/A</v>
      </c>
      <c r="D1434" s="36">
        <f>+IFERROR(VLOOKUP($A1434,'TASA INTERVENCIÓN'!$A$9:$B$4757,2,0),D1433)</f>
        <v>0.05</v>
      </c>
      <c r="E1434" s="52">
        <v>1.2500000000000001E-2</v>
      </c>
      <c r="F1434">
        <f t="shared" si="87"/>
        <v>0.96428571428571419</v>
      </c>
      <c r="G1434" s="9">
        <f t="shared" si="86"/>
        <v>2870.0903571428566</v>
      </c>
      <c r="H1434" s="33">
        <f t="shared" si="84"/>
        <v>2815.7672985781992</v>
      </c>
      <c r="I1434" s="34">
        <f t="shared" si="85"/>
        <v>160.62270142180068</v>
      </c>
    </row>
    <row r="1435" spans="1:9" x14ac:dyDescent="0.25">
      <c r="A1435" s="7">
        <v>43066</v>
      </c>
      <c r="B1435" s="9">
        <v>2976.39</v>
      </c>
      <c r="C1435">
        <f>+VLOOKUP($A1435,'USD X Barril WTI'!$A$6060:$B$8189,2,0)</f>
        <v>58.1</v>
      </c>
      <c r="D1435" s="36">
        <f>+IFERROR(VLOOKUP($A1435,'TASA INTERVENCIÓN'!$A$9:$B$4757,2,0),D1434)</f>
        <v>4.7500000000000001E-2</v>
      </c>
      <c r="E1435" s="52">
        <v>1.2500000000000001E-2</v>
      </c>
      <c r="F1435">
        <f t="shared" si="87"/>
        <v>0.96658711217183757</v>
      </c>
      <c r="G1435" s="9">
        <f t="shared" si="86"/>
        <v>2876.9402147971355</v>
      </c>
      <c r="H1435" s="33">
        <f t="shared" si="84"/>
        <v>2815.7672985781992</v>
      </c>
      <c r="I1435" s="34">
        <f t="shared" si="85"/>
        <v>160.62270142180068</v>
      </c>
    </row>
    <row r="1436" spans="1:9" x14ac:dyDescent="0.25">
      <c r="A1436" s="7">
        <v>43067</v>
      </c>
      <c r="B1436" s="8">
        <v>2986.84</v>
      </c>
      <c r="C1436">
        <f>+VLOOKUP($A1436,'USD X Barril WTI'!$A$6060:$B$8189,2,0)</f>
        <v>57.96</v>
      </c>
      <c r="D1436" s="36">
        <f>+IFERROR(VLOOKUP($A1436,'TASA INTERVENCIÓN'!$A$9:$B$4757,2,0),D1435)</f>
        <v>4.7500000000000001E-2</v>
      </c>
      <c r="E1436" s="52">
        <v>1.2500000000000001E-2</v>
      </c>
      <c r="F1436">
        <f t="shared" si="87"/>
        <v>0.96658711217183757</v>
      </c>
      <c r="G1436" s="9">
        <f t="shared" si="86"/>
        <v>2887.0410501193314</v>
      </c>
      <c r="H1436" s="33">
        <f t="shared" si="84"/>
        <v>2815.7672985781992</v>
      </c>
      <c r="I1436" s="34">
        <f t="shared" si="85"/>
        <v>171.07270142180096</v>
      </c>
    </row>
    <row r="1437" spans="1:9" x14ac:dyDescent="0.25">
      <c r="A1437" s="7">
        <v>43068</v>
      </c>
      <c r="B1437" s="9">
        <v>3003.94</v>
      </c>
      <c r="C1437">
        <f>+VLOOKUP($A1437,'USD X Barril WTI'!$A$6060:$B$8189,2,0)</f>
        <v>57.25</v>
      </c>
      <c r="D1437" s="36">
        <f>+IFERROR(VLOOKUP($A1437,'TASA INTERVENCIÓN'!$A$9:$B$4757,2,0),D1436)</f>
        <v>4.7500000000000001E-2</v>
      </c>
      <c r="E1437" s="52">
        <v>1.2500000000000001E-2</v>
      </c>
      <c r="F1437">
        <f t="shared" si="87"/>
        <v>0.96658711217183757</v>
      </c>
      <c r="G1437" s="9">
        <f t="shared" si="86"/>
        <v>2903.5696897374696</v>
      </c>
      <c r="H1437" s="33">
        <f t="shared" ref="H1437:H1500" si="88">+G1345</f>
        <v>2816.0264218009479</v>
      </c>
      <c r="I1437" s="34">
        <f t="shared" si="85"/>
        <v>187.91357819905215</v>
      </c>
    </row>
    <row r="1438" spans="1:9" x14ac:dyDescent="0.25">
      <c r="A1438" s="7">
        <v>43069</v>
      </c>
      <c r="B1438" s="8">
        <v>3006.09</v>
      </c>
      <c r="C1438">
        <f>+VLOOKUP($A1438,'USD X Barril WTI'!$A$6060:$B$8189,2,0)</f>
        <v>57.4</v>
      </c>
      <c r="D1438" s="36">
        <f>+IFERROR(VLOOKUP($A1438,'TASA INTERVENCIÓN'!$A$9:$B$4757,2,0),D1437)</f>
        <v>4.7500000000000001E-2</v>
      </c>
      <c r="E1438" s="52">
        <v>1.2500000000000001E-2</v>
      </c>
      <c r="F1438">
        <f t="shared" si="87"/>
        <v>0.96658711217183757</v>
      </c>
      <c r="G1438" s="9">
        <f t="shared" si="86"/>
        <v>2905.6478520286391</v>
      </c>
      <c r="H1438" s="33">
        <f t="shared" si="88"/>
        <v>2821.8998815165874</v>
      </c>
      <c r="I1438" s="34">
        <f t="shared" si="85"/>
        <v>184.19011848341279</v>
      </c>
    </row>
    <row r="1439" spans="1:9" x14ac:dyDescent="0.25">
      <c r="A1439" s="7">
        <v>43070</v>
      </c>
      <c r="B1439" s="9">
        <v>3006.04</v>
      </c>
      <c r="C1439">
        <f>+VLOOKUP($A1439,'USD X Barril WTI'!$A$6060:$B$8189,2,0)</f>
        <v>58.35</v>
      </c>
      <c r="D1439" s="36">
        <f>+IFERROR(VLOOKUP($A1439,'TASA INTERVENCIÓN'!$A$9:$B$4757,2,0),D1438)</f>
        <v>4.7500000000000001E-2</v>
      </c>
      <c r="E1439" s="52">
        <v>1.2500000000000001E-2</v>
      </c>
      <c r="F1439">
        <f t="shared" si="87"/>
        <v>0.96658711217183757</v>
      </c>
      <c r="G1439" s="9">
        <f t="shared" si="86"/>
        <v>2905.5995226730306</v>
      </c>
      <c r="H1439" s="33">
        <f t="shared" si="88"/>
        <v>2818.7712085308058</v>
      </c>
      <c r="I1439" s="34">
        <f t="shared" si="85"/>
        <v>187.26879146919418</v>
      </c>
    </row>
    <row r="1440" spans="1:9" x14ac:dyDescent="0.25">
      <c r="A1440" s="7">
        <v>43071</v>
      </c>
      <c r="B1440" s="8">
        <v>3005.76</v>
      </c>
      <c r="C1440" t="e">
        <f>+VLOOKUP($A1440,'USD X Barril WTI'!$A$6060:$B$8189,2,0)</f>
        <v>#N/A</v>
      </c>
      <c r="D1440" s="36">
        <f>+IFERROR(VLOOKUP($A1440,'TASA INTERVENCIÓN'!$A$9:$B$4757,2,0),D1439)</f>
        <v>4.7500000000000001E-2</v>
      </c>
      <c r="E1440" s="52">
        <v>1.2500000000000001E-2</v>
      </c>
      <c r="F1440">
        <f t="shared" si="87"/>
        <v>0.96658711217183757</v>
      </c>
      <c r="G1440" s="9">
        <f t="shared" si="86"/>
        <v>2905.3288782816226</v>
      </c>
      <c r="H1440" s="33">
        <f t="shared" si="88"/>
        <v>2836.048574821853</v>
      </c>
      <c r="I1440" s="34">
        <f t="shared" si="85"/>
        <v>169.71142517814724</v>
      </c>
    </row>
    <row r="1441" spans="1:9" x14ac:dyDescent="0.25">
      <c r="A1441" s="7">
        <v>43072</v>
      </c>
      <c r="B1441" s="9">
        <v>3005.76</v>
      </c>
      <c r="C1441" t="e">
        <f>+VLOOKUP($A1441,'USD X Barril WTI'!$A$6060:$B$8189,2,0)</f>
        <v>#N/A</v>
      </c>
      <c r="D1441" s="36">
        <f>+IFERROR(VLOOKUP($A1441,'TASA INTERVENCIÓN'!$A$9:$B$4757,2,0),D1440)</f>
        <v>4.7500000000000001E-2</v>
      </c>
      <c r="E1441" s="52">
        <v>1.2500000000000001E-2</v>
      </c>
      <c r="F1441">
        <f t="shared" si="87"/>
        <v>0.96658711217183757</v>
      </c>
      <c r="G1441" s="9">
        <f t="shared" si="86"/>
        <v>2905.3288782816226</v>
      </c>
      <c r="H1441" s="33">
        <f t="shared" si="88"/>
        <v>2824.4853919239904</v>
      </c>
      <c r="I1441" s="34">
        <f t="shared" si="85"/>
        <v>181.27460807600983</v>
      </c>
    </row>
    <row r="1442" spans="1:9" x14ac:dyDescent="0.25">
      <c r="A1442" s="7">
        <v>43073</v>
      </c>
      <c r="B1442" s="8">
        <v>3005.76</v>
      </c>
      <c r="C1442">
        <f>+VLOOKUP($A1442,'USD X Barril WTI'!$A$6060:$B$8189,2,0)</f>
        <v>57.48</v>
      </c>
      <c r="D1442" s="36">
        <f>+IFERROR(VLOOKUP($A1442,'TASA INTERVENCIÓN'!$A$9:$B$4757,2,0),D1441)</f>
        <v>4.7500000000000001E-2</v>
      </c>
      <c r="E1442" s="52">
        <v>1.2500000000000001E-2</v>
      </c>
      <c r="F1442">
        <f t="shared" si="87"/>
        <v>0.96658711217183757</v>
      </c>
      <c r="G1442" s="9">
        <f t="shared" si="86"/>
        <v>2905.3288782816226</v>
      </c>
      <c r="H1442" s="33">
        <f t="shared" si="88"/>
        <v>2824.4853919239904</v>
      </c>
      <c r="I1442" s="34">
        <f t="shared" si="85"/>
        <v>181.27460807600983</v>
      </c>
    </row>
    <row r="1443" spans="1:9" x14ac:dyDescent="0.25">
      <c r="A1443" s="7">
        <v>43074</v>
      </c>
      <c r="B1443" s="9">
        <v>2993.49</v>
      </c>
      <c r="C1443">
        <f>+VLOOKUP($A1443,'USD X Barril WTI'!$A$6060:$B$8189,2,0)</f>
        <v>57.66</v>
      </c>
      <c r="D1443" s="36">
        <f>+IFERROR(VLOOKUP($A1443,'TASA INTERVENCIÓN'!$A$9:$B$4757,2,0),D1442)</f>
        <v>4.7500000000000001E-2</v>
      </c>
      <c r="E1443" s="52">
        <v>1.2500000000000001E-2</v>
      </c>
      <c r="F1443">
        <f t="shared" si="87"/>
        <v>0.96658711217183757</v>
      </c>
      <c r="G1443" s="9">
        <f t="shared" si="86"/>
        <v>2893.4688544152737</v>
      </c>
      <c r="H1443" s="33">
        <f t="shared" si="88"/>
        <v>2824.4853919239904</v>
      </c>
      <c r="I1443" s="34">
        <f t="shared" si="85"/>
        <v>169.00460807600939</v>
      </c>
    </row>
    <row r="1444" spans="1:9" x14ac:dyDescent="0.25">
      <c r="A1444" s="7">
        <v>43075</v>
      </c>
      <c r="B1444" s="8">
        <v>2996.53</v>
      </c>
      <c r="C1444">
        <f>+VLOOKUP($A1444,'USD X Barril WTI'!$A$6060:$B$8189,2,0)</f>
        <v>55.79</v>
      </c>
      <c r="D1444" s="36">
        <f>+IFERROR(VLOOKUP($A1444,'TASA INTERVENCIÓN'!$A$9:$B$4757,2,0),D1443)</f>
        <v>4.7500000000000001E-2</v>
      </c>
      <c r="E1444" s="52">
        <v>1.2500000000000001E-2</v>
      </c>
      <c r="F1444">
        <f t="shared" si="87"/>
        <v>0.96658711217183757</v>
      </c>
      <c r="G1444" s="9">
        <f t="shared" si="86"/>
        <v>2896.4072792362767</v>
      </c>
      <c r="H1444" s="33">
        <f t="shared" si="88"/>
        <v>2824.4853919239904</v>
      </c>
      <c r="I1444" s="34">
        <f t="shared" si="85"/>
        <v>172.04460807600981</v>
      </c>
    </row>
    <row r="1445" spans="1:9" x14ac:dyDescent="0.25">
      <c r="A1445" s="7">
        <v>43076</v>
      </c>
      <c r="B1445" s="9">
        <v>3007.07</v>
      </c>
      <c r="C1445">
        <f>+VLOOKUP($A1445,'USD X Barril WTI'!$A$6060:$B$8189,2,0)</f>
        <v>56.5</v>
      </c>
      <c r="D1445" s="36">
        <f>+IFERROR(VLOOKUP($A1445,'TASA INTERVENCIÓN'!$A$9:$B$4757,2,0),D1444)</f>
        <v>4.7500000000000001E-2</v>
      </c>
      <c r="E1445" s="52">
        <v>1.2500000000000001E-2</v>
      </c>
      <c r="F1445">
        <f t="shared" si="87"/>
        <v>0.96658711217183757</v>
      </c>
      <c r="G1445" s="9">
        <f t="shared" si="86"/>
        <v>2906.595107398568</v>
      </c>
      <c r="H1445" s="33">
        <f t="shared" si="88"/>
        <v>2812.3834916864607</v>
      </c>
      <c r="I1445" s="34">
        <f t="shared" si="85"/>
        <v>194.68650831353943</v>
      </c>
    </row>
    <row r="1446" spans="1:9" x14ac:dyDescent="0.25">
      <c r="A1446" s="7">
        <v>43077</v>
      </c>
      <c r="B1446" s="8">
        <v>3016.18</v>
      </c>
      <c r="C1446">
        <f>+VLOOKUP($A1446,'USD X Barril WTI'!$A$6060:$B$8189,2,0)</f>
        <v>57.15</v>
      </c>
      <c r="D1446" s="36">
        <f>+IFERROR(VLOOKUP($A1446,'TASA INTERVENCIÓN'!$A$9:$B$4757,2,0),D1445)</f>
        <v>4.7500000000000001E-2</v>
      </c>
      <c r="E1446" s="52">
        <v>1.2500000000000001E-2</v>
      </c>
      <c r="F1446">
        <f t="shared" si="87"/>
        <v>0.96658711217183757</v>
      </c>
      <c r="G1446" s="9">
        <f t="shared" si="86"/>
        <v>2915.4007159904527</v>
      </c>
      <c r="H1446" s="33">
        <f t="shared" si="88"/>
        <v>2808.5451306413302</v>
      </c>
      <c r="I1446" s="34">
        <f t="shared" ref="I1446:I1509" si="89">+B1446-H1446</f>
        <v>207.63486935866968</v>
      </c>
    </row>
    <row r="1447" spans="1:9" x14ac:dyDescent="0.25">
      <c r="A1447" s="7">
        <v>43078</v>
      </c>
      <c r="B1447" s="9">
        <v>3016.18</v>
      </c>
      <c r="C1447" t="e">
        <f>+VLOOKUP($A1447,'USD X Barril WTI'!$A$6060:$B$8189,2,0)</f>
        <v>#N/A</v>
      </c>
      <c r="D1447" s="36">
        <f>+IFERROR(VLOOKUP($A1447,'TASA INTERVENCIÓN'!$A$9:$B$4757,2,0),D1446)</f>
        <v>4.7500000000000001E-2</v>
      </c>
      <c r="E1447" s="52">
        <v>1.2500000000000001E-2</v>
      </c>
      <c r="F1447">
        <f t="shared" si="87"/>
        <v>0.96658711217183757</v>
      </c>
      <c r="G1447" s="9">
        <f t="shared" si="86"/>
        <v>2915.4007159904527</v>
      </c>
      <c r="H1447" s="33">
        <f t="shared" si="88"/>
        <v>2797.4437054631831</v>
      </c>
      <c r="I1447" s="34">
        <f t="shared" si="89"/>
        <v>218.73629453681679</v>
      </c>
    </row>
    <row r="1448" spans="1:9" x14ac:dyDescent="0.25">
      <c r="A1448" s="7">
        <v>43079</v>
      </c>
      <c r="B1448" s="8">
        <v>3016.18</v>
      </c>
      <c r="C1448" t="e">
        <f>+VLOOKUP($A1448,'USD X Barril WTI'!$A$6060:$B$8189,2,0)</f>
        <v>#N/A</v>
      </c>
      <c r="D1448" s="36">
        <f>+IFERROR(VLOOKUP($A1448,'TASA INTERVENCIÓN'!$A$9:$B$4757,2,0),D1447)</f>
        <v>4.7500000000000001E-2</v>
      </c>
      <c r="E1448" s="52">
        <v>1.2500000000000001E-2</v>
      </c>
      <c r="F1448">
        <f t="shared" si="87"/>
        <v>0.96658711217183757</v>
      </c>
      <c r="G1448" s="9">
        <f t="shared" si="86"/>
        <v>2915.4007159904527</v>
      </c>
      <c r="H1448" s="33">
        <f t="shared" si="88"/>
        <v>2798.5884798099764</v>
      </c>
      <c r="I1448" s="34">
        <f t="shared" si="89"/>
        <v>217.5915201900234</v>
      </c>
    </row>
    <row r="1449" spans="1:9" x14ac:dyDescent="0.25">
      <c r="A1449" s="7">
        <v>43080</v>
      </c>
      <c r="B1449" s="9">
        <v>3016.18</v>
      </c>
      <c r="C1449">
        <f>+VLOOKUP($A1449,'USD X Barril WTI'!$A$6060:$B$8189,2,0)</f>
        <v>57.84</v>
      </c>
      <c r="D1449" s="36">
        <f>+IFERROR(VLOOKUP($A1449,'TASA INTERVENCIÓN'!$A$9:$B$4757,2,0),D1448)</f>
        <v>4.7500000000000001E-2</v>
      </c>
      <c r="E1449" s="52">
        <v>1.2500000000000001E-2</v>
      </c>
      <c r="F1449">
        <f t="shared" si="87"/>
        <v>0.96658711217183757</v>
      </c>
      <c r="G1449" s="9">
        <f t="shared" si="86"/>
        <v>2915.4007159904527</v>
      </c>
      <c r="H1449" s="33">
        <f t="shared" si="88"/>
        <v>2798.5884798099764</v>
      </c>
      <c r="I1449" s="34">
        <f t="shared" si="89"/>
        <v>217.5915201900234</v>
      </c>
    </row>
    <row r="1450" spans="1:9" x14ac:dyDescent="0.25">
      <c r="A1450" s="7">
        <v>43081</v>
      </c>
      <c r="B1450" s="8">
        <v>3013.99</v>
      </c>
      <c r="C1450">
        <f>+VLOOKUP($A1450,'USD X Barril WTI'!$A$6060:$B$8189,2,0)</f>
        <v>57.12</v>
      </c>
      <c r="D1450" s="36">
        <f>+IFERROR(VLOOKUP($A1450,'TASA INTERVENCIÓN'!$A$9:$B$4757,2,0),D1449)</f>
        <v>4.7500000000000001E-2</v>
      </c>
      <c r="E1450" s="52">
        <v>1.2500000000000001E-2</v>
      </c>
      <c r="F1450">
        <f t="shared" si="87"/>
        <v>0.96658711217183757</v>
      </c>
      <c r="G1450" s="9">
        <f t="shared" si="86"/>
        <v>2913.2838902147964</v>
      </c>
      <c r="H1450" s="33">
        <f t="shared" si="88"/>
        <v>2798.5884798099764</v>
      </c>
      <c r="I1450" s="34">
        <f t="shared" si="89"/>
        <v>215.40152019002335</v>
      </c>
    </row>
    <row r="1451" spans="1:9" x14ac:dyDescent="0.25">
      <c r="A1451" s="7">
        <v>43082</v>
      </c>
      <c r="B1451" s="9">
        <v>3029.75</v>
      </c>
      <c r="C1451">
        <f>+VLOOKUP($A1451,'USD X Barril WTI'!$A$6060:$B$8189,2,0)</f>
        <v>56.59</v>
      </c>
      <c r="D1451" s="36">
        <f>+IFERROR(VLOOKUP($A1451,'TASA INTERVENCIÓN'!$A$9:$B$4757,2,0),D1450)</f>
        <v>4.7500000000000001E-2</v>
      </c>
      <c r="E1451" s="36">
        <v>1.4999999999999999E-2</v>
      </c>
      <c r="F1451">
        <f t="shared" si="87"/>
        <v>0.96897374701670624</v>
      </c>
      <c r="G1451" s="9">
        <f t="shared" si="86"/>
        <v>2935.7482100238658</v>
      </c>
      <c r="H1451" s="33">
        <f t="shared" si="88"/>
        <v>2805.2743467933492</v>
      </c>
      <c r="I1451" s="34">
        <f t="shared" si="89"/>
        <v>224.4756532066508</v>
      </c>
    </row>
    <row r="1452" spans="1:9" x14ac:dyDescent="0.25">
      <c r="A1452" s="7">
        <v>43083</v>
      </c>
      <c r="B1452" s="8">
        <v>3015.41</v>
      </c>
      <c r="C1452">
        <f>+VLOOKUP($A1452,'USD X Barril WTI'!$A$6060:$B$8189,2,0)</f>
        <v>57</v>
      </c>
      <c r="D1452" s="36">
        <f>+IFERROR(VLOOKUP($A1452,'TASA INTERVENCIÓN'!$A$9:$B$4757,2,0),D1451)</f>
        <v>4.7500000000000001E-2</v>
      </c>
      <c r="E1452" s="36">
        <v>1.4999999999999999E-2</v>
      </c>
      <c r="F1452">
        <f t="shared" si="87"/>
        <v>0.96897374701670624</v>
      </c>
      <c r="G1452" s="9">
        <f t="shared" si="86"/>
        <v>2921.853126491646</v>
      </c>
      <c r="H1452" s="33">
        <f t="shared" si="88"/>
        <v>2811.9409738717341</v>
      </c>
      <c r="I1452" s="34">
        <f t="shared" si="89"/>
        <v>203.4690261282658</v>
      </c>
    </row>
    <row r="1453" spans="1:9" x14ac:dyDescent="0.25">
      <c r="A1453" s="7">
        <v>43084</v>
      </c>
      <c r="B1453" s="9">
        <v>2999.07</v>
      </c>
      <c r="C1453">
        <f>+VLOOKUP($A1453,'USD X Barril WTI'!$A$6060:$B$8189,2,0)</f>
        <v>57.29</v>
      </c>
      <c r="D1453" s="36">
        <f>+IFERROR(VLOOKUP($A1453,'TASA INTERVENCIÓN'!$A$9:$B$4757,2,0),D1452)</f>
        <v>4.7500000000000001E-2</v>
      </c>
      <c r="E1453" s="36">
        <v>1.4999999999999999E-2</v>
      </c>
      <c r="F1453">
        <f t="shared" si="87"/>
        <v>0.96897374701670624</v>
      </c>
      <c r="G1453" s="9">
        <f t="shared" si="86"/>
        <v>2906.0200954653933</v>
      </c>
      <c r="H1453" s="33">
        <f t="shared" si="88"/>
        <v>2798.9444180522564</v>
      </c>
      <c r="I1453" s="34">
        <f t="shared" si="89"/>
        <v>200.12558194774374</v>
      </c>
    </row>
    <row r="1454" spans="1:9" x14ac:dyDescent="0.25">
      <c r="A1454" s="7">
        <v>43085</v>
      </c>
      <c r="B1454" s="8">
        <v>2996.61</v>
      </c>
      <c r="C1454" t="e">
        <f>+VLOOKUP($A1454,'USD X Barril WTI'!$A$6060:$B$8189,2,0)</f>
        <v>#N/A</v>
      </c>
      <c r="D1454" s="36">
        <f>+IFERROR(VLOOKUP($A1454,'TASA INTERVENCIÓN'!$A$9:$B$4757,2,0),D1453)</f>
        <v>4.7500000000000001E-2</v>
      </c>
      <c r="E1454" s="36">
        <v>1.4999999999999999E-2</v>
      </c>
      <c r="F1454">
        <f t="shared" si="87"/>
        <v>0.96897374701670624</v>
      </c>
      <c r="G1454" s="9">
        <f t="shared" si="86"/>
        <v>2903.6364200477324</v>
      </c>
      <c r="H1454" s="33">
        <f t="shared" si="88"/>
        <v>2795.5389548693588</v>
      </c>
      <c r="I1454" s="34">
        <f t="shared" si="89"/>
        <v>201.07104513064132</v>
      </c>
    </row>
    <row r="1455" spans="1:9" x14ac:dyDescent="0.25">
      <c r="A1455" s="7">
        <v>43086</v>
      </c>
      <c r="B1455" s="9">
        <v>2996.61</v>
      </c>
      <c r="C1455" t="e">
        <f>+VLOOKUP($A1455,'USD X Barril WTI'!$A$6060:$B$8189,2,0)</f>
        <v>#N/A</v>
      </c>
      <c r="D1455" s="36">
        <f>+IFERROR(VLOOKUP($A1455,'TASA INTERVENCIÓN'!$A$9:$B$4757,2,0),D1454)</f>
        <v>4.7500000000000001E-2</v>
      </c>
      <c r="E1455" s="36">
        <v>1.4999999999999999E-2</v>
      </c>
      <c r="F1455">
        <f t="shared" si="87"/>
        <v>0.96897374701670624</v>
      </c>
      <c r="G1455" s="9">
        <f t="shared" si="86"/>
        <v>2903.6364200477324</v>
      </c>
      <c r="H1455" s="33">
        <f t="shared" si="88"/>
        <v>2787.698693586698</v>
      </c>
      <c r="I1455" s="34">
        <f t="shared" si="89"/>
        <v>208.9113064133021</v>
      </c>
    </row>
    <row r="1456" spans="1:9" x14ac:dyDescent="0.25">
      <c r="A1456" s="7">
        <v>43087</v>
      </c>
      <c r="B1456" s="8">
        <v>2996.61</v>
      </c>
      <c r="C1456">
        <f>+VLOOKUP($A1456,'USD X Barril WTI'!$A$6060:$B$8189,2,0)</f>
        <v>57.17</v>
      </c>
      <c r="D1456" s="36">
        <f>+IFERROR(VLOOKUP($A1456,'TASA INTERVENCIÓN'!$A$9:$B$4757,2,0),D1455)</f>
        <v>4.7500000000000001E-2</v>
      </c>
      <c r="E1456" s="36">
        <v>1.4999999999999999E-2</v>
      </c>
      <c r="F1456">
        <f t="shared" si="87"/>
        <v>0.96897374701670624</v>
      </c>
      <c r="G1456" s="9">
        <f t="shared" si="86"/>
        <v>2903.6364200477324</v>
      </c>
      <c r="H1456" s="33">
        <f t="shared" si="88"/>
        <v>2787.698693586698</v>
      </c>
      <c r="I1456" s="34">
        <f t="shared" si="89"/>
        <v>208.9113064133021</v>
      </c>
    </row>
    <row r="1457" spans="1:9" x14ac:dyDescent="0.25">
      <c r="A1457" s="7">
        <v>43088</v>
      </c>
      <c r="B1457" s="9">
        <v>2975.59</v>
      </c>
      <c r="C1457">
        <f>+VLOOKUP($A1457,'USD X Barril WTI'!$A$6060:$B$8189,2,0)</f>
        <v>57.49</v>
      </c>
      <c r="D1457" s="36">
        <f>+IFERROR(VLOOKUP($A1457,'TASA INTERVENCIÓN'!$A$9:$B$4757,2,0),D1456)</f>
        <v>4.7500000000000001E-2</v>
      </c>
      <c r="E1457" s="36">
        <v>1.4999999999999999E-2</v>
      </c>
      <c r="F1457">
        <f t="shared" si="87"/>
        <v>0.96897374701670624</v>
      </c>
      <c r="G1457" s="9">
        <f t="shared" si="86"/>
        <v>2883.2685918854409</v>
      </c>
      <c r="H1457" s="33">
        <f t="shared" si="88"/>
        <v>2787.698693586698</v>
      </c>
      <c r="I1457" s="34">
        <f t="shared" si="89"/>
        <v>187.89130641330212</v>
      </c>
    </row>
    <row r="1458" spans="1:9" x14ac:dyDescent="0.25">
      <c r="A1458" s="7">
        <v>43089</v>
      </c>
      <c r="B1458" s="8">
        <v>2972.05</v>
      </c>
      <c r="C1458">
        <f>+VLOOKUP($A1458,'USD X Barril WTI'!$A$6060:$B$8189,2,0)</f>
        <v>58.09</v>
      </c>
      <c r="D1458" s="36">
        <f>+IFERROR(VLOOKUP($A1458,'TASA INTERVENCIÓN'!$A$9:$B$4757,2,0),D1457)</f>
        <v>4.7500000000000001E-2</v>
      </c>
      <c r="E1458" s="36">
        <v>1.4999999999999999E-2</v>
      </c>
      <c r="F1458">
        <f t="shared" si="87"/>
        <v>0.96897374701670624</v>
      </c>
      <c r="G1458" s="9">
        <f t="shared" si="86"/>
        <v>2879.8384248210018</v>
      </c>
      <c r="H1458" s="33">
        <f t="shared" si="88"/>
        <v>2795.6159144893109</v>
      </c>
      <c r="I1458" s="34">
        <f t="shared" si="89"/>
        <v>176.43408551068933</v>
      </c>
    </row>
    <row r="1459" spans="1:9" x14ac:dyDescent="0.25">
      <c r="A1459" s="7">
        <v>43090</v>
      </c>
      <c r="B1459" s="9">
        <v>2965.77</v>
      </c>
      <c r="C1459">
        <f>+VLOOKUP($A1459,'USD X Barril WTI'!$A$6060:$B$8189,2,0)</f>
        <v>58.34</v>
      </c>
      <c r="D1459" s="36">
        <f>+IFERROR(VLOOKUP($A1459,'TASA INTERVENCIÓN'!$A$9:$B$4757,2,0),D1458)</f>
        <v>4.7500000000000001E-2</v>
      </c>
      <c r="E1459" s="36">
        <v>1.4999999999999999E-2</v>
      </c>
      <c r="F1459">
        <f t="shared" si="87"/>
        <v>0.96897374701670624</v>
      </c>
      <c r="G1459" s="9">
        <f t="shared" si="86"/>
        <v>2873.753269689737</v>
      </c>
      <c r="H1459" s="33">
        <f t="shared" si="88"/>
        <v>2794.2114014251779</v>
      </c>
      <c r="I1459" s="34">
        <f t="shared" si="89"/>
        <v>171.5585985748221</v>
      </c>
    </row>
    <row r="1460" spans="1:9" x14ac:dyDescent="0.25">
      <c r="A1460" s="7">
        <v>43091</v>
      </c>
      <c r="B1460" s="8">
        <v>2963.58</v>
      </c>
      <c r="C1460">
        <f>+VLOOKUP($A1460,'USD X Barril WTI'!$A$6060:$B$8189,2,0)</f>
        <v>58.25</v>
      </c>
      <c r="D1460" s="36">
        <f>+IFERROR(VLOOKUP($A1460,'TASA INTERVENCIÓN'!$A$9:$B$4757,2,0),D1459)</f>
        <v>4.7500000000000001E-2</v>
      </c>
      <c r="E1460" s="36">
        <v>1.4999999999999999E-2</v>
      </c>
      <c r="F1460">
        <f t="shared" si="87"/>
        <v>0.96897374701670624</v>
      </c>
      <c r="G1460" s="9">
        <f t="shared" si="86"/>
        <v>2871.6312171837703</v>
      </c>
      <c r="H1460" s="33">
        <f t="shared" si="88"/>
        <v>2783.2254156769595</v>
      </c>
      <c r="I1460" s="34">
        <f t="shared" si="89"/>
        <v>180.3545843230404</v>
      </c>
    </row>
    <row r="1461" spans="1:9" x14ac:dyDescent="0.25">
      <c r="A1461" s="7">
        <v>43092</v>
      </c>
      <c r="B1461" s="9">
        <v>2962.14</v>
      </c>
      <c r="C1461" t="e">
        <f>+VLOOKUP($A1461,'USD X Barril WTI'!$A$6060:$B$8189,2,0)</f>
        <v>#N/A</v>
      </c>
      <c r="D1461" s="36">
        <f>+IFERROR(VLOOKUP($A1461,'TASA INTERVENCIÓN'!$A$9:$B$4757,2,0),D1460)</f>
        <v>4.7500000000000001E-2</v>
      </c>
      <c r="E1461" s="36">
        <v>1.4999999999999999E-2</v>
      </c>
      <c r="F1461">
        <f t="shared" si="87"/>
        <v>0.96897374701670624</v>
      </c>
      <c r="G1461" s="9">
        <f t="shared" si="86"/>
        <v>2870.2358949880663</v>
      </c>
      <c r="H1461" s="33">
        <f t="shared" si="88"/>
        <v>2803.2156769596199</v>
      </c>
      <c r="I1461" s="34">
        <f t="shared" si="89"/>
        <v>158.92432304037993</v>
      </c>
    </row>
    <row r="1462" spans="1:9" x14ac:dyDescent="0.25">
      <c r="A1462" s="7">
        <v>43093</v>
      </c>
      <c r="B1462" s="8">
        <v>2962.14</v>
      </c>
      <c r="C1462" t="e">
        <f>+VLOOKUP($A1462,'USD X Barril WTI'!$A$6060:$B$8189,2,0)</f>
        <v>#N/A</v>
      </c>
      <c r="D1462" s="36">
        <f>+IFERROR(VLOOKUP($A1462,'TASA INTERVENCIÓN'!$A$9:$B$4757,2,0),D1461)</f>
        <v>4.7500000000000001E-2</v>
      </c>
      <c r="E1462" s="36">
        <v>1.4999999999999999E-2</v>
      </c>
      <c r="F1462">
        <f t="shared" si="87"/>
        <v>0.96897374701670624</v>
      </c>
      <c r="G1462" s="9">
        <f t="shared" si="86"/>
        <v>2870.2358949880663</v>
      </c>
      <c r="H1462" s="33">
        <f t="shared" si="88"/>
        <v>2790.4884798099761</v>
      </c>
      <c r="I1462" s="34">
        <f t="shared" si="89"/>
        <v>171.6515201900238</v>
      </c>
    </row>
    <row r="1463" spans="1:9" x14ac:dyDescent="0.25">
      <c r="A1463" s="7">
        <v>43094</v>
      </c>
      <c r="B1463" s="9">
        <v>2962.14</v>
      </c>
      <c r="C1463" t="e">
        <f>+VLOOKUP($A1463,'USD X Barril WTI'!$A$6060:$B$8189,2,0)</f>
        <v>#N/A</v>
      </c>
      <c r="D1463" s="36">
        <f>+IFERROR(VLOOKUP($A1463,'TASA INTERVENCIÓN'!$A$9:$B$4757,2,0),D1462)</f>
        <v>4.7500000000000001E-2</v>
      </c>
      <c r="E1463" s="36">
        <v>1.4999999999999999E-2</v>
      </c>
      <c r="F1463">
        <f t="shared" si="87"/>
        <v>0.96897374701670624</v>
      </c>
      <c r="G1463" s="9">
        <f t="shared" si="86"/>
        <v>2870.2358949880663</v>
      </c>
      <c r="H1463" s="33">
        <f t="shared" si="88"/>
        <v>2790.4884798099761</v>
      </c>
      <c r="I1463" s="34">
        <f t="shared" si="89"/>
        <v>171.6515201900238</v>
      </c>
    </row>
    <row r="1464" spans="1:9" x14ac:dyDescent="0.25">
      <c r="A1464" s="7">
        <v>43095</v>
      </c>
      <c r="B1464" s="8">
        <v>2962.14</v>
      </c>
      <c r="C1464">
        <f>+VLOOKUP($A1464,'USD X Barril WTI'!$A$6060:$B$8189,2,0)</f>
        <v>59.55</v>
      </c>
      <c r="D1464" s="36">
        <f>+IFERROR(VLOOKUP($A1464,'TASA INTERVENCIÓN'!$A$9:$B$4757,2,0),D1463)</f>
        <v>4.7500000000000001E-2</v>
      </c>
      <c r="E1464" s="36">
        <v>1.4999999999999999E-2</v>
      </c>
      <c r="F1464">
        <f t="shared" si="87"/>
        <v>0.96897374701670624</v>
      </c>
      <c r="G1464" s="9">
        <f t="shared" si="86"/>
        <v>2870.2358949880663</v>
      </c>
      <c r="H1464" s="33">
        <f t="shared" si="88"/>
        <v>2790.4884798099761</v>
      </c>
      <c r="I1464" s="34">
        <f t="shared" si="89"/>
        <v>171.6515201900238</v>
      </c>
    </row>
    <row r="1465" spans="1:9" x14ac:dyDescent="0.25">
      <c r="A1465" s="7">
        <v>43096</v>
      </c>
      <c r="B1465" s="9">
        <v>2962.26</v>
      </c>
      <c r="C1465">
        <f>+VLOOKUP($A1465,'USD X Barril WTI'!$A$6060:$B$8189,2,0)</f>
        <v>59.67</v>
      </c>
      <c r="D1465" s="36">
        <f>+IFERROR(VLOOKUP($A1465,'TASA INTERVENCIÓN'!$A$9:$B$4757,2,0),D1464)</f>
        <v>4.7500000000000001E-2</v>
      </c>
      <c r="E1465" s="36">
        <v>1.4999999999999999E-2</v>
      </c>
      <c r="F1465">
        <f t="shared" si="87"/>
        <v>0.96897374701670624</v>
      </c>
      <c r="G1465" s="9">
        <f t="shared" si="86"/>
        <v>2870.3521718377083</v>
      </c>
      <c r="H1465" s="33">
        <f t="shared" si="88"/>
        <v>2813.4224465558195</v>
      </c>
      <c r="I1465" s="34">
        <f t="shared" si="89"/>
        <v>148.83755344418068</v>
      </c>
    </row>
    <row r="1466" spans="1:9" x14ac:dyDescent="0.25">
      <c r="A1466" s="7">
        <v>43097</v>
      </c>
      <c r="B1466" s="8">
        <v>2971.63</v>
      </c>
      <c r="C1466">
        <f>+VLOOKUP($A1466,'USD X Barril WTI'!$A$6060:$B$8189,2,0)</f>
        <v>59.84</v>
      </c>
      <c r="D1466" s="36">
        <f>+IFERROR(VLOOKUP($A1466,'TASA INTERVENCIÓN'!$A$9:$B$4757,2,0),D1465)</f>
        <v>4.7500000000000001E-2</v>
      </c>
      <c r="E1466" s="36">
        <v>1.4999999999999999E-2</v>
      </c>
      <c r="F1466">
        <f t="shared" si="87"/>
        <v>0.96897374701670624</v>
      </c>
      <c r="G1466" s="9">
        <f t="shared" si="86"/>
        <v>2879.4314558472547</v>
      </c>
      <c r="H1466" s="33">
        <f t="shared" si="88"/>
        <v>2819.3194774346789</v>
      </c>
      <c r="I1466" s="34">
        <f t="shared" si="89"/>
        <v>152.31052256532121</v>
      </c>
    </row>
    <row r="1467" spans="1:9" x14ac:dyDescent="0.25">
      <c r="A1467" s="7">
        <v>43098</v>
      </c>
      <c r="B1467" s="9">
        <v>2984</v>
      </c>
      <c r="C1467">
        <f>+VLOOKUP($A1467,'USD X Barril WTI'!$A$6060:$B$8189,2,0)</f>
        <v>60.46</v>
      </c>
      <c r="D1467" s="36">
        <f>+IFERROR(VLOOKUP($A1467,'TASA INTERVENCIÓN'!$A$9:$B$4757,2,0),D1466)</f>
        <v>4.7500000000000001E-2</v>
      </c>
      <c r="E1467" s="36">
        <v>1.4999999999999999E-2</v>
      </c>
      <c r="F1467">
        <f t="shared" si="87"/>
        <v>0.96897374701670624</v>
      </c>
      <c r="G1467" s="9">
        <f t="shared" si="86"/>
        <v>2891.4176610978516</v>
      </c>
      <c r="H1467" s="33">
        <f t="shared" si="88"/>
        <v>2828.9009501187647</v>
      </c>
      <c r="I1467" s="34">
        <f t="shared" si="89"/>
        <v>155.09904988123526</v>
      </c>
    </row>
    <row r="1468" spans="1:9" x14ac:dyDescent="0.25">
      <c r="A1468" s="7">
        <v>43099</v>
      </c>
      <c r="B1468" s="8">
        <v>2984</v>
      </c>
      <c r="C1468" t="e">
        <f>+VLOOKUP($A1468,'USD X Barril WTI'!$A$6060:$B$8189,2,0)</f>
        <v>#N/A</v>
      </c>
      <c r="D1468" s="36">
        <f>+IFERROR(VLOOKUP($A1468,'TASA INTERVENCIÓN'!$A$9:$B$4757,2,0),D1467)</f>
        <v>4.7500000000000001E-2</v>
      </c>
      <c r="E1468" s="36">
        <v>1.4999999999999999E-2</v>
      </c>
      <c r="F1468">
        <f t="shared" si="87"/>
        <v>0.96897374701670624</v>
      </c>
      <c r="G1468" s="9">
        <f t="shared" si="86"/>
        <v>2891.4176610978516</v>
      </c>
      <c r="H1468" s="33">
        <f t="shared" si="88"/>
        <v>2829.2953681710214</v>
      </c>
      <c r="I1468" s="34">
        <f t="shared" si="89"/>
        <v>154.70463182897856</v>
      </c>
    </row>
    <row r="1469" spans="1:9" x14ac:dyDescent="0.25">
      <c r="A1469" s="7">
        <v>43100</v>
      </c>
      <c r="B1469" s="9">
        <v>2984</v>
      </c>
      <c r="C1469" t="e">
        <f>+VLOOKUP($A1469,'USD X Barril WTI'!$A$6060:$B$8189,2,0)</f>
        <v>#N/A</v>
      </c>
      <c r="D1469" s="36">
        <f>+IFERROR(VLOOKUP($A1469,'TASA INTERVENCIÓN'!$A$9:$B$4757,2,0),D1468)</f>
        <v>4.7500000000000001E-2</v>
      </c>
      <c r="E1469" s="36">
        <v>1.4999999999999999E-2</v>
      </c>
      <c r="F1469">
        <f t="shared" si="87"/>
        <v>0.96897374701670624</v>
      </c>
      <c r="G1469" s="9">
        <f t="shared" si="86"/>
        <v>2891.4176610978516</v>
      </c>
      <c r="H1469" s="33">
        <f t="shared" si="88"/>
        <v>2825.0625890736342</v>
      </c>
      <c r="I1469" s="34">
        <f t="shared" si="89"/>
        <v>158.93741092636583</v>
      </c>
    </row>
    <row r="1470" spans="1:9" x14ac:dyDescent="0.25">
      <c r="A1470" s="7">
        <v>43101</v>
      </c>
      <c r="B1470" s="8">
        <v>2984</v>
      </c>
      <c r="C1470" t="e">
        <f>+VLOOKUP($A1470,'USD X Barril WTI'!$A$6060:$B$8189,2,0)</f>
        <v>#N/A</v>
      </c>
      <c r="D1470" s="36">
        <f>+IFERROR(VLOOKUP($A1470,'TASA INTERVENCIÓN'!$A$9:$B$4757,2,0),D1469)</f>
        <v>4.7500000000000001E-2</v>
      </c>
      <c r="E1470" s="36">
        <v>1.4999999999999999E-2</v>
      </c>
      <c r="F1470">
        <f t="shared" si="87"/>
        <v>0.96897374701670624</v>
      </c>
      <c r="G1470" s="9">
        <f t="shared" si="86"/>
        <v>2891.4176610978516</v>
      </c>
      <c r="H1470" s="33">
        <f t="shared" si="88"/>
        <v>2825.0625890736342</v>
      </c>
      <c r="I1470" s="34">
        <f t="shared" si="89"/>
        <v>158.93741092636583</v>
      </c>
    </row>
    <row r="1471" spans="1:9" x14ac:dyDescent="0.25">
      <c r="A1471" s="7">
        <v>43102</v>
      </c>
      <c r="B1471" s="9">
        <v>2984</v>
      </c>
      <c r="C1471">
        <f>+VLOOKUP($A1471,'USD X Barril WTI'!$A$6060:$B$8189,2,0)</f>
        <v>60.37</v>
      </c>
      <c r="D1471" s="36">
        <f>+IFERROR(VLOOKUP($A1471,'TASA INTERVENCIÓN'!$A$9:$B$4757,2,0),D1470)</f>
        <v>4.7500000000000001E-2</v>
      </c>
      <c r="E1471" s="36">
        <v>1.4999999999999999E-2</v>
      </c>
      <c r="F1471">
        <f t="shared" si="87"/>
        <v>0.96897374701670624</v>
      </c>
      <c r="G1471" s="9">
        <f t="shared" si="86"/>
        <v>2891.4176610978516</v>
      </c>
      <c r="H1471" s="33">
        <f t="shared" si="88"/>
        <v>2825.0625890736342</v>
      </c>
      <c r="I1471" s="34">
        <f t="shared" si="89"/>
        <v>158.93741092636583</v>
      </c>
    </row>
    <row r="1472" spans="1:9" x14ac:dyDescent="0.25">
      <c r="A1472" s="7">
        <v>43103</v>
      </c>
      <c r="B1472" s="8">
        <v>2940.94</v>
      </c>
      <c r="C1472">
        <f>+VLOOKUP($A1472,'USD X Barril WTI'!$A$6060:$B$8189,2,0)</f>
        <v>61.61</v>
      </c>
      <c r="D1472" s="36">
        <f>+IFERROR(VLOOKUP($A1472,'TASA INTERVENCIÓN'!$A$9:$B$4757,2,0),D1471)</f>
        <v>4.7500000000000001E-2</v>
      </c>
      <c r="E1472" s="36">
        <v>1.4999999999999999E-2</v>
      </c>
      <c r="F1472">
        <f t="shared" si="87"/>
        <v>0.96897374701670624</v>
      </c>
      <c r="G1472" s="9">
        <f t="shared" si="86"/>
        <v>2849.6936515513121</v>
      </c>
      <c r="H1472" s="33">
        <f t="shared" si="88"/>
        <v>2837.2414489311163</v>
      </c>
      <c r="I1472" s="34">
        <f t="shared" si="89"/>
        <v>103.69855106888372</v>
      </c>
    </row>
    <row r="1473" spans="1:9" x14ac:dyDescent="0.25">
      <c r="A1473" s="7">
        <v>43104</v>
      </c>
      <c r="B1473" s="9">
        <v>2908.68</v>
      </c>
      <c r="C1473">
        <f>+VLOOKUP($A1473,'USD X Barril WTI'!$A$6060:$B$8189,2,0)</f>
        <v>61.98</v>
      </c>
      <c r="D1473" s="36">
        <f>+IFERROR(VLOOKUP($A1473,'TASA INTERVENCIÓN'!$A$9:$B$4757,2,0),D1472)</f>
        <v>4.7500000000000001E-2</v>
      </c>
      <c r="E1473" s="36">
        <v>1.4999999999999999E-2</v>
      </c>
      <c r="F1473">
        <f t="shared" si="87"/>
        <v>0.96897374701670624</v>
      </c>
      <c r="G1473" s="9">
        <f t="shared" si="86"/>
        <v>2818.4345584725529</v>
      </c>
      <c r="H1473" s="33">
        <f t="shared" si="88"/>
        <v>2841.5511876484561</v>
      </c>
      <c r="I1473" s="34">
        <f t="shared" si="89"/>
        <v>67.128812351543729</v>
      </c>
    </row>
    <row r="1474" spans="1:9" x14ac:dyDescent="0.25">
      <c r="A1474" s="7">
        <v>43105</v>
      </c>
      <c r="B1474" s="8">
        <v>2885.76</v>
      </c>
      <c r="C1474">
        <f>+VLOOKUP($A1474,'USD X Barril WTI'!$A$6060:$B$8189,2,0)</f>
        <v>61.49</v>
      </c>
      <c r="D1474" s="36">
        <f>+IFERROR(VLOOKUP($A1474,'TASA INTERVENCIÓN'!$A$9:$B$4757,2,0),D1473)</f>
        <v>4.7500000000000001E-2</v>
      </c>
      <c r="E1474" s="36">
        <v>1.4999999999999999E-2</v>
      </c>
      <c r="F1474">
        <f t="shared" si="87"/>
        <v>0.96897374701670624</v>
      </c>
      <c r="G1474" s="9">
        <f t="shared" si="86"/>
        <v>2796.2256801909302</v>
      </c>
      <c r="H1474" s="33">
        <f t="shared" si="88"/>
        <v>2833.6435866983375</v>
      </c>
      <c r="I1474" s="34">
        <f t="shared" si="89"/>
        <v>52.11641330166276</v>
      </c>
    </row>
    <row r="1475" spans="1:9" x14ac:dyDescent="0.25">
      <c r="A1475" s="7">
        <v>43106</v>
      </c>
      <c r="B1475" s="9">
        <v>2898.32</v>
      </c>
      <c r="C1475" t="e">
        <f>+VLOOKUP($A1475,'USD X Barril WTI'!$A$6060:$B$8189,2,0)</f>
        <v>#N/A</v>
      </c>
      <c r="D1475" s="36">
        <f>+IFERROR(VLOOKUP($A1475,'TASA INTERVENCIÓN'!$A$9:$B$4757,2,0),D1474)</f>
        <v>4.7500000000000001E-2</v>
      </c>
      <c r="E1475" s="36">
        <v>1.4999999999999999E-2</v>
      </c>
      <c r="F1475">
        <f t="shared" si="87"/>
        <v>0.96897374701670624</v>
      </c>
      <c r="G1475" s="9">
        <f t="shared" si="86"/>
        <v>2808.3959904534604</v>
      </c>
      <c r="H1475" s="33">
        <f t="shared" si="88"/>
        <v>2815.5869358669834</v>
      </c>
      <c r="I1475" s="34">
        <f t="shared" si="89"/>
        <v>82.733064133016796</v>
      </c>
    </row>
    <row r="1476" spans="1:9" x14ac:dyDescent="0.25">
      <c r="A1476" s="7">
        <v>43107</v>
      </c>
      <c r="B1476" s="8">
        <v>2898.32</v>
      </c>
      <c r="C1476" t="e">
        <f>+VLOOKUP($A1476,'USD X Barril WTI'!$A$6060:$B$8189,2,0)</f>
        <v>#N/A</v>
      </c>
      <c r="D1476" s="36">
        <f>+IFERROR(VLOOKUP($A1476,'TASA INTERVENCIÓN'!$A$9:$B$4757,2,0),D1475)</f>
        <v>4.7500000000000001E-2</v>
      </c>
      <c r="E1476" s="36">
        <v>1.4999999999999999E-2</v>
      </c>
      <c r="F1476">
        <f t="shared" si="87"/>
        <v>0.96897374701670624</v>
      </c>
      <c r="G1476" s="9">
        <f t="shared" si="86"/>
        <v>2808.3959904534604</v>
      </c>
      <c r="H1476" s="33">
        <f t="shared" si="88"/>
        <v>2830.3728028503565</v>
      </c>
      <c r="I1476" s="34">
        <f t="shared" si="89"/>
        <v>67.947197149643671</v>
      </c>
    </row>
    <row r="1477" spans="1:9" x14ac:dyDescent="0.25">
      <c r="A1477" s="7">
        <v>43108</v>
      </c>
      <c r="B1477" s="9">
        <v>2898.32</v>
      </c>
      <c r="C1477">
        <f>+VLOOKUP($A1477,'USD X Barril WTI'!$A$6060:$B$8189,2,0)</f>
        <v>61.73</v>
      </c>
      <c r="D1477" s="36">
        <f>+IFERROR(VLOOKUP($A1477,'TASA INTERVENCIÓN'!$A$9:$B$4757,2,0),D1476)</f>
        <v>4.7500000000000001E-2</v>
      </c>
      <c r="E1477" s="36">
        <v>1.4999999999999999E-2</v>
      </c>
      <c r="F1477">
        <f t="shared" si="87"/>
        <v>0.96897374701670624</v>
      </c>
      <c r="G1477" s="9">
        <f t="shared" si="86"/>
        <v>2808.3959904534604</v>
      </c>
      <c r="H1477" s="33">
        <f t="shared" si="88"/>
        <v>2830.3728028503565</v>
      </c>
      <c r="I1477" s="34">
        <f t="shared" si="89"/>
        <v>67.947197149643671</v>
      </c>
    </row>
    <row r="1478" spans="1:9" x14ac:dyDescent="0.25">
      <c r="A1478" s="7">
        <v>43109</v>
      </c>
      <c r="B1478" s="8">
        <v>2898.32</v>
      </c>
      <c r="C1478">
        <f>+VLOOKUP($A1478,'USD X Barril WTI'!$A$6060:$B$8189,2,0)</f>
        <v>62.92</v>
      </c>
      <c r="D1478" s="36">
        <f>+IFERROR(VLOOKUP($A1478,'TASA INTERVENCIÓN'!$A$9:$B$4757,2,0),D1477)</f>
        <v>4.7500000000000001E-2</v>
      </c>
      <c r="E1478" s="36">
        <v>1.4999999999999999E-2</v>
      </c>
      <c r="F1478">
        <f t="shared" si="87"/>
        <v>0.96897374701670624</v>
      </c>
      <c r="G1478" s="9">
        <f t="shared" si="86"/>
        <v>2808.3959904534604</v>
      </c>
      <c r="H1478" s="33">
        <f t="shared" si="88"/>
        <v>2830.3728028503565</v>
      </c>
      <c r="I1478" s="34">
        <f t="shared" si="89"/>
        <v>67.947197149643671</v>
      </c>
    </row>
    <row r="1479" spans="1:9" x14ac:dyDescent="0.25">
      <c r="A1479" s="7">
        <v>43110</v>
      </c>
      <c r="B1479" s="9">
        <v>2914.37</v>
      </c>
      <c r="C1479">
        <f>+VLOOKUP($A1479,'USD X Barril WTI'!$A$6060:$B$8189,2,0)</f>
        <v>63.6</v>
      </c>
      <c r="D1479" s="36">
        <f>+IFERROR(VLOOKUP($A1479,'TASA INTERVENCIÓN'!$A$9:$B$4757,2,0),D1478)</f>
        <v>4.7500000000000001E-2</v>
      </c>
      <c r="E1479" s="36">
        <v>1.4999999999999999E-2</v>
      </c>
      <c r="F1479">
        <f t="shared" si="87"/>
        <v>0.96897374701670624</v>
      </c>
      <c r="G1479" s="9">
        <f t="shared" si="86"/>
        <v>2823.9480190930781</v>
      </c>
      <c r="H1479" s="33">
        <f t="shared" si="88"/>
        <v>2830.3728028503565</v>
      </c>
      <c r="I1479" s="34">
        <f t="shared" si="89"/>
        <v>83.997197149643398</v>
      </c>
    </row>
    <row r="1480" spans="1:9" x14ac:dyDescent="0.25">
      <c r="A1480" s="7">
        <v>43111</v>
      </c>
      <c r="B1480" s="8">
        <v>2895.69</v>
      </c>
      <c r="C1480">
        <f>+VLOOKUP($A1480,'USD X Barril WTI'!$A$6060:$B$8189,2,0)</f>
        <v>63.81</v>
      </c>
      <c r="D1480" s="36">
        <f>+IFERROR(VLOOKUP($A1480,'TASA INTERVENCIÓN'!$A$9:$B$4757,2,0),D1479)</f>
        <v>4.7500000000000001E-2</v>
      </c>
      <c r="E1480" s="36">
        <v>1.4999999999999999E-2</v>
      </c>
      <c r="F1480">
        <f t="shared" si="87"/>
        <v>0.96897374701670624</v>
      </c>
      <c r="G1480" s="9">
        <f t="shared" si="86"/>
        <v>2805.847589498806</v>
      </c>
      <c r="H1480" s="33">
        <f t="shared" si="88"/>
        <v>2835.0577197149642</v>
      </c>
      <c r="I1480" s="34">
        <f t="shared" si="89"/>
        <v>60.632280285035904</v>
      </c>
    </row>
    <row r="1481" spans="1:9" x14ac:dyDescent="0.25">
      <c r="A1481" s="7">
        <v>43112</v>
      </c>
      <c r="B1481" s="9">
        <v>2865.79</v>
      </c>
      <c r="C1481">
        <f>+VLOOKUP($A1481,'USD X Barril WTI'!$A$6060:$B$8189,2,0)</f>
        <v>64.22</v>
      </c>
      <c r="D1481" s="36">
        <f>+IFERROR(VLOOKUP($A1481,'TASA INTERVENCIÓN'!$A$9:$B$4757,2,0),D1480)</f>
        <v>4.7500000000000001E-2</v>
      </c>
      <c r="E1481" s="36">
        <v>1.4999999999999999E-2</v>
      </c>
      <c r="F1481">
        <f t="shared" si="87"/>
        <v>0.96897374701670624</v>
      </c>
      <c r="G1481" s="9">
        <f t="shared" ref="G1481:G1544" si="90">+B1481*F1481</f>
        <v>2776.8752744630065</v>
      </c>
      <c r="H1481" s="33">
        <f t="shared" si="88"/>
        <v>2841.5127078384799</v>
      </c>
      <c r="I1481" s="34">
        <f t="shared" si="89"/>
        <v>24.277292161520108</v>
      </c>
    </row>
    <row r="1482" spans="1:9" x14ac:dyDescent="0.25">
      <c r="A1482" s="7">
        <v>43113</v>
      </c>
      <c r="B1482" s="8">
        <v>2855.86</v>
      </c>
      <c r="C1482" t="e">
        <f>+VLOOKUP($A1482,'USD X Barril WTI'!$A$6060:$B$8189,2,0)</f>
        <v>#N/A</v>
      </c>
      <c r="D1482" s="36">
        <f>+IFERROR(VLOOKUP($A1482,'TASA INTERVENCIÓN'!$A$9:$B$4757,2,0),D1481)</f>
        <v>4.7500000000000001E-2</v>
      </c>
      <c r="E1482" s="36">
        <v>1.4999999999999999E-2</v>
      </c>
      <c r="F1482">
        <f t="shared" ref="F1482:F1545" si="91">+(1+E1482)/(1+D1482)</f>
        <v>0.96897374701670624</v>
      </c>
      <c r="G1482" s="9">
        <f t="shared" si="90"/>
        <v>2767.2533651551307</v>
      </c>
      <c r="H1482" s="33">
        <f t="shared" si="88"/>
        <v>2837.5877672209026</v>
      </c>
      <c r="I1482" s="34">
        <f t="shared" si="89"/>
        <v>18.272232779097521</v>
      </c>
    </row>
    <row r="1483" spans="1:9" x14ac:dyDescent="0.25">
      <c r="A1483" s="7">
        <v>43114</v>
      </c>
      <c r="B1483" s="9">
        <v>2855.86</v>
      </c>
      <c r="C1483" t="e">
        <f>+VLOOKUP($A1483,'USD X Barril WTI'!$A$6060:$B$8189,2,0)</f>
        <v>#N/A</v>
      </c>
      <c r="D1483" s="36">
        <f>+IFERROR(VLOOKUP($A1483,'TASA INTERVENCIÓN'!$A$9:$B$4757,2,0),D1482)</f>
        <v>4.7500000000000001E-2</v>
      </c>
      <c r="E1483" s="36">
        <v>1.4999999999999999E-2</v>
      </c>
      <c r="F1483">
        <f t="shared" si="91"/>
        <v>0.96897374701670624</v>
      </c>
      <c r="G1483" s="9">
        <f t="shared" si="90"/>
        <v>2767.2533651551307</v>
      </c>
      <c r="H1483" s="33">
        <f t="shared" si="88"/>
        <v>2820.6181710213777</v>
      </c>
      <c r="I1483" s="34">
        <f t="shared" si="89"/>
        <v>35.24182897862238</v>
      </c>
    </row>
    <row r="1484" spans="1:9" x14ac:dyDescent="0.25">
      <c r="A1484" s="7">
        <v>43115</v>
      </c>
      <c r="B1484" s="8">
        <v>2855.86</v>
      </c>
      <c r="C1484" t="e">
        <f>+VLOOKUP($A1484,'USD X Barril WTI'!$A$6060:$B$8189,2,0)</f>
        <v>#N/A</v>
      </c>
      <c r="D1484" s="36">
        <f>+IFERROR(VLOOKUP($A1484,'TASA INTERVENCIÓN'!$A$9:$B$4757,2,0),D1483)</f>
        <v>4.7500000000000001E-2</v>
      </c>
      <c r="E1484" s="36">
        <v>1.4999999999999999E-2</v>
      </c>
      <c r="F1484">
        <f t="shared" si="91"/>
        <v>0.96897374701670624</v>
      </c>
      <c r="G1484" s="9">
        <f t="shared" si="90"/>
        <v>2767.2533651551307</v>
      </c>
      <c r="H1484" s="33">
        <f t="shared" si="88"/>
        <v>2820.6181710213777</v>
      </c>
      <c r="I1484" s="34">
        <f t="shared" si="89"/>
        <v>35.24182897862238</v>
      </c>
    </row>
    <row r="1485" spans="1:9" x14ac:dyDescent="0.25">
      <c r="A1485" s="7">
        <v>43116</v>
      </c>
      <c r="B1485" s="9">
        <v>2855.86</v>
      </c>
      <c r="C1485">
        <f>+VLOOKUP($A1485,'USD X Barril WTI'!$A$6060:$B$8189,2,0)</f>
        <v>63.82</v>
      </c>
      <c r="D1485" s="36">
        <f>+IFERROR(VLOOKUP($A1485,'TASA INTERVENCIÓN'!$A$9:$B$4757,2,0),D1484)</f>
        <v>4.7500000000000001E-2</v>
      </c>
      <c r="E1485" s="36">
        <v>1.4999999999999999E-2</v>
      </c>
      <c r="F1485">
        <f t="shared" si="91"/>
        <v>0.96897374701670624</v>
      </c>
      <c r="G1485" s="9">
        <f t="shared" si="90"/>
        <v>2767.2533651551307</v>
      </c>
      <c r="H1485" s="33">
        <f t="shared" si="88"/>
        <v>2820.6181710213777</v>
      </c>
      <c r="I1485" s="34">
        <f t="shared" si="89"/>
        <v>35.24182897862238</v>
      </c>
    </row>
    <row r="1486" spans="1:9" x14ac:dyDescent="0.25">
      <c r="A1486" s="7">
        <v>43117</v>
      </c>
      <c r="B1486" s="8">
        <v>2868.03</v>
      </c>
      <c r="C1486">
        <f>+VLOOKUP($A1486,'USD X Barril WTI'!$A$6060:$B$8189,2,0)</f>
        <v>63.92</v>
      </c>
      <c r="D1486" s="36">
        <f>+IFERROR(VLOOKUP($A1486,'TASA INTERVENCIÓN'!$A$9:$B$4757,2,0),D1485)</f>
        <v>4.7500000000000001E-2</v>
      </c>
      <c r="E1486" s="36">
        <v>1.4999999999999999E-2</v>
      </c>
      <c r="F1486">
        <f t="shared" si="91"/>
        <v>0.96897374701670624</v>
      </c>
      <c r="G1486" s="9">
        <f t="shared" si="90"/>
        <v>2779.0457756563242</v>
      </c>
      <c r="H1486" s="33">
        <f t="shared" si="88"/>
        <v>2820.6181710213777</v>
      </c>
      <c r="I1486" s="34">
        <f t="shared" si="89"/>
        <v>47.411828978622452</v>
      </c>
    </row>
    <row r="1487" spans="1:9" x14ac:dyDescent="0.25">
      <c r="A1487" s="7">
        <v>43118</v>
      </c>
      <c r="B1487" s="9">
        <v>2851.13</v>
      </c>
      <c r="C1487">
        <f>+VLOOKUP($A1487,'USD X Barril WTI'!$A$6060:$B$8189,2,0)</f>
        <v>63.96</v>
      </c>
      <c r="D1487" s="36">
        <f>+IFERROR(VLOOKUP($A1487,'TASA INTERVENCIÓN'!$A$9:$B$4757,2,0),D1486)</f>
        <v>4.7500000000000001E-2</v>
      </c>
      <c r="E1487" s="36">
        <v>1.4999999999999999E-2</v>
      </c>
      <c r="F1487">
        <f t="shared" si="91"/>
        <v>0.96897374701670624</v>
      </c>
      <c r="G1487" s="9">
        <f t="shared" si="90"/>
        <v>2762.6701193317417</v>
      </c>
      <c r="H1487" s="33">
        <f t="shared" si="88"/>
        <v>2832.3737529691211</v>
      </c>
      <c r="I1487" s="34">
        <f t="shared" si="89"/>
        <v>18.756247030878967</v>
      </c>
    </row>
    <row r="1488" spans="1:9" x14ac:dyDescent="0.25">
      <c r="A1488" s="7">
        <v>43119</v>
      </c>
      <c r="B1488" s="8">
        <v>2836.85</v>
      </c>
      <c r="C1488">
        <f>+VLOOKUP($A1488,'USD X Barril WTI'!$A$6060:$B$8189,2,0)</f>
        <v>63.38</v>
      </c>
      <c r="D1488" s="36">
        <f>+IFERROR(VLOOKUP($A1488,'TASA INTERVENCIÓN'!$A$9:$B$4757,2,0),D1487)</f>
        <v>4.7500000000000001E-2</v>
      </c>
      <c r="E1488" s="36">
        <v>1.4999999999999999E-2</v>
      </c>
      <c r="F1488">
        <f t="shared" si="91"/>
        <v>0.96897374701670624</v>
      </c>
      <c r="G1488" s="9">
        <f t="shared" si="90"/>
        <v>2748.8331742243431</v>
      </c>
      <c r="H1488" s="33">
        <f t="shared" si="88"/>
        <v>2824.0909738717337</v>
      </c>
      <c r="I1488" s="34">
        <f t="shared" si="89"/>
        <v>12.759026128266214</v>
      </c>
    </row>
    <row r="1489" spans="1:9" x14ac:dyDescent="0.25">
      <c r="A1489" s="7">
        <v>43120</v>
      </c>
      <c r="B1489" s="9">
        <v>2851.75</v>
      </c>
      <c r="C1489" t="e">
        <f>+VLOOKUP($A1489,'USD X Barril WTI'!$A$6060:$B$8189,2,0)</f>
        <v>#N/A</v>
      </c>
      <c r="D1489" s="36">
        <f>+IFERROR(VLOOKUP($A1489,'TASA INTERVENCIÓN'!$A$9:$B$4757,2,0),D1488)</f>
        <v>4.7500000000000001E-2</v>
      </c>
      <c r="E1489" s="36">
        <v>1.4999999999999999E-2</v>
      </c>
      <c r="F1489">
        <f t="shared" si="91"/>
        <v>0.96897374701670624</v>
      </c>
      <c r="G1489" s="9">
        <f t="shared" si="90"/>
        <v>2763.2708830548922</v>
      </c>
      <c r="H1489" s="33">
        <f t="shared" si="88"/>
        <v>2810.8731591448932</v>
      </c>
      <c r="I1489" s="34">
        <f t="shared" si="89"/>
        <v>40.876840855106821</v>
      </c>
    </row>
    <row r="1490" spans="1:9" x14ac:dyDescent="0.25">
      <c r="A1490" s="7">
        <v>43121</v>
      </c>
      <c r="B1490" s="8">
        <v>2851.75</v>
      </c>
      <c r="C1490" t="e">
        <f>+VLOOKUP($A1490,'USD X Barril WTI'!$A$6060:$B$8189,2,0)</f>
        <v>#N/A</v>
      </c>
      <c r="D1490" s="36">
        <f>+IFERROR(VLOOKUP($A1490,'TASA INTERVENCIÓN'!$A$9:$B$4757,2,0),D1489)</f>
        <v>4.7500000000000001E-2</v>
      </c>
      <c r="E1490" s="36">
        <v>1.4999999999999999E-2</v>
      </c>
      <c r="F1490">
        <f t="shared" si="91"/>
        <v>0.96897374701670624</v>
      </c>
      <c r="G1490" s="9">
        <f t="shared" si="90"/>
        <v>2763.2708830548922</v>
      </c>
      <c r="H1490" s="33">
        <f t="shared" si="88"/>
        <v>2825.05296912114</v>
      </c>
      <c r="I1490" s="34">
        <f t="shared" si="89"/>
        <v>26.697030878860005</v>
      </c>
    </row>
    <row r="1491" spans="1:9" x14ac:dyDescent="0.25">
      <c r="A1491" s="7">
        <v>43122</v>
      </c>
      <c r="B1491" s="9">
        <v>2851.75</v>
      </c>
      <c r="C1491">
        <f>+VLOOKUP($A1491,'USD X Barril WTI'!$A$6060:$B$8189,2,0)</f>
        <v>63.66</v>
      </c>
      <c r="D1491" s="36">
        <f>+IFERROR(VLOOKUP($A1491,'TASA INTERVENCIÓN'!$A$9:$B$4757,2,0),D1490)</f>
        <v>4.7500000000000001E-2</v>
      </c>
      <c r="E1491" s="36">
        <v>1.4999999999999999E-2</v>
      </c>
      <c r="F1491">
        <f t="shared" si="91"/>
        <v>0.96897374701670624</v>
      </c>
      <c r="G1491" s="9">
        <f t="shared" si="90"/>
        <v>2763.2708830548922</v>
      </c>
      <c r="H1491" s="33">
        <f t="shared" si="88"/>
        <v>2825.05296912114</v>
      </c>
      <c r="I1491" s="34">
        <f t="shared" si="89"/>
        <v>26.697030878860005</v>
      </c>
    </row>
    <row r="1492" spans="1:9" x14ac:dyDescent="0.25">
      <c r="A1492" s="7">
        <v>43123</v>
      </c>
      <c r="B1492" s="8">
        <v>2854.2</v>
      </c>
      <c r="C1492">
        <f>+VLOOKUP($A1492,'USD X Barril WTI'!$A$6060:$B$8189,2,0)</f>
        <v>64.45</v>
      </c>
      <c r="D1492" s="36">
        <f>+IFERROR(VLOOKUP($A1492,'TASA INTERVENCIÓN'!$A$9:$B$4757,2,0),D1491)</f>
        <v>4.7500000000000001E-2</v>
      </c>
      <c r="E1492" s="36">
        <v>1.4999999999999999E-2</v>
      </c>
      <c r="F1492">
        <f t="shared" si="91"/>
        <v>0.96897374701670624</v>
      </c>
      <c r="G1492" s="9">
        <f t="shared" si="90"/>
        <v>2765.6448687350826</v>
      </c>
      <c r="H1492" s="33">
        <f t="shared" si="88"/>
        <v>2825.05296912114</v>
      </c>
      <c r="I1492" s="34">
        <f t="shared" si="89"/>
        <v>29.147030878859823</v>
      </c>
    </row>
    <row r="1493" spans="1:9" x14ac:dyDescent="0.25">
      <c r="A1493" s="7">
        <v>43124</v>
      </c>
      <c r="B1493" s="9">
        <v>2858.5</v>
      </c>
      <c r="C1493">
        <f>+VLOOKUP($A1493,'USD X Barril WTI'!$A$6060:$B$8189,2,0)</f>
        <v>65.69</v>
      </c>
      <c r="D1493" s="36">
        <f>+IFERROR(VLOOKUP($A1493,'TASA INTERVENCIÓN'!$A$9:$B$4757,2,0),D1492)</f>
        <v>4.7500000000000001E-2</v>
      </c>
      <c r="E1493" s="36">
        <v>1.4999999999999999E-2</v>
      </c>
      <c r="F1493">
        <f t="shared" si="91"/>
        <v>0.96897374701670624</v>
      </c>
      <c r="G1493" s="9">
        <f t="shared" si="90"/>
        <v>2769.8114558472548</v>
      </c>
      <c r="H1493" s="33">
        <f t="shared" si="88"/>
        <v>2835.6637767220905</v>
      </c>
      <c r="I1493" s="34">
        <f t="shared" si="89"/>
        <v>22.836223277909539</v>
      </c>
    </row>
    <row r="1494" spans="1:9" x14ac:dyDescent="0.25">
      <c r="A1494" s="7">
        <v>43125</v>
      </c>
      <c r="B1494" s="8">
        <v>2820.53</v>
      </c>
      <c r="C1494">
        <f>+VLOOKUP($A1494,'USD X Barril WTI'!$A$6060:$B$8189,2,0)</f>
        <v>65.62</v>
      </c>
      <c r="D1494" s="36">
        <f>+IFERROR(VLOOKUP($A1494,'TASA INTERVENCIÓN'!$A$9:$B$4757,2,0),D1493)</f>
        <v>4.7500000000000001E-2</v>
      </c>
      <c r="E1494" s="36">
        <v>1.4999999999999999E-2</v>
      </c>
      <c r="F1494">
        <f t="shared" si="91"/>
        <v>0.96897374701670624</v>
      </c>
      <c r="G1494" s="9">
        <f t="shared" si="90"/>
        <v>2733.0195226730307</v>
      </c>
      <c r="H1494" s="33">
        <f t="shared" si="88"/>
        <v>2858.4342042755347</v>
      </c>
      <c r="I1494" s="34">
        <f t="shared" si="89"/>
        <v>-37.904204275534539</v>
      </c>
    </row>
    <row r="1495" spans="1:9" x14ac:dyDescent="0.25">
      <c r="A1495" s="7">
        <v>43126</v>
      </c>
      <c r="B1495" s="9">
        <v>2783.13</v>
      </c>
      <c r="C1495">
        <f>+VLOOKUP($A1495,'USD X Barril WTI'!$A$6060:$B$8189,2,0)</f>
        <v>66.27</v>
      </c>
      <c r="D1495" s="36">
        <f>+IFERROR(VLOOKUP($A1495,'TASA INTERVENCIÓN'!$A$9:$B$4757,2,0),D1494)</f>
        <v>4.7500000000000001E-2</v>
      </c>
      <c r="E1495" s="36">
        <v>1.4999999999999999E-2</v>
      </c>
      <c r="F1495">
        <f t="shared" si="91"/>
        <v>0.96897374701670624</v>
      </c>
      <c r="G1495" s="9">
        <f t="shared" si="90"/>
        <v>2696.779904534606</v>
      </c>
      <c r="H1495" s="33">
        <f t="shared" si="88"/>
        <v>2875.7789786223275</v>
      </c>
      <c r="I1495" s="34">
        <f t="shared" si="89"/>
        <v>-92.648978622327377</v>
      </c>
    </row>
    <row r="1496" spans="1:9" x14ac:dyDescent="0.25">
      <c r="A1496" s="7">
        <v>43127</v>
      </c>
      <c r="B1496" s="8">
        <v>2805.12</v>
      </c>
      <c r="C1496" t="e">
        <f>+VLOOKUP($A1496,'USD X Barril WTI'!$A$6060:$B$8189,2,0)</f>
        <v>#N/A</v>
      </c>
      <c r="D1496" s="36">
        <f>+IFERROR(VLOOKUP($A1496,'TASA INTERVENCIÓN'!$A$9:$B$4757,2,0),D1495)</f>
        <v>4.7500000000000001E-2</v>
      </c>
      <c r="E1496" s="36">
        <v>1.4999999999999999E-2</v>
      </c>
      <c r="F1496">
        <f t="shared" si="91"/>
        <v>0.96897374701670624</v>
      </c>
      <c r="G1496" s="9">
        <f t="shared" si="90"/>
        <v>2718.0876372315029</v>
      </c>
      <c r="H1496" s="33">
        <f t="shared" si="88"/>
        <v>2894.4513064133016</v>
      </c>
      <c r="I1496" s="34">
        <f t="shared" si="89"/>
        <v>-89.331306413301718</v>
      </c>
    </row>
    <row r="1497" spans="1:9" x14ac:dyDescent="0.25">
      <c r="A1497" s="7">
        <v>43128</v>
      </c>
      <c r="B1497" s="9">
        <v>2805.12</v>
      </c>
      <c r="C1497" t="e">
        <f>+VLOOKUP($A1497,'USD X Barril WTI'!$A$6060:$B$8189,2,0)</f>
        <v>#N/A</v>
      </c>
      <c r="D1497" s="36">
        <f>+IFERROR(VLOOKUP($A1497,'TASA INTERVENCIÓN'!$A$9:$B$4757,2,0),D1496)</f>
        <v>4.7500000000000001E-2</v>
      </c>
      <c r="E1497" s="36">
        <v>1.4999999999999999E-2</v>
      </c>
      <c r="F1497">
        <f t="shared" si="91"/>
        <v>0.96897374701670624</v>
      </c>
      <c r="G1497" s="9">
        <f t="shared" si="90"/>
        <v>2718.0876372315029</v>
      </c>
      <c r="H1497" s="33">
        <f t="shared" si="88"/>
        <v>2895.4614014251779</v>
      </c>
      <c r="I1497" s="34">
        <f t="shared" si="89"/>
        <v>-90.341401425177992</v>
      </c>
    </row>
    <row r="1498" spans="1:9" x14ac:dyDescent="0.25">
      <c r="A1498" s="7">
        <v>43129</v>
      </c>
      <c r="B1498" s="8">
        <v>2805.12</v>
      </c>
      <c r="C1498">
        <f>+VLOOKUP($A1498,'USD X Barril WTI'!$A$6060:$B$8189,2,0)</f>
        <v>65.709999999999994</v>
      </c>
      <c r="D1498" s="36">
        <f>+IFERROR(VLOOKUP($A1498,'TASA INTERVENCIÓN'!$A$9:$B$4757,2,0),D1497)</f>
        <v>4.7500000000000001E-2</v>
      </c>
      <c r="E1498" s="36">
        <v>1.4999999999999999E-2</v>
      </c>
      <c r="F1498">
        <f t="shared" si="91"/>
        <v>0.96897374701670624</v>
      </c>
      <c r="G1498" s="9">
        <f t="shared" si="90"/>
        <v>2718.0876372315029</v>
      </c>
      <c r="H1498" s="33">
        <f t="shared" si="88"/>
        <v>2895.4614014251779</v>
      </c>
      <c r="I1498" s="34">
        <f t="shared" si="89"/>
        <v>-90.341401425177992</v>
      </c>
    </row>
    <row r="1499" spans="1:9" x14ac:dyDescent="0.25">
      <c r="A1499" s="7">
        <v>43130</v>
      </c>
      <c r="B1499" s="9">
        <v>2842.67</v>
      </c>
      <c r="C1499">
        <f>+VLOOKUP($A1499,'USD X Barril WTI'!$A$6060:$B$8189,2,0)</f>
        <v>64.64</v>
      </c>
      <c r="D1499" s="36">
        <f>+IFERROR(VLOOKUP($A1499,'TASA INTERVENCIÓN'!$A$9:$B$4757,2,0),D1498)</f>
        <v>4.4999999999999998E-2</v>
      </c>
      <c r="E1499" s="36">
        <v>1.4999999999999999E-2</v>
      </c>
      <c r="F1499">
        <f t="shared" si="91"/>
        <v>0.9712918660287081</v>
      </c>
      <c r="G1499" s="9">
        <f t="shared" si="90"/>
        <v>2761.0622488038275</v>
      </c>
      <c r="H1499" s="33">
        <f t="shared" si="88"/>
        <v>2902.355357142857</v>
      </c>
      <c r="I1499" s="34">
        <f t="shared" si="89"/>
        <v>-59.685357142856901</v>
      </c>
    </row>
    <row r="1500" spans="1:9" x14ac:dyDescent="0.25">
      <c r="A1500" s="7">
        <v>43131</v>
      </c>
      <c r="B1500" s="8">
        <v>2844.14</v>
      </c>
      <c r="C1500">
        <f>+VLOOKUP($A1500,'USD X Barril WTI'!$A$6060:$B$8189,2,0)</f>
        <v>64.819999999999993</v>
      </c>
      <c r="D1500" s="36">
        <f>+IFERROR(VLOOKUP($A1500,'TASA INTERVENCIÓN'!$A$9:$B$4757,2,0),D1499)</f>
        <v>4.4999999999999998E-2</v>
      </c>
      <c r="E1500" s="36">
        <v>1.4999999999999999E-2</v>
      </c>
      <c r="F1500">
        <f t="shared" si="91"/>
        <v>0.9712918660287081</v>
      </c>
      <c r="G1500" s="9">
        <f t="shared" si="90"/>
        <v>2762.4900478468899</v>
      </c>
      <c r="H1500" s="33">
        <f t="shared" si="88"/>
        <v>2903.8885714285711</v>
      </c>
      <c r="I1500" s="34">
        <f t="shared" si="89"/>
        <v>-59.748571428571267</v>
      </c>
    </row>
    <row r="1501" spans="1:9" x14ac:dyDescent="0.25">
      <c r="A1501" s="7">
        <v>43132</v>
      </c>
      <c r="B1501" s="9">
        <v>2835.05</v>
      </c>
      <c r="C1501">
        <f>+VLOOKUP($A1501,'USD X Barril WTI'!$A$6060:$B$8189,2,0)</f>
        <v>65.92</v>
      </c>
      <c r="D1501" s="36">
        <f>+IFERROR(VLOOKUP($A1501,'TASA INTERVENCIÓN'!$A$9:$B$4757,2,0),D1500)</f>
        <v>4.4999999999999998E-2</v>
      </c>
      <c r="E1501" s="36">
        <v>1.4999999999999999E-2</v>
      </c>
      <c r="F1501">
        <f t="shared" si="91"/>
        <v>0.9712918660287081</v>
      </c>
      <c r="G1501" s="9">
        <f t="shared" si="90"/>
        <v>2753.6610047846889</v>
      </c>
      <c r="H1501" s="33">
        <f t="shared" ref="H1501:H1564" si="92">+G1409</f>
        <v>2930.6474999999996</v>
      </c>
      <c r="I1501" s="34">
        <f t="shared" si="89"/>
        <v>-95.5974999999994</v>
      </c>
    </row>
    <row r="1502" spans="1:9" x14ac:dyDescent="0.25">
      <c r="A1502" s="7">
        <v>43133</v>
      </c>
      <c r="B1502" s="8">
        <v>2806.67</v>
      </c>
      <c r="C1502">
        <f>+VLOOKUP($A1502,'USD X Barril WTI'!$A$6060:$B$8189,2,0)</f>
        <v>65.5</v>
      </c>
      <c r="D1502" s="36">
        <f>+IFERROR(VLOOKUP($A1502,'TASA INTERVENCIÓN'!$A$9:$B$4757,2,0),D1501)</f>
        <v>4.4999999999999998E-2</v>
      </c>
      <c r="E1502" s="36">
        <v>1.4999999999999999E-2</v>
      </c>
      <c r="F1502">
        <f t="shared" si="91"/>
        <v>0.9712918660287081</v>
      </c>
      <c r="G1502" s="9">
        <f t="shared" si="90"/>
        <v>2726.0957416267943</v>
      </c>
      <c r="H1502" s="33">
        <f t="shared" si="92"/>
        <v>2930.0399999999995</v>
      </c>
      <c r="I1502" s="34">
        <f t="shared" si="89"/>
        <v>-123.36999999999944</v>
      </c>
    </row>
    <row r="1503" spans="1:9" x14ac:dyDescent="0.25">
      <c r="A1503" s="7">
        <v>43134</v>
      </c>
      <c r="B1503" s="9">
        <v>2832.13</v>
      </c>
      <c r="C1503" t="e">
        <f>+VLOOKUP($A1503,'USD X Barril WTI'!$A$6060:$B$8189,2,0)</f>
        <v>#N/A</v>
      </c>
      <c r="D1503" s="36">
        <f>+IFERROR(VLOOKUP($A1503,'TASA INTERVENCIÓN'!$A$9:$B$4757,2,0),D1502)</f>
        <v>4.4999999999999998E-2</v>
      </c>
      <c r="E1503" s="36">
        <v>1.4999999999999999E-2</v>
      </c>
      <c r="F1503">
        <f t="shared" si="91"/>
        <v>0.9712918660287081</v>
      </c>
      <c r="G1503" s="9">
        <f t="shared" si="90"/>
        <v>2750.824832535885</v>
      </c>
      <c r="H1503" s="33">
        <f t="shared" si="92"/>
        <v>2945.2949999999996</v>
      </c>
      <c r="I1503" s="34">
        <f t="shared" si="89"/>
        <v>-113.16499999999951</v>
      </c>
    </row>
    <row r="1504" spans="1:9" x14ac:dyDescent="0.25">
      <c r="A1504" s="7">
        <v>43135</v>
      </c>
      <c r="B1504" s="8">
        <v>2832.13</v>
      </c>
      <c r="C1504" t="e">
        <f>+VLOOKUP($A1504,'USD X Barril WTI'!$A$6060:$B$8189,2,0)</f>
        <v>#N/A</v>
      </c>
      <c r="D1504" s="36">
        <f>+IFERROR(VLOOKUP($A1504,'TASA INTERVENCIÓN'!$A$9:$B$4757,2,0),D1503)</f>
        <v>4.4999999999999998E-2</v>
      </c>
      <c r="E1504" s="36">
        <v>1.4999999999999999E-2</v>
      </c>
      <c r="F1504">
        <f t="shared" si="91"/>
        <v>0.9712918660287081</v>
      </c>
      <c r="G1504" s="9">
        <f t="shared" si="90"/>
        <v>2750.824832535885</v>
      </c>
      <c r="H1504" s="33">
        <f t="shared" si="92"/>
        <v>2946.4424999999997</v>
      </c>
      <c r="I1504" s="34">
        <f t="shared" si="89"/>
        <v>-114.31249999999955</v>
      </c>
    </row>
    <row r="1505" spans="1:9" x14ac:dyDescent="0.25">
      <c r="A1505" s="7">
        <v>43136</v>
      </c>
      <c r="B1505" s="9">
        <v>2832.13</v>
      </c>
      <c r="C1505">
        <f>+VLOOKUP($A1505,'USD X Barril WTI'!$A$6060:$B$8189,2,0)</f>
        <v>64.180000000000007</v>
      </c>
      <c r="D1505" s="36">
        <f>+IFERROR(VLOOKUP($A1505,'TASA INTERVENCIÓN'!$A$9:$B$4757,2,0),D1504)</f>
        <v>4.4999999999999998E-2</v>
      </c>
      <c r="E1505" s="36">
        <v>1.4999999999999999E-2</v>
      </c>
      <c r="F1505">
        <f t="shared" si="91"/>
        <v>0.9712918660287081</v>
      </c>
      <c r="G1505" s="9">
        <f t="shared" si="90"/>
        <v>2750.824832535885</v>
      </c>
      <c r="H1505" s="33">
        <f t="shared" si="92"/>
        <v>2946.4424999999997</v>
      </c>
      <c r="I1505" s="34">
        <f t="shared" si="89"/>
        <v>-114.31249999999955</v>
      </c>
    </row>
    <row r="1506" spans="1:9" x14ac:dyDescent="0.25">
      <c r="A1506" s="7">
        <v>43137</v>
      </c>
      <c r="B1506" s="8">
        <v>2843.6</v>
      </c>
      <c r="C1506">
        <f>+VLOOKUP($A1506,'USD X Barril WTI'!$A$6060:$B$8189,2,0)</f>
        <v>63.48</v>
      </c>
      <c r="D1506" s="36">
        <f>+IFERROR(VLOOKUP($A1506,'TASA INTERVENCIÓN'!$A$9:$B$4757,2,0),D1505)</f>
        <v>4.4999999999999998E-2</v>
      </c>
      <c r="E1506" s="36">
        <v>1.4999999999999999E-2</v>
      </c>
      <c r="F1506">
        <f t="shared" si="91"/>
        <v>0.9712918660287081</v>
      </c>
      <c r="G1506" s="9">
        <f t="shared" si="90"/>
        <v>2761.9655502392343</v>
      </c>
      <c r="H1506" s="33">
        <f t="shared" si="92"/>
        <v>2946.4424999999997</v>
      </c>
      <c r="I1506" s="34">
        <f t="shared" si="89"/>
        <v>-102.84249999999975</v>
      </c>
    </row>
    <row r="1507" spans="1:9" x14ac:dyDescent="0.25">
      <c r="A1507" s="7">
        <v>43138</v>
      </c>
      <c r="B1507" s="9">
        <v>2844.83</v>
      </c>
      <c r="C1507">
        <f>+VLOOKUP($A1507,'USD X Barril WTI'!$A$6060:$B$8189,2,0)</f>
        <v>61.91</v>
      </c>
      <c r="D1507" s="36">
        <f>+IFERROR(VLOOKUP($A1507,'TASA INTERVENCIÓN'!$A$9:$B$4757,2,0),D1506)</f>
        <v>4.4999999999999998E-2</v>
      </c>
      <c r="E1507" s="36">
        <v>1.4999999999999999E-2</v>
      </c>
      <c r="F1507">
        <f t="shared" si="91"/>
        <v>0.9712918660287081</v>
      </c>
      <c r="G1507" s="9">
        <f t="shared" si="90"/>
        <v>2763.1602392344494</v>
      </c>
      <c r="H1507" s="33">
        <f t="shared" si="92"/>
        <v>2946.4424999999997</v>
      </c>
      <c r="I1507" s="34">
        <f t="shared" si="89"/>
        <v>-101.61249999999973</v>
      </c>
    </row>
    <row r="1508" spans="1:9" x14ac:dyDescent="0.25">
      <c r="A1508" s="7">
        <v>43139</v>
      </c>
      <c r="B1508" s="8">
        <v>2830.89</v>
      </c>
      <c r="C1508">
        <f>+VLOOKUP($A1508,'USD X Barril WTI'!$A$6060:$B$8189,2,0)</f>
        <v>61.3</v>
      </c>
      <c r="D1508" s="36">
        <f>+IFERROR(VLOOKUP($A1508,'TASA INTERVENCIÓN'!$A$9:$B$4757,2,0),D1507)</f>
        <v>4.4999999999999998E-2</v>
      </c>
      <c r="E1508" s="36">
        <v>1.4999999999999999E-2</v>
      </c>
      <c r="F1508">
        <f t="shared" si="91"/>
        <v>0.9712918660287081</v>
      </c>
      <c r="G1508" s="9">
        <f t="shared" si="90"/>
        <v>2749.6204306220093</v>
      </c>
      <c r="H1508" s="33">
        <f t="shared" si="92"/>
        <v>2918.8349999999996</v>
      </c>
      <c r="I1508" s="34">
        <f t="shared" si="89"/>
        <v>-87.944999999999709</v>
      </c>
    </row>
    <row r="1509" spans="1:9" x14ac:dyDescent="0.25">
      <c r="A1509" s="7">
        <v>43140</v>
      </c>
      <c r="B1509" s="9">
        <v>2862.78</v>
      </c>
      <c r="C1509">
        <f>+VLOOKUP($A1509,'USD X Barril WTI'!$A$6060:$B$8189,2,0)</f>
        <v>59.2</v>
      </c>
      <c r="D1509" s="36">
        <f>+IFERROR(VLOOKUP($A1509,'TASA INTERVENCIÓN'!$A$9:$B$4757,2,0),D1508)</f>
        <v>4.4999999999999998E-2</v>
      </c>
      <c r="E1509" s="36">
        <v>1.4999999999999999E-2</v>
      </c>
      <c r="F1509">
        <f t="shared" si="91"/>
        <v>0.9712918660287081</v>
      </c>
      <c r="G1509" s="9">
        <f t="shared" si="90"/>
        <v>2780.5949282296651</v>
      </c>
      <c r="H1509" s="33">
        <f t="shared" si="92"/>
        <v>2910.0021428571426</v>
      </c>
      <c r="I1509" s="34">
        <f t="shared" si="89"/>
        <v>-47.222142857142444</v>
      </c>
    </row>
    <row r="1510" spans="1:9" x14ac:dyDescent="0.25">
      <c r="A1510" s="7">
        <v>43141</v>
      </c>
      <c r="B1510" s="8">
        <v>2908.7</v>
      </c>
      <c r="C1510" t="e">
        <f>+VLOOKUP($A1510,'USD X Barril WTI'!$A$6060:$B$8189,2,0)</f>
        <v>#N/A</v>
      </c>
      <c r="D1510" s="36">
        <f>+IFERROR(VLOOKUP($A1510,'TASA INTERVENCIÓN'!$A$9:$B$4757,2,0),D1509)</f>
        <v>4.4999999999999998E-2</v>
      </c>
      <c r="E1510" s="36">
        <v>1.4999999999999999E-2</v>
      </c>
      <c r="F1510">
        <f t="shared" si="91"/>
        <v>0.9712918660287081</v>
      </c>
      <c r="G1510" s="9">
        <f t="shared" si="90"/>
        <v>2825.1966507177031</v>
      </c>
      <c r="H1510" s="33">
        <f t="shared" si="92"/>
        <v>2907.8228571428567</v>
      </c>
      <c r="I1510" s="34">
        <f t="shared" ref="I1510:I1573" si="93">+B1510-H1510</f>
        <v>0.87714285714309881</v>
      </c>
    </row>
    <row r="1511" spans="1:9" x14ac:dyDescent="0.25">
      <c r="A1511" s="7">
        <v>43142</v>
      </c>
      <c r="B1511" s="9">
        <v>2908.7</v>
      </c>
      <c r="C1511" t="e">
        <f>+VLOOKUP($A1511,'USD X Barril WTI'!$A$6060:$B$8189,2,0)</f>
        <v>#N/A</v>
      </c>
      <c r="D1511" s="36">
        <f>+IFERROR(VLOOKUP($A1511,'TASA INTERVENCIÓN'!$A$9:$B$4757,2,0),D1510)</f>
        <v>4.4999999999999998E-2</v>
      </c>
      <c r="E1511" s="36">
        <v>1.4999999999999999E-2</v>
      </c>
      <c r="F1511">
        <f t="shared" si="91"/>
        <v>0.9712918660287081</v>
      </c>
      <c r="G1511" s="9">
        <f t="shared" si="90"/>
        <v>2825.1966507177031</v>
      </c>
      <c r="H1511" s="33">
        <f t="shared" si="92"/>
        <v>2897.562857142857</v>
      </c>
      <c r="I1511" s="34">
        <f t="shared" si="93"/>
        <v>11.137142857142862</v>
      </c>
    </row>
    <row r="1512" spans="1:9" x14ac:dyDescent="0.25">
      <c r="A1512" s="7">
        <v>43143</v>
      </c>
      <c r="B1512" s="8">
        <v>2908.7</v>
      </c>
      <c r="C1512">
        <f>+VLOOKUP($A1512,'USD X Barril WTI'!$A$6060:$B$8189,2,0)</f>
        <v>59.41</v>
      </c>
      <c r="D1512" s="36">
        <f>+IFERROR(VLOOKUP($A1512,'TASA INTERVENCIÓN'!$A$9:$B$4757,2,0),D1511)</f>
        <v>4.4999999999999998E-2</v>
      </c>
      <c r="E1512" s="36">
        <v>1.4999999999999999E-2</v>
      </c>
      <c r="F1512">
        <f t="shared" si="91"/>
        <v>0.9712918660287081</v>
      </c>
      <c r="G1512" s="9">
        <f t="shared" si="90"/>
        <v>2825.1966507177031</v>
      </c>
      <c r="H1512" s="33">
        <f t="shared" si="92"/>
        <v>2897.562857142857</v>
      </c>
      <c r="I1512" s="34">
        <f t="shared" si="93"/>
        <v>11.137142857142862</v>
      </c>
    </row>
    <row r="1513" spans="1:9" x14ac:dyDescent="0.25">
      <c r="A1513" s="7">
        <v>43144</v>
      </c>
      <c r="B1513" s="9">
        <v>2904.29</v>
      </c>
      <c r="C1513">
        <f>+VLOOKUP($A1513,'USD X Barril WTI'!$A$6060:$B$8189,2,0)</f>
        <v>59.33</v>
      </c>
      <c r="D1513" s="36">
        <f>+IFERROR(VLOOKUP($A1513,'TASA INTERVENCIÓN'!$A$9:$B$4757,2,0),D1512)</f>
        <v>4.4999999999999998E-2</v>
      </c>
      <c r="E1513" s="36">
        <v>1.4999999999999999E-2</v>
      </c>
      <c r="F1513">
        <f t="shared" si="91"/>
        <v>0.9712918660287081</v>
      </c>
      <c r="G1513" s="9">
        <f t="shared" si="90"/>
        <v>2820.9132535885165</v>
      </c>
      <c r="H1513" s="33">
        <f t="shared" si="92"/>
        <v>2897.562857142857</v>
      </c>
      <c r="I1513" s="34">
        <f t="shared" si="93"/>
        <v>6.7271428571430079</v>
      </c>
    </row>
    <row r="1514" spans="1:9" x14ac:dyDescent="0.25">
      <c r="A1514" s="7">
        <v>43145</v>
      </c>
      <c r="B1514" s="8">
        <v>2904.71</v>
      </c>
      <c r="C1514">
        <f>+VLOOKUP($A1514,'USD X Barril WTI'!$A$6060:$B$8189,2,0)</f>
        <v>60.7</v>
      </c>
      <c r="D1514" s="36">
        <f>+IFERROR(VLOOKUP($A1514,'TASA INTERVENCIÓN'!$A$9:$B$4757,2,0),D1513)</f>
        <v>4.4999999999999998E-2</v>
      </c>
      <c r="E1514" s="36">
        <v>1.4999999999999999E-2</v>
      </c>
      <c r="F1514">
        <f t="shared" si="91"/>
        <v>0.9712918660287081</v>
      </c>
      <c r="G1514" s="9">
        <f t="shared" si="90"/>
        <v>2821.3211961722486</v>
      </c>
      <c r="H1514" s="33">
        <f t="shared" si="92"/>
        <v>2897.562857142857</v>
      </c>
      <c r="I1514" s="34">
        <f t="shared" si="93"/>
        <v>7.1471428571430806</v>
      </c>
    </row>
    <row r="1515" spans="1:9" x14ac:dyDescent="0.25">
      <c r="A1515" s="7">
        <v>43146</v>
      </c>
      <c r="B1515" s="9">
        <v>2895.79</v>
      </c>
      <c r="C1515">
        <f>+VLOOKUP($A1515,'USD X Barril WTI'!$A$6060:$B$8189,2,0)</f>
        <v>61.48</v>
      </c>
      <c r="D1515" s="36">
        <f>+IFERROR(VLOOKUP($A1515,'TASA INTERVENCIÓN'!$A$9:$B$4757,2,0),D1514)</f>
        <v>4.4999999999999998E-2</v>
      </c>
      <c r="E1515" s="36">
        <v>1.4999999999999999E-2</v>
      </c>
      <c r="F1515">
        <f t="shared" si="91"/>
        <v>0.9712918660287081</v>
      </c>
      <c r="G1515" s="9">
        <f t="shared" si="90"/>
        <v>2812.6572727272724</v>
      </c>
      <c r="H1515" s="33">
        <f t="shared" si="92"/>
        <v>2908.9607142857139</v>
      </c>
      <c r="I1515" s="34">
        <f t="shared" si="93"/>
        <v>-13.170714285713984</v>
      </c>
    </row>
    <row r="1516" spans="1:9" x14ac:dyDescent="0.25">
      <c r="A1516" s="7">
        <v>43147</v>
      </c>
      <c r="B1516" s="8">
        <v>2851.74</v>
      </c>
      <c r="C1516">
        <f>+VLOOKUP($A1516,'USD X Barril WTI'!$A$6060:$B$8189,2,0)</f>
        <v>61.89</v>
      </c>
      <c r="D1516" s="36">
        <f>+IFERROR(VLOOKUP($A1516,'TASA INTERVENCIÓN'!$A$9:$B$4757,2,0),D1515)</f>
        <v>4.4999999999999998E-2</v>
      </c>
      <c r="E1516" s="36">
        <v>1.4999999999999999E-2</v>
      </c>
      <c r="F1516">
        <f t="shared" si="91"/>
        <v>0.9712918660287081</v>
      </c>
      <c r="G1516" s="9">
        <f t="shared" si="90"/>
        <v>2769.8718660287077</v>
      </c>
      <c r="H1516" s="33">
        <f t="shared" si="92"/>
        <v>2915.8842857142854</v>
      </c>
      <c r="I1516" s="34">
        <f t="shared" si="93"/>
        <v>-64.144285714285616</v>
      </c>
    </row>
    <row r="1517" spans="1:9" x14ac:dyDescent="0.25">
      <c r="A1517" s="7">
        <v>43148</v>
      </c>
      <c r="B1517" s="9">
        <v>2853.16</v>
      </c>
      <c r="C1517" t="e">
        <f>+VLOOKUP($A1517,'USD X Barril WTI'!$A$6060:$B$8189,2,0)</f>
        <v>#N/A</v>
      </c>
      <c r="D1517" s="36">
        <f>+IFERROR(VLOOKUP($A1517,'TASA INTERVENCIÓN'!$A$9:$B$4757,2,0),D1516)</f>
        <v>4.4999999999999998E-2</v>
      </c>
      <c r="E1517" s="36">
        <v>1.4999999999999999E-2</v>
      </c>
      <c r="F1517">
        <f t="shared" si="91"/>
        <v>0.9712918660287081</v>
      </c>
      <c r="G1517" s="9">
        <f t="shared" si="90"/>
        <v>2771.2511004784687</v>
      </c>
      <c r="H1517" s="33">
        <f t="shared" si="92"/>
        <v>2908.0832142857139</v>
      </c>
      <c r="I1517" s="34">
        <f t="shared" si="93"/>
        <v>-54.923214285714039</v>
      </c>
    </row>
    <row r="1518" spans="1:9" x14ac:dyDescent="0.25">
      <c r="A1518" s="7">
        <v>43149</v>
      </c>
      <c r="B1518" s="8">
        <v>2853.16</v>
      </c>
      <c r="C1518" t="e">
        <f>+VLOOKUP($A1518,'USD X Barril WTI'!$A$6060:$B$8189,2,0)</f>
        <v>#N/A</v>
      </c>
      <c r="D1518" s="36">
        <f>+IFERROR(VLOOKUP($A1518,'TASA INTERVENCIÓN'!$A$9:$B$4757,2,0),D1517)</f>
        <v>4.4999999999999998E-2</v>
      </c>
      <c r="E1518" s="36">
        <v>1.4999999999999999E-2</v>
      </c>
      <c r="F1518">
        <f t="shared" si="91"/>
        <v>0.9712918660287081</v>
      </c>
      <c r="G1518" s="9">
        <f t="shared" si="90"/>
        <v>2771.2511004784687</v>
      </c>
      <c r="H1518" s="33">
        <f t="shared" si="92"/>
        <v>2895.9332142857143</v>
      </c>
      <c r="I1518" s="34">
        <f t="shared" si="93"/>
        <v>-42.773214285714403</v>
      </c>
    </row>
    <row r="1519" spans="1:9" x14ac:dyDescent="0.25">
      <c r="A1519" s="7">
        <v>43150</v>
      </c>
      <c r="B1519" s="9">
        <v>2853.16</v>
      </c>
      <c r="C1519" t="e">
        <f>+VLOOKUP($A1519,'USD X Barril WTI'!$A$6060:$B$8189,2,0)</f>
        <v>#N/A</v>
      </c>
      <c r="D1519" s="36">
        <f>+IFERROR(VLOOKUP($A1519,'TASA INTERVENCIÓN'!$A$9:$B$4757,2,0),D1518)</f>
        <v>4.4999999999999998E-2</v>
      </c>
      <c r="E1519" s="36">
        <v>1.4999999999999999E-2</v>
      </c>
      <c r="F1519">
        <f t="shared" si="91"/>
        <v>0.9712918660287081</v>
      </c>
      <c r="G1519" s="9">
        <f t="shared" si="90"/>
        <v>2771.2511004784687</v>
      </c>
      <c r="H1519" s="33">
        <f t="shared" si="92"/>
        <v>2895.9332142857143</v>
      </c>
      <c r="I1519" s="34">
        <f t="shared" si="93"/>
        <v>-42.773214285714403</v>
      </c>
    </row>
    <row r="1520" spans="1:9" x14ac:dyDescent="0.25">
      <c r="A1520" s="7">
        <v>43151</v>
      </c>
      <c r="B1520" s="8">
        <v>2853.16</v>
      </c>
      <c r="C1520">
        <f>+VLOOKUP($A1520,'USD X Barril WTI'!$A$6060:$B$8189,2,0)</f>
        <v>61.91</v>
      </c>
      <c r="D1520" s="36">
        <f>+IFERROR(VLOOKUP($A1520,'TASA INTERVENCIÓN'!$A$9:$B$4757,2,0),D1519)</f>
        <v>4.4999999999999998E-2</v>
      </c>
      <c r="E1520" s="36">
        <v>1.4999999999999999E-2</v>
      </c>
      <c r="F1520">
        <f t="shared" si="91"/>
        <v>0.9712918660287081</v>
      </c>
      <c r="G1520" s="9">
        <f t="shared" si="90"/>
        <v>2771.2511004784687</v>
      </c>
      <c r="H1520" s="33">
        <f t="shared" si="92"/>
        <v>2895.9332142857143</v>
      </c>
      <c r="I1520" s="34">
        <f t="shared" si="93"/>
        <v>-42.773214285714403</v>
      </c>
    </row>
    <row r="1521" spans="1:9" x14ac:dyDescent="0.25">
      <c r="A1521" s="7">
        <v>43152</v>
      </c>
      <c r="B1521" s="9">
        <v>2862.01</v>
      </c>
      <c r="C1521">
        <f>+VLOOKUP($A1521,'USD X Barril WTI'!$A$6060:$B$8189,2,0)</f>
        <v>61.73</v>
      </c>
      <c r="D1521" s="36">
        <f>+IFERROR(VLOOKUP($A1521,'TASA INTERVENCIÓN'!$A$9:$B$4757,2,0),D1520)</f>
        <v>4.4999999999999998E-2</v>
      </c>
      <c r="E1521" s="36">
        <v>1.4999999999999999E-2</v>
      </c>
      <c r="F1521">
        <f t="shared" si="91"/>
        <v>0.9712918660287081</v>
      </c>
      <c r="G1521" s="9">
        <f t="shared" si="90"/>
        <v>2779.8470334928229</v>
      </c>
      <c r="H1521" s="33">
        <f t="shared" si="92"/>
        <v>2903.772857142857</v>
      </c>
      <c r="I1521" s="34">
        <f t="shared" si="93"/>
        <v>-41.762857142856774</v>
      </c>
    </row>
    <row r="1522" spans="1:9" x14ac:dyDescent="0.25">
      <c r="A1522" s="7">
        <v>43153</v>
      </c>
      <c r="B1522" s="8">
        <v>2877.94</v>
      </c>
      <c r="C1522">
        <f>+VLOOKUP($A1522,'USD X Barril WTI'!$A$6060:$B$8189,2,0)</f>
        <v>62.72</v>
      </c>
      <c r="D1522" s="36">
        <f>+IFERROR(VLOOKUP($A1522,'TASA INTERVENCIÓN'!$A$9:$B$4757,2,0),D1521)</f>
        <v>4.4999999999999998E-2</v>
      </c>
      <c r="E1522" s="36">
        <v>1.4999999999999999E-2</v>
      </c>
      <c r="F1522">
        <f t="shared" si="91"/>
        <v>0.9712918660287081</v>
      </c>
      <c r="G1522" s="9">
        <f t="shared" si="90"/>
        <v>2795.3197129186601</v>
      </c>
      <c r="H1522" s="33">
        <f t="shared" si="92"/>
        <v>2893.8889285714286</v>
      </c>
      <c r="I1522" s="34">
        <f t="shared" si="93"/>
        <v>-15.948928571428496</v>
      </c>
    </row>
    <row r="1523" spans="1:9" x14ac:dyDescent="0.25">
      <c r="A1523" s="7">
        <v>43154</v>
      </c>
      <c r="B1523" s="9">
        <v>2877.04</v>
      </c>
      <c r="C1523">
        <f>+VLOOKUP($A1523,'USD X Barril WTI'!$A$6060:$B$8189,2,0)</f>
        <v>63.52</v>
      </c>
      <c r="D1523" s="36">
        <f>+IFERROR(VLOOKUP($A1523,'TASA INTERVENCIÓN'!$A$9:$B$4757,2,0),D1522)</f>
        <v>4.4999999999999998E-2</v>
      </c>
      <c r="E1523" s="36">
        <v>1.4999999999999999E-2</v>
      </c>
      <c r="F1523">
        <f t="shared" si="91"/>
        <v>0.9712918660287081</v>
      </c>
      <c r="G1523" s="9">
        <f t="shared" si="90"/>
        <v>2794.4455502392343</v>
      </c>
      <c r="H1523" s="33">
        <f t="shared" si="92"/>
        <v>2876.2039285714282</v>
      </c>
      <c r="I1523" s="34">
        <f t="shared" si="93"/>
        <v>0.83607142857181316</v>
      </c>
    </row>
    <row r="1524" spans="1:9" x14ac:dyDescent="0.25">
      <c r="A1524" s="7">
        <v>43155</v>
      </c>
      <c r="B1524" s="8">
        <v>2849.59</v>
      </c>
      <c r="C1524" t="e">
        <f>+VLOOKUP($A1524,'USD X Barril WTI'!$A$6060:$B$8189,2,0)</f>
        <v>#N/A</v>
      </c>
      <c r="D1524" s="36">
        <f>+IFERROR(VLOOKUP($A1524,'TASA INTERVENCIÓN'!$A$9:$B$4757,2,0),D1523)</f>
        <v>4.4999999999999998E-2</v>
      </c>
      <c r="E1524" s="36">
        <v>1.4999999999999999E-2</v>
      </c>
      <c r="F1524">
        <f t="shared" si="91"/>
        <v>0.9712918660287081</v>
      </c>
      <c r="G1524" s="9">
        <f t="shared" si="90"/>
        <v>2767.7835885167465</v>
      </c>
      <c r="H1524" s="33">
        <f t="shared" si="92"/>
        <v>2876.2039285714282</v>
      </c>
      <c r="I1524" s="34">
        <f t="shared" si="93"/>
        <v>-26.613928571428005</v>
      </c>
    </row>
    <row r="1525" spans="1:9" x14ac:dyDescent="0.25">
      <c r="A1525" s="7">
        <v>43156</v>
      </c>
      <c r="B1525" s="9">
        <v>2849.59</v>
      </c>
      <c r="C1525" t="e">
        <f>+VLOOKUP($A1525,'USD X Barril WTI'!$A$6060:$B$8189,2,0)</f>
        <v>#N/A</v>
      </c>
      <c r="D1525" s="36">
        <f>+IFERROR(VLOOKUP($A1525,'TASA INTERVENCIÓN'!$A$9:$B$4757,2,0),D1524)</f>
        <v>4.4999999999999998E-2</v>
      </c>
      <c r="E1525" s="36">
        <v>1.4999999999999999E-2</v>
      </c>
      <c r="F1525">
        <f t="shared" si="91"/>
        <v>0.9712918660287081</v>
      </c>
      <c r="G1525" s="9">
        <f t="shared" si="90"/>
        <v>2767.7835885167465</v>
      </c>
      <c r="H1525" s="33">
        <f t="shared" si="92"/>
        <v>2870.0903571428566</v>
      </c>
      <c r="I1525" s="34">
        <f t="shared" si="93"/>
        <v>-20.500357142856501</v>
      </c>
    </row>
    <row r="1526" spans="1:9" x14ac:dyDescent="0.25">
      <c r="A1526" s="7">
        <v>43157</v>
      </c>
      <c r="B1526" s="8">
        <v>2849.59</v>
      </c>
      <c r="C1526">
        <f>+VLOOKUP($A1526,'USD X Barril WTI'!$A$6060:$B$8189,2,0)</f>
        <v>63.81</v>
      </c>
      <c r="D1526" s="36">
        <f>+IFERROR(VLOOKUP($A1526,'TASA INTERVENCIÓN'!$A$9:$B$4757,2,0),D1525)</f>
        <v>4.4999999999999998E-2</v>
      </c>
      <c r="E1526" s="36">
        <v>1.4999999999999999E-2</v>
      </c>
      <c r="F1526">
        <f t="shared" si="91"/>
        <v>0.9712918660287081</v>
      </c>
      <c r="G1526" s="9">
        <f t="shared" si="90"/>
        <v>2767.7835885167465</v>
      </c>
      <c r="H1526" s="33">
        <f t="shared" si="92"/>
        <v>2870.0903571428566</v>
      </c>
      <c r="I1526" s="34">
        <f t="shared" si="93"/>
        <v>-20.500357142856501</v>
      </c>
    </row>
    <row r="1527" spans="1:9" x14ac:dyDescent="0.25">
      <c r="A1527" s="7">
        <v>43158</v>
      </c>
      <c r="B1527" s="9">
        <v>2849.91</v>
      </c>
      <c r="C1527">
        <f>+VLOOKUP($A1527,'USD X Barril WTI'!$A$6060:$B$8189,2,0)</f>
        <v>62.94</v>
      </c>
      <c r="D1527" s="36">
        <f>+IFERROR(VLOOKUP($A1527,'TASA INTERVENCIÓN'!$A$9:$B$4757,2,0),D1526)</f>
        <v>4.4999999999999998E-2</v>
      </c>
      <c r="E1527" s="36">
        <v>1.4999999999999999E-2</v>
      </c>
      <c r="F1527">
        <f t="shared" si="91"/>
        <v>0.9712918660287081</v>
      </c>
      <c r="G1527" s="9">
        <f t="shared" si="90"/>
        <v>2768.0944019138756</v>
      </c>
      <c r="H1527" s="33">
        <f t="shared" si="92"/>
        <v>2876.9402147971355</v>
      </c>
      <c r="I1527" s="34">
        <f t="shared" si="93"/>
        <v>-27.030214797135613</v>
      </c>
    </row>
    <row r="1528" spans="1:9" x14ac:dyDescent="0.25">
      <c r="A1528" s="7">
        <v>43159</v>
      </c>
      <c r="B1528" s="8">
        <v>2855.93</v>
      </c>
      <c r="C1528">
        <f>+VLOOKUP($A1528,'USD X Barril WTI'!$A$6060:$B$8189,2,0)</f>
        <v>61.43</v>
      </c>
      <c r="D1528" s="36">
        <f>+IFERROR(VLOOKUP($A1528,'TASA INTERVENCIÓN'!$A$9:$B$4757,2,0),D1527)</f>
        <v>4.4999999999999998E-2</v>
      </c>
      <c r="E1528" s="36">
        <v>1.4999999999999999E-2</v>
      </c>
      <c r="F1528">
        <f t="shared" si="91"/>
        <v>0.9712918660287081</v>
      </c>
      <c r="G1528" s="9">
        <f t="shared" si="90"/>
        <v>2773.9415789473683</v>
      </c>
      <c r="H1528" s="33">
        <f t="shared" si="92"/>
        <v>2887.0410501193314</v>
      </c>
      <c r="I1528" s="34">
        <f t="shared" si="93"/>
        <v>-31.111050119331594</v>
      </c>
    </row>
    <row r="1529" spans="1:9" x14ac:dyDescent="0.25">
      <c r="A1529" s="7">
        <v>43160</v>
      </c>
      <c r="B1529" s="9">
        <v>2867.94</v>
      </c>
      <c r="C1529">
        <f>+VLOOKUP($A1529,'USD X Barril WTI'!$A$6060:$B$8189,2,0)</f>
        <v>60.98</v>
      </c>
      <c r="D1529" s="36">
        <f>+IFERROR(VLOOKUP($A1529,'TASA INTERVENCIÓN'!$A$9:$B$4757,2,0),D1528)</f>
        <v>4.4999999999999998E-2</v>
      </c>
      <c r="E1529" s="36">
        <v>1.4999999999999999E-2</v>
      </c>
      <c r="F1529">
        <f t="shared" si="91"/>
        <v>0.9712918660287081</v>
      </c>
      <c r="G1529" s="9">
        <f t="shared" si="90"/>
        <v>2785.6067942583732</v>
      </c>
      <c r="H1529" s="33">
        <f t="shared" si="92"/>
        <v>2903.5696897374696</v>
      </c>
      <c r="I1529" s="34">
        <f t="shared" si="93"/>
        <v>-35.629689737469562</v>
      </c>
    </row>
    <row r="1530" spans="1:9" x14ac:dyDescent="0.25">
      <c r="A1530" s="7">
        <v>43161</v>
      </c>
      <c r="B1530" s="8">
        <v>2879.05</v>
      </c>
      <c r="C1530">
        <f>+VLOOKUP($A1530,'USD X Barril WTI'!$A$6060:$B$8189,2,0)</f>
        <v>61.19</v>
      </c>
      <c r="D1530" s="36">
        <f>+IFERROR(VLOOKUP($A1530,'TASA INTERVENCIÓN'!$A$9:$B$4757,2,0),D1529)</f>
        <v>4.4999999999999998E-2</v>
      </c>
      <c r="E1530" s="36">
        <v>1.4999999999999999E-2</v>
      </c>
      <c r="F1530">
        <f t="shared" si="91"/>
        <v>0.9712918660287081</v>
      </c>
      <c r="G1530" s="9">
        <f t="shared" si="90"/>
        <v>2796.3978468899522</v>
      </c>
      <c r="H1530" s="33">
        <f t="shared" si="92"/>
        <v>2905.6478520286391</v>
      </c>
      <c r="I1530" s="34">
        <f t="shared" si="93"/>
        <v>-26.597852028638954</v>
      </c>
    </row>
    <row r="1531" spans="1:9" x14ac:dyDescent="0.25">
      <c r="A1531" s="7">
        <v>43162</v>
      </c>
      <c r="B1531" s="9">
        <v>2879.15</v>
      </c>
      <c r="C1531" t="e">
        <f>+VLOOKUP($A1531,'USD X Barril WTI'!$A$6060:$B$8189,2,0)</f>
        <v>#N/A</v>
      </c>
      <c r="D1531" s="36">
        <f>+IFERROR(VLOOKUP($A1531,'TASA INTERVENCIÓN'!$A$9:$B$4757,2,0),D1530)</f>
        <v>4.4999999999999998E-2</v>
      </c>
      <c r="E1531" s="36">
        <v>1.4999999999999999E-2</v>
      </c>
      <c r="F1531">
        <f t="shared" si="91"/>
        <v>0.9712918660287081</v>
      </c>
      <c r="G1531" s="9">
        <f t="shared" si="90"/>
        <v>2796.4949760765548</v>
      </c>
      <c r="H1531" s="33">
        <f t="shared" si="92"/>
        <v>2905.5995226730306</v>
      </c>
      <c r="I1531" s="34">
        <f t="shared" si="93"/>
        <v>-26.449522673030515</v>
      </c>
    </row>
    <row r="1532" spans="1:9" x14ac:dyDescent="0.25">
      <c r="A1532" s="7">
        <v>43163</v>
      </c>
      <c r="B1532" s="8">
        <v>2879.15</v>
      </c>
      <c r="C1532" t="e">
        <f>+VLOOKUP($A1532,'USD X Barril WTI'!$A$6060:$B$8189,2,0)</f>
        <v>#N/A</v>
      </c>
      <c r="D1532" s="36">
        <f>+IFERROR(VLOOKUP($A1532,'TASA INTERVENCIÓN'!$A$9:$B$4757,2,0),D1531)</f>
        <v>4.4999999999999998E-2</v>
      </c>
      <c r="E1532" s="36">
        <v>1.4999999999999999E-2</v>
      </c>
      <c r="F1532">
        <f t="shared" si="91"/>
        <v>0.9712918660287081</v>
      </c>
      <c r="G1532" s="9">
        <f t="shared" si="90"/>
        <v>2796.4949760765548</v>
      </c>
      <c r="H1532" s="33">
        <f t="shared" si="92"/>
        <v>2905.3288782816226</v>
      </c>
      <c r="I1532" s="34">
        <f t="shared" si="93"/>
        <v>-26.178878281622474</v>
      </c>
    </row>
    <row r="1533" spans="1:9" x14ac:dyDescent="0.25">
      <c r="A1533" s="7">
        <v>43164</v>
      </c>
      <c r="B1533" s="9">
        <v>2879.15</v>
      </c>
      <c r="C1533">
        <f>+VLOOKUP($A1533,'USD X Barril WTI'!$A$6060:$B$8189,2,0)</f>
        <v>62.49</v>
      </c>
      <c r="D1533" s="36">
        <f>+IFERROR(VLOOKUP($A1533,'TASA INTERVENCIÓN'!$A$9:$B$4757,2,0),D1532)</f>
        <v>4.4999999999999998E-2</v>
      </c>
      <c r="E1533" s="36">
        <v>1.4999999999999999E-2</v>
      </c>
      <c r="F1533">
        <f t="shared" si="91"/>
        <v>0.9712918660287081</v>
      </c>
      <c r="G1533" s="9">
        <f t="shared" si="90"/>
        <v>2796.4949760765548</v>
      </c>
      <c r="H1533" s="33">
        <f t="shared" si="92"/>
        <v>2905.3288782816226</v>
      </c>
      <c r="I1533" s="34">
        <f t="shared" si="93"/>
        <v>-26.178878281622474</v>
      </c>
    </row>
    <row r="1534" spans="1:9" x14ac:dyDescent="0.25">
      <c r="A1534" s="7">
        <v>43165</v>
      </c>
      <c r="B1534" s="8">
        <v>2859.09</v>
      </c>
      <c r="C1534">
        <f>+VLOOKUP($A1534,'USD X Barril WTI'!$A$6060:$B$8189,2,0)</f>
        <v>62.54</v>
      </c>
      <c r="D1534" s="36">
        <f>+IFERROR(VLOOKUP($A1534,'TASA INTERVENCIÓN'!$A$9:$B$4757,2,0),D1533)</f>
        <v>4.4999999999999998E-2</v>
      </c>
      <c r="E1534" s="36">
        <v>1.4999999999999999E-2</v>
      </c>
      <c r="F1534">
        <f t="shared" si="91"/>
        <v>0.9712918660287081</v>
      </c>
      <c r="G1534" s="9">
        <f t="shared" si="90"/>
        <v>2777.010861244019</v>
      </c>
      <c r="H1534" s="33">
        <f t="shared" si="92"/>
        <v>2905.3288782816226</v>
      </c>
      <c r="I1534" s="34">
        <f t="shared" si="93"/>
        <v>-46.238878281622419</v>
      </c>
    </row>
    <row r="1535" spans="1:9" x14ac:dyDescent="0.25">
      <c r="A1535" s="7">
        <v>43166</v>
      </c>
      <c r="B1535" s="9">
        <v>2845.05</v>
      </c>
      <c r="C1535">
        <f>+VLOOKUP($A1535,'USD X Barril WTI'!$A$6060:$B$8189,2,0)</f>
        <v>61.09</v>
      </c>
      <c r="D1535" s="36">
        <f>+IFERROR(VLOOKUP($A1535,'TASA INTERVENCIÓN'!$A$9:$B$4757,2,0),D1534)</f>
        <v>4.4999999999999998E-2</v>
      </c>
      <c r="E1535" s="36">
        <v>1.4999999999999999E-2</v>
      </c>
      <c r="F1535">
        <f t="shared" si="91"/>
        <v>0.9712918660287081</v>
      </c>
      <c r="G1535" s="9">
        <f t="shared" si="90"/>
        <v>2763.3739234449763</v>
      </c>
      <c r="H1535" s="33">
        <f t="shared" si="92"/>
        <v>2893.4688544152737</v>
      </c>
      <c r="I1535" s="34">
        <f t="shared" si="93"/>
        <v>-48.418854415273472</v>
      </c>
    </row>
    <row r="1536" spans="1:9" x14ac:dyDescent="0.25">
      <c r="A1536" s="7">
        <v>43167</v>
      </c>
      <c r="B1536" s="8">
        <v>2858.88</v>
      </c>
      <c r="C1536">
        <f>+VLOOKUP($A1536,'USD X Barril WTI'!$A$6060:$B$8189,2,0)</f>
        <v>60.13</v>
      </c>
      <c r="D1536" s="36">
        <f>+IFERROR(VLOOKUP($A1536,'TASA INTERVENCIÓN'!$A$9:$B$4757,2,0),D1535)</f>
        <v>4.4999999999999998E-2</v>
      </c>
      <c r="E1536" s="36">
        <v>1.4999999999999999E-2</v>
      </c>
      <c r="F1536">
        <f t="shared" si="91"/>
        <v>0.9712918660287081</v>
      </c>
      <c r="G1536" s="9">
        <f t="shared" si="90"/>
        <v>2776.8068899521531</v>
      </c>
      <c r="H1536" s="33">
        <f t="shared" si="92"/>
        <v>2896.4072792362767</v>
      </c>
      <c r="I1536" s="34">
        <f t="shared" si="93"/>
        <v>-37.527279236276627</v>
      </c>
    </row>
    <row r="1537" spans="1:9" x14ac:dyDescent="0.25">
      <c r="A1537" s="7">
        <v>43168</v>
      </c>
      <c r="B1537" s="9">
        <v>2871.36</v>
      </c>
      <c r="C1537">
        <f>+VLOOKUP($A1537,'USD X Barril WTI'!$A$6060:$B$8189,2,0)</f>
        <v>62.02</v>
      </c>
      <c r="D1537" s="36">
        <f>+IFERROR(VLOOKUP($A1537,'TASA INTERVENCIÓN'!$A$9:$B$4757,2,0),D1536)</f>
        <v>4.4999999999999998E-2</v>
      </c>
      <c r="E1537" s="36">
        <v>1.4999999999999999E-2</v>
      </c>
      <c r="F1537">
        <f t="shared" si="91"/>
        <v>0.9712918660287081</v>
      </c>
      <c r="G1537" s="9">
        <f t="shared" si="90"/>
        <v>2788.9286124401915</v>
      </c>
      <c r="H1537" s="33">
        <f t="shared" si="92"/>
        <v>2906.595107398568</v>
      </c>
      <c r="I1537" s="34">
        <f t="shared" si="93"/>
        <v>-35.235107398567834</v>
      </c>
    </row>
    <row r="1538" spans="1:9" x14ac:dyDescent="0.25">
      <c r="A1538" s="7">
        <v>43169</v>
      </c>
      <c r="B1538" s="8">
        <v>2866.93</v>
      </c>
      <c r="C1538" t="e">
        <f>+VLOOKUP($A1538,'USD X Barril WTI'!$A$6060:$B$8189,2,0)</f>
        <v>#N/A</v>
      </c>
      <c r="D1538" s="36">
        <f>+IFERROR(VLOOKUP($A1538,'TASA INTERVENCIÓN'!$A$9:$B$4757,2,0),D1537)</f>
        <v>4.4999999999999998E-2</v>
      </c>
      <c r="E1538" s="36">
        <v>1.4999999999999999E-2</v>
      </c>
      <c r="F1538">
        <f t="shared" si="91"/>
        <v>0.9712918660287081</v>
      </c>
      <c r="G1538" s="9">
        <f t="shared" si="90"/>
        <v>2784.6257894736841</v>
      </c>
      <c r="H1538" s="33">
        <f t="shared" si="92"/>
        <v>2915.4007159904527</v>
      </c>
      <c r="I1538" s="34">
        <f t="shared" si="93"/>
        <v>-48.470715990452845</v>
      </c>
    </row>
    <row r="1539" spans="1:9" x14ac:dyDescent="0.25">
      <c r="A1539" s="7">
        <v>43170</v>
      </c>
      <c r="B1539" s="9">
        <v>2866.93</v>
      </c>
      <c r="C1539" t="e">
        <f>+VLOOKUP($A1539,'USD X Barril WTI'!$A$6060:$B$8189,2,0)</f>
        <v>#N/A</v>
      </c>
      <c r="D1539" s="36">
        <f>+IFERROR(VLOOKUP($A1539,'TASA INTERVENCIÓN'!$A$9:$B$4757,2,0),D1538)</f>
        <v>4.4999999999999998E-2</v>
      </c>
      <c r="E1539" s="36">
        <v>1.4999999999999999E-2</v>
      </c>
      <c r="F1539">
        <f t="shared" si="91"/>
        <v>0.9712918660287081</v>
      </c>
      <c r="G1539" s="9">
        <f t="shared" si="90"/>
        <v>2784.6257894736841</v>
      </c>
      <c r="H1539" s="33">
        <f t="shared" si="92"/>
        <v>2915.4007159904527</v>
      </c>
      <c r="I1539" s="34">
        <f t="shared" si="93"/>
        <v>-48.470715990452845</v>
      </c>
    </row>
    <row r="1540" spans="1:9" x14ac:dyDescent="0.25">
      <c r="A1540" s="7">
        <v>43171</v>
      </c>
      <c r="B1540" s="8">
        <v>2866.93</v>
      </c>
      <c r="C1540">
        <f>+VLOOKUP($A1540,'USD X Barril WTI'!$A$6060:$B$8189,2,0)</f>
        <v>61.35</v>
      </c>
      <c r="D1540" s="36">
        <f>+IFERROR(VLOOKUP($A1540,'TASA INTERVENCIÓN'!$A$9:$B$4757,2,0),D1539)</f>
        <v>4.4999999999999998E-2</v>
      </c>
      <c r="E1540" s="36">
        <v>1.4999999999999999E-2</v>
      </c>
      <c r="F1540">
        <f t="shared" si="91"/>
        <v>0.9712918660287081</v>
      </c>
      <c r="G1540" s="9">
        <f t="shared" si="90"/>
        <v>2784.6257894736841</v>
      </c>
      <c r="H1540" s="33">
        <f t="shared" si="92"/>
        <v>2915.4007159904527</v>
      </c>
      <c r="I1540" s="34">
        <f t="shared" si="93"/>
        <v>-48.470715990452845</v>
      </c>
    </row>
    <row r="1541" spans="1:9" x14ac:dyDescent="0.25">
      <c r="A1541" s="7">
        <v>43172</v>
      </c>
      <c r="B1541" s="9">
        <v>2851.84</v>
      </c>
      <c r="C1541">
        <f>+VLOOKUP($A1541,'USD X Barril WTI'!$A$6060:$B$8189,2,0)</f>
        <v>60.69</v>
      </c>
      <c r="D1541" s="36">
        <f>+IFERROR(VLOOKUP($A1541,'TASA INTERVENCIÓN'!$A$9:$B$4757,2,0),D1540)</f>
        <v>4.4999999999999998E-2</v>
      </c>
      <c r="E1541" s="36">
        <v>1.4999999999999999E-2</v>
      </c>
      <c r="F1541">
        <f t="shared" si="91"/>
        <v>0.9712918660287081</v>
      </c>
      <c r="G1541" s="9">
        <f t="shared" si="90"/>
        <v>2769.9689952153112</v>
      </c>
      <c r="H1541" s="33">
        <f t="shared" si="92"/>
        <v>2915.4007159904527</v>
      </c>
      <c r="I1541" s="34">
        <f t="shared" si="93"/>
        <v>-63.560715990452536</v>
      </c>
    </row>
    <row r="1542" spans="1:9" x14ac:dyDescent="0.25">
      <c r="A1542" s="7">
        <v>43173</v>
      </c>
      <c r="B1542" s="8">
        <v>2848.38</v>
      </c>
      <c r="C1542">
        <f>+VLOOKUP($A1542,'USD X Barril WTI'!$A$6060:$B$8189,2,0)</f>
        <v>60.89</v>
      </c>
      <c r="D1542" s="36">
        <f>+IFERROR(VLOOKUP($A1542,'TASA INTERVENCIÓN'!$A$9:$B$4757,2,0),D1541)</f>
        <v>4.4999999999999998E-2</v>
      </c>
      <c r="E1542" s="36">
        <v>1.4999999999999999E-2</v>
      </c>
      <c r="F1542">
        <f t="shared" si="91"/>
        <v>0.9712918660287081</v>
      </c>
      <c r="G1542" s="9">
        <f t="shared" si="90"/>
        <v>2766.6083253588517</v>
      </c>
      <c r="H1542" s="33">
        <f t="shared" si="92"/>
        <v>2913.2838902147964</v>
      </c>
      <c r="I1542" s="34">
        <f t="shared" si="93"/>
        <v>-64.90389021479632</v>
      </c>
    </row>
    <row r="1543" spans="1:9" x14ac:dyDescent="0.25">
      <c r="A1543" s="7">
        <v>43174</v>
      </c>
      <c r="B1543" s="9">
        <v>2845.76</v>
      </c>
      <c r="C1543">
        <f>+VLOOKUP($A1543,'USD X Barril WTI'!$A$6060:$B$8189,2,0)</f>
        <v>61.16</v>
      </c>
      <c r="D1543" s="36">
        <f>+IFERROR(VLOOKUP($A1543,'TASA INTERVENCIÓN'!$A$9:$B$4757,2,0),D1542)</f>
        <v>4.4999999999999998E-2</v>
      </c>
      <c r="E1543" s="36">
        <v>1.4999999999999999E-2</v>
      </c>
      <c r="F1543">
        <f t="shared" si="91"/>
        <v>0.9712918660287081</v>
      </c>
      <c r="G1543" s="9">
        <f t="shared" si="90"/>
        <v>2764.0635406698566</v>
      </c>
      <c r="H1543" s="33">
        <f t="shared" si="92"/>
        <v>2935.7482100238658</v>
      </c>
      <c r="I1543" s="34">
        <f t="shared" si="93"/>
        <v>-89.988210023865577</v>
      </c>
    </row>
    <row r="1544" spans="1:9" x14ac:dyDescent="0.25">
      <c r="A1544" s="7">
        <v>43175</v>
      </c>
      <c r="B1544" s="8">
        <v>2850.04</v>
      </c>
      <c r="C1544">
        <f>+VLOOKUP($A1544,'USD X Barril WTI'!$A$6060:$B$8189,2,0)</f>
        <v>62.29</v>
      </c>
      <c r="D1544" s="36">
        <f>+IFERROR(VLOOKUP($A1544,'TASA INTERVENCIÓN'!$A$9:$B$4757,2,0),D1543)</f>
        <v>4.4999999999999998E-2</v>
      </c>
      <c r="E1544" s="36">
        <v>1.4999999999999999E-2</v>
      </c>
      <c r="F1544">
        <f t="shared" si="91"/>
        <v>0.9712918660287081</v>
      </c>
      <c r="G1544" s="9">
        <f t="shared" si="90"/>
        <v>2768.2206698564592</v>
      </c>
      <c r="H1544" s="33">
        <f t="shared" si="92"/>
        <v>2921.853126491646</v>
      </c>
      <c r="I1544" s="34">
        <f t="shared" si="93"/>
        <v>-71.813126491646017</v>
      </c>
    </row>
    <row r="1545" spans="1:9" x14ac:dyDescent="0.25">
      <c r="A1545" s="7">
        <v>43176</v>
      </c>
      <c r="B1545" s="9">
        <v>2852.48</v>
      </c>
      <c r="C1545" t="e">
        <f>+VLOOKUP($A1545,'USD X Barril WTI'!$A$6060:$B$8189,2,0)</f>
        <v>#N/A</v>
      </c>
      <c r="D1545" s="36">
        <f>+IFERROR(VLOOKUP($A1545,'TASA INTERVENCIÓN'!$A$9:$B$4757,2,0),D1544)</f>
        <v>4.4999999999999998E-2</v>
      </c>
      <c r="E1545" s="36">
        <v>1.4999999999999999E-2</v>
      </c>
      <c r="F1545">
        <f t="shared" si="91"/>
        <v>0.9712918660287081</v>
      </c>
      <c r="G1545" s="9">
        <f t="shared" ref="G1545:G1608" si="94">+B1545*F1545</f>
        <v>2770.5906220095694</v>
      </c>
      <c r="H1545" s="33">
        <f t="shared" si="92"/>
        <v>2906.0200954653933</v>
      </c>
      <c r="I1545" s="34">
        <f t="shared" si="93"/>
        <v>-53.540095465393279</v>
      </c>
    </row>
    <row r="1546" spans="1:9" x14ac:dyDescent="0.25">
      <c r="A1546" s="7">
        <v>43177</v>
      </c>
      <c r="B1546" s="8">
        <v>2852.48</v>
      </c>
      <c r="C1546" t="e">
        <f>+VLOOKUP($A1546,'USD X Barril WTI'!$A$6060:$B$8189,2,0)</f>
        <v>#N/A</v>
      </c>
      <c r="D1546" s="36">
        <f>+IFERROR(VLOOKUP($A1546,'TASA INTERVENCIÓN'!$A$9:$B$4757,2,0),D1545)</f>
        <v>4.4999999999999998E-2</v>
      </c>
      <c r="E1546" s="36">
        <v>1.4999999999999999E-2</v>
      </c>
      <c r="F1546">
        <f t="shared" ref="F1546:F1609" si="95">+(1+E1546)/(1+D1546)</f>
        <v>0.9712918660287081</v>
      </c>
      <c r="G1546" s="9">
        <f t="shared" si="94"/>
        <v>2770.5906220095694</v>
      </c>
      <c r="H1546" s="33">
        <f t="shared" si="92"/>
        <v>2903.6364200477324</v>
      </c>
      <c r="I1546" s="34">
        <f t="shared" si="93"/>
        <v>-51.156420047732354</v>
      </c>
    </row>
    <row r="1547" spans="1:9" x14ac:dyDescent="0.25">
      <c r="A1547" s="7">
        <v>43178</v>
      </c>
      <c r="B1547" s="9">
        <v>2852.48</v>
      </c>
      <c r="C1547">
        <f>+VLOOKUP($A1547,'USD X Barril WTI'!$A$6060:$B$8189,2,0)</f>
        <v>62.01</v>
      </c>
      <c r="D1547" s="36">
        <f>+IFERROR(VLOOKUP($A1547,'TASA INTERVENCIÓN'!$A$9:$B$4757,2,0),D1546)</f>
        <v>4.4999999999999998E-2</v>
      </c>
      <c r="E1547" s="36">
        <v>1.4999999999999999E-2</v>
      </c>
      <c r="F1547">
        <f t="shared" si="95"/>
        <v>0.9712918660287081</v>
      </c>
      <c r="G1547" s="9">
        <f t="shared" si="94"/>
        <v>2770.5906220095694</v>
      </c>
      <c r="H1547" s="33">
        <f t="shared" si="92"/>
        <v>2903.6364200477324</v>
      </c>
      <c r="I1547" s="34">
        <f t="shared" si="93"/>
        <v>-51.156420047732354</v>
      </c>
    </row>
    <row r="1548" spans="1:9" x14ac:dyDescent="0.25">
      <c r="A1548" s="7">
        <v>43179</v>
      </c>
      <c r="B1548" s="8">
        <v>2852.48</v>
      </c>
      <c r="C1548">
        <f>+VLOOKUP($A1548,'USD X Barril WTI'!$A$6060:$B$8189,2,0)</f>
        <v>63.37</v>
      </c>
      <c r="D1548" s="36">
        <f>+IFERROR(VLOOKUP($A1548,'TASA INTERVENCIÓN'!$A$9:$B$4757,2,0),D1547)</f>
        <v>4.4999999999999998E-2</v>
      </c>
      <c r="E1548" s="36">
        <v>1.4999999999999999E-2</v>
      </c>
      <c r="F1548">
        <f t="shared" si="95"/>
        <v>0.9712918660287081</v>
      </c>
      <c r="G1548" s="9">
        <f t="shared" si="94"/>
        <v>2770.5906220095694</v>
      </c>
      <c r="H1548" s="33">
        <f t="shared" si="92"/>
        <v>2903.6364200477324</v>
      </c>
      <c r="I1548" s="34">
        <f t="shared" si="93"/>
        <v>-51.156420047732354</v>
      </c>
    </row>
    <row r="1549" spans="1:9" x14ac:dyDescent="0.25">
      <c r="A1549" s="7">
        <v>43180</v>
      </c>
      <c r="B1549" s="9">
        <v>2866.92</v>
      </c>
      <c r="C1549">
        <f>+VLOOKUP($A1549,'USD X Barril WTI'!$A$6060:$B$8189,2,0)</f>
        <v>65.099999999999994</v>
      </c>
      <c r="D1549" s="36">
        <f>+IFERROR(VLOOKUP($A1549,'TASA INTERVENCIÓN'!$A$9:$B$4757,2,0),D1548)</f>
        <v>4.4999999999999998E-2</v>
      </c>
      <c r="E1549" s="52">
        <v>1.7500000000000002E-2</v>
      </c>
      <c r="F1549">
        <f t="shared" si="95"/>
        <v>0.97368421052631593</v>
      </c>
      <c r="G1549" s="9">
        <f t="shared" si="94"/>
        <v>2791.4747368421058</v>
      </c>
      <c r="H1549" s="33">
        <f t="shared" si="92"/>
        <v>2883.2685918854409</v>
      </c>
      <c r="I1549" s="34">
        <f t="shared" si="93"/>
        <v>-16.348591885440783</v>
      </c>
    </row>
    <row r="1550" spans="1:9" x14ac:dyDescent="0.25">
      <c r="A1550" s="7">
        <v>43181</v>
      </c>
      <c r="B1550" s="8">
        <v>2850.69</v>
      </c>
      <c r="C1550">
        <f>+VLOOKUP($A1550,'USD X Barril WTI'!$A$6060:$B$8189,2,0)</f>
        <v>64.25</v>
      </c>
      <c r="D1550" s="36">
        <f>+IFERROR(VLOOKUP($A1550,'TASA INTERVENCIÓN'!$A$9:$B$4757,2,0),D1549)</f>
        <v>4.4999999999999998E-2</v>
      </c>
      <c r="E1550" s="52">
        <v>1.7500000000000002E-2</v>
      </c>
      <c r="F1550">
        <f t="shared" si="95"/>
        <v>0.97368421052631593</v>
      </c>
      <c r="G1550" s="9">
        <f t="shared" si="94"/>
        <v>2775.6718421052637</v>
      </c>
      <c r="H1550" s="33">
        <f t="shared" si="92"/>
        <v>2879.8384248210018</v>
      </c>
      <c r="I1550" s="34">
        <f t="shared" si="93"/>
        <v>-29.148424821001754</v>
      </c>
    </row>
    <row r="1551" spans="1:9" x14ac:dyDescent="0.25">
      <c r="A1551" s="7">
        <v>43182</v>
      </c>
      <c r="B1551" s="9">
        <v>2857.88</v>
      </c>
      <c r="C1551">
        <f>+VLOOKUP($A1551,'USD X Barril WTI'!$A$6060:$B$8189,2,0)</f>
        <v>65.8</v>
      </c>
      <c r="D1551" s="36">
        <f>+IFERROR(VLOOKUP($A1551,'TASA INTERVENCIÓN'!$A$9:$B$4757,2,0),D1550)</f>
        <v>4.4999999999999998E-2</v>
      </c>
      <c r="E1551" s="52">
        <v>1.7500000000000002E-2</v>
      </c>
      <c r="F1551">
        <f t="shared" si="95"/>
        <v>0.97368421052631593</v>
      </c>
      <c r="G1551" s="9">
        <f t="shared" si="94"/>
        <v>2782.6726315789479</v>
      </c>
      <c r="H1551" s="33">
        <f t="shared" si="92"/>
        <v>2873.753269689737</v>
      </c>
      <c r="I1551" s="34">
        <f t="shared" si="93"/>
        <v>-15.873269689736844</v>
      </c>
    </row>
    <row r="1552" spans="1:9" x14ac:dyDescent="0.25">
      <c r="A1552" s="7">
        <v>43183</v>
      </c>
      <c r="B1552" s="8">
        <v>2849.01</v>
      </c>
      <c r="C1552" t="e">
        <f>+VLOOKUP($A1552,'USD X Barril WTI'!$A$6060:$B$8189,2,0)</f>
        <v>#N/A</v>
      </c>
      <c r="D1552" s="36">
        <f>+IFERROR(VLOOKUP($A1552,'TASA INTERVENCIÓN'!$A$9:$B$4757,2,0),D1551)</f>
        <v>4.4999999999999998E-2</v>
      </c>
      <c r="E1552" s="52">
        <v>1.7500000000000002E-2</v>
      </c>
      <c r="F1552">
        <f t="shared" si="95"/>
        <v>0.97368421052631593</v>
      </c>
      <c r="G1552" s="9">
        <f t="shared" si="94"/>
        <v>2774.0360526315794</v>
      </c>
      <c r="H1552" s="33">
        <f t="shared" si="92"/>
        <v>2871.6312171837703</v>
      </c>
      <c r="I1552" s="34">
        <f t="shared" si="93"/>
        <v>-22.621217183770113</v>
      </c>
    </row>
    <row r="1553" spans="1:9" x14ac:dyDescent="0.25">
      <c r="A1553" s="7">
        <v>43184</v>
      </c>
      <c r="B1553" s="9">
        <v>2849.01</v>
      </c>
      <c r="C1553" t="e">
        <f>+VLOOKUP($A1553,'USD X Barril WTI'!$A$6060:$B$8189,2,0)</f>
        <v>#N/A</v>
      </c>
      <c r="D1553" s="36">
        <f>+IFERROR(VLOOKUP($A1553,'TASA INTERVENCIÓN'!$A$9:$B$4757,2,0),D1552)</f>
        <v>4.4999999999999998E-2</v>
      </c>
      <c r="E1553" s="52">
        <v>1.7500000000000002E-2</v>
      </c>
      <c r="F1553">
        <f t="shared" si="95"/>
        <v>0.97368421052631593</v>
      </c>
      <c r="G1553" s="9">
        <f t="shared" si="94"/>
        <v>2774.0360526315794</v>
      </c>
      <c r="H1553" s="33">
        <f t="shared" si="92"/>
        <v>2870.2358949880663</v>
      </c>
      <c r="I1553" s="34">
        <f t="shared" si="93"/>
        <v>-21.225894988066102</v>
      </c>
    </row>
    <row r="1554" spans="1:9" x14ac:dyDescent="0.25">
      <c r="A1554" s="7">
        <v>43185</v>
      </c>
      <c r="B1554" s="8">
        <v>2849.01</v>
      </c>
      <c r="C1554">
        <f>+VLOOKUP($A1554,'USD X Barril WTI'!$A$6060:$B$8189,2,0)</f>
        <v>65.489999999999995</v>
      </c>
      <c r="D1554" s="36">
        <f>+IFERROR(VLOOKUP($A1554,'TASA INTERVENCIÓN'!$A$9:$B$4757,2,0),D1553)</f>
        <v>4.4999999999999998E-2</v>
      </c>
      <c r="E1554" s="52">
        <v>1.7500000000000002E-2</v>
      </c>
      <c r="F1554">
        <f t="shared" si="95"/>
        <v>0.97368421052631593</v>
      </c>
      <c r="G1554" s="9">
        <f t="shared" si="94"/>
        <v>2774.0360526315794</v>
      </c>
      <c r="H1554" s="33">
        <f t="shared" si="92"/>
        <v>2870.2358949880663</v>
      </c>
      <c r="I1554" s="34">
        <f t="shared" si="93"/>
        <v>-21.225894988066102</v>
      </c>
    </row>
    <row r="1555" spans="1:9" x14ac:dyDescent="0.25">
      <c r="A1555" s="7">
        <v>43186</v>
      </c>
      <c r="B1555" s="9">
        <v>2816.33</v>
      </c>
      <c r="C1555">
        <f>+VLOOKUP($A1555,'USD X Barril WTI'!$A$6060:$B$8189,2,0)</f>
        <v>65.209999999999994</v>
      </c>
      <c r="D1555" s="36">
        <f>+IFERROR(VLOOKUP($A1555,'TASA INTERVENCIÓN'!$A$9:$B$4757,2,0),D1554)</f>
        <v>4.4999999999999998E-2</v>
      </c>
      <c r="E1555" s="52">
        <v>1.7500000000000002E-2</v>
      </c>
      <c r="F1555">
        <f t="shared" si="95"/>
        <v>0.97368421052631593</v>
      </c>
      <c r="G1555" s="9">
        <f t="shared" si="94"/>
        <v>2742.2160526315793</v>
      </c>
      <c r="H1555" s="33">
        <f t="shared" si="92"/>
        <v>2870.2358949880663</v>
      </c>
      <c r="I1555" s="34">
        <f t="shared" si="93"/>
        <v>-53.905894988066393</v>
      </c>
    </row>
    <row r="1556" spans="1:9" x14ac:dyDescent="0.25">
      <c r="A1556" s="7">
        <v>43187</v>
      </c>
      <c r="B1556" s="8">
        <v>2780.04</v>
      </c>
      <c r="C1556">
        <f>+VLOOKUP($A1556,'USD X Barril WTI'!$A$6060:$B$8189,2,0)</f>
        <v>64.3</v>
      </c>
      <c r="D1556" s="36">
        <f>+IFERROR(VLOOKUP($A1556,'TASA INTERVENCIÓN'!$A$9:$B$4757,2,0),D1555)</f>
        <v>4.4999999999999998E-2</v>
      </c>
      <c r="E1556" s="52">
        <v>1.7500000000000002E-2</v>
      </c>
      <c r="F1556">
        <f t="shared" si="95"/>
        <v>0.97368421052631593</v>
      </c>
      <c r="G1556" s="9">
        <f t="shared" si="94"/>
        <v>2706.8810526315792</v>
      </c>
      <c r="H1556" s="33">
        <f t="shared" si="92"/>
        <v>2870.2358949880663</v>
      </c>
      <c r="I1556" s="34">
        <f t="shared" si="93"/>
        <v>-90.195894988066357</v>
      </c>
    </row>
    <row r="1557" spans="1:9" x14ac:dyDescent="0.25">
      <c r="A1557" s="7">
        <v>43188</v>
      </c>
      <c r="B1557" s="9">
        <v>2780.47</v>
      </c>
      <c r="C1557">
        <f>+VLOOKUP($A1557,'USD X Barril WTI'!$A$6060:$B$8189,2,0)</f>
        <v>64.87</v>
      </c>
      <c r="D1557" s="36">
        <f>+IFERROR(VLOOKUP($A1557,'TASA INTERVENCIÓN'!$A$9:$B$4757,2,0),D1556)</f>
        <v>4.4999999999999998E-2</v>
      </c>
      <c r="E1557" s="52">
        <v>1.7500000000000002E-2</v>
      </c>
      <c r="F1557">
        <f t="shared" si="95"/>
        <v>0.97368421052631593</v>
      </c>
      <c r="G1557" s="9">
        <f t="shared" si="94"/>
        <v>2707.2997368421056</v>
      </c>
      <c r="H1557" s="33">
        <f t="shared" si="92"/>
        <v>2870.3521718377083</v>
      </c>
      <c r="I1557" s="34">
        <f t="shared" si="93"/>
        <v>-89.882171837708484</v>
      </c>
    </row>
    <row r="1558" spans="1:9" x14ac:dyDescent="0.25">
      <c r="A1558" s="7">
        <v>43189</v>
      </c>
      <c r="B1558" s="8">
        <v>2780.47</v>
      </c>
      <c r="C1558" t="e">
        <f>+VLOOKUP($A1558,'USD X Barril WTI'!$A$6060:$B$8189,2,0)</f>
        <v>#N/A</v>
      </c>
      <c r="D1558" s="36">
        <f>+IFERROR(VLOOKUP($A1558,'TASA INTERVENCIÓN'!$A$9:$B$4757,2,0),D1557)</f>
        <v>4.4999999999999998E-2</v>
      </c>
      <c r="E1558" s="52">
        <v>1.7500000000000002E-2</v>
      </c>
      <c r="F1558">
        <f t="shared" si="95"/>
        <v>0.97368421052631593</v>
      </c>
      <c r="G1558" s="9">
        <f t="shared" si="94"/>
        <v>2707.2997368421056</v>
      </c>
      <c r="H1558" s="33">
        <f t="shared" si="92"/>
        <v>2879.4314558472547</v>
      </c>
      <c r="I1558" s="34">
        <f t="shared" si="93"/>
        <v>-98.961455847254911</v>
      </c>
    </row>
    <row r="1559" spans="1:9" x14ac:dyDescent="0.25">
      <c r="A1559" s="7">
        <v>43190</v>
      </c>
      <c r="B1559" s="9">
        <v>2780.47</v>
      </c>
      <c r="C1559" t="e">
        <f>+VLOOKUP($A1559,'USD X Barril WTI'!$A$6060:$B$8189,2,0)</f>
        <v>#N/A</v>
      </c>
      <c r="D1559" s="36">
        <f>+IFERROR(VLOOKUP($A1559,'TASA INTERVENCIÓN'!$A$9:$B$4757,2,0),D1558)</f>
        <v>4.4999999999999998E-2</v>
      </c>
      <c r="E1559" s="52">
        <v>1.7500000000000002E-2</v>
      </c>
      <c r="F1559">
        <f t="shared" si="95"/>
        <v>0.97368421052631593</v>
      </c>
      <c r="G1559" s="9">
        <f t="shared" si="94"/>
        <v>2707.2997368421056</v>
      </c>
      <c r="H1559" s="33">
        <f t="shared" si="92"/>
        <v>2891.4176610978516</v>
      </c>
      <c r="I1559" s="34">
        <f t="shared" si="93"/>
        <v>-110.94766109785178</v>
      </c>
    </row>
    <row r="1560" spans="1:9" x14ac:dyDescent="0.25">
      <c r="A1560" s="7">
        <v>43191</v>
      </c>
      <c r="B1560" s="8">
        <v>2780.47</v>
      </c>
      <c r="C1560" t="e">
        <f>+VLOOKUP($A1560,'USD X Barril WTI'!$A$6060:$B$8189,2,0)</f>
        <v>#N/A</v>
      </c>
      <c r="D1560" s="36">
        <f>+IFERROR(VLOOKUP($A1560,'TASA INTERVENCIÓN'!$A$9:$B$4757,2,0),D1559)</f>
        <v>4.4999999999999998E-2</v>
      </c>
      <c r="E1560" s="52">
        <v>1.7500000000000002E-2</v>
      </c>
      <c r="F1560">
        <f t="shared" si="95"/>
        <v>0.97368421052631593</v>
      </c>
      <c r="G1560" s="9">
        <f t="shared" si="94"/>
        <v>2707.2997368421056</v>
      </c>
      <c r="H1560" s="33">
        <f t="shared" si="92"/>
        <v>2891.4176610978516</v>
      </c>
      <c r="I1560" s="34">
        <f t="shared" si="93"/>
        <v>-110.94766109785178</v>
      </c>
    </row>
    <row r="1561" spans="1:9" x14ac:dyDescent="0.25">
      <c r="A1561" s="7">
        <v>43192</v>
      </c>
      <c r="B1561" s="9">
        <v>2780.47</v>
      </c>
      <c r="C1561">
        <f>+VLOOKUP($A1561,'USD X Barril WTI'!$A$6060:$B$8189,2,0)</f>
        <v>63.05</v>
      </c>
      <c r="D1561" s="36">
        <f>+IFERROR(VLOOKUP($A1561,'TASA INTERVENCIÓN'!$A$9:$B$4757,2,0),D1560)</f>
        <v>4.4999999999999998E-2</v>
      </c>
      <c r="E1561" s="52">
        <v>1.7500000000000002E-2</v>
      </c>
      <c r="F1561">
        <f t="shared" si="95"/>
        <v>0.97368421052631593</v>
      </c>
      <c r="G1561" s="9">
        <f t="shared" si="94"/>
        <v>2707.2997368421056</v>
      </c>
      <c r="H1561" s="33">
        <f t="shared" si="92"/>
        <v>2891.4176610978516</v>
      </c>
      <c r="I1561" s="34">
        <f t="shared" si="93"/>
        <v>-110.94766109785178</v>
      </c>
    </row>
    <row r="1562" spans="1:9" x14ac:dyDescent="0.25">
      <c r="A1562" s="7">
        <v>43193</v>
      </c>
      <c r="B1562" s="8">
        <v>2792.96</v>
      </c>
      <c r="C1562">
        <f>+VLOOKUP($A1562,'USD X Barril WTI'!$A$6060:$B$8189,2,0)</f>
        <v>63.41</v>
      </c>
      <c r="D1562" s="36">
        <f>+IFERROR(VLOOKUP($A1562,'TASA INTERVENCIÓN'!$A$9:$B$4757,2,0),D1561)</f>
        <v>4.4999999999999998E-2</v>
      </c>
      <c r="E1562" s="52">
        <v>1.7500000000000002E-2</v>
      </c>
      <c r="F1562">
        <f t="shared" si="95"/>
        <v>0.97368421052631593</v>
      </c>
      <c r="G1562" s="9">
        <f t="shared" si="94"/>
        <v>2719.4610526315792</v>
      </c>
      <c r="H1562" s="33">
        <f t="shared" si="92"/>
        <v>2891.4176610978516</v>
      </c>
      <c r="I1562" s="34">
        <f t="shared" si="93"/>
        <v>-98.457661097851542</v>
      </c>
    </row>
    <row r="1563" spans="1:9" x14ac:dyDescent="0.25">
      <c r="A1563" s="7">
        <v>43194</v>
      </c>
      <c r="B1563" s="9">
        <v>2778.27</v>
      </c>
      <c r="C1563">
        <f>+VLOOKUP($A1563,'USD X Barril WTI'!$A$6060:$B$8189,2,0)</f>
        <v>63.35</v>
      </c>
      <c r="D1563" s="36">
        <f>+IFERROR(VLOOKUP($A1563,'TASA INTERVENCIÓN'!$A$9:$B$4757,2,0),D1562)</f>
        <v>4.4999999999999998E-2</v>
      </c>
      <c r="E1563" s="52">
        <v>1.7500000000000002E-2</v>
      </c>
      <c r="F1563">
        <f t="shared" si="95"/>
        <v>0.97368421052631593</v>
      </c>
      <c r="G1563" s="9">
        <f t="shared" si="94"/>
        <v>2705.1576315789475</v>
      </c>
      <c r="H1563" s="33">
        <f t="shared" si="92"/>
        <v>2891.4176610978516</v>
      </c>
      <c r="I1563" s="34">
        <f t="shared" si="93"/>
        <v>-113.1476610978516</v>
      </c>
    </row>
    <row r="1564" spans="1:9" x14ac:dyDescent="0.25">
      <c r="A1564" s="7">
        <v>43195</v>
      </c>
      <c r="B1564" s="8">
        <v>2791.57</v>
      </c>
      <c r="C1564">
        <f>+VLOOKUP($A1564,'USD X Barril WTI'!$A$6060:$B$8189,2,0)</f>
        <v>63.53</v>
      </c>
      <c r="D1564" s="36">
        <f>+IFERROR(VLOOKUP($A1564,'TASA INTERVENCIÓN'!$A$9:$B$4757,2,0),D1563)</f>
        <v>4.4999999999999998E-2</v>
      </c>
      <c r="E1564" s="52">
        <v>1.7500000000000002E-2</v>
      </c>
      <c r="F1564">
        <f t="shared" si="95"/>
        <v>0.97368421052631593</v>
      </c>
      <c r="G1564" s="9">
        <f t="shared" si="94"/>
        <v>2718.1076315789478</v>
      </c>
      <c r="H1564" s="33">
        <f t="shared" si="92"/>
        <v>2849.6936515513121</v>
      </c>
      <c r="I1564" s="34">
        <f t="shared" si="93"/>
        <v>-58.123651551311923</v>
      </c>
    </row>
    <row r="1565" spans="1:9" x14ac:dyDescent="0.25">
      <c r="A1565" s="7">
        <v>43196</v>
      </c>
      <c r="B1565" s="9">
        <v>2787.36</v>
      </c>
      <c r="C1565">
        <f>+VLOOKUP($A1565,'USD X Barril WTI'!$A$6060:$B$8189,2,0)</f>
        <v>62.03</v>
      </c>
      <c r="D1565" s="36">
        <f>+IFERROR(VLOOKUP($A1565,'TASA INTERVENCIÓN'!$A$9:$B$4757,2,0),D1564)</f>
        <v>4.4999999999999998E-2</v>
      </c>
      <c r="E1565" s="52">
        <v>1.7500000000000002E-2</v>
      </c>
      <c r="F1565">
        <f t="shared" si="95"/>
        <v>0.97368421052631593</v>
      </c>
      <c r="G1565" s="9">
        <f t="shared" si="94"/>
        <v>2714.008421052632</v>
      </c>
      <c r="H1565" s="33">
        <f t="shared" ref="H1565:H1628" si="96">+G1473</f>
        <v>2818.4345584725529</v>
      </c>
      <c r="I1565" s="34">
        <f t="shared" si="93"/>
        <v>-31.074558472552781</v>
      </c>
    </row>
    <row r="1566" spans="1:9" x14ac:dyDescent="0.25">
      <c r="A1566" s="7">
        <v>43197</v>
      </c>
      <c r="B1566" s="8">
        <v>2791.88</v>
      </c>
      <c r="C1566" t="e">
        <f>+VLOOKUP($A1566,'USD X Barril WTI'!$A$6060:$B$8189,2,0)</f>
        <v>#N/A</v>
      </c>
      <c r="D1566" s="36">
        <f>+IFERROR(VLOOKUP($A1566,'TASA INTERVENCIÓN'!$A$9:$B$4757,2,0),D1565)</f>
        <v>4.4999999999999998E-2</v>
      </c>
      <c r="E1566" s="52">
        <v>1.7500000000000002E-2</v>
      </c>
      <c r="F1566">
        <f t="shared" si="95"/>
        <v>0.97368421052631593</v>
      </c>
      <c r="G1566" s="9">
        <f t="shared" si="94"/>
        <v>2718.4094736842112</v>
      </c>
      <c r="H1566" s="33">
        <f t="shared" si="96"/>
        <v>2796.2256801909302</v>
      </c>
      <c r="I1566" s="34">
        <f t="shared" si="93"/>
        <v>-4.3456801909301248</v>
      </c>
    </row>
    <row r="1567" spans="1:9" x14ac:dyDescent="0.25">
      <c r="A1567" s="7">
        <v>43198</v>
      </c>
      <c r="B1567" s="9">
        <v>2791.88</v>
      </c>
      <c r="C1567" t="e">
        <f>+VLOOKUP($A1567,'USD X Barril WTI'!$A$6060:$B$8189,2,0)</f>
        <v>#N/A</v>
      </c>
      <c r="D1567" s="36">
        <f>+IFERROR(VLOOKUP($A1567,'TASA INTERVENCIÓN'!$A$9:$B$4757,2,0),D1566)</f>
        <v>4.4999999999999998E-2</v>
      </c>
      <c r="E1567" s="52">
        <v>1.7500000000000002E-2</v>
      </c>
      <c r="F1567">
        <f t="shared" si="95"/>
        <v>0.97368421052631593</v>
      </c>
      <c r="G1567" s="9">
        <f t="shared" si="94"/>
        <v>2718.4094736842112</v>
      </c>
      <c r="H1567" s="33">
        <f t="shared" si="96"/>
        <v>2808.3959904534604</v>
      </c>
      <c r="I1567" s="34">
        <f t="shared" si="93"/>
        <v>-16.51599045346029</v>
      </c>
    </row>
    <row r="1568" spans="1:9" x14ac:dyDescent="0.25">
      <c r="A1568" s="7">
        <v>43199</v>
      </c>
      <c r="B1568" s="8">
        <v>2791.88</v>
      </c>
      <c r="C1568">
        <f>+VLOOKUP($A1568,'USD X Barril WTI'!$A$6060:$B$8189,2,0)</f>
        <v>63.4</v>
      </c>
      <c r="D1568" s="36">
        <f>+IFERROR(VLOOKUP($A1568,'TASA INTERVENCIÓN'!$A$9:$B$4757,2,0),D1567)</f>
        <v>4.4999999999999998E-2</v>
      </c>
      <c r="E1568" s="52">
        <v>1.7500000000000002E-2</v>
      </c>
      <c r="F1568">
        <f t="shared" si="95"/>
        <v>0.97368421052631593</v>
      </c>
      <c r="G1568" s="9">
        <f t="shared" si="94"/>
        <v>2718.4094736842112</v>
      </c>
      <c r="H1568" s="33">
        <f t="shared" si="96"/>
        <v>2808.3959904534604</v>
      </c>
      <c r="I1568" s="34">
        <f t="shared" si="93"/>
        <v>-16.51599045346029</v>
      </c>
    </row>
    <row r="1569" spans="1:9" x14ac:dyDescent="0.25">
      <c r="A1569" s="7">
        <v>43200</v>
      </c>
      <c r="B1569" s="9">
        <v>2781.95</v>
      </c>
      <c r="C1569">
        <f>+VLOOKUP($A1569,'USD X Barril WTI'!$A$6060:$B$8189,2,0)</f>
        <v>65.48</v>
      </c>
      <c r="D1569" s="36">
        <f>+IFERROR(VLOOKUP($A1569,'TASA INTERVENCIÓN'!$A$9:$B$4757,2,0),D1568)</f>
        <v>4.4999999999999998E-2</v>
      </c>
      <c r="E1569" s="52">
        <v>1.7500000000000002E-2</v>
      </c>
      <c r="F1569">
        <f t="shared" si="95"/>
        <v>0.97368421052631593</v>
      </c>
      <c r="G1569" s="9">
        <f t="shared" si="94"/>
        <v>2708.7407894736843</v>
      </c>
      <c r="H1569" s="33">
        <f t="shared" si="96"/>
        <v>2808.3959904534604</v>
      </c>
      <c r="I1569" s="34">
        <f t="shared" si="93"/>
        <v>-26.445990453460581</v>
      </c>
    </row>
    <row r="1570" spans="1:9" x14ac:dyDescent="0.25">
      <c r="A1570" s="7">
        <v>43201</v>
      </c>
      <c r="B1570" s="8">
        <v>2767.82</v>
      </c>
      <c r="C1570">
        <f>+VLOOKUP($A1570,'USD X Barril WTI'!$A$6060:$B$8189,2,0)</f>
        <v>66.81</v>
      </c>
      <c r="D1570" s="36">
        <f>+IFERROR(VLOOKUP($A1570,'TASA INTERVENCIÓN'!$A$9:$B$4757,2,0),D1569)</f>
        <v>4.4999999999999998E-2</v>
      </c>
      <c r="E1570" s="52">
        <v>1.7500000000000002E-2</v>
      </c>
      <c r="F1570">
        <f t="shared" si="95"/>
        <v>0.97368421052631593</v>
      </c>
      <c r="G1570" s="9">
        <f t="shared" si="94"/>
        <v>2694.9826315789478</v>
      </c>
      <c r="H1570" s="33">
        <f t="shared" si="96"/>
        <v>2808.3959904534604</v>
      </c>
      <c r="I1570" s="34">
        <f t="shared" si="93"/>
        <v>-40.575990453460236</v>
      </c>
    </row>
    <row r="1571" spans="1:9" x14ac:dyDescent="0.25">
      <c r="A1571" s="7">
        <v>43202</v>
      </c>
      <c r="B1571" s="9">
        <v>2733.24</v>
      </c>
      <c r="C1571">
        <f>+VLOOKUP($A1571,'USD X Barril WTI'!$A$6060:$B$8189,2,0)</f>
        <v>67.069999999999993</v>
      </c>
      <c r="D1571" s="36">
        <f>+IFERROR(VLOOKUP($A1571,'TASA INTERVENCIÓN'!$A$9:$B$4757,2,0),D1570)</f>
        <v>4.4999999999999998E-2</v>
      </c>
      <c r="E1571" s="52">
        <v>1.7500000000000002E-2</v>
      </c>
      <c r="F1571">
        <f t="shared" si="95"/>
        <v>0.97368421052631593</v>
      </c>
      <c r="G1571" s="9">
        <f t="shared" si="94"/>
        <v>2661.3126315789477</v>
      </c>
      <c r="H1571" s="33">
        <f t="shared" si="96"/>
        <v>2823.9480190930781</v>
      </c>
      <c r="I1571" s="34">
        <f t="shared" si="93"/>
        <v>-90.708019093078292</v>
      </c>
    </row>
    <row r="1572" spans="1:9" x14ac:dyDescent="0.25">
      <c r="A1572" s="7">
        <v>43203</v>
      </c>
      <c r="B1572" s="8">
        <v>2710.03</v>
      </c>
      <c r="C1572">
        <f>+VLOOKUP($A1572,'USD X Barril WTI'!$A$6060:$B$8189,2,0)</f>
        <v>67.349999999999994</v>
      </c>
      <c r="D1572" s="36">
        <f>+IFERROR(VLOOKUP($A1572,'TASA INTERVENCIÓN'!$A$9:$B$4757,2,0),D1571)</f>
        <v>4.4999999999999998E-2</v>
      </c>
      <c r="E1572" s="52">
        <v>1.7500000000000002E-2</v>
      </c>
      <c r="F1572">
        <f t="shared" si="95"/>
        <v>0.97368421052631593</v>
      </c>
      <c r="G1572" s="9">
        <f t="shared" si="94"/>
        <v>2638.7134210526319</v>
      </c>
      <c r="H1572" s="33">
        <f t="shared" si="96"/>
        <v>2805.847589498806</v>
      </c>
      <c r="I1572" s="34">
        <f t="shared" si="93"/>
        <v>-95.817589498805773</v>
      </c>
    </row>
    <row r="1573" spans="1:9" x14ac:dyDescent="0.25">
      <c r="A1573" s="7">
        <v>43204</v>
      </c>
      <c r="B1573" s="9">
        <v>2705.34</v>
      </c>
      <c r="C1573" t="e">
        <f>+VLOOKUP($A1573,'USD X Barril WTI'!$A$6060:$B$8189,2,0)</f>
        <v>#N/A</v>
      </c>
      <c r="D1573" s="36">
        <f>+IFERROR(VLOOKUP($A1573,'TASA INTERVENCIÓN'!$A$9:$B$4757,2,0),D1572)</f>
        <v>4.4999999999999998E-2</v>
      </c>
      <c r="E1573" s="52">
        <v>1.7500000000000002E-2</v>
      </c>
      <c r="F1573">
        <f t="shared" si="95"/>
        <v>0.97368421052631593</v>
      </c>
      <c r="G1573" s="9">
        <f t="shared" si="94"/>
        <v>2634.1468421052637</v>
      </c>
      <c r="H1573" s="33">
        <f t="shared" si="96"/>
        <v>2776.8752744630065</v>
      </c>
      <c r="I1573" s="34">
        <f t="shared" si="93"/>
        <v>-71.535274463006317</v>
      </c>
    </row>
    <row r="1574" spans="1:9" x14ac:dyDescent="0.25">
      <c r="A1574" s="7">
        <v>43205</v>
      </c>
      <c r="B1574" s="8">
        <v>2705.34</v>
      </c>
      <c r="C1574" t="e">
        <f>+VLOOKUP($A1574,'USD X Barril WTI'!$A$6060:$B$8189,2,0)</f>
        <v>#N/A</v>
      </c>
      <c r="D1574" s="36">
        <f>+IFERROR(VLOOKUP($A1574,'TASA INTERVENCIÓN'!$A$9:$B$4757,2,0),D1573)</f>
        <v>4.4999999999999998E-2</v>
      </c>
      <c r="E1574" s="52">
        <v>1.7500000000000002E-2</v>
      </c>
      <c r="F1574">
        <f t="shared" si="95"/>
        <v>0.97368421052631593</v>
      </c>
      <c r="G1574" s="9">
        <f t="shared" si="94"/>
        <v>2634.1468421052637</v>
      </c>
      <c r="H1574" s="33">
        <f t="shared" si="96"/>
        <v>2767.2533651551307</v>
      </c>
      <c r="I1574" s="34">
        <f t="shared" ref="I1574:I1637" si="97">+B1574-H1574</f>
        <v>-61.913365155130577</v>
      </c>
    </row>
    <row r="1575" spans="1:9" x14ac:dyDescent="0.25">
      <c r="A1575" s="7">
        <v>43206</v>
      </c>
      <c r="B1575" s="9">
        <v>2705.34</v>
      </c>
      <c r="C1575">
        <f>+VLOOKUP($A1575,'USD X Barril WTI'!$A$6060:$B$8189,2,0)</f>
        <v>66.23</v>
      </c>
      <c r="D1575" s="36">
        <f>+IFERROR(VLOOKUP($A1575,'TASA INTERVENCIÓN'!$A$9:$B$4757,2,0),D1574)</f>
        <v>4.4999999999999998E-2</v>
      </c>
      <c r="E1575" s="52">
        <v>1.7500000000000002E-2</v>
      </c>
      <c r="F1575">
        <f t="shared" si="95"/>
        <v>0.97368421052631593</v>
      </c>
      <c r="G1575" s="9">
        <f t="shared" si="94"/>
        <v>2634.1468421052637</v>
      </c>
      <c r="H1575" s="33">
        <f t="shared" si="96"/>
        <v>2767.2533651551307</v>
      </c>
      <c r="I1575" s="34">
        <f t="shared" si="97"/>
        <v>-61.913365155130577</v>
      </c>
    </row>
    <row r="1576" spans="1:9" x14ac:dyDescent="0.25">
      <c r="A1576" s="7">
        <v>43207</v>
      </c>
      <c r="B1576" s="8">
        <v>2726.47</v>
      </c>
      <c r="C1576">
        <f>+VLOOKUP($A1576,'USD X Barril WTI'!$A$6060:$B$8189,2,0)</f>
        <v>66.5</v>
      </c>
      <c r="D1576" s="36">
        <f>+IFERROR(VLOOKUP($A1576,'TASA INTERVENCIÓN'!$A$9:$B$4757,2,0),D1575)</f>
        <v>4.4999999999999998E-2</v>
      </c>
      <c r="E1576" s="52">
        <v>1.7500000000000002E-2</v>
      </c>
      <c r="F1576">
        <f t="shared" si="95"/>
        <v>0.97368421052631593</v>
      </c>
      <c r="G1576" s="9">
        <f t="shared" si="94"/>
        <v>2654.7207894736844</v>
      </c>
      <c r="H1576" s="33">
        <f t="shared" si="96"/>
        <v>2767.2533651551307</v>
      </c>
      <c r="I1576" s="34">
        <f t="shared" si="97"/>
        <v>-40.783365155130923</v>
      </c>
    </row>
    <row r="1577" spans="1:9" x14ac:dyDescent="0.25">
      <c r="A1577" s="7">
        <v>43208</v>
      </c>
      <c r="B1577" s="9">
        <v>2725.66</v>
      </c>
      <c r="C1577">
        <f>+VLOOKUP($A1577,'USD X Barril WTI'!$A$6060:$B$8189,2,0)</f>
        <v>68.44</v>
      </c>
      <c r="D1577" s="36">
        <f>+IFERROR(VLOOKUP($A1577,'TASA INTERVENCIÓN'!$A$9:$B$4757,2,0),D1576)</f>
        <v>4.4999999999999998E-2</v>
      </c>
      <c r="E1577" s="52">
        <v>1.7500000000000002E-2</v>
      </c>
      <c r="F1577">
        <f t="shared" si="95"/>
        <v>0.97368421052631593</v>
      </c>
      <c r="G1577" s="9">
        <f t="shared" si="94"/>
        <v>2653.9321052631581</v>
      </c>
      <c r="H1577" s="33">
        <f t="shared" si="96"/>
        <v>2767.2533651551307</v>
      </c>
      <c r="I1577" s="34">
        <f t="shared" si="97"/>
        <v>-41.593365155130869</v>
      </c>
    </row>
    <row r="1578" spans="1:9" x14ac:dyDescent="0.25">
      <c r="A1578" s="7">
        <v>43209</v>
      </c>
      <c r="B1578" s="8">
        <v>2705.64</v>
      </c>
      <c r="C1578">
        <f>+VLOOKUP($A1578,'USD X Barril WTI'!$A$6060:$B$8189,2,0)</f>
        <v>68.3</v>
      </c>
      <c r="D1578" s="36">
        <f>+IFERROR(VLOOKUP($A1578,'TASA INTERVENCIÓN'!$A$9:$B$4757,2,0),D1577)</f>
        <v>4.4999999999999998E-2</v>
      </c>
      <c r="E1578" s="52">
        <v>1.7500000000000002E-2</v>
      </c>
      <c r="F1578">
        <f t="shared" si="95"/>
        <v>0.97368421052631593</v>
      </c>
      <c r="G1578" s="9">
        <f t="shared" si="94"/>
        <v>2634.4389473684214</v>
      </c>
      <c r="H1578" s="33">
        <f t="shared" si="96"/>
        <v>2779.0457756563242</v>
      </c>
      <c r="I1578" s="34">
        <f t="shared" si="97"/>
        <v>-73.405775656324295</v>
      </c>
    </row>
    <row r="1579" spans="1:9" x14ac:dyDescent="0.25">
      <c r="A1579" s="7">
        <v>43210</v>
      </c>
      <c r="B1579" s="9">
        <v>2724.47</v>
      </c>
      <c r="C1579">
        <f>+VLOOKUP($A1579,'USD X Barril WTI'!$A$6060:$B$8189,2,0)</f>
        <v>68.260000000000005</v>
      </c>
      <c r="D1579" s="36">
        <f>+IFERROR(VLOOKUP($A1579,'TASA INTERVENCIÓN'!$A$9:$B$4757,2,0),D1578)</f>
        <v>4.4999999999999998E-2</v>
      </c>
      <c r="E1579" s="52">
        <v>1.7500000000000002E-2</v>
      </c>
      <c r="F1579">
        <f t="shared" si="95"/>
        <v>0.97368421052631593</v>
      </c>
      <c r="G1579" s="9">
        <f t="shared" si="94"/>
        <v>2652.7734210526319</v>
      </c>
      <c r="H1579" s="33">
        <f t="shared" si="96"/>
        <v>2762.6701193317417</v>
      </c>
      <c r="I1579" s="34">
        <f t="shared" si="97"/>
        <v>-38.200119331741917</v>
      </c>
    </row>
    <row r="1580" spans="1:9" x14ac:dyDescent="0.25">
      <c r="A1580" s="7">
        <v>43211</v>
      </c>
      <c r="B1580" s="8">
        <v>2757.96</v>
      </c>
      <c r="C1580" t="e">
        <f>+VLOOKUP($A1580,'USD X Barril WTI'!$A$6060:$B$8189,2,0)</f>
        <v>#N/A</v>
      </c>
      <c r="D1580" s="36">
        <f>+IFERROR(VLOOKUP($A1580,'TASA INTERVENCIÓN'!$A$9:$B$4757,2,0),D1579)</f>
        <v>4.4999999999999998E-2</v>
      </c>
      <c r="E1580" s="52">
        <v>1.7500000000000002E-2</v>
      </c>
      <c r="F1580">
        <f t="shared" si="95"/>
        <v>0.97368421052631593</v>
      </c>
      <c r="G1580" s="9">
        <f t="shared" si="94"/>
        <v>2685.3821052631583</v>
      </c>
      <c r="H1580" s="33">
        <f t="shared" si="96"/>
        <v>2748.8331742243431</v>
      </c>
      <c r="I1580" s="34">
        <f t="shared" si="97"/>
        <v>9.1268257756569255</v>
      </c>
    </row>
    <row r="1581" spans="1:9" x14ac:dyDescent="0.25">
      <c r="A1581" s="7">
        <v>43212</v>
      </c>
      <c r="B1581" s="9">
        <v>2757.96</v>
      </c>
      <c r="C1581" t="e">
        <f>+VLOOKUP($A1581,'USD X Barril WTI'!$A$6060:$B$8189,2,0)</f>
        <v>#N/A</v>
      </c>
      <c r="D1581" s="36">
        <f>+IFERROR(VLOOKUP($A1581,'TASA INTERVENCIÓN'!$A$9:$B$4757,2,0),D1580)</f>
        <v>4.4999999999999998E-2</v>
      </c>
      <c r="E1581" s="52">
        <v>1.7500000000000002E-2</v>
      </c>
      <c r="F1581">
        <f t="shared" si="95"/>
        <v>0.97368421052631593</v>
      </c>
      <c r="G1581" s="9">
        <f t="shared" si="94"/>
        <v>2685.3821052631583</v>
      </c>
      <c r="H1581" s="33">
        <f t="shared" si="96"/>
        <v>2763.2708830548922</v>
      </c>
      <c r="I1581" s="34">
        <f t="shared" si="97"/>
        <v>-5.3108830548922015</v>
      </c>
    </row>
    <row r="1582" spans="1:9" x14ac:dyDescent="0.25">
      <c r="A1582" s="7">
        <v>43213</v>
      </c>
      <c r="B1582" s="8">
        <v>2757.96</v>
      </c>
      <c r="C1582">
        <f>+VLOOKUP($A1582,'USD X Barril WTI'!$A$6060:$B$8189,2,0)</f>
        <v>67.61</v>
      </c>
      <c r="D1582" s="36">
        <f>+IFERROR(VLOOKUP($A1582,'TASA INTERVENCIÓN'!$A$9:$B$4757,2,0),D1581)</f>
        <v>4.4999999999999998E-2</v>
      </c>
      <c r="E1582" s="52">
        <v>1.7500000000000002E-2</v>
      </c>
      <c r="F1582">
        <f t="shared" si="95"/>
        <v>0.97368421052631593</v>
      </c>
      <c r="G1582" s="9">
        <f t="shared" si="94"/>
        <v>2685.3821052631583</v>
      </c>
      <c r="H1582" s="33">
        <f t="shared" si="96"/>
        <v>2763.2708830548922</v>
      </c>
      <c r="I1582" s="34">
        <f t="shared" si="97"/>
        <v>-5.3108830548922015</v>
      </c>
    </row>
    <row r="1583" spans="1:9" x14ac:dyDescent="0.25">
      <c r="A1583" s="7">
        <v>43214</v>
      </c>
      <c r="B1583" s="9">
        <v>2799.45</v>
      </c>
      <c r="C1583">
        <f>+VLOOKUP($A1583,'USD X Barril WTI'!$A$6060:$B$8189,2,0)</f>
        <v>67.66</v>
      </c>
      <c r="D1583" s="36">
        <f>+IFERROR(VLOOKUP($A1583,'TASA INTERVENCIÓN'!$A$9:$B$4757,2,0),D1582)</f>
        <v>4.4999999999999998E-2</v>
      </c>
      <c r="E1583" s="52">
        <v>1.7500000000000002E-2</v>
      </c>
      <c r="F1583">
        <f t="shared" si="95"/>
        <v>0.97368421052631593</v>
      </c>
      <c r="G1583" s="9">
        <f t="shared" si="94"/>
        <v>2725.7802631578948</v>
      </c>
      <c r="H1583" s="33">
        <f t="shared" si="96"/>
        <v>2763.2708830548922</v>
      </c>
      <c r="I1583" s="34">
        <f t="shared" si="97"/>
        <v>36.17911694510758</v>
      </c>
    </row>
    <row r="1584" spans="1:9" x14ac:dyDescent="0.25">
      <c r="A1584" s="7">
        <v>43215</v>
      </c>
      <c r="B1584" s="8">
        <v>2785.22</v>
      </c>
      <c r="C1584">
        <f>+VLOOKUP($A1584,'USD X Barril WTI'!$A$6060:$B$8189,2,0)</f>
        <v>68</v>
      </c>
      <c r="D1584" s="36">
        <f>+IFERROR(VLOOKUP($A1584,'TASA INTERVENCIÓN'!$A$9:$B$4757,2,0),D1583)</f>
        <v>4.4999999999999998E-2</v>
      </c>
      <c r="E1584" s="52">
        <v>1.7500000000000002E-2</v>
      </c>
      <c r="F1584">
        <f t="shared" si="95"/>
        <v>0.97368421052631593</v>
      </c>
      <c r="G1584" s="9">
        <f t="shared" si="94"/>
        <v>2711.9247368421056</v>
      </c>
      <c r="H1584" s="33">
        <f t="shared" si="96"/>
        <v>2765.6448687350826</v>
      </c>
      <c r="I1584" s="34">
        <f t="shared" si="97"/>
        <v>19.575131264917218</v>
      </c>
    </row>
    <row r="1585" spans="1:9" x14ac:dyDescent="0.25">
      <c r="A1585" s="7">
        <v>43216</v>
      </c>
      <c r="B1585" s="9">
        <v>2820.29</v>
      </c>
      <c r="C1585">
        <f>+VLOOKUP($A1585,'USD X Barril WTI'!$A$6060:$B$8189,2,0)</f>
        <v>68.180000000000007</v>
      </c>
      <c r="D1585" s="36">
        <f>+IFERROR(VLOOKUP($A1585,'TASA INTERVENCIÓN'!$A$9:$B$4757,2,0),D1584)</f>
        <v>4.4999999999999998E-2</v>
      </c>
      <c r="E1585" s="52">
        <v>1.7500000000000002E-2</v>
      </c>
      <c r="F1585">
        <f t="shared" si="95"/>
        <v>0.97368421052631593</v>
      </c>
      <c r="G1585" s="9">
        <f t="shared" si="94"/>
        <v>2746.0718421052634</v>
      </c>
      <c r="H1585" s="33">
        <f t="shared" si="96"/>
        <v>2769.8114558472548</v>
      </c>
      <c r="I1585" s="34">
        <f t="shared" si="97"/>
        <v>50.478544152745144</v>
      </c>
    </row>
    <row r="1586" spans="1:9" x14ac:dyDescent="0.25">
      <c r="A1586" s="7">
        <v>43217</v>
      </c>
      <c r="B1586" s="8">
        <v>2812.83</v>
      </c>
      <c r="C1586">
        <f>+VLOOKUP($A1586,'USD X Barril WTI'!$A$6060:$B$8189,2,0)</f>
        <v>68.11</v>
      </c>
      <c r="D1586" s="36">
        <f>+IFERROR(VLOOKUP($A1586,'TASA INTERVENCIÓN'!$A$9:$B$4757,2,0),D1585)</f>
        <v>4.4999999999999998E-2</v>
      </c>
      <c r="E1586" s="52">
        <v>1.7500000000000002E-2</v>
      </c>
      <c r="F1586">
        <f t="shared" si="95"/>
        <v>0.97368421052631593</v>
      </c>
      <c r="G1586" s="9">
        <f t="shared" si="94"/>
        <v>2738.8081578947372</v>
      </c>
      <c r="H1586" s="33">
        <f t="shared" si="96"/>
        <v>2733.0195226730307</v>
      </c>
      <c r="I1586" s="34">
        <f t="shared" si="97"/>
        <v>79.810477326969249</v>
      </c>
    </row>
    <row r="1587" spans="1:9" x14ac:dyDescent="0.25">
      <c r="A1587" s="7">
        <v>43218</v>
      </c>
      <c r="B1587" s="9">
        <v>2806.28</v>
      </c>
      <c r="C1587" t="e">
        <f>+VLOOKUP($A1587,'USD X Barril WTI'!$A$6060:$B$8189,2,0)</f>
        <v>#N/A</v>
      </c>
      <c r="D1587" s="36">
        <f>+IFERROR(VLOOKUP($A1587,'TASA INTERVENCIÓN'!$A$9:$B$4757,2,0),D1586)</f>
        <v>4.4999999999999998E-2</v>
      </c>
      <c r="E1587" s="52">
        <v>1.7500000000000002E-2</v>
      </c>
      <c r="F1587">
        <f t="shared" si="95"/>
        <v>0.97368421052631593</v>
      </c>
      <c r="G1587" s="9">
        <f t="shared" si="94"/>
        <v>2732.4305263157898</v>
      </c>
      <c r="H1587" s="33">
        <f t="shared" si="96"/>
        <v>2696.779904534606</v>
      </c>
      <c r="I1587" s="34">
        <f t="shared" si="97"/>
        <v>109.50009546539422</v>
      </c>
    </row>
    <row r="1588" spans="1:9" x14ac:dyDescent="0.25">
      <c r="A1588" s="7">
        <v>43219</v>
      </c>
      <c r="B1588" s="8">
        <v>2806.28</v>
      </c>
      <c r="C1588" t="e">
        <f>+VLOOKUP($A1588,'USD X Barril WTI'!$A$6060:$B$8189,2,0)</f>
        <v>#N/A</v>
      </c>
      <c r="D1588" s="36">
        <f>+IFERROR(VLOOKUP($A1588,'TASA INTERVENCIÓN'!$A$9:$B$4757,2,0),D1587)</f>
        <v>4.4999999999999998E-2</v>
      </c>
      <c r="E1588" s="52">
        <v>1.7500000000000002E-2</v>
      </c>
      <c r="F1588">
        <f t="shared" si="95"/>
        <v>0.97368421052631593</v>
      </c>
      <c r="G1588" s="9">
        <f t="shared" si="94"/>
        <v>2732.4305263157898</v>
      </c>
      <c r="H1588" s="33">
        <f t="shared" si="96"/>
        <v>2718.0876372315029</v>
      </c>
      <c r="I1588" s="34">
        <f t="shared" si="97"/>
        <v>88.192362768497333</v>
      </c>
    </row>
    <row r="1589" spans="1:9" x14ac:dyDescent="0.25">
      <c r="A1589" s="7">
        <v>43220</v>
      </c>
      <c r="B1589" s="9">
        <v>2806.28</v>
      </c>
      <c r="C1589">
        <f>+VLOOKUP($A1589,'USD X Barril WTI'!$A$6060:$B$8189,2,0)</f>
        <v>68.56</v>
      </c>
      <c r="D1589" s="36">
        <f>+IFERROR(VLOOKUP($A1589,'TASA INTERVENCIÓN'!$A$9:$B$4757,2,0),D1588)</f>
        <v>4.2500000000000003E-2</v>
      </c>
      <c r="E1589" s="52">
        <v>1.7500000000000002E-2</v>
      </c>
      <c r="F1589">
        <f t="shared" si="95"/>
        <v>0.97601918465227822</v>
      </c>
      <c r="G1589" s="9">
        <f t="shared" si="94"/>
        <v>2738.9831175059953</v>
      </c>
      <c r="H1589" s="33">
        <f t="shared" si="96"/>
        <v>2718.0876372315029</v>
      </c>
      <c r="I1589" s="34">
        <f t="shared" si="97"/>
        <v>88.192362768497333</v>
      </c>
    </row>
    <row r="1590" spans="1:9" x14ac:dyDescent="0.25">
      <c r="A1590" s="7">
        <v>43221</v>
      </c>
      <c r="B1590" s="8">
        <v>2809.92</v>
      </c>
      <c r="C1590">
        <f>+VLOOKUP($A1590,'USD X Barril WTI'!$A$6060:$B$8189,2,0)</f>
        <v>67.28</v>
      </c>
      <c r="D1590" s="36">
        <f>+IFERROR(VLOOKUP($A1590,'TASA INTERVENCIÓN'!$A$9:$B$4757,2,0),D1589)</f>
        <v>4.2500000000000003E-2</v>
      </c>
      <c r="E1590" s="52">
        <v>1.7500000000000002E-2</v>
      </c>
      <c r="F1590">
        <f t="shared" si="95"/>
        <v>0.97601918465227822</v>
      </c>
      <c r="G1590" s="9">
        <f t="shared" si="94"/>
        <v>2742.5358273381298</v>
      </c>
      <c r="H1590" s="33">
        <f t="shared" si="96"/>
        <v>2718.0876372315029</v>
      </c>
      <c r="I1590" s="34">
        <f t="shared" si="97"/>
        <v>91.832362768497205</v>
      </c>
    </row>
    <row r="1591" spans="1:9" x14ac:dyDescent="0.25">
      <c r="A1591" s="7">
        <v>43222</v>
      </c>
      <c r="B1591" s="9">
        <v>2809.92</v>
      </c>
      <c r="C1591">
        <f>+VLOOKUP($A1591,'USD X Barril WTI'!$A$6060:$B$8189,2,0)</f>
        <v>67.91</v>
      </c>
      <c r="D1591" s="36">
        <f>+IFERROR(VLOOKUP($A1591,'TASA INTERVENCIÓN'!$A$9:$B$4757,2,0),D1590)</f>
        <v>4.2500000000000003E-2</v>
      </c>
      <c r="E1591" s="52">
        <v>1.7500000000000002E-2</v>
      </c>
      <c r="F1591">
        <f t="shared" si="95"/>
        <v>0.97601918465227822</v>
      </c>
      <c r="G1591" s="9">
        <f t="shared" si="94"/>
        <v>2742.5358273381298</v>
      </c>
      <c r="H1591" s="33">
        <f t="shared" si="96"/>
        <v>2761.0622488038275</v>
      </c>
      <c r="I1591" s="34">
        <f t="shared" si="97"/>
        <v>48.857751196172558</v>
      </c>
    </row>
    <row r="1592" spans="1:9" x14ac:dyDescent="0.25">
      <c r="A1592" s="7">
        <v>43223</v>
      </c>
      <c r="B1592" s="8">
        <v>2831.99</v>
      </c>
      <c r="C1592">
        <f>+VLOOKUP($A1592,'USD X Barril WTI'!$A$6060:$B$8189,2,0)</f>
        <v>68.45</v>
      </c>
      <c r="D1592" s="36">
        <f>+IFERROR(VLOOKUP($A1592,'TASA INTERVENCIÓN'!$A$9:$B$4757,2,0),D1591)</f>
        <v>4.2500000000000003E-2</v>
      </c>
      <c r="E1592" s="52">
        <v>1.7500000000000002E-2</v>
      </c>
      <c r="F1592">
        <f t="shared" si="95"/>
        <v>0.97601918465227822</v>
      </c>
      <c r="G1592" s="9">
        <f t="shared" si="94"/>
        <v>2764.0765707434052</v>
      </c>
      <c r="H1592" s="33">
        <f t="shared" si="96"/>
        <v>2762.4900478468899</v>
      </c>
      <c r="I1592" s="34">
        <f t="shared" si="97"/>
        <v>69.499952153109916</v>
      </c>
    </row>
    <row r="1593" spans="1:9" x14ac:dyDescent="0.25">
      <c r="A1593" s="7">
        <v>43224</v>
      </c>
      <c r="B1593" s="9">
        <v>2857.85</v>
      </c>
      <c r="C1593">
        <f>+VLOOKUP($A1593,'USD X Barril WTI'!$A$6060:$B$8189,2,0)</f>
        <v>69.709999999999994</v>
      </c>
      <c r="D1593" s="36">
        <f>+IFERROR(VLOOKUP($A1593,'TASA INTERVENCIÓN'!$A$9:$B$4757,2,0),D1592)</f>
        <v>4.2500000000000003E-2</v>
      </c>
      <c r="E1593" s="52">
        <v>1.7500000000000002E-2</v>
      </c>
      <c r="F1593">
        <f t="shared" si="95"/>
        <v>0.97601918465227822</v>
      </c>
      <c r="G1593" s="9">
        <f t="shared" si="94"/>
        <v>2789.3164268585133</v>
      </c>
      <c r="H1593" s="33">
        <f t="shared" si="96"/>
        <v>2753.6610047846889</v>
      </c>
      <c r="I1593" s="34">
        <f t="shared" si="97"/>
        <v>104.18899521531102</v>
      </c>
    </row>
    <row r="1594" spans="1:9" x14ac:dyDescent="0.25">
      <c r="A1594" s="7">
        <v>43225</v>
      </c>
      <c r="B1594" s="8">
        <v>2843.41</v>
      </c>
      <c r="C1594" t="e">
        <f>+VLOOKUP($A1594,'USD X Barril WTI'!$A$6060:$B$8189,2,0)</f>
        <v>#N/A</v>
      </c>
      <c r="D1594" s="36">
        <f>+IFERROR(VLOOKUP($A1594,'TASA INTERVENCIÓN'!$A$9:$B$4757,2,0),D1593)</f>
        <v>4.2500000000000003E-2</v>
      </c>
      <c r="E1594" s="52">
        <v>1.7500000000000002E-2</v>
      </c>
      <c r="F1594">
        <f t="shared" si="95"/>
        <v>0.97601918465227822</v>
      </c>
      <c r="G1594" s="9">
        <f t="shared" si="94"/>
        <v>2775.2227098321341</v>
      </c>
      <c r="H1594" s="33">
        <f t="shared" si="96"/>
        <v>2726.0957416267943</v>
      </c>
      <c r="I1594" s="34">
        <f t="shared" si="97"/>
        <v>117.31425837320558</v>
      </c>
    </row>
    <row r="1595" spans="1:9" x14ac:dyDescent="0.25">
      <c r="A1595" s="7">
        <v>43226</v>
      </c>
      <c r="B1595" s="9">
        <v>2843.41</v>
      </c>
      <c r="C1595" t="e">
        <f>+VLOOKUP($A1595,'USD X Barril WTI'!$A$6060:$B$8189,2,0)</f>
        <v>#N/A</v>
      </c>
      <c r="D1595" s="36">
        <f>+IFERROR(VLOOKUP($A1595,'TASA INTERVENCIÓN'!$A$9:$B$4757,2,0),D1594)</f>
        <v>4.2500000000000003E-2</v>
      </c>
      <c r="E1595" s="52">
        <v>1.7500000000000002E-2</v>
      </c>
      <c r="F1595">
        <f t="shared" si="95"/>
        <v>0.97601918465227822</v>
      </c>
      <c r="G1595" s="9">
        <f t="shared" si="94"/>
        <v>2775.2227098321341</v>
      </c>
      <c r="H1595" s="33">
        <f t="shared" si="96"/>
        <v>2750.824832535885</v>
      </c>
      <c r="I1595" s="34">
        <f t="shared" si="97"/>
        <v>92.585167464114875</v>
      </c>
    </row>
    <row r="1596" spans="1:9" x14ac:dyDescent="0.25">
      <c r="A1596" s="7">
        <v>43227</v>
      </c>
      <c r="B1596" s="8">
        <v>2843.41</v>
      </c>
      <c r="C1596">
        <f>+VLOOKUP($A1596,'USD X Barril WTI'!$A$6060:$B$8189,2,0)</f>
        <v>70.739999999999995</v>
      </c>
      <c r="D1596" s="36">
        <f>+IFERROR(VLOOKUP($A1596,'TASA INTERVENCIÓN'!$A$9:$B$4757,2,0),D1595)</f>
        <v>4.2500000000000003E-2</v>
      </c>
      <c r="E1596" s="52">
        <v>1.7500000000000002E-2</v>
      </c>
      <c r="F1596">
        <f t="shared" si="95"/>
        <v>0.97601918465227822</v>
      </c>
      <c r="G1596" s="9">
        <f t="shared" si="94"/>
        <v>2775.2227098321341</v>
      </c>
      <c r="H1596" s="33">
        <f t="shared" si="96"/>
        <v>2750.824832535885</v>
      </c>
      <c r="I1596" s="34">
        <f t="shared" si="97"/>
        <v>92.585167464114875</v>
      </c>
    </row>
    <row r="1597" spans="1:9" x14ac:dyDescent="0.25">
      <c r="A1597" s="7">
        <v>43228</v>
      </c>
      <c r="B1597" s="9">
        <v>2817.2</v>
      </c>
      <c r="C1597">
        <f>+VLOOKUP($A1597,'USD X Barril WTI'!$A$6060:$B$8189,2,0)</f>
        <v>68.83</v>
      </c>
      <c r="D1597" s="36">
        <f>+IFERROR(VLOOKUP($A1597,'TASA INTERVENCIÓN'!$A$9:$B$4757,2,0),D1596)</f>
        <v>4.2500000000000003E-2</v>
      </c>
      <c r="E1597" s="52">
        <v>1.7500000000000002E-2</v>
      </c>
      <c r="F1597">
        <f t="shared" si="95"/>
        <v>0.97601918465227822</v>
      </c>
      <c r="G1597" s="9">
        <f t="shared" si="94"/>
        <v>2749.6412470023979</v>
      </c>
      <c r="H1597" s="33">
        <f t="shared" si="96"/>
        <v>2750.824832535885</v>
      </c>
      <c r="I1597" s="34">
        <f t="shared" si="97"/>
        <v>66.375167464114838</v>
      </c>
    </row>
    <row r="1598" spans="1:9" x14ac:dyDescent="0.25">
      <c r="A1598" s="7">
        <v>43229</v>
      </c>
      <c r="B1598" s="8">
        <v>2866</v>
      </c>
      <c r="C1598">
        <f>+VLOOKUP($A1598,'USD X Barril WTI'!$A$6060:$B$8189,2,0)</f>
        <v>71.16</v>
      </c>
      <c r="D1598" s="36">
        <f>+IFERROR(VLOOKUP($A1598,'TASA INTERVENCIÓN'!$A$9:$B$4757,2,0),D1597)</f>
        <v>4.2500000000000003E-2</v>
      </c>
      <c r="E1598" s="52">
        <v>1.7500000000000002E-2</v>
      </c>
      <c r="F1598">
        <f t="shared" si="95"/>
        <v>0.97601918465227822</v>
      </c>
      <c r="G1598" s="9">
        <f t="shared" si="94"/>
        <v>2797.2709832134292</v>
      </c>
      <c r="H1598" s="33">
        <f t="shared" si="96"/>
        <v>2761.9655502392343</v>
      </c>
      <c r="I1598" s="34">
        <f t="shared" si="97"/>
        <v>104.03444976076571</v>
      </c>
    </row>
    <row r="1599" spans="1:9" x14ac:dyDescent="0.25">
      <c r="A1599" s="7">
        <v>43230</v>
      </c>
      <c r="B1599" s="9">
        <v>2859.51</v>
      </c>
      <c r="C1599">
        <f>+VLOOKUP($A1599,'USD X Barril WTI'!$A$6060:$B$8189,2,0)</f>
        <v>71.36</v>
      </c>
      <c r="D1599" s="36">
        <f>+IFERROR(VLOOKUP($A1599,'TASA INTERVENCIÓN'!$A$9:$B$4757,2,0),D1598)</f>
        <v>4.2500000000000003E-2</v>
      </c>
      <c r="E1599" s="52">
        <v>1.7500000000000002E-2</v>
      </c>
      <c r="F1599">
        <f t="shared" si="95"/>
        <v>0.97601918465227822</v>
      </c>
      <c r="G1599" s="9">
        <f t="shared" si="94"/>
        <v>2790.9366187050364</v>
      </c>
      <c r="H1599" s="33">
        <f t="shared" si="96"/>
        <v>2763.1602392344494</v>
      </c>
      <c r="I1599" s="34">
        <f t="shared" si="97"/>
        <v>96.349760765550855</v>
      </c>
    </row>
    <row r="1600" spans="1:9" x14ac:dyDescent="0.25">
      <c r="A1600" s="7">
        <v>43231</v>
      </c>
      <c r="B1600" s="8">
        <v>2822.37</v>
      </c>
      <c r="C1600">
        <f>+VLOOKUP($A1600,'USD X Barril WTI'!$A$6060:$B$8189,2,0)</f>
        <v>70.69</v>
      </c>
      <c r="D1600" s="36">
        <f>+IFERROR(VLOOKUP($A1600,'TASA INTERVENCIÓN'!$A$9:$B$4757,2,0),D1599)</f>
        <v>4.2500000000000003E-2</v>
      </c>
      <c r="E1600" s="52">
        <v>1.7500000000000002E-2</v>
      </c>
      <c r="F1600">
        <f t="shared" si="95"/>
        <v>0.97601918465227822</v>
      </c>
      <c r="G1600" s="9">
        <f t="shared" si="94"/>
        <v>2754.6872661870502</v>
      </c>
      <c r="H1600" s="33">
        <f t="shared" si="96"/>
        <v>2749.6204306220093</v>
      </c>
      <c r="I1600" s="34">
        <f t="shared" si="97"/>
        <v>72.749569377990611</v>
      </c>
    </row>
    <row r="1601" spans="1:9" x14ac:dyDescent="0.25">
      <c r="A1601" s="7">
        <v>43232</v>
      </c>
      <c r="B1601" s="9">
        <v>2824.05</v>
      </c>
      <c r="C1601" t="e">
        <f>+VLOOKUP($A1601,'USD X Barril WTI'!$A$6060:$B$8189,2,0)</f>
        <v>#N/A</v>
      </c>
      <c r="D1601" s="36">
        <f>+IFERROR(VLOOKUP($A1601,'TASA INTERVENCIÓN'!$A$9:$B$4757,2,0),D1600)</f>
        <v>4.2500000000000003E-2</v>
      </c>
      <c r="E1601" s="52">
        <v>1.7500000000000002E-2</v>
      </c>
      <c r="F1601">
        <f t="shared" si="95"/>
        <v>0.97601918465227822</v>
      </c>
      <c r="G1601" s="9">
        <f t="shared" si="94"/>
        <v>2756.3269784172667</v>
      </c>
      <c r="H1601" s="33">
        <f t="shared" si="96"/>
        <v>2780.5949282296651</v>
      </c>
      <c r="I1601" s="34">
        <f t="shared" si="97"/>
        <v>43.455071770335053</v>
      </c>
    </row>
    <row r="1602" spans="1:9" x14ac:dyDescent="0.25">
      <c r="A1602" s="7">
        <v>43233</v>
      </c>
      <c r="B1602" s="8">
        <v>2824.05</v>
      </c>
      <c r="C1602" t="e">
        <f>+VLOOKUP($A1602,'USD X Barril WTI'!$A$6060:$B$8189,2,0)</f>
        <v>#N/A</v>
      </c>
      <c r="D1602" s="36">
        <f>+IFERROR(VLOOKUP($A1602,'TASA INTERVENCIÓN'!$A$9:$B$4757,2,0),D1601)</f>
        <v>4.2500000000000003E-2</v>
      </c>
      <c r="E1602" s="52">
        <v>1.7500000000000002E-2</v>
      </c>
      <c r="F1602">
        <f t="shared" si="95"/>
        <v>0.97601918465227822</v>
      </c>
      <c r="G1602" s="9">
        <f t="shared" si="94"/>
        <v>2756.3269784172667</v>
      </c>
      <c r="H1602" s="33">
        <f t="shared" si="96"/>
        <v>2825.1966507177031</v>
      </c>
      <c r="I1602" s="34">
        <f t="shared" si="97"/>
        <v>-1.1466507177028689</v>
      </c>
    </row>
    <row r="1603" spans="1:9" x14ac:dyDescent="0.25">
      <c r="A1603" s="7">
        <v>43234</v>
      </c>
      <c r="B1603" s="9">
        <v>2824.05</v>
      </c>
      <c r="C1603">
        <f>+VLOOKUP($A1603,'USD X Barril WTI'!$A$6060:$B$8189,2,0)</f>
        <v>71.010000000000005</v>
      </c>
      <c r="D1603" s="36">
        <f>+IFERROR(VLOOKUP($A1603,'TASA INTERVENCIÓN'!$A$9:$B$4757,2,0),D1602)</f>
        <v>4.2500000000000003E-2</v>
      </c>
      <c r="E1603" s="52">
        <v>1.7500000000000002E-2</v>
      </c>
      <c r="F1603">
        <f t="shared" si="95"/>
        <v>0.97601918465227822</v>
      </c>
      <c r="G1603" s="9">
        <f t="shared" si="94"/>
        <v>2756.3269784172667</v>
      </c>
      <c r="H1603" s="33">
        <f t="shared" si="96"/>
        <v>2825.1966507177031</v>
      </c>
      <c r="I1603" s="34">
        <f t="shared" si="97"/>
        <v>-1.1466507177028689</v>
      </c>
    </row>
    <row r="1604" spans="1:9" x14ac:dyDescent="0.25">
      <c r="A1604" s="7">
        <v>43235</v>
      </c>
      <c r="B1604" s="8">
        <v>2824.05</v>
      </c>
      <c r="C1604">
        <f>+VLOOKUP($A1604,'USD X Barril WTI'!$A$6060:$B$8189,2,0)</f>
        <v>71.34</v>
      </c>
      <c r="D1604" s="36">
        <f>+IFERROR(VLOOKUP($A1604,'TASA INTERVENCIÓN'!$A$9:$B$4757,2,0),D1603)</f>
        <v>4.2500000000000003E-2</v>
      </c>
      <c r="E1604" s="52">
        <v>1.7500000000000002E-2</v>
      </c>
      <c r="F1604">
        <f t="shared" si="95"/>
        <v>0.97601918465227822</v>
      </c>
      <c r="G1604" s="9">
        <f t="shared" si="94"/>
        <v>2756.3269784172667</v>
      </c>
      <c r="H1604" s="33">
        <f t="shared" si="96"/>
        <v>2825.1966507177031</v>
      </c>
      <c r="I1604" s="34">
        <f t="shared" si="97"/>
        <v>-1.1466507177028689</v>
      </c>
    </row>
    <row r="1605" spans="1:9" x14ac:dyDescent="0.25">
      <c r="A1605" s="7">
        <v>43236</v>
      </c>
      <c r="B1605" s="9">
        <v>2889.87</v>
      </c>
      <c r="C1605">
        <f>+VLOOKUP($A1605,'USD X Barril WTI'!$A$6060:$B$8189,2,0)</f>
        <v>71.430000000000007</v>
      </c>
      <c r="D1605" s="36">
        <f>+IFERROR(VLOOKUP($A1605,'TASA INTERVENCIÓN'!$A$9:$B$4757,2,0),D1604)</f>
        <v>4.2500000000000003E-2</v>
      </c>
      <c r="E1605" s="52">
        <v>1.7500000000000002E-2</v>
      </c>
      <c r="F1605">
        <f t="shared" si="95"/>
        <v>0.97601918465227822</v>
      </c>
      <c r="G1605" s="9">
        <f t="shared" si="94"/>
        <v>2820.5685611510789</v>
      </c>
      <c r="H1605" s="33">
        <f t="shared" si="96"/>
        <v>2820.9132535885165</v>
      </c>
      <c r="I1605" s="34">
        <f t="shared" si="97"/>
        <v>68.956746411483437</v>
      </c>
    </row>
    <row r="1606" spans="1:9" x14ac:dyDescent="0.25">
      <c r="A1606" s="7">
        <v>43237</v>
      </c>
      <c r="B1606" s="8">
        <v>2865.37</v>
      </c>
      <c r="C1606">
        <f>+VLOOKUP($A1606,'USD X Barril WTI'!$A$6060:$B$8189,2,0)</f>
        <v>71.47</v>
      </c>
      <c r="D1606" s="36">
        <f>+IFERROR(VLOOKUP($A1606,'TASA INTERVENCIÓN'!$A$9:$B$4757,2,0),D1605)</f>
        <v>4.2500000000000003E-2</v>
      </c>
      <c r="E1606" s="52">
        <v>1.7500000000000002E-2</v>
      </c>
      <c r="F1606">
        <f t="shared" si="95"/>
        <v>0.97601918465227822</v>
      </c>
      <c r="G1606" s="9">
        <f t="shared" si="94"/>
        <v>2796.6560911270985</v>
      </c>
      <c r="H1606" s="33">
        <f t="shared" si="96"/>
        <v>2821.3211961722486</v>
      </c>
      <c r="I1606" s="34">
        <f t="shared" si="97"/>
        <v>44.048803827751271</v>
      </c>
    </row>
    <row r="1607" spans="1:9" x14ac:dyDescent="0.25">
      <c r="A1607" s="7">
        <v>43238</v>
      </c>
      <c r="B1607" s="9">
        <v>2886.23</v>
      </c>
      <c r="C1607">
        <f>+VLOOKUP($A1607,'USD X Barril WTI'!$A$6060:$B$8189,2,0)</f>
        <v>71.23</v>
      </c>
      <c r="D1607" s="36">
        <f>+IFERROR(VLOOKUP($A1607,'TASA INTERVENCIÓN'!$A$9:$B$4757,2,0),D1606)</f>
        <v>4.2500000000000003E-2</v>
      </c>
      <c r="E1607" s="52">
        <v>1.7500000000000002E-2</v>
      </c>
      <c r="F1607">
        <f t="shared" si="95"/>
        <v>0.97601918465227822</v>
      </c>
      <c r="G1607" s="9">
        <f t="shared" si="94"/>
        <v>2817.0158513189449</v>
      </c>
      <c r="H1607" s="33">
        <f t="shared" si="96"/>
        <v>2812.6572727272724</v>
      </c>
      <c r="I1607" s="34">
        <f t="shared" si="97"/>
        <v>73.572727272727661</v>
      </c>
    </row>
    <row r="1608" spans="1:9" x14ac:dyDescent="0.25">
      <c r="A1608" s="7">
        <v>43239</v>
      </c>
      <c r="B1608" s="8">
        <v>2925.67</v>
      </c>
      <c r="C1608" t="e">
        <f>+VLOOKUP($A1608,'USD X Barril WTI'!$A$6060:$B$8189,2,0)</f>
        <v>#N/A</v>
      </c>
      <c r="D1608" s="36">
        <f>+IFERROR(VLOOKUP($A1608,'TASA INTERVENCIÓN'!$A$9:$B$4757,2,0),D1607)</f>
        <v>4.2500000000000003E-2</v>
      </c>
      <c r="E1608" s="52">
        <v>1.7500000000000002E-2</v>
      </c>
      <c r="F1608">
        <f t="shared" si="95"/>
        <v>0.97601918465227822</v>
      </c>
      <c r="G1608" s="9">
        <f t="shared" si="94"/>
        <v>2855.5100479616308</v>
      </c>
      <c r="H1608" s="33">
        <f t="shared" si="96"/>
        <v>2769.8718660287077</v>
      </c>
      <c r="I1608" s="34">
        <f t="shared" si="97"/>
        <v>155.79813397129237</v>
      </c>
    </row>
    <row r="1609" spans="1:9" x14ac:dyDescent="0.25">
      <c r="A1609" s="7">
        <v>43240</v>
      </c>
      <c r="B1609" s="9">
        <v>2925.67</v>
      </c>
      <c r="C1609" t="e">
        <f>+VLOOKUP($A1609,'USD X Barril WTI'!$A$6060:$B$8189,2,0)</f>
        <v>#N/A</v>
      </c>
      <c r="D1609" s="36">
        <f>+IFERROR(VLOOKUP($A1609,'TASA INTERVENCIÓN'!$A$9:$B$4757,2,0),D1608)</f>
        <v>4.2500000000000003E-2</v>
      </c>
      <c r="E1609" s="52">
        <v>1.7500000000000002E-2</v>
      </c>
      <c r="F1609">
        <f t="shared" si="95"/>
        <v>0.97601918465227822</v>
      </c>
      <c r="G1609" s="9">
        <f t="shared" ref="G1609:G1640" si="98">+B1609*F1609</f>
        <v>2855.5100479616308</v>
      </c>
      <c r="H1609" s="33">
        <f t="shared" si="96"/>
        <v>2771.2511004784687</v>
      </c>
      <c r="I1609" s="34">
        <f t="shared" si="97"/>
        <v>154.41889952153133</v>
      </c>
    </row>
    <row r="1610" spans="1:9" x14ac:dyDescent="0.25">
      <c r="A1610" s="7">
        <v>43241</v>
      </c>
      <c r="B1610" s="8">
        <v>2925.67</v>
      </c>
      <c r="C1610">
        <f>+VLOOKUP($A1610,'USD X Barril WTI'!$A$6060:$B$8189,2,0)</f>
        <v>72.260000000000005</v>
      </c>
      <c r="D1610" s="36">
        <f>+IFERROR(VLOOKUP($A1610,'TASA INTERVENCIÓN'!$A$9:$B$4757,2,0),D1609)</f>
        <v>4.2500000000000003E-2</v>
      </c>
      <c r="E1610" s="52">
        <v>1.7500000000000002E-2</v>
      </c>
      <c r="F1610">
        <f t="shared" ref="F1610:F1641" si="99">+(1+E1610)/(1+D1610)</f>
        <v>0.97601918465227822</v>
      </c>
      <c r="G1610" s="9">
        <f t="shared" si="98"/>
        <v>2855.5100479616308</v>
      </c>
      <c r="H1610" s="33">
        <f t="shared" si="96"/>
        <v>2771.2511004784687</v>
      </c>
      <c r="I1610" s="34">
        <f t="shared" si="97"/>
        <v>154.41889952153133</v>
      </c>
    </row>
    <row r="1611" spans="1:9" x14ac:dyDescent="0.25">
      <c r="A1611" s="7">
        <v>43242</v>
      </c>
      <c r="B1611" s="9">
        <v>2897.37</v>
      </c>
      <c r="C1611">
        <f>+VLOOKUP($A1611,'USD X Barril WTI'!$A$6060:$B$8189,2,0)</f>
        <v>72.09</v>
      </c>
      <c r="D1611" s="36">
        <f>+IFERROR(VLOOKUP($A1611,'TASA INTERVENCIÓN'!$A$9:$B$4757,2,0),D1610)</f>
        <v>4.2500000000000003E-2</v>
      </c>
      <c r="E1611" s="52">
        <v>1.7500000000000002E-2</v>
      </c>
      <c r="F1611">
        <f t="shared" si="99"/>
        <v>0.97601918465227822</v>
      </c>
      <c r="G1611" s="9">
        <f t="shared" si="98"/>
        <v>2827.8887050359713</v>
      </c>
      <c r="H1611" s="33">
        <f t="shared" si="96"/>
        <v>2771.2511004784687</v>
      </c>
      <c r="I1611" s="34">
        <f t="shared" si="97"/>
        <v>126.11889952153115</v>
      </c>
    </row>
    <row r="1612" spans="1:9" x14ac:dyDescent="0.25">
      <c r="A1612" s="7">
        <v>43243</v>
      </c>
      <c r="B1612" s="8">
        <v>2851.42</v>
      </c>
      <c r="C1612">
        <f>+VLOOKUP($A1612,'USD X Barril WTI'!$A$6060:$B$8189,2,0)</f>
        <v>71.849999999999994</v>
      </c>
      <c r="D1612" s="36">
        <f>+IFERROR(VLOOKUP($A1612,'TASA INTERVENCIÓN'!$A$9:$B$4757,2,0),D1611)</f>
        <v>4.2500000000000003E-2</v>
      </c>
      <c r="E1612" s="52">
        <v>1.7500000000000002E-2</v>
      </c>
      <c r="F1612">
        <f t="shared" si="99"/>
        <v>0.97601918465227822</v>
      </c>
      <c r="G1612" s="9">
        <f t="shared" si="98"/>
        <v>2783.0406235011992</v>
      </c>
      <c r="H1612" s="33">
        <f t="shared" si="96"/>
        <v>2771.2511004784687</v>
      </c>
      <c r="I1612" s="34">
        <f t="shared" si="97"/>
        <v>80.16889952153133</v>
      </c>
    </row>
    <row r="1613" spans="1:9" x14ac:dyDescent="0.25">
      <c r="A1613" s="7">
        <v>43244</v>
      </c>
      <c r="B1613" s="9">
        <v>2863.24</v>
      </c>
      <c r="C1613">
        <f>+VLOOKUP($A1613,'USD X Barril WTI'!$A$6060:$B$8189,2,0)</f>
        <v>70.77</v>
      </c>
      <c r="D1613" s="36">
        <f>+IFERROR(VLOOKUP($A1613,'TASA INTERVENCIÓN'!$A$9:$B$4757,2,0),D1612)</f>
        <v>4.2500000000000003E-2</v>
      </c>
      <c r="E1613" s="52">
        <v>1.7500000000000002E-2</v>
      </c>
      <c r="F1613">
        <f t="shared" si="99"/>
        <v>0.97601918465227822</v>
      </c>
      <c r="G1613" s="9">
        <f t="shared" si="98"/>
        <v>2794.577170263789</v>
      </c>
      <c r="H1613" s="33">
        <f t="shared" si="96"/>
        <v>2779.8470334928229</v>
      </c>
      <c r="I1613" s="34">
        <f t="shared" si="97"/>
        <v>83.39296650717688</v>
      </c>
    </row>
    <row r="1614" spans="1:9" x14ac:dyDescent="0.25">
      <c r="A1614" s="7">
        <v>43245</v>
      </c>
      <c r="B1614" s="8">
        <v>2863.12</v>
      </c>
      <c r="C1614">
        <f>+VLOOKUP($A1614,'USD X Barril WTI'!$A$6060:$B$8189,2,0)</f>
        <v>67.92</v>
      </c>
      <c r="D1614" s="36">
        <f>+IFERROR(VLOOKUP($A1614,'TASA INTERVENCIÓN'!$A$9:$B$4757,2,0),D1613)</f>
        <v>4.2500000000000003E-2</v>
      </c>
      <c r="E1614" s="52">
        <v>1.7500000000000002E-2</v>
      </c>
      <c r="F1614">
        <f t="shared" si="99"/>
        <v>0.97601918465227822</v>
      </c>
      <c r="G1614" s="9">
        <f t="shared" si="98"/>
        <v>2794.4600479616306</v>
      </c>
      <c r="H1614" s="33">
        <f t="shared" si="96"/>
        <v>2795.3197129186601</v>
      </c>
      <c r="I1614" s="34">
        <f t="shared" si="97"/>
        <v>67.800287081339775</v>
      </c>
    </row>
    <row r="1615" spans="1:9" x14ac:dyDescent="0.25">
      <c r="A1615" s="7">
        <v>43246</v>
      </c>
      <c r="B1615" s="9">
        <v>2887.16</v>
      </c>
      <c r="C1615" t="e">
        <f>+VLOOKUP($A1615,'USD X Barril WTI'!$A$6060:$B$8189,2,0)</f>
        <v>#N/A</v>
      </c>
      <c r="D1615" s="36">
        <f>+IFERROR(VLOOKUP($A1615,'TASA INTERVENCIÓN'!$A$9:$B$4757,2,0),D1614)</f>
        <v>4.2500000000000003E-2</v>
      </c>
      <c r="E1615" s="52">
        <v>1.7500000000000002E-2</v>
      </c>
      <c r="F1615">
        <f t="shared" si="99"/>
        <v>0.97601918465227822</v>
      </c>
      <c r="G1615" s="9">
        <f t="shared" si="98"/>
        <v>2817.9235491606714</v>
      </c>
      <c r="H1615" s="33">
        <f t="shared" si="96"/>
        <v>2794.4455502392343</v>
      </c>
      <c r="I1615" s="34">
        <f t="shared" si="97"/>
        <v>92.714449760765547</v>
      </c>
    </row>
    <row r="1616" spans="1:9" x14ac:dyDescent="0.25">
      <c r="A1616" s="7">
        <v>43247</v>
      </c>
      <c r="B1616" s="8">
        <v>2887.16</v>
      </c>
      <c r="C1616" t="e">
        <f>+VLOOKUP($A1616,'USD X Barril WTI'!$A$6060:$B$8189,2,0)</f>
        <v>#N/A</v>
      </c>
      <c r="D1616" s="36">
        <f>+IFERROR(VLOOKUP($A1616,'TASA INTERVENCIÓN'!$A$9:$B$4757,2,0),D1615)</f>
        <v>4.2500000000000003E-2</v>
      </c>
      <c r="E1616" s="52">
        <v>1.7500000000000002E-2</v>
      </c>
      <c r="F1616">
        <f t="shared" si="99"/>
        <v>0.97601918465227822</v>
      </c>
      <c r="G1616" s="9">
        <f t="shared" si="98"/>
        <v>2817.9235491606714</v>
      </c>
      <c r="H1616" s="33">
        <f t="shared" si="96"/>
        <v>2767.7835885167465</v>
      </c>
      <c r="I1616" s="34">
        <f t="shared" si="97"/>
        <v>119.37641148325338</v>
      </c>
    </row>
    <row r="1617" spans="1:9" x14ac:dyDescent="0.25">
      <c r="A1617" s="7">
        <v>43248</v>
      </c>
      <c r="B1617" s="9">
        <v>2887.16</v>
      </c>
      <c r="C1617" t="e">
        <f>+VLOOKUP($A1617,'USD X Barril WTI'!$A$6060:$B$8189,2,0)</f>
        <v>#N/A</v>
      </c>
      <c r="D1617" s="36">
        <f>+IFERROR(VLOOKUP($A1617,'TASA INTERVENCIÓN'!$A$9:$B$4757,2,0),D1616)</f>
        <v>4.2500000000000003E-2</v>
      </c>
      <c r="E1617" s="52">
        <v>1.7500000000000002E-2</v>
      </c>
      <c r="F1617">
        <f t="shared" si="99"/>
        <v>0.97601918465227822</v>
      </c>
      <c r="G1617" s="9">
        <f t="shared" si="98"/>
        <v>2817.9235491606714</v>
      </c>
      <c r="H1617" s="33">
        <f t="shared" si="96"/>
        <v>2767.7835885167465</v>
      </c>
      <c r="I1617" s="34">
        <f t="shared" si="97"/>
        <v>119.37641148325338</v>
      </c>
    </row>
    <row r="1618" spans="1:9" x14ac:dyDescent="0.25">
      <c r="A1618" s="7">
        <v>43249</v>
      </c>
      <c r="B1618" s="8">
        <v>2887.16</v>
      </c>
      <c r="C1618">
        <f>+VLOOKUP($A1618,'USD X Barril WTI'!$A$6060:$B$8189,2,0)</f>
        <v>66.8</v>
      </c>
      <c r="D1618" s="36">
        <f>+IFERROR(VLOOKUP($A1618,'TASA INTERVENCIÓN'!$A$9:$B$4757,2,0),D1617)</f>
        <v>4.2500000000000003E-2</v>
      </c>
      <c r="E1618" s="52">
        <v>1.7500000000000002E-2</v>
      </c>
      <c r="F1618">
        <f t="shared" si="99"/>
        <v>0.97601918465227822</v>
      </c>
      <c r="G1618" s="9">
        <f t="shared" si="98"/>
        <v>2817.9235491606714</v>
      </c>
      <c r="H1618" s="33">
        <f t="shared" si="96"/>
        <v>2767.7835885167465</v>
      </c>
      <c r="I1618" s="34">
        <f t="shared" si="97"/>
        <v>119.37641148325338</v>
      </c>
    </row>
    <row r="1619" spans="1:9" x14ac:dyDescent="0.25">
      <c r="A1619" s="7">
        <v>43250</v>
      </c>
      <c r="B1619" s="9">
        <v>2893.82</v>
      </c>
      <c r="C1619">
        <f>+VLOOKUP($A1619,'USD X Barril WTI'!$A$6060:$B$8189,2,0)</f>
        <v>68.239999999999995</v>
      </c>
      <c r="D1619" s="36">
        <f>+IFERROR(VLOOKUP($A1619,'TASA INTERVENCIÓN'!$A$9:$B$4757,2,0),D1618)</f>
        <v>4.2500000000000003E-2</v>
      </c>
      <c r="E1619" s="52">
        <v>1.7500000000000002E-2</v>
      </c>
      <c r="F1619">
        <f t="shared" si="99"/>
        <v>0.97601918465227822</v>
      </c>
      <c r="G1619" s="9">
        <f t="shared" si="98"/>
        <v>2824.4238369304558</v>
      </c>
      <c r="H1619" s="33">
        <f t="shared" si="96"/>
        <v>2768.0944019138756</v>
      </c>
      <c r="I1619" s="34">
        <f t="shared" si="97"/>
        <v>125.72559808612459</v>
      </c>
    </row>
    <row r="1620" spans="1:9" x14ac:dyDescent="0.25">
      <c r="A1620" s="7">
        <v>43251</v>
      </c>
      <c r="B1620" s="8">
        <v>2879.32</v>
      </c>
      <c r="C1620">
        <f>+VLOOKUP($A1620,'USD X Barril WTI'!$A$6060:$B$8189,2,0)</f>
        <v>66.98</v>
      </c>
      <c r="D1620" s="36">
        <f>+IFERROR(VLOOKUP($A1620,'TASA INTERVENCIÓN'!$A$9:$B$4757,2,0),D1619)</f>
        <v>4.2500000000000003E-2</v>
      </c>
      <c r="E1620" s="52">
        <v>1.7500000000000002E-2</v>
      </c>
      <c r="F1620">
        <f t="shared" si="99"/>
        <v>0.97601918465227822</v>
      </c>
      <c r="G1620" s="9">
        <f t="shared" si="98"/>
        <v>2810.2715587529979</v>
      </c>
      <c r="H1620" s="33">
        <f t="shared" si="96"/>
        <v>2773.9415789473683</v>
      </c>
      <c r="I1620" s="34">
        <f t="shared" si="97"/>
        <v>105.37842105263189</v>
      </c>
    </row>
    <row r="1621" spans="1:9" x14ac:dyDescent="0.25">
      <c r="A1621" s="7">
        <v>43252</v>
      </c>
      <c r="B1621" s="9">
        <v>2889.32</v>
      </c>
      <c r="C1621">
        <f>+VLOOKUP($A1621,'USD X Barril WTI'!$A$6060:$B$8189,2,0)</f>
        <v>65.81</v>
      </c>
      <c r="D1621" s="36">
        <f>+IFERROR(VLOOKUP($A1621,'TASA INTERVENCIÓN'!$A$9:$B$4757,2,0),D1620)</f>
        <v>4.2500000000000003E-2</v>
      </c>
      <c r="E1621" s="52">
        <v>1.7500000000000002E-2</v>
      </c>
      <c r="F1621">
        <f t="shared" si="99"/>
        <v>0.97601918465227822</v>
      </c>
      <c r="G1621" s="9">
        <f t="shared" si="98"/>
        <v>2820.0317505995208</v>
      </c>
      <c r="H1621" s="33">
        <f t="shared" si="96"/>
        <v>2785.6067942583732</v>
      </c>
      <c r="I1621" s="34">
        <f t="shared" si="97"/>
        <v>103.71320574162701</v>
      </c>
    </row>
    <row r="1622" spans="1:9" x14ac:dyDescent="0.25">
      <c r="A1622" s="7">
        <v>43253</v>
      </c>
      <c r="B1622" s="8">
        <v>2868.22</v>
      </c>
      <c r="C1622" t="e">
        <f>+VLOOKUP($A1622,'USD X Barril WTI'!$A$6060:$B$8189,2,0)</f>
        <v>#N/A</v>
      </c>
      <c r="D1622" s="36">
        <f>+IFERROR(VLOOKUP($A1622,'TASA INTERVENCIÓN'!$A$9:$B$4757,2,0),D1621)</f>
        <v>4.2500000000000003E-2</v>
      </c>
      <c r="E1622" s="52">
        <v>1.7500000000000002E-2</v>
      </c>
      <c r="F1622">
        <f t="shared" si="99"/>
        <v>0.97601918465227822</v>
      </c>
      <c r="G1622" s="9">
        <f t="shared" si="98"/>
        <v>2799.4377458033573</v>
      </c>
      <c r="H1622" s="33">
        <f t="shared" si="96"/>
        <v>2796.3978468899522</v>
      </c>
      <c r="I1622" s="34">
        <f t="shared" si="97"/>
        <v>71.822153110047566</v>
      </c>
    </row>
    <row r="1623" spans="1:9" x14ac:dyDescent="0.25">
      <c r="A1623" s="7">
        <v>43254</v>
      </c>
      <c r="B1623" s="9">
        <v>2868.22</v>
      </c>
      <c r="C1623" t="e">
        <f>+VLOOKUP($A1623,'USD X Barril WTI'!$A$6060:$B$8189,2,0)</f>
        <v>#N/A</v>
      </c>
      <c r="D1623" s="36">
        <f>+IFERROR(VLOOKUP($A1623,'TASA INTERVENCIÓN'!$A$9:$B$4757,2,0),D1622)</f>
        <v>4.2500000000000003E-2</v>
      </c>
      <c r="E1623" s="52">
        <v>1.7500000000000002E-2</v>
      </c>
      <c r="F1623">
        <f t="shared" si="99"/>
        <v>0.97601918465227822</v>
      </c>
      <c r="G1623" s="9">
        <f t="shared" si="98"/>
        <v>2799.4377458033573</v>
      </c>
      <c r="H1623" s="33">
        <f t="shared" si="96"/>
        <v>2796.4949760765548</v>
      </c>
      <c r="I1623" s="34">
        <f t="shared" si="97"/>
        <v>71.725023923444951</v>
      </c>
    </row>
    <row r="1624" spans="1:9" x14ac:dyDescent="0.25">
      <c r="A1624" s="7">
        <v>43255</v>
      </c>
      <c r="B1624" s="8">
        <v>2868.22</v>
      </c>
      <c r="C1624">
        <f>+VLOOKUP($A1624,'USD X Barril WTI'!$A$6060:$B$8189,2,0)</f>
        <v>64.760000000000005</v>
      </c>
      <c r="D1624" s="36">
        <f>+IFERROR(VLOOKUP($A1624,'TASA INTERVENCIÓN'!$A$9:$B$4757,2,0),D1623)</f>
        <v>4.2500000000000003E-2</v>
      </c>
      <c r="E1624" s="52">
        <v>1.7500000000000002E-2</v>
      </c>
      <c r="F1624">
        <f t="shared" si="99"/>
        <v>0.97601918465227822</v>
      </c>
      <c r="G1624" s="9">
        <f t="shared" si="98"/>
        <v>2799.4377458033573</v>
      </c>
      <c r="H1624" s="33">
        <f t="shared" si="96"/>
        <v>2796.4949760765548</v>
      </c>
      <c r="I1624" s="34">
        <f t="shared" si="97"/>
        <v>71.725023923444951</v>
      </c>
    </row>
    <row r="1625" spans="1:9" x14ac:dyDescent="0.25">
      <c r="A1625" s="7">
        <v>43256</v>
      </c>
      <c r="B1625" s="9">
        <v>2868.22</v>
      </c>
      <c r="C1625">
        <f>+VLOOKUP($A1625,'USD X Barril WTI'!$A$6060:$B$8189,2,0)</f>
        <v>65.510000000000005</v>
      </c>
      <c r="D1625" s="36">
        <f>+IFERROR(VLOOKUP($A1625,'TASA INTERVENCIÓN'!$A$9:$B$4757,2,0),D1624)</f>
        <v>4.2500000000000003E-2</v>
      </c>
      <c r="E1625" s="52">
        <v>1.7500000000000002E-2</v>
      </c>
      <c r="F1625">
        <f t="shared" si="99"/>
        <v>0.97601918465227822</v>
      </c>
      <c r="G1625" s="9">
        <f t="shared" si="98"/>
        <v>2799.4377458033573</v>
      </c>
      <c r="H1625" s="33">
        <f t="shared" si="96"/>
        <v>2796.4949760765548</v>
      </c>
      <c r="I1625" s="34">
        <f t="shared" si="97"/>
        <v>71.725023923444951</v>
      </c>
    </row>
    <row r="1626" spans="1:9" x14ac:dyDescent="0.25">
      <c r="A1626" s="7">
        <v>43257</v>
      </c>
      <c r="B1626" s="8">
        <v>2865.37</v>
      </c>
      <c r="C1626">
        <f>+VLOOKUP($A1626,'USD X Barril WTI'!$A$6060:$B$8189,2,0)</f>
        <v>64.75</v>
      </c>
      <c r="D1626" s="36">
        <f>+IFERROR(VLOOKUP($A1626,'TASA INTERVENCIÓN'!$A$9:$B$4757,2,0),D1625)</f>
        <v>4.2500000000000003E-2</v>
      </c>
      <c r="E1626" s="52">
        <v>1.7500000000000002E-2</v>
      </c>
      <c r="F1626">
        <f t="shared" si="99"/>
        <v>0.97601918465227822</v>
      </c>
      <c r="G1626" s="9">
        <f t="shared" si="98"/>
        <v>2796.6560911270985</v>
      </c>
      <c r="H1626" s="33">
        <f t="shared" si="96"/>
        <v>2777.010861244019</v>
      </c>
      <c r="I1626" s="34">
        <f t="shared" si="97"/>
        <v>88.359138755980894</v>
      </c>
    </row>
    <row r="1627" spans="1:9" x14ac:dyDescent="0.25">
      <c r="A1627" s="7">
        <v>43258</v>
      </c>
      <c r="B1627" s="9">
        <v>2828.42</v>
      </c>
      <c r="C1627">
        <f>+VLOOKUP($A1627,'USD X Barril WTI'!$A$6060:$B$8189,2,0)</f>
        <v>65.959999999999994</v>
      </c>
      <c r="D1627" s="36">
        <f>+IFERROR(VLOOKUP($A1627,'TASA INTERVENCIÓN'!$A$9:$B$4757,2,0),D1626)</f>
        <v>4.2500000000000003E-2</v>
      </c>
      <c r="E1627" s="52">
        <v>1.7500000000000002E-2</v>
      </c>
      <c r="F1627">
        <f t="shared" si="99"/>
        <v>0.97601918465227822</v>
      </c>
      <c r="G1627" s="9">
        <f t="shared" si="98"/>
        <v>2760.5921822541968</v>
      </c>
      <c r="H1627" s="33">
        <f t="shared" si="96"/>
        <v>2763.3739234449763</v>
      </c>
      <c r="I1627" s="34">
        <f t="shared" si="97"/>
        <v>65.046076555023774</v>
      </c>
    </row>
    <row r="1628" spans="1:9" x14ac:dyDescent="0.25">
      <c r="A1628" s="7">
        <v>43259</v>
      </c>
      <c r="B1628" s="8">
        <v>2835.78</v>
      </c>
      <c r="C1628">
        <f>+VLOOKUP($A1628,'USD X Barril WTI'!$A$6060:$B$8189,2,0)</f>
        <v>65.77</v>
      </c>
      <c r="D1628" s="36">
        <f>+IFERROR(VLOOKUP($A1628,'TASA INTERVENCIÓN'!$A$9:$B$4757,2,0),D1627)</f>
        <v>4.2500000000000003E-2</v>
      </c>
      <c r="E1628" s="52">
        <v>1.7500000000000002E-2</v>
      </c>
      <c r="F1628">
        <f t="shared" si="99"/>
        <v>0.97601918465227822</v>
      </c>
      <c r="G1628" s="9">
        <f t="shared" si="98"/>
        <v>2767.7756834532379</v>
      </c>
      <c r="H1628" s="33">
        <f t="shared" si="96"/>
        <v>2776.8068899521531</v>
      </c>
      <c r="I1628" s="34">
        <f t="shared" si="97"/>
        <v>58.973110047847058</v>
      </c>
    </row>
    <row r="1629" spans="1:9" x14ac:dyDescent="0.25">
      <c r="A1629" s="7">
        <v>43260</v>
      </c>
      <c r="B1629" s="9">
        <v>2855.8</v>
      </c>
      <c r="C1629" t="e">
        <f>+VLOOKUP($A1629,'USD X Barril WTI'!$A$6060:$B$8189,2,0)</f>
        <v>#N/A</v>
      </c>
      <c r="D1629" s="36">
        <f>+IFERROR(VLOOKUP($A1629,'TASA INTERVENCIÓN'!$A$9:$B$4757,2,0),D1628)</f>
        <v>4.2500000000000003E-2</v>
      </c>
      <c r="E1629" s="52">
        <v>1.7500000000000002E-2</v>
      </c>
      <c r="F1629">
        <f t="shared" si="99"/>
        <v>0.97601918465227822</v>
      </c>
      <c r="G1629" s="9">
        <f t="shared" si="98"/>
        <v>2787.3155875299763</v>
      </c>
      <c r="H1629" s="33">
        <f t="shared" ref="H1629:H1640" si="100">+G1537</f>
        <v>2788.9286124401915</v>
      </c>
      <c r="I1629" s="34">
        <f t="shared" si="97"/>
        <v>66.871387559808682</v>
      </c>
    </row>
    <row r="1630" spans="1:9" x14ac:dyDescent="0.25">
      <c r="A1630" s="7">
        <v>43261</v>
      </c>
      <c r="B1630" s="8">
        <v>2855.8</v>
      </c>
      <c r="C1630" t="e">
        <f>+VLOOKUP($A1630,'USD X Barril WTI'!$A$6060:$B$8189,2,0)</f>
        <v>#N/A</v>
      </c>
      <c r="D1630" s="36">
        <f>+IFERROR(VLOOKUP($A1630,'TASA INTERVENCIÓN'!$A$9:$B$4757,2,0),D1629)</f>
        <v>4.2500000000000003E-2</v>
      </c>
      <c r="E1630" s="52">
        <v>1.7500000000000002E-2</v>
      </c>
      <c r="F1630">
        <f t="shared" si="99"/>
        <v>0.97601918465227822</v>
      </c>
      <c r="G1630" s="9">
        <f t="shared" si="98"/>
        <v>2787.3155875299763</v>
      </c>
      <c r="H1630" s="33">
        <f t="shared" si="100"/>
        <v>2784.6257894736841</v>
      </c>
      <c r="I1630" s="34">
        <f t="shared" si="97"/>
        <v>71.174210526316074</v>
      </c>
    </row>
    <row r="1631" spans="1:9" x14ac:dyDescent="0.25">
      <c r="A1631" s="7">
        <v>43262</v>
      </c>
      <c r="B1631" s="9">
        <v>2855.8</v>
      </c>
      <c r="C1631">
        <f>+VLOOKUP($A1631,'USD X Barril WTI'!$A$6060:$B$8189,2,0)</f>
        <v>66.099999999999994</v>
      </c>
      <c r="D1631" s="36">
        <f>+IFERROR(VLOOKUP($A1631,'TASA INTERVENCIÓN'!$A$9:$B$4757,2,0),D1630)</f>
        <v>4.2500000000000003E-2</v>
      </c>
      <c r="E1631" s="52">
        <v>1.7500000000000002E-2</v>
      </c>
      <c r="F1631">
        <f t="shared" si="99"/>
        <v>0.97601918465227822</v>
      </c>
      <c r="G1631" s="9">
        <f t="shared" si="98"/>
        <v>2787.3155875299763</v>
      </c>
      <c r="H1631" s="33">
        <f t="shared" si="100"/>
        <v>2784.6257894736841</v>
      </c>
      <c r="I1631" s="34">
        <f t="shared" si="97"/>
        <v>71.174210526316074</v>
      </c>
    </row>
    <row r="1632" spans="1:9" x14ac:dyDescent="0.25">
      <c r="A1632" s="7">
        <v>43263</v>
      </c>
      <c r="B1632" s="8">
        <v>2855.8</v>
      </c>
      <c r="C1632">
        <f>+VLOOKUP($A1632,'USD X Barril WTI'!$A$6060:$B$8189,2,0)</f>
        <v>66.38</v>
      </c>
      <c r="D1632" s="36">
        <f>+IFERROR(VLOOKUP($A1632,'TASA INTERVENCIÓN'!$A$9:$B$4757,2,0),D1631)</f>
        <v>4.2500000000000003E-2</v>
      </c>
      <c r="E1632" s="52">
        <v>1.7500000000000002E-2</v>
      </c>
      <c r="F1632">
        <f t="shared" si="99"/>
        <v>0.97601918465227822</v>
      </c>
      <c r="G1632" s="9">
        <f t="shared" si="98"/>
        <v>2787.3155875299763</v>
      </c>
      <c r="H1632" s="33">
        <f t="shared" si="100"/>
        <v>2784.6257894736841</v>
      </c>
      <c r="I1632" s="34">
        <f t="shared" si="97"/>
        <v>71.174210526316074</v>
      </c>
    </row>
    <row r="1633" spans="1:9" x14ac:dyDescent="0.25">
      <c r="A1633" s="7">
        <v>43264</v>
      </c>
      <c r="B1633" s="9">
        <v>2857.11</v>
      </c>
      <c r="C1633">
        <f>+VLOOKUP($A1633,'USD X Barril WTI'!$A$6060:$B$8189,2,0)</f>
        <v>66.63</v>
      </c>
      <c r="D1633" s="36">
        <f>+IFERROR(VLOOKUP($A1633,'TASA INTERVENCIÓN'!$A$9:$B$4757,2,0),D1632)</f>
        <v>4.2500000000000003E-2</v>
      </c>
      <c r="E1633" s="36">
        <v>0.02</v>
      </c>
      <c r="F1633">
        <f t="shared" si="99"/>
        <v>0.97841726618705038</v>
      </c>
      <c r="G1633" s="9">
        <f t="shared" si="98"/>
        <v>2795.4457553956836</v>
      </c>
      <c r="H1633" s="33">
        <f t="shared" si="100"/>
        <v>2769.9689952153112</v>
      </c>
      <c r="I1633" s="34">
        <f t="shared" si="97"/>
        <v>87.141004784688903</v>
      </c>
    </row>
    <row r="1634" spans="1:9" x14ac:dyDescent="0.25">
      <c r="A1634" s="7">
        <v>43265</v>
      </c>
      <c r="B1634" s="8">
        <v>2859.17</v>
      </c>
      <c r="C1634">
        <f>+VLOOKUP($A1634,'USD X Barril WTI'!$A$6060:$B$8189,2,0)</f>
        <v>66.91</v>
      </c>
      <c r="D1634" s="36">
        <f>+IFERROR(VLOOKUP($A1634,'TASA INTERVENCIÓN'!$A$9:$B$4757,2,0),D1633)</f>
        <v>4.2500000000000003E-2</v>
      </c>
      <c r="E1634" s="36">
        <v>0.02</v>
      </c>
      <c r="F1634">
        <f t="shared" si="99"/>
        <v>0.97841726618705038</v>
      </c>
      <c r="G1634" s="9">
        <f t="shared" si="98"/>
        <v>2797.4612949640291</v>
      </c>
      <c r="H1634" s="33">
        <f t="shared" si="100"/>
        <v>2766.6083253588517</v>
      </c>
      <c r="I1634" s="34">
        <f t="shared" si="97"/>
        <v>92.561674641148329</v>
      </c>
    </row>
    <row r="1635" spans="1:9" x14ac:dyDescent="0.25">
      <c r="A1635" s="7">
        <v>43266</v>
      </c>
      <c r="B1635" s="9">
        <v>2859.78</v>
      </c>
      <c r="C1635">
        <f>+VLOOKUP($A1635,'USD X Barril WTI'!$A$6060:$B$8189,2,0)</f>
        <v>65.010000000000005</v>
      </c>
      <c r="D1635" s="36">
        <f>+IFERROR(VLOOKUP($A1635,'TASA INTERVENCIÓN'!$A$9:$B$4757,2,0),D1634)</f>
        <v>4.2500000000000003E-2</v>
      </c>
      <c r="E1635" s="36">
        <v>0.02</v>
      </c>
      <c r="F1635">
        <f t="shared" si="99"/>
        <v>0.97841726618705038</v>
      </c>
      <c r="G1635" s="9">
        <f t="shared" si="98"/>
        <v>2798.0581294964031</v>
      </c>
      <c r="H1635" s="33">
        <f t="shared" si="100"/>
        <v>2764.0635406698566</v>
      </c>
      <c r="I1635" s="34">
        <f t="shared" si="97"/>
        <v>95.716459330143607</v>
      </c>
    </row>
    <row r="1636" spans="1:9" x14ac:dyDescent="0.25">
      <c r="A1636" s="7">
        <v>43267</v>
      </c>
      <c r="B1636" s="8">
        <v>2890.06</v>
      </c>
      <c r="C1636" t="e">
        <f>+VLOOKUP($A1636,'USD X Barril WTI'!$A$6060:$B$8189,2,0)</f>
        <v>#N/A</v>
      </c>
      <c r="D1636" s="36">
        <f>+IFERROR(VLOOKUP($A1636,'TASA INTERVENCIÓN'!$A$9:$B$4757,2,0),D1635)</f>
        <v>4.2500000000000003E-2</v>
      </c>
      <c r="E1636" s="36">
        <v>0.02</v>
      </c>
      <c r="F1636">
        <f t="shared" si="99"/>
        <v>0.97841726618705038</v>
      </c>
      <c r="G1636" s="9">
        <f t="shared" si="98"/>
        <v>2827.6846043165469</v>
      </c>
      <c r="H1636" s="33">
        <f t="shared" si="100"/>
        <v>2768.2206698564592</v>
      </c>
      <c r="I1636" s="34">
        <f t="shared" si="97"/>
        <v>121.83933014354079</v>
      </c>
    </row>
    <row r="1637" spans="1:9" x14ac:dyDescent="0.25">
      <c r="A1637" s="7">
        <v>43268</v>
      </c>
      <c r="B1637" s="9">
        <v>2890.06</v>
      </c>
      <c r="C1637" t="e">
        <f>+VLOOKUP($A1637,'USD X Barril WTI'!$A$6060:$B$8189,2,0)</f>
        <v>#N/A</v>
      </c>
      <c r="D1637" s="36">
        <f>+IFERROR(VLOOKUP($A1637,'TASA INTERVENCIÓN'!$A$9:$B$4757,2,0),D1636)</f>
        <v>4.2500000000000003E-2</v>
      </c>
      <c r="E1637" s="36">
        <v>0.02</v>
      </c>
      <c r="F1637">
        <f t="shared" si="99"/>
        <v>0.97841726618705038</v>
      </c>
      <c r="G1637" s="9">
        <f t="shared" si="98"/>
        <v>2827.6846043165469</v>
      </c>
      <c r="H1637" s="33">
        <f t="shared" si="100"/>
        <v>2770.5906220095694</v>
      </c>
      <c r="I1637" s="34">
        <f t="shared" si="97"/>
        <v>119.46937799043053</v>
      </c>
    </row>
    <row r="1638" spans="1:9" x14ac:dyDescent="0.25">
      <c r="A1638" s="7">
        <v>43269</v>
      </c>
      <c r="B1638" s="8">
        <v>2890.06</v>
      </c>
      <c r="C1638">
        <f>+VLOOKUP($A1638,'USD X Barril WTI'!$A$6060:$B$8189,2,0)</f>
        <v>65.91</v>
      </c>
      <c r="D1638" s="36">
        <f>+IFERROR(VLOOKUP($A1638,'TASA INTERVENCIÓN'!$A$9:$B$4757,2,0),D1637)</f>
        <v>4.2500000000000003E-2</v>
      </c>
      <c r="E1638" s="36">
        <v>0.02</v>
      </c>
      <c r="F1638">
        <f t="shared" si="99"/>
        <v>0.97841726618705038</v>
      </c>
      <c r="G1638" s="9">
        <f t="shared" si="98"/>
        <v>2827.6846043165469</v>
      </c>
      <c r="H1638" s="33">
        <f t="shared" si="100"/>
        <v>2770.5906220095694</v>
      </c>
      <c r="I1638" s="34">
        <f t="shared" ref="I1638:I1640" si="101">+B1638-H1638</f>
        <v>119.46937799043053</v>
      </c>
    </row>
    <row r="1639" spans="1:9" x14ac:dyDescent="0.25">
      <c r="A1639" s="7">
        <v>43270</v>
      </c>
      <c r="B1639" s="9">
        <v>2919.14</v>
      </c>
      <c r="C1639" t="e">
        <f>+VLOOKUP($A1639,'USD X Barril WTI'!$A$6060:$B$8189,2,0)</f>
        <v>#N/A</v>
      </c>
      <c r="D1639" s="36">
        <f>+IFERROR(VLOOKUP($A1639,'TASA INTERVENCIÓN'!$A$9:$B$4757,2,0),D1638)</f>
        <v>4.2500000000000003E-2</v>
      </c>
      <c r="E1639" s="36">
        <v>0.02</v>
      </c>
      <c r="F1639">
        <f t="shared" si="99"/>
        <v>0.97841726618705038</v>
      </c>
      <c r="G1639" s="9">
        <f t="shared" si="98"/>
        <v>2856.1369784172662</v>
      </c>
      <c r="H1639" s="33">
        <f t="shared" si="100"/>
        <v>2770.5906220095694</v>
      </c>
      <c r="I1639" s="34">
        <f t="shared" si="101"/>
        <v>148.54937799043046</v>
      </c>
    </row>
    <row r="1640" spans="1:9" x14ac:dyDescent="0.25">
      <c r="A1640" s="7">
        <v>43271</v>
      </c>
      <c r="B1640" s="8">
        <v>2931.78</v>
      </c>
      <c r="C1640" t="e">
        <f>+VLOOKUP($A1640,'USD X Barril WTI'!$A$6060:$B$8189,2,0)</f>
        <v>#N/A</v>
      </c>
      <c r="D1640" s="36">
        <f>+IFERROR(VLOOKUP($A1640,'TASA INTERVENCIÓN'!$A$9:$B$4757,2,0),D1639)</f>
        <v>4.2500000000000003E-2</v>
      </c>
      <c r="E1640" s="36">
        <v>0.02</v>
      </c>
      <c r="F1640">
        <f t="shared" si="99"/>
        <v>0.97841726618705038</v>
      </c>
      <c r="G1640" s="9">
        <f t="shared" si="98"/>
        <v>2868.5041726618706</v>
      </c>
      <c r="H1640" s="33">
        <f t="shared" si="100"/>
        <v>2770.5906220095694</v>
      </c>
      <c r="I1640" s="34">
        <f t="shared" si="101"/>
        <v>161.18937799043078</v>
      </c>
    </row>
    <row r="1641" spans="1:9" ht="15.75" thickBot="1" x14ac:dyDescent="0.3">
      <c r="A1641" s="7">
        <v>43272</v>
      </c>
      <c r="B1641" s="9">
        <v>2916.49</v>
      </c>
      <c r="C1641" t="e">
        <f>+VLOOKUP($A1641,'USD X Barril WTI'!$A$6060:$B$8189,2,0)</f>
        <v>#N/A</v>
      </c>
      <c r="D1641" s="36">
        <f>+IFERROR(VLOOKUP($A1641,'TASA INTERVENCIÓN'!$A$9:$B$4757,2,0),D1640)</f>
        <v>4.2500000000000003E-2</v>
      </c>
      <c r="E1641" s="36">
        <v>0.02</v>
      </c>
      <c r="F1641">
        <f t="shared" si="99"/>
        <v>0.97841726618705038</v>
      </c>
      <c r="G1641" s="9">
        <f>+B1641*F1641</f>
        <v>2853.5441726618706</v>
      </c>
      <c r="H1641" s="33">
        <f>+G1549</f>
        <v>2791.4747368421058</v>
      </c>
      <c r="I1641" s="34">
        <f>+B1641-H1641</f>
        <v>125.01526315789397</v>
      </c>
    </row>
    <row r="1642" spans="1:9" ht="15.75" thickBot="1" x14ac:dyDescent="0.3">
      <c r="I1642" s="53">
        <f>SUM(I101:I1641)</f>
        <v>269961.40763777297</v>
      </c>
    </row>
  </sheetData>
  <autoFilter ref="A8:I164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44"/>
  <sheetViews>
    <sheetView showGridLines="0" tabSelected="1" topLeftCell="L55" zoomScale="70" zoomScaleNormal="70" workbookViewId="0">
      <selection activeCell="N100" sqref="N100"/>
    </sheetView>
  </sheetViews>
  <sheetFormatPr baseColWidth="10" defaultColWidth="28.140625" defaultRowHeight="15" x14ac:dyDescent="0.25"/>
  <cols>
    <col min="1" max="1" width="46.42578125" customWidth="1"/>
    <col min="2" max="2" width="47.140625" customWidth="1"/>
  </cols>
  <sheetData>
    <row r="1" spans="1:10" x14ac:dyDescent="0.25">
      <c r="A1" s="1"/>
    </row>
    <row r="2" spans="1:10" ht="15.75" thickBot="1" x14ac:dyDescent="0.3">
      <c r="A2" s="2"/>
    </row>
    <row r="3" spans="1:10" ht="15.75" thickTop="1" x14ac:dyDescent="0.25">
      <c r="A3" s="3"/>
    </row>
    <row r="4" spans="1:10" x14ac:dyDescent="0.25">
      <c r="A4" s="4"/>
    </row>
    <row r="5" spans="1:10" ht="15.75" thickBot="1" x14ac:dyDescent="0.3">
      <c r="A5" s="4"/>
    </row>
    <row r="6" spans="1:10" ht="15.75" thickBot="1" x14ac:dyDescent="0.3">
      <c r="A6" s="4"/>
      <c r="C6" s="31" t="e">
        <f>+CORREL(B9:B1641,C9:C1641)</f>
        <v>#N/A</v>
      </c>
    </row>
    <row r="7" spans="1:10" x14ac:dyDescent="0.25">
      <c r="A7" s="3"/>
    </row>
    <row r="8" spans="1:10" x14ac:dyDescent="0.25">
      <c r="A8" s="5" t="s">
        <v>5</v>
      </c>
      <c r="B8" s="6" t="s">
        <v>0</v>
      </c>
      <c r="C8" s="30" t="s">
        <v>35</v>
      </c>
      <c r="D8" s="30" t="s">
        <v>36</v>
      </c>
      <c r="E8" s="30" t="s">
        <v>37</v>
      </c>
      <c r="F8" s="30" t="s">
        <v>39</v>
      </c>
      <c r="G8" s="30"/>
      <c r="H8" s="30"/>
      <c r="I8" s="30" t="s">
        <v>38</v>
      </c>
    </row>
    <row r="9" spans="1:10" x14ac:dyDescent="0.25">
      <c r="A9" s="7">
        <v>41640</v>
      </c>
      <c r="B9" s="9">
        <v>1926.83</v>
      </c>
      <c r="C9" t="e">
        <f>+VLOOKUP($A9,'USD X Barril WTI'!$A$6060:$B$8189,2,0)</f>
        <v>#N/A</v>
      </c>
      <c r="D9" s="36">
        <v>3.2500000000000001E-2</v>
      </c>
      <c r="E9" s="52">
        <v>2.5000000000000001E-3</v>
      </c>
      <c r="F9" s="56">
        <f>((1+D9)/(1+E9))-1</f>
        <v>2.9925187032419087E-2</v>
      </c>
      <c r="G9">
        <f>+(1+F9)^(90/365)</f>
        <v>1.0072970560972774</v>
      </c>
      <c r="H9" s="56">
        <f t="shared" ref="H9:H72" si="0">+$H$91</f>
        <v>24.103941586387901</v>
      </c>
      <c r="I9" s="55">
        <f t="shared" ref="I9:I72" si="1">+(B9*G9)+($B$1644*H9)</f>
        <v>1989.0980697726927</v>
      </c>
      <c r="J9" s="33"/>
    </row>
    <row r="10" spans="1:10" x14ac:dyDescent="0.25">
      <c r="A10" s="7">
        <v>41641</v>
      </c>
      <c r="B10" s="8">
        <v>1926.83</v>
      </c>
      <c r="C10">
        <f>+VLOOKUP($A10,'USD X Barril WTI'!$A$6060:$B$8189,2,0)</f>
        <v>95.14</v>
      </c>
      <c r="D10" s="36">
        <f>+IFERROR(VLOOKUP($A10,'TASA INTERVENCIÓN'!$A$9:$B$4757,2,0),D9)</f>
        <v>3.2500000000000001E-2</v>
      </c>
      <c r="E10" s="52">
        <v>2.5000000000000001E-3</v>
      </c>
      <c r="F10" s="56">
        <f t="shared" ref="F10:F71" si="2">((1+D10)/(1+E10))-1</f>
        <v>2.9925187032419087E-2</v>
      </c>
      <c r="G10">
        <f t="shared" ref="G10:G70" si="3">+(1+F10)^(90/365)</f>
        <v>1.0072970560972774</v>
      </c>
      <c r="H10" s="56">
        <f t="shared" si="0"/>
        <v>24.103941586387901</v>
      </c>
      <c r="I10" s="55">
        <f t="shared" si="1"/>
        <v>1989.0980697726927</v>
      </c>
      <c r="J10" s="33"/>
    </row>
    <row r="11" spans="1:10" x14ac:dyDescent="0.25">
      <c r="A11" s="7">
        <v>41642</v>
      </c>
      <c r="B11" s="9">
        <v>1938.89</v>
      </c>
      <c r="C11">
        <f>+VLOOKUP($A11,'USD X Barril WTI'!$A$6060:$B$8189,2,0)</f>
        <v>93.66</v>
      </c>
      <c r="D11" s="36">
        <f>+IFERROR(VLOOKUP($A11,'TASA INTERVENCIÓN'!$A$9:$B$4757,2,0),D10)</f>
        <v>3.2500000000000001E-2</v>
      </c>
      <c r="E11" s="52">
        <v>2.5000000000000001E-3</v>
      </c>
      <c r="F11" s="56">
        <f t="shared" si="2"/>
        <v>2.9925187032419087E-2</v>
      </c>
      <c r="G11">
        <f t="shared" si="3"/>
        <v>1.0072970560972774</v>
      </c>
      <c r="H11" s="56">
        <f t="shared" si="0"/>
        <v>24.103941586387901</v>
      </c>
      <c r="I11" s="55">
        <f t="shared" si="1"/>
        <v>2001.246072269226</v>
      </c>
      <c r="J11" s="33"/>
    </row>
    <row r="12" spans="1:10" x14ac:dyDescent="0.25">
      <c r="A12" s="7">
        <v>41643</v>
      </c>
      <c r="B12" s="8">
        <v>1936.92</v>
      </c>
      <c r="C12" t="e">
        <f>+VLOOKUP($A12,'USD X Barril WTI'!$A$6060:$B$8189,2,0)</f>
        <v>#N/A</v>
      </c>
      <c r="D12" s="36">
        <f>+IFERROR(VLOOKUP($A12,'TASA INTERVENCIÓN'!$A$9:$B$4757,2,0),D11)</f>
        <v>3.2500000000000001E-2</v>
      </c>
      <c r="E12" s="52">
        <v>2.5000000000000001E-3</v>
      </c>
      <c r="F12" s="56">
        <f t="shared" si="2"/>
        <v>2.9925187032419087E-2</v>
      </c>
      <c r="G12">
        <f t="shared" si="3"/>
        <v>1.0072970560972774</v>
      </c>
      <c r="H12" s="56">
        <f t="shared" si="0"/>
        <v>24.103941586387901</v>
      </c>
      <c r="I12" s="55">
        <f t="shared" si="1"/>
        <v>1999.2616970687145</v>
      </c>
      <c r="J12" s="33"/>
    </row>
    <row r="13" spans="1:10" x14ac:dyDescent="0.25">
      <c r="A13" s="7">
        <v>41644</v>
      </c>
      <c r="B13" s="9">
        <v>1936.92</v>
      </c>
      <c r="C13" t="e">
        <f>+VLOOKUP($A13,'USD X Barril WTI'!$A$6060:$B$8189,2,0)</f>
        <v>#N/A</v>
      </c>
      <c r="D13" s="36">
        <f>+IFERROR(VLOOKUP($A13,'TASA INTERVENCIÓN'!$A$9:$B$4757,2,0),D12)</f>
        <v>3.2500000000000001E-2</v>
      </c>
      <c r="E13" s="52">
        <v>2.5000000000000001E-3</v>
      </c>
      <c r="F13" s="56">
        <f t="shared" si="2"/>
        <v>2.9925187032419087E-2</v>
      </c>
      <c r="G13">
        <f t="shared" si="3"/>
        <v>1.0072970560972774</v>
      </c>
      <c r="H13" s="56">
        <f t="shared" si="0"/>
        <v>24.103941586387901</v>
      </c>
      <c r="I13" s="55">
        <f t="shared" si="1"/>
        <v>1999.2616970687145</v>
      </c>
      <c r="J13" s="33"/>
    </row>
    <row r="14" spans="1:10" x14ac:dyDescent="0.25">
      <c r="A14" s="7">
        <v>41645</v>
      </c>
      <c r="B14" s="8">
        <v>1936.92</v>
      </c>
      <c r="C14">
        <f>+VLOOKUP($A14,'USD X Barril WTI'!$A$6060:$B$8189,2,0)</f>
        <v>93.12</v>
      </c>
      <c r="D14" s="36">
        <f>+IFERROR(VLOOKUP($A14,'TASA INTERVENCIÓN'!$A$9:$B$4757,2,0),D13)</f>
        <v>3.2500000000000001E-2</v>
      </c>
      <c r="E14" s="52">
        <v>2.5000000000000001E-3</v>
      </c>
      <c r="F14" s="56">
        <f t="shared" si="2"/>
        <v>2.9925187032419087E-2</v>
      </c>
      <c r="G14">
        <f t="shared" si="3"/>
        <v>1.0072970560972774</v>
      </c>
      <c r="H14" s="56">
        <f t="shared" si="0"/>
        <v>24.103941586387901</v>
      </c>
      <c r="I14" s="55">
        <f t="shared" si="1"/>
        <v>1999.2616970687145</v>
      </c>
      <c r="J14" s="33"/>
    </row>
    <row r="15" spans="1:10" x14ac:dyDescent="0.25">
      <c r="A15" s="7">
        <v>41646</v>
      </c>
      <c r="B15" s="9">
        <v>1936.92</v>
      </c>
      <c r="C15">
        <f>+VLOOKUP($A15,'USD X Barril WTI'!$A$6060:$B$8189,2,0)</f>
        <v>93.31</v>
      </c>
      <c r="D15" s="36">
        <f>+IFERROR(VLOOKUP($A15,'TASA INTERVENCIÓN'!$A$9:$B$4757,2,0),D14)</f>
        <v>3.2500000000000001E-2</v>
      </c>
      <c r="E15" s="52">
        <v>2.5000000000000001E-3</v>
      </c>
      <c r="F15" s="56">
        <f t="shared" si="2"/>
        <v>2.9925187032419087E-2</v>
      </c>
      <c r="G15">
        <f t="shared" si="3"/>
        <v>1.0072970560972774</v>
      </c>
      <c r="H15" s="56">
        <f t="shared" si="0"/>
        <v>24.103941586387901</v>
      </c>
      <c r="I15" s="55">
        <f t="shared" si="1"/>
        <v>1999.2616970687145</v>
      </c>
      <c r="J15" s="33"/>
    </row>
    <row r="16" spans="1:10" x14ac:dyDescent="0.25">
      <c r="A16" s="7">
        <v>41647</v>
      </c>
      <c r="B16" s="8">
        <v>1930.45</v>
      </c>
      <c r="C16">
        <f>+VLOOKUP($A16,'USD X Barril WTI'!$A$6060:$B$8189,2,0)</f>
        <v>91.9</v>
      </c>
      <c r="D16" s="36">
        <f>+IFERROR(VLOOKUP($A16,'TASA INTERVENCIÓN'!$A$9:$B$4757,2,0),D15)</f>
        <v>3.2500000000000001E-2</v>
      </c>
      <c r="E16" s="52">
        <v>2.5000000000000001E-3</v>
      </c>
      <c r="F16" s="56">
        <f t="shared" si="2"/>
        <v>2.9925187032419087E-2</v>
      </c>
      <c r="G16">
        <f t="shared" si="3"/>
        <v>1.0072970560972774</v>
      </c>
      <c r="H16" s="56">
        <f t="shared" si="0"/>
        <v>24.103941586387901</v>
      </c>
      <c r="I16" s="55">
        <f t="shared" si="1"/>
        <v>1992.744485115765</v>
      </c>
      <c r="J16" s="33"/>
    </row>
    <row r="17" spans="1:10" x14ac:dyDescent="0.25">
      <c r="A17" s="7">
        <v>41648</v>
      </c>
      <c r="B17" s="9">
        <v>1933.24</v>
      </c>
      <c r="C17">
        <f>+VLOOKUP($A17,'USD X Barril WTI'!$A$6060:$B$8189,2,0)</f>
        <v>91.36</v>
      </c>
      <c r="D17" s="36">
        <f>+IFERROR(VLOOKUP($A17,'TASA INTERVENCIÓN'!$A$9:$B$4757,2,0),D16)</f>
        <v>3.2500000000000001E-2</v>
      </c>
      <c r="E17" s="52">
        <v>2.5000000000000001E-3</v>
      </c>
      <c r="F17" s="56">
        <f t="shared" si="2"/>
        <v>2.9925187032419087E-2</v>
      </c>
      <c r="G17">
        <f t="shared" si="3"/>
        <v>1.0072970560972774</v>
      </c>
      <c r="H17" s="56">
        <f t="shared" si="0"/>
        <v>24.103941586387901</v>
      </c>
      <c r="I17" s="55">
        <f t="shared" si="1"/>
        <v>1995.5548439022764</v>
      </c>
      <c r="J17" s="33"/>
    </row>
    <row r="18" spans="1:10" x14ac:dyDescent="0.25">
      <c r="A18" s="7">
        <v>41649</v>
      </c>
      <c r="B18" s="8">
        <v>1934.88</v>
      </c>
      <c r="C18">
        <f>+VLOOKUP($A18,'USD X Barril WTI'!$A$6060:$B$8189,2,0)</f>
        <v>92.39</v>
      </c>
      <c r="D18" s="36">
        <f>+IFERROR(VLOOKUP($A18,'TASA INTERVENCIÓN'!$A$9:$B$4757,2,0),D17)</f>
        <v>3.2500000000000001E-2</v>
      </c>
      <c r="E18" s="52">
        <v>2.5000000000000001E-3</v>
      </c>
      <c r="F18" s="56">
        <f t="shared" si="2"/>
        <v>2.9925187032419087E-2</v>
      </c>
      <c r="G18">
        <f t="shared" si="3"/>
        <v>1.0072970560972774</v>
      </c>
      <c r="H18" s="56">
        <f t="shared" si="0"/>
        <v>24.103941586387901</v>
      </c>
      <c r="I18" s="55">
        <f t="shared" si="1"/>
        <v>1997.2068110742759</v>
      </c>
      <c r="J18" s="33"/>
    </row>
    <row r="19" spans="1:10" x14ac:dyDescent="0.25">
      <c r="A19" s="7">
        <v>41650</v>
      </c>
      <c r="B19" s="9">
        <v>1926.55</v>
      </c>
      <c r="C19" t="e">
        <f>+VLOOKUP($A19,'USD X Barril WTI'!$A$6060:$B$8189,2,0)</f>
        <v>#N/A</v>
      </c>
      <c r="D19" s="36">
        <f>+IFERROR(VLOOKUP($A19,'TASA INTERVENCIÓN'!$A$9:$B$4757,2,0),D18)</f>
        <v>3.2500000000000001E-2</v>
      </c>
      <c r="E19" s="52">
        <v>2.5000000000000001E-3</v>
      </c>
      <c r="F19" s="56">
        <f t="shared" si="2"/>
        <v>2.9925187032419087E-2</v>
      </c>
      <c r="G19">
        <f t="shared" si="3"/>
        <v>1.0072970560972774</v>
      </c>
      <c r="H19" s="56">
        <f t="shared" si="0"/>
        <v>24.103941586387901</v>
      </c>
      <c r="I19" s="55">
        <f t="shared" si="1"/>
        <v>1988.8160265969855</v>
      </c>
      <c r="J19" s="33"/>
    </row>
    <row r="20" spans="1:10" x14ac:dyDescent="0.25">
      <c r="A20" s="7">
        <v>41651</v>
      </c>
      <c r="B20" s="8">
        <v>1926.55</v>
      </c>
      <c r="C20" t="e">
        <f>+VLOOKUP($A20,'USD X Barril WTI'!$A$6060:$B$8189,2,0)</f>
        <v>#N/A</v>
      </c>
      <c r="D20" s="36">
        <f>+IFERROR(VLOOKUP($A20,'TASA INTERVENCIÓN'!$A$9:$B$4757,2,0),D19)</f>
        <v>3.2500000000000001E-2</v>
      </c>
      <c r="E20" s="52">
        <v>2.5000000000000001E-3</v>
      </c>
      <c r="F20" s="56">
        <f t="shared" si="2"/>
        <v>2.9925187032419087E-2</v>
      </c>
      <c r="G20">
        <f t="shared" si="3"/>
        <v>1.0072970560972774</v>
      </c>
      <c r="H20" s="56">
        <f t="shared" si="0"/>
        <v>24.103941586387901</v>
      </c>
      <c r="I20" s="55">
        <f t="shared" si="1"/>
        <v>1988.8160265969855</v>
      </c>
      <c r="J20" s="33"/>
    </row>
    <row r="21" spans="1:10" x14ac:dyDescent="0.25">
      <c r="A21" s="7">
        <v>41652</v>
      </c>
      <c r="B21" s="9">
        <v>1926.55</v>
      </c>
      <c r="C21">
        <f>+VLOOKUP($A21,'USD X Barril WTI'!$A$6060:$B$8189,2,0)</f>
        <v>91.45</v>
      </c>
      <c r="D21" s="36">
        <f>+IFERROR(VLOOKUP($A21,'TASA INTERVENCIÓN'!$A$9:$B$4757,2,0),D20)</f>
        <v>3.2500000000000001E-2</v>
      </c>
      <c r="E21" s="52">
        <v>2.5000000000000001E-3</v>
      </c>
      <c r="F21" s="56">
        <f t="shared" si="2"/>
        <v>2.9925187032419087E-2</v>
      </c>
      <c r="G21">
        <f t="shared" si="3"/>
        <v>1.0072970560972774</v>
      </c>
      <c r="H21" s="56">
        <f t="shared" si="0"/>
        <v>24.103941586387901</v>
      </c>
      <c r="I21" s="55">
        <f t="shared" si="1"/>
        <v>1988.8160265969855</v>
      </c>
      <c r="J21" s="33"/>
    </row>
    <row r="22" spans="1:10" x14ac:dyDescent="0.25">
      <c r="A22" s="7">
        <v>41653</v>
      </c>
      <c r="B22" s="8">
        <v>1924.79</v>
      </c>
      <c r="C22">
        <f>+VLOOKUP($A22,'USD X Barril WTI'!$A$6060:$B$8189,2,0)</f>
        <v>92.15</v>
      </c>
      <c r="D22" s="36">
        <f>+IFERROR(VLOOKUP($A22,'TASA INTERVENCIÓN'!$A$9:$B$4757,2,0),D21)</f>
        <v>3.2500000000000001E-2</v>
      </c>
      <c r="E22" s="52">
        <v>2.5000000000000001E-3</v>
      </c>
      <c r="F22" s="56">
        <f t="shared" si="2"/>
        <v>2.9925187032419087E-2</v>
      </c>
      <c r="G22">
        <f t="shared" si="3"/>
        <v>1.0072970560972774</v>
      </c>
      <c r="H22" s="56">
        <f t="shared" si="0"/>
        <v>24.103941586387901</v>
      </c>
      <c r="I22" s="55">
        <f t="shared" si="1"/>
        <v>1987.0431837782544</v>
      </c>
      <c r="J22" s="33"/>
    </row>
    <row r="23" spans="1:10" x14ac:dyDescent="0.25">
      <c r="A23" s="7">
        <v>41654</v>
      </c>
      <c r="B23" s="9">
        <v>1932.59</v>
      </c>
      <c r="C23">
        <f>+VLOOKUP($A23,'USD X Barril WTI'!$A$6060:$B$8189,2,0)</f>
        <v>93.78</v>
      </c>
      <c r="D23" s="36">
        <f>+IFERROR(VLOOKUP($A23,'TASA INTERVENCIÓN'!$A$9:$B$4757,2,0),D22)</f>
        <v>3.2500000000000001E-2</v>
      </c>
      <c r="E23" s="52">
        <v>2.5000000000000001E-3</v>
      </c>
      <c r="F23" s="56">
        <f t="shared" si="2"/>
        <v>2.9925187032419087E-2</v>
      </c>
      <c r="G23">
        <f t="shared" si="3"/>
        <v>1.0072970560972774</v>
      </c>
      <c r="H23" s="56">
        <f t="shared" si="0"/>
        <v>24.103941586387901</v>
      </c>
      <c r="I23" s="55">
        <f t="shared" si="1"/>
        <v>1994.9001008158129</v>
      </c>
      <c r="J23" s="33"/>
    </row>
    <row r="24" spans="1:10" x14ac:dyDescent="0.25">
      <c r="A24" s="7">
        <v>41655</v>
      </c>
      <c r="B24" s="8">
        <v>1941.45</v>
      </c>
      <c r="C24">
        <f>+VLOOKUP($A24,'USD X Barril WTI'!$A$6060:$B$8189,2,0)</f>
        <v>93.54</v>
      </c>
      <c r="D24" s="36">
        <f>+IFERROR(VLOOKUP($A24,'TASA INTERVENCIÓN'!$A$9:$B$4757,2,0),D23)</f>
        <v>3.2500000000000001E-2</v>
      </c>
      <c r="E24" s="52">
        <v>2.5000000000000001E-3</v>
      </c>
      <c r="F24" s="56">
        <f t="shared" si="2"/>
        <v>2.9925187032419087E-2</v>
      </c>
      <c r="G24">
        <f t="shared" si="3"/>
        <v>1.0072970560972774</v>
      </c>
      <c r="H24" s="56">
        <f t="shared" si="0"/>
        <v>24.103941586387901</v>
      </c>
      <c r="I24" s="55">
        <f t="shared" si="1"/>
        <v>2003.8247527328351</v>
      </c>
      <c r="J24" s="33"/>
    </row>
    <row r="25" spans="1:10" x14ac:dyDescent="0.25">
      <c r="A25" s="7">
        <v>41656</v>
      </c>
      <c r="B25" s="9">
        <v>1947.15</v>
      </c>
      <c r="C25">
        <f>+VLOOKUP($A25,'USD X Barril WTI'!$A$6060:$B$8189,2,0)</f>
        <v>93.96</v>
      </c>
      <c r="D25" s="36">
        <f>+IFERROR(VLOOKUP($A25,'TASA INTERVENCIÓN'!$A$9:$B$4757,2,0),D24)</f>
        <v>3.2500000000000001E-2</v>
      </c>
      <c r="E25" s="52">
        <v>2.5000000000000001E-3</v>
      </c>
      <c r="F25" s="56">
        <f t="shared" si="2"/>
        <v>2.9925187032419087E-2</v>
      </c>
      <c r="G25">
        <f t="shared" si="3"/>
        <v>1.0072970560972774</v>
      </c>
      <c r="H25" s="56">
        <f t="shared" si="0"/>
        <v>24.103941586387901</v>
      </c>
      <c r="I25" s="55">
        <f t="shared" si="1"/>
        <v>2009.5663459525895</v>
      </c>
      <c r="J25" s="33"/>
    </row>
    <row r="26" spans="1:10" x14ac:dyDescent="0.25">
      <c r="A26" s="7">
        <v>41657</v>
      </c>
      <c r="B26" s="8">
        <v>1957.86</v>
      </c>
      <c r="C26" t="e">
        <f>+VLOOKUP($A26,'USD X Barril WTI'!$A$6060:$B$8189,2,0)</f>
        <v>#N/A</v>
      </c>
      <c r="D26" s="36">
        <f>+IFERROR(VLOOKUP($A26,'TASA INTERVENCIÓN'!$A$9:$B$4757,2,0),D25)</f>
        <v>3.2500000000000001E-2</v>
      </c>
      <c r="E26" s="52">
        <v>2.5000000000000001E-3</v>
      </c>
      <c r="F26" s="56">
        <f t="shared" si="2"/>
        <v>2.9925187032419087E-2</v>
      </c>
      <c r="G26">
        <f t="shared" si="3"/>
        <v>1.0072970560972774</v>
      </c>
      <c r="H26" s="56">
        <f t="shared" si="0"/>
        <v>24.103941586387901</v>
      </c>
      <c r="I26" s="55">
        <f t="shared" si="1"/>
        <v>2020.3544974233912</v>
      </c>
      <c r="J26" s="33"/>
    </row>
    <row r="27" spans="1:10" x14ac:dyDescent="0.25">
      <c r="A27" s="7">
        <v>41658</v>
      </c>
      <c r="B27" s="9">
        <v>1957.86</v>
      </c>
      <c r="C27" t="e">
        <f>+VLOOKUP($A27,'USD X Barril WTI'!$A$6060:$B$8189,2,0)</f>
        <v>#N/A</v>
      </c>
      <c r="D27" s="36">
        <f>+IFERROR(VLOOKUP($A27,'TASA INTERVENCIÓN'!$A$9:$B$4757,2,0),D26)</f>
        <v>3.2500000000000001E-2</v>
      </c>
      <c r="E27" s="52">
        <v>2.5000000000000001E-3</v>
      </c>
      <c r="F27" s="56">
        <f t="shared" si="2"/>
        <v>2.9925187032419087E-2</v>
      </c>
      <c r="G27">
        <f t="shared" si="3"/>
        <v>1.0072970560972774</v>
      </c>
      <c r="H27" s="56">
        <f t="shared" si="0"/>
        <v>24.103941586387901</v>
      </c>
      <c r="I27" s="55">
        <f t="shared" si="1"/>
        <v>2020.3544974233912</v>
      </c>
      <c r="J27" s="33"/>
    </row>
    <row r="28" spans="1:10" x14ac:dyDescent="0.25">
      <c r="A28" s="7">
        <v>41659</v>
      </c>
      <c r="B28" s="8">
        <v>1957.86</v>
      </c>
      <c r="C28" t="e">
        <f>+VLOOKUP($A28,'USD X Barril WTI'!$A$6060:$B$8189,2,0)</f>
        <v>#N/A</v>
      </c>
      <c r="D28" s="36">
        <f>+IFERROR(VLOOKUP($A28,'TASA INTERVENCIÓN'!$A$9:$B$4757,2,0),D27)</f>
        <v>3.2500000000000001E-2</v>
      </c>
      <c r="E28" s="52">
        <v>2.5000000000000001E-3</v>
      </c>
      <c r="F28" s="56">
        <f t="shared" si="2"/>
        <v>2.9925187032419087E-2</v>
      </c>
      <c r="G28">
        <f t="shared" si="3"/>
        <v>1.0072970560972774</v>
      </c>
      <c r="H28" s="56">
        <f t="shared" si="0"/>
        <v>24.103941586387901</v>
      </c>
      <c r="I28" s="55">
        <f t="shared" si="1"/>
        <v>2020.3544974233912</v>
      </c>
      <c r="J28" s="33"/>
    </row>
    <row r="29" spans="1:10" x14ac:dyDescent="0.25">
      <c r="A29" s="7">
        <v>41660</v>
      </c>
      <c r="B29" s="9">
        <v>1957.86</v>
      </c>
      <c r="C29">
        <f>+VLOOKUP($A29,'USD X Barril WTI'!$A$6060:$B$8189,2,0)</f>
        <v>94.51</v>
      </c>
      <c r="D29" s="36">
        <f>+IFERROR(VLOOKUP($A29,'TASA INTERVENCIÓN'!$A$9:$B$4757,2,0),D28)</f>
        <v>3.2500000000000001E-2</v>
      </c>
      <c r="E29" s="52">
        <v>2.5000000000000001E-3</v>
      </c>
      <c r="F29" s="56">
        <f t="shared" si="2"/>
        <v>2.9925187032419087E-2</v>
      </c>
      <c r="G29">
        <f t="shared" si="3"/>
        <v>1.0072970560972774</v>
      </c>
      <c r="H29" s="56">
        <f t="shared" si="0"/>
        <v>24.103941586387901</v>
      </c>
      <c r="I29" s="55">
        <f t="shared" si="1"/>
        <v>2020.3544974233912</v>
      </c>
      <c r="J29" s="33"/>
    </row>
    <row r="30" spans="1:10" x14ac:dyDescent="0.25">
      <c r="A30" s="7">
        <v>41661</v>
      </c>
      <c r="B30" s="8">
        <v>1981.98</v>
      </c>
      <c r="C30">
        <f>+VLOOKUP($A30,'USD X Barril WTI'!$A$6060:$B$8189,2,0)</f>
        <v>96.35</v>
      </c>
      <c r="D30" s="36">
        <f>+IFERROR(VLOOKUP($A30,'TASA INTERVENCIÓN'!$A$9:$B$4757,2,0),D29)</f>
        <v>3.2500000000000001E-2</v>
      </c>
      <c r="E30" s="52">
        <v>2.5000000000000001E-3</v>
      </c>
      <c r="F30" s="56">
        <f t="shared" si="2"/>
        <v>2.9925187032419087E-2</v>
      </c>
      <c r="G30">
        <f t="shared" si="3"/>
        <v>1.0072970560972774</v>
      </c>
      <c r="H30" s="56">
        <f t="shared" si="0"/>
        <v>24.103941586387901</v>
      </c>
      <c r="I30" s="55">
        <f t="shared" si="1"/>
        <v>2044.6505024164576</v>
      </c>
      <c r="J30" s="33"/>
    </row>
    <row r="31" spans="1:10" x14ac:dyDescent="0.25">
      <c r="A31" s="7">
        <v>41662</v>
      </c>
      <c r="B31" s="9">
        <v>1983.48</v>
      </c>
      <c r="C31">
        <f>+VLOOKUP($A31,'USD X Barril WTI'!$A$6060:$B$8189,2,0)</f>
        <v>97.23</v>
      </c>
      <c r="D31" s="36">
        <f>+IFERROR(VLOOKUP($A31,'TASA INTERVENCIÓN'!$A$9:$B$4757,2,0),D30)</f>
        <v>3.2500000000000001E-2</v>
      </c>
      <c r="E31" s="52">
        <v>2.5000000000000001E-3</v>
      </c>
      <c r="F31" s="56">
        <f t="shared" si="2"/>
        <v>2.9925187032419087E-2</v>
      </c>
      <c r="G31">
        <f t="shared" si="3"/>
        <v>1.0072970560972774</v>
      </c>
      <c r="H31" s="56">
        <f t="shared" si="0"/>
        <v>24.103941586387901</v>
      </c>
      <c r="I31" s="55">
        <f t="shared" si="1"/>
        <v>2046.1614480006035</v>
      </c>
      <c r="J31" s="33"/>
    </row>
    <row r="32" spans="1:10" x14ac:dyDescent="0.25">
      <c r="A32" s="7">
        <v>41663</v>
      </c>
      <c r="B32" s="8">
        <v>1993.23</v>
      </c>
      <c r="C32">
        <f>+VLOOKUP($A32,'USD X Barril WTI'!$A$6060:$B$8189,2,0)</f>
        <v>96.66</v>
      </c>
      <c r="D32" s="36">
        <f>+IFERROR(VLOOKUP($A32,'TASA INTERVENCIÓN'!$A$9:$B$4757,2,0),D31)</f>
        <v>3.2500000000000001E-2</v>
      </c>
      <c r="E32" s="52">
        <v>2.5000000000000001E-3</v>
      </c>
      <c r="F32" s="56">
        <f t="shared" si="2"/>
        <v>2.9925187032419087E-2</v>
      </c>
      <c r="G32">
        <f t="shared" si="3"/>
        <v>1.0072970560972774</v>
      </c>
      <c r="H32" s="56">
        <f t="shared" si="0"/>
        <v>24.103941586387901</v>
      </c>
      <c r="I32" s="55">
        <f t="shared" si="1"/>
        <v>2055.9825942975517</v>
      </c>
      <c r="J32" s="33"/>
    </row>
    <row r="33" spans="1:10" x14ac:dyDescent="0.25">
      <c r="A33" s="7">
        <v>41664</v>
      </c>
      <c r="B33" s="9">
        <v>2000.48</v>
      </c>
      <c r="C33" t="e">
        <f>+VLOOKUP($A33,'USD X Barril WTI'!$A$6060:$B$8189,2,0)</f>
        <v>#N/A</v>
      </c>
      <c r="D33" s="36">
        <f>+IFERROR(VLOOKUP($A33,'TASA INTERVENCIÓN'!$A$9:$B$4757,2,0),D32)</f>
        <v>3.2500000000000001E-2</v>
      </c>
      <c r="E33" s="52">
        <v>2.5000000000000001E-3</v>
      </c>
      <c r="F33" s="56">
        <f t="shared" si="2"/>
        <v>2.9925187032419087E-2</v>
      </c>
      <c r="G33">
        <f t="shared" si="3"/>
        <v>1.0072970560972774</v>
      </c>
      <c r="H33" s="56">
        <f t="shared" si="0"/>
        <v>24.103941586387901</v>
      </c>
      <c r="I33" s="55">
        <f t="shared" si="1"/>
        <v>2063.2854979542572</v>
      </c>
      <c r="J33" s="33"/>
    </row>
    <row r="34" spans="1:10" x14ac:dyDescent="0.25">
      <c r="A34" s="7">
        <v>41665</v>
      </c>
      <c r="B34" s="8">
        <v>2000.48</v>
      </c>
      <c r="C34" t="e">
        <f>+VLOOKUP($A34,'USD X Barril WTI'!$A$6060:$B$8189,2,0)</f>
        <v>#N/A</v>
      </c>
      <c r="D34" s="36">
        <f>+IFERROR(VLOOKUP($A34,'TASA INTERVENCIÓN'!$A$9:$B$4757,2,0),D33)</f>
        <v>3.2500000000000001E-2</v>
      </c>
      <c r="E34" s="52">
        <v>2.5000000000000001E-3</v>
      </c>
      <c r="F34" s="56">
        <f t="shared" si="2"/>
        <v>2.9925187032419087E-2</v>
      </c>
      <c r="G34">
        <f t="shared" si="3"/>
        <v>1.0072970560972774</v>
      </c>
      <c r="H34" s="56">
        <f t="shared" si="0"/>
        <v>24.103941586387901</v>
      </c>
      <c r="I34" s="55">
        <f t="shared" si="1"/>
        <v>2063.2854979542572</v>
      </c>
      <c r="J34" s="33"/>
    </row>
    <row r="35" spans="1:10" x14ac:dyDescent="0.25">
      <c r="A35" s="7">
        <v>41666</v>
      </c>
      <c r="B35" s="9">
        <v>2000.48</v>
      </c>
      <c r="C35">
        <f>+VLOOKUP($A35,'USD X Barril WTI'!$A$6060:$B$8189,2,0)</f>
        <v>95.82</v>
      </c>
      <c r="D35" s="36">
        <f>+IFERROR(VLOOKUP($A35,'TASA INTERVENCIÓN'!$A$9:$B$4757,2,0),D34)</f>
        <v>3.2500000000000001E-2</v>
      </c>
      <c r="E35" s="52">
        <v>2.5000000000000001E-3</v>
      </c>
      <c r="F35" s="56">
        <f t="shared" si="2"/>
        <v>2.9925187032419087E-2</v>
      </c>
      <c r="G35">
        <f t="shared" si="3"/>
        <v>1.0072970560972774</v>
      </c>
      <c r="H35" s="56">
        <f t="shared" si="0"/>
        <v>24.103941586387901</v>
      </c>
      <c r="I35" s="55">
        <f t="shared" si="1"/>
        <v>2063.2854979542572</v>
      </c>
      <c r="J35" s="33"/>
    </row>
    <row r="36" spans="1:10" x14ac:dyDescent="0.25">
      <c r="A36" s="7">
        <v>41667</v>
      </c>
      <c r="B36" s="8">
        <v>1997.91</v>
      </c>
      <c r="C36">
        <f>+VLOOKUP($A36,'USD X Barril WTI'!$A$6060:$B$8189,2,0)</f>
        <v>97.49</v>
      </c>
      <c r="D36" s="36">
        <f>+IFERROR(VLOOKUP($A36,'TASA INTERVENCIÓN'!$A$9:$B$4757,2,0),D35)</f>
        <v>3.2500000000000001E-2</v>
      </c>
      <c r="E36" s="52">
        <v>2.5000000000000001E-3</v>
      </c>
      <c r="F36" s="56">
        <f t="shared" si="2"/>
        <v>2.9925187032419087E-2</v>
      </c>
      <c r="G36">
        <f t="shared" si="3"/>
        <v>1.0072970560972774</v>
      </c>
      <c r="H36" s="56">
        <f t="shared" si="0"/>
        <v>24.103941586387901</v>
      </c>
      <c r="I36" s="55">
        <f t="shared" si="1"/>
        <v>2060.6967445200871</v>
      </c>
      <c r="J36" s="33"/>
    </row>
    <row r="37" spans="1:10" x14ac:dyDescent="0.25">
      <c r="A37" s="7">
        <v>41668</v>
      </c>
      <c r="B37" s="9">
        <v>2000.56</v>
      </c>
      <c r="C37">
        <f>+VLOOKUP($A37,'USD X Barril WTI'!$A$6060:$B$8189,2,0)</f>
        <v>97.34</v>
      </c>
      <c r="D37" s="36">
        <f>+IFERROR(VLOOKUP($A37,'TASA INTERVENCIÓN'!$A$9:$B$4757,2,0),D36)</f>
        <v>3.2500000000000001E-2</v>
      </c>
      <c r="E37" s="52">
        <v>2.5000000000000001E-3</v>
      </c>
      <c r="F37" s="56">
        <f t="shared" si="2"/>
        <v>2.9925187032419087E-2</v>
      </c>
      <c r="G37">
        <f t="shared" si="3"/>
        <v>1.0072970560972774</v>
      </c>
      <c r="H37" s="56">
        <f t="shared" si="0"/>
        <v>24.103941586387901</v>
      </c>
      <c r="I37" s="55">
        <f t="shared" si="1"/>
        <v>2063.3660817187447</v>
      </c>
      <c r="J37" s="33"/>
    </row>
    <row r="38" spans="1:10" x14ac:dyDescent="0.25">
      <c r="A38" s="7">
        <v>41669</v>
      </c>
      <c r="B38" s="8">
        <v>2013.17</v>
      </c>
      <c r="C38">
        <f>+VLOOKUP($A38,'USD X Barril WTI'!$A$6060:$B$8189,2,0)</f>
        <v>98.25</v>
      </c>
      <c r="D38" s="36">
        <f>+IFERROR(VLOOKUP($A38,'TASA INTERVENCIÓN'!$A$9:$B$4757,2,0),D37)</f>
        <v>3.2500000000000001E-2</v>
      </c>
      <c r="E38" s="52">
        <v>2.5000000000000001E-3</v>
      </c>
      <c r="F38" s="56">
        <f t="shared" si="2"/>
        <v>2.9925187032419087E-2</v>
      </c>
      <c r="G38">
        <f t="shared" si="3"/>
        <v>1.0072970560972774</v>
      </c>
      <c r="H38" s="56">
        <f t="shared" si="0"/>
        <v>24.103941586387901</v>
      </c>
      <c r="I38" s="55">
        <f t="shared" si="1"/>
        <v>2076.0680975961318</v>
      </c>
      <c r="J38" s="33"/>
    </row>
    <row r="39" spans="1:10" x14ac:dyDescent="0.25">
      <c r="A39" s="7">
        <v>41670</v>
      </c>
      <c r="B39" s="9">
        <v>2008.26</v>
      </c>
      <c r="C39">
        <f>+VLOOKUP($A39,'USD X Barril WTI'!$A$6060:$B$8189,2,0)</f>
        <v>97.55</v>
      </c>
      <c r="D39" s="36">
        <f>+IFERROR(VLOOKUP($A39,'TASA INTERVENCIÓN'!$A$9:$B$4757,2,0),D38)</f>
        <v>3.2500000000000001E-2</v>
      </c>
      <c r="E39" s="52">
        <v>2.5000000000000001E-3</v>
      </c>
      <c r="F39" s="56">
        <f t="shared" si="2"/>
        <v>2.9925187032419087E-2</v>
      </c>
      <c r="G39">
        <f t="shared" si="3"/>
        <v>1.0072970560972774</v>
      </c>
      <c r="H39" s="56">
        <f t="shared" si="0"/>
        <v>24.103941586387901</v>
      </c>
      <c r="I39" s="55">
        <f t="shared" si="1"/>
        <v>2071.1222690506938</v>
      </c>
      <c r="J39" s="33"/>
    </row>
    <row r="40" spans="1:10" x14ac:dyDescent="0.25">
      <c r="A40" s="7">
        <v>41671</v>
      </c>
      <c r="B40" s="8">
        <v>2021.1</v>
      </c>
      <c r="C40" t="e">
        <f>+VLOOKUP($A40,'USD X Barril WTI'!$A$6060:$B$8189,2,0)</f>
        <v>#N/A</v>
      </c>
      <c r="D40" s="36">
        <f>+IFERROR(VLOOKUP($A40,'TASA INTERVENCIÓN'!$A$9:$B$4757,2,0),D39)</f>
        <v>3.2500000000000001E-2</v>
      </c>
      <c r="E40" s="52">
        <v>2.5000000000000001E-3</v>
      </c>
      <c r="F40" s="56">
        <f t="shared" si="2"/>
        <v>2.9925187032419087E-2</v>
      </c>
      <c r="G40">
        <f t="shared" si="3"/>
        <v>1.0072970560972774</v>
      </c>
      <c r="H40" s="56">
        <f t="shared" si="0"/>
        <v>24.103941586387901</v>
      </c>
      <c r="I40" s="55">
        <f t="shared" si="1"/>
        <v>2084.055963250983</v>
      </c>
      <c r="J40" s="33"/>
    </row>
    <row r="41" spans="1:10" x14ac:dyDescent="0.25">
      <c r="A41" s="7">
        <v>41672</v>
      </c>
      <c r="B41" s="9">
        <v>2021.1</v>
      </c>
      <c r="C41" t="e">
        <f>+VLOOKUP($A41,'USD X Barril WTI'!$A$6060:$B$8189,2,0)</f>
        <v>#N/A</v>
      </c>
      <c r="D41" s="36">
        <f>+IFERROR(VLOOKUP($A41,'TASA INTERVENCIÓN'!$A$9:$B$4757,2,0),D40)</f>
        <v>3.2500000000000001E-2</v>
      </c>
      <c r="E41" s="52">
        <v>2.5000000000000001E-3</v>
      </c>
      <c r="F41" s="56">
        <f t="shared" si="2"/>
        <v>2.9925187032419087E-2</v>
      </c>
      <c r="G41">
        <f t="shared" si="3"/>
        <v>1.0072970560972774</v>
      </c>
      <c r="H41" s="56">
        <f t="shared" si="0"/>
        <v>24.103941586387901</v>
      </c>
      <c r="I41" s="55">
        <f t="shared" si="1"/>
        <v>2084.055963250983</v>
      </c>
      <c r="J41" s="33"/>
    </row>
    <row r="42" spans="1:10" x14ac:dyDescent="0.25">
      <c r="A42" s="7">
        <v>41673</v>
      </c>
      <c r="B42" s="8">
        <v>2021.1</v>
      </c>
      <c r="C42">
        <f>+VLOOKUP($A42,'USD X Barril WTI'!$A$6060:$B$8189,2,0)</f>
        <v>96.44</v>
      </c>
      <c r="D42" s="36">
        <f>+IFERROR(VLOOKUP($A42,'TASA INTERVENCIÓN'!$A$9:$B$4757,2,0),D41)</f>
        <v>3.2500000000000001E-2</v>
      </c>
      <c r="E42" s="52">
        <v>2.5000000000000001E-3</v>
      </c>
      <c r="F42" s="56">
        <f t="shared" si="2"/>
        <v>2.9925187032419087E-2</v>
      </c>
      <c r="G42">
        <f t="shared" si="3"/>
        <v>1.0072970560972774</v>
      </c>
      <c r="H42" s="56">
        <f t="shared" si="0"/>
        <v>24.103941586387901</v>
      </c>
      <c r="I42" s="55">
        <f t="shared" si="1"/>
        <v>2084.055963250983</v>
      </c>
      <c r="J42" s="33"/>
    </row>
    <row r="43" spans="1:10" x14ac:dyDescent="0.25">
      <c r="A43" s="7">
        <v>41674</v>
      </c>
      <c r="B43" s="9">
        <v>2039.85</v>
      </c>
      <c r="C43">
        <f>+VLOOKUP($A43,'USD X Barril WTI'!$A$6060:$B$8189,2,0)</f>
        <v>97.24</v>
      </c>
      <c r="D43" s="36">
        <f>+IFERROR(VLOOKUP($A43,'TASA INTERVENCIÓN'!$A$9:$B$4757,2,0),D42)</f>
        <v>3.2500000000000001E-2</v>
      </c>
      <c r="E43" s="52">
        <v>2.5000000000000001E-3</v>
      </c>
      <c r="F43" s="56">
        <f t="shared" si="2"/>
        <v>2.9925187032419087E-2</v>
      </c>
      <c r="G43">
        <f t="shared" si="3"/>
        <v>1.0072970560972774</v>
      </c>
      <c r="H43" s="56">
        <f t="shared" si="0"/>
        <v>24.103941586387901</v>
      </c>
      <c r="I43" s="55">
        <f t="shared" si="1"/>
        <v>2102.942783052807</v>
      </c>
      <c r="J43" s="33"/>
    </row>
    <row r="44" spans="1:10" x14ac:dyDescent="0.25">
      <c r="A44" s="7">
        <v>41675</v>
      </c>
      <c r="B44" s="8">
        <v>2041.34</v>
      </c>
      <c r="C44">
        <f>+VLOOKUP($A44,'USD X Barril WTI'!$A$6060:$B$8189,2,0)</f>
        <v>97.4</v>
      </c>
      <c r="D44" s="36">
        <f>+IFERROR(VLOOKUP($A44,'TASA INTERVENCIÓN'!$A$9:$B$4757,2,0),D43)</f>
        <v>3.2500000000000001E-2</v>
      </c>
      <c r="E44" s="52">
        <v>2.5000000000000001E-3</v>
      </c>
      <c r="F44" s="56">
        <f t="shared" si="2"/>
        <v>2.9925187032419087E-2</v>
      </c>
      <c r="G44">
        <f t="shared" si="3"/>
        <v>1.0072970560972774</v>
      </c>
      <c r="H44" s="56">
        <f t="shared" si="0"/>
        <v>24.103941586387901</v>
      </c>
      <c r="I44" s="55">
        <f t="shared" si="1"/>
        <v>2104.4436556663918</v>
      </c>
      <c r="J44" s="33"/>
    </row>
    <row r="45" spans="1:10" x14ac:dyDescent="0.25">
      <c r="A45" s="7">
        <v>41676</v>
      </c>
      <c r="B45" s="9">
        <v>2048.75</v>
      </c>
      <c r="C45">
        <f>+VLOOKUP($A45,'USD X Barril WTI'!$A$6060:$B$8189,2,0)</f>
        <v>97.84</v>
      </c>
      <c r="D45" s="36">
        <f>+IFERROR(VLOOKUP($A45,'TASA INTERVENCIÓN'!$A$9:$B$4757,2,0),D44)</f>
        <v>3.2500000000000001E-2</v>
      </c>
      <c r="E45" s="52">
        <v>2.5000000000000001E-3</v>
      </c>
      <c r="F45" s="56">
        <f t="shared" si="2"/>
        <v>2.9925187032419087E-2</v>
      </c>
      <c r="G45">
        <f t="shared" si="3"/>
        <v>1.0072970560972774</v>
      </c>
      <c r="H45" s="56">
        <f t="shared" si="0"/>
        <v>24.103941586387901</v>
      </c>
      <c r="I45" s="55">
        <f t="shared" si="1"/>
        <v>2111.9077268520728</v>
      </c>
      <c r="J45" s="33"/>
    </row>
    <row r="46" spans="1:10" x14ac:dyDescent="0.25">
      <c r="A46" s="7">
        <v>41677</v>
      </c>
      <c r="B46" s="8">
        <v>2049.52</v>
      </c>
      <c r="C46">
        <f>+VLOOKUP($A46,'USD X Barril WTI'!$A$6060:$B$8189,2,0)</f>
        <v>99.98</v>
      </c>
      <c r="D46" s="36">
        <f>+IFERROR(VLOOKUP($A46,'TASA INTERVENCIÓN'!$A$9:$B$4757,2,0),D45)</f>
        <v>3.2500000000000001E-2</v>
      </c>
      <c r="E46" s="52">
        <v>2.5000000000000001E-3</v>
      </c>
      <c r="F46" s="56">
        <f t="shared" si="2"/>
        <v>2.9925187032419087E-2</v>
      </c>
      <c r="G46">
        <f t="shared" si="3"/>
        <v>1.0072970560972774</v>
      </c>
      <c r="H46" s="56">
        <f t="shared" si="0"/>
        <v>24.103941586387901</v>
      </c>
      <c r="I46" s="55">
        <f t="shared" si="1"/>
        <v>2112.6833455852679</v>
      </c>
      <c r="J46" s="33"/>
    </row>
    <row r="47" spans="1:10" x14ac:dyDescent="0.25">
      <c r="A47" s="7">
        <v>41678</v>
      </c>
      <c r="B47" s="9">
        <v>2046.06</v>
      </c>
      <c r="C47" t="e">
        <f>+VLOOKUP($A47,'USD X Barril WTI'!$A$6060:$B$8189,2,0)</f>
        <v>#N/A</v>
      </c>
      <c r="D47" s="36">
        <f>+IFERROR(VLOOKUP($A47,'TASA INTERVENCIÓN'!$A$9:$B$4757,2,0),D46)</f>
        <v>3.2500000000000001E-2</v>
      </c>
      <c r="E47" s="52">
        <v>2.5000000000000001E-3</v>
      </c>
      <c r="F47" s="56">
        <f t="shared" si="2"/>
        <v>2.9925187032419087E-2</v>
      </c>
      <c r="G47">
        <f t="shared" si="3"/>
        <v>1.0072970560972774</v>
      </c>
      <c r="H47" s="56">
        <f t="shared" si="0"/>
        <v>24.103941586387901</v>
      </c>
      <c r="I47" s="55">
        <f t="shared" si="1"/>
        <v>2109.198097771171</v>
      </c>
      <c r="J47" s="33"/>
    </row>
    <row r="48" spans="1:10" x14ac:dyDescent="0.25">
      <c r="A48" s="7">
        <v>41679</v>
      </c>
      <c r="B48" s="8">
        <v>2046.06</v>
      </c>
      <c r="C48" t="e">
        <f>+VLOOKUP($A48,'USD X Barril WTI'!$A$6060:$B$8189,2,0)</f>
        <v>#N/A</v>
      </c>
      <c r="D48" s="36">
        <f>+IFERROR(VLOOKUP($A48,'TASA INTERVENCIÓN'!$A$9:$B$4757,2,0),D47)</f>
        <v>3.2500000000000001E-2</v>
      </c>
      <c r="E48" s="52">
        <v>2.5000000000000001E-3</v>
      </c>
      <c r="F48" s="56">
        <f t="shared" si="2"/>
        <v>2.9925187032419087E-2</v>
      </c>
      <c r="G48">
        <f t="shared" si="3"/>
        <v>1.0072970560972774</v>
      </c>
      <c r="H48" s="56">
        <f t="shared" si="0"/>
        <v>24.103941586387901</v>
      </c>
      <c r="I48" s="55">
        <f t="shared" si="1"/>
        <v>2109.198097771171</v>
      </c>
      <c r="J48" s="33"/>
    </row>
    <row r="49" spans="1:10" x14ac:dyDescent="0.25">
      <c r="A49" s="7">
        <v>41680</v>
      </c>
      <c r="B49" s="9">
        <v>2046.06</v>
      </c>
      <c r="C49">
        <f>+VLOOKUP($A49,'USD X Barril WTI'!$A$6060:$B$8189,2,0)</f>
        <v>100.12</v>
      </c>
      <c r="D49" s="36">
        <f>+IFERROR(VLOOKUP($A49,'TASA INTERVENCIÓN'!$A$9:$B$4757,2,0),D48)</f>
        <v>3.2500000000000001E-2</v>
      </c>
      <c r="E49" s="52">
        <v>2.5000000000000001E-3</v>
      </c>
      <c r="F49" s="56">
        <f t="shared" si="2"/>
        <v>2.9925187032419087E-2</v>
      </c>
      <c r="G49">
        <f t="shared" si="3"/>
        <v>1.0072970560972774</v>
      </c>
      <c r="H49" s="56">
        <f t="shared" si="0"/>
        <v>24.103941586387901</v>
      </c>
      <c r="I49" s="55">
        <f t="shared" si="1"/>
        <v>2109.198097771171</v>
      </c>
      <c r="J49" s="33"/>
    </row>
    <row r="50" spans="1:10" x14ac:dyDescent="0.25">
      <c r="A50" s="7">
        <v>41681</v>
      </c>
      <c r="B50" s="8">
        <v>2048.5500000000002</v>
      </c>
      <c r="C50">
        <f>+VLOOKUP($A50,'USD X Barril WTI'!$A$6060:$B$8189,2,0)</f>
        <v>99.96</v>
      </c>
      <c r="D50" s="36">
        <f>+IFERROR(VLOOKUP($A50,'TASA INTERVENCIÓN'!$A$9:$B$4757,2,0),D49)</f>
        <v>3.2500000000000001E-2</v>
      </c>
      <c r="E50" s="52">
        <v>2.5000000000000001E-3</v>
      </c>
      <c r="F50" s="56">
        <f t="shared" si="2"/>
        <v>2.9925187032419087E-2</v>
      </c>
      <c r="G50">
        <f t="shared" si="3"/>
        <v>1.0072970560972774</v>
      </c>
      <c r="H50" s="56">
        <f t="shared" si="0"/>
        <v>24.103941586387901</v>
      </c>
      <c r="I50" s="55">
        <f t="shared" si="1"/>
        <v>2111.7062674408535</v>
      </c>
      <c r="J50" s="33"/>
    </row>
    <row r="51" spans="1:10" x14ac:dyDescent="0.25">
      <c r="A51" s="7">
        <v>41682</v>
      </c>
      <c r="B51" s="9">
        <v>2041.61</v>
      </c>
      <c r="C51">
        <f>+VLOOKUP($A51,'USD X Barril WTI'!$A$6060:$B$8189,2,0)</f>
        <v>100.38</v>
      </c>
      <c r="D51" s="36">
        <f>+IFERROR(VLOOKUP($A51,'TASA INTERVENCIÓN'!$A$9:$B$4757,2,0),D50)</f>
        <v>3.2500000000000001E-2</v>
      </c>
      <c r="E51" s="52">
        <v>2.5000000000000001E-3</v>
      </c>
      <c r="F51" s="56">
        <f t="shared" si="2"/>
        <v>2.9925187032419087E-2</v>
      </c>
      <c r="G51">
        <f t="shared" si="3"/>
        <v>1.0072970560972774</v>
      </c>
      <c r="H51" s="56">
        <f t="shared" si="0"/>
        <v>24.103941586387901</v>
      </c>
      <c r="I51" s="55">
        <f t="shared" si="1"/>
        <v>2104.7156258715381</v>
      </c>
      <c r="J51" s="33"/>
    </row>
    <row r="52" spans="1:10" x14ac:dyDescent="0.25">
      <c r="A52" s="7">
        <v>41683</v>
      </c>
      <c r="B52" s="8">
        <v>2031.75</v>
      </c>
      <c r="C52">
        <f>+VLOOKUP($A52,'USD X Barril WTI'!$A$6060:$B$8189,2,0)</f>
        <v>100.27</v>
      </c>
      <c r="D52" s="36">
        <f>+IFERROR(VLOOKUP($A52,'TASA INTERVENCIÓN'!$A$9:$B$4757,2,0),D51)</f>
        <v>3.2500000000000001E-2</v>
      </c>
      <c r="E52" s="52">
        <v>2.5000000000000001E-3</v>
      </c>
      <c r="F52" s="56">
        <f t="shared" si="2"/>
        <v>2.9925187032419087E-2</v>
      </c>
      <c r="G52">
        <f t="shared" si="3"/>
        <v>1.0072970560972774</v>
      </c>
      <c r="H52" s="56">
        <f t="shared" si="0"/>
        <v>24.103941586387901</v>
      </c>
      <c r="I52" s="55">
        <f t="shared" si="1"/>
        <v>2094.7836768984189</v>
      </c>
      <c r="J52" s="33"/>
    </row>
    <row r="53" spans="1:10" x14ac:dyDescent="0.25">
      <c r="A53" s="7">
        <v>41684</v>
      </c>
      <c r="B53" s="9">
        <v>2032.99</v>
      </c>
      <c r="C53">
        <f>+VLOOKUP($A53,'USD X Barril WTI'!$A$6060:$B$8189,2,0)</f>
        <v>100.31</v>
      </c>
      <c r="D53" s="36">
        <f>+IFERROR(VLOOKUP($A53,'TASA INTERVENCIÓN'!$A$9:$B$4757,2,0),D52)</f>
        <v>3.2500000000000001E-2</v>
      </c>
      <c r="E53" s="52">
        <v>2.5000000000000001E-3</v>
      </c>
      <c r="F53" s="56">
        <f t="shared" si="2"/>
        <v>2.9925187032419087E-2</v>
      </c>
      <c r="G53">
        <f t="shared" si="3"/>
        <v>1.0072970560972774</v>
      </c>
      <c r="H53" s="56">
        <f t="shared" si="0"/>
        <v>24.103941586387901</v>
      </c>
      <c r="I53" s="55">
        <f t="shared" si="1"/>
        <v>2096.0327252479797</v>
      </c>
      <c r="J53" s="33"/>
    </row>
    <row r="54" spans="1:10" x14ac:dyDescent="0.25">
      <c r="A54" s="7">
        <v>41685</v>
      </c>
      <c r="B54" s="8">
        <v>2022.68</v>
      </c>
      <c r="C54" t="e">
        <f>+VLOOKUP($A54,'USD X Barril WTI'!$A$6060:$B$8189,2,0)</f>
        <v>#N/A</v>
      </c>
      <c r="D54" s="36">
        <f>+IFERROR(VLOOKUP($A54,'TASA INTERVENCIÓN'!$A$9:$B$4757,2,0),D53)</f>
        <v>3.2500000000000001E-2</v>
      </c>
      <c r="E54" s="52">
        <v>2.5000000000000001E-3</v>
      </c>
      <c r="F54" s="56">
        <f t="shared" si="2"/>
        <v>2.9925187032419087E-2</v>
      </c>
      <c r="G54">
        <f t="shared" si="3"/>
        <v>1.0072970560972774</v>
      </c>
      <c r="H54" s="56">
        <f t="shared" si="0"/>
        <v>24.103941586387901</v>
      </c>
      <c r="I54" s="55">
        <f t="shared" si="1"/>
        <v>2085.6474925996167</v>
      </c>
      <c r="J54" s="33"/>
    </row>
    <row r="55" spans="1:10" x14ac:dyDescent="0.25">
      <c r="A55" s="7">
        <v>41686</v>
      </c>
      <c r="B55" s="9">
        <v>2022.68</v>
      </c>
      <c r="C55" t="e">
        <f>+VLOOKUP($A55,'USD X Barril WTI'!$A$6060:$B$8189,2,0)</f>
        <v>#N/A</v>
      </c>
      <c r="D55" s="36">
        <f>+IFERROR(VLOOKUP($A55,'TASA INTERVENCIÓN'!$A$9:$B$4757,2,0),D54)</f>
        <v>3.2500000000000001E-2</v>
      </c>
      <c r="E55" s="52">
        <v>2.5000000000000001E-3</v>
      </c>
      <c r="F55" s="56">
        <f t="shared" si="2"/>
        <v>2.9925187032419087E-2</v>
      </c>
      <c r="G55">
        <f t="shared" si="3"/>
        <v>1.0072970560972774</v>
      </c>
      <c r="H55" s="56">
        <f t="shared" si="0"/>
        <v>24.103941586387901</v>
      </c>
      <c r="I55" s="55">
        <f t="shared" si="1"/>
        <v>2085.6474925996167</v>
      </c>
      <c r="J55" s="33"/>
    </row>
    <row r="56" spans="1:10" x14ac:dyDescent="0.25">
      <c r="A56" s="7">
        <v>41687</v>
      </c>
      <c r="B56" s="8">
        <v>2022.68</v>
      </c>
      <c r="C56" t="e">
        <f>+VLOOKUP($A56,'USD X Barril WTI'!$A$6060:$B$8189,2,0)</f>
        <v>#N/A</v>
      </c>
      <c r="D56" s="36">
        <f>+IFERROR(VLOOKUP($A56,'TASA INTERVENCIÓN'!$A$9:$B$4757,2,0),D55)</f>
        <v>3.2500000000000001E-2</v>
      </c>
      <c r="E56" s="52">
        <v>2.5000000000000001E-3</v>
      </c>
      <c r="F56" s="56">
        <f t="shared" si="2"/>
        <v>2.9925187032419087E-2</v>
      </c>
      <c r="G56">
        <f t="shared" si="3"/>
        <v>1.0072970560972774</v>
      </c>
      <c r="H56" s="56">
        <f t="shared" si="0"/>
        <v>24.103941586387901</v>
      </c>
      <c r="I56" s="55">
        <f t="shared" si="1"/>
        <v>2085.6474925996167</v>
      </c>
      <c r="J56" s="33"/>
    </row>
    <row r="57" spans="1:10" x14ac:dyDescent="0.25">
      <c r="A57" s="7">
        <v>41688</v>
      </c>
      <c r="B57" s="9">
        <v>2022.68</v>
      </c>
      <c r="C57">
        <f>+VLOOKUP($A57,'USD X Barril WTI'!$A$6060:$B$8189,2,0)</f>
        <v>102.54</v>
      </c>
      <c r="D57" s="36">
        <f>+IFERROR(VLOOKUP($A57,'TASA INTERVENCIÓN'!$A$9:$B$4757,2,0),D56)</f>
        <v>3.2500000000000001E-2</v>
      </c>
      <c r="E57" s="52">
        <v>2.5000000000000001E-3</v>
      </c>
      <c r="F57" s="56">
        <f t="shared" si="2"/>
        <v>2.9925187032419087E-2</v>
      </c>
      <c r="G57">
        <f t="shared" si="3"/>
        <v>1.0072970560972774</v>
      </c>
      <c r="H57" s="56">
        <f t="shared" si="0"/>
        <v>24.103941586387901</v>
      </c>
      <c r="I57" s="55">
        <f t="shared" si="1"/>
        <v>2085.6474925996167</v>
      </c>
      <c r="J57" s="33"/>
    </row>
    <row r="58" spans="1:10" x14ac:dyDescent="0.25">
      <c r="A58" s="7">
        <v>41689</v>
      </c>
      <c r="B58" s="8">
        <v>2028.54</v>
      </c>
      <c r="C58">
        <f>+VLOOKUP($A58,'USD X Barril WTI'!$A$6060:$B$8189,2,0)</f>
        <v>103.46</v>
      </c>
      <c r="D58" s="36">
        <f>+IFERROR(VLOOKUP($A58,'TASA INTERVENCIÓN'!$A$9:$B$4757,2,0),D57)</f>
        <v>3.2500000000000001E-2</v>
      </c>
      <c r="E58" s="52">
        <v>2.5000000000000001E-3</v>
      </c>
      <c r="F58" s="56">
        <f t="shared" si="2"/>
        <v>2.9925187032419087E-2</v>
      </c>
      <c r="G58">
        <f t="shared" si="3"/>
        <v>1.0072970560972774</v>
      </c>
      <c r="H58" s="56">
        <f t="shared" si="0"/>
        <v>24.103941586387901</v>
      </c>
      <c r="I58" s="55">
        <f t="shared" si="1"/>
        <v>2091.5502533483468</v>
      </c>
      <c r="J58" s="33"/>
    </row>
    <row r="59" spans="1:10" x14ac:dyDescent="0.25">
      <c r="A59" s="7">
        <v>41690</v>
      </c>
      <c r="B59" s="9">
        <v>2042.22</v>
      </c>
      <c r="C59">
        <f>+VLOOKUP($A59,'USD X Barril WTI'!$A$6060:$B$8189,2,0)</f>
        <v>103.2</v>
      </c>
      <c r="D59" s="36">
        <f>+IFERROR(VLOOKUP($A59,'TASA INTERVENCIÓN'!$A$9:$B$4757,2,0),D58)</f>
        <v>3.2500000000000001E-2</v>
      </c>
      <c r="E59" s="52">
        <v>2.5000000000000001E-3</v>
      </c>
      <c r="F59" s="56">
        <f t="shared" si="2"/>
        <v>2.9925187032419087E-2</v>
      </c>
      <c r="G59">
        <f t="shared" si="3"/>
        <v>1.0072970560972774</v>
      </c>
      <c r="H59" s="56">
        <f t="shared" si="0"/>
        <v>24.103941586387901</v>
      </c>
      <c r="I59" s="55">
        <f t="shared" si="1"/>
        <v>2105.3300770757578</v>
      </c>
      <c r="J59" s="33"/>
    </row>
    <row r="60" spans="1:10" x14ac:dyDescent="0.25">
      <c r="A60" s="7">
        <v>41691</v>
      </c>
      <c r="B60" s="8">
        <v>2052.46</v>
      </c>
      <c r="C60">
        <f>+VLOOKUP($A60,'USD X Barril WTI'!$A$6060:$B$8189,2,0)</f>
        <v>102.53</v>
      </c>
      <c r="D60" s="36">
        <f>+IFERROR(VLOOKUP($A60,'TASA INTERVENCIÓN'!$A$9:$B$4757,2,0),D59)</f>
        <v>3.2500000000000001E-2</v>
      </c>
      <c r="E60" s="52">
        <v>2.5000000000000001E-3</v>
      </c>
      <c r="F60" s="56">
        <f t="shared" si="2"/>
        <v>2.9925187032419087E-2</v>
      </c>
      <c r="G60">
        <f t="shared" si="3"/>
        <v>1.0072970560972774</v>
      </c>
      <c r="H60" s="56">
        <f t="shared" si="0"/>
        <v>24.103941586387901</v>
      </c>
      <c r="I60" s="55">
        <f t="shared" si="1"/>
        <v>2115.6447989301937</v>
      </c>
      <c r="J60" s="33"/>
    </row>
    <row r="61" spans="1:10" x14ac:dyDescent="0.25">
      <c r="A61" s="7">
        <v>41692</v>
      </c>
      <c r="B61" s="9">
        <v>2043.96</v>
      </c>
      <c r="C61" t="e">
        <f>+VLOOKUP($A61,'USD X Barril WTI'!$A$6060:$B$8189,2,0)</f>
        <v>#N/A</v>
      </c>
      <c r="D61" s="36">
        <f>+IFERROR(VLOOKUP($A61,'TASA INTERVENCIÓN'!$A$9:$B$4757,2,0),D60)</f>
        <v>3.2500000000000001E-2</v>
      </c>
      <c r="E61" s="52">
        <v>2.5000000000000001E-3</v>
      </c>
      <c r="F61" s="56">
        <f t="shared" si="2"/>
        <v>2.9925187032419087E-2</v>
      </c>
      <c r="G61">
        <f t="shared" si="3"/>
        <v>1.0072970560972774</v>
      </c>
      <c r="H61" s="56">
        <f t="shared" si="0"/>
        <v>24.103941586387901</v>
      </c>
      <c r="I61" s="55">
        <f t="shared" si="1"/>
        <v>2107.082773953367</v>
      </c>
      <c r="J61" s="33"/>
    </row>
    <row r="62" spans="1:10" x14ac:dyDescent="0.25">
      <c r="A62" s="7">
        <v>41693</v>
      </c>
      <c r="B62" s="8">
        <v>2043.96</v>
      </c>
      <c r="C62" t="e">
        <f>+VLOOKUP($A62,'USD X Barril WTI'!$A$6060:$B$8189,2,0)</f>
        <v>#N/A</v>
      </c>
      <c r="D62" s="36">
        <f>+IFERROR(VLOOKUP($A62,'TASA INTERVENCIÓN'!$A$9:$B$4757,2,0),D61)</f>
        <v>3.2500000000000001E-2</v>
      </c>
      <c r="E62" s="52">
        <v>2.5000000000000001E-3</v>
      </c>
      <c r="F62" s="56">
        <f t="shared" si="2"/>
        <v>2.9925187032419087E-2</v>
      </c>
      <c r="G62">
        <f t="shared" si="3"/>
        <v>1.0072970560972774</v>
      </c>
      <c r="H62" s="56">
        <f t="shared" si="0"/>
        <v>24.103941586387901</v>
      </c>
      <c r="I62" s="55">
        <f t="shared" si="1"/>
        <v>2107.082773953367</v>
      </c>
      <c r="J62" s="33"/>
    </row>
    <row r="63" spans="1:10" x14ac:dyDescent="0.25">
      <c r="A63" s="7">
        <v>41694</v>
      </c>
      <c r="B63" s="9">
        <v>2043.96</v>
      </c>
      <c r="C63">
        <f>+VLOOKUP($A63,'USD X Barril WTI'!$A$6060:$B$8189,2,0)</f>
        <v>103.17</v>
      </c>
      <c r="D63" s="36">
        <f>+IFERROR(VLOOKUP($A63,'TASA INTERVENCIÓN'!$A$9:$B$4757,2,0),D62)</f>
        <v>3.2500000000000001E-2</v>
      </c>
      <c r="E63" s="52">
        <v>2.5000000000000001E-3</v>
      </c>
      <c r="F63" s="56">
        <f t="shared" si="2"/>
        <v>2.9925187032419087E-2</v>
      </c>
      <c r="G63">
        <f t="shared" si="3"/>
        <v>1.0072970560972774</v>
      </c>
      <c r="H63" s="56">
        <f t="shared" si="0"/>
        <v>24.103941586387901</v>
      </c>
      <c r="I63" s="55">
        <f t="shared" si="1"/>
        <v>2107.082773953367</v>
      </c>
      <c r="J63" s="33"/>
    </row>
    <row r="64" spans="1:10" x14ac:dyDescent="0.25">
      <c r="A64" s="7">
        <v>41695</v>
      </c>
      <c r="B64" s="8">
        <v>2042.67</v>
      </c>
      <c r="C64">
        <f>+VLOOKUP($A64,'USD X Barril WTI'!$A$6060:$B$8189,2,0)</f>
        <v>102.2</v>
      </c>
      <c r="D64" s="36">
        <f>+IFERROR(VLOOKUP($A64,'TASA INTERVENCIÓN'!$A$9:$B$4757,2,0),D63)</f>
        <v>3.2500000000000001E-2</v>
      </c>
      <c r="E64" s="52">
        <v>2.5000000000000001E-3</v>
      </c>
      <c r="F64" s="56">
        <f t="shared" si="2"/>
        <v>2.9925187032419087E-2</v>
      </c>
      <c r="G64">
        <f t="shared" si="3"/>
        <v>1.0072970560972774</v>
      </c>
      <c r="H64" s="56">
        <f t="shared" si="0"/>
        <v>24.103941586387901</v>
      </c>
      <c r="I64" s="55">
        <f t="shared" si="1"/>
        <v>2105.7833607510015</v>
      </c>
      <c r="J64" s="33"/>
    </row>
    <row r="65" spans="1:12" x14ac:dyDescent="0.25">
      <c r="A65" s="7">
        <v>41696</v>
      </c>
      <c r="B65" s="9">
        <v>2045.45</v>
      </c>
      <c r="C65">
        <f>+VLOOKUP($A65,'USD X Barril WTI'!$A$6060:$B$8189,2,0)</f>
        <v>102.93</v>
      </c>
      <c r="D65" s="36">
        <f>+IFERROR(VLOOKUP($A65,'TASA INTERVENCIÓN'!$A$9:$B$4757,2,0),D64)</f>
        <v>3.2500000000000001E-2</v>
      </c>
      <c r="E65" s="52">
        <v>2.5000000000000001E-3</v>
      </c>
      <c r="F65" s="56">
        <f t="shared" si="2"/>
        <v>2.9925187032419087E-2</v>
      </c>
      <c r="G65">
        <f t="shared" si="3"/>
        <v>1.0072970560972774</v>
      </c>
      <c r="H65" s="56">
        <f t="shared" si="0"/>
        <v>24.103941586387901</v>
      </c>
      <c r="I65" s="55">
        <f t="shared" si="1"/>
        <v>2108.5836465669518</v>
      </c>
      <c r="J65" s="33"/>
    </row>
    <row r="66" spans="1:12" x14ac:dyDescent="0.25">
      <c r="A66" s="7">
        <v>41697</v>
      </c>
      <c r="B66" s="8">
        <v>2053.11</v>
      </c>
      <c r="C66">
        <f>+VLOOKUP($A66,'USD X Barril WTI'!$A$6060:$B$8189,2,0)</f>
        <v>102.68</v>
      </c>
      <c r="D66" s="36">
        <f>+IFERROR(VLOOKUP($A66,'TASA INTERVENCIÓN'!$A$9:$B$4757,2,0),D65)</f>
        <v>3.2500000000000001E-2</v>
      </c>
      <c r="E66" s="52">
        <v>2.5000000000000001E-3</v>
      </c>
      <c r="F66" s="56">
        <f t="shared" si="2"/>
        <v>2.9925187032419087E-2</v>
      </c>
      <c r="G66">
        <f t="shared" si="3"/>
        <v>1.0072970560972774</v>
      </c>
      <c r="H66" s="56">
        <f t="shared" si="0"/>
        <v>24.103941586387901</v>
      </c>
      <c r="I66" s="55">
        <f t="shared" si="1"/>
        <v>2116.2995420166571</v>
      </c>
      <c r="J66" s="33"/>
    </row>
    <row r="67" spans="1:12" x14ac:dyDescent="0.25">
      <c r="A67" s="7">
        <v>41698</v>
      </c>
      <c r="B67" s="9">
        <v>2054.9</v>
      </c>
      <c r="C67">
        <f>+VLOOKUP($A67,'USD X Barril WTI'!$A$6060:$B$8189,2,0)</f>
        <v>102.88</v>
      </c>
      <c r="D67" s="36">
        <f>+IFERROR(VLOOKUP($A67,'TASA INTERVENCIÓN'!$A$9:$B$4757,2,0),D66)</f>
        <v>3.2500000000000001E-2</v>
      </c>
      <c r="E67" s="52">
        <v>2.5000000000000001E-3</v>
      </c>
      <c r="F67" s="56">
        <f t="shared" si="2"/>
        <v>2.9925187032419087E-2</v>
      </c>
      <c r="G67">
        <f t="shared" si="3"/>
        <v>1.0072970560972774</v>
      </c>
      <c r="H67" s="56">
        <f t="shared" si="0"/>
        <v>24.103941586387901</v>
      </c>
      <c r="I67" s="55">
        <f t="shared" si="1"/>
        <v>2118.102603747071</v>
      </c>
      <c r="J67" s="33"/>
    </row>
    <row r="68" spans="1:12" x14ac:dyDescent="0.25">
      <c r="A68" s="7">
        <v>41699</v>
      </c>
      <c r="B68" s="8">
        <v>2046.75</v>
      </c>
      <c r="C68" t="e">
        <f>+VLOOKUP($A68,'USD X Barril WTI'!$A$6060:$B$8189,2,0)</f>
        <v>#N/A</v>
      </c>
      <c r="D68" s="36">
        <f>+IFERROR(VLOOKUP($A68,'TASA INTERVENCIÓN'!$A$9:$B$4757,2,0),D67)</f>
        <v>3.2500000000000001E-2</v>
      </c>
      <c r="E68" s="52">
        <v>2.5000000000000001E-3</v>
      </c>
      <c r="F68" s="56">
        <f t="shared" si="2"/>
        <v>2.9925187032419087E-2</v>
      </c>
      <c r="G68">
        <f t="shared" si="3"/>
        <v>1.0072970560972774</v>
      </c>
      <c r="H68" s="56">
        <f t="shared" si="0"/>
        <v>24.103941586387901</v>
      </c>
      <c r="I68" s="55">
        <f t="shared" si="1"/>
        <v>2109.8931327398782</v>
      </c>
      <c r="J68" s="33"/>
    </row>
    <row r="69" spans="1:12" x14ac:dyDescent="0.25">
      <c r="A69" s="7">
        <v>41700</v>
      </c>
      <c r="B69" s="9">
        <v>2046.75</v>
      </c>
      <c r="C69" t="e">
        <f>+VLOOKUP($A69,'USD X Barril WTI'!$A$6060:$B$8189,2,0)</f>
        <v>#N/A</v>
      </c>
      <c r="D69" s="36">
        <f>+IFERROR(VLOOKUP($A69,'TASA INTERVENCIÓN'!$A$9:$B$4757,2,0),D68)</f>
        <v>3.2500000000000001E-2</v>
      </c>
      <c r="E69" s="52">
        <v>2.5000000000000001E-3</v>
      </c>
      <c r="F69" s="56">
        <f t="shared" si="2"/>
        <v>2.9925187032419087E-2</v>
      </c>
      <c r="G69">
        <f t="shared" si="3"/>
        <v>1.0072970560972774</v>
      </c>
      <c r="H69" s="56">
        <f t="shared" si="0"/>
        <v>24.103941586387901</v>
      </c>
      <c r="I69" s="55">
        <f t="shared" si="1"/>
        <v>2109.8931327398782</v>
      </c>
      <c r="J69" s="33"/>
    </row>
    <row r="70" spans="1:12" x14ac:dyDescent="0.25">
      <c r="A70" s="7">
        <v>41701</v>
      </c>
      <c r="B70" s="8">
        <v>2046.75</v>
      </c>
      <c r="C70">
        <f>+VLOOKUP($A70,'USD X Barril WTI'!$A$6060:$B$8189,2,0)</f>
        <v>105.34</v>
      </c>
      <c r="D70" s="36">
        <f>+IFERROR(VLOOKUP($A70,'TASA INTERVENCIÓN'!$A$9:$B$4757,2,0),D69)</f>
        <v>3.2500000000000001E-2</v>
      </c>
      <c r="E70" s="52">
        <v>2.5000000000000001E-3</v>
      </c>
      <c r="F70" s="56">
        <f t="shared" si="2"/>
        <v>2.9925187032419087E-2</v>
      </c>
      <c r="G70">
        <f t="shared" si="3"/>
        <v>1.0072970560972774</v>
      </c>
      <c r="H70" s="56">
        <f t="shared" si="0"/>
        <v>24.103941586387901</v>
      </c>
      <c r="I70" s="55">
        <f t="shared" si="1"/>
        <v>2109.8931327398782</v>
      </c>
      <c r="J70" s="33"/>
    </row>
    <row r="71" spans="1:12" x14ac:dyDescent="0.25">
      <c r="A71" s="7">
        <v>41702</v>
      </c>
      <c r="B71" s="9">
        <v>2052.5100000000002</v>
      </c>
      <c r="C71">
        <f>+VLOOKUP($A71,'USD X Barril WTI'!$A$6060:$B$8189,2,0)</f>
        <v>103.64</v>
      </c>
      <c r="D71" s="36">
        <f>+IFERROR(VLOOKUP($A71,'TASA INTERVENCIÓN'!$A$9:$B$4757,2,0),D70)</f>
        <v>3.2500000000000001E-2</v>
      </c>
      <c r="E71" s="52">
        <v>2.5000000000000001E-3</v>
      </c>
      <c r="F71" s="56">
        <f t="shared" si="2"/>
        <v>2.9925187032419087E-2</v>
      </c>
      <c r="G71">
        <f>+(1+F71)^(90/365)</f>
        <v>1.0072970560972774</v>
      </c>
      <c r="H71" s="56">
        <f t="shared" si="0"/>
        <v>24.103941586387901</v>
      </c>
      <c r="I71" s="55">
        <f t="shared" si="1"/>
        <v>2115.6951637829989</v>
      </c>
      <c r="J71" s="33"/>
    </row>
    <row r="72" spans="1:12" x14ac:dyDescent="0.25">
      <c r="A72" s="54">
        <v>41703</v>
      </c>
      <c r="B72" s="55">
        <v>2047.75</v>
      </c>
      <c r="C72" s="56">
        <f>+VLOOKUP($A72,'USD X Barril WTI'!$A$6060:$B$8189,2,0)</f>
        <v>101.75</v>
      </c>
      <c r="D72" s="57">
        <f>+IFERROR(VLOOKUP($A72,'TASA INTERVENCIÓN'!$A$9:$B$4757,2,0),D71)</f>
        <v>3.2500000000000001E-2</v>
      </c>
      <c r="E72" s="57">
        <v>2.5000000000000001E-3</v>
      </c>
      <c r="F72" s="56">
        <f t="shared" ref="F72:F135" si="4">((1+D72)/(1+E72))-1</f>
        <v>2.9925187032419087E-2</v>
      </c>
      <c r="G72" s="56">
        <f t="shared" ref="G72:G135" si="5">+(1+F72)^(90/365)</f>
        <v>1.0072970560972774</v>
      </c>
      <c r="H72" s="56">
        <f t="shared" si="0"/>
        <v>24.103941586387901</v>
      </c>
      <c r="I72" s="55">
        <f t="shared" si="1"/>
        <v>2110.9004297959755</v>
      </c>
      <c r="J72" s="33"/>
      <c r="K72" s="34"/>
      <c r="L72" s="56"/>
    </row>
    <row r="73" spans="1:12" x14ac:dyDescent="0.25">
      <c r="A73" s="7">
        <v>41704</v>
      </c>
      <c r="B73" s="9">
        <v>2045.14</v>
      </c>
      <c r="C73">
        <f>+VLOOKUP($A73,'USD X Barril WTI'!$A$6060:$B$8189,2,0)</f>
        <v>101.82</v>
      </c>
      <c r="D73" s="36">
        <f>+IFERROR(VLOOKUP($A73,'TASA INTERVENCIÓN'!$A$9:$B$4757,2,0),D72)</f>
        <v>3.2500000000000001E-2</v>
      </c>
      <c r="E73" s="52">
        <v>2.5000000000000001E-3</v>
      </c>
      <c r="F73">
        <f t="shared" si="4"/>
        <v>2.9925187032419087E-2</v>
      </c>
      <c r="G73">
        <f t="shared" si="5"/>
        <v>1.0072970560972774</v>
      </c>
      <c r="H73" s="56">
        <f t="shared" ref="H73:H89" si="6">+$H$91</f>
        <v>24.103941586387901</v>
      </c>
      <c r="I73" s="55">
        <f t="shared" ref="I73:I100" si="7">+(B73*G73)+($B$1644*H73)</f>
        <v>2108.2713844795617</v>
      </c>
      <c r="J73" s="33"/>
      <c r="K73" s="34"/>
    </row>
    <row r="74" spans="1:12" x14ac:dyDescent="0.25">
      <c r="A74" s="7">
        <v>41705</v>
      </c>
      <c r="B74" s="8">
        <v>2030.02</v>
      </c>
      <c r="C74">
        <f>+VLOOKUP($A74,'USD X Barril WTI'!$A$6060:$B$8189,2,0)</f>
        <v>102.82</v>
      </c>
      <c r="D74" s="36">
        <f>+IFERROR(VLOOKUP($A74,'TASA INTERVENCIÓN'!$A$9:$B$4757,2,0),D73)</f>
        <v>3.2500000000000001E-2</v>
      </c>
      <c r="E74" s="52">
        <v>2.5000000000000001E-3</v>
      </c>
      <c r="F74">
        <f t="shared" si="4"/>
        <v>2.9925187032419087E-2</v>
      </c>
      <c r="G74">
        <f t="shared" si="5"/>
        <v>1.0072970560972774</v>
      </c>
      <c r="H74" s="56">
        <f t="shared" si="6"/>
        <v>24.103941586387901</v>
      </c>
      <c r="I74" s="55">
        <f t="shared" si="7"/>
        <v>2093.0410529913706</v>
      </c>
      <c r="J74" s="33"/>
      <c r="K74" s="34"/>
    </row>
    <row r="75" spans="1:12" x14ac:dyDescent="0.25">
      <c r="A75" s="7">
        <v>41706</v>
      </c>
      <c r="B75" s="9">
        <v>2036.2</v>
      </c>
      <c r="C75" t="e">
        <f>+VLOOKUP($A75,'USD X Barril WTI'!$A$6060:$B$8189,2,0)</f>
        <v>#N/A</v>
      </c>
      <c r="D75" s="36">
        <f>+IFERROR(VLOOKUP($A75,'TASA INTERVENCIÓN'!$A$9:$B$4757,2,0),D74)</f>
        <v>3.2500000000000001E-2</v>
      </c>
      <c r="E75" s="52">
        <v>2.5000000000000001E-3</v>
      </c>
      <c r="F75">
        <f t="shared" si="4"/>
        <v>2.9925187032419087E-2</v>
      </c>
      <c r="G75">
        <f t="shared" si="5"/>
        <v>1.0072970560972774</v>
      </c>
      <c r="H75" s="56">
        <f t="shared" si="6"/>
        <v>24.103941586387901</v>
      </c>
      <c r="I75" s="55">
        <f t="shared" si="7"/>
        <v>2099.2661487980522</v>
      </c>
      <c r="J75" s="33"/>
      <c r="K75" s="34"/>
    </row>
    <row r="76" spans="1:12" x14ac:dyDescent="0.25">
      <c r="A76" s="7">
        <v>41707</v>
      </c>
      <c r="B76" s="8">
        <v>2036.2</v>
      </c>
      <c r="C76" t="e">
        <f>+VLOOKUP($A76,'USD X Barril WTI'!$A$6060:$B$8189,2,0)</f>
        <v>#N/A</v>
      </c>
      <c r="D76" s="36">
        <f>+IFERROR(VLOOKUP($A76,'TASA INTERVENCIÓN'!$A$9:$B$4757,2,0),D75)</f>
        <v>3.2500000000000001E-2</v>
      </c>
      <c r="E76" s="52">
        <v>2.5000000000000001E-3</v>
      </c>
      <c r="F76">
        <f t="shared" si="4"/>
        <v>2.9925187032419087E-2</v>
      </c>
      <c r="G76">
        <f t="shared" si="5"/>
        <v>1.0072970560972774</v>
      </c>
      <c r="H76" s="56">
        <f t="shared" si="6"/>
        <v>24.103941586387901</v>
      </c>
      <c r="I76" s="55">
        <f t="shared" si="7"/>
        <v>2099.2661487980522</v>
      </c>
      <c r="J76" s="33"/>
      <c r="K76" s="34"/>
    </row>
    <row r="77" spans="1:12" x14ac:dyDescent="0.25">
      <c r="A77" s="7">
        <v>41708</v>
      </c>
      <c r="B77" s="9">
        <v>2036.2</v>
      </c>
      <c r="C77">
        <f>+VLOOKUP($A77,'USD X Barril WTI'!$A$6060:$B$8189,2,0)</f>
        <v>101.39</v>
      </c>
      <c r="D77" s="36">
        <f>+IFERROR(VLOOKUP($A77,'TASA INTERVENCIÓN'!$A$9:$B$4757,2,0),D76)</f>
        <v>3.2500000000000001E-2</v>
      </c>
      <c r="E77" s="52">
        <v>2.5000000000000001E-3</v>
      </c>
      <c r="F77">
        <f t="shared" si="4"/>
        <v>2.9925187032419087E-2</v>
      </c>
      <c r="G77">
        <f t="shared" si="5"/>
        <v>1.0072970560972774</v>
      </c>
      <c r="H77" s="56">
        <f t="shared" si="6"/>
        <v>24.103941586387901</v>
      </c>
      <c r="I77" s="55">
        <f t="shared" si="7"/>
        <v>2099.2661487980522</v>
      </c>
      <c r="J77" s="33"/>
      <c r="K77" s="34"/>
    </row>
    <row r="78" spans="1:12" x14ac:dyDescent="0.25">
      <c r="A78" s="7">
        <v>41709</v>
      </c>
      <c r="B78" s="8">
        <v>2042.78</v>
      </c>
      <c r="C78">
        <f>+VLOOKUP($A78,'USD X Barril WTI'!$A$6060:$B$8189,2,0)</f>
        <v>100.29</v>
      </c>
      <c r="D78" s="36">
        <f>+IFERROR(VLOOKUP($A78,'TASA INTERVENCIÓN'!$A$9:$B$4757,2,0),D77)</f>
        <v>3.2500000000000001E-2</v>
      </c>
      <c r="E78" s="52">
        <v>2.5000000000000001E-3</v>
      </c>
      <c r="F78">
        <f t="shared" si="4"/>
        <v>2.9925187032419087E-2</v>
      </c>
      <c r="G78">
        <f t="shared" si="5"/>
        <v>1.0072970560972774</v>
      </c>
      <c r="H78" s="56">
        <f t="shared" si="6"/>
        <v>24.103941586387901</v>
      </c>
      <c r="I78" s="55">
        <f t="shared" si="7"/>
        <v>2105.8941634271723</v>
      </c>
      <c r="J78" s="33"/>
      <c r="K78" s="34"/>
    </row>
    <row r="79" spans="1:12" x14ac:dyDescent="0.25">
      <c r="A79" s="7">
        <v>41710</v>
      </c>
      <c r="B79" s="9">
        <v>2043.59</v>
      </c>
      <c r="C79">
        <f>+VLOOKUP($A79,'USD X Barril WTI'!$A$6060:$B$8189,2,0)</f>
        <v>98.29</v>
      </c>
      <c r="D79" s="36">
        <f>+IFERROR(VLOOKUP($A79,'TASA INTERVENCIÓN'!$A$9:$B$4757,2,0),D78)</f>
        <v>3.2500000000000001E-2</v>
      </c>
      <c r="E79" s="52">
        <v>2.5000000000000001E-3</v>
      </c>
      <c r="F79">
        <f t="shared" si="4"/>
        <v>2.9925187032419087E-2</v>
      </c>
      <c r="G79">
        <f t="shared" si="5"/>
        <v>1.0072970560972774</v>
      </c>
      <c r="H79" s="56">
        <f t="shared" si="6"/>
        <v>24.103941586387901</v>
      </c>
      <c r="I79" s="55">
        <f t="shared" si="7"/>
        <v>2106.7100740426108</v>
      </c>
      <c r="J79" s="33"/>
      <c r="K79" s="34"/>
    </row>
    <row r="80" spans="1:12" x14ac:dyDescent="0.25">
      <c r="A80" s="7">
        <v>41711</v>
      </c>
      <c r="B80" s="8">
        <v>2047.59</v>
      </c>
      <c r="C80">
        <f>+VLOOKUP($A80,'USD X Barril WTI'!$A$6060:$B$8189,2,0)</f>
        <v>98.57</v>
      </c>
      <c r="D80" s="36">
        <f>+IFERROR(VLOOKUP($A80,'TASA INTERVENCIÓN'!$A$9:$B$4757,2,0),D79)</f>
        <v>3.2500000000000001E-2</v>
      </c>
      <c r="E80" s="52">
        <v>2.5000000000000001E-3</v>
      </c>
      <c r="F80">
        <f t="shared" si="4"/>
        <v>2.9925187032419087E-2</v>
      </c>
      <c r="G80">
        <f t="shared" si="5"/>
        <v>1.0072970560972774</v>
      </c>
      <c r="H80" s="56">
        <f t="shared" si="6"/>
        <v>24.103941586387901</v>
      </c>
      <c r="I80" s="55">
        <f t="shared" si="7"/>
        <v>2110.739262267</v>
      </c>
      <c r="J80" s="33"/>
      <c r="K80" s="34"/>
    </row>
    <row r="81" spans="1:12" x14ac:dyDescent="0.25">
      <c r="A81" s="7">
        <v>41712</v>
      </c>
      <c r="B81" s="9">
        <v>2044.48</v>
      </c>
      <c r="C81">
        <f>+VLOOKUP($A81,'USD X Barril WTI'!$A$6060:$B$8189,2,0)</f>
        <v>99.23</v>
      </c>
      <c r="D81" s="36">
        <f>+IFERROR(VLOOKUP($A81,'TASA INTERVENCIÓN'!$A$9:$B$4757,2,0),D80)</f>
        <v>3.2500000000000001E-2</v>
      </c>
      <c r="E81" s="52">
        <v>2.5000000000000001E-3</v>
      </c>
      <c r="F81">
        <f t="shared" si="4"/>
        <v>2.9925187032419087E-2</v>
      </c>
      <c r="G81">
        <f t="shared" si="5"/>
        <v>1.0072970560972774</v>
      </c>
      <c r="H81" s="56">
        <f t="shared" si="6"/>
        <v>24.103941586387901</v>
      </c>
      <c r="I81" s="55">
        <f t="shared" si="7"/>
        <v>2107.6065684225373</v>
      </c>
      <c r="J81" s="33"/>
      <c r="K81" s="34"/>
    </row>
    <row r="82" spans="1:12" x14ac:dyDescent="0.25">
      <c r="A82" s="7">
        <v>41713</v>
      </c>
      <c r="B82" s="8">
        <v>2044.58</v>
      </c>
      <c r="C82" t="e">
        <f>+VLOOKUP($A82,'USD X Barril WTI'!$A$6060:$B$8189,2,0)</f>
        <v>#N/A</v>
      </c>
      <c r="D82" s="36">
        <f>+IFERROR(VLOOKUP($A82,'TASA INTERVENCIÓN'!$A$9:$B$4757,2,0),D81)</f>
        <v>3.2500000000000001E-2</v>
      </c>
      <c r="E82" s="52">
        <v>2.5000000000000001E-3</v>
      </c>
      <c r="F82">
        <f t="shared" si="4"/>
        <v>2.9925187032419087E-2</v>
      </c>
      <c r="G82">
        <f t="shared" si="5"/>
        <v>1.0072970560972774</v>
      </c>
      <c r="H82" s="56">
        <f t="shared" si="6"/>
        <v>24.103941586387901</v>
      </c>
      <c r="I82" s="55">
        <f t="shared" si="7"/>
        <v>2107.7072981281472</v>
      </c>
      <c r="J82" s="33"/>
      <c r="K82" s="34"/>
    </row>
    <row r="83" spans="1:12" x14ac:dyDescent="0.25">
      <c r="A83" s="7">
        <v>41714</v>
      </c>
      <c r="B83" s="9">
        <v>2044.58</v>
      </c>
      <c r="C83" t="e">
        <f>+VLOOKUP($A83,'USD X Barril WTI'!$A$6060:$B$8189,2,0)</f>
        <v>#N/A</v>
      </c>
      <c r="D83" s="36">
        <f>+IFERROR(VLOOKUP($A83,'TASA INTERVENCIÓN'!$A$9:$B$4757,2,0),D82)</f>
        <v>3.2500000000000001E-2</v>
      </c>
      <c r="E83" s="52">
        <v>2.5000000000000001E-3</v>
      </c>
      <c r="F83">
        <f t="shared" si="4"/>
        <v>2.9925187032419087E-2</v>
      </c>
      <c r="G83">
        <f t="shared" si="5"/>
        <v>1.0072970560972774</v>
      </c>
      <c r="H83" s="56">
        <f t="shared" si="6"/>
        <v>24.103941586387901</v>
      </c>
      <c r="I83" s="55">
        <f t="shared" si="7"/>
        <v>2107.7072981281472</v>
      </c>
      <c r="J83" s="33"/>
      <c r="K83" s="34"/>
    </row>
    <row r="84" spans="1:12" x14ac:dyDescent="0.25">
      <c r="A84" s="7">
        <v>41715</v>
      </c>
      <c r="B84" s="8">
        <v>2044.58</v>
      </c>
      <c r="C84">
        <f>+VLOOKUP($A84,'USD X Barril WTI'!$A$6060:$B$8189,2,0)</f>
        <v>98.43</v>
      </c>
      <c r="D84" s="36">
        <f>+IFERROR(VLOOKUP($A84,'TASA INTERVENCIÓN'!$A$9:$B$4757,2,0),D83)</f>
        <v>3.2500000000000001E-2</v>
      </c>
      <c r="E84" s="52">
        <v>2.5000000000000001E-3</v>
      </c>
      <c r="F84">
        <f t="shared" si="4"/>
        <v>2.9925187032419087E-2</v>
      </c>
      <c r="G84">
        <f t="shared" si="5"/>
        <v>1.0072970560972774</v>
      </c>
      <c r="H84" s="56">
        <f t="shared" si="6"/>
        <v>24.103941586387901</v>
      </c>
      <c r="I84" s="55">
        <f t="shared" si="7"/>
        <v>2107.7072981281472</v>
      </c>
      <c r="J84" s="33"/>
      <c r="K84" s="34"/>
    </row>
    <row r="85" spans="1:12" x14ac:dyDescent="0.25">
      <c r="A85" s="7">
        <v>41716</v>
      </c>
      <c r="B85" s="9">
        <v>2035.16</v>
      </c>
      <c r="C85">
        <f>+VLOOKUP($A85,'USD X Barril WTI'!$A$6060:$B$8189,2,0)</f>
        <v>100.08</v>
      </c>
      <c r="D85" s="36">
        <f>+IFERROR(VLOOKUP($A85,'TASA INTERVENCIÓN'!$A$9:$B$4757,2,0),D84)</f>
        <v>3.2500000000000001E-2</v>
      </c>
      <c r="E85" s="52">
        <v>2.5000000000000001E-3</v>
      </c>
      <c r="F85">
        <f t="shared" si="4"/>
        <v>2.9925187032419087E-2</v>
      </c>
      <c r="G85">
        <f t="shared" si="5"/>
        <v>1.0072970560972774</v>
      </c>
      <c r="H85" s="56">
        <f t="shared" si="6"/>
        <v>24.103941586387901</v>
      </c>
      <c r="I85" s="55">
        <f t="shared" si="7"/>
        <v>2098.2185598597111</v>
      </c>
      <c r="J85" s="33"/>
      <c r="K85" s="34"/>
    </row>
    <row r="86" spans="1:12" x14ac:dyDescent="0.25">
      <c r="A86" s="7">
        <v>41717</v>
      </c>
      <c r="B86" s="8">
        <v>2034.86</v>
      </c>
      <c r="C86">
        <f>+VLOOKUP($A86,'USD X Barril WTI'!$A$6060:$B$8189,2,0)</f>
        <v>100.71</v>
      </c>
      <c r="D86" s="36">
        <f>+IFERROR(VLOOKUP($A86,'TASA INTERVENCIÓN'!$A$9:$B$4757,2,0),D85)</f>
        <v>3.2500000000000001E-2</v>
      </c>
      <c r="E86" s="52">
        <v>2.5000000000000001E-3</v>
      </c>
      <c r="F86">
        <f t="shared" si="4"/>
        <v>2.9925187032419087E-2</v>
      </c>
      <c r="G86">
        <f t="shared" si="5"/>
        <v>1.0072970560972774</v>
      </c>
      <c r="H86" s="56">
        <f t="shared" si="6"/>
        <v>24.103941586387901</v>
      </c>
      <c r="I86" s="55">
        <f t="shared" si="7"/>
        <v>2097.9163707428816</v>
      </c>
      <c r="J86" s="33"/>
      <c r="K86" s="34"/>
    </row>
    <row r="87" spans="1:12" x14ac:dyDescent="0.25">
      <c r="A87" s="7">
        <v>41718</v>
      </c>
      <c r="B87" s="9">
        <v>2017.38</v>
      </c>
      <c r="C87">
        <f>+VLOOKUP($A87,'USD X Barril WTI'!$A$6060:$B$8189,2,0)</f>
        <v>99.68</v>
      </c>
      <c r="D87" s="36">
        <f>+IFERROR(VLOOKUP($A87,'TASA INTERVENCIÓN'!$A$9:$B$4757,2,0),D86)</f>
        <v>3.2500000000000001E-2</v>
      </c>
      <c r="E87" s="52">
        <v>2.5000000000000001E-3</v>
      </c>
      <c r="F87">
        <f t="shared" si="4"/>
        <v>2.9925187032419087E-2</v>
      </c>
      <c r="G87">
        <f t="shared" si="5"/>
        <v>1.0072970560972774</v>
      </c>
      <c r="H87" s="56">
        <f t="shared" si="6"/>
        <v>24.103941586387901</v>
      </c>
      <c r="I87" s="55">
        <f t="shared" si="7"/>
        <v>2080.3088182023012</v>
      </c>
      <c r="J87" s="33"/>
      <c r="K87" s="34"/>
    </row>
    <row r="88" spans="1:12" x14ac:dyDescent="0.25">
      <c r="A88" s="7">
        <v>41719</v>
      </c>
      <c r="B88" s="8">
        <v>1998.6</v>
      </c>
      <c r="C88">
        <f>+VLOOKUP($A88,'USD X Barril WTI'!$A$6060:$B$8189,2,0)</f>
        <v>99.97</v>
      </c>
      <c r="D88" s="36">
        <f>+IFERROR(VLOOKUP($A88,'TASA INTERVENCIÓN'!$A$9:$B$4757,2,0),D87)</f>
        <v>3.2500000000000001E-2</v>
      </c>
      <c r="E88" s="52">
        <v>2.5000000000000001E-3</v>
      </c>
      <c r="F88">
        <f t="shared" si="4"/>
        <v>2.9925187032419087E-2</v>
      </c>
      <c r="G88">
        <f t="shared" si="5"/>
        <v>1.0072970560972774</v>
      </c>
      <c r="H88" s="56">
        <f t="shared" si="6"/>
        <v>24.103941586387901</v>
      </c>
      <c r="I88" s="55">
        <f t="shared" si="7"/>
        <v>2061.3917794887943</v>
      </c>
      <c r="J88" s="33"/>
      <c r="K88" s="34"/>
    </row>
    <row r="89" spans="1:12" x14ac:dyDescent="0.25">
      <c r="A89" s="7">
        <v>41720</v>
      </c>
      <c r="B89" s="9">
        <v>1993.85</v>
      </c>
      <c r="C89" t="e">
        <f>+VLOOKUP($A89,'USD X Barril WTI'!$A$6060:$B$8189,2,0)</f>
        <v>#N/A</v>
      </c>
      <c r="D89" s="36">
        <f>+IFERROR(VLOOKUP($A89,'TASA INTERVENCIÓN'!$A$9:$B$4757,2,0),D88)</f>
        <v>3.2500000000000001E-2</v>
      </c>
      <c r="E89" s="52">
        <v>2.5000000000000001E-3</v>
      </c>
      <c r="F89">
        <f t="shared" si="4"/>
        <v>2.9925187032419087E-2</v>
      </c>
      <c r="G89">
        <f t="shared" si="5"/>
        <v>1.0072970560972774</v>
      </c>
      <c r="H89" s="56">
        <f t="shared" si="6"/>
        <v>24.103941586387901</v>
      </c>
      <c r="I89" s="55">
        <f t="shared" si="7"/>
        <v>2056.6071184723323</v>
      </c>
      <c r="J89" s="33"/>
      <c r="K89" s="34"/>
    </row>
    <row r="90" spans="1:12" x14ac:dyDescent="0.25">
      <c r="A90" s="7">
        <v>41721</v>
      </c>
      <c r="B90" s="8">
        <v>1993.85</v>
      </c>
      <c r="C90" t="e">
        <f>+VLOOKUP($A90,'USD X Barril WTI'!$A$6060:$B$8189,2,0)</f>
        <v>#N/A</v>
      </c>
      <c r="D90" s="36">
        <f>+IFERROR(VLOOKUP($A90,'TASA INTERVENCIÓN'!$A$9:$B$4757,2,0),D89)</f>
        <v>3.2500000000000001E-2</v>
      </c>
      <c r="E90" s="52">
        <v>2.5000000000000001E-3</v>
      </c>
      <c r="F90">
        <f t="shared" si="4"/>
        <v>2.9925187032419087E-2</v>
      </c>
      <c r="G90">
        <f t="shared" si="5"/>
        <v>1.0072970560972774</v>
      </c>
      <c r="H90" s="56">
        <f>+$H$91</f>
        <v>24.103941586387901</v>
      </c>
      <c r="I90" s="55">
        <f t="shared" si="7"/>
        <v>2056.6071184723323</v>
      </c>
      <c r="J90" s="33"/>
      <c r="K90" s="34"/>
    </row>
    <row r="91" spans="1:12" x14ac:dyDescent="0.25">
      <c r="A91" s="7">
        <v>41722</v>
      </c>
      <c r="B91" s="9">
        <v>1993.85</v>
      </c>
      <c r="C91">
        <f>+VLOOKUP($A91,'USD X Barril WTI'!$A$6060:$B$8189,2,0)</f>
        <v>100.05</v>
      </c>
      <c r="D91" s="36">
        <f>+IFERROR(VLOOKUP($A91,'TASA INTERVENCIÓN'!$A$9:$B$4757,2,0),D90)</f>
        <v>3.2500000000000001E-2</v>
      </c>
      <c r="E91" s="52">
        <v>2.5000000000000001E-3</v>
      </c>
      <c r="F91">
        <f t="shared" si="4"/>
        <v>2.9925187032419087E-2</v>
      </c>
      <c r="G91">
        <f t="shared" si="5"/>
        <v>1.0072970560972774</v>
      </c>
      <c r="H91" s="56">
        <f>+_xlfn.STDEV.S(A9:A91)</f>
        <v>24.103941586387901</v>
      </c>
      <c r="I91" s="55">
        <f t="shared" si="7"/>
        <v>2056.6071184723323</v>
      </c>
      <c r="J91" s="33"/>
      <c r="K91" s="34"/>
    </row>
    <row r="92" spans="1:12" x14ac:dyDescent="0.25">
      <c r="A92" s="7">
        <v>41723</v>
      </c>
      <c r="B92" s="8">
        <v>1993.85</v>
      </c>
      <c r="C92">
        <f>+VLOOKUP($A92,'USD X Barril WTI'!$A$6060:$B$8189,2,0)</f>
        <v>99.66</v>
      </c>
      <c r="D92" s="36">
        <f>+IFERROR(VLOOKUP($A92,'TASA INTERVENCIÓN'!$A$9:$B$4757,2,0),D91)</f>
        <v>3.2500000000000001E-2</v>
      </c>
      <c r="E92" s="52">
        <v>2.5000000000000001E-3</v>
      </c>
      <c r="F92">
        <f t="shared" si="4"/>
        <v>2.9925187032419087E-2</v>
      </c>
      <c r="G92">
        <f t="shared" si="5"/>
        <v>1.0072970560972774</v>
      </c>
      <c r="H92" s="56">
        <f t="shared" ref="H92:H100" si="8">+_xlfn.STDEV.S(A2:A92)</f>
        <v>24.392621835300936</v>
      </c>
      <c r="I92" s="55">
        <f t="shared" si="7"/>
        <v>2057.1844789701586</v>
      </c>
      <c r="J92" s="33"/>
      <c r="K92" s="34"/>
    </row>
    <row r="93" spans="1:12" x14ac:dyDescent="0.25">
      <c r="A93" s="7">
        <v>41724</v>
      </c>
      <c r="B93" s="9">
        <v>1978.63</v>
      </c>
      <c r="C93">
        <f>+VLOOKUP($A93,'USD X Barril WTI'!$A$6060:$B$8189,2,0)</f>
        <v>100.61</v>
      </c>
      <c r="D93" s="36">
        <f>+IFERROR(VLOOKUP($A93,'TASA INTERVENCIÓN'!$A$9:$B$4757,2,0),D92)</f>
        <v>3.2500000000000001E-2</v>
      </c>
      <c r="E93" s="52">
        <v>2.5000000000000001E-3</v>
      </c>
      <c r="F93">
        <f t="shared" si="4"/>
        <v>2.9925187032419087E-2</v>
      </c>
      <c r="G93">
        <f t="shared" si="5"/>
        <v>1.0072970560972774</v>
      </c>
      <c r="H93" s="56">
        <f t="shared" si="8"/>
        <v>24.681301964577692</v>
      </c>
      <c r="I93" s="55">
        <f t="shared" si="7"/>
        <v>2042.4307780349113</v>
      </c>
      <c r="J93" s="33"/>
      <c r="K93" s="34"/>
    </row>
    <row r="94" spans="1:12" x14ac:dyDescent="0.25">
      <c r="A94" s="7">
        <v>41725</v>
      </c>
      <c r="B94" s="8">
        <v>1973.03</v>
      </c>
      <c r="C94">
        <f>+VLOOKUP($A94,'USD X Barril WTI'!$A$6060:$B$8189,2,0)</f>
        <v>101.25</v>
      </c>
      <c r="D94" s="36">
        <f>+IFERROR(VLOOKUP($A94,'TASA INTERVENCIÓN'!$A$9:$B$4757,2,0),D93)</f>
        <v>3.2500000000000001E-2</v>
      </c>
      <c r="E94" s="52">
        <v>2.5000000000000001E-3</v>
      </c>
      <c r="F94">
        <f t="shared" si="4"/>
        <v>2.9925187032419087E-2</v>
      </c>
      <c r="G94">
        <f t="shared" si="5"/>
        <v>1.0072970560972774</v>
      </c>
      <c r="H94" s="56">
        <f t="shared" si="8"/>
        <v>24.969981978367546</v>
      </c>
      <c r="I94" s="55">
        <f t="shared" si="7"/>
        <v>2037.3672745483461</v>
      </c>
      <c r="J94" s="33"/>
      <c r="K94" s="34"/>
      <c r="L94" s="34"/>
    </row>
    <row r="95" spans="1:12" x14ac:dyDescent="0.25">
      <c r="A95" s="7">
        <v>41726</v>
      </c>
      <c r="B95" s="9">
        <v>1965.64</v>
      </c>
      <c r="C95">
        <f>+VLOOKUP($A95,'USD X Barril WTI'!$A$6060:$B$8189,2,0)</f>
        <v>101.73</v>
      </c>
      <c r="D95" s="36">
        <f>+IFERROR(VLOOKUP($A95,'TASA INTERVENCIÓN'!$A$9:$B$4757,2,0),D94)</f>
        <v>3.2500000000000001E-2</v>
      </c>
      <c r="E95" s="52">
        <v>2.5000000000000001E-3</v>
      </c>
      <c r="F95">
        <f t="shared" si="4"/>
        <v>2.9925187032419087E-2</v>
      </c>
      <c r="G95">
        <f t="shared" si="5"/>
        <v>1.0072970560972774</v>
      </c>
      <c r="H95" s="56">
        <f t="shared" si="8"/>
        <v>25.258661880630179</v>
      </c>
      <c r="I95" s="55">
        <f t="shared" si="7"/>
        <v>2030.5007091083128</v>
      </c>
      <c r="J95" s="33"/>
      <c r="K95" s="34"/>
    </row>
    <row r="96" spans="1:12" x14ac:dyDescent="0.25">
      <c r="A96" s="7">
        <v>41727</v>
      </c>
      <c r="B96" s="8">
        <v>1965.32</v>
      </c>
      <c r="C96" t="e">
        <f>+VLOOKUP($A96,'USD X Barril WTI'!$A$6060:$B$8189,2,0)</f>
        <v>#N/A</v>
      </c>
      <c r="D96" s="36">
        <f>+IFERROR(VLOOKUP($A96,'TASA INTERVENCIÓN'!$A$9:$B$4757,2,0),D95)</f>
        <v>3.2500000000000001E-2</v>
      </c>
      <c r="E96" s="52">
        <v>2.5000000000000001E-3</v>
      </c>
      <c r="F96">
        <f t="shared" si="4"/>
        <v>2.9925187032419087E-2</v>
      </c>
      <c r="G96">
        <f t="shared" si="5"/>
        <v>1.0072970560972774</v>
      </c>
      <c r="H96" s="56">
        <f t="shared" si="8"/>
        <v>25.547341675146292</v>
      </c>
      <c r="I96" s="55">
        <f t="shared" si="7"/>
        <v>2030.7557336393936</v>
      </c>
      <c r="J96" s="33"/>
      <c r="K96" s="34"/>
    </row>
    <row r="97" spans="1:19" x14ac:dyDescent="0.25">
      <c r="A97" s="7">
        <v>41728</v>
      </c>
      <c r="B97" s="9">
        <v>1965.32</v>
      </c>
      <c r="C97" t="e">
        <f>+VLOOKUP($A97,'USD X Barril WTI'!$A$6060:$B$8189,2,0)</f>
        <v>#N/A</v>
      </c>
      <c r="D97" s="36">
        <f>+IFERROR(VLOOKUP($A97,'TASA INTERVENCIÓN'!$A$9:$B$4757,2,0),D96)</f>
        <v>3.2500000000000001E-2</v>
      </c>
      <c r="E97" s="52">
        <v>2.5000000000000001E-3</v>
      </c>
      <c r="F97">
        <f t="shared" si="4"/>
        <v>2.9925187032419087E-2</v>
      </c>
      <c r="G97">
        <f t="shared" si="5"/>
        <v>1.0072970560972774</v>
      </c>
      <c r="H97" s="56">
        <f t="shared" si="8"/>
        <v>25.836021365527625</v>
      </c>
      <c r="I97" s="55">
        <f t="shared" si="7"/>
        <v>2031.3330930201562</v>
      </c>
      <c r="J97" s="33"/>
      <c r="K97" s="34"/>
    </row>
    <row r="98" spans="1:19" x14ac:dyDescent="0.25">
      <c r="A98" s="7">
        <v>41729</v>
      </c>
      <c r="B98" s="8">
        <v>1965.32</v>
      </c>
      <c r="C98">
        <f>+VLOOKUP($A98,'USD X Barril WTI'!$A$6060:$B$8189,2,0)</f>
        <v>101.57</v>
      </c>
      <c r="D98" s="36">
        <f>+IFERROR(VLOOKUP($A98,'TASA INTERVENCIÓN'!$A$9:$B$4757,2,0),D97)</f>
        <v>3.2500000000000001E-2</v>
      </c>
      <c r="E98" s="52">
        <v>2.5000000000000001E-3</v>
      </c>
      <c r="F98">
        <f t="shared" si="4"/>
        <v>2.9925187032419087E-2</v>
      </c>
      <c r="G98">
        <f t="shared" si="5"/>
        <v>1.0072970560972774</v>
      </c>
      <c r="H98" s="56">
        <f t="shared" si="8"/>
        <v>26.124700955226263</v>
      </c>
      <c r="I98" s="55">
        <f t="shared" si="7"/>
        <v>2031.9104521995534</v>
      </c>
      <c r="J98" s="33"/>
      <c r="K98" s="34"/>
      <c r="Q98" s="34"/>
    </row>
    <row r="99" spans="1:19" x14ac:dyDescent="0.25">
      <c r="A99" s="7">
        <v>41730</v>
      </c>
      <c r="B99" s="9">
        <v>1969.45</v>
      </c>
      <c r="C99">
        <f>+VLOOKUP($A99,'USD X Barril WTI'!$A$6060:$B$8189,2,0)</f>
        <v>99.69</v>
      </c>
      <c r="D99" s="36">
        <f>+IFERROR(VLOOKUP($A99,'TASA INTERVENCIÓN'!$A$9:$B$4757,2,0),D98)</f>
        <v>3.2500000000000001E-2</v>
      </c>
      <c r="E99" s="52">
        <v>2.5000000000000001E-3</v>
      </c>
      <c r="F99">
        <f t="shared" si="4"/>
        <v>2.9925187032419087E-2</v>
      </c>
      <c r="G99">
        <f t="shared" si="5"/>
        <v>1.0072970560972774</v>
      </c>
      <c r="H99" s="56">
        <f t="shared" si="8"/>
        <v>26.413380447543375</v>
      </c>
      <c r="I99" s="55">
        <f t="shared" si="7"/>
        <v>2036.6479480258699</v>
      </c>
      <c r="J99" s="33"/>
      <c r="K99" s="34"/>
      <c r="L99" s="32">
        <v>10000</v>
      </c>
      <c r="M99" s="34"/>
    </row>
    <row r="100" spans="1:19" x14ac:dyDescent="0.25">
      <c r="A100" s="7">
        <v>41731</v>
      </c>
      <c r="B100" s="8">
        <v>1966.02</v>
      </c>
      <c r="C100">
        <f>+VLOOKUP($A100,'USD X Barril WTI'!$A$6060:$B$8189,2,0)</f>
        <v>99.6</v>
      </c>
      <c r="D100" s="36">
        <f>+IFERROR(VLOOKUP($A100,'TASA INTERVENCIÓN'!$A$9:$B$4757,2,0),D99)</f>
        <v>3.2500000000000001E-2</v>
      </c>
      <c r="E100" s="52">
        <v>2.5000000000000001E-3</v>
      </c>
      <c r="F100">
        <f t="shared" si="4"/>
        <v>2.9925187032419087E-2</v>
      </c>
      <c r="G100">
        <f t="shared" si="5"/>
        <v>1.0072970560972774</v>
      </c>
      <c r="H100" s="56">
        <f t="shared" si="8"/>
        <v>26.413380447543375</v>
      </c>
      <c r="I100" s="55">
        <f t="shared" si="7"/>
        <v>2033.1929191234558</v>
      </c>
      <c r="J100" s="33"/>
      <c r="K100" s="34"/>
      <c r="L100" s="33">
        <f>+B9</f>
        <v>1926.83</v>
      </c>
      <c r="M100" s="62">
        <f>+I9</f>
        <v>1989.0980697726927</v>
      </c>
      <c r="N100" s="61">
        <f>+(M100-L100)/L100</f>
        <v>3.2316327736589524E-2</v>
      </c>
    </row>
    <row r="101" spans="1:19" x14ac:dyDescent="0.25">
      <c r="A101" s="54">
        <v>41732</v>
      </c>
      <c r="B101" s="55">
        <v>1963.51</v>
      </c>
      <c r="C101" s="56">
        <f>+VLOOKUP($A101,'USD X Barril WTI'!$A$6060:$B$8189,2,0)</f>
        <v>100.29</v>
      </c>
      <c r="D101" s="57">
        <f>+IFERROR(VLOOKUP($A101,'TASA INTERVENCIÓN'!$A$9:$B$4757,2,0),D100)</f>
        <v>3.2500000000000001E-2</v>
      </c>
      <c r="E101" s="57">
        <v>2.5000000000000001E-3</v>
      </c>
      <c r="F101" s="56">
        <f t="shared" si="4"/>
        <v>2.9925187032419087E-2</v>
      </c>
      <c r="G101" s="56">
        <f t="shared" si="5"/>
        <v>1.0072970560972774</v>
      </c>
      <c r="H101" s="56">
        <f>+_xlfn.STDEV.S(A11:A101)</f>
        <v>26.413380447543375</v>
      </c>
      <c r="I101" s="55">
        <f>+(B101*G101)+($B$1644*H101)</f>
        <v>2030.6646035126519</v>
      </c>
      <c r="J101" s="58">
        <f>+I9</f>
        <v>1989.0980697726927</v>
      </c>
      <c r="K101" s="59">
        <f t="shared" ref="K101:K164" si="9">+J101-B101</f>
        <v>25.588069772692734</v>
      </c>
      <c r="L101" s="32">
        <f t="shared" ref="L101:L132" si="10">+$L$99*B9</f>
        <v>19268300</v>
      </c>
      <c r="M101" s="32">
        <f t="shared" ref="M101:M132" si="11">+($L$99*I9)</f>
        <v>19890980.697726928</v>
      </c>
      <c r="N101" s="34">
        <f t="shared" ref="N101:N132" si="12">+$L$99*B101</f>
        <v>19635100</v>
      </c>
      <c r="O101" s="34">
        <f>+M101-L101</f>
        <v>622680.6977269277</v>
      </c>
      <c r="P101" s="34">
        <f t="shared" ref="P101:P132" si="13">+N101-L101</f>
        <v>366800</v>
      </c>
      <c r="Q101" s="60">
        <f>+IF(P101&gt;0,M101-L101,O101+P101)</f>
        <v>622680.6977269277</v>
      </c>
      <c r="R101" s="60">
        <f t="shared" ref="R101:R132" si="14">+M101-L101</f>
        <v>622680.6977269277</v>
      </c>
      <c r="S101" s="61">
        <f t="shared" ref="S101:S164" si="15">+R101/L101</f>
        <v>3.231632773658951E-2</v>
      </c>
    </row>
    <row r="102" spans="1:19" x14ac:dyDescent="0.25">
      <c r="A102" s="7">
        <v>41733</v>
      </c>
      <c r="B102" s="8">
        <v>1966.4</v>
      </c>
      <c r="C102">
        <f>+VLOOKUP($A102,'USD X Barril WTI'!$A$6060:$B$8189,2,0)</f>
        <v>101.16</v>
      </c>
      <c r="D102" s="36">
        <f>+IFERROR(VLOOKUP($A102,'TASA INTERVENCIÓN'!$A$9:$B$4757,2,0),D101)</f>
        <v>3.2500000000000001E-2</v>
      </c>
      <c r="E102" s="52">
        <v>2.5000000000000001E-3</v>
      </c>
      <c r="F102">
        <f t="shared" si="4"/>
        <v>2.9925187032419087E-2</v>
      </c>
      <c r="G102">
        <f t="shared" si="5"/>
        <v>1.0072970560972774</v>
      </c>
      <c r="H102" s="56">
        <f t="shared" ref="H102:H165" si="16">+_xlfn.STDEV.S(A12:A102)</f>
        <v>26.413380447543375</v>
      </c>
      <c r="I102" s="55">
        <f t="shared" ref="I102:I165" si="17">+(B102*G102)+($B$1644*H102)</f>
        <v>2033.5756920047729</v>
      </c>
      <c r="J102" s="33">
        <f>+I10</f>
        <v>1989.0980697726927</v>
      </c>
      <c r="K102" s="34">
        <f t="shared" si="9"/>
        <v>22.698069772692634</v>
      </c>
      <c r="L102" s="32">
        <f t="shared" si="10"/>
        <v>19268300</v>
      </c>
      <c r="M102" s="32">
        <f t="shared" si="11"/>
        <v>19890980.697726928</v>
      </c>
      <c r="N102" s="34">
        <f t="shared" si="12"/>
        <v>19664000</v>
      </c>
      <c r="O102" s="34">
        <f t="shared" ref="O102:O165" si="18">+M102-L102</f>
        <v>622680.6977269277</v>
      </c>
      <c r="P102" s="34">
        <f t="shared" si="13"/>
        <v>395700</v>
      </c>
      <c r="Q102" s="60">
        <f t="shared" ref="Q102:Q107" si="19">+IF(P102&gt;0,M102-L102,O102+P102)</f>
        <v>622680.6977269277</v>
      </c>
      <c r="R102" s="60">
        <f t="shared" si="14"/>
        <v>622680.6977269277</v>
      </c>
      <c r="S102" s="61">
        <f t="shared" si="15"/>
        <v>3.231632773658951E-2</v>
      </c>
    </row>
    <row r="103" spans="1:19" x14ac:dyDescent="0.25">
      <c r="A103" s="7">
        <v>41734</v>
      </c>
      <c r="B103" s="9">
        <v>1951.85</v>
      </c>
      <c r="C103" t="e">
        <f>+VLOOKUP($A103,'USD X Barril WTI'!$A$6060:$B$8189,2,0)</f>
        <v>#N/A</v>
      </c>
      <c r="D103" s="36">
        <f>+IFERROR(VLOOKUP($A103,'TASA INTERVENCIÓN'!$A$9:$B$4757,2,0),D102)</f>
        <v>3.2500000000000001E-2</v>
      </c>
      <c r="E103" s="52">
        <v>2.5000000000000001E-3</v>
      </c>
      <c r="F103">
        <f t="shared" si="4"/>
        <v>2.9925187032419087E-2</v>
      </c>
      <c r="G103">
        <f t="shared" si="5"/>
        <v>1.0072970560972774</v>
      </c>
      <c r="H103" s="56">
        <f t="shared" si="16"/>
        <v>26.413380447543375</v>
      </c>
      <c r="I103" s="55">
        <f t="shared" si="17"/>
        <v>2018.9195198385573</v>
      </c>
      <c r="J103" s="33">
        <f t="shared" ref="J103:J155" si="20">+I11</f>
        <v>2001.246072269226</v>
      </c>
      <c r="K103" s="34">
        <f t="shared" si="9"/>
        <v>49.396072269226124</v>
      </c>
      <c r="L103" s="32">
        <f t="shared" si="10"/>
        <v>19388900</v>
      </c>
      <c r="M103" s="32">
        <f t="shared" si="11"/>
        <v>20012460.722692259</v>
      </c>
      <c r="N103" s="34">
        <f t="shared" si="12"/>
        <v>19518500</v>
      </c>
      <c r="O103" s="34">
        <f t="shared" si="18"/>
        <v>623560.72269225866</v>
      </c>
      <c r="P103" s="34">
        <f t="shared" si="13"/>
        <v>129600</v>
      </c>
      <c r="Q103" s="60">
        <f t="shared" si="19"/>
        <v>623560.72269225866</v>
      </c>
      <c r="R103" s="60">
        <f t="shared" si="14"/>
        <v>623560.72269225866</v>
      </c>
      <c r="S103" s="61">
        <f t="shared" si="15"/>
        <v>3.2160706522405019E-2</v>
      </c>
    </row>
    <row r="104" spans="1:19" x14ac:dyDescent="0.25">
      <c r="A104" s="7">
        <v>41735</v>
      </c>
      <c r="B104" s="8">
        <v>1951.85</v>
      </c>
      <c r="C104" t="e">
        <f>+VLOOKUP($A104,'USD X Barril WTI'!$A$6060:$B$8189,2,0)</f>
        <v>#N/A</v>
      </c>
      <c r="D104" s="36">
        <f>+IFERROR(VLOOKUP($A104,'TASA INTERVENCIÓN'!$A$9:$B$4757,2,0),D103)</f>
        <v>3.2500000000000001E-2</v>
      </c>
      <c r="E104" s="52">
        <v>2.5000000000000001E-3</v>
      </c>
      <c r="F104">
        <f t="shared" si="4"/>
        <v>2.9925187032419087E-2</v>
      </c>
      <c r="G104">
        <f t="shared" si="5"/>
        <v>1.0072970560972774</v>
      </c>
      <c r="H104" s="56">
        <f t="shared" si="16"/>
        <v>26.413380447543375</v>
      </c>
      <c r="I104" s="55">
        <f t="shared" si="17"/>
        <v>2018.9195198385573</v>
      </c>
      <c r="J104" s="33">
        <f t="shared" si="20"/>
        <v>1999.2616970687145</v>
      </c>
      <c r="K104" s="34">
        <f t="shared" si="9"/>
        <v>47.411697068714602</v>
      </c>
      <c r="L104" s="32">
        <f t="shared" si="10"/>
        <v>19369200</v>
      </c>
      <c r="M104" s="32">
        <f t="shared" si="11"/>
        <v>19992616.970687144</v>
      </c>
      <c r="N104" s="34">
        <f t="shared" si="12"/>
        <v>19518500</v>
      </c>
      <c r="O104" s="34">
        <f t="shared" si="18"/>
        <v>623416.9706871435</v>
      </c>
      <c r="P104" s="34">
        <f t="shared" si="13"/>
        <v>149300</v>
      </c>
      <c r="Q104" s="60">
        <f t="shared" si="19"/>
        <v>623416.9706871435</v>
      </c>
      <c r="R104" s="60">
        <f t="shared" si="14"/>
        <v>623416.9706871435</v>
      </c>
      <c r="S104" s="61">
        <f t="shared" si="15"/>
        <v>3.2185994810686215E-2</v>
      </c>
    </row>
    <row r="105" spans="1:19" x14ac:dyDescent="0.25">
      <c r="A105" s="7">
        <v>41736</v>
      </c>
      <c r="B105" s="9">
        <v>1951.85</v>
      </c>
      <c r="C105">
        <f>+VLOOKUP($A105,'USD X Barril WTI'!$A$6060:$B$8189,2,0)</f>
        <v>100.43</v>
      </c>
      <c r="D105" s="36">
        <f>+IFERROR(VLOOKUP($A105,'TASA INTERVENCIÓN'!$A$9:$B$4757,2,0),D104)</f>
        <v>3.2500000000000001E-2</v>
      </c>
      <c r="E105" s="52">
        <v>2.5000000000000001E-3</v>
      </c>
      <c r="F105">
        <f t="shared" si="4"/>
        <v>2.9925187032419087E-2</v>
      </c>
      <c r="G105">
        <f t="shared" si="5"/>
        <v>1.0072970560972774</v>
      </c>
      <c r="H105" s="56">
        <f t="shared" si="16"/>
        <v>26.413380447543375</v>
      </c>
      <c r="I105" s="55">
        <f t="shared" si="17"/>
        <v>2018.9195198385573</v>
      </c>
      <c r="J105" s="33">
        <f t="shared" si="20"/>
        <v>1999.2616970687145</v>
      </c>
      <c r="K105" s="34">
        <f t="shared" si="9"/>
        <v>47.411697068714602</v>
      </c>
      <c r="L105" s="32">
        <f t="shared" si="10"/>
        <v>19369200</v>
      </c>
      <c r="M105" s="32">
        <f t="shared" si="11"/>
        <v>19992616.970687144</v>
      </c>
      <c r="N105" s="34">
        <f t="shared" si="12"/>
        <v>19518500</v>
      </c>
      <c r="O105" s="34">
        <f t="shared" si="18"/>
        <v>623416.9706871435</v>
      </c>
      <c r="P105" s="34">
        <f t="shared" si="13"/>
        <v>149300</v>
      </c>
      <c r="Q105" s="60">
        <f t="shared" si="19"/>
        <v>623416.9706871435</v>
      </c>
      <c r="R105" s="60">
        <f t="shared" si="14"/>
        <v>623416.9706871435</v>
      </c>
      <c r="S105" s="61">
        <f t="shared" si="15"/>
        <v>3.2185994810686215E-2</v>
      </c>
    </row>
    <row r="106" spans="1:19" x14ac:dyDescent="0.25">
      <c r="A106" s="7">
        <v>41737</v>
      </c>
      <c r="B106" s="8">
        <v>1937.59</v>
      </c>
      <c r="C106">
        <f>+VLOOKUP($A106,'USD X Barril WTI'!$A$6060:$B$8189,2,0)</f>
        <v>102.57</v>
      </c>
      <c r="D106" s="36">
        <f>+IFERROR(VLOOKUP($A106,'TASA INTERVENCIÓN'!$A$9:$B$4757,2,0),D105)</f>
        <v>3.2500000000000001E-2</v>
      </c>
      <c r="E106" s="52">
        <v>2.5000000000000001E-3</v>
      </c>
      <c r="F106">
        <f t="shared" si="4"/>
        <v>2.9925187032419087E-2</v>
      </c>
      <c r="G106">
        <f t="shared" si="5"/>
        <v>1.0072970560972774</v>
      </c>
      <c r="H106" s="56">
        <f t="shared" si="16"/>
        <v>26.413380447543375</v>
      </c>
      <c r="I106" s="55">
        <f t="shared" si="17"/>
        <v>2004.5554638186104</v>
      </c>
      <c r="J106" s="33">
        <f t="shared" si="20"/>
        <v>1999.2616970687145</v>
      </c>
      <c r="K106" s="34">
        <f t="shared" si="9"/>
        <v>61.671697068714593</v>
      </c>
      <c r="L106" s="32">
        <f t="shared" si="10"/>
        <v>19369200</v>
      </c>
      <c r="M106" s="32">
        <f t="shared" si="11"/>
        <v>19992616.970687144</v>
      </c>
      <c r="N106" s="34">
        <f t="shared" si="12"/>
        <v>19375900</v>
      </c>
      <c r="O106" s="34">
        <f t="shared" si="18"/>
        <v>623416.9706871435</v>
      </c>
      <c r="P106" s="34">
        <f t="shared" si="13"/>
        <v>6700</v>
      </c>
      <c r="Q106" s="60">
        <f t="shared" si="19"/>
        <v>623416.9706871435</v>
      </c>
      <c r="R106" s="60">
        <f t="shared" si="14"/>
        <v>623416.9706871435</v>
      </c>
      <c r="S106" s="61">
        <f t="shared" si="15"/>
        <v>3.2185994810686215E-2</v>
      </c>
    </row>
    <row r="107" spans="1:19" x14ac:dyDescent="0.25">
      <c r="A107" s="7">
        <v>41738</v>
      </c>
      <c r="B107" s="9">
        <v>1923.95</v>
      </c>
      <c r="C107">
        <f>+VLOOKUP($A107,'USD X Barril WTI'!$A$6060:$B$8189,2,0)</f>
        <v>103.55</v>
      </c>
      <c r="D107" s="36">
        <f>+IFERROR(VLOOKUP($A107,'TASA INTERVENCIÓN'!$A$9:$B$4757,2,0),D106)</f>
        <v>3.2500000000000001E-2</v>
      </c>
      <c r="E107" s="52">
        <v>2.5000000000000001E-3</v>
      </c>
      <c r="F107">
        <f t="shared" si="4"/>
        <v>2.9925187032419087E-2</v>
      </c>
      <c r="G107">
        <f t="shared" si="5"/>
        <v>1.0072970560972774</v>
      </c>
      <c r="H107" s="56">
        <f t="shared" si="16"/>
        <v>26.413380447543375</v>
      </c>
      <c r="I107" s="55">
        <f t="shared" si="17"/>
        <v>1990.8159319734436</v>
      </c>
      <c r="J107" s="33">
        <f t="shared" si="20"/>
        <v>1999.2616970687145</v>
      </c>
      <c r="K107" s="34">
        <f t="shared" si="9"/>
        <v>75.311697068714466</v>
      </c>
      <c r="L107" s="32">
        <f t="shared" si="10"/>
        <v>19369200</v>
      </c>
      <c r="M107" s="32">
        <f t="shared" si="11"/>
        <v>19992616.970687144</v>
      </c>
      <c r="N107" s="34">
        <f t="shared" si="12"/>
        <v>19239500</v>
      </c>
      <c r="O107" s="34">
        <f>+M107-L107</f>
        <v>623416.9706871435</v>
      </c>
      <c r="P107" s="34">
        <f t="shared" si="13"/>
        <v>-129700</v>
      </c>
      <c r="Q107" s="60">
        <f t="shared" si="19"/>
        <v>493716.9706871435</v>
      </c>
      <c r="R107" s="60">
        <f t="shared" si="14"/>
        <v>623416.9706871435</v>
      </c>
      <c r="S107" s="61">
        <f t="shared" si="15"/>
        <v>3.2185994810686215E-2</v>
      </c>
    </row>
    <row r="108" spans="1:19" x14ac:dyDescent="0.25">
      <c r="A108" s="7">
        <v>41739</v>
      </c>
      <c r="B108" s="8">
        <v>1931.09</v>
      </c>
      <c r="C108">
        <f>+VLOOKUP($A108,'USD X Barril WTI'!$A$6060:$B$8189,2,0)</f>
        <v>103.37</v>
      </c>
      <c r="D108" s="36">
        <f>+IFERROR(VLOOKUP($A108,'TASA INTERVENCIÓN'!$A$9:$B$4757,2,0),D107)</f>
        <v>3.2500000000000001E-2</v>
      </c>
      <c r="E108" s="52">
        <v>2.5000000000000001E-3</v>
      </c>
      <c r="F108">
        <f t="shared" si="4"/>
        <v>2.9925187032419087E-2</v>
      </c>
      <c r="G108">
        <f t="shared" si="5"/>
        <v>1.0072970560972774</v>
      </c>
      <c r="H108" s="56">
        <f t="shared" si="16"/>
        <v>26.413380447543375</v>
      </c>
      <c r="I108" s="55">
        <f t="shared" si="17"/>
        <v>1998.0080329539778</v>
      </c>
      <c r="J108" s="33">
        <f t="shared" si="20"/>
        <v>1992.744485115765</v>
      </c>
      <c r="K108" s="34">
        <f t="shared" si="9"/>
        <v>61.654485115765056</v>
      </c>
      <c r="L108" s="32">
        <f t="shared" si="10"/>
        <v>19304500</v>
      </c>
      <c r="M108" s="32">
        <f t="shared" si="11"/>
        <v>19927444.85115765</v>
      </c>
      <c r="N108" s="34">
        <f t="shared" si="12"/>
        <v>19310900</v>
      </c>
      <c r="O108" s="34">
        <f t="shared" si="18"/>
        <v>622944.85115765035</v>
      </c>
      <c r="P108" s="34">
        <f t="shared" si="13"/>
        <v>6400</v>
      </c>
      <c r="Q108" s="60">
        <f t="shared" ref="Q108:Q171" si="21">+IF(P108&gt;0,M108-L108,O108+P108)</f>
        <v>622944.85115765035</v>
      </c>
      <c r="R108" s="60">
        <f t="shared" si="14"/>
        <v>622944.85115765035</v>
      </c>
      <c r="S108" s="61">
        <f t="shared" si="15"/>
        <v>3.2269411337131258E-2</v>
      </c>
    </row>
    <row r="109" spans="1:19" x14ac:dyDescent="0.25">
      <c r="A109" s="7">
        <v>41740</v>
      </c>
      <c r="B109" s="9">
        <v>1920.93</v>
      </c>
      <c r="C109">
        <f>+VLOOKUP($A109,'USD X Barril WTI'!$A$6060:$B$8189,2,0)</f>
        <v>103.68</v>
      </c>
      <c r="D109" s="36">
        <f>+IFERROR(VLOOKUP($A109,'TASA INTERVENCIÓN'!$A$9:$B$4757,2,0),D108)</f>
        <v>3.2500000000000001E-2</v>
      </c>
      <c r="E109" s="52">
        <v>2.5000000000000001E-3</v>
      </c>
      <c r="F109">
        <f t="shared" si="4"/>
        <v>2.9925187032419087E-2</v>
      </c>
      <c r="G109">
        <f t="shared" si="5"/>
        <v>1.0072970560972774</v>
      </c>
      <c r="H109" s="56">
        <f t="shared" si="16"/>
        <v>26.413380447543375</v>
      </c>
      <c r="I109" s="55">
        <f t="shared" si="17"/>
        <v>1987.7738948640299</v>
      </c>
      <c r="J109" s="33">
        <f t="shared" si="20"/>
        <v>1995.5548439022764</v>
      </c>
      <c r="K109" s="34">
        <f t="shared" si="9"/>
        <v>74.624843902276325</v>
      </c>
      <c r="L109" s="32">
        <f t="shared" si="10"/>
        <v>19332400</v>
      </c>
      <c r="M109" s="32">
        <f t="shared" si="11"/>
        <v>19955548.439022765</v>
      </c>
      <c r="N109" s="34">
        <f t="shared" si="12"/>
        <v>19209300</v>
      </c>
      <c r="O109" s="34">
        <f t="shared" si="18"/>
        <v>623148.43902276456</v>
      </c>
      <c r="P109" s="34">
        <f t="shared" si="13"/>
        <v>-123100</v>
      </c>
      <c r="Q109" s="60">
        <f t="shared" si="21"/>
        <v>500048.43902276456</v>
      </c>
      <c r="R109" s="60">
        <f t="shared" si="14"/>
        <v>623148.43902276456</v>
      </c>
      <c r="S109" s="61">
        <f t="shared" si="15"/>
        <v>3.2233371905338426E-2</v>
      </c>
    </row>
    <row r="110" spans="1:19" x14ac:dyDescent="0.25">
      <c r="A110" s="7">
        <v>41741</v>
      </c>
      <c r="B110" s="8">
        <v>1927.28</v>
      </c>
      <c r="C110" t="e">
        <f>+VLOOKUP($A110,'USD X Barril WTI'!$A$6060:$B$8189,2,0)</f>
        <v>#N/A</v>
      </c>
      <c r="D110" s="36">
        <f>+IFERROR(VLOOKUP($A110,'TASA INTERVENCIÓN'!$A$9:$B$4757,2,0),D109)</f>
        <v>3.2500000000000001E-2</v>
      </c>
      <c r="E110" s="52">
        <v>2.5000000000000001E-3</v>
      </c>
      <c r="F110">
        <f t="shared" si="4"/>
        <v>2.9925187032419087E-2</v>
      </c>
      <c r="G110">
        <f t="shared" si="5"/>
        <v>1.0072970560972774</v>
      </c>
      <c r="H110" s="56">
        <f t="shared" si="16"/>
        <v>26.413380447543375</v>
      </c>
      <c r="I110" s="55">
        <f t="shared" si="17"/>
        <v>1994.1702311702475</v>
      </c>
      <c r="J110" s="33">
        <f t="shared" si="20"/>
        <v>1997.2068110742759</v>
      </c>
      <c r="K110" s="34">
        <f t="shared" si="9"/>
        <v>69.926811074275975</v>
      </c>
      <c r="L110" s="32">
        <f t="shared" si="10"/>
        <v>19348800</v>
      </c>
      <c r="M110" s="32">
        <f t="shared" si="11"/>
        <v>19972068.110742759</v>
      </c>
      <c r="N110" s="34">
        <f t="shared" si="12"/>
        <v>19272800</v>
      </c>
      <c r="O110" s="34">
        <f t="shared" si="18"/>
        <v>623268.11074275896</v>
      </c>
      <c r="P110" s="34">
        <f t="shared" si="13"/>
        <v>-76000</v>
      </c>
      <c r="Q110" s="60">
        <f t="shared" si="21"/>
        <v>547268.11074275896</v>
      </c>
      <c r="R110" s="60">
        <f t="shared" si="14"/>
        <v>623268.11074275896</v>
      </c>
      <c r="S110" s="61">
        <f t="shared" si="15"/>
        <v>3.2212235939322278E-2</v>
      </c>
    </row>
    <row r="111" spans="1:19" x14ac:dyDescent="0.25">
      <c r="A111" s="7">
        <v>41742</v>
      </c>
      <c r="B111" s="9">
        <v>1927.28</v>
      </c>
      <c r="C111" t="e">
        <f>+VLOOKUP($A111,'USD X Barril WTI'!$A$6060:$B$8189,2,0)</f>
        <v>#N/A</v>
      </c>
      <c r="D111" s="36">
        <f>+IFERROR(VLOOKUP($A111,'TASA INTERVENCIÓN'!$A$9:$B$4757,2,0),D110)</f>
        <v>3.2500000000000001E-2</v>
      </c>
      <c r="E111" s="52">
        <v>2.5000000000000001E-3</v>
      </c>
      <c r="F111">
        <f t="shared" si="4"/>
        <v>2.9925187032419087E-2</v>
      </c>
      <c r="G111">
        <f t="shared" si="5"/>
        <v>1.0072970560972774</v>
      </c>
      <c r="H111" s="56">
        <f t="shared" si="16"/>
        <v>26.413380447543375</v>
      </c>
      <c r="I111" s="55">
        <f t="shared" si="17"/>
        <v>1994.1702311702475</v>
      </c>
      <c r="J111" s="33">
        <f t="shared" si="20"/>
        <v>1988.8160265969855</v>
      </c>
      <c r="K111" s="34">
        <f t="shared" si="9"/>
        <v>61.536026596985494</v>
      </c>
      <c r="L111" s="32">
        <f t="shared" si="10"/>
        <v>19265500</v>
      </c>
      <c r="M111" s="32">
        <f t="shared" si="11"/>
        <v>19888160.265969854</v>
      </c>
      <c r="N111" s="34">
        <f t="shared" si="12"/>
        <v>19272800</v>
      </c>
      <c r="O111" s="34">
        <f t="shared" si="18"/>
        <v>622660.26596985385</v>
      </c>
      <c r="P111" s="34">
        <f t="shared" si="13"/>
        <v>7300</v>
      </c>
      <c r="Q111" s="60">
        <f t="shared" si="21"/>
        <v>622660.26596985385</v>
      </c>
      <c r="R111" s="60">
        <f t="shared" si="14"/>
        <v>622660.26596985385</v>
      </c>
      <c r="S111" s="61">
        <f t="shared" si="15"/>
        <v>3.2319963975492659E-2</v>
      </c>
    </row>
    <row r="112" spans="1:19" x14ac:dyDescent="0.25">
      <c r="A112" s="7">
        <v>41743</v>
      </c>
      <c r="B112" s="8">
        <v>1927.28</v>
      </c>
      <c r="C112">
        <f>+VLOOKUP($A112,'USD X Barril WTI'!$A$6060:$B$8189,2,0)</f>
        <v>104.05</v>
      </c>
      <c r="D112" s="36">
        <f>+IFERROR(VLOOKUP($A112,'TASA INTERVENCIÓN'!$A$9:$B$4757,2,0),D111)</f>
        <v>3.2500000000000001E-2</v>
      </c>
      <c r="E112" s="52">
        <v>2.5000000000000001E-3</v>
      </c>
      <c r="F112">
        <f t="shared" si="4"/>
        <v>2.9925187032419087E-2</v>
      </c>
      <c r="G112">
        <f t="shared" si="5"/>
        <v>1.0072970560972774</v>
      </c>
      <c r="H112" s="56">
        <f t="shared" si="16"/>
        <v>26.413380447543375</v>
      </c>
      <c r="I112" s="55">
        <f t="shared" si="17"/>
        <v>1994.1702311702475</v>
      </c>
      <c r="J112" s="33">
        <f t="shared" si="20"/>
        <v>1988.8160265969855</v>
      </c>
      <c r="K112" s="34">
        <f t="shared" si="9"/>
        <v>61.536026596985494</v>
      </c>
      <c r="L112" s="32">
        <f t="shared" si="10"/>
        <v>19265500</v>
      </c>
      <c r="M112" s="32">
        <f t="shared" si="11"/>
        <v>19888160.265969854</v>
      </c>
      <c r="N112" s="34">
        <f t="shared" si="12"/>
        <v>19272800</v>
      </c>
      <c r="O112" s="34">
        <f t="shared" si="18"/>
        <v>622660.26596985385</v>
      </c>
      <c r="P112" s="34">
        <f t="shared" si="13"/>
        <v>7300</v>
      </c>
      <c r="Q112" s="60">
        <f t="shared" si="21"/>
        <v>622660.26596985385</v>
      </c>
      <c r="R112" s="60">
        <f t="shared" si="14"/>
        <v>622660.26596985385</v>
      </c>
      <c r="S112" s="61">
        <f t="shared" si="15"/>
        <v>3.2319963975492659E-2</v>
      </c>
    </row>
    <row r="113" spans="1:19" x14ac:dyDescent="0.25">
      <c r="A113" s="7">
        <v>41744</v>
      </c>
      <c r="B113" s="9">
        <v>1926.47</v>
      </c>
      <c r="C113">
        <f>+VLOOKUP($A113,'USD X Barril WTI'!$A$6060:$B$8189,2,0)</f>
        <v>103.7</v>
      </c>
      <c r="D113" s="36">
        <f>+IFERROR(VLOOKUP($A113,'TASA INTERVENCIÓN'!$A$9:$B$4757,2,0),D112)</f>
        <v>3.2500000000000001E-2</v>
      </c>
      <c r="E113" s="52">
        <v>2.5000000000000001E-3</v>
      </c>
      <c r="F113">
        <f t="shared" si="4"/>
        <v>2.9925187032419087E-2</v>
      </c>
      <c r="G113">
        <f t="shared" si="5"/>
        <v>1.0072970560972774</v>
      </c>
      <c r="H113" s="56">
        <f t="shared" si="16"/>
        <v>26.413380447543375</v>
      </c>
      <c r="I113" s="55">
        <f t="shared" si="17"/>
        <v>1993.3543205548085</v>
      </c>
      <c r="J113" s="33">
        <f t="shared" si="20"/>
        <v>1988.8160265969855</v>
      </c>
      <c r="K113" s="34">
        <f t="shared" si="9"/>
        <v>62.346026596985439</v>
      </c>
      <c r="L113" s="32">
        <f t="shared" si="10"/>
        <v>19265500</v>
      </c>
      <c r="M113" s="32">
        <f t="shared" si="11"/>
        <v>19888160.265969854</v>
      </c>
      <c r="N113" s="34">
        <f t="shared" si="12"/>
        <v>19264700</v>
      </c>
      <c r="O113" s="34">
        <f t="shared" si="18"/>
        <v>622660.26596985385</v>
      </c>
      <c r="P113" s="34">
        <f t="shared" si="13"/>
        <v>-800</v>
      </c>
      <c r="Q113" s="60">
        <f t="shared" si="21"/>
        <v>621860.26596985385</v>
      </c>
      <c r="R113" s="60">
        <f t="shared" si="14"/>
        <v>622660.26596985385</v>
      </c>
      <c r="S113" s="61">
        <f t="shared" si="15"/>
        <v>3.2319963975492659E-2</v>
      </c>
    </row>
    <row r="114" spans="1:19" x14ac:dyDescent="0.25">
      <c r="A114" s="7">
        <v>41745</v>
      </c>
      <c r="B114" s="8">
        <v>1932.42</v>
      </c>
      <c r="C114">
        <f>+VLOOKUP($A114,'USD X Barril WTI'!$A$6060:$B$8189,2,0)</f>
        <v>103.71</v>
      </c>
      <c r="D114" s="36">
        <f>+IFERROR(VLOOKUP($A114,'TASA INTERVENCIÓN'!$A$9:$B$4757,2,0),D113)</f>
        <v>3.2500000000000001E-2</v>
      </c>
      <c r="E114" s="52">
        <v>2.5000000000000001E-3</v>
      </c>
      <c r="F114">
        <f t="shared" si="4"/>
        <v>2.9925187032419087E-2</v>
      </c>
      <c r="G114">
        <f t="shared" si="5"/>
        <v>1.0072970560972774</v>
      </c>
      <c r="H114" s="56">
        <f t="shared" si="16"/>
        <v>26.413380447543375</v>
      </c>
      <c r="I114" s="55">
        <f t="shared" si="17"/>
        <v>1999.3477380385875</v>
      </c>
      <c r="J114" s="33">
        <f t="shared" si="20"/>
        <v>1987.0431837782544</v>
      </c>
      <c r="K114" s="34">
        <f t="shared" si="9"/>
        <v>54.623183778254315</v>
      </c>
      <c r="L114" s="32">
        <f t="shared" si="10"/>
        <v>19247900</v>
      </c>
      <c r="M114" s="32">
        <f t="shared" si="11"/>
        <v>19870431.837782543</v>
      </c>
      <c r="N114" s="34">
        <f t="shared" si="12"/>
        <v>19324200</v>
      </c>
      <c r="O114" s="34">
        <f t="shared" si="18"/>
        <v>622531.83778254315</v>
      </c>
      <c r="P114" s="34">
        <f t="shared" si="13"/>
        <v>76300</v>
      </c>
      <c r="Q114" s="60">
        <f t="shared" si="21"/>
        <v>622531.83778254315</v>
      </c>
      <c r="R114" s="60">
        <f t="shared" si="14"/>
        <v>622531.83778254315</v>
      </c>
      <c r="S114" s="61">
        <f t="shared" si="15"/>
        <v>3.2342844558759298E-2</v>
      </c>
    </row>
    <row r="115" spans="1:19" x14ac:dyDescent="0.25">
      <c r="A115" s="7">
        <v>41746</v>
      </c>
      <c r="B115" s="9">
        <v>1930.62</v>
      </c>
      <c r="C115">
        <f>+VLOOKUP($A115,'USD X Barril WTI'!$A$6060:$B$8189,2,0)</f>
        <v>104.33</v>
      </c>
      <c r="D115" s="36">
        <f>+IFERROR(VLOOKUP($A115,'TASA INTERVENCIÓN'!$A$9:$B$4757,2,0),D114)</f>
        <v>3.2500000000000001E-2</v>
      </c>
      <c r="E115" s="52">
        <v>2.5000000000000001E-3</v>
      </c>
      <c r="F115">
        <f t="shared" si="4"/>
        <v>2.9925187032419087E-2</v>
      </c>
      <c r="G115">
        <f t="shared" si="5"/>
        <v>1.0072970560972774</v>
      </c>
      <c r="H115" s="56">
        <f t="shared" si="16"/>
        <v>26.413380447543375</v>
      </c>
      <c r="I115" s="55">
        <f t="shared" si="17"/>
        <v>1997.5346033376122</v>
      </c>
      <c r="J115" s="33">
        <f t="shared" si="20"/>
        <v>1994.9001008158129</v>
      </c>
      <c r="K115" s="34">
        <f t="shared" si="9"/>
        <v>64.280100815813057</v>
      </c>
      <c r="L115" s="32">
        <f t="shared" si="10"/>
        <v>19325900</v>
      </c>
      <c r="M115" s="32">
        <f t="shared" si="11"/>
        <v>19949001.008158129</v>
      </c>
      <c r="N115" s="34">
        <f t="shared" si="12"/>
        <v>19306200</v>
      </c>
      <c r="O115" s="34">
        <f t="shared" si="18"/>
        <v>623101.00815812871</v>
      </c>
      <c r="P115" s="34">
        <f t="shared" si="13"/>
        <v>-19700</v>
      </c>
      <c r="Q115" s="60">
        <f t="shared" si="21"/>
        <v>603401.00815812871</v>
      </c>
      <c r="R115" s="60">
        <f t="shared" si="14"/>
        <v>623101.00815812871</v>
      </c>
      <c r="S115" s="61">
        <f t="shared" si="15"/>
        <v>3.2241758891339019E-2</v>
      </c>
    </row>
    <row r="116" spans="1:19" x14ac:dyDescent="0.25">
      <c r="A116" s="7">
        <v>41747</v>
      </c>
      <c r="B116" s="8">
        <v>1930.62</v>
      </c>
      <c r="C116" t="e">
        <f>+VLOOKUP($A116,'USD X Barril WTI'!$A$6060:$B$8189,2,0)</f>
        <v>#N/A</v>
      </c>
      <c r="D116" s="36">
        <f>+IFERROR(VLOOKUP($A116,'TASA INTERVENCIÓN'!$A$9:$B$4757,2,0),D115)</f>
        <v>3.2500000000000001E-2</v>
      </c>
      <c r="E116" s="52">
        <v>2.5000000000000001E-3</v>
      </c>
      <c r="F116">
        <f t="shared" si="4"/>
        <v>2.9925187032419087E-2</v>
      </c>
      <c r="G116">
        <f t="shared" si="5"/>
        <v>1.0072970560972774</v>
      </c>
      <c r="H116" s="56">
        <f t="shared" si="16"/>
        <v>26.413380447543375</v>
      </c>
      <c r="I116" s="55">
        <f t="shared" si="17"/>
        <v>1997.5346033376122</v>
      </c>
      <c r="J116" s="33">
        <f t="shared" si="20"/>
        <v>2003.8247527328351</v>
      </c>
      <c r="K116" s="34">
        <f t="shared" si="9"/>
        <v>73.204752732835232</v>
      </c>
      <c r="L116" s="32">
        <f t="shared" si="10"/>
        <v>19414500</v>
      </c>
      <c r="M116" s="32">
        <f t="shared" si="11"/>
        <v>20038247.52732835</v>
      </c>
      <c r="N116" s="34">
        <f t="shared" si="12"/>
        <v>19306200</v>
      </c>
      <c r="O116" s="34">
        <f t="shared" si="18"/>
        <v>623747.52732834965</v>
      </c>
      <c r="P116" s="34">
        <f t="shared" si="13"/>
        <v>-108300</v>
      </c>
      <c r="Q116" s="60">
        <f t="shared" si="21"/>
        <v>515447.52732834965</v>
      </c>
      <c r="R116" s="60">
        <f t="shared" si="14"/>
        <v>623747.52732834965</v>
      </c>
      <c r="S116" s="61">
        <f t="shared" si="15"/>
        <v>3.2127921261343305E-2</v>
      </c>
    </row>
    <row r="117" spans="1:19" x14ac:dyDescent="0.25">
      <c r="A117" s="7">
        <v>41748</v>
      </c>
      <c r="B117" s="9">
        <v>1930.62</v>
      </c>
      <c r="C117" t="e">
        <f>+VLOOKUP($A117,'USD X Barril WTI'!$A$6060:$B$8189,2,0)</f>
        <v>#N/A</v>
      </c>
      <c r="D117" s="36">
        <f>+IFERROR(VLOOKUP($A117,'TASA INTERVENCIÓN'!$A$9:$B$4757,2,0),D116)</f>
        <v>3.2500000000000001E-2</v>
      </c>
      <c r="E117" s="52">
        <v>2.5000000000000001E-3</v>
      </c>
      <c r="F117">
        <f t="shared" si="4"/>
        <v>2.9925187032419087E-2</v>
      </c>
      <c r="G117">
        <f t="shared" si="5"/>
        <v>1.0072970560972774</v>
      </c>
      <c r="H117" s="56">
        <f t="shared" si="16"/>
        <v>26.413380447543375</v>
      </c>
      <c r="I117" s="55">
        <f t="shared" si="17"/>
        <v>1997.5346033376122</v>
      </c>
      <c r="J117" s="33">
        <f t="shared" si="20"/>
        <v>2009.5663459525895</v>
      </c>
      <c r="K117" s="34">
        <f t="shared" si="9"/>
        <v>78.946345952589581</v>
      </c>
      <c r="L117" s="32">
        <f t="shared" si="10"/>
        <v>19471500</v>
      </c>
      <c r="M117" s="32">
        <f t="shared" si="11"/>
        <v>20095663.459525894</v>
      </c>
      <c r="N117" s="34">
        <f t="shared" si="12"/>
        <v>19306200</v>
      </c>
      <c r="O117" s="34">
        <f>+M117-L117</f>
        <v>624163.45952589437</v>
      </c>
      <c r="P117" s="34">
        <f t="shared" si="13"/>
        <v>-165300</v>
      </c>
      <c r="Q117" s="60">
        <f>+IF(P117&gt;0,M117-L117,O117+P117)</f>
        <v>458863.45952589437</v>
      </c>
      <c r="R117" s="60">
        <f t="shared" si="14"/>
        <v>624163.45952589437</v>
      </c>
      <c r="S117" s="61">
        <f t="shared" si="15"/>
        <v>3.2055232494974419E-2</v>
      </c>
    </row>
    <row r="118" spans="1:19" x14ac:dyDescent="0.25">
      <c r="A118" s="7">
        <v>41749</v>
      </c>
      <c r="B118" s="8">
        <v>1930.62</v>
      </c>
      <c r="C118" t="e">
        <f>+VLOOKUP($A118,'USD X Barril WTI'!$A$6060:$B$8189,2,0)</f>
        <v>#N/A</v>
      </c>
      <c r="D118" s="36">
        <f>+IFERROR(VLOOKUP($A118,'TASA INTERVENCIÓN'!$A$9:$B$4757,2,0),D117)</f>
        <v>3.2500000000000001E-2</v>
      </c>
      <c r="E118" s="52">
        <v>2.5000000000000001E-3</v>
      </c>
      <c r="F118">
        <f t="shared" si="4"/>
        <v>2.9925187032419087E-2</v>
      </c>
      <c r="G118">
        <f t="shared" si="5"/>
        <v>1.0072970560972774</v>
      </c>
      <c r="H118" s="56">
        <f t="shared" si="16"/>
        <v>26.413380447543375</v>
      </c>
      <c r="I118" s="55">
        <f t="shared" si="17"/>
        <v>1997.5346033376122</v>
      </c>
      <c r="J118" s="33">
        <f t="shared" si="20"/>
        <v>2020.3544974233912</v>
      </c>
      <c r="K118" s="34">
        <f t="shared" si="9"/>
        <v>89.734497423391304</v>
      </c>
      <c r="L118" s="32">
        <f t="shared" si="10"/>
        <v>19578600</v>
      </c>
      <c r="M118" s="32">
        <f t="shared" si="11"/>
        <v>20203544.97423391</v>
      </c>
      <c r="N118" s="34">
        <f t="shared" si="12"/>
        <v>19306200</v>
      </c>
      <c r="O118" s="34">
        <f t="shared" si="18"/>
        <v>624944.97423391044</v>
      </c>
      <c r="P118" s="34">
        <f t="shared" si="13"/>
        <v>-272400</v>
      </c>
      <c r="Q118" s="60">
        <f t="shared" si="21"/>
        <v>352544.97423391044</v>
      </c>
      <c r="R118" s="60">
        <f t="shared" si="14"/>
        <v>624944.97423391044</v>
      </c>
      <c r="S118" s="61">
        <f t="shared" si="15"/>
        <v>3.1919798873970069E-2</v>
      </c>
    </row>
    <row r="119" spans="1:19" x14ac:dyDescent="0.25">
      <c r="A119" s="7">
        <v>41750</v>
      </c>
      <c r="B119" s="9">
        <v>1930.62</v>
      </c>
      <c r="C119">
        <f>+VLOOKUP($A119,'USD X Barril WTI'!$A$6060:$B$8189,2,0)</f>
        <v>104.35</v>
      </c>
      <c r="D119" s="36">
        <f>+IFERROR(VLOOKUP($A119,'TASA INTERVENCIÓN'!$A$9:$B$4757,2,0),D118)</f>
        <v>3.2500000000000001E-2</v>
      </c>
      <c r="E119" s="52">
        <v>2.5000000000000001E-3</v>
      </c>
      <c r="F119">
        <f t="shared" si="4"/>
        <v>2.9925187032419087E-2</v>
      </c>
      <c r="G119">
        <f t="shared" si="5"/>
        <v>1.0072970560972774</v>
      </c>
      <c r="H119" s="56">
        <f t="shared" si="16"/>
        <v>26.413380447543375</v>
      </c>
      <c r="I119" s="55">
        <f t="shared" si="17"/>
        <v>1997.5346033376122</v>
      </c>
      <c r="J119" s="33">
        <f t="shared" si="20"/>
        <v>2020.3544974233912</v>
      </c>
      <c r="K119" s="34">
        <f t="shared" si="9"/>
        <v>89.734497423391304</v>
      </c>
      <c r="L119" s="32">
        <f t="shared" si="10"/>
        <v>19578600</v>
      </c>
      <c r="M119" s="32">
        <f t="shared" si="11"/>
        <v>20203544.97423391</v>
      </c>
      <c r="N119" s="34">
        <f t="shared" si="12"/>
        <v>19306200</v>
      </c>
      <c r="O119" s="34">
        <f t="shared" si="18"/>
        <v>624944.97423391044</v>
      </c>
      <c r="P119" s="34">
        <f t="shared" si="13"/>
        <v>-272400</v>
      </c>
      <c r="Q119" s="60">
        <f t="shared" si="21"/>
        <v>352544.97423391044</v>
      </c>
      <c r="R119" s="60">
        <f t="shared" si="14"/>
        <v>624944.97423391044</v>
      </c>
      <c r="S119" s="61">
        <f t="shared" si="15"/>
        <v>3.1919798873970069E-2</v>
      </c>
    </row>
    <row r="120" spans="1:19" x14ac:dyDescent="0.25">
      <c r="A120" s="7">
        <v>41751</v>
      </c>
      <c r="B120" s="8">
        <v>1921.75</v>
      </c>
      <c r="C120">
        <f>+VLOOKUP($A120,'USD X Barril WTI'!$A$6060:$B$8189,2,0)</f>
        <v>101.69</v>
      </c>
      <c r="D120" s="36">
        <f>+IFERROR(VLOOKUP($A120,'TASA INTERVENCIÓN'!$A$9:$B$4757,2,0),D119)</f>
        <v>3.2500000000000001E-2</v>
      </c>
      <c r="E120" s="52">
        <v>2.5000000000000001E-3</v>
      </c>
      <c r="F120">
        <f t="shared" si="4"/>
        <v>2.9925187032419087E-2</v>
      </c>
      <c r="G120">
        <f t="shared" si="5"/>
        <v>1.0072970560972774</v>
      </c>
      <c r="H120" s="56">
        <f t="shared" si="16"/>
        <v>26.413380447543375</v>
      </c>
      <c r="I120" s="55">
        <f t="shared" si="17"/>
        <v>1988.5998784500293</v>
      </c>
      <c r="J120" s="33">
        <f t="shared" si="20"/>
        <v>2020.3544974233912</v>
      </c>
      <c r="K120" s="34">
        <f t="shared" si="9"/>
        <v>98.604497423391194</v>
      </c>
      <c r="L120" s="32">
        <f t="shared" si="10"/>
        <v>19578600</v>
      </c>
      <c r="M120" s="32">
        <f t="shared" si="11"/>
        <v>20203544.97423391</v>
      </c>
      <c r="N120" s="34">
        <f t="shared" si="12"/>
        <v>19217500</v>
      </c>
      <c r="O120" s="34">
        <f t="shared" si="18"/>
        <v>624944.97423391044</v>
      </c>
      <c r="P120" s="34">
        <f t="shared" si="13"/>
        <v>-361100</v>
      </c>
      <c r="Q120" s="60">
        <f t="shared" si="21"/>
        <v>263844.97423391044</v>
      </c>
      <c r="R120" s="60">
        <f t="shared" si="14"/>
        <v>624944.97423391044</v>
      </c>
      <c r="S120" s="61">
        <f t="shared" si="15"/>
        <v>3.1919798873970069E-2</v>
      </c>
    </row>
    <row r="121" spans="1:19" x14ac:dyDescent="0.25">
      <c r="A121" s="7">
        <v>41752</v>
      </c>
      <c r="B121" s="9">
        <v>1929.66</v>
      </c>
      <c r="C121">
        <f>+VLOOKUP($A121,'USD X Barril WTI'!$A$6060:$B$8189,2,0)</f>
        <v>101.47</v>
      </c>
      <c r="D121" s="36">
        <f>+IFERROR(VLOOKUP($A121,'TASA INTERVENCIÓN'!$A$9:$B$4757,2,0),D120)</f>
        <v>3.2500000000000001E-2</v>
      </c>
      <c r="E121" s="52">
        <v>2.5000000000000001E-3</v>
      </c>
      <c r="F121">
        <f t="shared" si="4"/>
        <v>2.9925187032419087E-2</v>
      </c>
      <c r="G121">
        <f t="shared" si="5"/>
        <v>1.0072970560972774</v>
      </c>
      <c r="H121" s="56">
        <f t="shared" si="16"/>
        <v>26.413380447543375</v>
      </c>
      <c r="I121" s="55">
        <f t="shared" si="17"/>
        <v>1996.5675981637592</v>
      </c>
      <c r="J121" s="33">
        <f t="shared" si="20"/>
        <v>2020.3544974233912</v>
      </c>
      <c r="K121" s="34">
        <f t="shared" si="9"/>
        <v>90.694497423391113</v>
      </c>
      <c r="L121" s="32">
        <f t="shared" si="10"/>
        <v>19578600</v>
      </c>
      <c r="M121" s="32">
        <f t="shared" si="11"/>
        <v>20203544.97423391</v>
      </c>
      <c r="N121" s="34">
        <f t="shared" si="12"/>
        <v>19296600</v>
      </c>
      <c r="O121" s="34">
        <f t="shared" si="18"/>
        <v>624944.97423391044</v>
      </c>
      <c r="P121" s="34">
        <f t="shared" si="13"/>
        <v>-282000</v>
      </c>
      <c r="Q121" s="60">
        <f t="shared" si="21"/>
        <v>342944.97423391044</v>
      </c>
      <c r="R121" s="60">
        <f t="shared" si="14"/>
        <v>624944.97423391044</v>
      </c>
      <c r="S121" s="61">
        <f t="shared" si="15"/>
        <v>3.1919798873970069E-2</v>
      </c>
    </row>
    <row r="122" spans="1:19" x14ac:dyDescent="0.25">
      <c r="A122" s="7">
        <v>41753</v>
      </c>
      <c r="B122" s="8">
        <v>1936.63</v>
      </c>
      <c r="C122">
        <f>+VLOOKUP($A122,'USD X Barril WTI'!$A$6060:$B$8189,2,0)</f>
        <v>102.2</v>
      </c>
      <c r="D122" s="36">
        <f>+IFERROR(VLOOKUP($A122,'TASA INTERVENCIÓN'!$A$9:$B$4757,2,0),D121)</f>
        <v>3.2500000000000001E-2</v>
      </c>
      <c r="E122" s="52">
        <v>2.5000000000000001E-3</v>
      </c>
      <c r="F122">
        <f t="shared" si="4"/>
        <v>2.9925187032419087E-2</v>
      </c>
      <c r="G122">
        <f t="shared" si="5"/>
        <v>1.0072970560972774</v>
      </c>
      <c r="H122" s="56">
        <f t="shared" si="16"/>
        <v>26.413380447543375</v>
      </c>
      <c r="I122" s="55">
        <f t="shared" si="17"/>
        <v>2003.5884586447573</v>
      </c>
      <c r="J122" s="33">
        <f t="shared" si="20"/>
        <v>2044.6505024164576</v>
      </c>
      <c r="K122" s="34">
        <f t="shared" si="9"/>
        <v>108.02050241645748</v>
      </c>
      <c r="L122" s="32">
        <f t="shared" si="10"/>
        <v>19819800</v>
      </c>
      <c r="M122" s="32">
        <f t="shared" si="11"/>
        <v>20446505.024164576</v>
      </c>
      <c r="N122" s="34">
        <f t="shared" si="12"/>
        <v>19366300</v>
      </c>
      <c r="O122" s="34">
        <f t="shared" si="18"/>
        <v>626705.02416457608</v>
      </c>
      <c r="P122" s="34">
        <f t="shared" si="13"/>
        <v>-453500</v>
      </c>
      <c r="Q122" s="60">
        <f t="shared" si="21"/>
        <v>173205.02416457608</v>
      </c>
      <c r="R122" s="60">
        <f t="shared" si="14"/>
        <v>626705.02416457608</v>
      </c>
      <c r="S122" s="61">
        <f t="shared" si="15"/>
        <v>3.1620148748452363E-2</v>
      </c>
    </row>
    <row r="123" spans="1:19" x14ac:dyDescent="0.25">
      <c r="A123" s="7">
        <v>41754</v>
      </c>
      <c r="B123" s="9">
        <v>1936.07</v>
      </c>
      <c r="C123">
        <f>+VLOOKUP($A123,'USD X Barril WTI'!$A$6060:$B$8189,2,0)</f>
        <v>100.85</v>
      </c>
      <c r="D123" s="36">
        <f>+IFERROR(VLOOKUP($A123,'TASA INTERVENCIÓN'!$A$9:$B$4757,2,0),D122)</f>
        <v>3.2500000000000001E-2</v>
      </c>
      <c r="E123" s="52">
        <v>2.5000000000000001E-3</v>
      </c>
      <c r="F123">
        <f t="shared" si="4"/>
        <v>2.9925187032419087E-2</v>
      </c>
      <c r="G123">
        <f t="shared" si="5"/>
        <v>1.0072970560972774</v>
      </c>
      <c r="H123" s="56">
        <f t="shared" si="16"/>
        <v>26.413380447543375</v>
      </c>
      <c r="I123" s="55">
        <f t="shared" si="17"/>
        <v>2003.0243722933424</v>
      </c>
      <c r="J123" s="33">
        <f t="shared" si="20"/>
        <v>2046.1614480006035</v>
      </c>
      <c r="K123" s="34">
        <f t="shared" si="9"/>
        <v>110.09144800060358</v>
      </c>
      <c r="L123" s="32">
        <f t="shared" si="10"/>
        <v>19834800</v>
      </c>
      <c r="M123" s="32">
        <f t="shared" si="11"/>
        <v>20461614.480006035</v>
      </c>
      <c r="N123" s="34">
        <f t="shared" si="12"/>
        <v>19360700</v>
      </c>
      <c r="O123" s="34">
        <f t="shared" si="18"/>
        <v>626814.48000603542</v>
      </c>
      <c r="P123" s="34">
        <f t="shared" si="13"/>
        <v>-474100</v>
      </c>
      <c r="Q123" s="60">
        <f t="shared" si="21"/>
        <v>152714.48000603542</v>
      </c>
      <c r="R123" s="60">
        <f t="shared" si="14"/>
        <v>626814.48000603542</v>
      </c>
      <c r="S123" s="61">
        <f t="shared" si="15"/>
        <v>3.1601754492409068E-2</v>
      </c>
    </row>
    <row r="124" spans="1:19" x14ac:dyDescent="0.25">
      <c r="A124" s="7">
        <v>41755</v>
      </c>
      <c r="B124" s="8">
        <v>1942.37</v>
      </c>
      <c r="C124" t="e">
        <f>+VLOOKUP($A124,'USD X Barril WTI'!$A$6060:$B$8189,2,0)</f>
        <v>#N/A</v>
      </c>
      <c r="D124" s="36">
        <f>+IFERROR(VLOOKUP($A124,'TASA INTERVENCIÓN'!$A$9:$B$4757,2,0),D123)</f>
        <v>3.2500000000000001E-2</v>
      </c>
      <c r="E124" s="52">
        <v>2.5000000000000001E-3</v>
      </c>
      <c r="F124">
        <f t="shared" si="4"/>
        <v>2.9925187032419087E-2</v>
      </c>
      <c r="G124">
        <f t="shared" si="5"/>
        <v>1.0072970560972774</v>
      </c>
      <c r="H124" s="56">
        <f t="shared" si="16"/>
        <v>26.413380447543375</v>
      </c>
      <c r="I124" s="55">
        <f t="shared" si="17"/>
        <v>2009.3703437467552</v>
      </c>
      <c r="J124" s="33">
        <f t="shared" si="20"/>
        <v>2055.9825942975517</v>
      </c>
      <c r="K124" s="34">
        <f t="shared" si="9"/>
        <v>113.61259429755182</v>
      </c>
      <c r="L124" s="32">
        <f t="shared" si="10"/>
        <v>19932300</v>
      </c>
      <c r="M124" s="32">
        <f t="shared" si="11"/>
        <v>20559825.942975517</v>
      </c>
      <c r="N124" s="34">
        <f t="shared" si="12"/>
        <v>19423700</v>
      </c>
      <c r="O124" s="34">
        <f t="shared" si="18"/>
        <v>627525.94297551736</v>
      </c>
      <c r="P124" s="34">
        <f t="shared" si="13"/>
        <v>-508600</v>
      </c>
      <c r="Q124" s="60">
        <f t="shared" si="21"/>
        <v>118925.94297551736</v>
      </c>
      <c r="R124" s="60">
        <f t="shared" si="14"/>
        <v>627525.94297551736</v>
      </c>
      <c r="S124" s="61">
        <f t="shared" si="15"/>
        <v>3.148286665239422E-2</v>
      </c>
    </row>
    <row r="125" spans="1:19" x14ac:dyDescent="0.25">
      <c r="A125" s="7">
        <v>41756</v>
      </c>
      <c r="B125" s="9">
        <v>1942.37</v>
      </c>
      <c r="C125" t="e">
        <f>+VLOOKUP($A125,'USD X Barril WTI'!$A$6060:$B$8189,2,0)</f>
        <v>#N/A</v>
      </c>
      <c r="D125" s="36">
        <f>+IFERROR(VLOOKUP($A125,'TASA INTERVENCIÓN'!$A$9:$B$4757,2,0),D124)</f>
        <v>3.2500000000000001E-2</v>
      </c>
      <c r="E125" s="52">
        <v>2.5000000000000001E-3</v>
      </c>
      <c r="F125">
        <f t="shared" si="4"/>
        <v>2.9925187032419087E-2</v>
      </c>
      <c r="G125">
        <f t="shared" si="5"/>
        <v>1.0072970560972774</v>
      </c>
      <c r="H125" s="56">
        <f t="shared" si="16"/>
        <v>26.413380447543375</v>
      </c>
      <c r="I125" s="55">
        <f t="shared" si="17"/>
        <v>2009.3703437467552</v>
      </c>
      <c r="J125" s="33">
        <f t="shared" si="20"/>
        <v>2063.2854979542572</v>
      </c>
      <c r="K125" s="34">
        <f t="shared" si="9"/>
        <v>120.91549795425726</v>
      </c>
      <c r="L125" s="32">
        <f t="shared" si="10"/>
        <v>20004800</v>
      </c>
      <c r="M125" s="32">
        <f t="shared" si="11"/>
        <v>20632854.979542572</v>
      </c>
      <c r="N125" s="34">
        <f t="shared" si="12"/>
        <v>19423700</v>
      </c>
      <c r="O125" s="34">
        <f t="shared" si="18"/>
        <v>628054.97954257205</v>
      </c>
      <c r="P125" s="34">
        <f t="shared" si="13"/>
        <v>-581100</v>
      </c>
      <c r="Q125" s="60">
        <f t="shared" si="21"/>
        <v>46954.979542572051</v>
      </c>
      <c r="R125" s="60">
        <f t="shared" si="14"/>
        <v>628054.97954257205</v>
      </c>
      <c r="S125" s="61">
        <f t="shared" si="15"/>
        <v>3.1395214125738424E-2</v>
      </c>
    </row>
    <row r="126" spans="1:19" x14ac:dyDescent="0.25">
      <c r="A126" s="7">
        <v>41757</v>
      </c>
      <c r="B126" s="8">
        <v>1942.37</v>
      </c>
      <c r="C126">
        <f>+VLOOKUP($A126,'USD X Barril WTI'!$A$6060:$B$8189,2,0)</f>
        <v>101.13</v>
      </c>
      <c r="D126" s="36">
        <f>+IFERROR(VLOOKUP($A126,'TASA INTERVENCIÓN'!$A$9:$B$4757,2,0),D125)</f>
        <v>3.5000000000000003E-2</v>
      </c>
      <c r="E126" s="52">
        <v>2.5000000000000001E-3</v>
      </c>
      <c r="F126">
        <f t="shared" si="4"/>
        <v>3.2418952618453734E-2</v>
      </c>
      <c r="G126">
        <f t="shared" si="5"/>
        <v>1.0078978996447998</v>
      </c>
      <c r="H126" s="56">
        <f t="shared" si="16"/>
        <v>26.413380447543375</v>
      </c>
      <c r="I126" s="55">
        <f t="shared" si="17"/>
        <v>2010.5374042281564</v>
      </c>
      <c r="J126" s="33">
        <f t="shared" si="20"/>
        <v>2063.2854979542572</v>
      </c>
      <c r="K126" s="34">
        <f t="shared" si="9"/>
        <v>120.91549795425726</v>
      </c>
      <c r="L126" s="32">
        <f t="shared" si="10"/>
        <v>20004800</v>
      </c>
      <c r="M126" s="32">
        <f t="shared" si="11"/>
        <v>20632854.979542572</v>
      </c>
      <c r="N126" s="34">
        <f t="shared" si="12"/>
        <v>19423700</v>
      </c>
      <c r="O126" s="34">
        <f t="shared" si="18"/>
        <v>628054.97954257205</v>
      </c>
      <c r="P126" s="34">
        <f t="shared" si="13"/>
        <v>-581100</v>
      </c>
      <c r="Q126" s="60">
        <f t="shared" si="21"/>
        <v>46954.979542572051</v>
      </c>
      <c r="R126" s="60">
        <f t="shared" si="14"/>
        <v>628054.97954257205</v>
      </c>
      <c r="S126" s="61">
        <f t="shared" si="15"/>
        <v>3.1395214125738424E-2</v>
      </c>
    </row>
    <row r="127" spans="1:19" x14ac:dyDescent="0.25">
      <c r="A127" s="7">
        <v>41758</v>
      </c>
      <c r="B127" s="9">
        <v>1936.13</v>
      </c>
      <c r="C127">
        <f>+VLOOKUP($A127,'USD X Barril WTI'!$A$6060:$B$8189,2,0)</f>
        <v>101.56</v>
      </c>
      <c r="D127" s="36">
        <f>+IFERROR(VLOOKUP($A127,'TASA INTERVENCIÓN'!$A$9:$B$4757,2,0),D126)</f>
        <v>3.5000000000000003E-2</v>
      </c>
      <c r="E127" s="52">
        <v>2.5000000000000001E-3</v>
      </c>
      <c r="F127">
        <f t="shared" si="4"/>
        <v>3.2418952618453734E-2</v>
      </c>
      <c r="G127">
        <f t="shared" si="5"/>
        <v>1.0078978996447998</v>
      </c>
      <c r="H127" s="56">
        <f t="shared" si="16"/>
        <v>26.413380447543375</v>
      </c>
      <c r="I127" s="55">
        <f t="shared" si="17"/>
        <v>2004.2481213343731</v>
      </c>
      <c r="J127" s="33">
        <f t="shared" si="20"/>
        <v>2063.2854979542572</v>
      </c>
      <c r="K127" s="34">
        <f t="shared" si="9"/>
        <v>127.15549795425704</v>
      </c>
      <c r="L127" s="32">
        <f t="shared" si="10"/>
        <v>20004800</v>
      </c>
      <c r="M127" s="32">
        <f t="shared" si="11"/>
        <v>20632854.979542572</v>
      </c>
      <c r="N127" s="34">
        <f t="shared" si="12"/>
        <v>19361300</v>
      </c>
      <c r="O127" s="34">
        <f t="shared" si="18"/>
        <v>628054.97954257205</v>
      </c>
      <c r="P127" s="34">
        <f t="shared" si="13"/>
        <v>-643500</v>
      </c>
      <c r="Q127" s="60">
        <f t="shared" si="21"/>
        <v>-15445.020457427949</v>
      </c>
      <c r="R127" s="60">
        <f t="shared" si="14"/>
        <v>628054.97954257205</v>
      </c>
      <c r="S127" s="61">
        <f t="shared" si="15"/>
        <v>3.1395214125738424E-2</v>
      </c>
    </row>
    <row r="128" spans="1:19" x14ac:dyDescent="0.25">
      <c r="A128" s="7">
        <v>41759</v>
      </c>
      <c r="B128" s="8">
        <v>1935.14</v>
      </c>
      <c r="C128">
        <f>+VLOOKUP($A128,'USD X Barril WTI'!$A$6060:$B$8189,2,0)</f>
        <v>100.07</v>
      </c>
      <c r="D128" s="36">
        <f>+IFERROR(VLOOKUP($A128,'TASA INTERVENCIÓN'!$A$9:$B$4757,2,0),D127)</f>
        <v>3.5000000000000003E-2</v>
      </c>
      <c r="E128" s="52">
        <v>2.5000000000000001E-3</v>
      </c>
      <c r="F128">
        <f t="shared" si="4"/>
        <v>3.2418952618453734E-2</v>
      </c>
      <c r="G128">
        <f t="shared" si="5"/>
        <v>1.0078978996447998</v>
      </c>
      <c r="H128" s="56">
        <f t="shared" si="16"/>
        <v>26.413380447543375</v>
      </c>
      <c r="I128" s="55">
        <f t="shared" si="17"/>
        <v>2003.250302413725</v>
      </c>
      <c r="J128" s="33">
        <f t="shared" si="20"/>
        <v>2060.6967445200871</v>
      </c>
      <c r="K128" s="34">
        <f t="shared" si="9"/>
        <v>125.55674452008702</v>
      </c>
      <c r="L128" s="32">
        <f t="shared" si="10"/>
        <v>19979100</v>
      </c>
      <c r="M128" s="32">
        <f t="shared" si="11"/>
        <v>20606967.445200872</v>
      </c>
      <c r="N128" s="34">
        <f t="shared" si="12"/>
        <v>19351400</v>
      </c>
      <c r="O128" s="34">
        <f t="shared" si="18"/>
        <v>627867.44520087168</v>
      </c>
      <c r="P128" s="34">
        <f t="shared" si="13"/>
        <v>-627700</v>
      </c>
      <c r="Q128" s="60">
        <f t="shared" si="21"/>
        <v>167.44520087167621</v>
      </c>
      <c r="R128" s="60">
        <f t="shared" si="14"/>
        <v>627867.44520087168</v>
      </c>
      <c r="S128" s="61">
        <f t="shared" si="15"/>
        <v>3.1426212652265202E-2</v>
      </c>
    </row>
    <row r="129" spans="1:19" x14ac:dyDescent="0.25">
      <c r="A129" s="7">
        <v>41760</v>
      </c>
      <c r="B129" s="9">
        <v>1933.46</v>
      </c>
      <c r="C129">
        <f>+VLOOKUP($A129,'USD X Barril WTI'!$A$6060:$B$8189,2,0)</f>
        <v>99.69</v>
      </c>
      <c r="D129" s="36">
        <f>+IFERROR(VLOOKUP($A129,'TASA INTERVENCIÓN'!$A$9:$B$4757,2,0),D128)</f>
        <v>3.5000000000000003E-2</v>
      </c>
      <c r="E129" s="52">
        <v>2.5000000000000001E-3</v>
      </c>
      <c r="F129">
        <f t="shared" si="4"/>
        <v>3.2418952618453734E-2</v>
      </c>
      <c r="G129">
        <f t="shared" si="5"/>
        <v>1.0078978996447998</v>
      </c>
      <c r="H129" s="56">
        <f t="shared" si="16"/>
        <v>26.413380447543375</v>
      </c>
      <c r="I129" s="55">
        <f t="shared" si="17"/>
        <v>2001.5570339423216</v>
      </c>
      <c r="J129" s="33">
        <f t="shared" si="20"/>
        <v>2063.3660817187447</v>
      </c>
      <c r="K129" s="34">
        <f t="shared" si="9"/>
        <v>129.90608171874464</v>
      </c>
      <c r="L129" s="32">
        <f t="shared" si="10"/>
        <v>20005600</v>
      </c>
      <c r="M129" s="32">
        <f t="shared" si="11"/>
        <v>20633660.817187447</v>
      </c>
      <c r="N129" s="34">
        <f t="shared" si="12"/>
        <v>19334600</v>
      </c>
      <c r="O129" s="34">
        <f t="shared" si="18"/>
        <v>628060.8171874471</v>
      </c>
      <c r="P129" s="34">
        <f t="shared" si="13"/>
        <v>-671000</v>
      </c>
      <c r="Q129" s="60">
        <f t="shared" si="21"/>
        <v>-42939.182812552899</v>
      </c>
      <c r="R129" s="60">
        <f t="shared" si="14"/>
        <v>628060.8171874471</v>
      </c>
      <c r="S129" s="61">
        <f t="shared" si="15"/>
        <v>3.1394250469240971E-2</v>
      </c>
    </row>
    <row r="130" spans="1:19" x14ac:dyDescent="0.25">
      <c r="A130" s="7">
        <v>41761</v>
      </c>
      <c r="B130" s="8">
        <v>1933.46</v>
      </c>
      <c r="C130">
        <f>+VLOOKUP($A130,'USD X Barril WTI'!$A$6060:$B$8189,2,0)</f>
        <v>100.09</v>
      </c>
      <c r="D130" s="36">
        <f>+IFERROR(VLOOKUP($A130,'TASA INTERVENCIÓN'!$A$9:$B$4757,2,0),D129)</f>
        <v>3.5000000000000003E-2</v>
      </c>
      <c r="E130" s="52">
        <v>2.5000000000000001E-3</v>
      </c>
      <c r="F130">
        <f t="shared" si="4"/>
        <v>3.2418952618453734E-2</v>
      </c>
      <c r="G130">
        <f t="shared" si="5"/>
        <v>1.0078978996447998</v>
      </c>
      <c r="H130" s="56">
        <f t="shared" si="16"/>
        <v>26.413380447543375</v>
      </c>
      <c r="I130" s="55">
        <f t="shared" si="17"/>
        <v>2001.5570339423216</v>
      </c>
      <c r="J130" s="33">
        <f t="shared" si="20"/>
        <v>2076.0680975961318</v>
      </c>
      <c r="K130" s="34">
        <f t="shared" si="9"/>
        <v>142.60809759613176</v>
      </c>
      <c r="L130" s="32">
        <f t="shared" si="10"/>
        <v>20131700</v>
      </c>
      <c r="M130" s="32">
        <f t="shared" si="11"/>
        <v>20760680.975961316</v>
      </c>
      <c r="N130" s="34">
        <f t="shared" si="12"/>
        <v>19334600</v>
      </c>
      <c r="O130" s="34">
        <f t="shared" si="18"/>
        <v>628980.97596131638</v>
      </c>
      <c r="P130" s="34">
        <f t="shared" si="13"/>
        <v>-797100</v>
      </c>
      <c r="Q130" s="60">
        <f t="shared" si="21"/>
        <v>-168119.02403868362</v>
      </c>
      <c r="R130" s="60">
        <f t="shared" si="14"/>
        <v>628980.97596131638</v>
      </c>
      <c r="S130" s="61">
        <f t="shared" si="15"/>
        <v>3.124331159123752E-2</v>
      </c>
    </row>
    <row r="131" spans="1:19" x14ac:dyDescent="0.25">
      <c r="A131" s="7">
        <v>41762</v>
      </c>
      <c r="B131" s="9">
        <v>1926.3</v>
      </c>
      <c r="C131" t="e">
        <f>+VLOOKUP($A131,'USD X Barril WTI'!$A$6060:$B$8189,2,0)</f>
        <v>#N/A</v>
      </c>
      <c r="D131" s="36">
        <f>+IFERROR(VLOOKUP($A131,'TASA INTERVENCIÓN'!$A$9:$B$4757,2,0),D130)</f>
        <v>3.5000000000000003E-2</v>
      </c>
      <c r="E131" s="52">
        <v>2.5000000000000001E-3</v>
      </c>
      <c r="F131">
        <f t="shared" si="4"/>
        <v>3.2418952618453734E-2</v>
      </c>
      <c r="G131">
        <f t="shared" si="5"/>
        <v>1.0078978996447998</v>
      </c>
      <c r="H131" s="56">
        <f t="shared" si="16"/>
        <v>26.413380447543375</v>
      </c>
      <c r="I131" s="55">
        <f t="shared" si="17"/>
        <v>1994.3404849808644</v>
      </c>
      <c r="J131" s="33">
        <f t="shared" si="20"/>
        <v>2071.1222690506938</v>
      </c>
      <c r="K131" s="34">
        <f t="shared" si="9"/>
        <v>144.82226905069388</v>
      </c>
      <c r="L131" s="32">
        <f t="shared" si="10"/>
        <v>20082600</v>
      </c>
      <c r="M131" s="32">
        <f t="shared" si="11"/>
        <v>20711222.690506939</v>
      </c>
      <c r="N131" s="34">
        <f t="shared" si="12"/>
        <v>19263000</v>
      </c>
      <c r="O131" s="34">
        <f t="shared" si="18"/>
        <v>628622.69050693884</v>
      </c>
      <c r="P131" s="34">
        <f t="shared" si="13"/>
        <v>-819600</v>
      </c>
      <c r="Q131" s="60">
        <f t="shared" si="21"/>
        <v>-190977.30949306116</v>
      </c>
      <c r="R131" s="60">
        <f t="shared" si="14"/>
        <v>628622.69050693884</v>
      </c>
      <c r="S131" s="61">
        <f t="shared" si="15"/>
        <v>3.1301857852416459E-2</v>
      </c>
    </row>
    <row r="132" spans="1:19" x14ac:dyDescent="0.25">
      <c r="A132" s="7">
        <v>41763</v>
      </c>
      <c r="B132" s="8">
        <v>1926.3</v>
      </c>
      <c r="C132" t="e">
        <f>+VLOOKUP($A132,'USD X Barril WTI'!$A$6060:$B$8189,2,0)</f>
        <v>#N/A</v>
      </c>
      <c r="D132" s="36">
        <f>+IFERROR(VLOOKUP($A132,'TASA INTERVENCIÓN'!$A$9:$B$4757,2,0),D131)</f>
        <v>3.5000000000000003E-2</v>
      </c>
      <c r="E132" s="52">
        <v>2.5000000000000001E-3</v>
      </c>
      <c r="F132">
        <f t="shared" si="4"/>
        <v>3.2418952618453734E-2</v>
      </c>
      <c r="G132">
        <f t="shared" si="5"/>
        <v>1.0078978996447998</v>
      </c>
      <c r="H132" s="56">
        <f t="shared" si="16"/>
        <v>26.413380447543375</v>
      </c>
      <c r="I132" s="55">
        <f t="shared" si="17"/>
        <v>1994.3404849808644</v>
      </c>
      <c r="J132" s="33">
        <f t="shared" si="20"/>
        <v>2084.055963250983</v>
      </c>
      <c r="K132" s="34">
        <f t="shared" si="9"/>
        <v>157.75596325098309</v>
      </c>
      <c r="L132" s="32">
        <f t="shared" si="10"/>
        <v>20211000</v>
      </c>
      <c r="M132" s="32">
        <f t="shared" si="11"/>
        <v>20840559.632509831</v>
      </c>
      <c r="N132" s="34">
        <f t="shared" si="12"/>
        <v>19263000</v>
      </c>
      <c r="O132" s="34">
        <f t="shared" si="18"/>
        <v>629559.63250983134</v>
      </c>
      <c r="P132" s="34">
        <f t="shared" si="13"/>
        <v>-948000</v>
      </c>
      <c r="Q132" s="60">
        <f t="shared" si="21"/>
        <v>-318440.36749016866</v>
      </c>
      <c r="R132" s="60">
        <f t="shared" si="14"/>
        <v>629559.63250983134</v>
      </c>
      <c r="S132" s="61">
        <f t="shared" si="15"/>
        <v>3.1149355920529975E-2</v>
      </c>
    </row>
    <row r="133" spans="1:19" x14ac:dyDescent="0.25">
      <c r="A133" s="7">
        <v>41764</v>
      </c>
      <c r="B133" s="9">
        <v>1926.3</v>
      </c>
      <c r="C133">
        <f>+VLOOKUP($A133,'USD X Barril WTI'!$A$6060:$B$8189,2,0)</f>
        <v>99.74</v>
      </c>
      <c r="D133" s="36">
        <f>+IFERROR(VLOOKUP($A133,'TASA INTERVENCIÓN'!$A$9:$B$4757,2,0),D132)</f>
        <v>3.5000000000000003E-2</v>
      </c>
      <c r="E133" s="52">
        <v>2.5000000000000001E-3</v>
      </c>
      <c r="F133">
        <f t="shared" si="4"/>
        <v>3.2418952618453734E-2</v>
      </c>
      <c r="G133">
        <f t="shared" si="5"/>
        <v>1.0078978996447998</v>
      </c>
      <c r="H133" s="56">
        <f t="shared" si="16"/>
        <v>26.413380447543375</v>
      </c>
      <c r="I133" s="55">
        <f t="shared" si="17"/>
        <v>1994.3404849808644</v>
      </c>
      <c r="J133" s="33">
        <f t="shared" si="20"/>
        <v>2084.055963250983</v>
      </c>
      <c r="K133" s="34">
        <f t="shared" si="9"/>
        <v>157.75596325098309</v>
      </c>
      <c r="L133" s="32">
        <f t="shared" ref="L133:L164" si="22">+$L$99*B41</f>
        <v>20211000</v>
      </c>
      <c r="M133" s="32">
        <f t="shared" ref="M133:M164" si="23">+($L$99*I41)</f>
        <v>20840559.632509831</v>
      </c>
      <c r="N133" s="34">
        <f t="shared" ref="N133:N165" si="24">+$L$99*B133</f>
        <v>19263000</v>
      </c>
      <c r="O133" s="34">
        <f t="shared" si="18"/>
        <v>629559.63250983134</v>
      </c>
      <c r="P133" s="34">
        <f t="shared" ref="P133:P165" si="25">+N133-L133</f>
        <v>-948000</v>
      </c>
      <c r="Q133" s="60">
        <f t="shared" si="21"/>
        <v>-318440.36749016866</v>
      </c>
      <c r="R133" s="60">
        <f t="shared" ref="R133:R165" si="26">+M133-L133</f>
        <v>629559.63250983134</v>
      </c>
      <c r="S133" s="61">
        <f t="shared" si="15"/>
        <v>3.1149355920529975E-2</v>
      </c>
    </row>
    <row r="134" spans="1:19" x14ac:dyDescent="0.25">
      <c r="A134" s="7">
        <v>41765</v>
      </c>
      <c r="B134" s="8">
        <v>1923.07</v>
      </c>
      <c r="C134">
        <f>+VLOOKUP($A134,'USD X Barril WTI'!$A$6060:$B$8189,2,0)</f>
        <v>99.81</v>
      </c>
      <c r="D134" s="36">
        <f>+IFERROR(VLOOKUP($A134,'TASA INTERVENCIÓN'!$A$9:$B$4757,2,0),D133)</f>
        <v>3.5000000000000003E-2</v>
      </c>
      <c r="E134" s="52">
        <v>2.5000000000000001E-3</v>
      </c>
      <c r="F134">
        <f t="shared" si="4"/>
        <v>3.2418952618453734E-2</v>
      </c>
      <c r="G134">
        <f t="shared" si="5"/>
        <v>1.0078978996447998</v>
      </c>
      <c r="H134" s="56">
        <f t="shared" si="16"/>
        <v>26.413380447543375</v>
      </c>
      <c r="I134" s="55">
        <f t="shared" si="17"/>
        <v>1991.0849747650118</v>
      </c>
      <c r="J134" s="33">
        <f t="shared" si="20"/>
        <v>2084.055963250983</v>
      </c>
      <c r="K134" s="34">
        <f t="shared" si="9"/>
        <v>160.9859632509831</v>
      </c>
      <c r="L134" s="32">
        <f t="shared" si="22"/>
        <v>20211000</v>
      </c>
      <c r="M134" s="32">
        <f t="shared" si="23"/>
        <v>20840559.632509831</v>
      </c>
      <c r="N134" s="34">
        <f t="shared" si="24"/>
        <v>19230700</v>
      </c>
      <c r="O134" s="34">
        <f t="shared" si="18"/>
        <v>629559.63250983134</v>
      </c>
      <c r="P134" s="34">
        <f t="shared" si="25"/>
        <v>-980300</v>
      </c>
      <c r="Q134" s="60">
        <f t="shared" si="21"/>
        <v>-350740.36749016866</v>
      </c>
      <c r="R134" s="60">
        <f t="shared" si="26"/>
        <v>629559.63250983134</v>
      </c>
      <c r="S134" s="61">
        <f t="shared" si="15"/>
        <v>3.1149355920529975E-2</v>
      </c>
    </row>
    <row r="135" spans="1:19" x14ac:dyDescent="0.25">
      <c r="A135" s="7">
        <v>41766</v>
      </c>
      <c r="B135" s="9">
        <v>1918.2</v>
      </c>
      <c r="C135">
        <f>+VLOOKUP($A135,'USD X Barril WTI'!$A$6060:$B$8189,2,0)</f>
        <v>101.06</v>
      </c>
      <c r="D135" s="36">
        <f>+IFERROR(VLOOKUP($A135,'TASA INTERVENCIÓN'!$A$9:$B$4757,2,0),D134)</f>
        <v>3.5000000000000003E-2</v>
      </c>
      <c r="E135" s="52">
        <v>2.5000000000000001E-3</v>
      </c>
      <c r="F135">
        <f t="shared" si="4"/>
        <v>3.2418952618453734E-2</v>
      </c>
      <c r="G135">
        <f t="shared" si="5"/>
        <v>1.0078978996447998</v>
      </c>
      <c r="H135" s="56">
        <f t="shared" si="16"/>
        <v>26.413380447543375</v>
      </c>
      <c r="I135" s="55">
        <f t="shared" si="17"/>
        <v>1986.1765119937418</v>
      </c>
      <c r="J135" s="33">
        <f t="shared" si="20"/>
        <v>2102.942783052807</v>
      </c>
      <c r="K135" s="34">
        <f t="shared" si="9"/>
        <v>184.742783052807</v>
      </c>
      <c r="L135" s="32">
        <f t="shared" si="22"/>
        <v>20398500</v>
      </c>
      <c r="M135" s="32">
        <f t="shared" si="23"/>
        <v>21029427.830528069</v>
      </c>
      <c r="N135" s="34">
        <f t="shared" si="24"/>
        <v>19182000</v>
      </c>
      <c r="O135" s="34">
        <f t="shared" si="18"/>
        <v>630927.83052806929</v>
      </c>
      <c r="P135" s="34">
        <f t="shared" si="25"/>
        <v>-1216500</v>
      </c>
      <c r="Q135" s="60">
        <f t="shared" si="21"/>
        <v>-585572.16947193071</v>
      </c>
      <c r="R135" s="60">
        <f t="shared" si="26"/>
        <v>630927.83052806929</v>
      </c>
      <c r="S135" s="61">
        <f t="shared" si="15"/>
        <v>3.0930109102535446E-2</v>
      </c>
    </row>
    <row r="136" spans="1:19" x14ac:dyDescent="0.25">
      <c r="A136" s="7">
        <v>41767</v>
      </c>
      <c r="B136" s="8">
        <v>1912.97</v>
      </c>
      <c r="C136">
        <f>+VLOOKUP($A136,'USD X Barril WTI'!$A$6060:$B$8189,2,0)</f>
        <v>100.52</v>
      </c>
      <c r="D136" s="36">
        <f>+IFERROR(VLOOKUP($A136,'TASA INTERVENCIÓN'!$A$9:$B$4757,2,0),D135)</f>
        <v>3.5000000000000003E-2</v>
      </c>
      <c r="E136" s="52">
        <v>2.5000000000000001E-3</v>
      </c>
      <c r="F136">
        <f t="shared" ref="F136:F199" si="27">((1+D136)/(1+E136))-1</f>
        <v>3.2418952618453734E-2</v>
      </c>
      <c r="G136">
        <f t="shared" ref="G136:G199" si="28">+(1+F136)^(90/365)</f>
        <v>1.0078978996447998</v>
      </c>
      <c r="H136" s="56">
        <f t="shared" si="16"/>
        <v>26.413380447543375</v>
      </c>
      <c r="I136" s="55">
        <f t="shared" si="17"/>
        <v>1980.9052059785995</v>
      </c>
      <c r="J136" s="33">
        <f t="shared" si="20"/>
        <v>2104.4436556663918</v>
      </c>
      <c r="K136" s="34">
        <f t="shared" si="9"/>
        <v>191.47365566639178</v>
      </c>
      <c r="L136" s="32">
        <f t="shared" si="22"/>
        <v>20413400</v>
      </c>
      <c r="M136" s="32">
        <f t="shared" si="23"/>
        <v>21044436.556663919</v>
      </c>
      <c r="N136" s="34">
        <f t="shared" si="24"/>
        <v>19129700</v>
      </c>
      <c r="O136" s="34">
        <f t="shared" si="18"/>
        <v>631036.55666391924</v>
      </c>
      <c r="P136" s="34">
        <f t="shared" si="25"/>
        <v>-1283700</v>
      </c>
      <c r="Q136" s="60">
        <f t="shared" si="21"/>
        <v>-652663.44333608076</v>
      </c>
      <c r="R136" s="60">
        <f t="shared" si="26"/>
        <v>631036.55666391924</v>
      </c>
      <c r="S136" s="61">
        <f t="shared" si="15"/>
        <v>3.0912859036903172E-2</v>
      </c>
    </row>
    <row r="137" spans="1:19" x14ac:dyDescent="0.25">
      <c r="A137" s="7">
        <v>41768</v>
      </c>
      <c r="B137" s="9">
        <v>1902.15</v>
      </c>
      <c r="C137">
        <f>+VLOOKUP($A137,'USD X Barril WTI'!$A$6060:$B$8189,2,0)</f>
        <v>100.32</v>
      </c>
      <c r="D137" s="36">
        <f>+IFERROR(VLOOKUP($A137,'TASA INTERVENCIÓN'!$A$9:$B$4757,2,0),D136)</f>
        <v>3.5000000000000003E-2</v>
      </c>
      <c r="E137" s="52">
        <v>2.5000000000000001E-3</v>
      </c>
      <c r="F137">
        <f t="shared" si="27"/>
        <v>3.2418952618453734E-2</v>
      </c>
      <c r="G137">
        <f t="shared" si="28"/>
        <v>1.0078978996447998</v>
      </c>
      <c r="H137" s="56">
        <f t="shared" si="16"/>
        <v>26.413380447543375</v>
      </c>
      <c r="I137" s="55">
        <f t="shared" si="17"/>
        <v>1969.9997507044427</v>
      </c>
      <c r="J137" s="33">
        <f t="shared" si="20"/>
        <v>2111.9077268520728</v>
      </c>
      <c r="K137" s="34">
        <f t="shared" si="9"/>
        <v>209.75772685207266</v>
      </c>
      <c r="L137" s="32">
        <f t="shared" si="22"/>
        <v>20487500</v>
      </c>
      <c r="M137" s="32">
        <f t="shared" si="23"/>
        <v>21119077.268520728</v>
      </c>
      <c r="N137" s="34">
        <f t="shared" si="24"/>
        <v>19021500</v>
      </c>
      <c r="O137" s="34">
        <f t="shared" si="18"/>
        <v>631577.26852072775</v>
      </c>
      <c r="P137" s="34">
        <f t="shared" si="25"/>
        <v>-1466000</v>
      </c>
      <c r="Q137" s="60">
        <f t="shared" si="21"/>
        <v>-834422.73147927225</v>
      </c>
      <c r="R137" s="60">
        <f t="shared" si="26"/>
        <v>631577.26852072775</v>
      </c>
      <c r="S137" s="61">
        <f t="shared" si="15"/>
        <v>3.0827444467149617E-2</v>
      </c>
    </row>
    <row r="138" spans="1:19" x14ac:dyDescent="0.25">
      <c r="A138" s="7">
        <v>41769</v>
      </c>
      <c r="B138" s="8">
        <v>1901.51</v>
      </c>
      <c r="C138" t="e">
        <f>+VLOOKUP($A138,'USD X Barril WTI'!$A$6060:$B$8189,2,0)</f>
        <v>#N/A</v>
      </c>
      <c r="D138" s="36">
        <f>+IFERROR(VLOOKUP($A138,'TASA INTERVENCIÓN'!$A$9:$B$4757,2,0),D137)</f>
        <v>3.5000000000000003E-2</v>
      </c>
      <c r="E138" s="52">
        <v>2.5000000000000001E-3</v>
      </c>
      <c r="F138">
        <f t="shared" si="27"/>
        <v>3.2418952618453734E-2</v>
      </c>
      <c r="G138">
        <f t="shared" si="28"/>
        <v>1.0078978996447998</v>
      </c>
      <c r="H138" s="56">
        <f t="shared" si="16"/>
        <v>26.413380447543375</v>
      </c>
      <c r="I138" s="55">
        <f t="shared" si="17"/>
        <v>1969.3546960486701</v>
      </c>
      <c r="J138" s="33">
        <f t="shared" si="20"/>
        <v>2112.6833455852679</v>
      </c>
      <c r="K138" s="34">
        <f t="shared" si="9"/>
        <v>211.17334558526795</v>
      </c>
      <c r="L138" s="32">
        <f t="shared" si="22"/>
        <v>20495200</v>
      </c>
      <c r="M138" s="32">
        <f t="shared" si="23"/>
        <v>21126833.45585268</v>
      </c>
      <c r="N138" s="34">
        <f t="shared" si="24"/>
        <v>19015100</v>
      </c>
      <c r="O138" s="34">
        <f t="shared" si="18"/>
        <v>631633.45585267991</v>
      </c>
      <c r="P138" s="34">
        <f t="shared" si="25"/>
        <v>-1480100</v>
      </c>
      <c r="Q138" s="60">
        <f t="shared" si="21"/>
        <v>-848466.54414732009</v>
      </c>
      <c r="R138" s="60">
        <f t="shared" si="26"/>
        <v>631633.45585267991</v>
      </c>
      <c r="S138" s="61">
        <f t="shared" si="15"/>
        <v>3.0818604153786247E-2</v>
      </c>
    </row>
    <row r="139" spans="1:19" x14ac:dyDescent="0.25">
      <c r="A139" s="7">
        <v>41770</v>
      </c>
      <c r="B139" s="9">
        <v>1901.51</v>
      </c>
      <c r="C139" t="e">
        <f>+VLOOKUP($A139,'USD X Barril WTI'!$A$6060:$B$8189,2,0)</f>
        <v>#N/A</v>
      </c>
      <c r="D139" s="36">
        <f>+IFERROR(VLOOKUP($A139,'TASA INTERVENCIÓN'!$A$9:$B$4757,2,0),D138)</f>
        <v>3.5000000000000003E-2</v>
      </c>
      <c r="E139" s="52">
        <v>2.5000000000000001E-3</v>
      </c>
      <c r="F139">
        <f t="shared" si="27"/>
        <v>3.2418952618453734E-2</v>
      </c>
      <c r="G139">
        <f t="shared" si="28"/>
        <v>1.0078978996447998</v>
      </c>
      <c r="H139" s="56">
        <f t="shared" si="16"/>
        <v>26.413380447543375</v>
      </c>
      <c r="I139" s="55">
        <f t="shared" si="17"/>
        <v>1969.3546960486701</v>
      </c>
      <c r="J139" s="33">
        <f t="shared" si="20"/>
        <v>2109.198097771171</v>
      </c>
      <c r="K139" s="34">
        <f t="shared" si="9"/>
        <v>207.68809777117099</v>
      </c>
      <c r="L139" s="32">
        <f t="shared" si="22"/>
        <v>20460600</v>
      </c>
      <c r="M139" s="32">
        <f t="shared" si="23"/>
        <v>21091980.977711711</v>
      </c>
      <c r="N139" s="34">
        <f t="shared" si="24"/>
        <v>19015100</v>
      </c>
      <c r="O139" s="34">
        <f t="shared" si="18"/>
        <v>631380.97771171108</v>
      </c>
      <c r="P139" s="34">
        <f t="shared" si="25"/>
        <v>-1445500</v>
      </c>
      <c r="Q139" s="60">
        <f t="shared" si="21"/>
        <v>-814119.02228828892</v>
      </c>
      <c r="R139" s="60">
        <f t="shared" si="26"/>
        <v>631380.97771171108</v>
      </c>
      <c r="S139" s="61">
        <f t="shared" si="15"/>
        <v>3.0858380385311822E-2</v>
      </c>
    </row>
    <row r="140" spans="1:19" x14ac:dyDescent="0.25">
      <c r="A140" s="7">
        <v>41771</v>
      </c>
      <c r="B140" s="8">
        <v>1901.51</v>
      </c>
      <c r="C140">
        <f>+VLOOKUP($A140,'USD X Barril WTI'!$A$6060:$B$8189,2,0)</f>
        <v>100.89</v>
      </c>
      <c r="D140" s="36">
        <f>+IFERROR(VLOOKUP($A140,'TASA INTERVENCIÓN'!$A$9:$B$4757,2,0),D139)</f>
        <v>3.5000000000000003E-2</v>
      </c>
      <c r="E140" s="52">
        <v>2.5000000000000001E-3</v>
      </c>
      <c r="F140">
        <f t="shared" si="27"/>
        <v>3.2418952618453734E-2</v>
      </c>
      <c r="G140">
        <f t="shared" si="28"/>
        <v>1.0078978996447998</v>
      </c>
      <c r="H140" s="56">
        <f t="shared" si="16"/>
        <v>26.413380447543375</v>
      </c>
      <c r="I140" s="55">
        <f t="shared" si="17"/>
        <v>1969.3546960486701</v>
      </c>
      <c r="J140" s="33">
        <f t="shared" si="20"/>
        <v>2109.198097771171</v>
      </c>
      <c r="K140" s="34">
        <f t="shared" si="9"/>
        <v>207.68809777117099</v>
      </c>
      <c r="L140" s="32">
        <f t="shared" si="22"/>
        <v>20460600</v>
      </c>
      <c r="M140" s="32">
        <f t="shared" si="23"/>
        <v>21091980.977711711</v>
      </c>
      <c r="N140" s="34">
        <f t="shared" si="24"/>
        <v>19015100</v>
      </c>
      <c r="O140" s="34">
        <f t="shared" si="18"/>
        <v>631380.97771171108</v>
      </c>
      <c r="P140" s="34">
        <f t="shared" si="25"/>
        <v>-1445500</v>
      </c>
      <c r="Q140" s="60">
        <f t="shared" si="21"/>
        <v>-814119.02228828892</v>
      </c>
      <c r="R140" s="60">
        <f t="shared" si="26"/>
        <v>631380.97771171108</v>
      </c>
      <c r="S140" s="61">
        <f t="shared" si="15"/>
        <v>3.0858380385311822E-2</v>
      </c>
    </row>
    <row r="141" spans="1:19" x14ac:dyDescent="0.25">
      <c r="A141" s="7">
        <v>41772</v>
      </c>
      <c r="B141" s="9">
        <v>1904.85</v>
      </c>
      <c r="C141">
        <f>+VLOOKUP($A141,'USD X Barril WTI'!$A$6060:$B$8189,2,0)</f>
        <v>102.01</v>
      </c>
      <c r="D141" s="36">
        <f>+IFERROR(VLOOKUP($A141,'TASA INTERVENCIÓN'!$A$9:$B$4757,2,0),D140)</f>
        <v>3.5000000000000003E-2</v>
      </c>
      <c r="E141" s="52">
        <v>2.5000000000000001E-3</v>
      </c>
      <c r="F141">
        <f t="shared" si="27"/>
        <v>3.2418952618453734E-2</v>
      </c>
      <c r="G141">
        <f t="shared" si="28"/>
        <v>1.0078978996447998</v>
      </c>
      <c r="H141" s="56">
        <f t="shared" si="16"/>
        <v>26.413380447543375</v>
      </c>
      <c r="I141" s="55">
        <f t="shared" si="17"/>
        <v>1972.7210750334834</v>
      </c>
      <c r="J141" s="33">
        <f t="shared" si="20"/>
        <v>2109.198097771171</v>
      </c>
      <c r="K141" s="34">
        <f t="shared" si="9"/>
        <v>204.34809777117107</v>
      </c>
      <c r="L141" s="32">
        <f t="shared" si="22"/>
        <v>20460600</v>
      </c>
      <c r="M141" s="32">
        <f t="shared" si="23"/>
        <v>21091980.977711711</v>
      </c>
      <c r="N141" s="34">
        <f t="shared" si="24"/>
        <v>19048500</v>
      </c>
      <c r="O141" s="34">
        <f t="shared" si="18"/>
        <v>631380.97771171108</v>
      </c>
      <c r="P141" s="34">
        <f t="shared" si="25"/>
        <v>-1412100</v>
      </c>
      <c r="Q141" s="60">
        <f t="shared" si="21"/>
        <v>-780719.02228828892</v>
      </c>
      <c r="R141" s="60">
        <f t="shared" si="26"/>
        <v>631380.97771171108</v>
      </c>
      <c r="S141" s="61">
        <f t="shared" si="15"/>
        <v>3.0858380385311822E-2</v>
      </c>
    </row>
    <row r="142" spans="1:19" x14ac:dyDescent="0.25">
      <c r="A142" s="7">
        <v>41773</v>
      </c>
      <c r="B142" s="8">
        <v>1919.7</v>
      </c>
      <c r="C142">
        <f>+VLOOKUP($A142,'USD X Barril WTI'!$A$6060:$B$8189,2,0)</f>
        <v>102.63</v>
      </c>
      <c r="D142" s="36">
        <f>+IFERROR(VLOOKUP($A142,'TASA INTERVENCIÓN'!$A$9:$B$4757,2,0),D141)</f>
        <v>3.5000000000000003E-2</v>
      </c>
      <c r="E142" s="52">
        <v>2.5000000000000001E-3</v>
      </c>
      <c r="F142">
        <f t="shared" si="27"/>
        <v>3.2418952618453734E-2</v>
      </c>
      <c r="G142">
        <f t="shared" si="28"/>
        <v>1.0078978996447998</v>
      </c>
      <c r="H142" s="56">
        <f t="shared" si="16"/>
        <v>26.413380447543375</v>
      </c>
      <c r="I142" s="55">
        <f t="shared" si="17"/>
        <v>1987.6883588432088</v>
      </c>
      <c r="J142" s="33">
        <f t="shared" si="20"/>
        <v>2111.7062674408535</v>
      </c>
      <c r="K142" s="34">
        <f t="shared" si="9"/>
        <v>192.00626744085343</v>
      </c>
      <c r="L142" s="32">
        <f t="shared" si="22"/>
        <v>20485500</v>
      </c>
      <c r="M142" s="32">
        <f t="shared" si="23"/>
        <v>21117062.674408536</v>
      </c>
      <c r="N142" s="34">
        <f t="shared" si="24"/>
        <v>19197000</v>
      </c>
      <c r="O142" s="34">
        <f t="shared" si="18"/>
        <v>631562.6744085364</v>
      </c>
      <c r="P142" s="34">
        <f t="shared" si="25"/>
        <v>-1288500</v>
      </c>
      <c r="Q142" s="60">
        <f t="shared" si="21"/>
        <v>-656937.3255914636</v>
      </c>
      <c r="R142" s="60">
        <f t="shared" si="26"/>
        <v>631562.6744085364</v>
      </c>
      <c r="S142" s="61">
        <f t="shared" si="15"/>
        <v>3.0829741739695708E-2</v>
      </c>
    </row>
    <row r="143" spans="1:19" x14ac:dyDescent="0.25">
      <c r="A143" s="7">
        <v>41774</v>
      </c>
      <c r="B143" s="9">
        <v>1925.31</v>
      </c>
      <c r="C143">
        <f>+VLOOKUP($A143,'USD X Barril WTI'!$A$6060:$B$8189,2,0)</f>
        <v>101.74</v>
      </c>
      <c r="D143" s="36">
        <f>+IFERROR(VLOOKUP($A143,'TASA INTERVENCIÓN'!$A$9:$B$4757,2,0),D142)</f>
        <v>3.5000000000000003E-2</v>
      </c>
      <c r="E143" s="52">
        <v>2.5000000000000001E-3</v>
      </c>
      <c r="F143">
        <f t="shared" si="27"/>
        <v>3.2418952618453734E-2</v>
      </c>
      <c r="G143">
        <f t="shared" si="28"/>
        <v>1.0078978996447998</v>
      </c>
      <c r="H143" s="56">
        <f t="shared" si="16"/>
        <v>26.413380447543375</v>
      </c>
      <c r="I143" s="55">
        <f t="shared" si="17"/>
        <v>1993.3426660602163</v>
      </c>
      <c r="J143" s="33">
        <f t="shared" si="20"/>
        <v>2104.7156258715381</v>
      </c>
      <c r="K143" s="34">
        <f t="shared" si="9"/>
        <v>179.40562587153818</v>
      </c>
      <c r="L143" s="32">
        <f t="shared" si="22"/>
        <v>20416100</v>
      </c>
      <c r="M143" s="32">
        <f t="shared" si="23"/>
        <v>21047156.25871538</v>
      </c>
      <c r="N143" s="34">
        <f t="shared" si="24"/>
        <v>19253100</v>
      </c>
      <c r="O143" s="34">
        <f t="shared" si="18"/>
        <v>631056.25871537998</v>
      </c>
      <c r="P143" s="34">
        <f t="shared" si="25"/>
        <v>-1163000</v>
      </c>
      <c r="Q143" s="60">
        <f t="shared" si="21"/>
        <v>-531943.74128462002</v>
      </c>
      <c r="R143" s="60">
        <f t="shared" si="26"/>
        <v>631056.25871537998</v>
      </c>
      <c r="S143" s="61">
        <f t="shared" si="15"/>
        <v>3.0909735880769586E-2</v>
      </c>
    </row>
    <row r="144" spans="1:19" x14ac:dyDescent="0.25">
      <c r="A144" s="7">
        <v>41775</v>
      </c>
      <c r="B144" s="8">
        <v>1927.8</v>
      </c>
      <c r="C144">
        <f>+VLOOKUP($A144,'USD X Barril WTI'!$A$6060:$B$8189,2,0)</f>
        <v>102.31</v>
      </c>
      <c r="D144" s="36">
        <f>+IFERROR(VLOOKUP($A144,'TASA INTERVENCIÓN'!$A$9:$B$4757,2,0),D143)</f>
        <v>3.5000000000000003E-2</v>
      </c>
      <c r="E144" s="52">
        <v>2.5000000000000001E-3</v>
      </c>
      <c r="F144">
        <f t="shared" si="27"/>
        <v>3.2418952618453734E-2</v>
      </c>
      <c r="G144">
        <f t="shared" si="28"/>
        <v>1.0078978996447998</v>
      </c>
      <c r="H144" s="56">
        <f t="shared" si="16"/>
        <v>26.413380447543375</v>
      </c>
      <c r="I144" s="55">
        <f t="shared" si="17"/>
        <v>1995.8523318303319</v>
      </c>
      <c r="J144" s="33">
        <f t="shared" si="20"/>
        <v>2094.7836768984189</v>
      </c>
      <c r="K144" s="34">
        <f t="shared" si="9"/>
        <v>166.98367689841893</v>
      </c>
      <c r="L144" s="32">
        <f t="shared" si="22"/>
        <v>20317500</v>
      </c>
      <c r="M144" s="32">
        <f t="shared" si="23"/>
        <v>20947836.768984187</v>
      </c>
      <c r="N144" s="34">
        <f t="shared" si="24"/>
        <v>19278000</v>
      </c>
      <c r="O144" s="34">
        <f t="shared" si="18"/>
        <v>630336.76898418739</v>
      </c>
      <c r="P144" s="34">
        <f t="shared" si="25"/>
        <v>-1039500</v>
      </c>
      <c r="Q144" s="60">
        <f t="shared" si="21"/>
        <v>-409163.23101581261</v>
      </c>
      <c r="R144" s="60">
        <f t="shared" si="26"/>
        <v>630336.76898418739</v>
      </c>
      <c r="S144" s="61">
        <f t="shared" si="15"/>
        <v>3.1024327254051305E-2</v>
      </c>
    </row>
    <row r="145" spans="1:19" x14ac:dyDescent="0.25">
      <c r="A145" s="7">
        <v>41776</v>
      </c>
      <c r="B145" s="9">
        <v>1925.41</v>
      </c>
      <c r="C145" t="e">
        <f>+VLOOKUP($A145,'USD X Barril WTI'!$A$6060:$B$8189,2,0)</f>
        <v>#N/A</v>
      </c>
      <c r="D145" s="36">
        <f>+IFERROR(VLOOKUP($A145,'TASA INTERVENCIÓN'!$A$9:$B$4757,2,0),D144)</f>
        <v>3.5000000000000003E-2</v>
      </c>
      <c r="E145" s="52">
        <v>2.5000000000000001E-3</v>
      </c>
      <c r="F145">
        <f t="shared" si="27"/>
        <v>3.2418952618453734E-2</v>
      </c>
      <c r="G145">
        <f t="shared" si="28"/>
        <v>1.0078978996447998</v>
      </c>
      <c r="H145" s="56">
        <f t="shared" si="16"/>
        <v>26.413380447543375</v>
      </c>
      <c r="I145" s="55">
        <f t="shared" si="17"/>
        <v>1993.4434558501807</v>
      </c>
      <c r="J145" s="33">
        <f t="shared" si="20"/>
        <v>2096.0327252479797</v>
      </c>
      <c r="K145" s="34">
        <f t="shared" si="9"/>
        <v>170.62272524797959</v>
      </c>
      <c r="L145" s="32">
        <f t="shared" si="22"/>
        <v>20329900</v>
      </c>
      <c r="M145" s="32">
        <f t="shared" si="23"/>
        <v>20960327.252479795</v>
      </c>
      <c r="N145" s="34">
        <f t="shared" si="24"/>
        <v>19254100</v>
      </c>
      <c r="O145" s="34">
        <f t="shared" si="18"/>
        <v>630427.25247979537</v>
      </c>
      <c r="P145" s="34">
        <f t="shared" si="25"/>
        <v>-1075800</v>
      </c>
      <c r="Q145" s="60">
        <f t="shared" si="21"/>
        <v>-445372.74752020463</v>
      </c>
      <c r="R145" s="60">
        <f t="shared" si="26"/>
        <v>630427.25247979537</v>
      </c>
      <c r="S145" s="61">
        <f t="shared" si="15"/>
        <v>3.100985506469758E-2</v>
      </c>
    </row>
    <row r="146" spans="1:19" x14ac:dyDescent="0.25">
      <c r="A146" s="7">
        <v>41777</v>
      </c>
      <c r="B146" s="8">
        <v>1925.41</v>
      </c>
      <c r="C146" t="e">
        <f>+VLOOKUP($A146,'USD X Barril WTI'!$A$6060:$B$8189,2,0)</f>
        <v>#N/A</v>
      </c>
      <c r="D146" s="36">
        <f>+IFERROR(VLOOKUP($A146,'TASA INTERVENCIÓN'!$A$9:$B$4757,2,0),D145)</f>
        <v>3.5000000000000003E-2</v>
      </c>
      <c r="E146" s="52">
        <v>2.5000000000000001E-3</v>
      </c>
      <c r="F146">
        <f t="shared" si="27"/>
        <v>3.2418952618453734E-2</v>
      </c>
      <c r="G146">
        <f t="shared" si="28"/>
        <v>1.0078978996447998</v>
      </c>
      <c r="H146" s="56">
        <f t="shared" si="16"/>
        <v>26.413380447543375</v>
      </c>
      <c r="I146" s="55">
        <f t="shared" si="17"/>
        <v>1993.4434558501807</v>
      </c>
      <c r="J146" s="33">
        <f t="shared" si="20"/>
        <v>2085.6474925996167</v>
      </c>
      <c r="K146" s="34">
        <f t="shared" si="9"/>
        <v>160.23749259961664</v>
      </c>
      <c r="L146" s="32">
        <f t="shared" si="22"/>
        <v>20226800</v>
      </c>
      <c r="M146" s="32">
        <f t="shared" si="23"/>
        <v>20856474.925996166</v>
      </c>
      <c r="N146" s="34">
        <f t="shared" si="24"/>
        <v>19254100</v>
      </c>
      <c r="O146" s="34">
        <f t="shared" si="18"/>
        <v>629674.92599616572</v>
      </c>
      <c r="P146" s="34">
        <f t="shared" si="25"/>
        <v>-972700</v>
      </c>
      <c r="Q146" s="60">
        <f t="shared" si="21"/>
        <v>-343025.07400383428</v>
      </c>
      <c r="R146" s="60">
        <f t="shared" si="26"/>
        <v>629674.92599616572</v>
      </c>
      <c r="S146" s="61">
        <f t="shared" si="15"/>
        <v>3.1130723890885642E-2</v>
      </c>
    </row>
    <row r="147" spans="1:19" x14ac:dyDescent="0.25">
      <c r="A147" s="7">
        <v>41778</v>
      </c>
      <c r="B147" s="9">
        <v>1925.41</v>
      </c>
      <c r="C147">
        <f>+VLOOKUP($A147,'USD X Barril WTI'!$A$6060:$B$8189,2,0)</f>
        <v>102.95</v>
      </c>
      <c r="D147" s="36">
        <f>+IFERROR(VLOOKUP($A147,'TASA INTERVENCIÓN'!$A$9:$B$4757,2,0),D146)</f>
        <v>3.5000000000000003E-2</v>
      </c>
      <c r="E147" s="52">
        <v>2.5000000000000001E-3</v>
      </c>
      <c r="F147">
        <f t="shared" si="27"/>
        <v>3.2418952618453734E-2</v>
      </c>
      <c r="G147">
        <f t="shared" si="28"/>
        <v>1.0078978996447998</v>
      </c>
      <c r="H147" s="56">
        <f t="shared" si="16"/>
        <v>26.413380447543375</v>
      </c>
      <c r="I147" s="55">
        <f t="shared" si="17"/>
        <v>1993.4434558501807</v>
      </c>
      <c r="J147" s="33">
        <f t="shared" si="20"/>
        <v>2085.6474925996167</v>
      </c>
      <c r="K147" s="34">
        <f t="shared" si="9"/>
        <v>160.23749259961664</v>
      </c>
      <c r="L147" s="32">
        <f t="shared" si="22"/>
        <v>20226800</v>
      </c>
      <c r="M147" s="32">
        <f t="shared" si="23"/>
        <v>20856474.925996166</v>
      </c>
      <c r="N147" s="34">
        <f t="shared" si="24"/>
        <v>19254100</v>
      </c>
      <c r="O147" s="34">
        <f t="shared" si="18"/>
        <v>629674.92599616572</v>
      </c>
      <c r="P147" s="34">
        <f t="shared" si="25"/>
        <v>-972700</v>
      </c>
      <c r="Q147" s="60">
        <f t="shared" si="21"/>
        <v>-343025.07400383428</v>
      </c>
      <c r="R147" s="60">
        <f t="shared" si="26"/>
        <v>629674.92599616572</v>
      </c>
      <c r="S147" s="61">
        <f t="shared" si="15"/>
        <v>3.1130723890885642E-2</v>
      </c>
    </row>
    <row r="148" spans="1:19" x14ac:dyDescent="0.25">
      <c r="A148" s="7">
        <v>41779</v>
      </c>
      <c r="B148" s="8">
        <v>1921.16</v>
      </c>
      <c r="C148">
        <f>+VLOOKUP($A148,'USD X Barril WTI'!$A$6060:$B$8189,2,0)</f>
        <v>102.8</v>
      </c>
      <c r="D148" s="36">
        <f>+IFERROR(VLOOKUP($A148,'TASA INTERVENCIÓN'!$A$9:$B$4757,2,0),D147)</f>
        <v>3.5000000000000003E-2</v>
      </c>
      <c r="E148" s="52">
        <v>2.5000000000000001E-3</v>
      </c>
      <c r="F148">
        <f t="shared" si="27"/>
        <v>3.2418952618453734E-2</v>
      </c>
      <c r="G148">
        <f t="shared" si="28"/>
        <v>1.0078978996447998</v>
      </c>
      <c r="H148" s="56">
        <f t="shared" si="16"/>
        <v>26.413380447543375</v>
      </c>
      <c r="I148" s="55">
        <f t="shared" si="17"/>
        <v>1989.1598897766903</v>
      </c>
      <c r="J148" s="33">
        <f t="shared" si="20"/>
        <v>2085.6474925996167</v>
      </c>
      <c r="K148" s="34">
        <f t="shared" si="9"/>
        <v>164.48749259961664</v>
      </c>
      <c r="L148" s="32">
        <f t="shared" si="22"/>
        <v>20226800</v>
      </c>
      <c r="M148" s="32">
        <f t="shared" si="23"/>
        <v>20856474.925996166</v>
      </c>
      <c r="N148" s="34">
        <f t="shared" si="24"/>
        <v>19211600</v>
      </c>
      <c r="O148" s="34">
        <f t="shared" si="18"/>
        <v>629674.92599616572</v>
      </c>
      <c r="P148" s="34">
        <f t="shared" si="25"/>
        <v>-1015200</v>
      </c>
      <c r="Q148" s="60">
        <f t="shared" si="21"/>
        <v>-385525.07400383428</v>
      </c>
      <c r="R148" s="60">
        <f t="shared" si="26"/>
        <v>629674.92599616572</v>
      </c>
      <c r="S148" s="61">
        <f t="shared" si="15"/>
        <v>3.1130723890885642E-2</v>
      </c>
    </row>
    <row r="149" spans="1:19" x14ac:dyDescent="0.25">
      <c r="A149" s="7">
        <v>41780</v>
      </c>
      <c r="B149" s="9">
        <v>1920.41</v>
      </c>
      <c r="C149">
        <f>+VLOOKUP($A149,'USD X Barril WTI'!$A$6060:$B$8189,2,0)</f>
        <v>104.31</v>
      </c>
      <c r="D149" s="36">
        <f>+IFERROR(VLOOKUP($A149,'TASA INTERVENCIÓN'!$A$9:$B$4757,2,0),D148)</f>
        <v>3.5000000000000003E-2</v>
      </c>
      <c r="E149" s="52">
        <v>2.5000000000000001E-3</v>
      </c>
      <c r="F149">
        <f t="shared" si="27"/>
        <v>3.2418952618453734E-2</v>
      </c>
      <c r="G149">
        <f t="shared" si="28"/>
        <v>1.0078978996447998</v>
      </c>
      <c r="H149" s="56">
        <f t="shared" si="16"/>
        <v>26.413380447543375</v>
      </c>
      <c r="I149" s="55">
        <f t="shared" si="17"/>
        <v>1988.403966351957</v>
      </c>
      <c r="J149" s="33">
        <f t="shared" si="20"/>
        <v>2085.6474925996167</v>
      </c>
      <c r="K149" s="34">
        <f t="shared" si="9"/>
        <v>165.23749259961664</v>
      </c>
      <c r="L149" s="32">
        <f t="shared" si="22"/>
        <v>20226800</v>
      </c>
      <c r="M149" s="32">
        <f t="shared" si="23"/>
        <v>20856474.925996166</v>
      </c>
      <c r="N149" s="34">
        <f t="shared" si="24"/>
        <v>19204100</v>
      </c>
      <c r="O149" s="34">
        <f t="shared" si="18"/>
        <v>629674.92599616572</v>
      </c>
      <c r="P149" s="34">
        <f t="shared" si="25"/>
        <v>-1022700</v>
      </c>
      <c r="Q149" s="60">
        <f t="shared" si="21"/>
        <v>-393025.07400383428</v>
      </c>
      <c r="R149" s="60">
        <f t="shared" si="26"/>
        <v>629674.92599616572</v>
      </c>
      <c r="S149" s="61">
        <f t="shared" si="15"/>
        <v>3.1130723890885642E-2</v>
      </c>
    </row>
    <row r="150" spans="1:19" x14ac:dyDescent="0.25">
      <c r="A150" s="7">
        <v>41781</v>
      </c>
      <c r="B150" s="8">
        <v>1911.33</v>
      </c>
      <c r="C150">
        <f>+VLOOKUP($A150,'USD X Barril WTI'!$A$6060:$B$8189,2,0)</f>
        <v>104.03</v>
      </c>
      <c r="D150" s="36">
        <f>+IFERROR(VLOOKUP($A150,'TASA INTERVENCIÓN'!$A$9:$B$4757,2,0),D149)</f>
        <v>3.5000000000000003E-2</v>
      </c>
      <c r="E150" s="52">
        <v>2.5000000000000001E-3</v>
      </c>
      <c r="F150">
        <f t="shared" si="27"/>
        <v>3.2418952618453734E-2</v>
      </c>
      <c r="G150">
        <f t="shared" si="28"/>
        <v>1.0078978996447998</v>
      </c>
      <c r="H150" s="56">
        <f t="shared" si="16"/>
        <v>26.413380447543375</v>
      </c>
      <c r="I150" s="55">
        <f t="shared" si="17"/>
        <v>1979.2522534231821</v>
      </c>
      <c r="J150" s="33">
        <f t="shared" si="20"/>
        <v>2091.5502533483468</v>
      </c>
      <c r="K150" s="34">
        <f t="shared" si="9"/>
        <v>180.22025334834689</v>
      </c>
      <c r="L150" s="32">
        <f t="shared" si="22"/>
        <v>20285400</v>
      </c>
      <c r="M150" s="32">
        <f t="shared" si="23"/>
        <v>20915502.533483468</v>
      </c>
      <c r="N150" s="34">
        <f t="shared" si="24"/>
        <v>19113300</v>
      </c>
      <c r="O150" s="34">
        <f t="shared" si="18"/>
        <v>630102.533483468</v>
      </c>
      <c r="P150" s="34">
        <f t="shared" si="25"/>
        <v>-1172100</v>
      </c>
      <c r="Q150" s="60">
        <f t="shared" si="21"/>
        <v>-541997.466516532</v>
      </c>
      <c r="R150" s="60">
        <f t="shared" si="26"/>
        <v>630102.533483468</v>
      </c>
      <c r="S150" s="61">
        <f t="shared" si="15"/>
        <v>3.1061873735961233E-2</v>
      </c>
    </row>
    <row r="151" spans="1:19" x14ac:dyDescent="0.25">
      <c r="A151" s="7">
        <v>41782</v>
      </c>
      <c r="B151" s="9">
        <v>1905.8</v>
      </c>
      <c r="C151">
        <f>+VLOOKUP($A151,'USD X Barril WTI'!$A$6060:$B$8189,2,0)</f>
        <v>105.01</v>
      </c>
      <c r="D151" s="36">
        <f>+IFERROR(VLOOKUP($A151,'TASA INTERVENCIÓN'!$A$9:$B$4757,2,0),D150)</f>
        <v>3.5000000000000003E-2</v>
      </c>
      <c r="E151" s="52">
        <v>2.5000000000000001E-3</v>
      </c>
      <c r="F151">
        <f t="shared" si="27"/>
        <v>3.2418952618453734E-2</v>
      </c>
      <c r="G151">
        <f t="shared" si="28"/>
        <v>1.0078978996447998</v>
      </c>
      <c r="H151" s="56">
        <f t="shared" si="16"/>
        <v>26.413380447543375</v>
      </c>
      <c r="I151" s="55">
        <f t="shared" si="17"/>
        <v>1973.678578038146</v>
      </c>
      <c r="J151" s="33">
        <f t="shared" si="20"/>
        <v>2105.3300770757578</v>
      </c>
      <c r="K151" s="34">
        <f t="shared" si="9"/>
        <v>199.53007707575784</v>
      </c>
      <c r="L151" s="32">
        <f t="shared" si="22"/>
        <v>20422200</v>
      </c>
      <c r="M151" s="32">
        <f t="shared" si="23"/>
        <v>21053300.770757578</v>
      </c>
      <c r="N151" s="34">
        <f t="shared" si="24"/>
        <v>19058000</v>
      </c>
      <c r="O151" s="34">
        <f t="shared" si="18"/>
        <v>631100.77075757831</v>
      </c>
      <c r="P151" s="34">
        <f t="shared" si="25"/>
        <v>-1364200</v>
      </c>
      <c r="Q151" s="60">
        <f t="shared" si="21"/>
        <v>-733099.22924242169</v>
      </c>
      <c r="R151" s="60">
        <f t="shared" si="26"/>
        <v>631100.77075757831</v>
      </c>
      <c r="S151" s="61">
        <f t="shared" si="15"/>
        <v>3.0902682901821465E-2</v>
      </c>
    </row>
    <row r="152" spans="1:19" x14ac:dyDescent="0.25">
      <c r="A152" s="7">
        <v>41783</v>
      </c>
      <c r="B152" s="8">
        <v>1905.53</v>
      </c>
      <c r="C152" t="e">
        <f>+VLOOKUP($A152,'USD X Barril WTI'!$A$6060:$B$8189,2,0)</f>
        <v>#N/A</v>
      </c>
      <c r="D152" s="36">
        <f>+IFERROR(VLOOKUP($A152,'TASA INTERVENCIÓN'!$A$9:$B$4757,2,0),D151)</f>
        <v>3.5000000000000003E-2</v>
      </c>
      <c r="E152" s="52">
        <v>2.5000000000000001E-3</v>
      </c>
      <c r="F152">
        <f t="shared" si="27"/>
        <v>3.2418952618453734E-2</v>
      </c>
      <c r="G152">
        <f t="shared" si="28"/>
        <v>1.0078978996447998</v>
      </c>
      <c r="H152" s="56">
        <f t="shared" si="16"/>
        <v>26.413380447543375</v>
      </c>
      <c r="I152" s="55">
        <f t="shared" si="17"/>
        <v>1973.406445605242</v>
      </c>
      <c r="J152" s="33">
        <f t="shared" si="20"/>
        <v>2115.6447989301937</v>
      </c>
      <c r="K152" s="34">
        <f t="shared" si="9"/>
        <v>210.11479893019373</v>
      </c>
      <c r="L152" s="32">
        <f t="shared" si="22"/>
        <v>20524600</v>
      </c>
      <c r="M152" s="32">
        <f t="shared" si="23"/>
        <v>21156447.989301939</v>
      </c>
      <c r="N152" s="34">
        <f t="shared" si="24"/>
        <v>19055300</v>
      </c>
      <c r="O152" s="34">
        <f t="shared" si="18"/>
        <v>631847.98930193856</v>
      </c>
      <c r="P152" s="34">
        <f t="shared" si="25"/>
        <v>-1469300</v>
      </c>
      <c r="Q152" s="60">
        <f t="shared" si="21"/>
        <v>-837452.01069806144</v>
      </c>
      <c r="R152" s="60">
        <f t="shared" si="26"/>
        <v>631847.98930193856</v>
      </c>
      <c r="S152" s="61">
        <f t="shared" si="15"/>
        <v>3.0784911243188103E-2</v>
      </c>
    </row>
    <row r="153" spans="1:19" x14ac:dyDescent="0.25">
      <c r="A153" s="7">
        <v>41784</v>
      </c>
      <c r="B153" s="9">
        <v>1905.53</v>
      </c>
      <c r="C153" t="e">
        <f>+VLOOKUP($A153,'USD X Barril WTI'!$A$6060:$B$8189,2,0)</f>
        <v>#N/A</v>
      </c>
      <c r="D153" s="36">
        <f>+IFERROR(VLOOKUP($A153,'TASA INTERVENCIÓN'!$A$9:$B$4757,2,0),D152)</f>
        <v>3.5000000000000003E-2</v>
      </c>
      <c r="E153" s="52">
        <v>2.5000000000000001E-3</v>
      </c>
      <c r="F153">
        <f t="shared" si="27"/>
        <v>3.2418952618453734E-2</v>
      </c>
      <c r="G153">
        <f t="shared" si="28"/>
        <v>1.0078978996447998</v>
      </c>
      <c r="H153" s="56">
        <f t="shared" si="16"/>
        <v>26.413380447543375</v>
      </c>
      <c r="I153" s="55">
        <f t="shared" si="17"/>
        <v>1973.406445605242</v>
      </c>
      <c r="J153" s="33">
        <f t="shared" si="20"/>
        <v>2107.082773953367</v>
      </c>
      <c r="K153" s="34">
        <f t="shared" si="9"/>
        <v>201.55277395336702</v>
      </c>
      <c r="L153" s="32">
        <f t="shared" si="22"/>
        <v>20439600</v>
      </c>
      <c r="M153" s="32">
        <f t="shared" si="23"/>
        <v>21070827.73953367</v>
      </c>
      <c r="N153" s="34">
        <f t="shared" si="24"/>
        <v>19055300</v>
      </c>
      <c r="O153" s="34">
        <f t="shared" si="18"/>
        <v>631227.73953367025</v>
      </c>
      <c r="P153" s="34">
        <f t="shared" si="25"/>
        <v>-1384300</v>
      </c>
      <c r="Q153" s="60">
        <f t="shared" si="21"/>
        <v>-753072.26046632975</v>
      </c>
      <c r="R153" s="60">
        <f t="shared" si="26"/>
        <v>631227.73953367025</v>
      </c>
      <c r="S153" s="61">
        <f t="shared" si="15"/>
        <v>3.0882587699058214E-2</v>
      </c>
    </row>
    <row r="154" spans="1:19" x14ac:dyDescent="0.25">
      <c r="A154" s="7">
        <v>41785</v>
      </c>
      <c r="B154" s="8">
        <v>1905.53</v>
      </c>
      <c r="C154" t="e">
        <f>+VLOOKUP($A154,'USD X Barril WTI'!$A$6060:$B$8189,2,0)</f>
        <v>#N/A</v>
      </c>
      <c r="D154" s="36">
        <f>+IFERROR(VLOOKUP($A154,'TASA INTERVENCIÓN'!$A$9:$B$4757,2,0),D153)</f>
        <v>3.5000000000000003E-2</v>
      </c>
      <c r="E154" s="52">
        <v>2.5000000000000001E-3</v>
      </c>
      <c r="F154">
        <f t="shared" si="27"/>
        <v>3.2418952618453734E-2</v>
      </c>
      <c r="G154">
        <f t="shared" si="28"/>
        <v>1.0078978996447998</v>
      </c>
      <c r="H154" s="56">
        <f t="shared" si="16"/>
        <v>26.413380447543375</v>
      </c>
      <c r="I154" s="55">
        <f t="shared" si="17"/>
        <v>1973.406445605242</v>
      </c>
      <c r="J154" s="33">
        <f t="shared" si="20"/>
        <v>2107.082773953367</v>
      </c>
      <c r="K154" s="34">
        <f t="shared" si="9"/>
        <v>201.55277395336702</v>
      </c>
      <c r="L154" s="32">
        <f t="shared" si="22"/>
        <v>20439600</v>
      </c>
      <c r="M154" s="32">
        <f t="shared" si="23"/>
        <v>21070827.73953367</v>
      </c>
      <c r="N154" s="34">
        <f t="shared" si="24"/>
        <v>19055300</v>
      </c>
      <c r="O154" s="34">
        <f t="shared" si="18"/>
        <v>631227.73953367025</v>
      </c>
      <c r="P154" s="34">
        <f t="shared" si="25"/>
        <v>-1384300</v>
      </c>
      <c r="Q154" s="60">
        <f t="shared" si="21"/>
        <v>-753072.26046632975</v>
      </c>
      <c r="R154" s="60">
        <f t="shared" si="26"/>
        <v>631227.73953367025</v>
      </c>
      <c r="S154" s="61">
        <f t="shared" si="15"/>
        <v>3.0882587699058214E-2</v>
      </c>
    </row>
    <row r="155" spans="1:19" x14ac:dyDescent="0.25">
      <c r="A155" s="7">
        <v>41786</v>
      </c>
      <c r="B155" s="9">
        <v>1905.53</v>
      </c>
      <c r="C155">
        <f>+VLOOKUP($A155,'USD X Barril WTI'!$A$6060:$B$8189,2,0)</f>
        <v>104.78</v>
      </c>
      <c r="D155" s="36">
        <f>+IFERROR(VLOOKUP($A155,'TASA INTERVENCIÓN'!$A$9:$B$4757,2,0),D154)</f>
        <v>3.5000000000000003E-2</v>
      </c>
      <c r="E155" s="52">
        <v>2.5000000000000001E-3</v>
      </c>
      <c r="F155">
        <f t="shared" si="27"/>
        <v>3.2418952618453734E-2</v>
      </c>
      <c r="G155">
        <f t="shared" si="28"/>
        <v>1.0078978996447998</v>
      </c>
      <c r="H155" s="56">
        <f t="shared" si="16"/>
        <v>26.413380447543375</v>
      </c>
      <c r="I155" s="55">
        <f t="shared" si="17"/>
        <v>1973.406445605242</v>
      </c>
      <c r="J155" s="33">
        <f t="shared" si="20"/>
        <v>2107.082773953367</v>
      </c>
      <c r="K155" s="34">
        <f t="shared" si="9"/>
        <v>201.55277395336702</v>
      </c>
      <c r="L155" s="32">
        <f t="shared" si="22"/>
        <v>20439600</v>
      </c>
      <c r="M155" s="32">
        <f t="shared" si="23"/>
        <v>21070827.73953367</v>
      </c>
      <c r="N155" s="34">
        <f t="shared" si="24"/>
        <v>19055300</v>
      </c>
      <c r="O155" s="34">
        <f t="shared" si="18"/>
        <v>631227.73953367025</v>
      </c>
      <c r="P155" s="34">
        <f t="shared" si="25"/>
        <v>-1384300</v>
      </c>
      <c r="Q155" s="60">
        <f t="shared" si="21"/>
        <v>-753072.26046632975</v>
      </c>
      <c r="R155" s="60">
        <f t="shared" si="26"/>
        <v>631227.73953367025</v>
      </c>
      <c r="S155" s="61">
        <f t="shared" si="15"/>
        <v>3.0882587699058214E-2</v>
      </c>
    </row>
    <row r="156" spans="1:19" x14ac:dyDescent="0.25">
      <c r="A156" s="7">
        <v>41787</v>
      </c>
      <c r="B156" s="8">
        <v>1917.34</v>
      </c>
      <c r="C156">
        <f>+VLOOKUP($A156,'USD X Barril WTI'!$A$6060:$B$8189,2,0)</f>
        <v>103.37</v>
      </c>
      <c r="D156" s="36">
        <f>+IFERROR(VLOOKUP($A156,'TASA INTERVENCIÓN'!$A$9:$B$4757,2,0),D155)</f>
        <v>3.5000000000000003E-2</v>
      </c>
      <c r="E156" s="52">
        <v>2.5000000000000001E-3</v>
      </c>
      <c r="F156">
        <f t="shared" si="27"/>
        <v>3.2418952618453734E-2</v>
      </c>
      <c r="G156">
        <f t="shared" si="28"/>
        <v>1.0078978996447998</v>
      </c>
      <c r="H156" s="56">
        <f t="shared" si="16"/>
        <v>26.413380447543375</v>
      </c>
      <c r="I156" s="55">
        <f t="shared" si="17"/>
        <v>1985.3097198000473</v>
      </c>
      <c r="J156" s="33">
        <f>+I64</f>
        <v>2105.7833607510015</v>
      </c>
      <c r="K156" s="34">
        <f t="shared" si="9"/>
        <v>188.44336075100159</v>
      </c>
      <c r="L156" s="32">
        <f t="shared" si="22"/>
        <v>20426700</v>
      </c>
      <c r="M156" s="32">
        <f t="shared" si="23"/>
        <v>21057833.607510015</v>
      </c>
      <c r="N156" s="34">
        <f t="shared" si="24"/>
        <v>19173400</v>
      </c>
      <c r="O156" s="34">
        <f t="shared" si="18"/>
        <v>631133.60751001537</v>
      </c>
      <c r="P156" s="34">
        <f t="shared" si="25"/>
        <v>-1253300</v>
      </c>
      <c r="Q156" s="60">
        <f t="shared" si="21"/>
        <v>-622166.39248998463</v>
      </c>
      <c r="R156" s="60">
        <f t="shared" si="26"/>
        <v>631133.60751001537</v>
      </c>
      <c r="S156" s="61">
        <f t="shared" si="15"/>
        <v>3.0897482584559197E-2</v>
      </c>
    </row>
    <row r="157" spans="1:19" x14ac:dyDescent="0.25">
      <c r="A157" s="7">
        <v>41788</v>
      </c>
      <c r="B157" s="9">
        <v>1910.8</v>
      </c>
      <c r="C157">
        <f>+VLOOKUP($A157,'USD X Barril WTI'!$A$6060:$B$8189,2,0)</f>
        <v>104.26</v>
      </c>
      <c r="D157" s="36">
        <f>+IFERROR(VLOOKUP($A157,'TASA INTERVENCIÓN'!$A$9:$B$4757,2,0),D156)</f>
        <v>3.5000000000000003E-2</v>
      </c>
      <c r="E157" s="52">
        <v>2.5000000000000001E-3</v>
      </c>
      <c r="F157">
        <f t="shared" si="27"/>
        <v>3.2418952618453734E-2</v>
      </c>
      <c r="G157">
        <f t="shared" si="28"/>
        <v>1.0078978996447998</v>
      </c>
      <c r="H157" s="56">
        <f t="shared" si="16"/>
        <v>26.413380447543375</v>
      </c>
      <c r="I157" s="55">
        <f t="shared" si="17"/>
        <v>1978.7180675363702</v>
      </c>
      <c r="J157" s="33">
        <f t="shared" ref="J157:J220" si="29">+I65</f>
        <v>2108.5836465669518</v>
      </c>
      <c r="K157" s="34">
        <f t="shared" si="9"/>
        <v>197.7836465669518</v>
      </c>
      <c r="L157" s="32">
        <f t="shared" si="22"/>
        <v>20454500</v>
      </c>
      <c r="M157" s="32">
        <f t="shared" si="23"/>
        <v>21085836.465669516</v>
      </c>
      <c r="N157" s="34">
        <f t="shared" si="24"/>
        <v>19108000</v>
      </c>
      <c r="O157" s="34">
        <f t="shared" si="18"/>
        <v>631336.46566951647</v>
      </c>
      <c r="P157" s="34">
        <f t="shared" si="25"/>
        <v>-1346500</v>
      </c>
      <c r="Q157" s="60">
        <f t="shared" si="21"/>
        <v>-715163.53433048353</v>
      </c>
      <c r="R157" s="60">
        <f t="shared" si="26"/>
        <v>631336.46566951647</v>
      </c>
      <c r="S157" s="61">
        <f t="shared" si="15"/>
        <v>3.0865406911413942E-2</v>
      </c>
    </row>
    <row r="158" spans="1:19" x14ac:dyDescent="0.25">
      <c r="A158" s="7">
        <v>41789</v>
      </c>
      <c r="B158" s="8">
        <v>1905.96</v>
      </c>
      <c r="C158">
        <f>+VLOOKUP($A158,'USD X Barril WTI'!$A$6060:$B$8189,2,0)</f>
        <v>103.4</v>
      </c>
      <c r="D158" s="36">
        <f>+IFERROR(VLOOKUP($A158,'TASA INTERVENCIÓN'!$A$9:$B$4757,2,0),D157)</f>
        <v>3.5000000000000003E-2</v>
      </c>
      <c r="E158" s="52">
        <v>2.5000000000000001E-3</v>
      </c>
      <c r="F158">
        <f t="shared" si="27"/>
        <v>3.2418952618453734E-2</v>
      </c>
      <c r="G158">
        <f t="shared" si="28"/>
        <v>1.0078978996447998</v>
      </c>
      <c r="H158" s="56">
        <f t="shared" si="16"/>
        <v>26.413380447543375</v>
      </c>
      <c r="I158" s="55">
        <f t="shared" si="17"/>
        <v>1973.8398417020894</v>
      </c>
      <c r="J158" s="33">
        <f t="shared" si="29"/>
        <v>2116.2995420166571</v>
      </c>
      <c r="K158" s="34">
        <f t="shared" si="9"/>
        <v>210.33954201665711</v>
      </c>
      <c r="L158" s="32">
        <f t="shared" si="22"/>
        <v>20531100</v>
      </c>
      <c r="M158" s="32">
        <f t="shared" si="23"/>
        <v>21162995.420166571</v>
      </c>
      <c r="N158" s="34">
        <f t="shared" si="24"/>
        <v>19059600</v>
      </c>
      <c r="O158" s="34">
        <f t="shared" si="18"/>
        <v>631895.42016657069</v>
      </c>
      <c r="P158" s="34">
        <f t="shared" si="25"/>
        <v>-1471500</v>
      </c>
      <c r="Q158" s="60">
        <f t="shared" si="21"/>
        <v>-839604.57983342931</v>
      </c>
      <c r="R158" s="60">
        <f t="shared" si="26"/>
        <v>631895.42016657069</v>
      </c>
      <c r="S158" s="61">
        <f t="shared" si="15"/>
        <v>3.0777475155572311E-2</v>
      </c>
    </row>
    <row r="159" spans="1:19" x14ac:dyDescent="0.25">
      <c r="A159" s="7">
        <v>41790</v>
      </c>
      <c r="B159" s="9">
        <v>1900.64</v>
      </c>
      <c r="C159" t="e">
        <f>+VLOOKUP($A159,'USD X Barril WTI'!$A$6060:$B$8189,2,0)</f>
        <v>#N/A</v>
      </c>
      <c r="D159" s="36">
        <f>+IFERROR(VLOOKUP($A159,'TASA INTERVENCIÓN'!$A$9:$B$4757,2,0),D158)</f>
        <v>3.5000000000000003E-2</v>
      </c>
      <c r="E159" s="52">
        <v>2.5000000000000001E-3</v>
      </c>
      <c r="F159">
        <f t="shared" si="27"/>
        <v>3.2418952618453734E-2</v>
      </c>
      <c r="G159">
        <f t="shared" si="28"/>
        <v>1.0078978996447998</v>
      </c>
      <c r="H159" s="56">
        <f t="shared" si="16"/>
        <v>26.413380447543375</v>
      </c>
      <c r="I159" s="55">
        <f t="shared" si="17"/>
        <v>1968.477824875979</v>
      </c>
      <c r="J159" s="33">
        <f t="shared" si="29"/>
        <v>2118.102603747071</v>
      </c>
      <c r="K159" s="34">
        <f t="shared" si="9"/>
        <v>217.46260374707094</v>
      </c>
      <c r="L159" s="32">
        <f t="shared" si="22"/>
        <v>20549000</v>
      </c>
      <c r="M159" s="32">
        <f t="shared" si="23"/>
        <v>21181026.03747071</v>
      </c>
      <c r="N159" s="34">
        <f t="shared" si="24"/>
        <v>19006400</v>
      </c>
      <c r="O159" s="34">
        <f t="shared" si="18"/>
        <v>632026.03747070953</v>
      </c>
      <c r="P159" s="34">
        <f t="shared" si="25"/>
        <v>-1542600</v>
      </c>
      <c r="Q159" s="60">
        <f t="shared" si="21"/>
        <v>-910573.96252929047</v>
      </c>
      <c r="R159" s="60">
        <f t="shared" si="26"/>
        <v>632026.03747070953</v>
      </c>
      <c r="S159" s="61">
        <f t="shared" si="15"/>
        <v>3.0757021629797536E-2</v>
      </c>
    </row>
    <row r="160" spans="1:19" x14ac:dyDescent="0.25">
      <c r="A160" s="7">
        <v>41791</v>
      </c>
      <c r="B160" s="8">
        <v>1900.64</v>
      </c>
      <c r="C160" t="e">
        <f>+VLOOKUP($A160,'USD X Barril WTI'!$A$6060:$B$8189,2,0)</f>
        <v>#N/A</v>
      </c>
      <c r="D160" s="36">
        <f>+IFERROR(VLOOKUP($A160,'TASA INTERVENCIÓN'!$A$9:$B$4757,2,0),D159)</f>
        <v>3.5000000000000003E-2</v>
      </c>
      <c r="E160" s="52">
        <v>2.5000000000000001E-3</v>
      </c>
      <c r="F160">
        <f t="shared" si="27"/>
        <v>3.2418952618453734E-2</v>
      </c>
      <c r="G160">
        <f t="shared" si="28"/>
        <v>1.0078978996447998</v>
      </c>
      <c r="H160" s="56">
        <f t="shared" si="16"/>
        <v>26.413380447543375</v>
      </c>
      <c r="I160" s="55">
        <f t="shared" si="17"/>
        <v>1968.477824875979</v>
      </c>
      <c r="J160" s="33">
        <f t="shared" si="29"/>
        <v>2109.8931327398782</v>
      </c>
      <c r="K160" s="34">
        <f t="shared" si="9"/>
        <v>209.25313273987808</v>
      </c>
      <c r="L160" s="32">
        <f t="shared" si="22"/>
        <v>20467500</v>
      </c>
      <c r="M160" s="32">
        <f t="shared" si="23"/>
        <v>21098931.327398781</v>
      </c>
      <c r="N160" s="34">
        <f t="shared" si="24"/>
        <v>19006400</v>
      </c>
      <c r="O160" s="34">
        <f t="shared" si="18"/>
        <v>631431.32739878073</v>
      </c>
      <c r="P160" s="34">
        <f t="shared" si="25"/>
        <v>-1461100</v>
      </c>
      <c r="Q160" s="60">
        <f t="shared" si="21"/>
        <v>-829668.67260121927</v>
      </c>
      <c r="R160" s="60">
        <f t="shared" si="26"/>
        <v>631431.32739878073</v>
      </c>
      <c r="S160" s="61">
        <f t="shared" si="15"/>
        <v>3.0850437395811933E-2</v>
      </c>
    </row>
    <row r="161" spans="1:19" x14ac:dyDescent="0.25">
      <c r="A161" s="7">
        <v>41792</v>
      </c>
      <c r="B161" s="9">
        <v>1900.64</v>
      </c>
      <c r="C161">
        <f>+VLOOKUP($A161,'USD X Barril WTI'!$A$6060:$B$8189,2,0)</f>
        <v>103.07</v>
      </c>
      <c r="D161" s="36">
        <f>+IFERROR(VLOOKUP($A161,'TASA INTERVENCIÓN'!$A$9:$B$4757,2,0),D160)</f>
        <v>3.5000000000000003E-2</v>
      </c>
      <c r="E161" s="52">
        <v>2.5000000000000001E-3</v>
      </c>
      <c r="F161">
        <f t="shared" si="27"/>
        <v>3.2418952618453734E-2</v>
      </c>
      <c r="G161">
        <f t="shared" si="28"/>
        <v>1.0078978996447998</v>
      </c>
      <c r="H161" s="56">
        <f t="shared" si="16"/>
        <v>26.413380447543375</v>
      </c>
      <c r="I161" s="55">
        <f t="shared" si="17"/>
        <v>1968.477824875979</v>
      </c>
      <c r="J161" s="33">
        <f t="shared" si="29"/>
        <v>2109.8931327398782</v>
      </c>
      <c r="K161" s="34">
        <f t="shared" si="9"/>
        <v>209.25313273987808</v>
      </c>
      <c r="L161" s="32">
        <f t="shared" si="22"/>
        <v>20467500</v>
      </c>
      <c r="M161" s="32">
        <f t="shared" si="23"/>
        <v>21098931.327398781</v>
      </c>
      <c r="N161" s="34">
        <f t="shared" si="24"/>
        <v>19006400</v>
      </c>
      <c r="O161" s="34">
        <f t="shared" si="18"/>
        <v>631431.32739878073</v>
      </c>
      <c r="P161" s="34">
        <f t="shared" si="25"/>
        <v>-1461100</v>
      </c>
      <c r="Q161" s="60">
        <f t="shared" si="21"/>
        <v>-829668.67260121927</v>
      </c>
      <c r="R161" s="60">
        <f t="shared" si="26"/>
        <v>631431.32739878073</v>
      </c>
      <c r="S161" s="61">
        <f t="shared" si="15"/>
        <v>3.0850437395811933E-2</v>
      </c>
    </row>
    <row r="162" spans="1:19" x14ac:dyDescent="0.25">
      <c r="A162" s="7">
        <v>41793</v>
      </c>
      <c r="B162" s="8">
        <v>1900.64</v>
      </c>
      <c r="C162">
        <f>+VLOOKUP($A162,'USD X Barril WTI'!$A$6060:$B$8189,2,0)</f>
        <v>103.34</v>
      </c>
      <c r="D162" s="36">
        <f>+IFERROR(VLOOKUP($A162,'TASA INTERVENCIÓN'!$A$9:$B$4757,2,0),D161)</f>
        <v>3.7499999999999999E-2</v>
      </c>
      <c r="E162" s="52">
        <v>2.5000000000000001E-3</v>
      </c>
      <c r="F162">
        <f t="shared" si="27"/>
        <v>3.4912718204488824E-2</v>
      </c>
      <c r="G162">
        <f t="shared" si="28"/>
        <v>1.0084976507302916</v>
      </c>
      <c r="H162" s="56">
        <f t="shared" si="16"/>
        <v>26.413380447543375</v>
      </c>
      <c r="I162" s="55">
        <f t="shared" si="17"/>
        <v>1969.6177357791084</v>
      </c>
      <c r="J162" s="33">
        <f t="shared" si="29"/>
        <v>2109.8931327398782</v>
      </c>
      <c r="K162" s="34">
        <f t="shared" si="9"/>
        <v>209.25313273987808</v>
      </c>
      <c r="L162" s="32">
        <f t="shared" si="22"/>
        <v>20467500</v>
      </c>
      <c r="M162" s="32">
        <f t="shared" si="23"/>
        <v>21098931.327398781</v>
      </c>
      <c r="N162" s="34">
        <f t="shared" si="24"/>
        <v>19006400</v>
      </c>
      <c r="O162" s="34">
        <f t="shared" si="18"/>
        <v>631431.32739878073</v>
      </c>
      <c r="P162" s="34">
        <f t="shared" si="25"/>
        <v>-1461100</v>
      </c>
      <c r="Q162" s="60">
        <f t="shared" si="21"/>
        <v>-829668.67260121927</v>
      </c>
      <c r="R162" s="60">
        <f t="shared" si="26"/>
        <v>631431.32739878073</v>
      </c>
      <c r="S162" s="61">
        <f t="shared" si="15"/>
        <v>3.0850437395811933E-2</v>
      </c>
    </row>
    <row r="163" spans="1:19" x14ac:dyDescent="0.25">
      <c r="A163" s="7">
        <v>41794</v>
      </c>
      <c r="B163" s="9">
        <v>1899.74</v>
      </c>
      <c r="C163">
        <f>+VLOOKUP($A163,'USD X Barril WTI'!$A$6060:$B$8189,2,0)</f>
        <v>103.27</v>
      </c>
      <c r="D163" s="36">
        <f>+IFERROR(VLOOKUP($A163,'TASA INTERVENCIÓN'!$A$9:$B$4757,2,0),D162)</f>
        <v>3.7499999999999999E-2</v>
      </c>
      <c r="E163" s="52">
        <v>2.5000000000000001E-3</v>
      </c>
      <c r="F163">
        <f t="shared" si="27"/>
        <v>3.4912718204488824E-2</v>
      </c>
      <c r="G163">
        <f t="shared" si="28"/>
        <v>1.0084976507302916</v>
      </c>
      <c r="H163" s="56">
        <f t="shared" si="16"/>
        <v>26.413380447543375</v>
      </c>
      <c r="I163" s="55">
        <f t="shared" si="17"/>
        <v>1968.7100878934511</v>
      </c>
      <c r="J163" s="33">
        <f t="shared" si="29"/>
        <v>2115.6951637829989</v>
      </c>
      <c r="K163" s="34">
        <f t="shared" si="9"/>
        <v>215.95516378299885</v>
      </c>
      <c r="L163" s="32">
        <f t="shared" si="22"/>
        <v>20525100.000000004</v>
      </c>
      <c r="M163" s="32">
        <f t="shared" si="23"/>
        <v>21156951.637829989</v>
      </c>
      <c r="N163" s="34">
        <f t="shared" si="24"/>
        <v>18997400</v>
      </c>
      <c r="O163" s="34">
        <f t="shared" si="18"/>
        <v>631851.63782998547</v>
      </c>
      <c r="P163" s="34">
        <f t="shared" si="25"/>
        <v>-1527700.0000000037</v>
      </c>
      <c r="Q163" s="60">
        <f t="shared" si="21"/>
        <v>-895848.36217001826</v>
      </c>
      <c r="R163" s="60">
        <f t="shared" si="26"/>
        <v>631851.63782998547</v>
      </c>
      <c r="S163" s="61">
        <f t="shared" si="15"/>
        <v>3.0784339069236465E-2</v>
      </c>
    </row>
    <row r="164" spans="1:19" x14ac:dyDescent="0.25">
      <c r="A164" s="7">
        <v>41795</v>
      </c>
      <c r="B164" s="8">
        <v>1897.7</v>
      </c>
      <c r="C164">
        <f>+VLOOKUP($A164,'USD X Barril WTI'!$A$6060:$B$8189,2,0)</f>
        <v>103.17</v>
      </c>
      <c r="D164" s="36">
        <f>+IFERROR(VLOOKUP($A164,'TASA INTERVENCIÓN'!$A$9:$B$4757,2,0),D163)</f>
        <v>3.7499999999999999E-2</v>
      </c>
      <c r="E164" s="52">
        <v>2.5000000000000001E-3</v>
      </c>
      <c r="F164">
        <f t="shared" si="27"/>
        <v>3.4912718204488824E-2</v>
      </c>
      <c r="G164">
        <f t="shared" si="28"/>
        <v>1.0084976507302916</v>
      </c>
      <c r="H164" s="56">
        <f t="shared" si="16"/>
        <v>26.413380447543375</v>
      </c>
      <c r="I164" s="55">
        <f t="shared" si="17"/>
        <v>1966.6527526859613</v>
      </c>
      <c r="J164" s="33">
        <f t="shared" si="29"/>
        <v>2110.9004297959755</v>
      </c>
      <c r="K164" s="34">
        <f t="shared" si="9"/>
        <v>213.20042979597542</v>
      </c>
      <c r="L164" s="32">
        <f t="shared" si="22"/>
        <v>20477500</v>
      </c>
      <c r="M164" s="32">
        <f t="shared" si="23"/>
        <v>21109004.297959756</v>
      </c>
      <c r="N164" s="34">
        <f t="shared" si="24"/>
        <v>18977000</v>
      </c>
      <c r="O164" s="34">
        <f>+M164-L164</f>
        <v>631504.29795975611</v>
      </c>
      <c r="P164" s="34">
        <f t="shared" si="25"/>
        <v>-1500500</v>
      </c>
      <c r="Q164" s="60">
        <f>+IF(P164&gt;0,M164-L164,O164+P164)</f>
        <v>-868995.70204024389</v>
      </c>
      <c r="R164" s="60">
        <f t="shared" si="26"/>
        <v>631504.29795975611</v>
      </c>
      <c r="S164" s="61">
        <f t="shared" si="15"/>
        <v>3.0838935317287566E-2</v>
      </c>
    </row>
    <row r="165" spans="1:19" x14ac:dyDescent="0.25">
      <c r="A165" s="7">
        <v>41796</v>
      </c>
      <c r="B165" s="9">
        <v>1892.08</v>
      </c>
      <c r="C165">
        <f>+VLOOKUP($A165,'USD X Barril WTI'!$A$6060:$B$8189,2,0)</f>
        <v>103.32</v>
      </c>
      <c r="D165" s="36">
        <f>+IFERROR(VLOOKUP($A165,'TASA INTERVENCIÓN'!$A$9:$B$4757,2,0),D164)</f>
        <v>3.7499999999999999E-2</v>
      </c>
      <c r="E165" s="52">
        <v>2.5000000000000001E-3</v>
      </c>
      <c r="F165">
        <f t="shared" si="27"/>
        <v>3.4912718204488824E-2</v>
      </c>
      <c r="G165">
        <f t="shared" si="28"/>
        <v>1.0084976507302916</v>
      </c>
      <c r="H165" s="56">
        <f t="shared" si="16"/>
        <v>26.413380447543375</v>
      </c>
      <c r="I165" s="55">
        <f t="shared" si="17"/>
        <v>1960.9849958888567</v>
      </c>
      <c r="J165" s="33">
        <f t="shared" si="29"/>
        <v>2108.2713844795617</v>
      </c>
      <c r="K165" s="34">
        <f t="shared" ref="K165:K228" si="30">+J165-B165</f>
        <v>216.19138447956175</v>
      </c>
      <c r="L165" s="32">
        <f t="shared" ref="L165:L196" si="31">+$L$99*B73</f>
        <v>20451400</v>
      </c>
      <c r="M165" s="32">
        <f t="shared" ref="M165:M196" si="32">+($L$99*I73)</f>
        <v>21082713.844795618</v>
      </c>
      <c r="N165" s="34">
        <f t="shared" si="24"/>
        <v>18920800</v>
      </c>
      <c r="O165" s="34">
        <f t="shared" si="18"/>
        <v>631313.84479561821</v>
      </c>
      <c r="P165" s="34">
        <f t="shared" si="25"/>
        <v>-1530600</v>
      </c>
      <c r="Q165" s="60">
        <f t="shared" si="21"/>
        <v>-899286.15520438179</v>
      </c>
      <c r="R165" s="60">
        <f t="shared" si="26"/>
        <v>631313.84479561821</v>
      </c>
      <c r="S165" s="61">
        <f t="shared" ref="S165:S228" si="33">+R165/L165</f>
        <v>3.0868979375280822E-2</v>
      </c>
    </row>
    <row r="166" spans="1:19" x14ac:dyDescent="0.25">
      <c r="A166" s="7">
        <v>41797</v>
      </c>
      <c r="B166" s="8">
        <v>1886.09</v>
      </c>
      <c r="C166" t="e">
        <f>+VLOOKUP($A166,'USD X Barril WTI'!$A$6060:$B$8189,2,0)</f>
        <v>#N/A</v>
      </c>
      <c r="D166" s="36">
        <f>+IFERROR(VLOOKUP($A166,'TASA INTERVENCIÓN'!$A$9:$B$4757,2,0),D165)</f>
        <v>3.7499999999999999E-2</v>
      </c>
      <c r="E166" s="52">
        <v>2.5000000000000001E-3</v>
      </c>
      <c r="F166">
        <f t="shared" si="27"/>
        <v>3.4912718204488824E-2</v>
      </c>
      <c r="G166">
        <f t="shared" si="28"/>
        <v>1.0084976507302916</v>
      </c>
      <c r="H166" s="56">
        <f t="shared" ref="H166:H229" si="34">+_xlfn.STDEV.S(A76:A166)</f>
        <v>26.413380447543375</v>
      </c>
      <c r="I166" s="55">
        <f t="shared" ref="I166:I229" si="35">+(B166*G166)+($B$1644*H166)</f>
        <v>1954.9440949609825</v>
      </c>
      <c r="J166" s="33">
        <f t="shared" si="29"/>
        <v>2093.0410529913706</v>
      </c>
      <c r="K166" s="34">
        <f t="shared" si="30"/>
        <v>206.95105299137072</v>
      </c>
      <c r="L166" s="32">
        <f t="shared" ref="L166:L229" si="36">+$L$99*B74</f>
        <v>20300200</v>
      </c>
      <c r="M166" s="32">
        <f t="shared" ref="M166:M229" si="37">+($L$99*I74)</f>
        <v>20930410.529913705</v>
      </c>
      <c r="N166" s="34">
        <f t="shared" ref="N166:N229" si="38">+$L$99*B166</f>
        <v>18860900</v>
      </c>
      <c r="O166" s="34">
        <f t="shared" ref="O166:O229" si="39">+M166-L166</f>
        <v>630210.52991370484</v>
      </c>
      <c r="P166" s="34">
        <f t="shared" ref="P166:P229" si="40">+N166-L166</f>
        <v>-1439300</v>
      </c>
      <c r="Q166" s="60">
        <f t="shared" si="21"/>
        <v>-809089.47008629516</v>
      </c>
      <c r="R166" s="60">
        <f t="shared" ref="R166:R229" si="41">+M166-L166</f>
        <v>630210.52991370484</v>
      </c>
      <c r="S166" s="61">
        <f t="shared" si="33"/>
        <v>3.1044547832716173E-2</v>
      </c>
    </row>
    <row r="167" spans="1:19" x14ac:dyDescent="0.25">
      <c r="A167" s="7">
        <v>41798</v>
      </c>
      <c r="B167" s="9">
        <v>1886.09</v>
      </c>
      <c r="C167" t="e">
        <f>+VLOOKUP($A167,'USD X Barril WTI'!$A$6060:$B$8189,2,0)</f>
        <v>#N/A</v>
      </c>
      <c r="D167" s="36">
        <f>+IFERROR(VLOOKUP($A167,'TASA INTERVENCIÓN'!$A$9:$B$4757,2,0),D166)</f>
        <v>3.7499999999999999E-2</v>
      </c>
      <c r="E167" s="52">
        <v>2.5000000000000001E-3</v>
      </c>
      <c r="F167">
        <f t="shared" si="27"/>
        <v>3.4912718204488824E-2</v>
      </c>
      <c r="G167">
        <f t="shared" si="28"/>
        <v>1.0084976507302916</v>
      </c>
      <c r="H167" s="56">
        <f t="shared" si="34"/>
        <v>26.413380447543375</v>
      </c>
      <c r="I167" s="55">
        <f t="shared" si="35"/>
        <v>1954.9440949609825</v>
      </c>
      <c r="J167" s="33">
        <f t="shared" si="29"/>
        <v>2099.2661487980522</v>
      </c>
      <c r="K167" s="34">
        <f t="shared" si="30"/>
        <v>213.17614879805228</v>
      </c>
      <c r="L167" s="32">
        <f t="shared" si="36"/>
        <v>20362000</v>
      </c>
      <c r="M167" s="32">
        <f t="shared" si="37"/>
        <v>20992661.487980522</v>
      </c>
      <c r="N167" s="34">
        <f t="shared" si="38"/>
        <v>18860900</v>
      </c>
      <c r="O167" s="34">
        <f t="shared" si="39"/>
        <v>630661.48798052222</v>
      </c>
      <c r="P167" s="34">
        <f t="shared" si="40"/>
        <v>-1501100</v>
      </c>
      <c r="Q167" s="60">
        <f t="shared" si="21"/>
        <v>-870438.51201947778</v>
      </c>
      <c r="R167" s="60">
        <f t="shared" si="41"/>
        <v>630661.48798052222</v>
      </c>
      <c r="S167" s="61">
        <f t="shared" si="33"/>
        <v>3.0972472644166693E-2</v>
      </c>
    </row>
    <row r="168" spans="1:19" x14ac:dyDescent="0.25">
      <c r="A168" s="7">
        <v>41799</v>
      </c>
      <c r="B168" s="8">
        <v>1886.09</v>
      </c>
      <c r="C168">
        <f>+VLOOKUP($A168,'USD X Barril WTI'!$A$6060:$B$8189,2,0)</f>
        <v>105.09</v>
      </c>
      <c r="D168" s="36">
        <f>+IFERROR(VLOOKUP($A168,'TASA INTERVENCIÓN'!$A$9:$B$4757,2,0),D167)</f>
        <v>3.7499999999999999E-2</v>
      </c>
      <c r="E168" s="52">
        <v>2.5000000000000001E-3</v>
      </c>
      <c r="F168">
        <f t="shared" si="27"/>
        <v>3.4912718204488824E-2</v>
      </c>
      <c r="G168">
        <f t="shared" si="28"/>
        <v>1.0084976507302916</v>
      </c>
      <c r="H168" s="56">
        <f t="shared" si="34"/>
        <v>26.413380447543375</v>
      </c>
      <c r="I168" s="55">
        <f t="shared" si="35"/>
        <v>1954.9440949609825</v>
      </c>
      <c r="J168" s="33">
        <f t="shared" si="29"/>
        <v>2099.2661487980522</v>
      </c>
      <c r="K168" s="34">
        <f t="shared" si="30"/>
        <v>213.17614879805228</v>
      </c>
      <c r="L168" s="32">
        <f t="shared" si="36"/>
        <v>20362000</v>
      </c>
      <c r="M168" s="32">
        <f t="shared" si="37"/>
        <v>20992661.487980522</v>
      </c>
      <c r="N168" s="34">
        <f t="shared" si="38"/>
        <v>18860900</v>
      </c>
      <c r="O168" s="34">
        <f t="shared" si="39"/>
        <v>630661.48798052222</v>
      </c>
      <c r="P168" s="34">
        <f t="shared" si="40"/>
        <v>-1501100</v>
      </c>
      <c r="Q168" s="60">
        <f t="shared" si="21"/>
        <v>-870438.51201947778</v>
      </c>
      <c r="R168" s="60">
        <f t="shared" si="41"/>
        <v>630661.48798052222</v>
      </c>
      <c r="S168" s="61">
        <f t="shared" si="33"/>
        <v>3.0972472644166693E-2</v>
      </c>
    </row>
    <row r="169" spans="1:19" x14ac:dyDescent="0.25">
      <c r="A169" s="7">
        <v>41800</v>
      </c>
      <c r="B169" s="9">
        <v>1883.76</v>
      </c>
      <c r="C169">
        <f>+VLOOKUP($A169,'USD X Barril WTI'!$A$6060:$B$8189,2,0)</f>
        <v>105.02</v>
      </c>
      <c r="D169" s="36">
        <f>+IFERROR(VLOOKUP($A169,'TASA INTERVENCIÓN'!$A$9:$B$4757,2,0),D168)</f>
        <v>3.7499999999999999E-2</v>
      </c>
      <c r="E169" s="52">
        <v>2.5000000000000001E-3</v>
      </c>
      <c r="F169">
        <f t="shared" si="27"/>
        <v>3.4912718204488824E-2</v>
      </c>
      <c r="G169">
        <f t="shared" si="28"/>
        <v>1.0084976507302916</v>
      </c>
      <c r="H169" s="56">
        <f t="shared" si="34"/>
        <v>26.413380447543375</v>
      </c>
      <c r="I169" s="55">
        <f t="shared" si="35"/>
        <v>1952.5942954347811</v>
      </c>
      <c r="J169" s="33">
        <f t="shared" si="29"/>
        <v>2099.2661487980522</v>
      </c>
      <c r="K169" s="34">
        <f t="shared" si="30"/>
        <v>215.50614879805221</v>
      </c>
      <c r="L169" s="32">
        <f t="shared" si="36"/>
        <v>20362000</v>
      </c>
      <c r="M169" s="32">
        <f t="shared" si="37"/>
        <v>20992661.487980522</v>
      </c>
      <c r="N169" s="34">
        <f t="shared" si="38"/>
        <v>18837600</v>
      </c>
      <c r="O169" s="34">
        <f t="shared" si="39"/>
        <v>630661.48798052222</v>
      </c>
      <c r="P169" s="34">
        <f t="shared" si="40"/>
        <v>-1524400</v>
      </c>
      <c r="Q169" s="60">
        <f t="shared" si="21"/>
        <v>-893738.51201947778</v>
      </c>
      <c r="R169" s="60">
        <f t="shared" si="41"/>
        <v>630661.48798052222</v>
      </c>
      <c r="S169" s="61">
        <f t="shared" si="33"/>
        <v>3.0972472644166693E-2</v>
      </c>
    </row>
    <row r="170" spans="1:19" x14ac:dyDescent="0.25">
      <c r="A170" s="7">
        <v>41801</v>
      </c>
      <c r="B170" s="8">
        <v>1884.97</v>
      </c>
      <c r="C170">
        <f>+VLOOKUP($A170,'USD X Barril WTI'!$A$6060:$B$8189,2,0)</f>
        <v>105.04</v>
      </c>
      <c r="D170" s="36">
        <f>+IFERROR(VLOOKUP($A170,'TASA INTERVENCIÓN'!$A$9:$B$4757,2,0),D169)</f>
        <v>3.7499999999999999E-2</v>
      </c>
      <c r="E170" s="52">
        <v>2.5000000000000001E-3</v>
      </c>
      <c r="F170">
        <f t="shared" si="27"/>
        <v>3.4912718204488824E-2</v>
      </c>
      <c r="G170">
        <f t="shared" si="28"/>
        <v>1.0084976507302916</v>
      </c>
      <c r="H170" s="56">
        <f t="shared" si="34"/>
        <v>26.413380447543375</v>
      </c>
      <c r="I170" s="55">
        <f t="shared" si="35"/>
        <v>1953.8145775921644</v>
      </c>
      <c r="J170" s="33">
        <f t="shared" si="29"/>
        <v>2105.8941634271723</v>
      </c>
      <c r="K170" s="34">
        <f t="shared" si="30"/>
        <v>220.92416342717229</v>
      </c>
      <c r="L170" s="32">
        <f t="shared" si="36"/>
        <v>20427800</v>
      </c>
      <c r="M170" s="32">
        <f t="shared" si="37"/>
        <v>21058941.634271722</v>
      </c>
      <c r="N170" s="34">
        <f t="shared" si="38"/>
        <v>18849700</v>
      </c>
      <c r="O170" s="34">
        <f t="shared" si="39"/>
        <v>631141.63427172229</v>
      </c>
      <c r="P170" s="34">
        <f t="shared" si="40"/>
        <v>-1578100</v>
      </c>
      <c r="Q170" s="60">
        <f t="shared" si="21"/>
        <v>-946958.36572827771</v>
      </c>
      <c r="R170" s="60">
        <f t="shared" si="41"/>
        <v>631141.63427172229</v>
      </c>
      <c r="S170" s="61">
        <f t="shared" si="33"/>
        <v>3.0896211744373955E-2</v>
      </c>
    </row>
    <row r="171" spans="1:19" x14ac:dyDescent="0.25">
      <c r="A171" s="7">
        <v>41802</v>
      </c>
      <c r="B171" s="9">
        <v>1884.63</v>
      </c>
      <c r="C171">
        <f>+VLOOKUP($A171,'USD X Barril WTI'!$A$6060:$B$8189,2,0)</f>
        <v>107.2</v>
      </c>
      <c r="D171" s="36">
        <f>+IFERROR(VLOOKUP($A171,'TASA INTERVENCIÓN'!$A$9:$B$4757,2,0),D170)</f>
        <v>3.7499999999999999E-2</v>
      </c>
      <c r="E171" s="52">
        <v>2.5000000000000001E-3</v>
      </c>
      <c r="F171">
        <f t="shared" si="27"/>
        <v>3.4912718204488824E-2</v>
      </c>
      <c r="G171">
        <f t="shared" si="28"/>
        <v>1.0084976507302916</v>
      </c>
      <c r="H171" s="56">
        <f t="shared" si="34"/>
        <v>26.413380447543375</v>
      </c>
      <c r="I171" s="55">
        <f t="shared" si="35"/>
        <v>1953.4716883909164</v>
      </c>
      <c r="J171" s="33">
        <f t="shared" si="29"/>
        <v>2106.7100740426108</v>
      </c>
      <c r="K171" s="34">
        <f t="shared" si="30"/>
        <v>222.0800740426107</v>
      </c>
      <c r="L171" s="32">
        <f t="shared" si="36"/>
        <v>20435900</v>
      </c>
      <c r="M171" s="32">
        <f t="shared" si="37"/>
        <v>21067100.740426108</v>
      </c>
      <c r="N171" s="34">
        <f t="shared" si="38"/>
        <v>18846300</v>
      </c>
      <c r="O171" s="34">
        <f t="shared" si="39"/>
        <v>631200.74042610824</v>
      </c>
      <c r="P171" s="34">
        <f t="shared" si="40"/>
        <v>-1589600</v>
      </c>
      <c r="Q171" s="60">
        <f t="shared" si="21"/>
        <v>-958399.25957389176</v>
      </c>
      <c r="R171" s="60">
        <f t="shared" si="41"/>
        <v>631200.74042610824</v>
      </c>
      <c r="S171" s="61">
        <f t="shared" si="33"/>
        <v>3.0886857952236418E-2</v>
      </c>
    </row>
    <row r="172" spans="1:19" x14ac:dyDescent="0.25">
      <c r="A172" s="7">
        <v>41803</v>
      </c>
      <c r="B172" s="8">
        <v>1877.18</v>
      </c>
      <c r="C172">
        <f>+VLOOKUP($A172,'USD X Barril WTI'!$A$6060:$B$8189,2,0)</f>
        <v>107.49</v>
      </c>
      <c r="D172" s="36">
        <f>+IFERROR(VLOOKUP($A172,'TASA INTERVENCIÓN'!$A$9:$B$4757,2,0),D171)</f>
        <v>3.7499999999999999E-2</v>
      </c>
      <c r="E172" s="52">
        <v>2.5000000000000001E-3</v>
      </c>
      <c r="F172">
        <f t="shared" si="27"/>
        <v>3.4912718204488824E-2</v>
      </c>
      <c r="G172">
        <f t="shared" si="28"/>
        <v>1.0084976507302916</v>
      </c>
      <c r="H172" s="56">
        <f t="shared" si="34"/>
        <v>26.413380447543375</v>
      </c>
      <c r="I172" s="55">
        <f t="shared" si="35"/>
        <v>1945.9583808929756</v>
      </c>
      <c r="J172" s="33">
        <f t="shared" si="29"/>
        <v>2110.739262267</v>
      </c>
      <c r="K172" s="34">
        <f t="shared" si="30"/>
        <v>233.55926226699989</v>
      </c>
      <c r="L172" s="32">
        <f t="shared" si="36"/>
        <v>20475900</v>
      </c>
      <c r="M172" s="32">
        <f t="shared" si="37"/>
        <v>21107392.622669999</v>
      </c>
      <c r="N172" s="34">
        <f t="shared" si="38"/>
        <v>18771800</v>
      </c>
      <c r="O172" s="34">
        <f t="shared" si="39"/>
        <v>631492.62266999856</v>
      </c>
      <c r="P172" s="34">
        <f t="shared" si="40"/>
        <v>-1704100</v>
      </c>
      <c r="Q172" s="60">
        <f t="shared" ref="Q172:Q235" si="42">+IF(P172&gt;0,M172-L172,O172+P172)</f>
        <v>-1072607.3773300014</v>
      </c>
      <c r="R172" s="60">
        <f t="shared" si="41"/>
        <v>631492.62266999856</v>
      </c>
      <c r="S172" s="61">
        <f t="shared" si="33"/>
        <v>3.0840774894876345E-2</v>
      </c>
    </row>
    <row r="173" spans="1:19" x14ac:dyDescent="0.25">
      <c r="A173" s="7">
        <v>41804</v>
      </c>
      <c r="B173" s="9">
        <v>1877.37</v>
      </c>
      <c r="C173" t="e">
        <f>+VLOOKUP($A173,'USD X Barril WTI'!$A$6060:$B$8189,2,0)</f>
        <v>#N/A</v>
      </c>
      <c r="D173" s="36">
        <f>+IFERROR(VLOOKUP($A173,'TASA INTERVENCIÓN'!$A$9:$B$4757,2,0),D172)</f>
        <v>3.7499999999999999E-2</v>
      </c>
      <c r="E173" s="52">
        <v>2.5000000000000001E-3</v>
      </c>
      <c r="F173">
        <f t="shared" si="27"/>
        <v>3.4912718204488824E-2</v>
      </c>
      <c r="G173">
        <f t="shared" si="28"/>
        <v>1.0084976507302916</v>
      </c>
      <c r="H173" s="56">
        <f t="shared" si="34"/>
        <v>26.413380447543375</v>
      </c>
      <c r="I173" s="55">
        <f t="shared" si="35"/>
        <v>1946.1499954466144</v>
      </c>
      <c r="J173" s="33">
        <f t="shared" si="29"/>
        <v>2107.6065684225373</v>
      </c>
      <c r="K173" s="34">
        <f t="shared" si="30"/>
        <v>230.2365684225374</v>
      </c>
      <c r="L173" s="32">
        <f t="shared" si="36"/>
        <v>20444800</v>
      </c>
      <c r="M173" s="32">
        <f t="shared" si="37"/>
        <v>21076065.684225373</v>
      </c>
      <c r="N173" s="34">
        <f t="shared" si="38"/>
        <v>18773700</v>
      </c>
      <c r="O173" s="34">
        <f t="shared" si="39"/>
        <v>631265.68422537297</v>
      </c>
      <c r="P173" s="34">
        <f t="shared" si="40"/>
        <v>-1671100</v>
      </c>
      <c r="Q173" s="60">
        <f t="shared" si="42"/>
        <v>-1039834.315774627</v>
      </c>
      <c r="R173" s="60">
        <f t="shared" si="41"/>
        <v>631265.68422537297</v>
      </c>
      <c r="S173" s="61">
        <f t="shared" si="33"/>
        <v>3.0876588874695424E-2</v>
      </c>
    </row>
    <row r="174" spans="1:19" x14ac:dyDescent="0.25">
      <c r="A174" s="7">
        <v>41805</v>
      </c>
      <c r="B174" s="8">
        <v>1877.37</v>
      </c>
      <c r="C174" t="e">
        <f>+VLOOKUP($A174,'USD X Barril WTI'!$A$6060:$B$8189,2,0)</f>
        <v>#N/A</v>
      </c>
      <c r="D174" s="36">
        <f>+IFERROR(VLOOKUP($A174,'TASA INTERVENCIÓN'!$A$9:$B$4757,2,0),D173)</f>
        <v>3.7499999999999999E-2</v>
      </c>
      <c r="E174" s="52">
        <v>2.5000000000000001E-3</v>
      </c>
      <c r="F174">
        <f t="shared" si="27"/>
        <v>3.4912718204488824E-2</v>
      </c>
      <c r="G174">
        <f t="shared" si="28"/>
        <v>1.0084976507302916</v>
      </c>
      <c r="H174" s="56">
        <f t="shared" si="34"/>
        <v>26.413380447543375</v>
      </c>
      <c r="I174" s="55">
        <f t="shared" si="35"/>
        <v>1946.1499954466144</v>
      </c>
      <c r="J174" s="33">
        <f t="shared" si="29"/>
        <v>2107.7072981281472</v>
      </c>
      <c r="K174" s="34">
        <f t="shared" si="30"/>
        <v>230.33729812814727</v>
      </c>
      <c r="L174" s="32">
        <f t="shared" si="36"/>
        <v>20445800</v>
      </c>
      <c r="M174" s="32">
        <f t="shared" si="37"/>
        <v>21077072.981281471</v>
      </c>
      <c r="N174" s="34">
        <f t="shared" si="38"/>
        <v>18773700</v>
      </c>
      <c r="O174" s="34">
        <f t="shared" si="39"/>
        <v>631272.98128147051</v>
      </c>
      <c r="P174" s="34">
        <f t="shared" si="40"/>
        <v>-1672100</v>
      </c>
      <c r="Q174" s="60">
        <f t="shared" si="42"/>
        <v>-1040827.0187185295</v>
      </c>
      <c r="R174" s="60">
        <f t="shared" si="41"/>
        <v>631272.98128147051</v>
      </c>
      <c r="S174" s="61">
        <f t="shared" si="33"/>
        <v>3.0875435604450326E-2</v>
      </c>
    </row>
    <row r="175" spans="1:19" x14ac:dyDescent="0.25">
      <c r="A175" s="7">
        <v>41806</v>
      </c>
      <c r="B175" s="9">
        <v>1877.37</v>
      </c>
      <c r="C175">
        <f>+VLOOKUP($A175,'USD X Barril WTI'!$A$6060:$B$8189,2,0)</f>
        <v>107.52</v>
      </c>
      <c r="D175" s="36">
        <f>+IFERROR(VLOOKUP($A175,'TASA INTERVENCIÓN'!$A$9:$B$4757,2,0),D174)</f>
        <v>3.7499999999999999E-2</v>
      </c>
      <c r="E175" s="52">
        <v>2.5000000000000001E-3</v>
      </c>
      <c r="F175">
        <f t="shared" si="27"/>
        <v>3.4912718204488824E-2</v>
      </c>
      <c r="G175">
        <f t="shared" si="28"/>
        <v>1.0084976507302916</v>
      </c>
      <c r="H175" s="56">
        <f t="shared" si="34"/>
        <v>26.413380447543375</v>
      </c>
      <c r="I175" s="55">
        <f t="shared" si="35"/>
        <v>1946.1499954466144</v>
      </c>
      <c r="J175" s="33">
        <f t="shared" si="29"/>
        <v>2107.7072981281472</v>
      </c>
      <c r="K175" s="34">
        <f t="shared" si="30"/>
        <v>230.33729812814727</v>
      </c>
      <c r="L175" s="32">
        <f t="shared" si="36"/>
        <v>20445800</v>
      </c>
      <c r="M175" s="32">
        <f t="shared" si="37"/>
        <v>21077072.981281471</v>
      </c>
      <c r="N175" s="34">
        <f t="shared" si="38"/>
        <v>18773700</v>
      </c>
      <c r="O175" s="34">
        <f t="shared" si="39"/>
        <v>631272.98128147051</v>
      </c>
      <c r="P175" s="34">
        <f t="shared" si="40"/>
        <v>-1672100</v>
      </c>
      <c r="Q175" s="60">
        <f t="shared" si="42"/>
        <v>-1040827.0187185295</v>
      </c>
      <c r="R175" s="60">
        <f t="shared" si="41"/>
        <v>631272.98128147051</v>
      </c>
      <c r="S175" s="61">
        <f t="shared" si="33"/>
        <v>3.0875435604450326E-2</v>
      </c>
    </row>
    <row r="176" spans="1:19" x14ac:dyDescent="0.25">
      <c r="A176" s="7">
        <v>41807</v>
      </c>
      <c r="B176" s="8">
        <v>1886.62</v>
      </c>
      <c r="C176">
        <f>+VLOOKUP($A176,'USD X Barril WTI'!$A$6060:$B$8189,2,0)</f>
        <v>106.95</v>
      </c>
      <c r="D176" s="36">
        <f>+IFERROR(VLOOKUP($A176,'TASA INTERVENCIÓN'!$A$9:$B$4757,2,0),D175)</f>
        <v>3.7499999999999999E-2</v>
      </c>
      <c r="E176" s="52">
        <v>2.5000000000000001E-3</v>
      </c>
      <c r="F176">
        <f t="shared" si="27"/>
        <v>3.4912718204488824E-2</v>
      </c>
      <c r="G176">
        <f t="shared" si="28"/>
        <v>1.0084976507302916</v>
      </c>
      <c r="H176" s="56">
        <f t="shared" si="34"/>
        <v>26.413380447543375</v>
      </c>
      <c r="I176" s="55">
        <f t="shared" si="35"/>
        <v>1955.4785987158693</v>
      </c>
      <c r="J176" s="33">
        <f t="shared" si="29"/>
        <v>2107.7072981281472</v>
      </c>
      <c r="K176" s="34">
        <f t="shared" si="30"/>
        <v>221.08729812814727</v>
      </c>
      <c r="L176" s="32">
        <f t="shared" si="36"/>
        <v>20445800</v>
      </c>
      <c r="M176" s="32">
        <f t="shared" si="37"/>
        <v>21077072.981281471</v>
      </c>
      <c r="N176" s="34">
        <f t="shared" si="38"/>
        <v>18866200</v>
      </c>
      <c r="O176" s="34">
        <f t="shared" si="39"/>
        <v>631272.98128147051</v>
      </c>
      <c r="P176" s="34">
        <f t="shared" si="40"/>
        <v>-1579600</v>
      </c>
      <c r="Q176" s="60">
        <f t="shared" si="42"/>
        <v>-948327.01871852949</v>
      </c>
      <c r="R176" s="60">
        <f t="shared" si="41"/>
        <v>631272.98128147051</v>
      </c>
      <c r="S176" s="61">
        <f t="shared" si="33"/>
        <v>3.0875435604450326E-2</v>
      </c>
    </row>
    <row r="177" spans="1:19" x14ac:dyDescent="0.25">
      <c r="A177" s="7">
        <v>41808</v>
      </c>
      <c r="B177" s="9">
        <v>1899.9</v>
      </c>
      <c r="C177">
        <f>+VLOOKUP($A177,'USD X Barril WTI'!$A$6060:$B$8189,2,0)</f>
        <v>106.64</v>
      </c>
      <c r="D177" s="36">
        <f>+IFERROR(VLOOKUP($A177,'TASA INTERVENCIÓN'!$A$9:$B$4757,2,0),D176)</f>
        <v>3.7499999999999999E-2</v>
      </c>
      <c r="E177" s="52">
        <v>2.5000000000000001E-3</v>
      </c>
      <c r="F177">
        <f t="shared" si="27"/>
        <v>3.4912718204488824E-2</v>
      </c>
      <c r="G177">
        <f t="shared" si="28"/>
        <v>1.0084976507302916</v>
      </c>
      <c r="H177" s="56">
        <f t="shared" si="34"/>
        <v>26.413380447543375</v>
      </c>
      <c r="I177" s="55">
        <f t="shared" si="35"/>
        <v>1968.871447517568</v>
      </c>
      <c r="J177" s="33">
        <f t="shared" si="29"/>
        <v>2098.2185598597111</v>
      </c>
      <c r="K177" s="34">
        <f t="shared" si="30"/>
        <v>198.31855985971106</v>
      </c>
      <c r="L177" s="32">
        <f t="shared" si="36"/>
        <v>20351600</v>
      </c>
      <c r="M177" s="32">
        <f t="shared" si="37"/>
        <v>20982185.598597113</v>
      </c>
      <c r="N177" s="34">
        <f t="shared" si="38"/>
        <v>18999000</v>
      </c>
      <c r="O177" s="34">
        <f t="shared" si="39"/>
        <v>630585.59859711304</v>
      </c>
      <c r="P177" s="34">
        <f t="shared" si="40"/>
        <v>-1352600</v>
      </c>
      <c r="Q177" s="60">
        <f t="shared" si="42"/>
        <v>-722014.40140288696</v>
      </c>
      <c r="R177" s="60">
        <f t="shared" si="41"/>
        <v>630585.59859711304</v>
      </c>
      <c r="S177" s="61">
        <f t="shared" si="33"/>
        <v>3.0984571168709736E-2</v>
      </c>
    </row>
    <row r="178" spans="1:19" x14ac:dyDescent="0.25">
      <c r="A178" s="7">
        <v>41809</v>
      </c>
      <c r="B178" s="8">
        <v>1895.92</v>
      </c>
      <c r="C178">
        <f>+VLOOKUP($A178,'USD X Barril WTI'!$A$6060:$B$8189,2,0)</f>
        <v>107.08</v>
      </c>
      <c r="D178" s="36">
        <f>+IFERROR(VLOOKUP($A178,'TASA INTERVENCIÓN'!$A$9:$B$4757,2,0),D177)</f>
        <v>3.7499999999999999E-2</v>
      </c>
      <c r="E178" s="52">
        <v>2.5000000000000001E-3</v>
      </c>
      <c r="F178">
        <f t="shared" si="27"/>
        <v>3.4912718204488824E-2</v>
      </c>
      <c r="G178">
        <f t="shared" si="28"/>
        <v>1.0084976507302916</v>
      </c>
      <c r="H178" s="56">
        <f t="shared" si="34"/>
        <v>26.413380447543375</v>
      </c>
      <c r="I178" s="55">
        <f t="shared" si="35"/>
        <v>1964.8576268676611</v>
      </c>
      <c r="J178" s="33">
        <f t="shared" si="29"/>
        <v>2097.9163707428816</v>
      </c>
      <c r="K178" s="34">
        <f t="shared" si="30"/>
        <v>201.99637074288148</v>
      </c>
      <c r="L178" s="32">
        <f t="shared" si="36"/>
        <v>20348600</v>
      </c>
      <c r="M178" s="32">
        <f t="shared" si="37"/>
        <v>20979163.707428817</v>
      </c>
      <c r="N178" s="34">
        <f t="shared" si="38"/>
        <v>18959200</v>
      </c>
      <c r="O178" s="34">
        <f t="shared" si="39"/>
        <v>630563.70742881671</v>
      </c>
      <c r="P178" s="34">
        <f t="shared" si="40"/>
        <v>-1389400</v>
      </c>
      <c r="Q178" s="60">
        <f t="shared" si="42"/>
        <v>-758836.29257118329</v>
      </c>
      <c r="R178" s="60">
        <f t="shared" si="41"/>
        <v>630563.70742881671</v>
      </c>
      <c r="S178" s="61">
        <f t="shared" si="33"/>
        <v>3.0988063425926929E-2</v>
      </c>
    </row>
    <row r="179" spans="1:19" x14ac:dyDescent="0.25">
      <c r="A179" s="7">
        <v>41810</v>
      </c>
      <c r="B179" s="9">
        <v>1881.34</v>
      </c>
      <c r="C179">
        <f>+VLOOKUP($A179,'USD X Barril WTI'!$A$6060:$B$8189,2,0)</f>
        <v>107.95</v>
      </c>
      <c r="D179" s="36">
        <f>+IFERROR(VLOOKUP($A179,'TASA INTERVENCIÓN'!$A$9:$B$4757,2,0),D178)</f>
        <v>3.7499999999999999E-2</v>
      </c>
      <c r="E179" s="52">
        <v>2.5000000000000001E-3</v>
      </c>
      <c r="F179">
        <f t="shared" si="27"/>
        <v>3.4912718204488824E-2</v>
      </c>
      <c r="G179">
        <f t="shared" si="28"/>
        <v>1.0084976507302916</v>
      </c>
      <c r="H179" s="56">
        <f t="shared" si="34"/>
        <v>26.413380447543375</v>
      </c>
      <c r="I179" s="55">
        <f t="shared" si="35"/>
        <v>1950.1537311200136</v>
      </c>
      <c r="J179" s="33">
        <f t="shared" si="29"/>
        <v>2080.3088182023012</v>
      </c>
      <c r="K179" s="34">
        <f t="shared" si="30"/>
        <v>198.96881820230124</v>
      </c>
      <c r="L179" s="32">
        <f t="shared" si="36"/>
        <v>20173800</v>
      </c>
      <c r="M179" s="32">
        <f t="shared" si="37"/>
        <v>20803088.182023011</v>
      </c>
      <c r="N179" s="34">
        <f t="shared" si="38"/>
        <v>18813400</v>
      </c>
      <c r="O179" s="34">
        <f t="shared" si="39"/>
        <v>629288.18202301115</v>
      </c>
      <c r="P179" s="34">
        <f t="shared" si="40"/>
        <v>-1360400</v>
      </c>
      <c r="Q179" s="60">
        <f t="shared" si="42"/>
        <v>-731111.81797698885</v>
      </c>
      <c r="R179" s="60">
        <f t="shared" si="41"/>
        <v>629288.18202301115</v>
      </c>
      <c r="S179" s="61">
        <f t="shared" si="33"/>
        <v>3.1193338985367712E-2</v>
      </c>
    </row>
    <row r="180" spans="1:19" x14ac:dyDescent="0.25">
      <c r="A180" s="7">
        <v>41811</v>
      </c>
      <c r="B180" s="8">
        <v>1884.56</v>
      </c>
      <c r="C180" t="e">
        <f>+VLOOKUP($A180,'USD X Barril WTI'!$A$6060:$B$8189,2,0)</f>
        <v>#N/A</v>
      </c>
      <c r="D180" s="36">
        <f>+IFERROR(VLOOKUP($A180,'TASA INTERVENCIÓN'!$A$9:$B$4757,2,0),D179)</f>
        <v>3.7499999999999999E-2</v>
      </c>
      <c r="E180" s="52">
        <v>2.5000000000000001E-3</v>
      </c>
      <c r="F180">
        <f t="shared" si="27"/>
        <v>3.4912718204488824E-2</v>
      </c>
      <c r="G180">
        <f t="shared" si="28"/>
        <v>1.0084976507302916</v>
      </c>
      <c r="H180" s="56">
        <f t="shared" si="34"/>
        <v>26.413380447543375</v>
      </c>
      <c r="I180" s="55">
        <f t="shared" si="35"/>
        <v>1953.4010935553652</v>
      </c>
      <c r="J180" s="33">
        <f t="shared" si="29"/>
        <v>2061.3917794887943</v>
      </c>
      <c r="K180" s="34">
        <f t="shared" si="30"/>
        <v>176.83177948879438</v>
      </c>
      <c r="L180" s="32">
        <f t="shared" si="36"/>
        <v>19986000</v>
      </c>
      <c r="M180" s="32">
        <f t="shared" si="37"/>
        <v>20613917.794887945</v>
      </c>
      <c r="N180" s="34">
        <f t="shared" si="38"/>
        <v>18845600</v>
      </c>
      <c r="O180" s="34">
        <f t="shared" si="39"/>
        <v>627917.79488794506</v>
      </c>
      <c r="P180" s="34">
        <f t="shared" si="40"/>
        <v>-1140400</v>
      </c>
      <c r="Q180" s="60">
        <f t="shared" si="42"/>
        <v>-512482.20511205494</v>
      </c>
      <c r="R180" s="60">
        <f t="shared" si="41"/>
        <v>627917.79488794506</v>
      </c>
      <c r="S180" s="61">
        <f t="shared" si="33"/>
        <v>3.141788226198064E-2</v>
      </c>
    </row>
    <row r="181" spans="1:19" x14ac:dyDescent="0.25">
      <c r="A181" s="7">
        <v>41812</v>
      </c>
      <c r="B181" s="9">
        <v>1884.56</v>
      </c>
      <c r="C181" t="e">
        <f>+VLOOKUP($A181,'USD X Barril WTI'!$A$6060:$B$8189,2,0)</f>
        <v>#N/A</v>
      </c>
      <c r="D181" s="36">
        <f>+IFERROR(VLOOKUP($A181,'TASA INTERVENCIÓN'!$A$9:$B$4757,2,0),D180)</f>
        <v>3.7499999999999999E-2</v>
      </c>
      <c r="E181" s="52">
        <v>2.5000000000000001E-3</v>
      </c>
      <c r="F181">
        <f t="shared" si="27"/>
        <v>3.4912718204488824E-2</v>
      </c>
      <c r="G181">
        <f t="shared" si="28"/>
        <v>1.0084976507302916</v>
      </c>
      <c r="H181" s="56">
        <f t="shared" si="34"/>
        <v>26.413380447543375</v>
      </c>
      <c r="I181" s="55">
        <f t="shared" si="35"/>
        <v>1953.4010935553652</v>
      </c>
      <c r="J181" s="33">
        <f t="shared" si="29"/>
        <v>2056.6071184723323</v>
      </c>
      <c r="K181" s="34">
        <f t="shared" si="30"/>
        <v>172.04711847233239</v>
      </c>
      <c r="L181" s="32">
        <f t="shared" si="36"/>
        <v>19938500</v>
      </c>
      <c r="M181" s="32">
        <f t="shared" si="37"/>
        <v>20566071.184723325</v>
      </c>
      <c r="N181" s="34">
        <f t="shared" si="38"/>
        <v>18845600</v>
      </c>
      <c r="O181" s="34">
        <f t="shared" si="39"/>
        <v>627571.18472332507</v>
      </c>
      <c r="P181" s="34">
        <f t="shared" si="40"/>
        <v>-1092900</v>
      </c>
      <c r="Q181" s="60">
        <f t="shared" si="42"/>
        <v>-465328.81527667493</v>
      </c>
      <c r="R181" s="60">
        <f t="shared" si="41"/>
        <v>627571.18472332507</v>
      </c>
      <c r="S181" s="61">
        <f t="shared" si="33"/>
        <v>3.1475345924885274E-2</v>
      </c>
    </row>
    <row r="182" spans="1:19" x14ac:dyDescent="0.25">
      <c r="A182" s="7">
        <v>41813</v>
      </c>
      <c r="B182" s="8">
        <v>1884.56</v>
      </c>
      <c r="C182">
        <f>+VLOOKUP($A182,'USD X Barril WTI'!$A$6060:$B$8189,2,0)</f>
        <v>106.83</v>
      </c>
      <c r="D182" s="36">
        <f>+IFERROR(VLOOKUP($A182,'TASA INTERVENCIÓN'!$A$9:$B$4757,2,0),D181)</f>
        <v>3.7499999999999999E-2</v>
      </c>
      <c r="E182" s="52">
        <v>2.5000000000000001E-3</v>
      </c>
      <c r="F182">
        <f t="shared" si="27"/>
        <v>3.4912718204488824E-2</v>
      </c>
      <c r="G182">
        <f t="shared" si="28"/>
        <v>1.0084976507302916</v>
      </c>
      <c r="H182" s="56">
        <f t="shared" si="34"/>
        <v>26.413380447543375</v>
      </c>
      <c r="I182" s="55">
        <f t="shared" si="35"/>
        <v>1953.4010935553652</v>
      </c>
      <c r="J182" s="33">
        <f t="shared" si="29"/>
        <v>2056.6071184723323</v>
      </c>
      <c r="K182" s="34">
        <f t="shared" si="30"/>
        <v>172.04711847233239</v>
      </c>
      <c r="L182" s="32">
        <f t="shared" si="36"/>
        <v>19938500</v>
      </c>
      <c r="M182" s="32">
        <f t="shared" si="37"/>
        <v>20566071.184723325</v>
      </c>
      <c r="N182" s="34">
        <f t="shared" si="38"/>
        <v>18845600</v>
      </c>
      <c r="O182" s="34">
        <f t="shared" si="39"/>
        <v>627571.18472332507</v>
      </c>
      <c r="P182" s="34">
        <f t="shared" si="40"/>
        <v>-1092900</v>
      </c>
      <c r="Q182" s="60">
        <f t="shared" si="42"/>
        <v>-465328.81527667493</v>
      </c>
      <c r="R182" s="60">
        <f t="shared" si="41"/>
        <v>627571.18472332507</v>
      </c>
      <c r="S182" s="61">
        <f t="shared" si="33"/>
        <v>3.1475345924885274E-2</v>
      </c>
    </row>
    <row r="183" spans="1:19" x14ac:dyDescent="0.25">
      <c r="A183" s="7">
        <v>41814</v>
      </c>
      <c r="B183" s="9">
        <v>1884.56</v>
      </c>
      <c r="C183">
        <f>+VLOOKUP($A183,'USD X Barril WTI'!$A$6060:$B$8189,2,0)</f>
        <v>106.64</v>
      </c>
      <c r="D183" s="36">
        <f>+IFERROR(VLOOKUP($A183,'TASA INTERVENCIÓN'!$A$9:$B$4757,2,0),D182)</f>
        <v>0.04</v>
      </c>
      <c r="E183" s="52">
        <v>2.5000000000000001E-3</v>
      </c>
      <c r="F183">
        <f t="shared" si="27"/>
        <v>3.7406483790523692E-2</v>
      </c>
      <c r="G183">
        <f t="shared" si="28"/>
        <v>1.0090963139653568</v>
      </c>
      <c r="H183" s="56">
        <f t="shared" si="34"/>
        <v>26.413380447543375</v>
      </c>
      <c r="I183" s="55">
        <f t="shared" si="35"/>
        <v>1954.5293103416398</v>
      </c>
      <c r="J183" s="33">
        <f t="shared" si="29"/>
        <v>2056.6071184723323</v>
      </c>
      <c r="K183" s="34">
        <f t="shared" si="30"/>
        <v>172.04711847233239</v>
      </c>
      <c r="L183" s="32">
        <f t="shared" si="36"/>
        <v>19938500</v>
      </c>
      <c r="M183" s="32">
        <f t="shared" si="37"/>
        <v>20566071.184723325</v>
      </c>
      <c r="N183" s="34">
        <f t="shared" si="38"/>
        <v>18845600</v>
      </c>
      <c r="O183" s="34">
        <f t="shared" si="39"/>
        <v>627571.18472332507</v>
      </c>
      <c r="P183" s="34">
        <f t="shared" si="40"/>
        <v>-1092900</v>
      </c>
      <c r="Q183" s="60">
        <f t="shared" si="42"/>
        <v>-465328.81527667493</v>
      </c>
      <c r="R183" s="60">
        <f t="shared" si="41"/>
        <v>627571.18472332507</v>
      </c>
      <c r="S183" s="61">
        <f t="shared" si="33"/>
        <v>3.1475345924885274E-2</v>
      </c>
    </row>
    <row r="184" spans="1:19" x14ac:dyDescent="0.25">
      <c r="A184" s="7">
        <v>41815</v>
      </c>
      <c r="B184" s="8">
        <v>1886.85</v>
      </c>
      <c r="C184">
        <f>+VLOOKUP($A184,'USD X Barril WTI'!$A$6060:$B$8189,2,0)</f>
        <v>107.04</v>
      </c>
      <c r="D184" s="36">
        <f>+IFERROR(VLOOKUP($A184,'TASA INTERVENCIÓN'!$A$9:$B$4757,2,0),D183)</f>
        <v>0.04</v>
      </c>
      <c r="E184" s="52">
        <v>2.5000000000000001E-3</v>
      </c>
      <c r="F184">
        <f t="shared" si="27"/>
        <v>3.7406483790523692E-2</v>
      </c>
      <c r="G184">
        <f t="shared" si="28"/>
        <v>1.0090963139653568</v>
      </c>
      <c r="H184" s="56">
        <f t="shared" si="34"/>
        <v>26.413380447543375</v>
      </c>
      <c r="I184" s="55">
        <f t="shared" si="35"/>
        <v>1956.8401409006201</v>
      </c>
      <c r="J184" s="33">
        <f t="shared" si="29"/>
        <v>2057.1844789701586</v>
      </c>
      <c r="K184" s="34">
        <f t="shared" si="30"/>
        <v>170.33447897015867</v>
      </c>
      <c r="L184" s="32">
        <f t="shared" si="36"/>
        <v>19938500</v>
      </c>
      <c r="M184" s="32">
        <f t="shared" si="37"/>
        <v>20571844.789701585</v>
      </c>
      <c r="N184" s="34">
        <f t="shared" si="38"/>
        <v>18868500</v>
      </c>
      <c r="O184" s="34">
        <f t="shared" si="39"/>
        <v>633344.78970158473</v>
      </c>
      <c r="P184" s="34">
        <f t="shared" si="40"/>
        <v>-1070000</v>
      </c>
      <c r="Q184" s="60">
        <f t="shared" si="42"/>
        <v>-436655.21029841527</v>
      </c>
      <c r="R184" s="60">
        <f t="shared" si="41"/>
        <v>633344.78970158473</v>
      </c>
      <c r="S184" s="61">
        <f t="shared" si="33"/>
        <v>3.1764916603635417E-2</v>
      </c>
    </row>
    <row r="185" spans="1:19" x14ac:dyDescent="0.25">
      <c r="A185" s="7">
        <v>41816</v>
      </c>
      <c r="B185" s="9">
        <v>1880.37</v>
      </c>
      <c r="C185">
        <f>+VLOOKUP($A185,'USD X Barril WTI'!$A$6060:$B$8189,2,0)</f>
        <v>106.49</v>
      </c>
      <c r="D185" s="36">
        <f>+IFERROR(VLOOKUP($A185,'TASA INTERVENCIÓN'!$A$9:$B$4757,2,0),D184)</f>
        <v>0.04</v>
      </c>
      <c r="E185" s="52">
        <v>2.5000000000000001E-3</v>
      </c>
      <c r="F185">
        <f t="shared" si="27"/>
        <v>3.7406483790523692E-2</v>
      </c>
      <c r="G185">
        <f t="shared" si="28"/>
        <v>1.0090963139653568</v>
      </c>
      <c r="H185" s="56">
        <f t="shared" si="34"/>
        <v>26.413380447543375</v>
      </c>
      <c r="I185" s="55">
        <f t="shared" si="35"/>
        <v>1950.3011967861248</v>
      </c>
      <c r="J185" s="33">
        <f t="shared" si="29"/>
        <v>2042.4307780349113</v>
      </c>
      <c r="K185" s="34">
        <f t="shared" si="30"/>
        <v>162.06077803491144</v>
      </c>
      <c r="L185" s="32">
        <f t="shared" si="36"/>
        <v>19786300</v>
      </c>
      <c r="M185" s="32">
        <f t="shared" si="37"/>
        <v>20424307.780349113</v>
      </c>
      <c r="N185" s="34">
        <f t="shared" si="38"/>
        <v>18803700</v>
      </c>
      <c r="O185" s="34">
        <f t="shared" si="39"/>
        <v>638007.78034911305</v>
      </c>
      <c r="P185" s="34">
        <f t="shared" si="40"/>
        <v>-982600</v>
      </c>
      <c r="Q185" s="60">
        <f t="shared" si="42"/>
        <v>-344592.21965088695</v>
      </c>
      <c r="R185" s="60">
        <f t="shared" si="41"/>
        <v>638007.78034911305</v>
      </c>
      <c r="S185" s="61">
        <f t="shared" si="33"/>
        <v>3.2244926052324742E-2</v>
      </c>
    </row>
    <row r="186" spans="1:19" x14ac:dyDescent="0.25">
      <c r="A186" s="7">
        <v>41817</v>
      </c>
      <c r="B186" s="8">
        <v>1886.01</v>
      </c>
      <c r="C186">
        <f>+VLOOKUP($A186,'USD X Barril WTI'!$A$6060:$B$8189,2,0)</f>
        <v>106.46</v>
      </c>
      <c r="D186" s="36">
        <f>+IFERROR(VLOOKUP($A186,'TASA INTERVENCIÓN'!$A$9:$B$4757,2,0),D185)</f>
        <v>0.04</v>
      </c>
      <c r="E186" s="52">
        <v>2.5000000000000001E-3</v>
      </c>
      <c r="F186">
        <f t="shared" si="27"/>
        <v>3.7406483790523692E-2</v>
      </c>
      <c r="G186">
        <f t="shared" si="28"/>
        <v>1.0090963139653568</v>
      </c>
      <c r="H186" s="56">
        <f t="shared" si="34"/>
        <v>26.413380447543375</v>
      </c>
      <c r="I186" s="55">
        <f t="shared" si="35"/>
        <v>1955.9924999968894</v>
      </c>
      <c r="J186" s="33">
        <f t="shared" si="29"/>
        <v>2037.3672745483461</v>
      </c>
      <c r="K186" s="34">
        <f t="shared" si="30"/>
        <v>151.35727454834614</v>
      </c>
      <c r="L186" s="32">
        <f t="shared" si="36"/>
        <v>19730300</v>
      </c>
      <c r="M186" s="32">
        <f t="shared" si="37"/>
        <v>20373672.745483462</v>
      </c>
      <c r="N186" s="34">
        <f t="shared" si="38"/>
        <v>18860100</v>
      </c>
      <c r="O186" s="34">
        <f t="shared" si="39"/>
        <v>643372.74548346177</v>
      </c>
      <c r="P186" s="34">
        <f t="shared" si="40"/>
        <v>-870200</v>
      </c>
      <c r="Q186" s="60">
        <f t="shared" si="42"/>
        <v>-226827.25451653823</v>
      </c>
      <c r="R186" s="60">
        <f t="shared" si="41"/>
        <v>643372.74548346177</v>
      </c>
      <c r="S186" s="61">
        <f t="shared" si="33"/>
        <v>3.2608361022562343E-2</v>
      </c>
    </row>
    <row r="187" spans="1:19" x14ac:dyDescent="0.25">
      <c r="A187" s="7">
        <v>41818</v>
      </c>
      <c r="B187" s="9">
        <v>1881.19</v>
      </c>
      <c r="C187" t="e">
        <f>+VLOOKUP($A187,'USD X Barril WTI'!$A$6060:$B$8189,2,0)</f>
        <v>#N/A</v>
      </c>
      <c r="D187" s="36">
        <f>+IFERROR(VLOOKUP($A187,'TASA INTERVENCIÓN'!$A$9:$B$4757,2,0),D186)</f>
        <v>0.04</v>
      </c>
      <c r="E187" s="52">
        <v>2.5000000000000001E-3</v>
      </c>
      <c r="F187">
        <f t="shared" si="27"/>
        <v>3.7406483790523692E-2</v>
      </c>
      <c r="G187">
        <f t="shared" si="28"/>
        <v>1.0090963139653568</v>
      </c>
      <c r="H187" s="56">
        <f t="shared" si="34"/>
        <v>26.413380447543375</v>
      </c>
      <c r="I187" s="55">
        <f t="shared" si="35"/>
        <v>1951.1286557635763</v>
      </c>
      <c r="J187" s="33">
        <f t="shared" si="29"/>
        <v>2030.5007091083128</v>
      </c>
      <c r="K187" s="34">
        <f t="shared" si="30"/>
        <v>149.31070910831272</v>
      </c>
      <c r="L187" s="32">
        <f t="shared" si="36"/>
        <v>19656400</v>
      </c>
      <c r="M187" s="32">
        <f t="shared" si="37"/>
        <v>20305007.091083128</v>
      </c>
      <c r="N187" s="34">
        <f t="shared" si="38"/>
        <v>18811900</v>
      </c>
      <c r="O187" s="34">
        <f t="shared" si="39"/>
        <v>648607.09108312801</v>
      </c>
      <c r="P187" s="34">
        <f t="shared" si="40"/>
        <v>-844500</v>
      </c>
      <c r="Q187" s="60">
        <f t="shared" si="42"/>
        <v>-195892.90891687199</v>
      </c>
      <c r="R187" s="60">
        <f t="shared" si="41"/>
        <v>648607.09108312801</v>
      </c>
      <c r="S187" s="61">
        <f t="shared" si="33"/>
        <v>3.2997247262119618E-2</v>
      </c>
    </row>
    <row r="188" spans="1:19" x14ac:dyDescent="0.25">
      <c r="A188" s="7">
        <v>41819</v>
      </c>
      <c r="B188" s="8">
        <v>1881.19</v>
      </c>
      <c r="C188" t="e">
        <f>+VLOOKUP($A188,'USD X Barril WTI'!$A$6060:$B$8189,2,0)</f>
        <v>#N/A</v>
      </c>
      <c r="D188" s="36">
        <f>+IFERROR(VLOOKUP($A188,'TASA INTERVENCIÓN'!$A$9:$B$4757,2,0),D187)</f>
        <v>0.04</v>
      </c>
      <c r="E188" s="52">
        <v>2.5000000000000001E-3</v>
      </c>
      <c r="F188">
        <f t="shared" si="27"/>
        <v>3.7406483790523692E-2</v>
      </c>
      <c r="G188">
        <f t="shared" si="28"/>
        <v>1.0090963139653568</v>
      </c>
      <c r="H188" s="56">
        <f t="shared" si="34"/>
        <v>26.413380447543375</v>
      </c>
      <c r="I188" s="55">
        <f t="shared" si="35"/>
        <v>1951.1286557635763</v>
      </c>
      <c r="J188" s="33">
        <f t="shared" si="29"/>
        <v>2030.7557336393936</v>
      </c>
      <c r="K188" s="34">
        <f t="shared" si="30"/>
        <v>149.56573363939356</v>
      </c>
      <c r="L188" s="32">
        <f t="shared" si="36"/>
        <v>19653200</v>
      </c>
      <c r="M188" s="32">
        <f t="shared" si="37"/>
        <v>20307557.336393937</v>
      </c>
      <c r="N188" s="34">
        <f t="shared" si="38"/>
        <v>18811900</v>
      </c>
      <c r="O188" s="34">
        <f t="shared" si="39"/>
        <v>654357.33639393747</v>
      </c>
      <c r="P188" s="34">
        <f t="shared" si="40"/>
        <v>-841300</v>
      </c>
      <c r="Q188" s="60">
        <f t="shared" si="42"/>
        <v>-186942.66360606253</v>
      </c>
      <c r="R188" s="60">
        <f t="shared" si="41"/>
        <v>654357.33639393747</v>
      </c>
      <c r="S188" s="61">
        <f t="shared" si="33"/>
        <v>3.329520568629727E-2</v>
      </c>
    </row>
    <row r="189" spans="1:19" x14ac:dyDescent="0.25">
      <c r="A189" s="7">
        <v>41820</v>
      </c>
      <c r="B189" s="9">
        <v>1881.19</v>
      </c>
      <c r="C189">
        <f>+VLOOKUP($A189,'USD X Barril WTI'!$A$6060:$B$8189,2,0)</f>
        <v>106.07</v>
      </c>
      <c r="D189" s="36">
        <f>+IFERROR(VLOOKUP($A189,'TASA INTERVENCIÓN'!$A$9:$B$4757,2,0),D188)</f>
        <v>0.04</v>
      </c>
      <c r="E189" s="52">
        <v>2.5000000000000001E-3</v>
      </c>
      <c r="F189">
        <f t="shared" si="27"/>
        <v>3.7406483790523692E-2</v>
      </c>
      <c r="G189">
        <f t="shared" si="28"/>
        <v>1.0090963139653568</v>
      </c>
      <c r="H189" s="56">
        <f t="shared" si="34"/>
        <v>26.413380447543375</v>
      </c>
      <c r="I189" s="55">
        <f t="shared" si="35"/>
        <v>1951.1286557635763</v>
      </c>
      <c r="J189" s="33">
        <f t="shared" si="29"/>
        <v>2031.3330930201562</v>
      </c>
      <c r="K189" s="34">
        <f t="shared" si="30"/>
        <v>150.14309302015613</v>
      </c>
      <c r="L189" s="32">
        <f t="shared" si="36"/>
        <v>19653200</v>
      </c>
      <c r="M189" s="32">
        <f t="shared" si="37"/>
        <v>20313330.93020156</v>
      </c>
      <c r="N189" s="34">
        <f t="shared" si="38"/>
        <v>18811900</v>
      </c>
      <c r="O189" s="34">
        <f t="shared" si="39"/>
        <v>660130.93020156026</v>
      </c>
      <c r="P189" s="34">
        <f t="shared" si="40"/>
        <v>-841300</v>
      </c>
      <c r="Q189" s="60">
        <f t="shared" si="42"/>
        <v>-181169.06979843974</v>
      </c>
      <c r="R189" s="60">
        <f t="shared" si="41"/>
        <v>660130.93020156026</v>
      </c>
      <c r="S189" s="61">
        <f t="shared" si="33"/>
        <v>3.358897941310119E-2</v>
      </c>
    </row>
    <row r="190" spans="1:19" x14ac:dyDescent="0.25">
      <c r="A190" s="7">
        <v>41821</v>
      </c>
      <c r="B190" s="8">
        <v>1881.19</v>
      </c>
      <c r="C190">
        <f>+VLOOKUP($A190,'USD X Barril WTI'!$A$6060:$B$8189,2,0)</f>
        <v>106.06</v>
      </c>
      <c r="D190" s="36">
        <f>+IFERROR(VLOOKUP($A190,'TASA INTERVENCIÓN'!$A$9:$B$4757,2,0),D189)</f>
        <v>0.04</v>
      </c>
      <c r="E190" s="52">
        <v>2.5000000000000001E-3</v>
      </c>
      <c r="F190">
        <f t="shared" si="27"/>
        <v>3.7406483790523692E-2</v>
      </c>
      <c r="G190">
        <f t="shared" si="28"/>
        <v>1.0090963139653568</v>
      </c>
      <c r="H190" s="56">
        <f t="shared" si="34"/>
        <v>26.413380447543375</v>
      </c>
      <c r="I190" s="55">
        <f t="shared" si="35"/>
        <v>1951.1286557635763</v>
      </c>
      <c r="J190" s="33">
        <f t="shared" si="29"/>
        <v>2031.9104521995534</v>
      </c>
      <c r="K190" s="34">
        <f t="shared" si="30"/>
        <v>150.72045219955339</v>
      </c>
      <c r="L190" s="32">
        <f t="shared" si="36"/>
        <v>19653200</v>
      </c>
      <c r="M190" s="32">
        <f t="shared" si="37"/>
        <v>20319104.521995533</v>
      </c>
      <c r="N190" s="34">
        <f t="shared" si="38"/>
        <v>18811900</v>
      </c>
      <c r="O190" s="34">
        <f t="shared" si="39"/>
        <v>665904.52199553326</v>
      </c>
      <c r="P190" s="34">
        <f t="shared" si="40"/>
        <v>-841300</v>
      </c>
      <c r="Q190" s="60">
        <f t="shared" si="42"/>
        <v>-175395.47800446674</v>
      </c>
      <c r="R190" s="60">
        <f t="shared" si="41"/>
        <v>665904.52199553326</v>
      </c>
      <c r="S190" s="61">
        <f t="shared" si="33"/>
        <v>3.3882753037445978E-2</v>
      </c>
    </row>
    <row r="191" spans="1:19" x14ac:dyDescent="0.25">
      <c r="A191" s="7">
        <v>41822</v>
      </c>
      <c r="B191" s="9">
        <v>1865.42</v>
      </c>
      <c r="C191">
        <f>+VLOOKUP($A191,'USD X Barril WTI'!$A$6060:$B$8189,2,0)</f>
        <v>105.18</v>
      </c>
      <c r="D191" s="36">
        <f>+IFERROR(VLOOKUP($A191,'TASA INTERVENCIÓN'!$A$9:$B$4757,2,0),D190)</f>
        <v>0.04</v>
      </c>
      <c r="E191" s="52">
        <v>2.5000000000000001E-3</v>
      </c>
      <c r="F191">
        <f t="shared" si="27"/>
        <v>3.7406483790523692E-2</v>
      </c>
      <c r="G191">
        <f t="shared" si="28"/>
        <v>1.0090963139653568</v>
      </c>
      <c r="H191" s="56">
        <f t="shared" si="34"/>
        <v>26.413380447543375</v>
      </c>
      <c r="I191" s="55">
        <f t="shared" si="35"/>
        <v>1935.2152068923428</v>
      </c>
      <c r="J191" s="33">
        <f t="shared" si="29"/>
        <v>2036.6479480258699</v>
      </c>
      <c r="K191" s="34">
        <f t="shared" si="30"/>
        <v>171.22794802586986</v>
      </c>
      <c r="L191" s="32">
        <f t="shared" si="36"/>
        <v>19694500</v>
      </c>
      <c r="M191" s="32">
        <f t="shared" si="37"/>
        <v>20366479.4802587</v>
      </c>
      <c r="N191" s="34">
        <f t="shared" si="38"/>
        <v>18654200</v>
      </c>
      <c r="O191" s="34">
        <f t="shared" si="39"/>
        <v>671979.48025869951</v>
      </c>
      <c r="P191" s="34">
        <f t="shared" si="40"/>
        <v>-1040300</v>
      </c>
      <c r="Q191" s="60">
        <f t="shared" si="42"/>
        <v>-368320.51974130049</v>
      </c>
      <c r="R191" s="60">
        <f t="shared" si="41"/>
        <v>671979.48025869951</v>
      </c>
      <c r="S191" s="61">
        <f t="shared" si="33"/>
        <v>3.4120159448510982E-2</v>
      </c>
    </row>
    <row r="192" spans="1:19" x14ac:dyDescent="0.25">
      <c r="A192" s="7">
        <v>41823</v>
      </c>
      <c r="B192" s="8">
        <v>1856.73</v>
      </c>
      <c r="C192">
        <f>+VLOOKUP($A192,'USD X Barril WTI'!$A$6060:$B$8189,2,0)</f>
        <v>104.76</v>
      </c>
      <c r="D192" s="36">
        <f>+IFERROR(VLOOKUP($A192,'TASA INTERVENCIÓN'!$A$9:$B$4757,2,0),D191)</f>
        <v>0.04</v>
      </c>
      <c r="E192" s="52">
        <v>2.5000000000000001E-3</v>
      </c>
      <c r="F192">
        <f t="shared" si="27"/>
        <v>3.7406483790523692E-2</v>
      </c>
      <c r="G192">
        <f t="shared" si="28"/>
        <v>1.0090963139653568</v>
      </c>
      <c r="H192" s="56">
        <f t="shared" si="34"/>
        <v>26.413380447543375</v>
      </c>
      <c r="I192" s="55">
        <f t="shared" si="35"/>
        <v>1926.4461599239839</v>
      </c>
      <c r="J192" s="33">
        <f t="shared" si="29"/>
        <v>2033.1929191234558</v>
      </c>
      <c r="K192" s="34">
        <f t="shared" si="30"/>
        <v>176.46291912345578</v>
      </c>
      <c r="L192" s="32">
        <f t="shared" si="36"/>
        <v>19660200</v>
      </c>
      <c r="M192" s="32">
        <f t="shared" si="37"/>
        <v>20331929.191234559</v>
      </c>
      <c r="N192" s="34">
        <f t="shared" si="38"/>
        <v>18567300</v>
      </c>
      <c r="O192" s="34">
        <f t="shared" si="39"/>
        <v>671729.19123455882</v>
      </c>
      <c r="P192" s="34">
        <f t="shared" si="40"/>
        <v>-1092900</v>
      </c>
      <c r="Q192" s="60">
        <f t="shared" si="42"/>
        <v>-421170.80876544118</v>
      </c>
      <c r="R192" s="60">
        <f t="shared" si="41"/>
        <v>671729.19123455882</v>
      </c>
      <c r="S192" s="61">
        <f t="shared" si="33"/>
        <v>3.416695614665969E-2</v>
      </c>
    </row>
    <row r="193" spans="1:19" x14ac:dyDescent="0.25">
      <c r="A193" s="7">
        <v>41824</v>
      </c>
      <c r="B193" s="9">
        <v>1848.91</v>
      </c>
      <c r="C193" t="e">
        <f>+VLOOKUP($A193,'USD X Barril WTI'!$A$6060:$B$8189,2,0)</f>
        <v>#N/A</v>
      </c>
      <c r="D193" s="36">
        <f>+IFERROR(VLOOKUP($A193,'TASA INTERVENCIÓN'!$A$9:$B$4757,2,0),D192)</f>
        <v>0.04</v>
      </c>
      <c r="E193" s="52">
        <v>2.5000000000000001E-3</v>
      </c>
      <c r="F193">
        <f t="shared" si="27"/>
        <v>3.7406483790523692E-2</v>
      </c>
      <c r="G193">
        <f t="shared" si="28"/>
        <v>1.0090963139653568</v>
      </c>
      <c r="H193" s="56">
        <f t="shared" si="34"/>
        <v>26.413380447543375</v>
      </c>
      <c r="I193" s="55">
        <f t="shared" si="35"/>
        <v>1918.5550267487747</v>
      </c>
      <c r="J193" s="33">
        <f t="shared" si="29"/>
        <v>2030.6646035126519</v>
      </c>
      <c r="K193" s="34">
        <f t="shared" si="30"/>
        <v>181.75460351265178</v>
      </c>
      <c r="L193" s="32">
        <f t="shared" si="36"/>
        <v>19635100</v>
      </c>
      <c r="M193" s="32">
        <f t="shared" si="37"/>
        <v>20306646.035126518</v>
      </c>
      <c r="N193" s="34">
        <f t="shared" si="38"/>
        <v>18489100</v>
      </c>
      <c r="O193" s="34">
        <f t="shared" si="39"/>
        <v>671546.03512651846</v>
      </c>
      <c r="P193" s="34">
        <f t="shared" si="40"/>
        <v>-1146000</v>
      </c>
      <c r="Q193" s="60">
        <f t="shared" si="42"/>
        <v>-474453.96487348154</v>
      </c>
      <c r="R193" s="60">
        <f t="shared" si="41"/>
        <v>671546.03512651846</v>
      </c>
      <c r="S193" s="61">
        <f t="shared" si="33"/>
        <v>3.4201304557986381E-2</v>
      </c>
    </row>
    <row r="194" spans="1:19" x14ac:dyDescent="0.25">
      <c r="A194" s="7">
        <v>41825</v>
      </c>
      <c r="B194" s="8">
        <v>1848.91</v>
      </c>
      <c r="C194" t="e">
        <f>+VLOOKUP($A194,'USD X Barril WTI'!$A$6060:$B$8189,2,0)</f>
        <v>#N/A</v>
      </c>
      <c r="D194" s="36">
        <f>+IFERROR(VLOOKUP($A194,'TASA INTERVENCIÓN'!$A$9:$B$4757,2,0),D193)</f>
        <v>0.04</v>
      </c>
      <c r="E194" s="52">
        <v>2.5000000000000001E-3</v>
      </c>
      <c r="F194">
        <f t="shared" si="27"/>
        <v>3.7406483790523692E-2</v>
      </c>
      <c r="G194">
        <f t="shared" si="28"/>
        <v>1.0090963139653568</v>
      </c>
      <c r="H194" s="56">
        <f t="shared" si="34"/>
        <v>26.413380447543375</v>
      </c>
      <c r="I194" s="55">
        <f t="shared" si="35"/>
        <v>1918.5550267487747</v>
      </c>
      <c r="J194" s="33">
        <f t="shared" si="29"/>
        <v>2033.5756920047729</v>
      </c>
      <c r="K194" s="34">
        <f t="shared" si="30"/>
        <v>184.66569200477284</v>
      </c>
      <c r="L194" s="32">
        <f t="shared" si="36"/>
        <v>19664000</v>
      </c>
      <c r="M194" s="32">
        <f t="shared" si="37"/>
        <v>20335756.92004773</v>
      </c>
      <c r="N194" s="34">
        <f t="shared" si="38"/>
        <v>18489100</v>
      </c>
      <c r="O194" s="34">
        <f t="shared" si="39"/>
        <v>671756.92004773021</v>
      </c>
      <c r="P194" s="34">
        <f t="shared" si="40"/>
        <v>-1174900</v>
      </c>
      <c r="Q194" s="60">
        <f t="shared" si="42"/>
        <v>-503143.07995226979</v>
      </c>
      <c r="R194" s="60">
        <f t="shared" si="41"/>
        <v>671756.92004773021</v>
      </c>
      <c r="S194" s="61">
        <f t="shared" si="33"/>
        <v>3.4161763631393928E-2</v>
      </c>
    </row>
    <row r="195" spans="1:19" x14ac:dyDescent="0.25">
      <c r="A195" s="7">
        <v>41826</v>
      </c>
      <c r="B195" s="9">
        <v>1848.91</v>
      </c>
      <c r="C195" t="e">
        <f>+VLOOKUP($A195,'USD X Barril WTI'!$A$6060:$B$8189,2,0)</f>
        <v>#N/A</v>
      </c>
      <c r="D195" s="36">
        <f>+IFERROR(VLOOKUP($A195,'TASA INTERVENCIÓN'!$A$9:$B$4757,2,0),D194)</f>
        <v>0.04</v>
      </c>
      <c r="E195" s="52">
        <v>2.5000000000000001E-3</v>
      </c>
      <c r="F195">
        <f t="shared" si="27"/>
        <v>3.7406483790523692E-2</v>
      </c>
      <c r="G195">
        <f t="shared" si="28"/>
        <v>1.0090963139653568</v>
      </c>
      <c r="H195" s="56">
        <f t="shared" si="34"/>
        <v>26.413380447543375</v>
      </c>
      <c r="I195" s="55">
        <f t="shared" si="35"/>
        <v>1918.5550267487747</v>
      </c>
      <c r="J195" s="33">
        <f t="shared" si="29"/>
        <v>2018.9195198385573</v>
      </c>
      <c r="K195" s="34">
        <f t="shared" si="30"/>
        <v>170.00951983855725</v>
      </c>
      <c r="L195" s="32">
        <f t="shared" si="36"/>
        <v>19518500</v>
      </c>
      <c r="M195" s="32">
        <f t="shared" si="37"/>
        <v>20189195.198385574</v>
      </c>
      <c r="N195" s="34">
        <f t="shared" si="38"/>
        <v>18489100</v>
      </c>
      <c r="O195" s="34">
        <f t="shared" si="39"/>
        <v>670695.19838557392</v>
      </c>
      <c r="P195" s="34">
        <f t="shared" si="40"/>
        <v>-1029400</v>
      </c>
      <c r="Q195" s="60">
        <f t="shared" si="42"/>
        <v>-358704.80161442608</v>
      </c>
      <c r="R195" s="60">
        <f t="shared" si="41"/>
        <v>670695.19838557392</v>
      </c>
      <c r="S195" s="61">
        <f t="shared" si="33"/>
        <v>3.4362025687710324E-2</v>
      </c>
    </row>
    <row r="196" spans="1:19" x14ac:dyDescent="0.25">
      <c r="A196" s="7">
        <v>41827</v>
      </c>
      <c r="B196" s="8">
        <v>1848.91</v>
      </c>
      <c r="C196">
        <f>+VLOOKUP($A196,'USD X Barril WTI'!$A$6060:$B$8189,2,0)</f>
        <v>104.19</v>
      </c>
      <c r="D196" s="36">
        <f>+IFERROR(VLOOKUP($A196,'TASA INTERVENCIÓN'!$A$9:$B$4757,2,0),D195)</f>
        <v>0.04</v>
      </c>
      <c r="E196" s="52">
        <v>2.5000000000000001E-3</v>
      </c>
      <c r="F196">
        <f t="shared" si="27"/>
        <v>3.7406483790523692E-2</v>
      </c>
      <c r="G196">
        <f t="shared" si="28"/>
        <v>1.0090963139653568</v>
      </c>
      <c r="H196" s="56">
        <f t="shared" si="34"/>
        <v>26.413380447543375</v>
      </c>
      <c r="I196" s="55">
        <f t="shared" si="35"/>
        <v>1918.5550267487747</v>
      </c>
      <c r="J196" s="33">
        <f t="shared" si="29"/>
        <v>2018.9195198385573</v>
      </c>
      <c r="K196" s="34">
        <f t="shared" si="30"/>
        <v>170.00951983855725</v>
      </c>
      <c r="L196" s="32">
        <f t="shared" si="36"/>
        <v>19518500</v>
      </c>
      <c r="M196" s="32">
        <f t="shared" si="37"/>
        <v>20189195.198385574</v>
      </c>
      <c r="N196" s="34">
        <f t="shared" si="38"/>
        <v>18489100</v>
      </c>
      <c r="O196" s="34">
        <f t="shared" si="39"/>
        <v>670695.19838557392</v>
      </c>
      <c r="P196" s="34">
        <f t="shared" si="40"/>
        <v>-1029400</v>
      </c>
      <c r="Q196" s="60">
        <f t="shared" si="42"/>
        <v>-358704.80161442608</v>
      </c>
      <c r="R196" s="60">
        <f t="shared" si="41"/>
        <v>670695.19838557392</v>
      </c>
      <c r="S196" s="61">
        <f t="shared" si="33"/>
        <v>3.4362025687710324E-2</v>
      </c>
    </row>
    <row r="197" spans="1:19" x14ac:dyDescent="0.25">
      <c r="A197" s="7">
        <v>41828</v>
      </c>
      <c r="B197" s="9">
        <v>1849.28</v>
      </c>
      <c r="C197">
        <f>+VLOOKUP($A197,'USD X Barril WTI'!$A$6060:$B$8189,2,0)</f>
        <v>104.06</v>
      </c>
      <c r="D197" s="36">
        <f>+IFERROR(VLOOKUP($A197,'TASA INTERVENCIÓN'!$A$9:$B$4757,2,0),D196)</f>
        <v>0.04</v>
      </c>
      <c r="E197" s="52">
        <v>2.5000000000000001E-3</v>
      </c>
      <c r="F197">
        <f t="shared" si="27"/>
        <v>3.7406483790523692E-2</v>
      </c>
      <c r="G197">
        <f t="shared" si="28"/>
        <v>1.0090963139653568</v>
      </c>
      <c r="H197" s="56">
        <f t="shared" si="34"/>
        <v>26.413380447543375</v>
      </c>
      <c r="I197" s="55">
        <f t="shared" si="35"/>
        <v>1918.9283923849416</v>
      </c>
      <c r="J197" s="33">
        <f t="shared" si="29"/>
        <v>2018.9195198385573</v>
      </c>
      <c r="K197" s="34">
        <f t="shared" si="30"/>
        <v>169.63951983855736</v>
      </c>
      <c r="L197" s="32">
        <f t="shared" si="36"/>
        <v>19518500</v>
      </c>
      <c r="M197" s="32">
        <f t="shared" si="37"/>
        <v>20189195.198385574</v>
      </c>
      <c r="N197" s="34">
        <f t="shared" si="38"/>
        <v>18492800</v>
      </c>
      <c r="O197" s="34">
        <f t="shared" si="39"/>
        <v>670695.19838557392</v>
      </c>
      <c r="P197" s="34">
        <f t="shared" si="40"/>
        <v>-1025700</v>
      </c>
      <c r="Q197" s="60">
        <f t="shared" si="42"/>
        <v>-355004.80161442608</v>
      </c>
      <c r="R197" s="60">
        <f t="shared" si="41"/>
        <v>670695.19838557392</v>
      </c>
      <c r="S197" s="61">
        <f t="shared" si="33"/>
        <v>3.4362025687710324E-2</v>
      </c>
    </row>
    <row r="198" spans="1:19" x14ac:dyDescent="0.25">
      <c r="A198" s="7">
        <v>41829</v>
      </c>
      <c r="B198" s="8">
        <v>1854.24</v>
      </c>
      <c r="C198">
        <f>+VLOOKUP($A198,'USD X Barril WTI'!$A$6060:$B$8189,2,0)</f>
        <v>102.93</v>
      </c>
      <c r="D198" s="36">
        <f>+IFERROR(VLOOKUP($A198,'TASA INTERVENCIÓN'!$A$9:$B$4757,2,0),D197)</f>
        <v>0.04</v>
      </c>
      <c r="E198" s="52">
        <v>2.5000000000000001E-3</v>
      </c>
      <c r="F198">
        <f t="shared" si="27"/>
        <v>3.7406483790523692E-2</v>
      </c>
      <c r="G198">
        <f t="shared" si="28"/>
        <v>1.0090963139653568</v>
      </c>
      <c r="H198" s="56">
        <f t="shared" si="34"/>
        <v>26.413380447543375</v>
      </c>
      <c r="I198" s="55">
        <f t="shared" si="35"/>
        <v>1923.9335101022098</v>
      </c>
      <c r="J198" s="33">
        <f t="shared" si="29"/>
        <v>2004.5554638186104</v>
      </c>
      <c r="K198" s="34">
        <f t="shared" si="30"/>
        <v>150.3154638186104</v>
      </c>
      <c r="L198" s="32">
        <f t="shared" si="36"/>
        <v>19375900</v>
      </c>
      <c r="M198" s="32">
        <f t="shared" si="37"/>
        <v>20045554.638186105</v>
      </c>
      <c r="N198" s="34">
        <f t="shared" si="38"/>
        <v>18542400</v>
      </c>
      <c r="O198" s="34">
        <f t="shared" si="39"/>
        <v>669654.6381861046</v>
      </c>
      <c r="P198" s="34">
        <f t="shared" si="40"/>
        <v>-833500</v>
      </c>
      <c r="Q198" s="60">
        <f t="shared" si="42"/>
        <v>-163845.3618138954</v>
      </c>
      <c r="R198" s="60">
        <f t="shared" si="41"/>
        <v>669654.6381861046</v>
      </c>
      <c r="S198" s="61">
        <f t="shared" si="33"/>
        <v>3.4561214611249266E-2</v>
      </c>
    </row>
    <row r="199" spans="1:19" x14ac:dyDescent="0.25">
      <c r="A199" s="7">
        <v>41830</v>
      </c>
      <c r="B199" s="9">
        <v>1859.94</v>
      </c>
      <c r="C199">
        <f>+VLOOKUP($A199,'USD X Barril WTI'!$A$6060:$B$8189,2,0)</f>
        <v>103.61</v>
      </c>
      <c r="D199" s="36">
        <f>+IFERROR(VLOOKUP($A199,'TASA INTERVENCIÓN'!$A$9:$B$4757,2,0),D198)</f>
        <v>0.04</v>
      </c>
      <c r="E199" s="52">
        <v>2.5000000000000001E-3</v>
      </c>
      <c r="F199">
        <f t="shared" si="27"/>
        <v>3.7406483790523692E-2</v>
      </c>
      <c r="G199">
        <f t="shared" si="28"/>
        <v>1.0090963139653568</v>
      </c>
      <c r="H199" s="56">
        <f t="shared" si="34"/>
        <v>26.413380447543375</v>
      </c>
      <c r="I199" s="55">
        <f t="shared" si="35"/>
        <v>1929.6853590918126</v>
      </c>
      <c r="J199" s="33">
        <f t="shared" si="29"/>
        <v>1990.8159319734436</v>
      </c>
      <c r="K199" s="34">
        <f t="shared" si="30"/>
        <v>130.87593197344358</v>
      </c>
      <c r="L199" s="32">
        <f t="shared" si="36"/>
        <v>19239500</v>
      </c>
      <c r="M199" s="32">
        <f t="shared" si="37"/>
        <v>19908159.319734436</v>
      </c>
      <c r="N199" s="34">
        <f t="shared" si="38"/>
        <v>18599400</v>
      </c>
      <c r="O199" s="34">
        <f t="shared" si="39"/>
        <v>668659.31973443553</v>
      </c>
      <c r="P199" s="34">
        <f t="shared" si="40"/>
        <v>-640100</v>
      </c>
      <c r="Q199" s="60">
        <f t="shared" si="42"/>
        <v>28559.319734435529</v>
      </c>
      <c r="R199" s="60">
        <f t="shared" si="41"/>
        <v>668659.31973443553</v>
      </c>
      <c r="S199" s="61">
        <f t="shared" si="33"/>
        <v>3.4754506080430132E-2</v>
      </c>
    </row>
    <row r="200" spans="1:19" x14ac:dyDescent="0.25">
      <c r="A200" s="7">
        <v>41831</v>
      </c>
      <c r="B200" s="8">
        <v>1858.47</v>
      </c>
      <c r="C200">
        <f>+VLOOKUP($A200,'USD X Barril WTI'!$A$6060:$B$8189,2,0)</f>
        <v>101.48</v>
      </c>
      <c r="D200" s="36">
        <f>+IFERROR(VLOOKUP($A200,'TASA INTERVENCIÓN'!$A$9:$B$4757,2,0),D199)</f>
        <v>0.04</v>
      </c>
      <c r="E200" s="52">
        <v>2.5000000000000001E-3</v>
      </c>
      <c r="F200">
        <f t="shared" ref="F200:F263" si="43">((1+D200)/(1+E200))-1</f>
        <v>3.7406483790523692E-2</v>
      </c>
      <c r="G200">
        <f t="shared" ref="G200:G263" si="44">+(1+F200)^(90/365)</f>
        <v>1.0090963139653568</v>
      </c>
      <c r="H200" s="56">
        <f t="shared" si="34"/>
        <v>26.413380447543375</v>
      </c>
      <c r="I200" s="55">
        <f t="shared" si="35"/>
        <v>1928.2019875102833</v>
      </c>
      <c r="J200" s="33">
        <f t="shared" si="29"/>
        <v>1998.0080329539778</v>
      </c>
      <c r="K200" s="34">
        <f t="shared" si="30"/>
        <v>139.53803295397779</v>
      </c>
      <c r="L200" s="32">
        <f t="shared" si="36"/>
        <v>19310900</v>
      </c>
      <c r="M200" s="32">
        <f t="shared" si="37"/>
        <v>19980080.32953978</v>
      </c>
      <c r="N200" s="34">
        <f t="shared" si="38"/>
        <v>18584700</v>
      </c>
      <c r="O200" s="34">
        <f t="shared" si="39"/>
        <v>669180.32953977957</v>
      </c>
      <c r="P200" s="34">
        <f t="shared" si="40"/>
        <v>-726200</v>
      </c>
      <c r="Q200" s="60">
        <f t="shared" si="42"/>
        <v>-57019.670460220426</v>
      </c>
      <c r="R200" s="60">
        <f t="shared" si="41"/>
        <v>669180.32953977957</v>
      </c>
      <c r="S200" s="61">
        <f t="shared" si="33"/>
        <v>3.4652985077846171E-2</v>
      </c>
    </row>
    <row r="201" spans="1:19" x14ac:dyDescent="0.25">
      <c r="A201" s="7">
        <v>41832</v>
      </c>
      <c r="B201" s="9">
        <v>1852.57</v>
      </c>
      <c r="C201" t="e">
        <f>+VLOOKUP($A201,'USD X Barril WTI'!$A$6060:$B$8189,2,0)</f>
        <v>#N/A</v>
      </c>
      <c r="D201" s="36">
        <f>+IFERROR(VLOOKUP($A201,'TASA INTERVENCIÓN'!$A$9:$B$4757,2,0),D200)</f>
        <v>0.04</v>
      </c>
      <c r="E201" s="52">
        <v>2.5000000000000001E-3</v>
      </c>
      <c r="F201">
        <f t="shared" si="43"/>
        <v>3.7406483790523692E-2</v>
      </c>
      <c r="G201">
        <f t="shared" si="44"/>
        <v>1.0090963139653568</v>
      </c>
      <c r="H201" s="56">
        <f t="shared" si="34"/>
        <v>26.413380447543375</v>
      </c>
      <c r="I201" s="55">
        <f t="shared" si="35"/>
        <v>1922.2483192578879</v>
      </c>
      <c r="J201" s="33">
        <f t="shared" si="29"/>
        <v>1987.7738948640299</v>
      </c>
      <c r="K201" s="34">
        <f t="shared" si="30"/>
        <v>135.20389486402996</v>
      </c>
      <c r="L201" s="32">
        <f t="shared" si="36"/>
        <v>19209300</v>
      </c>
      <c r="M201" s="32">
        <f t="shared" si="37"/>
        <v>19877738.948640298</v>
      </c>
      <c r="N201" s="34">
        <f t="shared" si="38"/>
        <v>18525700</v>
      </c>
      <c r="O201" s="34">
        <f t="shared" si="39"/>
        <v>668438.9486402981</v>
      </c>
      <c r="P201" s="34">
        <f t="shared" si="40"/>
        <v>-683600</v>
      </c>
      <c r="Q201" s="60">
        <f t="shared" si="42"/>
        <v>-15161.051359701902</v>
      </c>
      <c r="R201" s="60">
        <f t="shared" si="41"/>
        <v>668438.9486402981</v>
      </c>
      <c r="S201" s="61">
        <f t="shared" si="33"/>
        <v>3.4797673451937246E-2</v>
      </c>
    </row>
    <row r="202" spans="1:19" x14ac:dyDescent="0.25">
      <c r="A202" s="7">
        <v>41833</v>
      </c>
      <c r="B202" s="8">
        <v>1852.57</v>
      </c>
      <c r="C202" t="e">
        <f>+VLOOKUP($A202,'USD X Barril WTI'!$A$6060:$B$8189,2,0)</f>
        <v>#N/A</v>
      </c>
      <c r="D202" s="36">
        <f>+IFERROR(VLOOKUP($A202,'TASA INTERVENCIÓN'!$A$9:$B$4757,2,0),D201)</f>
        <v>0.04</v>
      </c>
      <c r="E202" s="52">
        <v>2.5000000000000001E-3</v>
      </c>
      <c r="F202">
        <f t="shared" si="43"/>
        <v>3.7406483790523692E-2</v>
      </c>
      <c r="G202">
        <f t="shared" si="44"/>
        <v>1.0090963139653568</v>
      </c>
      <c r="H202" s="56">
        <f t="shared" si="34"/>
        <v>26.413380447543375</v>
      </c>
      <c r="I202" s="55">
        <f t="shared" si="35"/>
        <v>1922.2483192578879</v>
      </c>
      <c r="J202" s="33">
        <f t="shared" si="29"/>
        <v>1994.1702311702475</v>
      </c>
      <c r="K202" s="34">
        <f t="shared" si="30"/>
        <v>141.60023117024753</v>
      </c>
      <c r="L202" s="32">
        <f t="shared" si="36"/>
        <v>19272800</v>
      </c>
      <c r="M202" s="32">
        <f t="shared" si="37"/>
        <v>19941702.311702475</v>
      </c>
      <c r="N202" s="34">
        <f t="shared" si="38"/>
        <v>18525700</v>
      </c>
      <c r="O202" s="34">
        <f t="shared" si="39"/>
        <v>668902.31170247495</v>
      </c>
      <c r="P202" s="34">
        <f t="shared" si="40"/>
        <v>-747100</v>
      </c>
      <c r="Q202" s="60">
        <f t="shared" si="42"/>
        <v>-78197.688297525048</v>
      </c>
      <c r="R202" s="60">
        <f t="shared" si="41"/>
        <v>668902.31170247495</v>
      </c>
      <c r="S202" s="61">
        <f t="shared" si="33"/>
        <v>3.4707064448470118E-2</v>
      </c>
    </row>
    <row r="203" spans="1:19" x14ac:dyDescent="0.25">
      <c r="A203" s="7">
        <v>41834</v>
      </c>
      <c r="B203" s="9">
        <v>1852.57</v>
      </c>
      <c r="C203">
        <f>+VLOOKUP($A203,'USD X Barril WTI'!$A$6060:$B$8189,2,0)</f>
        <v>101.73</v>
      </c>
      <c r="D203" s="36">
        <f>+IFERROR(VLOOKUP($A203,'TASA INTERVENCIÓN'!$A$9:$B$4757,2,0),D202)</f>
        <v>0.04</v>
      </c>
      <c r="E203" s="52">
        <v>2.5000000000000001E-3</v>
      </c>
      <c r="F203">
        <f t="shared" si="43"/>
        <v>3.7406483790523692E-2</v>
      </c>
      <c r="G203">
        <f t="shared" si="44"/>
        <v>1.0090963139653568</v>
      </c>
      <c r="H203" s="56">
        <f t="shared" si="34"/>
        <v>26.413380447543375</v>
      </c>
      <c r="I203" s="55">
        <f t="shared" si="35"/>
        <v>1922.2483192578879</v>
      </c>
      <c r="J203" s="33">
        <f t="shared" si="29"/>
        <v>1994.1702311702475</v>
      </c>
      <c r="K203" s="34">
        <f t="shared" si="30"/>
        <v>141.60023117024753</v>
      </c>
      <c r="L203" s="32">
        <f t="shared" si="36"/>
        <v>19272800</v>
      </c>
      <c r="M203" s="32">
        <f t="shared" si="37"/>
        <v>19941702.311702475</v>
      </c>
      <c r="N203" s="34">
        <f t="shared" si="38"/>
        <v>18525700</v>
      </c>
      <c r="O203" s="34">
        <f t="shared" si="39"/>
        <v>668902.31170247495</v>
      </c>
      <c r="P203" s="34">
        <f t="shared" si="40"/>
        <v>-747100</v>
      </c>
      <c r="Q203" s="60">
        <f t="shared" si="42"/>
        <v>-78197.688297525048</v>
      </c>
      <c r="R203" s="60">
        <f t="shared" si="41"/>
        <v>668902.31170247495</v>
      </c>
      <c r="S203" s="61">
        <f t="shared" si="33"/>
        <v>3.4707064448470118E-2</v>
      </c>
    </row>
    <row r="204" spans="1:19" x14ac:dyDescent="0.25">
      <c r="A204" s="7">
        <v>41835</v>
      </c>
      <c r="B204" s="8">
        <v>1857.93</v>
      </c>
      <c r="C204">
        <f>+VLOOKUP($A204,'USD X Barril WTI'!$A$6060:$B$8189,2,0)</f>
        <v>100.56</v>
      </c>
      <c r="D204" s="36">
        <f>+IFERROR(VLOOKUP($A204,'TASA INTERVENCIÓN'!$A$9:$B$4757,2,0),D203)</f>
        <v>0.04</v>
      </c>
      <c r="E204" s="52">
        <v>2.5000000000000001E-3</v>
      </c>
      <c r="F204">
        <f t="shared" si="43"/>
        <v>3.7406483790523692E-2</v>
      </c>
      <c r="G204">
        <f t="shared" si="44"/>
        <v>1.0090963139653568</v>
      </c>
      <c r="H204" s="56">
        <f t="shared" si="34"/>
        <v>26.413380447543375</v>
      </c>
      <c r="I204" s="55">
        <f t="shared" si="35"/>
        <v>1927.6570755007424</v>
      </c>
      <c r="J204" s="33">
        <f t="shared" si="29"/>
        <v>1994.1702311702475</v>
      </c>
      <c r="K204" s="34">
        <f t="shared" si="30"/>
        <v>136.2402311702474</v>
      </c>
      <c r="L204" s="32">
        <f t="shared" si="36"/>
        <v>19272800</v>
      </c>
      <c r="M204" s="32">
        <f t="shared" si="37"/>
        <v>19941702.311702475</v>
      </c>
      <c r="N204" s="34">
        <f t="shared" si="38"/>
        <v>18579300</v>
      </c>
      <c r="O204" s="34">
        <f t="shared" si="39"/>
        <v>668902.31170247495</v>
      </c>
      <c r="P204" s="34">
        <f t="shared" si="40"/>
        <v>-693500</v>
      </c>
      <c r="Q204" s="60">
        <f t="shared" si="42"/>
        <v>-24597.688297525048</v>
      </c>
      <c r="R204" s="60">
        <f t="shared" si="41"/>
        <v>668902.31170247495</v>
      </c>
      <c r="S204" s="61">
        <f t="shared" si="33"/>
        <v>3.4707064448470118E-2</v>
      </c>
    </row>
    <row r="205" spans="1:19" x14ac:dyDescent="0.25">
      <c r="A205" s="7">
        <v>41836</v>
      </c>
      <c r="B205" s="9">
        <v>1867.88</v>
      </c>
      <c r="C205">
        <f>+VLOOKUP($A205,'USD X Barril WTI'!$A$6060:$B$8189,2,0)</f>
        <v>101.88</v>
      </c>
      <c r="D205" s="36">
        <f>+IFERROR(VLOOKUP($A205,'TASA INTERVENCIÓN'!$A$9:$B$4757,2,0),D204)</f>
        <v>0.04</v>
      </c>
      <c r="E205" s="52">
        <v>2.5000000000000001E-3</v>
      </c>
      <c r="F205">
        <f t="shared" si="43"/>
        <v>3.7406483790523692E-2</v>
      </c>
      <c r="G205">
        <f t="shared" si="44"/>
        <v>1.0090963139653568</v>
      </c>
      <c r="H205" s="56">
        <f t="shared" si="34"/>
        <v>26.413380447543375</v>
      </c>
      <c r="I205" s="55">
        <f t="shared" si="35"/>
        <v>1937.6975838246976</v>
      </c>
      <c r="J205" s="33">
        <f t="shared" si="29"/>
        <v>1993.3543205548085</v>
      </c>
      <c r="K205" s="34">
        <f t="shared" si="30"/>
        <v>125.4743205548084</v>
      </c>
      <c r="L205" s="32">
        <f t="shared" si="36"/>
        <v>19264700</v>
      </c>
      <c r="M205" s="32">
        <f t="shared" si="37"/>
        <v>19933543.205548085</v>
      </c>
      <c r="N205" s="34">
        <f t="shared" si="38"/>
        <v>18678800</v>
      </c>
      <c r="O205" s="34">
        <f t="shared" si="39"/>
        <v>668843.20554808527</v>
      </c>
      <c r="P205" s="34">
        <f t="shared" si="40"/>
        <v>-585900</v>
      </c>
      <c r="Q205" s="60">
        <f t="shared" si="42"/>
        <v>82943.205548085272</v>
      </c>
      <c r="R205" s="60">
        <f t="shared" si="41"/>
        <v>668843.20554808527</v>
      </c>
      <c r="S205" s="61">
        <f t="shared" si="33"/>
        <v>3.4718589209698843E-2</v>
      </c>
    </row>
    <row r="206" spans="1:19" x14ac:dyDescent="0.25">
      <c r="A206" s="7">
        <v>41837</v>
      </c>
      <c r="B206" s="8">
        <v>1868.41</v>
      </c>
      <c r="C206">
        <f>+VLOOKUP($A206,'USD X Barril WTI'!$A$6060:$B$8189,2,0)</f>
        <v>103.84</v>
      </c>
      <c r="D206" s="36">
        <f>+IFERROR(VLOOKUP($A206,'TASA INTERVENCIÓN'!$A$9:$B$4757,2,0),D205)</f>
        <v>0.04</v>
      </c>
      <c r="E206" s="52">
        <v>2.5000000000000001E-3</v>
      </c>
      <c r="F206">
        <f t="shared" si="43"/>
        <v>3.7406483790523692E-2</v>
      </c>
      <c r="G206">
        <f t="shared" si="44"/>
        <v>1.0090963139653568</v>
      </c>
      <c r="H206" s="56">
        <f t="shared" si="34"/>
        <v>26.413380447543375</v>
      </c>
      <c r="I206" s="55">
        <f t="shared" si="35"/>
        <v>1938.2324048710993</v>
      </c>
      <c r="J206" s="33">
        <f t="shared" si="29"/>
        <v>1999.3477380385875</v>
      </c>
      <c r="K206" s="34">
        <f t="shared" si="30"/>
        <v>130.93773803858744</v>
      </c>
      <c r="L206" s="32">
        <f t="shared" si="36"/>
        <v>19324200</v>
      </c>
      <c r="M206" s="32">
        <f t="shared" si="37"/>
        <v>19993477.380385876</v>
      </c>
      <c r="N206" s="34">
        <f t="shared" si="38"/>
        <v>18684100</v>
      </c>
      <c r="O206" s="34">
        <f t="shared" si="39"/>
        <v>669277.3803858757</v>
      </c>
      <c r="P206" s="34">
        <f t="shared" si="40"/>
        <v>-640100</v>
      </c>
      <c r="Q206" s="60">
        <f t="shared" si="42"/>
        <v>29177.380385875702</v>
      </c>
      <c r="R206" s="60">
        <f t="shared" si="41"/>
        <v>669277.3803858757</v>
      </c>
      <c r="S206" s="61">
        <f t="shared" si="33"/>
        <v>3.4634157190769899E-2</v>
      </c>
    </row>
    <row r="207" spans="1:19" x14ac:dyDescent="0.25">
      <c r="A207" s="7">
        <v>41838</v>
      </c>
      <c r="B207" s="9">
        <v>1872.27</v>
      </c>
      <c r="C207">
        <f>+VLOOKUP($A207,'USD X Barril WTI'!$A$6060:$B$8189,2,0)</f>
        <v>103.83</v>
      </c>
      <c r="D207" s="36">
        <f>+IFERROR(VLOOKUP($A207,'TASA INTERVENCIÓN'!$A$9:$B$4757,2,0),D206)</f>
        <v>0.04</v>
      </c>
      <c r="E207" s="52">
        <v>2.5000000000000001E-3</v>
      </c>
      <c r="F207">
        <f t="shared" si="43"/>
        <v>3.7406483790523692E-2</v>
      </c>
      <c r="G207">
        <f t="shared" si="44"/>
        <v>1.0090963139653568</v>
      </c>
      <c r="H207" s="56">
        <f t="shared" si="34"/>
        <v>26.413380447543375</v>
      </c>
      <c r="I207" s="55">
        <f t="shared" si="35"/>
        <v>1942.1275166430055</v>
      </c>
      <c r="J207" s="33">
        <f t="shared" si="29"/>
        <v>1997.5346033376122</v>
      </c>
      <c r="K207" s="34">
        <f t="shared" si="30"/>
        <v>125.26460333761224</v>
      </c>
      <c r="L207" s="32">
        <f t="shared" si="36"/>
        <v>19306200</v>
      </c>
      <c r="M207" s="32">
        <f t="shared" si="37"/>
        <v>19975346.033376124</v>
      </c>
      <c r="N207" s="34">
        <f t="shared" si="38"/>
        <v>18722700</v>
      </c>
      <c r="O207" s="34">
        <f t="shared" si="39"/>
        <v>669146.03337612376</v>
      </c>
      <c r="P207" s="34">
        <f t="shared" si="40"/>
        <v>-583500</v>
      </c>
      <c r="Q207" s="60">
        <f t="shared" si="42"/>
        <v>85646.033376123756</v>
      </c>
      <c r="R207" s="60">
        <f t="shared" si="41"/>
        <v>669146.03337612376</v>
      </c>
      <c r="S207" s="61">
        <f t="shared" si="33"/>
        <v>3.4659644745010605E-2</v>
      </c>
    </row>
    <row r="208" spans="1:19" x14ac:dyDescent="0.25">
      <c r="A208" s="7">
        <v>41839</v>
      </c>
      <c r="B208" s="8">
        <v>1871.87</v>
      </c>
      <c r="C208" t="e">
        <f>+VLOOKUP($A208,'USD X Barril WTI'!$A$6060:$B$8189,2,0)</f>
        <v>#N/A</v>
      </c>
      <c r="D208" s="36">
        <f>+IFERROR(VLOOKUP($A208,'TASA INTERVENCIÓN'!$A$9:$B$4757,2,0),D207)</f>
        <v>0.04</v>
      </c>
      <c r="E208" s="52">
        <v>2.5000000000000001E-3</v>
      </c>
      <c r="F208">
        <f t="shared" si="43"/>
        <v>3.7406483790523692E-2</v>
      </c>
      <c r="G208">
        <f t="shared" si="44"/>
        <v>1.0090963139653568</v>
      </c>
      <c r="H208" s="56">
        <f t="shared" si="34"/>
        <v>26.413380447543375</v>
      </c>
      <c r="I208" s="55">
        <f t="shared" si="35"/>
        <v>1941.7238781174192</v>
      </c>
      <c r="J208" s="33">
        <f t="shared" si="29"/>
        <v>1997.5346033376122</v>
      </c>
      <c r="K208" s="34">
        <f t="shared" si="30"/>
        <v>125.66460333761233</v>
      </c>
      <c r="L208" s="32">
        <f t="shared" si="36"/>
        <v>19306200</v>
      </c>
      <c r="M208" s="32">
        <f t="shared" si="37"/>
        <v>19975346.033376124</v>
      </c>
      <c r="N208" s="34">
        <f t="shared" si="38"/>
        <v>18718700</v>
      </c>
      <c r="O208" s="34">
        <f t="shared" si="39"/>
        <v>669146.03337612376</v>
      </c>
      <c r="P208" s="34">
        <f t="shared" si="40"/>
        <v>-587500</v>
      </c>
      <c r="Q208" s="60">
        <f t="shared" si="42"/>
        <v>81646.033376123756</v>
      </c>
      <c r="R208" s="60">
        <f t="shared" si="41"/>
        <v>669146.03337612376</v>
      </c>
      <c r="S208" s="61">
        <f t="shared" si="33"/>
        <v>3.4659644745010605E-2</v>
      </c>
    </row>
    <row r="209" spans="1:19" x14ac:dyDescent="0.25">
      <c r="A209" s="7">
        <v>41840</v>
      </c>
      <c r="B209" s="9">
        <v>1871.87</v>
      </c>
      <c r="C209" t="e">
        <f>+VLOOKUP($A209,'USD X Barril WTI'!$A$6060:$B$8189,2,0)</f>
        <v>#N/A</v>
      </c>
      <c r="D209" s="36">
        <f>+IFERROR(VLOOKUP($A209,'TASA INTERVENCIÓN'!$A$9:$B$4757,2,0),D208)</f>
        <v>0.04</v>
      </c>
      <c r="E209" s="52">
        <v>2.5000000000000001E-3</v>
      </c>
      <c r="F209">
        <f t="shared" si="43"/>
        <v>3.7406483790523692E-2</v>
      </c>
      <c r="G209">
        <f t="shared" si="44"/>
        <v>1.0090963139653568</v>
      </c>
      <c r="H209" s="56">
        <f t="shared" si="34"/>
        <v>26.413380447543375</v>
      </c>
      <c r="I209" s="55">
        <f t="shared" si="35"/>
        <v>1941.7238781174192</v>
      </c>
      <c r="J209" s="33">
        <f t="shared" si="29"/>
        <v>1997.5346033376122</v>
      </c>
      <c r="K209" s="34">
        <f t="shared" si="30"/>
        <v>125.66460333761233</v>
      </c>
      <c r="L209" s="32">
        <f t="shared" si="36"/>
        <v>19306200</v>
      </c>
      <c r="M209" s="32">
        <f t="shared" si="37"/>
        <v>19975346.033376124</v>
      </c>
      <c r="N209" s="34">
        <f t="shared" si="38"/>
        <v>18718700</v>
      </c>
      <c r="O209" s="34">
        <f t="shared" si="39"/>
        <v>669146.03337612376</v>
      </c>
      <c r="P209" s="34">
        <f t="shared" si="40"/>
        <v>-587500</v>
      </c>
      <c r="Q209" s="60">
        <f t="shared" si="42"/>
        <v>81646.033376123756</v>
      </c>
      <c r="R209" s="60">
        <f t="shared" si="41"/>
        <v>669146.03337612376</v>
      </c>
      <c r="S209" s="61">
        <f t="shared" si="33"/>
        <v>3.4659644745010605E-2</v>
      </c>
    </row>
    <row r="210" spans="1:19" x14ac:dyDescent="0.25">
      <c r="A210" s="7">
        <v>41841</v>
      </c>
      <c r="B210" s="8">
        <v>1871.87</v>
      </c>
      <c r="C210">
        <f>+VLOOKUP($A210,'USD X Barril WTI'!$A$6060:$B$8189,2,0)</f>
        <v>105.34</v>
      </c>
      <c r="D210" s="36">
        <f>+IFERROR(VLOOKUP($A210,'TASA INTERVENCIÓN'!$A$9:$B$4757,2,0),D209)</f>
        <v>0.04</v>
      </c>
      <c r="E210" s="52">
        <v>2.5000000000000001E-3</v>
      </c>
      <c r="F210">
        <f t="shared" si="43"/>
        <v>3.7406483790523692E-2</v>
      </c>
      <c r="G210">
        <f t="shared" si="44"/>
        <v>1.0090963139653568</v>
      </c>
      <c r="H210" s="56">
        <f t="shared" si="34"/>
        <v>26.413380447543375</v>
      </c>
      <c r="I210" s="55">
        <f t="shared" si="35"/>
        <v>1941.7238781174192</v>
      </c>
      <c r="J210" s="33">
        <f t="shared" si="29"/>
        <v>1997.5346033376122</v>
      </c>
      <c r="K210" s="34">
        <f t="shared" si="30"/>
        <v>125.66460333761233</v>
      </c>
      <c r="L210" s="32">
        <f t="shared" si="36"/>
        <v>19306200</v>
      </c>
      <c r="M210" s="32">
        <f t="shared" si="37"/>
        <v>19975346.033376124</v>
      </c>
      <c r="N210" s="34">
        <f t="shared" si="38"/>
        <v>18718700</v>
      </c>
      <c r="O210" s="34">
        <f t="shared" si="39"/>
        <v>669146.03337612376</v>
      </c>
      <c r="P210" s="34">
        <f t="shared" si="40"/>
        <v>-587500</v>
      </c>
      <c r="Q210" s="60">
        <f t="shared" si="42"/>
        <v>81646.033376123756</v>
      </c>
      <c r="R210" s="60">
        <f t="shared" si="41"/>
        <v>669146.03337612376</v>
      </c>
      <c r="S210" s="61">
        <f t="shared" si="33"/>
        <v>3.4659644745010605E-2</v>
      </c>
    </row>
    <row r="211" spans="1:19" x14ac:dyDescent="0.25">
      <c r="A211" s="7">
        <v>41842</v>
      </c>
      <c r="B211" s="9">
        <v>1861.28</v>
      </c>
      <c r="C211">
        <f>+VLOOKUP($A211,'USD X Barril WTI'!$A$6060:$B$8189,2,0)</f>
        <v>104.59</v>
      </c>
      <c r="D211" s="36">
        <f>+IFERROR(VLOOKUP($A211,'TASA INTERVENCIÓN'!$A$9:$B$4757,2,0),D210)</f>
        <v>0.04</v>
      </c>
      <c r="E211" s="52">
        <v>2.5000000000000001E-3</v>
      </c>
      <c r="F211">
        <f t="shared" si="43"/>
        <v>3.7406483790523692E-2</v>
      </c>
      <c r="G211">
        <f t="shared" si="44"/>
        <v>1.0090963139653568</v>
      </c>
      <c r="H211" s="56">
        <f t="shared" si="34"/>
        <v>26.413380447543375</v>
      </c>
      <c r="I211" s="55">
        <f t="shared" si="35"/>
        <v>1931.0375481525261</v>
      </c>
      <c r="J211" s="33">
        <f t="shared" si="29"/>
        <v>1997.5346033376122</v>
      </c>
      <c r="K211" s="34">
        <f t="shared" si="30"/>
        <v>136.25460333761225</v>
      </c>
      <c r="L211" s="32">
        <f t="shared" si="36"/>
        <v>19306200</v>
      </c>
      <c r="M211" s="32">
        <f t="shared" si="37"/>
        <v>19975346.033376124</v>
      </c>
      <c r="N211" s="34">
        <f t="shared" si="38"/>
        <v>18612800</v>
      </c>
      <c r="O211" s="34">
        <f t="shared" si="39"/>
        <v>669146.03337612376</v>
      </c>
      <c r="P211" s="34">
        <f t="shared" si="40"/>
        <v>-693400</v>
      </c>
      <c r="Q211" s="60">
        <f t="shared" si="42"/>
        <v>-24253.966623876244</v>
      </c>
      <c r="R211" s="60">
        <f t="shared" si="41"/>
        <v>669146.03337612376</v>
      </c>
      <c r="S211" s="61">
        <f t="shared" si="33"/>
        <v>3.4659644745010605E-2</v>
      </c>
    </row>
    <row r="212" spans="1:19" x14ac:dyDescent="0.25">
      <c r="A212" s="7">
        <v>41843</v>
      </c>
      <c r="B212" s="8">
        <v>1848.98</v>
      </c>
      <c r="C212">
        <f>+VLOOKUP($A212,'USD X Barril WTI'!$A$6060:$B$8189,2,0)</f>
        <v>103.81</v>
      </c>
      <c r="D212" s="36">
        <f>+IFERROR(VLOOKUP($A212,'TASA INTERVENCIÓN'!$A$9:$B$4757,2,0),D211)</f>
        <v>0.04</v>
      </c>
      <c r="E212" s="52">
        <v>2.5000000000000001E-3</v>
      </c>
      <c r="F212">
        <f t="shared" si="43"/>
        <v>3.7406483790523692E-2</v>
      </c>
      <c r="G212">
        <f t="shared" si="44"/>
        <v>1.0090963139653568</v>
      </c>
      <c r="H212" s="56">
        <f t="shared" si="34"/>
        <v>26.413380447543375</v>
      </c>
      <c r="I212" s="55">
        <f t="shared" si="35"/>
        <v>1918.6256634907522</v>
      </c>
      <c r="J212" s="33">
        <f t="shared" si="29"/>
        <v>1988.5998784500293</v>
      </c>
      <c r="K212" s="34">
        <f t="shared" si="30"/>
        <v>139.61987845002932</v>
      </c>
      <c r="L212" s="32">
        <f t="shared" si="36"/>
        <v>19217500</v>
      </c>
      <c r="M212" s="32">
        <f t="shared" si="37"/>
        <v>19885998.784500293</v>
      </c>
      <c r="N212" s="34">
        <f t="shared" si="38"/>
        <v>18489800</v>
      </c>
      <c r="O212" s="34">
        <f t="shared" si="39"/>
        <v>668498.78450029343</v>
      </c>
      <c r="P212" s="34">
        <f t="shared" si="40"/>
        <v>-727700</v>
      </c>
      <c r="Q212" s="60">
        <f t="shared" si="42"/>
        <v>-59201.215499706566</v>
      </c>
      <c r="R212" s="60">
        <f t="shared" si="41"/>
        <v>668498.78450029343</v>
      </c>
      <c r="S212" s="61">
        <f t="shared" si="33"/>
        <v>3.4785939091988731E-2</v>
      </c>
    </row>
    <row r="213" spans="1:19" x14ac:dyDescent="0.25">
      <c r="A213" s="7">
        <v>41844</v>
      </c>
      <c r="B213" s="9">
        <v>1847.85</v>
      </c>
      <c r="C213">
        <f>+VLOOKUP($A213,'USD X Barril WTI'!$A$6060:$B$8189,2,0)</f>
        <v>102.76</v>
      </c>
      <c r="D213" s="36">
        <f>+IFERROR(VLOOKUP($A213,'TASA INTERVENCIÓN'!$A$9:$B$4757,2,0),D212)</f>
        <v>0.04</v>
      </c>
      <c r="E213" s="52">
        <v>2.5000000000000001E-3</v>
      </c>
      <c r="F213">
        <f t="shared" si="43"/>
        <v>3.7406483790523692E-2</v>
      </c>
      <c r="G213">
        <f t="shared" si="44"/>
        <v>1.0090963139653568</v>
      </c>
      <c r="H213" s="56">
        <f t="shared" si="34"/>
        <v>26.413380447543375</v>
      </c>
      <c r="I213" s="55">
        <f t="shared" si="35"/>
        <v>1917.4853846559713</v>
      </c>
      <c r="J213" s="33">
        <f t="shared" si="29"/>
        <v>1996.5675981637592</v>
      </c>
      <c r="K213" s="34">
        <f t="shared" si="30"/>
        <v>148.71759816375925</v>
      </c>
      <c r="L213" s="32">
        <f t="shared" si="36"/>
        <v>19296600</v>
      </c>
      <c r="M213" s="32">
        <f t="shared" si="37"/>
        <v>19965675.981637593</v>
      </c>
      <c r="N213" s="34">
        <f t="shared" si="38"/>
        <v>18478500</v>
      </c>
      <c r="O213" s="34">
        <f t="shared" si="39"/>
        <v>669075.98163759336</v>
      </c>
      <c r="P213" s="34">
        <f t="shared" si="40"/>
        <v>-818100</v>
      </c>
      <c r="Q213" s="60">
        <f t="shared" si="42"/>
        <v>-149024.01836240664</v>
      </c>
      <c r="R213" s="60">
        <f t="shared" si="41"/>
        <v>669075.98163759336</v>
      </c>
      <c r="S213" s="61">
        <f t="shared" si="33"/>
        <v>3.4673257549910005E-2</v>
      </c>
    </row>
    <row r="214" spans="1:19" x14ac:dyDescent="0.25">
      <c r="A214" s="7">
        <v>41845</v>
      </c>
      <c r="B214" s="8">
        <v>1846.12</v>
      </c>
      <c r="C214">
        <f>+VLOOKUP($A214,'USD X Barril WTI'!$A$6060:$B$8189,2,0)</f>
        <v>105.23</v>
      </c>
      <c r="D214" s="36">
        <f>+IFERROR(VLOOKUP($A214,'TASA INTERVENCIÓN'!$A$9:$B$4757,2,0),D213)</f>
        <v>0.04</v>
      </c>
      <c r="E214" s="52">
        <v>2.5000000000000001E-3</v>
      </c>
      <c r="F214">
        <f t="shared" si="43"/>
        <v>3.7406483790523692E-2</v>
      </c>
      <c r="G214">
        <f t="shared" si="44"/>
        <v>1.0090963139653568</v>
      </c>
      <c r="H214" s="56">
        <f t="shared" si="34"/>
        <v>26.413380447543375</v>
      </c>
      <c r="I214" s="55">
        <f t="shared" si="35"/>
        <v>1915.7396480328111</v>
      </c>
      <c r="J214" s="33">
        <f t="shared" si="29"/>
        <v>2003.5884586447573</v>
      </c>
      <c r="K214" s="34">
        <f t="shared" si="30"/>
        <v>157.46845864475745</v>
      </c>
      <c r="L214" s="32">
        <f t="shared" si="36"/>
        <v>19366300</v>
      </c>
      <c r="M214" s="32">
        <f t="shared" si="37"/>
        <v>20035884.586447574</v>
      </c>
      <c r="N214" s="34">
        <f t="shared" si="38"/>
        <v>18461200</v>
      </c>
      <c r="O214" s="34">
        <f t="shared" si="39"/>
        <v>669584.5864475742</v>
      </c>
      <c r="P214" s="34">
        <f t="shared" si="40"/>
        <v>-905100</v>
      </c>
      <c r="Q214" s="60">
        <f t="shared" si="42"/>
        <v>-235515.4135524258</v>
      </c>
      <c r="R214" s="60">
        <f t="shared" si="41"/>
        <v>669584.5864475742</v>
      </c>
      <c r="S214" s="61">
        <f t="shared" si="33"/>
        <v>3.4574729630728336E-2</v>
      </c>
    </row>
    <row r="215" spans="1:19" x14ac:dyDescent="0.25">
      <c r="A215" s="7">
        <v>41846</v>
      </c>
      <c r="B215" s="9">
        <v>1848.56</v>
      </c>
      <c r="C215" t="e">
        <f>+VLOOKUP($A215,'USD X Barril WTI'!$A$6060:$B$8189,2,0)</f>
        <v>#N/A</v>
      </c>
      <c r="D215" s="36">
        <f>+IFERROR(VLOOKUP($A215,'TASA INTERVENCIÓN'!$A$9:$B$4757,2,0),D214)</f>
        <v>0.04</v>
      </c>
      <c r="E215" s="52">
        <v>2.5000000000000001E-3</v>
      </c>
      <c r="F215">
        <f t="shared" si="43"/>
        <v>3.7406483790523692E-2</v>
      </c>
      <c r="G215">
        <f t="shared" si="44"/>
        <v>1.0090963139653568</v>
      </c>
      <c r="H215" s="56">
        <f t="shared" si="34"/>
        <v>26.413380447543375</v>
      </c>
      <c r="I215" s="55">
        <f t="shared" si="35"/>
        <v>1918.2018430388866</v>
      </c>
      <c r="J215" s="33">
        <f t="shared" si="29"/>
        <v>2003.0243722933424</v>
      </c>
      <c r="K215" s="34">
        <f t="shared" si="30"/>
        <v>154.46437229334242</v>
      </c>
      <c r="L215" s="32">
        <f t="shared" si="36"/>
        <v>19360700</v>
      </c>
      <c r="M215" s="32">
        <f t="shared" si="37"/>
        <v>20030243.722933423</v>
      </c>
      <c r="N215" s="34">
        <f t="shared" si="38"/>
        <v>18485600</v>
      </c>
      <c r="O215" s="34">
        <f t="shared" si="39"/>
        <v>669543.72293342277</v>
      </c>
      <c r="P215" s="34">
        <f t="shared" si="40"/>
        <v>-875100</v>
      </c>
      <c r="Q215" s="60">
        <f t="shared" si="42"/>
        <v>-205556.27706657723</v>
      </c>
      <c r="R215" s="60">
        <f t="shared" si="41"/>
        <v>669543.72293342277</v>
      </c>
      <c r="S215" s="61">
        <f t="shared" si="33"/>
        <v>3.4582619581596884E-2</v>
      </c>
    </row>
    <row r="216" spans="1:19" x14ac:dyDescent="0.25">
      <c r="A216" s="7">
        <v>41847</v>
      </c>
      <c r="B216" s="8">
        <v>1848.56</v>
      </c>
      <c r="C216" t="e">
        <f>+VLOOKUP($A216,'USD X Barril WTI'!$A$6060:$B$8189,2,0)</f>
        <v>#N/A</v>
      </c>
      <c r="D216" s="36">
        <f>+IFERROR(VLOOKUP($A216,'TASA INTERVENCIÓN'!$A$9:$B$4757,2,0),D215)</f>
        <v>0.04</v>
      </c>
      <c r="E216" s="52">
        <v>2.5000000000000001E-3</v>
      </c>
      <c r="F216">
        <f t="shared" si="43"/>
        <v>3.7406483790523692E-2</v>
      </c>
      <c r="G216">
        <f t="shared" si="44"/>
        <v>1.0090963139653568</v>
      </c>
      <c r="H216" s="56">
        <f t="shared" si="34"/>
        <v>26.413380447543375</v>
      </c>
      <c r="I216" s="55">
        <f t="shared" si="35"/>
        <v>1918.2018430388866</v>
      </c>
      <c r="J216" s="33">
        <f t="shared" si="29"/>
        <v>2009.3703437467552</v>
      </c>
      <c r="K216" s="34">
        <f t="shared" si="30"/>
        <v>160.81034374675528</v>
      </c>
      <c r="L216" s="32">
        <f t="shared" si="36"/>
        <v>19423700</v>
      </c>
      <c r="M216" s="32">
        <f t="shared" si="37"/>
        <v>20093703.437467553</v>
      </c>
      <c r="N216" s="34">
        <f t="shared" si="38"/>
        <v>18485600</v>
      </c>
      <c r="O216" s="34">
        <f t="shared" si="39"/>
        <v>670003.43746755272</v>
      </c>
      <c r="P216" s="34">
        <f t="shared" si="40"/>
        <v>-938100</v>
      </c>
      <c r="Q216" s="60">
        <f t="shared" si="42"/>
        <v>-268096.56253244728</v>
      </c>
      <c r="R216" s="60">
        <f t="shared" si="41"/>
        <v>670003.43746755272</v>
      </c>
      <c r="S216" s="61">
        <f t="shared" si="33"/>
        <v>3.4494119939432383E-2</v>
      </c>
    </row>
    <row r="217" spans="1:19" x14ac:dyDescent="0.25">
      <c r="A217" s="7">
        <v>41848</v>
      </c>
      <c r="B217" s="9">
        <v>1848.56</v>
      </c>
      <c r="C217">
        <f>+VLOOKUP($A217,'USD X Barril WTI'!$A$6060:$B$8189,2,0)</f>
        <v>105.68</v>
      </c>
      <c r="D217" s="36">
        <f>+IFERROR(VLOOKUP($A217,'TASA INTERVENCIÓN'!$A$9:$B$4757,2,0),D216)</f>
        <v>0.04</v>
      </c>
      <c r="E217" s="52">
        <v>2.5000000000000001E-3</v>
      </c>
      <c r="F217">
        <f t="shared" si="43"/>
        <v>3.7406483790523692E-2</v>
      </c>
      <c r="G217">
        <f t="shared" si="44"/>
        <v>1.0090963139653568</v>
      </c>
      <c r="H217" s="56">
        <f t="shared" si="34"/>
        <v>26.413380447543375</v>
      </c>
      <c r="I217" s="55">
        <f t="shared" si="35"/>
        <v>1918.2018430388866</v>
      </c>
      <c r="J217" s="33">
        <f t="shared" si="29"/>
        <v>2009.3703437467552</v>
      </c>
      <c r="K217" s="34">
        <f t="shared" si="30"/>
        <v>160.81034374675528</v>
      </c>
      <c r="L217" s="32">
        <f t="shared" si="36"/>
        <v>19423700</v>
      </c>
      <c r="M217" s="32">
        <f t="shared" si="37"/>
        <v>20093703.437467553</v>
      </c>
      <c r="N217" s="34">
        <f t="shared" si="38"/>
        <v>18485600</v>
      </c>
      <c r="O217" s="34">
        <f t="shared" si="39"/>
        <v>670003.43746755272</v>
      </c>
      <c r="P217" s="34">
        <f t="shared" si="40"/>
        <v>-938100</v>
      </c>
      <c r="Q217" s="60">
        <f t="shared" si="42"/>
        <v>-268096.56253244728</v>
      </c>
      <c r="R217" s="60">
        <f t="shared" si="41"/>
        <v>670003.43746755272</v>
      </c>
      <c r="S217" s="61">
        <f t="shared" si="33"/>
        <v>3.4494119939432383E-2</v>
      </c>
    </row>
    <row r="218" spans="1:19" x14ac:dyDescent="0.25">
      <c r="A218" s="7">
        <v>41849</v>
      </c>
      <c r="B218" s="8">
        <v>1850.61</v>
      </c>
      <c r="C218">
        <f>+VLOOKUP($A218,'USD X Barril WTI'!$A$6060:$B$8189,2,0)</f>
        <v>104.91</v>
      </c>
      <c r="D218" s="36">
        <f>+IFERROR(VLOOKUP($A218,'TASA INTERVENCIÓN'!$A$9:$B$4757,2,0),D217)</f>
        <v>0.04</v>
      </c>
      <c r="E218" s="52">
        <v>2.5000000000000001E-3</v>
      </c>
      <c r="F218">
        <f t="shared" si="43"/>
        <v>3.7406483790523692E-2</v>
      </c>
      <c r="G218">
        <f t="shared" si="44"/>
        <v>1.0090963139653568</v>
      </c>
      <c r="H218" s="56">
        <f t="shared" si="34"/>
        <v>26.413380447543375</v>
      </c>
      <c r="I218" s="55">
        <f t="shared" si="35"/>
        <v>1920.2704904825155</v>
      </c>
      <c r="J218" s="33">
        <f t="shared" si="29"/>
        <v>2010.5374042281564</v>
      </c>
      <c r="K218" s="34">
        <f t="shared" si="30"/>
        <v>159.92740422815655</v>
      </c>
      <c r="L218" s="32">
        <f t="shared" si="36"/>
        <v>19423700</v>
      </c>
      <c r="M218" s="32">
        <f t="shared" si="37"/>
        <v>20105374.042281564</v>
      </c>
      <c r="N218" s="34">
        <f t="shared" si="38"/>
        <v>18506100</v>
      </c>
      <c r="O218" s="34">
        <f t="shared" si="39"/>
        <v>681674.04228156433</v>
      </c>
      <c r="P218" s="34">
        <f t="shared" si="40"/>
        <v>-917600</v>
      </c>
      <c r="Q218" s="60">
        <f t="shared" si="42"/>
        <v>-235925.95771843567</v>
      </c>
      <c r="R218" s="60">
        <f t="shared" si="41"/>
        <v>681674.04228156433</v>
      </c>
      <c r="S218" s="61">
        <f t="shared" si="33"/>
        <v>3.5094963486954817E-2</v>
      </c>
    </row>
    <row r="219" spans="1:19" x14ac:dyDescent="0.25">
      <c r="A219" s="7">
        <v>41850</v>
      </c>
      <c r="B219" s="9">
        <v>1853.3</v>
      </c>
      <c r="C219">
        <f>+VLOOKUP($A219,'USD X Barril WTI'!$A$6060:$B$8189,2,0)</f>
        <v>104.29</v>
      </c>
      <c r="D219" s="36">
        <f>+IFERROR(VLOOKUP($A219,'TASA INTERVENCIÓN'!$A$9:$B$4757,2,0),D218)</f>
        <v>0.04</v>
      </c>
      <c r="E219" s="52">
        <v>2.5000000000000001E-3</v>
      </c>
      <c r="F219">
        <f t="shared" si="43"/>
        <v>3.7406483790523692E-2</v>
      </c>
      <c r="G219">
        <f t="shared" si="44"/>
        <v>1.0090963139653568</v>
      </c>
      <c r="H219" s="56">
        <f t="shared" si="34"/>
        <v>26.413380447543375</v>
      </c>
      <c r="I219" s="55">
        <f t="shared" si="35"/>
        <v>1922.9849595670826</v>
      </c>
      <c r="J219" s="33">
        <f t="shared" si="29"/>
        <v>2004.2481213343731</v>
      </c>
      <c r="K219" s="34">
        <f t="shared" si="30"/>
        <v>150.94812133437313</v>
      </c>
      <c r="L219" s="32">
        <f t="shared" si="36"/>
        <v>19361300</v>
      </c>
      <c r="M219" s="32">
        <f t="shared" si="37"/>
        <v>20042481.213343732</v>
      </c>
      <c r="N219" s="34">
        <f t="shared" si="38"/>
        <v>18533000</v>
      </c>
      <c r="O219" s="34">
        <f t="shared" si="39"/>
        <v>681181.21334373206</v>
      </c>
      <c r="P219" s="34">
        <f t="shared" si="40"/>
        <v>-828300</v>
      </c>
      <c r="Q219" s="60">
        <f t="shared" si="42"/>
        <v>-147118.78665626794</v>
      </c>
      <c r="R219" s="60">
        <f t="shared" si="41"/>
        <v>681181.21334373206</v>
      </c>
      <c r="S219" s="61">
        <f t="shared" si="33"/>
        <v>3.5182617558931067E-2</v>
      </c>
    </row>
    <row r="220" spans="1:19" x14ac:dyDescent="0.25">
      <c r="A220" s="7">
        <v>41851</v>
      </c>
      <c r="B220" s="8">
        <v>1872.43</v>
      </c>
      <c r="C220">
        <f>+VLOOKUP($A220,'USD X Barril WTI'!$A$6060:$B$8189,2,0)</f>
        <v>98.23</v>
      </c>
      <c r="D220" s="36">
        <f>+IFERROR(VLOOKUP($A220,'TASA INTERVENCIÓN'!$A$9:$B$4757,2,0),D219)</f>
        <v>0.04</v>
      </c>
      <c r="E220" s="52">
        <v>2.5000000000000001E-3</v>
      </c>
      <c r="F220">
        <f t="shared" si="43"/>
        <v>3.7406483790523692E-2</v>
      </c>
      <c r="G220">
        <f t="shared" si="44"/>
        <v>1.0090963139653568</v>
      </c>
      <c r="H220" s="56">
        <f t="shared" si="34"/>
        <v>26.413380447543375</v>
      </c>
      <c r="I220" s="55">
        <f t="shared" si="35"/>
        <v>1942.2889720532398</v>
      </c>
      <c r="J220" s="33">
        <f t="shared" si="29"/>
        <v>2003.250302413725</v>
      </c>
      <c r="K220" s="34">
        <f t="shared" si="30"/>
        <v>130.8203024137249</v>
      </c>
      <c r="L220" s="32">
        <f t="shared" si="36"/>
        <v>19351400</v>
      </c>
      <c r="M220" s="32">
        <f t="shared" si="37"/>
        <v>20032503.024137251</v>
      </c>
      <c r="N220" s="34">
        <f t="shared" si="38"/>
        <v>18724300</v>
      </c>
      <c r="O220" s="34">
        <f t="shared" si="39"/>
        <v>681103.02413725108</v>
      </c>
      <c r="P220" s="34">
        <f t="shared" si="40"/>
        <v>-627100</v>
      </c>
      <c r="Q220" s="60">
        <f t="shared" si="42"/>
        <v>54003.024137251079</v>
      </c>
      <c r="R220" s="60">
        <f t="shared" si="41"/>
        <v>681103.02413725108</v>
      </c>
      <c r="S220" s="61">
        <f t="shared" si="33"/>
        <v>3.5196576172124551E-2</v>
      </c>
    </row>
    <row r="221" spans="1:19" x14ac:dyDescent="0.25">
      <c r="A221" s="7">
        <v>41852</v>
      </c>
      <c r="B221" s="9">
        <v>1878.75</v>
      </c>
      <c r="C221">
        <f>+VLOOKUP($A221,'USD X Barril WTI'!$A$6060:$B$8189,2,0)</f>
        <v>97.86</v>
      </c>
      <c r="D221" s="36">
        <f>+IFERROR(VLOOKUP($A221,'TASA INTERVENCIÓN'!$A$9:$B$4757,2,0),D220)</f>
        <v>4.2500000000000003E-2</v>
      </c>
      <c r="E221" s="52">
        <v>2.5000000000000001E-3</v>
      </c>
      <c r="F221">
        <f t="shared" si="43"/>
        <v>3.9900249376558561E-2</v>
      </c>
      <c r="G221">
        <f t="shared" si="44"/>
        <v>1.0096938939311042</v>
      </c>
      <c r="H221" s="56">
        <f t="shared" si="34"/>
        <v>26.413380447543375</v>
      </c>
      <c r="I221" s="55">
        <f t="shared" si="35"/>
        <v>1949.7891641181486</v>
      </c>
      <c r="J221" s="33">
        <f t="shared" ref="J221:J284" si="45">+I129</f>
        <v>2001.5570339423216</v>
      </c>
      <c r="K221" s="34">
        <f t="shared" si="30"/>
        <v>122.8070339423216</v>
      </c>
      <c r="L221" s="32">
        <f t="shared" si="36"/>
        <v>19334600</v>
      </c>
      <c r="M221" s="32">
        <f t="shared" si="37"/>
        <v>20015570.339423217</v>
      </c>
      <c r="N221" s="34">
        <f t="shared" si="38"/>
        <v>18787500</v>
      </c>
      <c r="O221" s="34">
        <f t="shared" si="39"/>
        <v>680970.33942321688</v>
      </c>
      <c r="P221" s="34">
        <f t="shared" si="40"/>
        <v>-547100</v>
      </c>
      <c r="Q221" s="60">
        <f t="shared" si="42"/>
        <v>133870.33942321688</v>
      </c>
      <c r="R221" s="60">
        <f t="shared" si="41"/>
        <v>680970.33942321688</v>
      </c>
      <c r="S221" s="61">
        <f t="shared" si="33"/>
        <v>3.5220296226620505E-2</v>
      </c>
    </row>
    <row r="222" spans="1:19" x14ac:dyDescent="0.25">
      <c r="A222" s="7">
        <v>41853</v>
      </c>
      <c r="B222" s="8">
        <v>1873.65</v>
      </c>
      <c r="C222" t="e">
        <f>+VLOOKUP($A222,'USD X Barril WTI'!$A$6060:$B$8189,2,0)</f>
        <v>#N/A</v>
      </c>
      <c r="D222" s="36">
        <f>+IFERROR(VLOOKUP($A222,'TASA INTERVENCIÓN'!$A$9:$B$4757,2,0),D221)</f>
        <v>4.2500000000000003E-2</v>
      </c>
      <c r="E222" s="52">
        <v>2.5000000000000001E-3</v>
      </c>
      <c r="F222">
        <f t="shared" si="43"/>
        <v>3.9900249376558561E-2</v>
      </c>
      <c r="G222">
        <f t="shared" si="44"/>
        <v>1.0096938939311042</v>
      </c>
      <c r="H222" s="56">
        <f t="shared" si="34"/>
        <v>26.413380447543375</v>
      </c>
      <c r="I222" s="55">
        <f t="shared" si="35"/>
        <v>1944.6397252591</v>
      </c>
      <c r="J222" s="33">
        <f t="shared" si="45"/>
        <v>2001.5570339423216</v>
      </c>
      <c r="K222" s="34">
        <f t="shared" si="30"/>
        <v>127.9070339423215</v>
      </c>
      <c r="L222" s="32">
        <f t="shared" si="36"/>
        <v>19334600</v>
      </c>
      <c r="M222" s="32">
        <f t="shared" si="37"/>
        <v>20015570.339423217</v>
      </c>
      <c r="N222" s="34">
        <f t="shared" si="38"/>
        <v>18736500</v>
      </c>
      <c r="O222" s="34">
        <f t="shared" si="39"/>
        <v>680970.33942321688</v>
      </c>
      <c r="P222" s="34">
        <f t="shared" si="40"/>
        <v>-598100</v>
      </c>
      <c r="Q222" s="60">
        <f t="shared" si="42"/>
        <v>82870.339423216879</v>
      </c>
      <c r="R222" s="60">
        <f t="shared" si="41"/>
        <v>680970.33942321688</v>
      </c>
      <c r="S222" s="61">
        <f t="shared" si="33"/>
        <v>3.5220296226620505E-2</v>
      </c>
    </row>
    <row r="223" spans="1:19" x14ac:dyDescent="0.25">
      <c r="A223" s="7">
        <v>41854</v>
      </c>
      <c r="B223" s="9">
        <v>1873.65</v>
      </c>
      <c r="C223" t="e">
        <f>+VLOOKUP($A223,'USD X Barril WTI'!$A$6060:$B$8189,2,0)</f>
        <v>#N/A</v>
      </c>
      <c r="D223" s="36">
        <f>+IFERROR(VLOOKUP($A223,'TASA INTERVENCIÓN'!$A$9:$B$4757,2,0),D222)</f>
        <v>4.2500000000000003E-2</v>
      </c>
      <c r="E223" s="52">
        <v>2.5000000000000001E-3</v>
      </c>
      <c r="F223">
        <f t="shared" si="43"/>
        <v>3.9900249376558561E-2</v>
      </c>
      <c r="G223">
        <f t="shared" si="44"/>
        <v>1.0096938939311042</v>
      </c>
      <c r="H223" s="56">
        <f t="shared" si="34"/>
        <v>26.413380447543375</v>
      </c>
      <c r="I223" s="55">
        <f t="shared" si="35"/>
        <v>1944.6397252591</v>
      </c>
      <c r="J223" s="33">
        <f t="shared" si="45"/>
        <v>1994.3404849808644</v>
      </c>
      <c r="K223" s="34">
        <f t="shared" si="30"/>
        <v>120.69048498086431</v>
      </c>
      <c r="L223" s="32">
        <f t="shared" si="36"/>
        <v>19263000</v>
      </c>
      <c r="M223" s="32">
        <f t="shared" si="37"/>
        <v>19943404.849808645</v>
      </c>
      <c r="N223" s="34">
        <f t="shared" si="38"/>
        <v>18736500</v>
      </c>
      <c r="O223" s="34">
        <f t="shared" si="39"/>
        <v>680404.8498086445</v>
      </c>
      <c r="P223" s="34">
        <f t="shared" si="40"/>
        <v>-526500</v>
      </c>
      <c r="Q223" s="60">
        <f t="shared" si="42"/>
        <v>153904.8498086445</v>
      </c>
      <c r="R223" s="60">
        <f t="shared" si="41"/>
        <v>680404.8498086445</v>
      </c>
      <c r="S223" s="61">
        <f t="shared" si="33"/>
        <v>3.5321852764815684E-2</v>
      </c>
    </row>
    <row r="224" spans="1:19" x14ac:dyDescent="0.25">
      <c r="A224" s="7">
        <v>41855</v>
      </c>
      <c r="B224" s="8">
        <v>1873.65</v>
      </c>
      <c r="C224">
        <f>+VLOOKUP($A224,'USD X Barril WTI'!$A$6060:$B$8189,2,0)</f>
        <v>98.26</v>
      </c>
      <c r="D224" s="36">
        <f>+IFERROR(VLOOKUP($A224,'TASA INTERVENCIÓN'!$A$9:$B$4757,2,0),D223)</f>
        <v>4.2500000000000003E-2</v>
      </c>
      <c r="E224" s="52">
        <v>2.5000000000000001E-3</v>
      </c>
      <c r="F224">
        <f t="shared" si="43"/>
        <v>3.9900249376558561E-2</v>
      </c>
      <c r="G224">
        <f t="shared" si="44"/>
        <v>1.0096938939311042</v>
      </c>
      <c r="H224" s="56">
        <f t="shared" si="34"/>
        <v>26.413380447543375</v>
      </c>
      <c r="I224" s="55">
        <f t="shared" si="35"/>
        <v>1944.6397252591</v>
      </c>
      <c r="J224" s="33">
        <f t="shared" si="45"/>
        <v>1994.3404849808644</v>
      </c>
      <c r="K224" s="34">
        <f t="shared" si="30"/>
        <v>120.69048498086431</v>
      </c>
      <c r="L224" s="32">
        <f t="shared" si="36"/>
        <v>19263000</v>
      </c>
      <c r="M224" s="32">
        <f t="shared" si="37"/>
        <v>19943404.849808645</v>
      </c>
      <c r="N224" s="34">
        <f t="shared" si="38"/>
        <v>18736500</v>
      </c>
      <c r="O224" s="34">
        <f t="shared" si="39"/>
        <v>680404.8498086445</v>
      </c>
      <c r="P224" s="34">
        <f t="shared" si="40"/>
        <v>-526500</v>
      </c>
      <c r="Q224" s="60">
        <f t="shared" si="42"/>
        <v>153904.8498086445</v>
      </c>
      <c r="R224" s="60">
        <f t="shared" si="41"/>
        <v>680404.8498086445</v>
      </c>
      <c r="S224" s="61">
        <f t="shared" si="33"/>
        <v>3.5321852764815684E-2</v>
      </c>
    </row>
    <row r="225" spans="1:19" x14ac:dyDescent="0.25">
      <c r="A225" s="7">
        <v>41856</v>
      </c>
      <c r="B225" s="9">
        <v>1878.68</v>
      </c>
      <c r="C225">
        <f>+VLOOKUP($A225,'USD X Barril WTI'!$A$6060:$B$8189,2,0)</f>
        <v>97.34</v>
      </c>
      <c r="D225" s="36">
        <f>+IFERROR(VLOOKUP($A225,'TASA INTERVENCIÓN'!$A$9:$B$4757,2,0),D224)</f>
        <v>4.2500000000000003E-2</v>
      </c>
      <c r="E225" s="52">
        <v>2.5000000000000001E-3</v>
      </c>
      <c r="F225">
        <f t="shared" si="43"/>
        <v>3.9900249376558561E-2</v>
      </c>
      <c r="G225">
        <f t="shared" si="44"/>
        <v>1.0096938939311042</v>
      </c>
      <c r="H225" s="56">
        <f t="shared" si="34"/>
        <v>26.413380447543375</v>
      </c>
      <c r="I225" s="55">
        <f t="shared" si="35"/>
        <v>1949.7184855455735</v>
      </c>
      <c r="J225" s="33">
        <f t="shared" si="45"/>
        <v>1994.3404849808644</v>
      </c>
      <c r="K225" s="34">
        <f t="shared" si="30"/>
        <v>115.66048498086434</v>
      </c>
      <c r="L225" s="32">
        <f t="shared" si="36"/>
        <v>19263000</v>
      </c>
      <c r="M225" s="32">
        <f t="shared" si="37"/>
        <v>19943404.849808645</v>
      </c>
      <c r="N225" s="34">
        <f t="shared" si="38"/>
        <v>18786800</v>
      </c>
      <c r="O225" s="34">
        <f t="shared" si="39"/>
        <v>680404.8498086445</v>
      </c>
      <c r="P225" s="34">
        <f t="shared" si="40"/>
        <v>-476200</v>
      </c>
      <c r="Q225" s="60">
        <f t="shared" si="42"/>
        <v>204204.8498086445</v>
      </c>
      <c r="R225" s="60">
        <f t="shared" si="41"/>
        <v>680404.8498086445</v>
      </c>
      <c r="S225" s="61">
        <f t="shared" si="33"/>
        <v>3.5321852764815684E-2</v>
      </c>
    </row>
    <row r="226" spans="1:19" x14ac:dyDescent="0.25">
      <c r="A226" s="7">
        <v>41857</v>
      </c>
      <c r="B226" s="8">
        <v>1892.35</v>
      </c>
      <c r="C226">
        <f>+VLOOKUP($A226,'USD X Barril WTI'!$A$6060:$B$8189,2,0)</f>
        <v>96.93</v>
      </c>
      <c r="D226" s="36">
        <f>+IFERROR(VLOOKUP($A226,'TASA INTERVENCIÓN'!$A$9:$B$4757,2,0),D225)</f>
        <v>4.2500000000000003E-2</v>
      </c>
      <c r="E226" s="52">
        <v>2.5000000000000001E-3</v>
      </c>
      <c r="F226">
        <f t="shared" si="43"/>
        <v>3.9900249376558561E-2</v>
      </c>
      <c r="G226">
        <f t="shared" si="44"/>
        <v>1.0096938939311042</v>
      </c>
      <c r="H226" s="56">
        <f t="shared" si="34"/>
        <v>26.413380447543375</v>
      </c>
      <c r="I226" s="55">
        <f t="shared" si="35"/>
        <v>1963.5210010756118</v>
      </c>
      <c r="J226" s="33">
        <f t="shared" si="45"/>
        <v>1991.0849747650118</v>
      </c>
      <c r="K226" s="34">
        <f t="shared" si="30"/>
        <v>98.734974765011884</v>
      </c>
      <c r="L226" s="32">
        <f t="shared" si="36"/>
        <v>19230700</v>
      </c>
      <c r="M226" s="32">
        <f t="shared" si="37"/>
        <v>19910849.747650117</v>
      </c>
      <c r="N226" s="34">
        <f t="shared" si="38"/>
        <v>18923500</v>
      </c>
      <c r="O226" s="34">
        <f t="shared" si="39"/>
        <v>680149.74765011668</v>
      </c>
      <c r="P226" s="34">
        <f t="shared" si="40"/>
        <v>-307200</v>
      </c>
      <c r="Q226" s="60">
        <f t="shared" si="42"/>
        <v>372949.74765011668</v>
      </c>
      <c r="R226" s="60">
        <f t="shared" si="41"/>
        <v>680149.74765011668</v>
      </c>
      <c r="S226" s="61">
        <f t="shared" si="33"/>
        <v>3.5367914202297193E-2</v>
      </c>
    </row>
    <row r="227" spans="1:19" x14ac:dyDescent="0.25">
      <c r="A227" s="7">
        <v>41858</v>
      </c>
      <c r="B227" s="9">
        <v>1888.51</v>
      </c>
      <c r="C227">
        <f>+VLOOKUP($A227,'USD X Barril WTI'!$A$6060:$B$8189,2,0)</f>
        <v>97.34</v>
      </c>
      <c r="D227" s="36">
        <f>+IFERROR(VLOOKUP($A227,'TASA INTERVENCIÓN'!$A$9:$B$4757,2,0),D226)</f>
        <v>4.2500000000000003E-2</v>
      </c>
      <c r="E227" s="52">
        <v>2.5000000000000001E-3</v>
      </c>
      <c r="F227">
        <f t="shared" si="43"/>
        <v>3.9900249376558561E-2</v>
      </c>
      <c r="G227">
        <f t="shared" si="44"/>
        <v>1.0096938939311042</v>
      </c>
      <c r="H227" s="56">
        <f t="shared" si="34"/>
        <v>26.413380447543375</v>
      </c>
      <c r="I227" s="55">
        <f t="shared" si="35"/>
        <v>1959.6437765229161</v>
      </c>
      <c r="J227" s="33">
        <f t="shared" si="45"/>
        <v>1986.1765119937418</v>
      </c>
      <c r="K227" s="34">
        <f t="shared" si="30"/>
        <v>97.666511993741778</v>
      </c>
      <c r="L227" s="32">
        <f t="shared" si="36"/>
        <v>19182000</v>
      </c>
      <c r="M227" s="32">
        <f t="shared" si="37"/>
        <v>19861765.119937416</v>
      </c>
      <c r="N227" s="34">
        <f t="shared" si="38"/>
        <v>18885100</v>
      </c>
      <c r="O227" s="34">
        <f t="shared" si="39"/>
        <v>679765.11993741617</v>
      </c>
      <c r="P227" s="34">
        <f t="shared" si="40"/>
        <v>-296900</v>
      </c>
      <c r="Q227" s="60">
        <f t="shared" si="42"/>
        <v>382865.11993741617</v>
      </c>
      <c r="R227" s="60">
        <f t="shared" si="41"/>
        <v>679765.11993741617</v>
      </c>
      <c r="S227" s="61">
        <f t="shared" si="33"/>
        <v>3.5437656132698163E-2</v>
      </c>
    </row>
    <row r="228" spans="1:19" x14ac:dyDescent="0.25">
      <c r="A228" s="7">
        <v>41859</v>
      </c>
      <c r="B228" s="8">
        <v>1888.51</v>
      </c>
      <c r="C228">
        <f>+VLOOKUP($A228,'USD X Barril WTI'!$A$6060:$B$8189,2,0)</f>
        <v>97.61</v>
      </c>
      <c r="D228" s="36">
        <f>+IFERROR(VLOOKUP($A228,'TASA INTERVENCIÓN'!$A$9:$B$4757,2,0),D227)</f>
        <v>4.2500000000000003E-2</v>
      </c>
      <c r="E228" s="52">
        <v>2.5000000000000001E-3</v>
      </c>
      <c r="F228">
        <f t="shared" si="43"/>
        <v>3.9900249376558561E-2</v>
      </c>
      <c r="G228">
        <f t="shared" si="44"/>
        <v>1.0096938939311042</v>
      </c>
      <c r="H228" s="56">
        <f t="shared" si="34"/>
        <v>26.413380447543375</v>
      </c>
      <c r="I228" s="55">
        <f t="shared" si="35"/>
        <v>1959.6437765229161</v>
      </c>
      <c r="J228" s="33">
        <f t="shared" si="45"/>
        <v>1980.9052059785995</v>
      </c>
      <c r="K228" s="34">
        <f t="shared" si="30"/>
        <v>92.395205978599506</v>
      </c>
      <c r="L228" s="32">
        <f t="shared" si="36"/>
        <v>19129700</v>
      </c>
      <c r="M228" s="32">
        <f t="shared" si="37"/>
        <v>19809052.059785996</v>
      </c>
      <c r="N228" s="34">
        <f t="shared" si="38"/>
        <v>18885100</v>
      </c>
      <c r="O228" s="34">
        <f t="shared" si="39"/>
        <v>679352.05978599563</v>
      </c>
      <c r="P228" s="34">
        <f t="shared" si="40"/>
        <v>-244600</v>
      </c>
      <c r="Q228" s="60">
        <f t="shared" si="42"/>
        <v>434752.05978599563</v>
      </c>
      <c r="R228" s="60">
        <f t="shared" si="41"/>
        <v>679352.05978599563</v>
      </c>
      <c r="S228" s="61">
        <f t="shared" si="33"/>
        <v>3.5512948963444049E-2</v>
      </c>
    </row>
    <row r="229" spans="1:19" x14ac:dyDescent="0.25">
      <c r="A229" s="7">
        <v>41860</v>
      </c>
      <c r="B229" s="9">
        <v>1891.59</v>
      </c>
      <c r="C229" t="e">
        <f>+VLOOKUP($A229,'USD X Barril WTI'!$A$6060:$B$8189,2,0)</f>
        <v>#N/A</v>
      </c>
      <c r="D229" s="36">
        <f>+IFERROR(VLOOKUP($A229,'TASA INTERVENCIÓN'!$A$9:$B$4757,2,0),D228)</f>
        <v>4.2500000000000003E-2</v>
      </c>
      <c r="E229" s="52">
        <v>2.5000000000000001E-3</v>
      </c>
      <c r="F229">
        <f t="shared" si="43"/>
        <v>3.9900249376558561E-2</v>
      </c>
      <c r="G229">
        <f t="shared" si="44"/>
        <v>1.0096938939311042</v>
      </c>
      <c r="H229" s="56">
        <f t="shared" si="34"/>
        <v>26.413380447543375</v>
      </c>
      <c r="I229" s="55">
        <f t="shared" si="35"/>
        <v>1962.7536337162242</v>
      </c>
      <c r="J229" s="33">
        <f t="shared" si="45"/>
        <v>1969.9997507044427</v>
      </c>
      <c r="K229" s="34">
        <f t="shared" ref="K229:K292" si="46">+J229-B229</f>
        <v>78.409750704442786</v>
      </c>
      <c r="L229" s="32">
        <f t="shared" si="36"/>
        <v>19021500</v>
      </c>
      <c r="M229" s="32">
        <f t="shared" si="37"/>
        <v>19699997.507044427</v>
      </c>
      <c r="N229" s="34">
        <f t="shared" si="38"/>
        <v>18915900</v>
      </c>
      <c r="O229" s="34">
        <f t="shared" si="39"/>
        <v>678497.5070444271</v>
      </c>
      <c r="P229" s="34">
        <f t="shared" si="40"/>
        <v>-105600</v>
      </c>
      <c r="Q229" s="60">
        <f t="shared" si="42"/>
        <v>572897.5070444271</v>
      </c>
      <c r="R229" s="60">
        <f t="shared" si="41"/>
        <v>678497.5070444271</v>
      </c>
      <c r="S229" s="61">
        <f t="shared" ref="S229:S292" si="47">+R229/L229</f>
        <v>3.5670031650733493E-2</v>
      </c>
    </row>
    <row r="230" spans="1:19" x14ac:dyDescent="0.25">
      <c r="A230" s="7">
        <v>41861</v>
      </c>
      <c r="B230" s="8">
        <v>1891.59</v>
      </c>
      <c r="C230" t="e">
        <f>+VLOOKUP($A230,'USD X Barril WTI'!$A$6060:$B$8189,2,0)</f>
        <v>#N/A</v>
      </c>
      <c r="D230" s="36">
        <f>+IFERROR(VLOOKUP($A230,'TASA INTERVENCIÓN'!$A$9:$B$4757,2,0),D229)</f>
        <v>4.2500000000000003E-2</v>
      </c>
      <c r="E230" s="52">
        <v>2.5000000000000001E-3</v>
      </c>
      <c r="F230">
        <f t="shared" si="43"/>
        <v>3.9900249376558561E-2</v>
      </c>
      <c r="G230">
        <f t="shared" si="44"/>
        <v>1.0096938939311042</v>
      </c>
      <c r="H230" s="56">
        <f t="shared" ref="H230:H293" si="48">+_xlfn.STDEV.S(A140:A230)</f>
        <v>26.413380447543375</v>
      </c>
      <c r="I230" s="55">
        <f t="shared" ref="I230:I293" si="49">+(B230*G230)+($B$1644*H230)</f>
        <v>1962.7536337162242</v>
      </c>
      <c r="J230" s="33">
        <f t="shared" si="45"/>
        <v>1969.3546960486701</v>
      </c>
      <c r="K230" s="34">
        <f t="shared" si="46"/>
        <v>77.764696048670203</v>
      </c>
      <c r="L230" s="32">
        <f t="shared" ref="L230:L293" si="50">+$L$99*B138</f>
        <v>19015100</v>
      </c>
      <c r="M230" s="32">
        <f t="shared" ref="M230:M293" si="51">+($L$99*I138)</f>
        <v>19693546.960486703</v>
      </c>
      <c r="N230" s="34">
        <f t="shared" ref="N230:N293" si="52">+$L$99*B230</f>
        <v>18915900</v>
      </c>
      <c r="O230" s="34">
        <f t="shared" ref="O230:O293" si="53">+M230-L230</f>
        <v>678446.96048670262</v>
      </c>
      <c r="P230" s="34">
        <f t="shared" ref="P230:P293" si="54">+N230-L230</f>
        <v>-99200</v>
      </c>
      <c r="Q230" s="60">
        <f t="shared" si="42"/>
        <v>579246.96048670262</v>
      </c>
      <c r="R230" s="60">
        <f t="shared" ref="R230:R293" si="55">+M230-L230</f>
        <v>678446.96048670262</v>
      </c>
      <c r="S230" s="61">
        <f t="shared" si="47"/>
        <v>3.5679379045427194E-2</v>
      </c>
    </row>
    <row r="231" spans="1:19" x14ac:dyDescent="0.25">
      <c r="A231" s="7">
        <v>41862</v>
      </c>
      <c r="B231" s="9">
        <v>1891.59</v>
      </c>
      <c r="C231">
        <f>+VLOOKUP($A231,'USD X Barril WTI'!$A$6060:$B$8189,2,0)</f>
        <v>98.09</v>
      </c>
      <c r="D231" s="36">
        <f>+IFERROR(VLOOKUP($A231,'TASA INTERVENCIÓN'!$A$9:$B$4757,2,0),D230)</f>
        <v>4.2500000000000003E-2</v>
      </c>
      <c r="E231" s="52">
        <v>2.5000000000000001E-3</v>
      </c>
      <c r="F231">
        <f t="shared" si="43"/>
        <v>3.9900249376558561E-2</v>
      </c>
      <c r="G231">
        <f t="shared" si="44"/>
        <v>1.0096938939311042</v>
      </c>
      <c r="H231" s="56">
        <f t="shared" si="48"/>
        <v>26.413380447543375</v>
      </c>
      <c r="I231" s="55">
        <f t="shared" si="49"/>
        <v>1962.7536337162242</v>
      </c>
      <c r="J231" s="33">
        <f t="shared" si="45"/>
        <v>1969.3546960486701</v>
      </c>
      <c r="K231" s="34">
        <f t="shared" si="46"/>
        <v>77.764696048670203</v>
      </c>
      <c r="L231" s="32">
        <f t="shared" si="50"/>
        <v>19015100</v>
      </c>
      <c r="M231" s="32">
        <f t="shared" si="51"/>
        <v>19693546.960486703</v>
      </c>
      <c r="N231" s="34">
        <f t="shared" si="52"/>
        <v>18915900</v>
      </c>
      <c r="O231" s="34">
        <f t="shared" si="53"/>
        <v>678446.96048670262</v>
      </c>
      <c r="P231" s="34">
        <f t="shared" si="54"/>
        <v>-99200</v>
      </c>
      <c r="Q231" s="60">
        <f t="shared" si="42"/>
        <v>579246.96048670262</v>
      </c>
      <c r="R231" s="60">
        <f t="shared" si="55"/>
        <v>678446.96048670262</v>
      </c>
      <c r="S231" s="61">
        <f t="shared" si="47"/>
        <v>3.5679379045427194E-2</v>
      </c>
    </row>
    <row r="232" spans="1:19" x14ac:dyDescent="0.25">
      <c r="A232" s="7">
        <v>41863</v>
      </c>
      <c r="B232" s="8">
        <v>1881.62</v>
      </c>
      <c r="C232">
        <f>+VLOOKUP($A232,'USD X Barril WTI'!$A$6060:$B$8189,2,0)</f>
        <v>97.36</v>
      </c>
      <c r="D232" s="36">
        <f>+IFERROR(VLOOKUP($A232,'TASA INTERVENCIÓN'!$A$9:$B$4757,2,0),D231)</f>
        <v>4.2500000000000003E-2</v>
      </c>
      <c r="E232" s="52">
        <v>2.5000000000000001E-3</v>
      </c>
      <c r="F232">
        <f t="shared" si="43"/>
        <v>3.9900249376558561E-2</v>
      </c>
      <c r="G232">
        <f t="shared" si="44"/>
        <v>1.0096938939311042</v>
      </c>
      <c r="H232" s="56">
        <f t="shared" si="48"/>
        <v>26.413380447543375</v>
      </c>
      <c r="I232" s="55">
        <f t="shared" si="49"/>
        <v>1952.6869855937312</v>
      </c>
      <c r="J232" s="33">
        <f t="shared" si="45"/>
        <v>1969.3546960486701</v>
      </c>
      <c r="K232" s="34">
        <f t="shared" si="46"/>
        <v>87.73469604867023</v>
      </c>
      <c r="L232" s="32">
        <f t="shared" si="50"/>
        <v>19015100</v>
      </c>
      <c r="M232" s="32">
        <f t="shared" si="51"/>
        <v>19693546.960486703</v>
      </c>
      <c r="N232" s="34">
        <f t="shared" si="52"/>
        <v>18816200</v>
      </c>
      <c r="O232" s="34">
        <f t="shared" si="53"/>
        <v>678446.96048670262</v>
      </c>
      <c r="P232" s="34">
        <f t="shared" si="54"/>
        <v>-198900</v>
      </c>
      <c r="Q232" s="60">
        <f t="shared" si="42"/>
        <v>479546.96048670262</v>
      </c>
      <c r="R232" s="60">
        <f t="shared" si="55"/>
        <v>678446.96048670262</v>
      </c>
      <c r="S232" s="61">
        <f t="shared" si="47"/>
        <v>3.5679379045427194E-2</v>
      </c>
    </row>
    <row r="233" spans="1:19" x14ac:dyDescent="0.25">
      <c r="A233" s="7">
        <v>41864</v>
      </c>
      <c r="B233" s="9">
        <v>1877.4</v>
      </c>
      <c r="C233">
        <f>+VLOOKUP($A233,'USD X Barril WTI'!$A$6060:$B$8189,2,0)</f>
        <v>97.57</v>
      </c>
      <c r="D233" s="36">
        <f>+IFERROR(VLOOKUP($A233,'TASA INTERVENCIÓN'!$A$9:$B$4757,2,0),D232)</f>
        <v>4.2500000000000003E-2</v>
      </c>
      <c r="E233" s="52">
        <v>2.5000000000000001E-3</v>
      </c>
      <c r="F233">
        <f t="shared" si="43"/>
        <v>3.9900249376558561E-2</v>
      </c>
      <c r="G233">
        <f t="shared" si="44"/>
        <v>1.0096938939311042</v>
      </c>
      <c r="H233" s="56">
        <f t="shared" si="48"/>
        <v>26.413380447543375</v>
      </c>
      <c r="I233" s="55">
        <f t="shared" si="49"/>
        <v>1948.4260773613419</v>
      </c>
      <c r="J233" s="33">
        <f t="shared" si="45"/>
        <v>1972.7210750334834</v>
      </c>
      <c r="K233" s="34">
        <f t="shared" si="46"/>
        <v>95.321075033483339</v>
      </c>
      <c r="L233" s="32">
        <f t="shared" si="50"/>
        <v>19048500</v>
      </c>
      <c r="M233" s="32">
        <f t="shared" si="51"/>
        <v>19727210.750334833</v>
      </c>
      <c r="N233" s="34">
        <f t="shared" si="52"/>
        <v>18774000</v>
      </c>
      <c r="O233" s="34">
        <f t="shared" si="53"/>
        <v>678710.75033483282</v>
      </c>
      <c r="P233" s="34">
        <f t="shared" si="54"/>
        <v>-274500</v>
      </c>
      <c r="Q233" s="60">
        <f t="shared" si="42"/>
        <v>404210.75033483282</v>
      </c>
      <c r="R233" s="60">
        <f t="shared" si="55"/>
        <v>678710.75033483282</v>
      </c>
      <c r="S233" s="61">
        <f t="shared" si="47"/>
        <v>3.5630666474254287E-2</v>
      </c>
    </row>
    <row r="234" spans="1:19" x14ac:dyDescent="0.25">
      <c r="A234" s="7">
        <v>41865</v>
      </c>
      <c r="B234" s="8">
        <v>1883.33</v>
      </c>
      <c r="C234">
        <f>+VLOOKUP($A234,'USD X Barril WTI'!$A$6060:$B$8189,2,0)</f>
        <v>95.54</v>
      </c>
      <c r="D234" s="36">
        <f>+IFERROR(VLOOKUP($A234,'TASA INTERVENCIÓN'!$A$9:$B$4757,2,0),D233)</f>
        <v>4.2500000000000003E-2</v>
      </c>
      <c r="E234" s="52">
        <v>2.5000000000000001E-3</v>
      </c>
      <c r="F234">
        <f t="shared" si="43"/>
        <v>3.9900249376558561E-2</v>
      </c>
      <c r="G234">
        <f t="shared" si="44"/>
        <v>1.0096938939311042</v>
      </c>
      <c r="H234" s="56">
        <f t="shared" si="48"/>
        <v>26.413380447543375</v>
      </c>
      <c r="I234" s="55">
        <f t="shared" si="49"/>
        <v>1954.4135621523533</v>
      </c>
      <c r="J234" s="33">
        <f t="shared" si="45"/>
        <v>1987.6883588432088</v>
      </c>
      <c r="K234" s="34">
        <f t="shared" si="46"/>
        <v>104.35835884320886</v>
      </c>
      <c r="L234" s="32">
        <f t="shared" si="50"/>
        <v>19197000</v>
      </c>
      <c r="M234" s="32">
        <f t="shared" si="51"/>
        <v>19876883.588432088</v>
      </c>
      <c r="N234" s="34">
        <f t="shared" si="52"/>
        <v>18833300</v>
      </c>
      <c r="O234" s="34">
        <f t="shared" si="53"/>
        <v>679883.58843208849</v>
      </c>
      <c r="P234" s="34">
        <f t="shared" si="54"/>
        <v>-363700</v>
      </c>
      <c r="Q234" s="60">
        <f t="shared" si="42"/>
        <v>316183.58843208849</v>
      </c>
      <c r="R234" s="60">
        <f t="shared" si="55"/>
        <v>679883.58843208849</v>
      </c>
      <c r="S234" s="61">
        <f t="shared" si="47"/>
        <v>3.5416137335629969E-2</v>
      </c>
    </row>
    <row r="235" spans="1:19" x14ac:dyDescent="0.25">
      <c r="A235" s="7">
        <v>41866</v>
      </c>
      <c r="B235" s="9">
        <v>1877.77</v>
      </c>
      <c r="C235">
        <f>+VLOOKUP($A235,'USD X Barril WTI'!$A$6060:$B$8189,2,0)</f>
        <v>97.3</v>
      </c>
      <c r="D235" s="36">
        <f>+IFERROR(VLOOKUP($A235,'TASA INTERVENCIÓN'!$A$9:$B$4757,2,0),D234)</f>
        <v>4.2500000000000003E-2</v>
      </c>
      <c r="E235" s="52">
        <v>2.5000000000000001E-3</v>
      </c>
      <c r="F235">
        <f t="shared" si="43"/>
        <v>3.9900249376558561E-2</v>
      </c>
      <c r="G235">
        <f t="shared" si="44"/>
        <v>1.0096938939311042</v>
      </c>
      <c r="H235" s="56">
        <f t="shared" si="48"/>
        <v>26.413380447543375</v>
      </c>
      <c r="I235" s="55">
        <f t="shared" si="49"/>
        <v>1948.7996641020964</v>
      </c>
      <c r="J235" s="33">
        <f t="shared" si="45"/>
        <v>1993.3426660602163</v>
      </c>
      <c r="K235" s="34">
        <f t="shared" si="46"/>
        <v>115.57266606021631</v>
      </c>
      <c r="L235" s="32">
        <f t="shared" si="50"/>
        <v>19253100</v>
      </c>
      <c r="M235" s="32">
        <f t="shared" si="51"/>
        <v>19933426.660602164</v>
      </c>
      <c r="N235" s="34">
        <f t="shared" si="52"/>
        <v>18777700</v>
      </c>
      <c r="O235" s="34">
        <f t="shared" si="53"/>
        <v>680326.66060216352</v>
      </c>
      <c r="P235" s="34">
        <f t="shared" si="54"/>
        <v>-475400</v>
      </c>
      <c r="Q235" s="60">
        <f t="shared" si="42"/>
        <v>204926.66060216352</v>
      </c>
      <c r="R235" s="60">
        <f t="shared" si="55"/>
        <v>680326.66060216352</v>
      </c>
      <c r="S235" s="61">
        <f t="shared" si="47"/>
        <v>3.5335954241247566E-2</v>
      </c>
    </row>
    <row r="236" spans="1:19" x14ac:dyDescent="0.25">
      <c r="A236" s="7">
        <v>41867</v>
      </c>
      <c r="B236" s="8">
        <v>1884.81</v>
      </c>
      <c r="C236" t="e">
        <f>+VLOOKUP($A236,'USD X Barril WTI'!$A$6060:$B$8189,2,0)</f>
        <v>#N/A</v>
      </c>
      <c r="D236" s="36">
        <f>+IFERROR(VLOOKUP($A236,'TASA INTERVENCIÓN'!$A$9:$B$4757,2,0),D235)</f>
        <v>4.2500000000000003E-2</v>
      </c>
      <c r="E236" s="52">
        <v>2.5000000000000001E-3</v>
      </c>
      <c r="F236">
        <f t="shared" si="43"/>
        <v>3.9900249376558561E-2</v>
      </c>
      <c r="G236">
        <f t="shared" si="44"/>
        <v>1.0096938939311042</v>
      </c>
      <c r="H236" s="56">
        <f t="shared" si="48"/>
        <v>26.413380447543375</v>
      </c>
      <c r="I236" s="55">
        <f t="shared" si="49"/>
        <v>1955.9079091153712</v>
      </c>
      <c r="J236" s="33">
        <f t="shared" si="45"/>
        <v>1995.8523318303319</v>
      </c>
      <c r="K236" s="34">
        <f t="shared" si="46"/>
        <v>111.04233183033193</v>
      </c>
      <c r="L236" s="32">
        <f t="shared" si="50"/>
        <v>19278000</v>
      </c>
      <c r="M236" s="32">
        <f t="shared" si="51"/>
        <v>19958523.318303321</v>
      </c>
      <c r="N236" s="34">
        <f t="shared" si="52"/>
        <v>18848100</v>
      </c>
      <c r="O236" s="34">
        <f t="shared" si="53"/>
        <v>680523.31830332056</v>
      </c>
      <c r="P236" s="34">
        <f t="shared" si="54"/>
        <v>-429900</v>
      </c>
      <c r="Q236" s="60">
        <f t="shared" ref="Q236:Q299" si="56">+IF(P236&gt;0,M236-L236,O236+P236)</f>
        <v>250623.31830332056</v>
      </c>
      <c r="R236" s="60">
        <f t="shared" si="55"/>
        <v>680523.31830332056</v>
      </c>
      <c r="S236" s="61">
        <f t="shared" si="47"/>
        <v>3.5300514488189674E-2</v>
      </c>
    </row>
    <row r="237" spans="1:19" x14ac:dyDescent="0.25">
      <c r="A237" s="7">
        <v>41868</v>
      </c>
      <c r="B237" s="9">
        <v>1884.81</v>
      </c>
      <c r="C237" t="e">
        <f>+VLOOKUP($A237,'USD X Barril WTI'!$A$6060:$B$8189,2,0)</f>
        <v>#N/A</v>
      </c>
      <c r="D237" s="36">
        <f>+IFERROR(VLOOKUP($A237,'TASA INTERVENCIÓN'!$A$9:$B$4757,2,0),D236)</f>
        <v>4.2500000000000003E-2</v>
      </c>
      <c r="E237" s="52">
        <v>2.5000000000000001E-3</v>
      </c>
      <c r="F237">
        <f t="shared" si="43"/>
        <v>3.9900249376558561E-2</v>
      </c>
      <c r="G237">
        <f t="shared" si="44"/>
        <v>1.0096938939311042</v>
      </c>
      <c r="H237" s="56">
        <f t="shared" si="48"/>
        <v>26.413380447543375</v>
      </c>
      <c r="I237" s="55">
        <f t="shared" si="49"/>
        <v>1955.9079091153712</v>
      </c>
      <c r="J237" s="33">
        <f t="shared" si="45"/>
        <v>1993.4434558501807</v>
      </c>
      <c r="K237" s="34">
        <f t="shared" si="46"/>
        <v>108.63345585018078</v>
      </c>
      <c r="L237" s="32">
        <f t="shared" si="50"/>
        <v>19254100</v>
      </c>
      <c r="M237" s="32">
        <f t="shared" si="51"/>
        <v>19934434.558501806</v>
      </c>
      <c r="N237" s="34">
        <f t="shared" si="52"/>
        <v>18848100</v>
      </c>
      <c r="O237" s="34">
        <f t="shared" si="53"/>
        <v>680334.55850180611</v>
      </c>
      <c r="P237" s="34">
        <f t="shared" si="54"/>
        <v>-406000</v>
      </c>
      <c r="Q237" s="60">
        <f t="shared" si="56"/>
        <v>274334.55850180611</v>
      </c>
      <c r="R237" s="60">
        <f t="shared" si="55"/>
        <v>680334.55850180611</v>
      </c>
      <c r="S237" s="61">
        <f t="shared" si="47"/>
        <v>3.5334529191279059E-2</v>
      </c>
    </row>
    <row r="238" spans="1:19" x14ac:dyDescent="0.25">
      <c r="A238" s="7">
        <v>41869</v>
      </c>
      <c r="B238" s="8">
        <v>1884.81</v>
      </c>
      <c r="C238">
        <f>+VLOOKUP($A238,'USD X Barril WTI'!$A$6060:$B$8189,2,0)</f>
        <v>96.44</v>
      </c>
      <c r="D238" s="36">
        <f>+IFERROR(VLOOKUP($A238,'TASA INTERVENCIÓN'!$A$9:$B$4757,2,0),D237)</f>
        <v>4.2500000000000003E-2</v>
      </c>
      <c r="E238" s="52">
        <v>2.5000000000000001E-3</v>
      </c>
      <c r="F238">
        <f t="shared" si="43"/>
        <v>3.9900249376558561E-2</v>
      </c>
      <c r="G238">
        <f t="shared" si="44"/>
        <v>1.0096938939311042</v>
      </c>
      <c r="H238" s="56">
        <f t="shared" si="48"/>
        <v>26.413380447543375</v>
      </c>
      <c r="I238" s="55">
        <f t="shared" si="49"/>
        <v>1955.9079091153712</v>
      </c>
      <c r="J238" s="33">
        <f t="shared" si="45"/>
        <v>1993.4434558501807</v>
      </c>
      <c r="K238" s="34">
        <f t="shared" si="46"/>
        <v>108.63345585018078</v>
      </c>
      <c r="L238" s="32">
        <f t="shared" si="50"/>
        <v>19254100</v>
      </c>
      <c r="M238" s="32">
        <f t="shared" si="51"/>
        <v>19934434.558501806</v>
      </c>
      <c r="N238" s="34">
        <f t="shared" si="52"/>
        <v>18848100</v>
      </c>
      <c r="O238" s="34">
        <f t="shared" si="53"/>
        <v>680334.55850180611</v>
      </c>
      <c r="P238" s="34">
        <f t="shared" si="54"/>
        <v>-406000</v>
      </c>
      <c r="Q238" s="60">
        <f t="shared" si="56"/>
        <v>274334.55850180611</v>
      </c>
      <c r="R238" s="60">
        <f t="shared" si="55"/>
        <v>680334.55850180611</v>
      </c>
      <c r="S238" s="61">
        <f t="shared" si="47"/>
        <v>3.5334529191279059E-2</v>
      </c>
    </row>
    <row r="239" spans="1:19" x14ac:dyDescent="0.25">
      <c r="A239" s="7">
        <v>41870</v>
      </c>
      <c r="B239" s="9">
        <v>1884.81</v>
      </c>
      <c r="C239">
        <f>+VLOOKUP($A239,'USD X Barril WTI'!$A$6060:$B$8189,2,0)</f>
        <v>94.35</v>
      </c>
      <c r="D239" s="36">
        <f>+IFERROR(VLOOKUP($A239,'TASA INTERVENCIÓN'!$A$9:$B$4757,2,0),D238)</f>
        <v>4.2500000000000003E-2</v>
      </c>
      <c r="E239" s="52">
        <v>2.5000000000000001E-3</v>
      </c>
      <c r="F239">
        <f t="shared" si="43"/>
        <v>3.9900249376558561E-2</v>
      </c>
      <c r="G239">
        <f t="shared" si="44"/>
        <v>1.0096938939311042</v>
      </c>
      <c r="H239" s="56">
        <f t="shared" si="48"/>
        <v>26.413380447543375</v>
      </c>
      <c r="I239" s="55">
        <f t="shared" si="49"/>
        <v>1955.9079091153712</v>
      </c>
      <c r="J239" s="33">
        <f t="shared" si="45"/>
        <v>1993.4434558501807</v>
      </c>
      <c r="K239" s="34">
        <f t="shared" si="46"/>
        <v>108.63345585018078</v>
      </c>
      <c r="L239" s="32">
        <f t="shared" si="50"/>
        <v>19254100</v>
      </c>
      <c r="M239" s="32">
        <f t="shared" si="51"/>
        <v>19934434.558501806</v>
      </c>
      <c r="N239" s="34">
        <f t="shared" si="52"/>
        <v>18848100</v>
      </c>
      <c r="O239" s="34">
        <f t="shared" si="53"/>
        <v>680334.55850180611</v>
      </c>
      <c r="P239" s="34">
        <f t="shared" si="54"/>
        <v>-406000</v>
      </c>
      <c r="Q239" s="60">
        <f t="shared" si="56"/>
        <v>274334.55850180611</v>
      </c>
      <c r="R239" s="60">
        <f t="shared" si="55"/>
        <v>680334.55850180611</v>
      </c>
      <c r="S239" s="61">
        <f t="shared" si="47"/>
        <v>3.5334529191279059E-2</v>
      </c>
    </row>
    <row r="240" spans="1:19" x14ac:dyDescent="0.25">
      <c r="A240" s="7">
        <v>41871</v>
      </c>
      <c r="B240" s="8">
        <v>1894.27</v>
      </c>
      <c r="C240">
        <f>+VLOOKUP($A240,'USD X Barril WTI'!$A$6060:$B$8189,2,0)</f>
        <v>96.4</v>
      </c>
      <c r="D240" s="36">
        <f>+IFERROR(VLOOKUP($A240,'TASA INTERVENCIÓN'!$A$9:$B$4757,2,0),D239)</f>
        <v>4.2500000000000003E-2</v>
      </c>
      <c r="E240" s="52">
        <v>2.5000000000000001E-3</v>
      </c>
      <c r="F240">
        <f t="shared" si="43"/>
        <v>3.9900249376558561E-2</v>
      </c>
      <c r="G240">
        <f t="shared" si="44"/>
        <v>1.0096938939311042</v>
      </c>
      <c r="H240" s="56">
        <f t="shared" si="48"/>
        <v>26.413380447543375</v>
      </c>
      <c r="I240" s="55">
        <f t="shared" si="49"/>
        <v>1965.4596133519594</v>
      </c>
      <c r="J240" s="33">
        <f t="shared" si="45"/>
        <v>1989.1598897766903</v>
      </c>
      <c r="K240" s="34">
        <f t="shared" si="46"/>
        <v>94.889889776690325</v>
      </c>
      <c r="L240" s="32">
        <f t="shared" si="50"/>
        <v>19211600</v>
      </c>
      <c r="M240" s="32">
        <f t="shared" si="51"/>
        <v>19891598.897766903</v>
      </c>
      <c r="N240" s="34">
        <f t="shared" si="52"/>
        <v>18942700</v>
      </c>
      <c r="O240" s="34">
        <f t="shared" si="53"/>
        <v>679998.89776690304</v>
      </c>
      <c r="P240" s="34">
        <f t="shared" si="54"/>
        <v>-268900</v>
      </c>
      <c r="Q240" s="60">
        <f t="shared" si="56"/>
        <v>411098.89776690304</v>
      </c>
      <c r="R240" s="60">
        <f t="shared" si="55"/>
        <v>679998.89776690304</v>
      </c>
      <c r="S240" s="61">
        <f t="shared" si="47"/>
        <v>3.5395224643803902E-2</v>
      </c>
    </row>
    <row r="241" spans="1:19" x14ac:dyDescent="0.25">
      <c r="A241" s="7">
        <v>41872</v>
      </c>
      <c r="B241" s="9">
        <v>1912.43</v>
      </c>
      <c r="C241">
        <f>+VLOOKUP($A241,'USD X Barril WTI'!$A$6060:$B$8189,2,0)</f>
        <v>93.97</v>
      </c>
      <c r="D241" s="36">
        <f>+IFERROR(VLOOKUP($A241,'TASA INTERVENCIÓN'!$A$9:$B$4757,2,0),D240)</f>
        <v>4.2500000000000003E-2</v>
      </c>
      <c r="E241" s="52">
        <v>2.5000000000000001E-3</v>
      </c>
      <c r="F241">
        <f t="shared" si="43"/>
        <v>3.9900249376558561E-2</v>
      </c>
      <c r="G241">
        <f t="shared" si="44"/>
        <v>1.0096938939311042</v>
      </c>
      <c r="H241" s="56">
        <f t="shared" si="48"/>
        <v>26.413380447543375</v>
      </c>
      <c r="I241" s="55">
        <f t="shared" si="49"/>
        <v>1983.7956544657486</v>
      </c>
      <c r="J241" s="33">
        <f t="shared" si="45"/>
        <v>1988.403966351957</v>
      </c>
      <c r="K241" s="34">
        <f t="shared" si="46"/>
        <v>75.97396635195696</v>
      </c>
      <c r="L241" s="32">
        <f t="shared" si="50"/>
        <v>19204100</v>
      </c>
      <c r="M241" s="32">
        <f t="shared" si="51"/>
        <v>19884039.663519569</v>
      </c>
      <c r="N241" s="34">
        <f t="shared" si="52"/>
        <v>19124300</v>
      </c>
      <c r="O241" s="34">
        <f t="shared" si="53"/>
        <v>679939.66351956874</v>
      </c>
      <c r="P241" s="34">
        <f t="shared" si="54"/>
        <v>-79800</v>
      </c>
      <c r="Q241" s="60">
        <f t="shared" si="56"/>
        <v>600139.66351956874</v>
      </c>
      <c r="R241" s="60">
        <f t="shared" si="55"/>
        <v>679939.66351956874</v>
      </c>
      <c r="S241" s="61">
        <f t="shared" si="47"/>
        <v>3.5405963493189932E-2</v>
      </c>
    </row>
    <row r="242" spans="1:19" x14ac:dyDescent="0.25">
      <c r="A242" s="7">
        <v>41873</v>
      </c>
      <c r="B242" s="8">
        <v>1919.84</v>
      </c>
      <c r="C242">
        <f>+VLOOKUP($A242,'USD X Barril WTI'!$A$6060:$B$8189,2,0)</f>
        <v>93.61</v>
      </c>
      <c r="D242" s="36">
        <f>+IFERROR(VLOOKUP($A242,'TASA INTERVENCIÓN'!$A$9:$B$4757,2,0),D241)</f>
        <v>4.2500000000000003E-2</v>
      </c>
      <c r="E242" s="52">
        <v>2.5000000000000001E-3</v>
      </c>
      <c r="F242">
        <f t="shared" si="43"/>
        <v>3.9900249376558561E-2</v>
      </c>
      <c r="G242">
        <f t="shared" si="44"/>
        <v>1.0096938939311042</v>
      </c>
      <c r="H242" s="56">
        <f t="shared" si="48"/>
        <v>26.413380447543375</v>
      </c>
      <c r="I242" s="55">
        <f t="shared" si="49"/>
        <v>1991.277486219778</v>
      </c>
      <c r="J242" s="33">
        <f t="shared" si="45"/>
        <v>1979.2522534231821</v>
      </c>
      <c r="K242" s="34">
        <f t="shared" si="46"/>
        <v>59.412253423182165</v>
      </c>
      <c r="L242" s="32">
        <f t="shared" si="50"/>
        <v>19113300</v>
      </c>
      <c r="M242" s="32">
        <f t="shared" si="51"/>
        <v>19792522.534231819</v>
      </c>
      <c r="N242" s="34">
        <f t="shared" si="52"/>
        <v>19198400</v>
      </c>
      <c r="O242" s="34">
        <f t="shared" si="53"/>
        <v>679222.53423181921</v>
      </c>
      <c r="P242" s="34">
        <f t="shared" si="54"/>
        <v>85100</v>
      </c>
      <c r="Q242" s="60">
        <f t="shared" si="56"/>
        <v>679222.53423181921</v>
      </c>
      <c r="R242" s="60">
        <f t="shared" si="55"/>
        <v>679222.53423181921</v>
      </c>
      <c r="S242" s="61">
        <f t="shared" si="47"/>
        <v>3.5536643815134966E-2</v>
      </c>
    </row>
    <row r="243" spans="1:19" x14ac:dyDescent="0.25">
      <c r="A243" s="7">
        <v>41874</v>
      </c>
      <c r="B243" s="9">
        <v>1924.4</v>
      </c>
      <c r="C243" t="e">
        <f>+VLOOKUP($A243,'USD X Barril WTI'!$A$6060:$B$8189,2,0)</f>
        <v>#N/A</v>
      </c>
      <c r="D243" s="36">
        <f>+IFERROR(VLOOKUP($A243,'TASA INTERVENCIÓN'!$A$9:$B$4757,2,0),D242)</f>
        <v>4.2500000000000003E-2</v>
      </c>
      <c r="E243" s="52">
        <v>2.5000000000000001E-3</v>
      </c>
      <c r="F243">
        <f t="shared" si="43"/>
        <v>3.9900249376558561E-2</v>
      </c>
      <c r="G243">
        <f t="shared" si="44"/>
        <v>1.0096938939311042</v>
      </c>
      <c r="H243" s="56">
        <f t="shared" si="48"/>
        <v>26.413380447543375</v>
      </c>
      <c r="I243" s="55">
        <f t="shared" si="49"/>
        <v>1995.881690376104</v>
      </c>
      <c r="J243" s="33">
        <f t="shared" si="45"/>
        <v>1973.678578038146</v>
      </c>
      <c r="K243" s="34">
        <f t="shared" si="46"/>
        <v>49.278578038145952</v>
      </c>
      <c r="L243" s="32">
        <f t="shared" si="50"/>
        <v>19058000</v>
      </c>
      <c r="M243" s="32">
        <f t="shared" si="51"/>
        <v>19736785.78038146</v>
      </c>
      <c r="N243" s="34">
        <f t="shared" si="52"/>
        <v>19244000</v>
      </c>
      <c r="O243" s="34">
        <f t="shared" si="53"/>
        <v>678785.78038145974</v>
      </c>
      <c r="P243" s="34">
        <f t="shared" si="54"/>
        <v>186000</v>
      </c>
      <c r="Q243" s="60">
        <f t="shared" si="56"/>
        <v>678785.78038145974</v>
      </c>
      <c r="R243" s="60">
        <f t="shared" si="55"/>
        <v>678785.78038145974</v>
      </c>
      <c r="S243" s="61">
        <f t="shared" si="47"/>
        <v>3.5616842290978057E-2</v>
      </c>
    </row>
    <row r="244" spans="1:19" x14ac:dyDescent="0.25">
      <c r="A244" s="7">
        <v>41875</v>
      </c>
      <c r="B244" s="8">
        <v>1924.4</v>
      </c>
      <c r="C244" t="e">
        <f>+VLOOKUP($A244,'USD X Barril WTI'!$A$6060:$B$8189,2,0)</f>
        <v>#N/A</v>
      </c>
      <c r="D244" s="36">
        <f>+IFERROR(VLOOKUP($A244,'TASA INTERVENCIÓN'!$A$9:$B$4757,2,0),D243)</f>
        <v>4.2500000000000003E-2</v>
      </c>
      <c r="E244" s="52">
        <v>2.5000000000000001E-3</v>
      </c>
      <c r="F244">
        <f t="shared" si="43"/>
        <v>3.9900249376558561E-2</v>
      </c>
      <c r="G244">
        <f t="shared" si="44"/>
        <v>1.0096938939311042</v>
      </c>
      <c r="H244" s="56">
        <f t="shared" si="48"/>
        <v>26.413380447543375</v>
      </c>
      <c r="I244" s="55">
        <f t="shared" si="49"/>
        <v>1995.881690376104</v>
      </c>
      <c r="J244" s="33">
        <f t="shared" si="45"/>
        <v>1973.406445605242</v>
      </c>
      <c r="K244" s="34">
        <f t="shared" si="46"/>
        <v>49.006445605241879</v>
      </c>
      <c r="L244" s="32">
        <f t="shared" si="50"/>
        <v>19055300</v>
      </c>
      <c r="M244" s="32">
        <f t="shared" si="51"/>
        <v>19734064.456052419</v>
      </c>
      <c r="N244" s="34">
        <f t="shared" si="52"/>
        <v>19244000</v>
      </c>
      <c r="O244" s="34">
        <f t="shared" si="53"/>
        <v>678764.4560524188</v>
      </c>
      <c r="P244" s="34">
        <f t="shared" si="54"/>
        <v>188700</v>
      </c>
      <c r="Q244" s="60">
        <f t="shared" si="56"/>
        <v>678764.4560524188</v>
      </c>
      <c r="R244" s="60">
        <f t="shared" si="55"/>
        <v>678764.4560524188</v>
      </c>
      <c r="S244" s="61">
        <f t="shared" si="47"/>
        <v>3.5620769867302997E-2</v>
      </c>
    </row>
    <row r="245" spans="1:19" x14ac:dyDescent="0.25">
      <c r="A245" s="7">
        <v>41876</v>
      </c>
      <c r="B245" s="9">
        <v>1924.4</v>
      </c>
      <c r="C245">
        <f>+VLOOKUP($A245,'USD X Barril WTI'!$A$6060:$B$8189,2,0)</f>
        <v>95.39</v>
      </c>
      <c r="D245" s="36">
        <f>+IFERROR(VLOOKUP($A245,'TASA INTERVENCIÓN'!$A$9:$B$4757,2,0),D244)</f>
        <v>4.2500000000000003E-2</v>
      </c>
      <c r="E245" s="52">
        <v>2.5000000000000001E-3</v>
      </c>
      <c r="F245">
        <f t="shared" si="43"/>
        <v>3.9900249376558561E-2</v>
      </c>
      <c r="G245">
        <f t="shared" si="44"/>
        <v>1.0096938939311042</v>
      </c>
      <c r="H245" s="56">
        <f t="shared" si="48"/>
        <v>26.413380447543375</v>
      </c>
      <c r="I245" s="55">
        <f t="shared" si="49"/>
        <v>1995.881690376104</v>
      </c>
      <c r="J245" s="33">
        <f t="shared" si="45"/>
        <v>1973.406445605242</v>
      </c>
      <c r="K245" s="34">
        <f t="shared" si="46"/>
        <v>49.006445605241879</v>
      </c>
      <c r="L245" s="32">
        <f t="shared" si="50"/>
        <v>19055300</v>
      </c>
      <c r="M245" s="32">
        <f t="shared" si="51"/>
        <v>19734064.456052419</v>
      </c>
      <c r="N245" s="34">
        <f t="shared" si="52"/>
        <v>19244000</v>
      </c>
      <c r="O245" s="34">
        <f t="shared" si="53"/>
        <v>678764.4560524188</v>
      </c>
      <c r="P245" s="34">
        <f t="shared" si="54"/>
        <v>188700</v>
      </c>
      <c r="Q245" s="60">
        <f t="shared" si="56"/>
        <v>678764.4560524188</v>
      </c>
      <c r="R245" s="60">
        <f t="shared" si="55"/>
        <v>678764.4560524188</v>
      </c>
      <c r="S245" s="61">
        <f t="shared" si="47"/>
        <v>3.5620769867302997E-2</v>
      </c>
    </row>
    <row r="246" spans="1:19" x14ac:dyDescent="0.25">
      <c r="A246" s="7">
        <v>41877</v>
      </c>
      <c r="B246" s="8">
        <v>1932.39</v>
      </c>
      <c r="C246">
        <f>+VLOOKUP($A246,'USD X Barril WTI'!$A$6060:$B$8189,2,0)</f>
        <v>95.78</v>
      </c>
      <c r="D246" s="36">
        <f>+IFERROR(VLOOKUP($A246,'TASA INTERVENCIÓN'!$A$9:$B$4757,2,0),D245)</f>
        <v>4.2500000000000003E-2</v>
      </c>
      <c r="E246" s="52">
        <v>2.5000000000000001E-3</v>
      </c>
      <c r="F246">
        <f t="shared" si="43"/>
        <v>3.9900249376558561E-2</v>
      </c>
      <c r="G246">
        <f t="shared" si="44"/>
        <v>1.0096938939311042</v>
      </c>
      <c r="H246" s="56">
        <f t="shared" si="48"/>
        <v>26.413380447543375</v>
      </c>
      <c r="I246" s="55">
        <f t="shared" si="49"/>
        <v>2003.9491445886133</v>
      </c>
      <c r="J246" s="33">
        <f t="shared" si="45"/>
        <v>1973.406445605242</v>
      </c>
      <c r="K246" s="34">
        <f t="shared" si="46"/>
        <v>41.01644560524187</v>
      </c>
      <c r="L246" s="32">
        <f t="shared" si="50"/>
        <v>19055300</v>
      </c>
      <c r="M246" s="32">
        <f t="shared" si="51"/>
        <v>19734064.456052419</v>
      </c>
      <c r="N246" s="34">
        <f t="shared" si="52"/>
        <v>19323900</v>
      </c>
      <c r="O246" s="34">
        <f t="shared" si="53"/>
        <v>678764.4560524188</v>
      </c>
      <c r="P246" s="34">
        <f t="shared" si="54"/>
        <v>268600</v>
      </c>
      <c r="Q246" s="60">
        <f t="shared" si="56"/>
        <v>678764.4560524188</v>
      </c>
      <c r="R246" s="60">
        <f t="shared" si="55"/>
        <v>678764.4560524188</v>
      </c>
      <c r="S246" s="61">
        <f t="shared" si="47"/>
        <v>3.5620769867302997E-2</v>
      </c>
    </row>
    <row r="247" spans="1:19" x14ac:dyDescent="0.25">
      <c r="A247" s="7">
        <v>41878</v>
      </c>
      <c r="B247" s="9">
        <v>1928.67</v>
      </c>
      <c r="C247">
        <f>+VLOOKUP($A247,'USD X Barril WTI'!$A$6060:$B$8189,2,0)</f>
        <v>95.82</v>
      </c>
      <c r="D247" s="36">
        <f>+IFERROR(VLOOKUP($A247,'TASA INTERVENCIÓN'!$A$9:$B$4757,2,0),D246)</f>
        <v>4.2500000000000003E-2</v>
      </c>
      <c r="E247" s="52">
        <v>2.5000000000000001E-3</v>
      </c>
      <c r="F247">
        <f t="shared" si="43"/>
        <v>3.9900249376558561E-2</v>
      </c>
      <c r="G247">
        <f t="shared" si="44"/>
        <v>1.0096938939311042</v>
      </c>
      <c r="H247" s="56">
        <f t="shared" si="48"/>
        <v>26.413380447543375</v>
      </c>
      <c r="I247" s="55">
        <f t="shared" si="49"/>
        <v>2000.1930833031897</v>
      </c>
      <c r="J247" s="33">
        <f t="shared" si="45"/>
        <v>1973.406445605242</v>
      </c>
      <c r="K247" s="34">
        <f t="shared" si="46"/>
        <v>44.736445605241897</v>
      </c>
      <c r="L247" s="32">
        <f t="shared" si="50"/>
        <v>19055300</v>
      </c>
      <c r="M247" s="32">
        <f t="shared" si="51"/>
        <v>19734064.456052419</v>
      </c>
      <c r="N247" s="34">
        <f t="shared" si="52"/>
        <v>19286700</v>
      </c>
      <c r="O247" s="34">
        <f t="shared" si="53"/>
        <v>678764.4560524188</v>
      </c>
      <c r="P247" s="34">
        <f t="shared" si="54"/>
        <v>231400</v>
      </c>
      <c r="Q247" s="60">
        <f t="shared" si="56"/>
        <v>678764.4560524188</v>
      </c>
      <c r="R247" s="60">
        <f t="shared" si="55"/>
        <v>678764.4560524188</v>
      </c>
      <c r="S247" s="61">
        <f t="shared" si="47"/>
        <v>3.5620769867302997E-2</v>
      </c>
    </row>
    <row r="248" spans="1:19" x14ac:dyDescent="0.25">
      <c r="A248" s="7">
        <v>41879</v>
      </c>
      <c r="B248" s="8">
        <v>1926.92</v>
      </c>
      <c r="C248">
        <f>+VLOOKUP($A248,'USD X Barril WTI'!$A$6060:$B$8189,2,0)</f>
        <v>96.44</v>
      </c>
      <c r="D248" s="36">
        <f>+IFERROR(VLOOKUP($A248,'TASA INTERVENCIÓN'!$A$9:$B$4757,2,0),D247)</f>
        <v>4.2500000000000003E-2</v>
      </c>
      <c r="E248" s="52">
        <v>2.5000000000000001E-3</v>
      </c>
      <c r="F248">
        <f t="shared" si="43"/>
        <v>3.9900249376558561E-2</v>
      </c>
      <c r="G248">
        <f t="shared" si="44"/>
        <v>1.0096938939311042</v>
      </c>
      <c r="H248" s="56">
        <f t="shared" si="48"/>
        <v>26.413380447543375</v>
      </c>
      <c r="I248" s="55">
        <f t="shared" si="49"/>
        <v>1998.4261189888102</v>
      </c>
      <c r="J248" s="33">
        <f t="shared" si="45"/>
        <v>1985.3097198000473</v>
      </c>
      <c r="K248" s="34">
        <f t="shared" si="46"/>
        <v>58.38971980004726</v>
      </c>
      <c r="L248" s="32">
        <f t="shared" si="50"/>
        <v>19173400</v>
      </c>
      <c r="M248" s="32">
        <f t="shared" si="51"/>
        <v>19853097.198000472</v>
      </c>
      <c r="N248" s="34">
        <f t="shared" si="52"/>
        <v>19269200</v>
      </c>
      <c r="O248" s="34">
        <f t="shared" si="53"/>
        <v>679697.19800047204</v>
      </c>
      <c r="P248" s="34">
        <f t="shared" si="54"/>
        <v>95800</v>
      </c>
      <c r="Q248" s="60">
        <f t="shared" si="56"/>
        <v>679697.19800047204</v>
      </c>
      <c r="R248" s="60">
        <f t="shared" si="55"/>
        <v>679697.19800047204</v>
      </c>
      <c r="S248" s="61">
        <f t="shared" si="47"/>
        <v>3.545000876216383E-2</v>
      </c>
    </row>
    <row r="249" spans="1:19" x14ac:dyDescent="0.25">
      <c r="A249" s="7">
        <v>41880</v>
      </c>
      <c r="B249" s="9">
        <v>1935.04</v>
      </c>
      <c r="C249">
        <f>+VLOOKUP($A249,'USD X Barril WTI'!$A$6060:$B$8189,2,0)</f>
        <v>97.86</v>
      </c>
      <c r="D249" s="36">
        <f>+IFERROR(VLOOKUP($A249,'TASA INTERVENCIÓN'!$A$9:$B$4757,2,0),D248)</f>
        <v>4.2500000000000003E-2</v>
      </c>
      <c r="E249" s="52">
        <v>2.5000000000000001E-3</v>
      </c>
      <c r="F249">
        <f t="shared" si="43"/>
        <v>3.9900249376558561E-2</v>
      </c>
      <c r="G249">
        <f t="shared" si="44"/>
        <v>1.0096938939311042</v>
      </c>
      <c r="H249" s="56">
        <f t="shared" si="48"/>
        <v>26.413380447543375</v>
      </c>
      <c r="I249" s="55">
        <f t="shared" si="49"/>
        <v>2006.6248334075308</v>
      </c>
      <c r="J249" s="33">
        <f t="shared" si="45"/>
        <v>1978.7180675363702</v>
      </c>
      <c r="K249" s="34">
        <f t="shared" si="46"/>
        <v>43.678067536370236</v>
      </c>
      <c r="L249" s="32">
        <f t="shared" si="50"/>
        <v>19108000</v>
      </c>
      <c r="M249" s="32">
        <f t="shared" si="51"/>
        <v>19787180.675363701</v>
      </c>
      <c r="N249" s="34">
        <f t="shared" si="52"/>
        <v>19350400</v>
      </c>
      <c r="O249" s="34">
        <f t="shared" si="53"/>
        <v>679180.67536370084</v>
      </c>
      <c r="P249" s="34">
        <f t="shared" si="54"/>
        <v>242400</v>
      </c>
      <c r="Q249" s="60">
        <f t="shared" si="56"/>
        <v>679180.67536370084</v>
      </c>
      <c r="R249" s="60">
        <f t="shared" si="55"/>
        <v>679180.67536370084</v>
      </c>
      <c r="S249" s="61">
        <f t="shared" si="47"/>
        <v>3.5544309993913586E-2</v>
      </c>
    </row>
    <row r="250" spans="1:19" x14ac:dyDescent="0.25">
      <c r="A250" s="7">
        <v>41881</v>
      </c>
      <c r="B250" s="8">
        <v>1918.62</v>
      </c>
      <c r="C250" t="e">
        <f>+VLOOKUP($A250,'USD X Barril WTI'!$A$6060:$B$8189,2,0)</f>
        <v>#N/A</v>
      </c>
      <c r="D250" s="36">
        <f>+IFERROR(VLOOKUP($A250,'TASA INTERVENCIÓN'!$A$9:$B$4757,2,0),D249)</f>
        <v>4.2500000000000003E-2</v>
      </c>
      <c r="E250" s="52">
        <v>2.5000000000000001E-3</v>
      </c>
      <c r="F250">
        <f t="shared" si="43"/>
        <v>3.9900249376558561E-2</v>
      </c>
      <c r="G250">
        <f t="shared" si="44"/>
        <v>1.0096938939311042</v>
      </c>
      <c r="H250" s="56">
        <f t="shared" si="48"/>
        <v>26.413380447543375</v>
      </c>
      <c r="I250" s="55">
        <f t="shared" si="49"/>
        <v>1990.045659669182</v>
      </c>
      <c r="J250" s="33">
        <f t="shared" si="45"/>
        <v>1973.8398417020894</v>
      </c>
      <c r="K250" s="34">
        <f t="shared" si="46"/>
        <v>55.219841702089525</v>
      </c>
      <c r="L250" s="32">
        <f t="shared" si="50"/>
        <v>19059600</v>
      </c>
      <c r="M250" s="32">
        <f t="shared" si="51"/>
        <v>19738398.417020895</v>
      </c>
      <c r="N250" s="34">
        <f t="shared" si="52"/>
        <v>19186200</v>
      </c>
      <c r="O250" s="34">
        <f t="shared" si="53"/>
        <v>678798.41702089459</v>
      </c>
      <c r="P250" s="34">
        <f t="shared" si="54"/>
        <v>126600</v>
      </c>
      <c r="Q250" s="60">
        <f t="shared" si="56"/>
        <v>678798.41702089459</v>
      </c>
      <c r="R250" s="60">
        <f t="shared" si="55"/>
        <v>678798.41702089459</v>
      </c>
      <c r="S250" s="61">
        <f t="shared" si="47"/>
        <v>3.5614515363433366E-2</v>
      </c>
    </row>
    <row r="251" spans="1:19" x14ac:dyDescent="0.25">
      <c r="A251" s="7">
        <v>41882</v>
      </c>
      <c r="B251" s="9">
        <v>1918.62</v>
      </c>
      <c r="C251" t="e">
        <f>+VLOOKUP($A251,'USD X Barril WTI'!$A$6060:$B$8189,2,0)</f>
        <v>#N/A</v>
      </c>
      <c r="D251" s="36">
        <f>+IFERROR(VLOOKUP($A251,'TASA INTERVENCIÓN'!$A$9:$B$4757,2,0),D250)</f>
        <v>4.2500000000000003E-2</v>
      </c>
      <c r="E251" s="52">
        <v>2.5000000000000001E-3</v>
      </c>
      <c r="F251">
        <f t="shared" si="43"/>
        <v>3.9900249376558561E-2</v>
      </c>
      <c r="G251">
        <f t="shared" si="44"/>
        <v>1.0096938939311042</v>
      </c>
      <c r="H251" s="56">
        <f t="shared" si="48"/>
        <v>26.413380447543375</v>
      </c>
      <c r="I251" s="55">
        <f t="shared" si="49"/>
        <v>1990.045659669182</v>
      </c>
      <c r="J251" s="33">
        <f t="shared" si="45"/>
        <v>1968.477824875979</v>
      </c>
      <c r="K251" s="34">
        <f t="shared" si="46"/>
        <v>49.857824875979077</v>
      </c>
      <c r="L251" s="32">
        <f t="shared" si="50"/>
        <v>19006400</v>
      </c>
      <c r="M251" s="32">
        <f t="shared" si="51"/>
        <v>19684778.248759791</v>
      </c>
      <c r="N251" s="34">
        <f t="shared" si="52"/>
        <v>19186200</v>
      </c>
      <c r="O251" s="34">
        <f t="shared" si="53"/>
        <v>678378.24875979125</v>
      </c>
      <c r="P251" s="34">
        <f t="shared" si="54"/>
        <v>179800</v>
      </c>
      <c r="Q251" s="60">
        <f t="shared" si="56"/>
        <v>678378.24875979125</v>
      </c>
      <c r="R251" s="60">
        <f t="shared" si="55"/>
        <v>678378.24875979125</v>
      </c>
      <c r="S251" s="61">
        <f t="shared" si="47"/>
        <v>3.5692095755103084E-2</v>
      </c>
    </row>
    <row r="252" spans="1:19" x14ac:dyDescent="0.25">
      <c r="A252" s="7">
        <v>41883</v>
      </c>
      <c r="B252" s="8">
        <v>1918.62</v>
      </c>
      <c r="C252" t="e">
        <f>+VLOOKUP($A252,'USD X Barril WTI'!$A$6060:$B$8189,2,0)</f>
        <v>#N/A</v>
      </c>
      <c r="D252" s="36">
        <f>+IFERROR(VLOOKUP($A252,'TASA INTERVENCIÓN'!$A$9:$B$4757,2,0),D251)</f>
        <v>4.4999999999999998E-2</v>
      </c>
      <c r="E252" s="52">
        <v>2.5000000000000001E-3</v>
      </c>
      <c r="F252">
        <f t="shared" si="43"/>
        <v>4.2394014962593429E-2</v>
      </c>
      <c r="G252">
        <f t="shared" si="44"/>
        <v>1.0102903951784206</v>
      </c>
      <c r="H252" s="56">
        <f t="shared" si="48"/>
        <v>26.413380447543375</v>
      </c>
      <c r="I252" s="55">
        <f t="shared" si="49"/>
        <v>1991.190118892308</v>
      </c>
      <c r="J252" s="33">
        <f t="shared" si="45"/>
        <v>1968.477824875979</v>
      </c>
      <c r="K252" s="34">
        <f t="shared" si="46"/>
        <v>49.857824875979077</v>
      </c>
      <c r="L252" s="32">
        <f t="shared" si="50"/>
        <v>19006400</v>
      </c>
      <c r="M252" s="32">
        <f t="shared" si="51"/>
        <v>19684778.248759791</v>
      </c>
      <c r="N252" s="34">
        <f t="shared" si="52"/>
        <v>19186200</v>
      </c>
      <c r="O252" s="34">
        <f t="shared" si="53"/>
        <v>678378.24875979125</v>
      </c>
      <c r="P252" s="34">
        <f t="shared" si="54"/>
        <v>179800</v>
      </c>
      <c r="Q252" s="60">
        <f t="shared" si="56"/>
        <v>678378.24875979125</v>
      </c>
      <c r="R252" s="60">
        <f t="shared" si="55"/>
        <v>678378.24875979125</v>
      </c>
      <c r="S252" s="61">
        <f t="shared" si="47"/>
        <v>3.5692095755103084E-2</v>
      </c>
    </row>
    <row r="253" spans="1:19" x14ac:dyDescent="0.25">
      <c r="A253" s="7">
        <v>41884</v>
      </c>
      <c r="B253" s="9">
        <v>1918.62</v>
      </c>
      <c r="C253">
        <f>+VLOOKUP($A253,'USD X Barril WTI'!$A$6060:$B$8189,2,0)</f>
        <v>92.92</v>
      </c>
      <c r="D253" s="36">
        <f>+IFERROR(VLOOKUP($A253,'TASA INTERVENCIÓN'!$A$9:$B$4757,2,0),D252)</f>
        <v>4.4999999999999998E-2</v>
      </c>
      <c r="E253" s="52">
        <v>2.5000000000000001E-3</v>
      </c>
      <c r="F253">
        <f t="shared" si="43"/>
        <v>4.2394014962593429E-2</v>
      </c>
      <c r="G253">
        <f t="shared" si="44"/>
        <v>1.0102903951784206</v>
      </c>
      <c r="H253" s="56">
        <f t="shared" si="48"/>
        <v>26.413380447543375</v>
      </c>
      <c r="I253" s="55">
        <f t="shared" si="49"/>
        <v>1991.190118892308</v>
      </c>
      <c r="J253" s="33">
        <f t="shared" si="45"/>
        <v>1968.477824875979</v>
      </c>
      <c r="K253" s="34">
        <f t="shared" si="46"/>
        <v>49.857824875979077</v>
      </c>
      <c r="L253" s="32">
        <f t="shared" si="50"/>
        <v>19006400</v>
      </c>
      <c r="M253" s="32">
        <f t="shared" si="51"/>
        <v>19684778.248759791</v>
      </c>
      <c r="N253" s="34">
        <f t="shared" si="52"/>
        <v>19186200</v>
      </c>
      <c r="O253" s="34">
        <f t="shared" si="53"/>
        <v>678378.24875979125</v>
      </c>
      <c r="P253" s="34">
        <f t="shared" si="54"/>
        <v>179800</v>
      </c>
      <c r="Q253" s="60">
        <f t="shared" si="56"/>
        <v>678378.24875979125</v>
      </c>
      <c r="R253" s="60">
        <f t="shared" si="55"/>
        <v>678378.24875979125</v>
      </c>
      <c r="S253" s="61">
        <f t="shared" si="47"/>
        <v>3.5692095755103084E-2</v>
      </c>
    </row>
    <row r="254" spans="1:19" x14ac:dyDescent="0.25">
      <c r="A254" s="7">
        <v>41885</v>
      </c>
      <c r="B254" s="8">
        <v>1931.49</v>
      </c>
      <c r="C254">
        <f>+VLOOKUP($A254,'USD X Barril WTI'!$A$6060:$B$8189,2,0)</f>
        <v>95.5</v>
      </c>
      <c r="D254" s="36">
        <f>+IFERROR(VLOOKUP($A254,'TASA INTERVENCIÓN'!$A$9:$B$4757,2,0),D253)</f>
        <v>4.4999999999999998E-2</v>
      </c>
      <c r="E254" s="52">
        <v>2.5000000000000001E-3</v>
      </c>
      <c r="F254">
        <f t="shared" si="43"/>
        <v>4.2394014962593429E-2</v>
      </c>
      <c r="G254">
        <f t="shared" si="44"/>
        <v>1.0102903951784206</v>
      </c>
      <c r="H254" s="56">
        <f t="shared" si="48"/>
        <v>26.413380447543375</v>
      </c>
      <c r="I254" s="55">
        <f t="shared" si="49"/>
        <v>2004.1925562782544</v>
      </c>
      <c r="J254" s="33">
        <f t="shared" si="45"/>
        <v>1969.6177357791084</v>
      </c>
      <c r="K254" s="34">
        <f t="shared" si="46"/>
        <v>38.127735779108434</v>
      </c>
      <c r="L254" s="32">
        <f t="shared" si="50"/>
        <v>19006400</v>
      </c>
      <c r="M254" s="32">
        <f t="shared" si="51"/>
        <v>19696177.357791085</v>
      </c>
      <c r="N254" s="34">
        <f t="shared" si="52"/>
        <v>19314900</v>
      </c>
      <c r="O254" s="34">
        <f t="shared" si="53"/>
        <v>689777.3577910848</v>
      </c>
      <c r="P254" s="34">
        <f t="shared" si="54"/>
        <v>308500</v>
      </c>
      <c r="Q254" s="60">
        <f t="shared" si="56"/>
        <v>689777.3577910848</v>
      </c>
      <c r="R254" s="60">
        <f t="shared" si="55"/>
        <v>689777.3577910848</v>
      </c>
      <c r="S254" s="61">
        <f t="shared" si="47"/>
        <v>3.6291846840594999E-2</v>
      </c>
    </row>
    <row r="255" spans="1:19" x14ac:dyDescent="0.25">
      <c r="A255" s="7">
        <v>41886</v>
      </c>
      <c r="B255" s="9">
        <v>1924.67</v>
      </c>
      <c r="C255">
        <f>+VLOOKUP($A255,'USD X Barril WTI'!$A$6060:$B$8189,2,0)</f>
        <v>94.51</v>
      </c>
      <c r="D255" s="36">
        <f>+IFERROR(VLOOKUP($A255,'TASA INTERVENCIÓN'!$A$9:$B$4757,2,0),D254)</f>
        <v>4.4999999999999998E-2</v>
      </c>
      <c r="E255" s="52">
        <v>2.5000000000000001E-3</v>
      </c>
      <c r="F255">
        <f t="shared" si="43"/>
        <v>4.2394014962593429E-2</v>
      </c>
      <c r="G255">
        <f t="shared" si="44"/>
        <v>1.0102903951784206</v>
      </c>
      <c r="H255" s="56">
        <f t="shared" si="48"/>
        <v>26.413380447543375</v>
      </c>
      <c r="I255" s="55">
        <f t="shared" si="49"/>
        <v>1997.3023757831374</v>
      </c>
      <c r="J255" s="33">
        <f t="shared" si="45"/>
        <v>1968.7100878934511</v>
      </c>
      <c r="K255" s="34">
        <f t="shared" si="46"/>
        <v>44.040087893451073</v>
      </c>
      <c r="L255" s="32">
        <f t="shared" si="50"/>
        <v>18997400</v>
      </c>
      <c r="M255" s="32">
        <f t="shared" si="51"/>
        <v>19687100.87893451</v>
      </c>
      <c r="N255" s="34">
        <f t="shared" si="52"/>
        <v>19246700</v>
      </c>
      <c r="O255" s="34">
        <f t="shared" si="53"/>
        <v>689700.87893451005</v>
      </c>
      <c r="P255" s="34">
        <f t="shared" si="54"/>
        <v>249300</v>
      </c>
      <c r="Q255" s="60">
        <f t="shared" si="56"/>
        <v>689700.87893451005</v>
      </c>
      <c r="R255" s="60">
        <f t="shared" si="55"/>
        <v>689700.87893451005</v>
      </c>
      <c r="S255" s="61">
        <f t="shared" si="47"/>
        <v>3.6305014314301436E-2</v>
      </c>
    </row>
    <row r="256" spans="1:19" x14ac:dyDescent="0.25">
      <c r="A256" s="7">
        <v>41887</v>
      </c>
      <c r="B256" s="8">
        <v>1931.45</v>
      </c>
      <c r="C256">
        <f>+VLOOKUP($A256,'USD X Barril WTI'!$A$6060:$B$8189,2,0)</f>
        <v>93.32</v>
      </c>
      <c r="D256" s="36">
        <f>+IFERROR(VLOOKUP($A256,'TASA INTERVENCIÓN'!$A$9:$B$4757,2,0),D255)</f>
        <v>4.4999999999999998E-2</v>
      </c>
      <c r="E256" s="52">
        <v>2.5000000000000001E-3</v>
      </c>
      <c r="F256">
        <f t="shared" si="43"/>
        <v>4.2394014962593429E-2</v>
      </c>
      <c r="G256">
        <f t="shared" si="44"/>
        <v>1.0102903951784206</v>
      </c>
      <c r="H256" s="56">
        <f t="shared" si="48"/>
        <v>26.413380447543375</v>
      </c>
      <c r="I256" s="55">
        <f t="shared" si="49"/>
        <v>2004.152144662447</v>
      </c>
      <c r="J256" s="33">
        <f t="shared" si="45"/>
        <v>1966.6527526859613</v>
      </c>
      <c r="K256" s="34">
        <f t="shared" si="46"/>
        <v>35.202752685961286</v>
      </c>
      <c r="L256" s="32">
        <f t="shared" si="50"/>
        <v>18977000</v>
      </c>
      <c r="M256" s="32">
        <f t="shared" si="51"/>
        <v>19666527.526859615</v>
      </c>
      <c r="N256" s="34">
        <f t="shared" si="52"/>
        <v>19314500</v>
      </c>
      <c r="O256" s="34">
        <f t="shared" si="53"/>
        <v>689527.526859615</v>
      </c>
      <c r="P256" s="34">
        <f t="shared" si="54"/>
        <v>337500</v>
      </c>
      <c r="Q256" s="60">
        <f t="shared" si="56"/>
        <v>689527.526859615</v>
      </c>
      <c r="R256" s="60">
        <f t="shared" si="55"/>
        <v>689527.526859615</v>
      </c>
      <c r="S256" s="61">
        <f t="shared" si="47"/>
        <v>3.63349068271916E-2</v>
      </c>
    </row>
    <row r="257" spans="1:19" x14ac:dyDescent="0.25">
      <c r="A257" s="7">
        <v>41888</v>
      </c>
      <c r="B257" s="9">
        <v>1935.25</v>
      </c>
      <c r="C257" t="e">
        <f>+VLOOKUP($A257,'USD X Barril WTI'!$A$6060:$B$8189,2,0)</f>
        <v>#N/A</v>
      </c>
      <c r="D257" s="36">
        <f>+IFERROR(VLOOKUP($A257,'TASA INTERVENCIÓN'!$A$9:$B$4757,2,0),D256)</f>
        <v>4.4999999999999998E-2</v>
      </c>
      <c r="E257" s="52">
        <v>2.5000000000000001E-3</v>
      </c>
      <c r="F257">
        <f t="shared" si="43"/>
        <v>4.2394014962593429E-2</v>
      </c>
      <c r="G257">
        <f t="shared" si="44"/>
        <v>1.0102903951784206</v>
      </c>
      <c r="H257" s="56">
        <f t="shared" si="48"/>
        <v>26.413380447543375</v>
      </c>
      <c r="I257" s="55">
        <f t="shared" si="49"/>
        <v>2007.991248164125</v>
      </c>
      <c r="J257" s="33">
        <f t="shared" si="45"/>
        <v>1960.9849958888567</v>
      </c>
      <c r="K257" s="34">
        <f t="shared" si="46"/>
        <v>25.734995888856702</v>
      </c>
      <c r="L257" s="32">
        <f t="shared" si="50"/>
        <v>18920800</v>
      </c>
      <c r="M257" s="32">
        <f t="shared" si="51"/>
        <v>19609849.958888568</v>
      </c>
      <c r="N257" s="34">
        <f t="shared" si="52"/>
        <v>19352500</v>
      </c>
      <c r="O257" s="34">
        <f t="shared" si="53"/>
        <v>689049.95888856798</v>
      </c>
      <c r="P257" s="34">
        <f t="shared" si="54"/>
        <v>431700</v>
      </c>
      <c r="Q257" s="60">
        <f t="shared" si="56"/>
        <v>689049.95888856798</v>
      </c>
      <c r="R257" s="60">
        <f t="shared" si="55"/>
        <v>689049.95888856798</v>
      </c>
      <c r="S257" s="61">
        <f t="shared" si="47"/>
        <v>3.6417591163617181E-2</v>
      </c>
    </row>
    <row r="258" spans="1:19" x14ac:dyDescent="0.25">
      <c r="A258" s="7">
        <v>41889</v>
      </c>
      <c r="B258" s="8">
        <v>1935.25</v>
      </c>
      <c r="C258" t="e">
        <f>+VLOOKUP($A258,'USD X Barril WTI'!$A$6060:$B$8189,2,0)</f>
        <v>#N/A</v>
      </c>
      <c r="D258" s="36">
        <f>+IFERROR(VLOOKUP($A258,'TASA INTERVENCIÓN'!$A$9:$B$4757,2,0),D257)</f>
        <v>4.4999999999999998E-2</v>
      </c>
      <c r="E258" s="52">
        <v>2.5000000000000001E-3</v>
      </c>
      <c r="F258">
        <f t="shared" si="43"/>
        <v>4.2394014962593429E-2</v>
      </c>
      <c r="G258">
        <f t="shared" si="44"/>
        <v>1.0102903951784206</v>
      </c>
      <c r="H258" s="56">
        <f t="shared" si="48"/>
        <v>26.413380447543375</v>
      </c>
      <c r="I258" s="55">
        <f t="shared" si="49"/>
        <v>2007.991248164125</v>
      </c>
      <c r="J258" s="33">
        <f t="shared" si="45"/>
        <v>1954.9440949609825</v>
      </c>
      <c r="K258" s="34">
        <f t="shared" si="46"/>
        <v>19.694094960982511</v>
      </c>
      <c r="L258" s="32">
        <f t="shared" si="50"/>
        <v>18860900</v>
      </c>
      <c r="M258" s="32">
        <f t="shared" si="51"/>
        <v>19549440.949609824</v>
      </c>
      <c r="N258" s="34">
        <f t="shared" si="52"/>
        <v>19352500</v>
      </c>
      <c r="O258" s="34">
        <f t="shared" si="53"/>
        <v>688540.94960982352</v>
      </c>
      <c r="P258" s="34">
        <f t="shared" si="54"/>
        <v>491600</v>
      </c>
      <c r="Q258" s="60">
        <f t="shared" si="56"/>
        <v>688540.94960982352</v>
      </c>
      <c r="R258" s="60">
        <f t="shared" si="55"/>
        <v>688540.94960982352</v>
      </c>
      <c r="S258" s="61">
        <f t="shared" si="47"/>
        <v>3.6506261610518245E-2</v>
      </c>
    </row>
    <row r="259" spans="1:19" x14ac:dyDescent="0.25">
      <c r="A259" s="7">
        <v>41890</v>
      </c>
      <c r="B259" s="9">
        <v>1935.25</v>
      </c>
      <c r="C259">
        <f>+VLOOKUP($A259,'USD X Barril WTI'!$A$6060:$B$8189,2,0)</f>
        <v>92.64</v>
      </c>
      <c r="D259" s="36">
        <f>+IFERROR(VLOOKUP($A259,'TASA INTERVENCIÓN'!$A$9:$B$4757,2,0),D258)</f>
        <v>4.4999999999999998E-2</v>
      </c>
      <c r="E259" s="52">
        <v>2.5000000000000001E-3</v>
      </c>
      <c r="F259">
        <f t="shared" si="43"/>
        <v>4.2394014962593429E-2</v>
      </c>
      <c r="G259">
        <f t="shared" si="44"/>
        <v>1.0102903951784206</v>
      </c>
      <c r="H259" s="56">
        <f t="shared" si="48"/>
        <v>26.413380447543375</v>
      </c>
      <c r="I259" s="55">
        <f t="shared" si="49"/>
        <v>2007.991248164125</v>
      </c>
      <c r="J259" s="33">
        <f t="shared" si="45"/>
        <v>1954.9440949609825</v>
      </c>
      <c r="K259" s="34">
        <f t="shared" si="46"/>
        <v>19.694094960982511</v>
      </c>
      <c r="L259" s="32">
        <f t="shared" si="50"/>
        <v>18860900</v>
      </c>
      <c r="M259" s="32">
        <f t="shared" si="51"/>
        <v>19549440.949609824</v>
      </c>
      <c r="N259" s="34">
        <f t="shared" si="52"/>
        <v>19352500</v>
      </c>
      <c r="O259" s="34">
        <f t="shared" si="53"/>
        <v>688540.94960982352</v>
      </c>
      <c r="P259" s="34">
        <f t="shared" si="54"/>
        <v>491600</v>
      </c>
      <c r="Q259" s="60">
        <f t="shared" si="56"/>
        <v>688540.94960982352</v>
      </c>
      <c r="R259" s="60">
        <f t="shared" si="55"/>
        <v>688540.94960982352</v>
      </c>
      <c r="S259" s="61">
        <f t="shared" si="47"/>
        <v>3.6506261610518245E-2</v>
      </c>
    </row>
    <row r="260" spans="1:19" x14ac:dyDescent="0.25">
      <c r="A260" s="7">
        <v>41891</v>
      </c>
      <c r="B260" s="8">
        <v>1942.03</v>
      </c>
      <c r="C260">
        <f>+VLOOKUP($A260,'USD X Barril WTI'!$A$6060:$B$8189,2,0)</f>
        <v>92.73</v>
      </c>
      <c r="D260" s="36">
        <f>+IFERROR(VLOOKUP($A260,'TASA INTERVENCIÓN'!$A$9:$B$4757,2,0),D259)</f>
        <v>4.4999999999999998E-2</v>
      </c>
      <c r="E260" s="52">
        <v>2.5000000000000001E-3</v>
      </c>
      <c r="F260">
        <f t="shared" si="43"/>
        <v>4.2394014962593429E-2</v>
      </c>
      <c r="G260">
        <f t="shared" si="44"/>
        <v>1.0102903951784206</v>
      </c>
      <c r="H260" s="56">
        <f t="shared" si="48"/>
        <v>26.413380447543375</v>
      </c>
      <c r="I260" s="55">
        <f t="shared" si="49"/>
        <v>2014.8410170434349</v>
      </c>
      <c r="J260" s="33">
        <f t="shared" si="45"/>
        <v>1954.9440949609825</v>
      </c>
      <c r="K260" s="34">
        <f t="shared" si="46"/>
        <v>12.914094960982538</v>
      </c>
      <c r="L260" s="32">
        <f t="shared" si="50"/>
        <v>18860900</v>
      </c>
      <c r="M260" s="32">
        <f t="shared" si="51"/>
        <v>19549440.949609824</v>
      </c>
      <c r="N260" s="34">
        <f t="shared" si="52"/>
        <v>19420300</v>
      </c>
      <c r="O260" s="34">
        <f t="shared" si="53"/>
        <v>688540.94960982352</v>
      </c>
      <c r="P260" s="34">
        <f t="shared" si="54"/>
        <v>559400</v>
      </c>
      <c r="Q260" s="60">
        <f t="shared" si="56"/>
        <v>688540.94960982352</v>
      </c>
      <c r="R260" s="60">
        <f t="shared" si="55"/>
        <v>688540.94960982352</v>
      </c>
      <c r="S260" s="61">
        <f t="shared" si="47"/>
        <v>3.6506261610518245E-2</v>
      </c>
    </row>
    <row r="261" spans="1:19" x14ac:dyDescent="0.25">
      <c r="A261" s="7">
        <v>41892</v>
      </c>
      <c r="B261" s="9">
        <v>1962.84</v>
      </c>
      <c r="C261">
        <f>+VLOOKUP($A261,'USD X Barril WTI'!$A$6060:$B$8189,2,0)</f>
        <v>91.71</v>
      </c>
      <c r="D261" s="36">
        <f>+IFERROR(VLOOKUP($A261,'TASA INTERVENCIÓN'!$A$9:$B$4757,2,0),D260)</f>
        <v>4.4999999999999998E-2</v>
      </c>
      <c r="E261" s="52">
        <v>2.5000000000000001E-3</v>
      </c>
      <c r="F261">
        <f t="shared" si="43"/>
        <v>4.2394014962593429E-2</v>
      </c>
      <c r="G261">
        <f t="shared" si="44"/>
        <v>1.0102903951784206</v>
      </c>
      <c r="H261" s="56">
        <f t="shared" si="48"/>
        <v>26.413380447543375</v>
      </c>
      <c r="I261" s="55">
        <f t="shared" si="49"/>
        <v>2035.8651601670977</v>
      </c>
      <c r="J261" s="33">
        <f t="shared" si="45"/>
        <v>1952.5942954347811</v>
      </c>
      <c r="K261" s="34">
        <f t="shared" si="46"/>
        <v>-10.24570456521883</v>
      </c>
      <c r="L261" s="32">
        <f t="shared" si="50"/>
        <v>18837600</v>
      </c>
      <c r="M261" s="32">
        <f t="shared" si="51"/>
        <v>19525942.954347812</v>
      </c>
      <c r="N261" s="34">
        <f t="shared" si="52"/>
        <v>19628400</v>
      </c>
      <c r="O261" s="34">
        <f t="shared" si="53"/>
        <v>688342.95434781164</v>
      </c>
      <c r="P261" s="34">
        <f t="shared" si="54"/>
        <v>790800</v>
      </c>
      <c r="Q261" s="60">
        <f t="shared" si="56"/>
        <v>688342.95434781164</v>
      </c>
      <c r="R261" s="60">
        <f t="shared" si="55"/>
        <v>688342.95434781164</v>
      </c>
      <c r="S261" s="61">
        <f t="shared" si="47"/>
        <v>3.6540905123147942E-2</v>
      </c>
    </row>
    <row r="262" spans="1:19" x14ac:dyDescent="0.25">
      <c r="A262" s="7">
        <v>41893</v>
      </c>
      <c r="B262" s="8">
        <v>1975.82</v>
      </c>
      <c r="C262">
        <f>+VLOOKUP($A262,'USD X Barril WTI'!$A$6060:$B$8189,2,0)</f>
        <v>92.89</v>
      </c>
      <c r="D262" s="36">
        <f>+IFERROR(VLOOKUP($A262,'TASA INTERVENCIÓN'!$A$9:$B$4757,2,0),D261)</f>
        <v>4.4999999999999998E-2</v>
      </c>
      <c r="E262" s="52">
        <v>2.5000000000000001E-3</v>
      </c>
      <c r="F262">
        <f t="shared" si="43"/>
        <v>4.2394014962593429E-2</v>
      </c>
      <c r="G262">
        <f t="shared" si="44"/>
        <v>1.0102903951784206</v>
      </c>
      <c r="H262" s="56">
        <f t="shared" si="48"/>
        <v>26.413380447543375</v>
      </c>
      <c r="I262" s="55">
        <f t="shared" si="49"/>
        <v>2048.9787294965136</v>
      </c>
      <c r="J262" s="33">
        <f t="shared" si="45"/>
        <v>1953.8145775921644</v>
      </c>
      <c r="K262" s="34">
        <f t="shared" si="46"/>
        <v>-22.005422407835567</v>
      </c>
      <c r="L262" s="32">
        <f t="shared" si="50"/>
        <v>18849700</v>
      </c>
      <c r="M262" s="32">
        <f t="shared" si="51"/>
        <v>19538145.775921643</v>
      </c>
      <c r="N262" s="34">
        <f t="shared" si="52"/>
        <v>19758200</v>
      </c>
      <c r="O262" s="34">
        <f t="shared" si="53"/>
        <v>688445.77592164278</v>
      </c>
      <c r="P262" s="34">
        <f t="shared" si="54"/>
        <v>908500</v>
      </c>
      <c r="Q262" s="60">
        <f t="shared" si="56"/>
        <v>688445.77592164278</v>
      </c>
      <c r="R262" s="60">
        <f t="shared" si="55"/>
        <v>688445.77592164278</v>
      </c>
      <c r="S262" s="61">
        <f t="shared" si="47"/>
        <v>3.6522903596430858E-2</v>
      </c>
    </row>
    <row r="263" spans="1:19" x14ac:dyDescent="0.25">
      <c r="A263" s="7">
        <v>41894</v>
      </c>
      <c r="B263" s="9">
        <v>1979.97</v>
      </c>
      <c r="C263">
        <f>+VLOOKUP($A263,'USD X Barril WTI'!$A$6060:$B$8189,2,0)</f>
        <v>92.18</v>
      </c>
      <c r="D263" s="36">
        <f>+IFERROR(VLOOKUP($A263,'TASA INTERVENCIÓN'!$A$9:$B$4757,2,0),D262)</f>
        <v>4.4999999999999998E-2</v>
      </c>
      <c r="E263" s="52">
        <v>2.5000000000000001E-3</v>
      </c>
      <c r="F263">
        <f t="shared" si="43"/>
        <v>4.2394014962593429E-2</v>
      </c>
      <c r="G263">
        <f t="shared" si="44"/>
        <v>1.0102903951784206</v>
      </c>
      <c r="H263" s="56">
        <f t="shared" si="48"/>
        <v>26.413380447543375</v>
      </c>
      <c r="I263" s="55">
        <f t="shared" si="49"/>
        <v>2053.1714346365043</v>
      </c>
      <c r="J263" s="33">
        <f t="shared" si="45"/>
        <v>1953.4716883909164</v>
      </c>
      <c r="K263" s="34">
        <f t="shared" si="46"/>
        <v>-26.498311609083657</v>
      </c>
      <c r="L263" s="32">
        <f t="shared" si="50"/>
        <v>18846300</v>
      </c>
      <c r="M263" s="32">
        <f t="shared" si="51"/>
        <v>19534716.883909162</v>
      </c>
      <c r="N263" s="34">
        <f t="shared" si="52"/>
        <v>19799700</v>
      </c>
      <c r="O263" s="34">
        <f t="shared" si="53"/>
        <v>688416.88390916213</v>
      </c>
      <c r="P263" s="34">
        <f t="shared" si="54"/>
        <v>953400</v>
      </c>
      <c r="Q263" s="60">
        <f t="shared" si="56"/>
        <v>688416.88390916213</v>
      </c>
      <c r="R263" s="60">
        <f t="shared" si="55"/>
        <v>688416.88390916213</v>
      </c>
      <c r="S263" s="61">
        <f t="shared" si="47"/>
        <v>3.6527959541616237E-2</v>
      </c>
    </row>
    <row r="264" spans="1:19" x14ac:dyDescent="0.25">
      <c r="A264" s="7">
        <v>41895</v>
      </c>
      <c r="B264" s="8">
        <v>1994.97</v>
      </c>
      <c r="C264" t="e">
        <f>+VLOOKUP($A264,'USD X Barril WTI'!$A$6060:$B$8189,2,0)</f>
        <v>#N/A</v>
      </c>
      <c r="D264" s="36">
        <f>+IFERROR(VLOOKUP($A264,'TASA INTERVENCIÓN'!$A$9:$B$4757,2,0),D263)</f>
        <v>4.4999999999999998E-2</v>
      </c>
      <c r="E264" s="52">
        <v>2.5000000000000001E-3</v>
      </c>
      <c r="F264">
        <f t="shared" ref="F264:F327" si="57">((1+D264)/(1+E264))-1</f>
        <v>4.2394014962593429E-2</v>
      </c>
      <c r="G264">
        <f t="shared" ref="G264:G327" si="58">+(1+F264)^(90/365)</f>
        <v>1.0102903951784206</v>
      </c>
      <c r="H264" s="56">
        <f t="shared" si="48"/>
        <v>26.413380447543375</v>
      </c>
      <c r="I264" s="55">
        <f t="shared" si="49"/>
        <v>2068.3257905641804</v>
      </c>
      <c r="J264" s="33">
        <f t="shared" si="45"/>
        <v>1945.9583808929756</v>
      </c>
      <c r="K264" s="34">
        <f t="shared" si="46"/>
        <v>-49.011619107024444</v>
      </c>
      <c r="L264" s="32">
        <f t="shared" si="50"/>
        <v>18771800</v>
      </c>
      <c r="M264" s="32">
        <f t="shared" si="51"/>
        <v>19459583.808929756</v>
      </c>
      <c r="N264" s="34">
        <f t="shared" si="52"/>
        <v>19949700</v>
      </c>
      <c r="O264" s="34">
        <f t="shared" si="53"/>
        <v>687783.80892975628</v>
      </c>
      <c r="P264" s="34">
        <f t="shared" si="54"/>
        <v>1177900</v>
      </c>
      <c r="Q264" s="60">
        <f t="shared" si="56"/>
        <v>687783.80892975628</v>
      </c>
      <c r="R264" s="60">
        <f t="shared" si="55"/>
        <v>687783.80892975628</v>
      </c>
      <c r="S264" s="61">
        <f t="shared" si="47"/>
        <v>3.6639203961780768E-2</v>
      </c>
    </row>
    <row r="265" spans="1:19" x14ac:dyDescent="0.25">
      <c r="A265" s="7">
        <v>41896</v>
      </c>
      <c r="B265" s="9">
        <v>1994.97</v>
      </c>
      <c r="C265" t="e">
        <f>+VLOOKUP($A265,'USD X Barril WTI'!$A$6060:$B$8189,2,0)</f>
        <v>#N/A</v>
      </c>
      <c r="D265" s="36">
        <f>+IFERROR(VLOOKUP($A265,'TASA INTERVENCIÓN'!$A$9:$B$4757,2,0),D264)</f>
        <v>4.4999999999999998E-2</v>
      </c>
      <c r="E265" s="52">
        <v>2.5000000000000001E-3</v>
      </c>
      <c r="F265">
        <f t="shared" si="57"/>
        <v>4.2394014962593429E-2</v>
      </c>
      <c r="G265">
        <f t="shared" si="58"/>
        <v>1.0102903951784206</v>
      </c>
      <c r="H265" s="56">
        <f t="shared" si="48"/>
        <v>26.413380447543375</v>
      </c>
      <c r="I265" s="55">
        <f t="shared" si="49"/>
        <v>2068.3257905641804</v>
      </c>
      <c r="J265" s="33">
        <f t="shared" si="45"/>
        <v>1946.1499954466144</v>
      </c>
      <c r="K265" s="34">
        <f t="shared" si="46"/>
        <v>-48.820004553385616</v>
      </c>
      <c r="L265" s="32">
        <f t="shared" si="50"/>
        <v>18773700</v>
      </c>
      <c r="M265" s="32">
        <f t="shared" si="51"/>
        <v>19461499.954466145</v>
      </c>
      <c r="N265" s="34">
        <f t="shared" si="52"/>
        <v>19949700</v>
      </c>
      <c r="O265" s="34">
        <f t="shared" si="53"/>
        <v>687799.95446614549</v>
      </c>
      <c r="P265" s="34">
        <f t="shared" si="54"/>
        <v>1176000</v>
      </c>
      <c r="Q265" s="60">
        <f t="shared" si="56"/>
        <v>687799.95446614549</v>
      </c>
      <c r="R265" s="60">
        <f t="shared" si="55"/>
        <v>687799.95446614549</v>
      </c>
      <c r="S265" s="61">
        <f t="shared" si="47"/>
        <v>3.6636355884356597E-2</v>
      </c>
    </row>
    <row r="266" spans="1:19" x14ac:dyDescent="0.25">
      <c r="A266" s="7">
        <v>41897</v>
      </c>
      <c r="B266" s="8">
        <v>1994.97</v>
      </c>
      <c r="C266">
        <f>+VLOOKUP($A266,'USD X Barril WTI'!$A$6060:$B$8189,2,0)</f>
        <v>92.86</v>
      </c>
      <c r="D266" s="36">
        <f>+IFERROR(VLOOKUP($A266,'TASA INTERVENCIÓN'!$A$9:$B$4757,2,0),D265)</f>
        <v>4.4999999999999998E-2</v>
      </c>
      <c r="E266" s="52">
        <v>2.5000000000000001E-3</v>
      </c>
      <c r="F266">
        <f t="shared" si="57"/>
        <v>4.2394014962593429E-2</v>
      </c>
      <c r="G266">
        <f t="shared" si="58"/>
        <v>1.0102903951784206</v>
      </c>
      <c r="H266" s="56">
        <f t="shared" si="48"/>
        <v>26.413380447543375</v>
      </c>
      <c r="I266" s="55">
        <f t="shared" si="49"/>
        <v>2068.3257905641804</v>
      </c>
      <c r="J266" s="33">
        <f t="shared" si="45"/>
        <v>1946.1499954466144</v>
      </c>
      <c r="K266" s="34">
        <f t="shared" si="46"/>
        <v>-48.820004553385616</v>
      </c>
      <c r="L266" s="32">
        <f t="shared" si="50"/>
        <v>18773700</v>
      </c>
      <c r="M266" s="32">
        <f t="shared" si="51"/>
        <v>19461499.954466145</v>
      </c>
      <c r="N266" s="34">
        <f t="shared" si="52"/>
        <v>19949700</v>
      </c>
      <c r="O266" s="34">
        <f t="shared" si="53"/>
        <v>687799.95446614549</v>
      </c>
      <c r="P266" s="34">
        <f t="shared" si="54"/>
        <v>1176000</v>
      </c>
      <c r="Q266" s="60">
        <f t="shared" si="56"/>
        <v>687799.95446614549</v>
      </c>
      <c r="R266" s="60">
        <f t="shared" si="55"/>
        <v>687799.95446614549</v>
      </c>
      <c r="S266" s="61">
        <f t="shared" si="47"/>
        <v>3.6636355884356597E-2</v>
      </c>
    </row>
    <row r="267" spans="1:19" x14ac:dyDescent="0.25">
      <c r="A267" s="7">
        <v>41898</v>
      </c>
      <c r="B267" s="9">
        <v>1987.71</v>
      </c>
      <c r="C267">
        <f>+VLOOKUP($A267,'USD X Barril WTI'!$A$6060:$B$8189,2,0)</f>
        <v>94.91</v>
      </c>
      <c r="D267" s="36">
        <f>+IFERROR(VLOOKUP($A267,'TASA INTERVENCIÓN'!$A$9:$B$4757,2,0),D266)</f>
        <v>4.4999999999999998E-2</v>
      </c>
      <c r="E267" s="52">
        <v>2.5000000000000001E-3</v>
      </c>
      <c r="F267">
        <f t="shared" si="57"/>
        <v>4.2394014962593429E-2</v>
      </c>
      <c r="G267">
        <f t="shared" si="58"/>
        <v>1.0102903951784206</v>
      </c>
      <c r="H267" s="56">
        <f t="shared" si="48"/>
        <v>26.413380447543375</v>
      </c>
      <c r="I267" s="55">
        <f t="shared" si="49"/>
        <v>2060.9910822951852</v>
      </c>
      <c r="J267" s="33">
        <f t="shared" si="45"/>
        <v>1946.1499954466144</v>
      </c>
      <c r="K267" s="34">
        <f t="shared" si="46"/>
        <v>-41.560004553385625</v>
      </c>
      <c r="L267" s="32">
        <f t="shared" si="50"/>
        <v>18773700</v>
      </c>
      <c r="M267" s="32">
        <f t="shared" si="51"/>
        <v>19461499.954466145</v>
      </c>
      <c r="N267" s="34">
        <f t="shared" si="52"/>
        <v>19877100</v>
      </c>
      <c r="O267" s="34">
        <f t="shared" si="53"/>
        <v>687799.95446614549</v>
      </c>
      <c r="P267" s="34">
        <f t="shared" si="54"/>
        <v>1103400</v>
      </c>
      <c r="Q267" s="60">
        <f t="shared" si="56"/>
        <v>687799.95446614549</v>
      </c>
      <c r="R267" s="60">
        <f t="shared" si="55"/>
        <v>687799.95446614549</v>
      </c>
      <c r="S267" s="61">
        <f t="shared" si="47"/>
        <v>3.6636355884356597E-2</v>
      </c>
    </row>
    <row r="268" spans="1:19" x14ac:dyDescent="0.25">
      <c r="A268" s="7">
        <v>41899</v>
      </c>
      <c r="B268" s="8">
        <v>1978.08</v>
      </c>
      <c r="C268">
        <f>+VLOOKUP($A268,'USD X Barril WTI'!$A$6060:$B$8189,2,0)</f>
        <v>94.33</v>
      </c>
      <c r="D268" s="36">
        <f>+IFERROR(VLOOKUP($A268,'TASA INTERVENCIÓN'!$A$9:$B$4757,2,0),D267)</f>
        <v>4.4999999999999998E-2</v>
      </c>
      <c r="E268" s="52">
        <v>2.5000000000000001E-3</v>
      </c>
      <c r="F268">
        <f t="shared" si="57"/>
        <v>4.2394014962593429E-2</v>
      </c>
      <c r="G268">
        <f t="shared" si="58"/>
        <v>1.0102903951784206</v>
      </c>
      <c r="H268" s="56">
        <f t="shared" si="48"/>
        <v>26.413380447543375</v>
      </c>
      <c r="I268" s="55">
        <f t="shared" si="49"/>
        <v>2051.261985789617</v>
      </c>
      <c r="J268" s="33">
        <f t="shared" si="45"/>
        <v>1955.4785987158693</v>
      </c>
      <c r="K268" s="34">
        <f t="shared" si="46"/>
        <v>-22.601401284130588</v>
      </c>
      <c r="L268" s="32">
        <f t="shared" si="50"/>
        <v>18866200</v>
      </c>
      <c r="M268" s="32">
        <f t="shared" si="51"/>
        <v>19554785.987158693</v>
      </c>
      <c r="N268" s="34">
        <f t="shared" si="52"/>
        <v>19780800</v>
      </c>
      <c r="O268" s="34">
        <f t="shared" si="53"/>
        <v>688585.98715869337</v>
      </c>
      <c r="P268" s="34">
        <f t="shared" si="54"/>
        <v>914600</v>
      </c>
      <c r="Q268" s="60">
        <f t="shared" si="56"/>
        <v>688585.98715869337</v>
      </c>
      <c r="R268" s="60">
        <f t="shared" si="55"/>
        <v>688585.98715869337</v>
      </c>
      <c r="S268" s="61">
        <f t="shared" si="47"/>
        <v>3.6498393272555864E-2</v>
      </c>
    </row>
    <row r="269" spans="1:19" x14ac:dyDescent="0.25">
      <c r="A269" s="7">
        <v>41900</v>
      </c>
      <c r="B269" s="9">
        <v>1975.47</v>
      </c>
      <c r="C269">
        <f>+VLOOKUP($A269,'USD X Barril WTI'!$A$6060:$B$8189,2,0)</f>
        <v>93.07</v>
      </c>
      <c r="D269" s="36">
        <f>+IFERROR(VLOOKUP($A269,'TASA INTERVENCIÓN'!$A$9:$B$4757,2,0),D268)</f>
        <v>4.4999999999999998E-2</v>
      </c>
      <c r="E269" s="52">
        <v>2.5000000000000001E-3</v>
      </c>
      <c r="F269">
        <f t="shared" si="57"/>
        <v>4.2394014962593429E-2</v>
      </c>
      <c r="G269">
        <f t="shared" si="58"/>
        <v>1.0102903951784206</v>
      </c>
      <c r="H269" s="56">
        <f t="shared" si="48"/>
        <v>26.413380447543375</v>
      </c>
      <c r="I269" s="55">
        <f t="shared" si="49"/>
        <v>2048.6251278582013</v>
      </c>
      <c r="J269" s="33">
        <f t="shared" si="45"/>
        <v>1968.871447517568</v>
      </c>
      <c r="K269" s="34">
        <f t="shared" si="46"/>
        <v>-6.5985524824320692</v>
      </c>
      <c r="L269" s="32">
        <f t="shared" si="50"/>
        <v>18999000</v>
      </c>
      <c r="M269" s="32">
        <f t="shared" si="51"/>
        <v>19688714.475175679</v>
      </c>
      <c r="N269" s="34">
        <f t="shared" si="52"/>
        <v>19754700</v>
      </c>
      <c r="O269" s="34">
        <f t="shared" si="53"/>
        <v>689714.47517567873</v>
      </c>
      <c r="P269" s="34">
        <f t="shared" si="54"/>
        <v>755700</v>
      </c>
      <c r="Q269" s="60">
        <f t="shared" si="56"/>
        <v>689714.47517567873</v>
      </c>
      <c r="R269" s="60">
        <f t="shared" si="55"/>
        <v>689714.47517567873</v>
      </c>
      <c r="S269" s="61">
        <f t="shared" si="47"/>
        <v>3.6302672518326161E-2</v>
      </c>
    </row>
    <row r="270" spans="1:19" x14ac:dyDescent="0.25">
      <c r="A270" s="7">
        <v>41901</v>
      </c>
      <c r="B270" s="8">
        <v>1975.42</v>
      </c>
      <c r="C270">
        <f>+VLOOKUP($A270,'USD X Barril WTI'!$A$6060:$B$8189,2,0)</f>
        <v>92.43</v>
      </c>
      <c r="D270" s="36">
        <f>+IFERROR(VLOOKUP($A270,'TASA INTERVENCIÓN'!$A$9:$B$4757,2,0),D269)</f>
        <v>4.4999999999999998E-2</v>
      </c>
      <c r="E270" s="52">
        <v>2.5000000000000001E-3</v>
      </c>
      <c r="F270">
        <f t="shared" si="57"/>
        <v>4.2394014962593429E-2</v>
      </c>
      <c r="G270">
        <f t="shared" si="58"/>
        <v>1.0102903951784206</v>
      </c>
      <c r="H270" s="56">
        <f t="shared" si="48"/>
        <v>26.413380447543375</v>
      </c>
      <c r="I270" s="55">
        <f t="shared" si="49"/>
        <v>2048.5746133384423</v>
      </c>
      <c r="J270" s="33">
        <f t="shared" si="45"/>
        <v>1964.8576268676611</v>
      </c>
      <c r="K270" s="34">
        <f t="shared" si="46"/>
        <v>-10.562373132338962</v>
      </c>
      <c r="L270" s="32">
        <f t="shared" si="50"/>
        <v>18959200</v>
      </c>
      <c r="M270" s="32">
        <f t="shared" si="51"/>
        <v>19648576.268676613</v>
      </c>
      <c r="N270" s="34">
        <f t="shared" si="52"/>
        <v>19754200</v>
      </c>
      <c r="O270" s="34">
        <f t="shared" si="53"/>
        <v>689376.26867661253</v>
      </c>
      <c r="P270" s="34">
        <f t="shared" si="54"/>
        <v>795000</v>
      </c>
      <c r="Q270" s="60">
        <f t="shared" si="56"/>
        <v>689376.26867661253</v>
      </c>
      <c r="R270" s="60">
        <f t="shared" si="55"/>
        <v>689376.26867661253</v>
      </c>
      <c r="S270" s="61">
        <f t="shared" si="47"/>
        <v>3.6361042062777571E-2</v>
      </c>
    </row>
    <row r="271" spans="1:19" x14ac:dyDescent="0.25">
      <c r="A271" s="7">
        <v>41902</v>
      </c>
      <c r="B271" s="9">
        <v>1966.89</v>
      </c>
      <c r="C271" t="e">
        <f>+VLOOKUP($A271,'USD X Barril WTI'!$A$6060:$B$8189,2,0)</f>
        <v>#N/A</v>
      </c>
      <c r="D271" s="36">
        <f>+IFERROR(VLOOKUP($A271,'TASA INTERVENCIÓN'!$A$9:$B$4757,2,0),D270)</f>
        <v>4.4999999999999998E-2</v>
      </c>
      <c r="E271" s="52">
        <v>2.5000000000000001E-3</v>
      </c>
      <c r="F271">
        <f t="shared" si="57"/>
        <v>4.2394014962593429E-2</v>
      </c>
      <c r="G271">
        <f t="shared" si="58"/>
        <v>1.0102903951784206</v>
      </c>
      <c r="H271" s="56">
        <f t="shared" si="48"/>
        <v>26.413380447543375</v>
      </c>
      <c r="I271" s="55">
        <f t="shared" si="49"/>
        <v>2039.9568362675705</v>
      </c>
      <c r="J271" s="33">
        <f t="shared" si="45"/>
        <v>1950.1537311200136</v>
      </c>
      <c r="K271" s="34">
        <f t="shared" si="46"/>
        <v>-16.736268879986483</v>
      </c>
      <c r="L271" s="32">
        <f t="shared" si="50"/>
        <v>18813400</v>
      </c>
      <c r="M271" s="32">
        <f t="shared" si="51"/>
        <v>19501537.311200134</v>
      </c>
      <c r="N271" s="34">
        <f t="shared" si="52"/>
        <v>19668900</v>
      </c>
      <c r="O271" s="34">
        <f t="shared" si="53"/>
        <v>688137.31120013446</v>
      </c>
      <c r="P271" s="34">
        <f t="shared" si="54"/>
        <v>855500</v>
      </c>
      <c r="Q271" s="60">
        <f t="shared" si="56"/>
        <v>688137.31120013446</v>
      </c>
      <c r="R271" s="60">
        <f t="shared" si="55"/>
        <v>688137.31120013446</v>
      </c>
      <c r="S271" s="61">
        <f t="shared" si="47"/>
        <v>3.6576977643601606E-2</v>
      </c>
    </row>
    <row r="272" spans="1:19" x14ac:dyDescent="0.25">
      <c r="A272" s="7">
        <v>41903</v>
      </c>
      <c r="B272" s="8">
        <v>1966.89</v>
      </c>
      <c r="C272" t="e">
        <f>+VLOOKUP($A272,'USD X Barril WTI'!$A$6060:$B$8189,2,0)</f>
        <v>#N/A</v>
      </c>
      <c r="D272" s="36">
        <f>+IFERROR(VLOOKUP($A272,'TASA INTERVENCIÓN'!$A$9:$B$4757,2,0),D271)</f>
        <v>4.4999999999999998E-2</v>
      </c>
      <c r="E272" s="52">
        <v>2.5000000000000001E-3</v>
      </c>
      <c r="F272">
        <f t="shared" si="57"/>
        <v>4.2394014962593429E-2</v>
      </c>
      <c r="G272">
        <f t="shared" si="58"/>
        <v>1.0102903951784206</v>
      </c>
      <c r="H272" s="56">
        <f t="shared" si="48"/>
        <v>26.413380447543375</v>
      </c>
      <c r="I272" s="55">
        <f t="shared" si="49"/>
        <v>2039.9568362675705</v>
      </c>
      <c r="J272" s="33">
        <f t="shared" si="45"/>
        <v>1953.4010935553652</v>
      </c>
      <c r="K272" s="34">
        <f t="shared" si="46"/>
        <v>-13.488906444634949</v>
      </c>
      <c r="L272" s="32">
        <f t="shared" si="50"/>
        <v>18845600</v>
      </c>
      <c r="M272" s="32">
        <f t="shared" si="51"/>
        <v>19534010.935553651</v>
      </c>
      <c r="N272" s="34">
        <f t="shared" si="52"/>
        <v>19668900</v>
      </c>
      <c r="O272" s="34">
        <f t="shared" si="53"/>
        <v>688410.9355536513</v>
      </c>
      <c r="P272" s="34">
        <f t="shared" si="54"/>
        <v>823300</v>
      </c>
      <c r="Q272" s="60">
        <f t="shared" si="56"/>
        <v>688410.9355536513</v>
      </c>
      <c r="R272" s="60">
        <f t="shared" si="55"/>
        <v>688410.9355536513</v>
      </c>
      <c r="S272" s="61">
        <f t="shared" si="47"/>
        <v>3.6529000697969355E-2</v>
      </c>
    </row>
    <row r="273" spans="1:19" x14ac:dyDescent="0.25">
      <c r="A273" s="7">
        <v>41904</v>
      </c>
      <c r="B273" s="9">
        <v>1966.89</v>
      </c>
      <c r="C273">
        <f>+VLOOKUP($A273,'USD X Barril WTI'!$A$6060:$B$8189,2,0)</f>
        <v>91.46</v>
      </c>
      <c r="D273" s="36">
        <f>+IFERROR(VLOOKUP($A273,'TASA INTERVENCIÓN'!$A$9:$B$4757,2,0),D272)</f>
        <v>4.4999999999999998E-2</v>
      </c>
      <c r="E273" s="52">
        <v>2.5000000000000001E-3</v>
      </c>
      <c r="F273">
        <f t="shared" si="57"/>
        <v>4.2394014962593429E-2</v>
      </c>
      <c r="G273">
        <f t="shared" si="58"/>
        <v>1.0102903951784206</v>
      </c>
      <c r="H273" s="56">
        <f t="shared" si="48"/>
        <v>26.413380447543375</v>
      </c>
      <c r="I273" s="55">
        <f t="shared" si="49"/>
        <v>2039.9568362675705</v>
      </c>
      <c r="J273" s="33">
        <f t="shared" si="45"/>
        <v>1953.4010935553652</v>
      </c>
      <c r="K273" s="34">
        <f t="shared" si="46"/>
        <v>-13.488906444634949</v>
      </c>
      <c r="L273" s="32">
        <f t="shared" si="50"/>
        <v>18845600</v>
      </c>
      <c r="M273" s="32">
        <f t="shared" si="51"/>
        <v>19534010.935553651</v>
      </c>
      <c r="N273" s="34">
        <f t="shared" si="52"/>
        <v>19668900</v>
      </c>
      <c r="O273" s="34">
        <f t="shared" si="53"/>
        <v>688410.9355536513</v>
      </c>
      <c r="P273" s="34">
        <f t="shared" si="54"/>
        <v>823300</v>
      </c>
      <c r="Q273" s="60">
        <f t="shared" si="56"/>
        <v>688410.9355536513</v>
      </c>
      <c r="R273" s="60">
        <f t="shared" si="55"/>
        <v>688410.9355536513</v>
      </c>
      <c r="S273" s="61">
        <f t="shared" si="47"/>
        <v>3.6529000697969355E-2</v>
      </c>
    </row>
    <row r="274" spans="1:19" x14ac:dyDescent="0.25">
      <c r="A274" s="7">
        <v>41905</v>
      </c>
      <c r="B274" s="8">
        <v>1992.68</v>
      </c>
      <c r="C274">
        <f>+VLOOKUP($A274,'USD X Barril WTI'!$A$6060:$B$8189,2,0)</f>
        <v>91.55</v>
      </c>
      <c r="D274" s="36">
        <f>+IFERROR(VLOOKUP($A274,'TASA INTERVENCIÓN'!$A$9:$B$4757,2,0),D273)</f>
        <v>4.4999999999999998E-2</v>
      </c>
      <c r="E274" s="52">
        <v>2.5000000000000001E-3</v>
      </c>
      <c r="F274">
        <f t="shared" si="57"/>
        <v>4.2394014962593429E-2</v>
      </c>
      <c r="G274">
        <f t="shared" si="58"/>
        <v>1.0102903951784206</v>
      </c>
      <c r="H274" s="56">
        <f t="shared" si="48"/>
        <v>26.413380447543375</v>
      </c>
      <c r="I274" s="55">
        <f t="shared" si="49"/>
        <v>2066.0122255592219</v>
      </c>
      <c r="J274" s="33">
        <f t="shared" si="45"/>
        <v>1953.4010935553652</v>
      </c>
      <c r="K274" s="34">
        <f t="shared" si="46"/>
        <v>-39.278906444634913</v>
      </c>
      <c r="L274" s="32">
        <f t="shared" si="50"/>
        <v>18845600</v>
      </c>
      <c r="M274" s="32">
        <f t="shared" si="51"/>
        <v>19534010.935553651</v>
      </c>
      <c r="N274" s="34">
        <f t="shared" si="52"/>
        <v>19926800</v>
      </c>
      <c r="O274" s="34">
        <f t="shared" si="53"/>
        <v>688410.9355536513</v>
      </c>
      <c r="P274" s="34">
        <f t="shared" si="54"/>
        <v>1081200</v>
      </c>
      <c r="Q274" s="60">
        <f t="shared" si="56"/>
        <v>688410.9355536513</v>
      </c>
      <c r="R274" s="60">
        <f t="shared" si="55"/>
        <v>688410.9355536513</v>
      </c>
      <c r="S274" s="61">
        <f t="shared" si="47"/>
        <v>3.6529000697969355E-2</v>
      </c>
    </row>
    <row r="275" spans="1:19" x14ac:dyDescent="0.25">
      <c r="A275" s="7">
        <v>41906</v>
      </c>
      <c r="B275" s="9">
        <v>1997.91</v>
      </c>
      <c r="C275">
        <f>+VLOOKUP($A275,'USD X Barril WTI'!$A$6060:$B$8189,2,0)</f>
        <v>93.6</v>
      </c>
      <c r="D275" s="36">
        <f>+IFERROR(VLOOKUP($A275,'TASA INTERVENCIÓN'!$A$9:$B$4757,2,0),D274)</f>
        <v>4.4999999999999998E-2</v>
      </c>
      <c r="E275" s="52">
        <v>2.5000000000000001E-3</v>
      </c>
      <c r="F275">
        <f t="shared" si="57"/>
        <v>4.2394014962593429E-2</v>
      </c>
      <c r="G275">
        <f t="shared" si="58"/>
        <v>1.0102903951784206</v>
      </c>
      <c r="H275" s="56">
        <f t="shared" si="48"/>
        <v>26.413380447543375</v>
      </c>
      <c r="I275" s="55">
        <f t="shared" si="49"/>
        <v>2071.2960443260049</v>
      </c>
      <c r="J275" s="33">
        <f t="shared" si="45"/>
        <v>1954.5293103416398</v>
      </c>
      <c r="K275" s="34">
        <f t="shared" si="46"/>
        <v>-43.380689658360325</v>
      </c>
      <c r="L275" s="32">
        <f t="shared" si="50"/>
        <v>18845600</v>
      </c>
      <c r="M275" s="32">
        <f t="shared" si="51"/>
        <v>19545293.103416398</v>
      </c>
      <c r="N275" s="34">
        <f t="shared" si="52"/>
        <v>19979100</v>
      </c>
      <c r="O275" s="34">
        <f t="shared" si="53"/>
        <v>699693.10341639817</v>
      </c>
      <c r="P275" s="34">
        <f t="shared" si="54"/>
        <v>1133500</v>
      </c>
      <c r="Q275" s="60">
        <f t="shared" si="56"/>
        <v>699693.10341639817</v>
      </c>
      <c r="R275" s="60">
        <f t="shared" si="55"/>
        <v>699693.10341639817</v>
      </c>
      <c r="S275" s="61">
        <f t="shared" si="47"/>
        <v>3.7127663933034669E-2</v>
      </c>
    </row>
    <row r="276" spans="1:19" x14ac:dyDescent="0.25">
      <c r="A276" s="7">
        <v>41907</v>
      </c>
      <c r="B276" s="8">
        <v>2007.48</v>
      </c>
      <c r="C276">
        <f>+VLOOKUP($A276,'USD X Barril WTI'!$A$6060:$B$8189,2,0)</f>
        <v>93.59</v>
      </c>
      <c r="D276" s="36">
        <f>+IFERROR(VLOOKUP($A276,'TASA INTERVENCIÓN'!$A$9:$B$4757,2,0),D275)</f>
        <v>4.4999999999999998E-2</v>
      </c>
      <c r="E276" s="52">
        <v>2.5000000000000001E-3</v>
      </c>
      <c r="F276">
        <f t="shared" si="57"/>
        <v>4.2394014962593429E-2</v>
      </c>
      <c r="G276">
        <f t="shared" si="58"/>
        <v>1.0102903951784206</v>
      </c>
      <c r="H276" s="56">
        <f t="shared" si="48"/>
        <v>26.413380447543375</v>
      </c>
      <c r="I276" s="55">
        <f t="shared" si="49"/>
        <v>2080.9645234078625</v>
      </c>
      <c r="J276" s="33">
        <f t="shared" si="45"/>
        <v>1956.8401409006201</v>
      </c>
      <c r="K276" s="34">
        <f t="shared" si="46"/>
        <v>-50.639859099379919</v>
      </c>
      <c r="L276" s="32">
        <f t="shared" si="50"/>
        <v>18868500</v>
      </c>
      <c r="M276" s="32">
        <f t="shared" si="51"/>
        <v>19568401.409006201</v>
      </c>
      <c r="N276" s="34">
        <f t="shared" si="52"/>
        <v>20074800</v>
      </c>
      <c r="O276" s="34">
        <f t="shared" si="53"/>
        <v>699901.40900620073</v>
      </c>
      <c r="P276" s="34">
        <f t="shared" si="54"/>
        <v>1206300</v>
      </c>
      <c r="Q276" s="60">
        <f t="shared" si="56"/>
        <v>699901.40900620073</v>
      </c>
      <c r="R276" s="60">
        <f t="shared" si="55"/>
        <v>699901.40900620073</v>
      </c>
      <c r="S276" s="61">
        <f t="shared" si="47"/>
        <v>3.7093643321207341E-2</v>
      </c>
    </row>
    <row r="277" spans="1:19" x14ac:dyDescent="0.25">
      <c r="A277" s="7">
        <v>41908</v>
      </c>
      <c r="B277" s="9">
        <v>2019.76</v>
      </c>
      <c r="C277">
        <f>+VLOOKUP($A277,'USD X Barril WTI'!$A$6060:$B$8189,2,0)</f>
        <v>95.55</v>
      </c>
      <c r="D277" s="36">
        <f>+IFERROR(VLOOKUP($A277,'TASA INTERVENCIÓN'!$A$9:$B$4757,2,0),D276)</f>
        <v>4.4999999999999998E-2</v>
      </c>
      <c r="E277" s="52">
        <v>2.5000000000000001E-3</v>
      </c>
      <c r="F277">
        <f t="shared" si="57"/>
        <v>4.2394014962593429E-2</v>
      </c>
      <c r="G277">
        <f t="shared" si="58"/>
        <v>1.0102903951784206</v>
      </c>
      <c r="H277" s="56">
        <f t="shared" si="48"/>
        <v>26.413380447543375</v>
      </c>
      <c r="I277" s="55">
        <f t="shared" si="49"/>
        <v>2093.3708894606534</v>
      </c>
      <c r="J277" s="33">
        <f t="shared" si="45"/>
        <v>1950.3011967861248</v>
      </c>
      <c r="K277" s="34">
        <f t="shared" si="46"/>
        <v>-69.458803213875171</v>
      </c>
      <c r="L277" s="32">
        <f t="shared" si="50"/>
        <v>18803700</v>
      </c>
      <c r="M277" s="32">
        <f t="shared" si="51"/>
        <v>19503011.96786125</v>
      </c>
      <c r="N277" s="34">
        <f t="shared" si="52"/>
        <v>20197600</v>
      </c>
      <c r="O277" s="34">
        <f t="shared" si="53"/>
        <v>699311.96786125004</v>
      </c>
      <c r="P277" s="34">
        <f t="shared" si="54"/>
        <v>1393900</v>
      </c>
      <c r="Q277" s="60">
        <f t="shared" si="56"/>
        <v>699311.96786125004</v>
      </c>
      <c r="R277" s="60">
        <f t="shared" si="55"/>
        <v>699311.96786125004</v>
      </c>
      <c r="S277" s="61">
        <f t="shared" si="47"/>
        <v>3.7190125765740253E-2</v>
      </c>
    </row>
    <row r="278" spans="1:19" x14ac:dyDescent="0.25">
      <c r="A278" s="7">
        <v>41909</v>
      </c>
      <c r="B278" s="8">
        <v>2023.89</v>
      </c>
      <c r="C278" t="e">
        <f>+VLOOKUP($A278,'USD X Barril WTI'!$A$6060:$B$8189,2,0)</f>
        <v>#N/A</v>
      </c>
      <c r="D278" s="36">
        <f>+IFERROR(VLOOKUP($A278,'TASA INTERVENCIÓN'!$A$9:$B$4757,2,0),D277)</f>
        <v>4.4999999999999998E-2</v>
      </c>
      <c r="E278" s="52">
        <v>2.5000000000000001E-3</v>
      </c>
      <c r="F278">
        <f t="shared" si="57"/>
        <v>4.2394014962593429E-2</v>
      </c>
      <c r="G278">
        <f t="shared" si="58"/>
        <v>1.0102903951784206</v>
      </c>
      <c r="H278" s="56">
        <f t="shared" si="48"/>
        <v>26.413380447543375</v>
      </c>
      <c r="I278" s="55">
        <f t="shared" si="49"/>
        <v>2097.5433887927406</v>
      </c>
      <c r="J278" s="33">
        <f t="shared" si="45"/>
        <v>1955.9924999968894</v>
      </c>
      <c r="K278" s="34">
        <f t="shared" si="46"/>
        <v>-67.897500003110736</v>
      </c>
      <c r="L278" s="32">
        <f t="shared" si="50"/>
        <v>18860100</v>
      </c>
      <c r="M278" s="32">
        <f t="shared" si="51"/>
        <v>19559924.999968894</v>
      </c>
      <c r="N278" s="34">
        <f t="shared" si="52"/>
        <v>20238900</v>
      </c>
      <c r="O278" s="34">
        <f t="shared" si="53"/>
        <v>699824.99996889383</v>
      </c>
      <c r="P278" s="34">
        <f t="shared" si="54"/>
        <v>1378800</v>
      </c>
      <c r="Q278" s="60">
        <f t="shared" si="56"/>
        <v>699824.99996889383</v>
      </c>
      <c r="R278" s="60">
        <f t="shared" si="55"/>
        <v>699824.99996889383</v>
      </c>
      <c r="S278" s="61">
        <f t="shared" si="47"/>
        <v>3.7106112903372401E-2</v>
      </c>
    </row>
    <row r="279" spans="1:19" x14ac:dyDescent="0.25">
      <c r="A279" s="7">
        <v>41910</v>
      </c>
      <c r="B279" s="9">
        <v>2023.89</v>
      </c>
      <c r="C279" t="e">
        <f>+VLOOKUP($A279,'USD X Barril WTI'!$A$6060:$B$8189,2,0)</f>
        <v>#N/A</v>
      </c>
      <c r="D279" s="36">
        <f>+IFERROR(VLOOKUP($A279,'TASA INTERVENCIÓN'!$A$9:$B$4757,2,0),D278)</f>
        <v>4.4999999999999998E-2</v>
      </c>
      <c r="E279" s="52">
        <v>2.5000000000000001E-3</v>
      </c>
      <c r="F279">
        <f t="shared" si="57"/>
        <v>4.2394014962593429E-2</v>
      </c>
      <c r="G279">
        <f t="shared" si="58"/>
        <v>1.0102903951784206</v>
      </c>
      <c r="H279" s="56">
        <f t="shared" si="48"/>
        <v>26.413380447543375</v>
      </c>
      <c r="I279" s="55">
        <f t="shared" si="49"/>
        <v>2097.5433887927406</v>
      </c>
      <c r="J279" s="33">
        <f t="shared" si="45"/>
        <v>1951.1286557635763</v>
      </c>
      <c r="K279" s="34">
        <f t="shared" si="46"/>
        <v>-72.761344236423838</v>
      </c>
      <c r="L279" s="32">
        <f t="shared" si="50"/>
        <v>18811900</v>
      </c>
      <c r="M279" s="32">
        <f t="shared" si="51"/>
        <v>19511286.557635762</v>
      </c>
      <c r="N279" s="34">
        <f t="shared" si="52"/>
        <v>20238900</v>
      </c>
      <c r="O279" s="34">
        <f t="shared" si="53"/>
        <v>699386.5576357618</v>
      </c>
      <c r="P279" s="34">
        <f t="shared" si="54"/>
        <v>1427000</v>
      </c>
      <c r="Q279" s="60">
        <f t="shared" si="56"/>
        <v>699386.5576357618</v>
      </c>
      <c r="R279" s="60">
        <f t="shared" si="55"/>
        <v>699386.5576357618</v>
      </c>
      <c r="S279" s="61">
        <f t="shared" si="47"/>
        <v>3.7177879833284348E-2</v>
      </c>
    </row>
    <row r="280" spans="1:19" x14ac:dyDescent="0.25">
      <c r="A280" s="7">
        <v>41911</v>
      </c>
      <c r="B280" s="8">
        <v>2023.89</v>
      </c>
      <c r="C280">
        <f>+VLOOKUP($A280,'USD X Barril WTI'!$A$6060:$B$8189,2,0)</f>
        <v>94.53</v>
      </c>
      <c r="D280" s="36">
        <f>+IFERROR(VLOOKUP($A280,'TASA INTERVENCIÓN'!$A$9:$B$4757,2,0),D279)</f>
        <v>4.4999999999999998E-2</v>
      </c>
      <c r="E280" s="52">
        <v>2.5000000000000001E-3</v>
      </c>
      <c r="F280">
        <f t="shared" si="57"/>
        <v>4.2394014962593429E-2</v>
      </c>
      <c r="G280">
        <f t="shared" si="58"/>
        <v>1.0102903951784206</v>
      </c>
      <c r="H280" s="56">
        <f t="shared" si="48"/>
        <v>26.413380447543375</v>
      </c>
      <c r="I280" s="55">
        <f t="shared" si="49"/>
        <v>2097.5433887927406</v>
      </c>
      <c r="J280" s="33">
        <f t="shared" si="45"/>
        <v>1951.1286557635763</v>
      </c>
      <c r="K280" s="34">
        <f t="shared" si="46"/>
        <v>-72.761344236423838</v>
      </c>
      <c r="L280" s="32">
        <f t="shared" si="50"/>
        <v>18811900</v>
      </c>
      <c r="M280" s="32">
        <f t="shared" si="51"/>
        <v>19511286.557635762</v>
      </c>
      <c r="N280" s="34">
        <f t="shared" si="52"/>
        <v>20238900</v>
      </c>
      <c r="O280" s="34">
        <f t="shared" si="53"/>
        <v>699386.5576357618</v>
      </c>
      <c r="P280" s="34">
        <f t="shared" si="54"/>
        <v>1427000</v>
      </c>
      <c r="Q280" s="60">
        <f t="shared" si="56"/>
        <v>699386.5576357618</v>
      </c>
      <c r="R280" s="60">
        <f t="shared" si="55"/>
        <v>699386.5576357618</v>
      </c>
      <c r="S280" s="61">
        <f t="shared" si="47"/>
        <v>3.7177879833284348E-2</v>
      </c>
    </row>
    <row r="281" spans="1:19" x14ac:dyDescent="0.25">
      <c r="A281" s="7">
        <v>41912</v>
      </c>
      <c r="B281" s="9">
        <v>2028.48</v>
      </c>
      <c r="C281">
        <f>+VLOOKUP($A281,'USD X Barril WTI'!$A$6060:$B$8189,2,0)</f>
        <v>91.17</v>
      </c>
      <c r="D281" s="36">
        <f>+IFERROR(VLOOKUP($A281,'TASA INTERVENCIÓN'!$A$9:$B$4757,2,0),D280)</f>
        <v>4.4999999999999998E-2</v>
      </c>
      <c r="E281" s="52">
        <v>2.5000000000000001E-3</v>
      </c>
      <c r="F281">
        <f t="shared" si="57"/>
        <v>4.2394014962593429E-2</v>
      </c>
      <c r="G281">
        <f t="shared" si="58"/>
        <v>1.0102903951784206</v>
      </c>
      <c r="H281" s="56">
        <f t="shared" si="48"/>
        <v>26.413380447543375</v>
      </c>
      <c r="I281" s="55">
        <f t="shared" si="49"/>
        <v>2102.1806217066096</v>
      </c>
      <c r="J281" s="33">
        <f t="shared" si="45"/>
        <v>1951.1286557635763</v>
      </c>
      <c r="K281" s="34">
        <f t="shared" si="46"/>
        <v>-77.351344236423756</v>
      </c>
      <c r="L281" s="32">
        <f t="shared" si="50"/>
        <v>18811900</v>
      </c>
      <c r="M281" s="32">
        <f t="shared" si="51"/>
        <v>19511286.557635762</v>
      </c>
      <c r="N281" s="34">
        <f t="shared" si="52"/>
        <v>20284800</v>
      </c>
      <c r="O281" s="34">
        <f t="shared" si="53"/>
        <v>699386.5576357618</v>
      </c>
      <c r="P281" s="34">
        <f t="shared" si="54"/>
        <v>1472900</v>
      </c>
      <c r="Q281" s="60">
        <f t="shared" si="56"/>
        <v>699386.5576357618</v>
      </c>
      <c r="R281" s="60">
        <f t="shared" si="55"/>
        <v>699386.5576357618</v>
      </c>
      <c r="S281" s="61">
        <f t="shared" si="47"/>
        <v>3.7177879833284348E-2</v>
      </c>
    </row>
    <row r="282" spans="1:19" x14ac:dyDescent="0.25">
      <c r="A282" s="7">
        <v>41913</v>
      </c>
      <c r="B282" s="8">
        <v>2022</v>
      </c>
      <c r="C282">
        <f>+VLOOKUP($A282,'USD X Barril WTI'!$A$6060:$B$8189,2,0)</f>
        <v>90.74</v>
      </c>
      <c r="D282" s="36">
        <f>+IFERROR(VLOOKUP($A282,'TASA INTERVENCIÓN'!$A$9:$B$4757,2,0),D281)</f>
        <v>4.4999999999999998E-2</v>
      </c>
      <c r="E282" s="52">
        <v>2.5000000000000001E-3</v>
      </c>
      <c r="F282">
        <f t="shared" si="57"/>
        <v>4.2394014962593429E-2</v>
      </c>
      <c r="G282">
        <f t="shared" si="58"/>
        <v>1.0102903951784206</v>
      </c>
      <c r="H282" s="56">
        <f t="shared" si="48"/>
        <v>26.413380447543375</v>
      </c>
      <c r="I282" s="55">
        <f t="shared" si="49"/>
        <v>2095.6339399458529</v>
      </c>
      <c r="J282" s="33">
        <f t="shared" si="45"/>
        <v>1951.1286557635763</v>
      </c>
      <c r="K282" s="34">
        <f t="shared" si="46"/>
        <v>-70.871344236423738</v>
      </c>
      <c r="L282" s="32">
        <f t="shared" si="50"/>
        <v>18811900</v>
      </c>
      <c r="M282" s="32">
        <f t="shared" si="51"/>
        <v>19511286.557635762</v>
      </c>
      <c r="N282" s="34">
        <f t="shared" si="52"/>
        <v>20220000</v>
      </c>
      <c r="O282" s="34">
        <f t="shared" si="53"/>
        <v>699386.5576357618</v>
      </c>
      <c r="P282" s="34">
        <f t="shared" si="54"/>
        <v>1408100</v>
      </c>
      <c r="Q282" s="60">
        <f t="shared" si="56"/>
        <v>699386.5576357618</v>
      </c>
      <c r="R282" s="60">
        <f t="shared" si="55"/>
        <v>699386.5576357618</v>
      </c>
      <c r="S282" s="61">
        <f t="shared" si="47"/>
        <v>3.7177879833284348E-2</v>
      </c>
    </row>
    <row r="283" spans="1:19" x14ac:dyDescent="0.25">
      <c r="A283" s="7">
        <v>41914</v>
      </c>
      <c r="B283" s="9">
        <v>2025.75</v>
      </c>
      <c r="C283">
        <f>+VLOOKUP($A283,'USD X Barril WTI'!$A$6060:$B$8189,2,0)</f>
        <v>91.02</v>
      </c>
      <c r="D283" s="36">
        <f>+IFERROR(VLOOKUP($A283,'TASA INTERVENCIÓN'!$A$9:$B$4757,2,0),D282)</f>
        <v>4.4999999999999998E-2</v>
      </c>
      <c r="E283" s="52">
        <v>2.5000000000000001E-3</v>
      </c>
      <c r="F283">
        <f t="shared" si="57"/>
        <v>4.2394014962593429E-2</v>
      </c>
      <c r="G283">
        <f t="shared" si="58"/>
        <v>1.0102903951784206</v>
      </c>
      <c r="H283" s="56">
        <f t="shared" si="48"/>
        <v>26.413380447543375</v>
      </c>
      <c r="I283" s="55">
        <f t="shared" si="49"/>
        <v>2099.4225289277724</v>
      </c>
      <c r="J283" s="33">
        <f t="shared" si="45"/>
        <v>1935.2152068923428</v>
      </c>
      <c r="K283" s="34">
        <f t="shared" si="46"/>
        <v>-90.534793107657151</v>
      </c>
      <c r="L283" s="32">
        <f t="shared" si="50"/>
        <v>18654200</v>
      </c>
      <c r="M283" s="32">
        <f t="shared" si="51"/>
        <v>19352152.068923429</v>
      </c>
      <c r="N283" s="34">
        <f t="shared" si="52"/>
        <v>20257500</v>
      </c>
      <c r="O283" s="34">
        <f t="shared" si="53"/>
        <v>697952.06892342865</v>
      </c>
      <c r="P283" s="34">
        <f t="shared" si="54"/>
        <v>1603300</v>
      </c>
      <c r="Q283" s="60">
        <f t="shared" si="56"/>
        <v>697952.06892342865</v>
      </c>
      <c r="R283" s="60">
        <f t="shared" si="55"/>
        <v>697952.06892342865</v>
      </c>
      <c r="S283" s="61">
        <f t="shared" si="47"/>
        <v>3.7415277466920513E-2</v>
      </c>
    </row>
    <row r="284" spans="1:19" x14ac:dyDescent="0.25">
      <c r="A284" s="7">
        <v>41915</v>
      </c>
      <c r="B284" s="8">
        <v>2021.49</v>
      </c>
      <c r="C284">
        <f>+VLOOKUP($A284,'USD X Barril WTI'!$A$6060:$B$8189,2,0)</f>
        <v>89.76</v>
      </c>
      <c r="D284" s="36">
        <f>+IFERROR(VLOOKUP($A284,'TASA INTERVENCIÓN'!$A$9:$B$4757,2,0),D283)</f>
        <v>4.4999999999999998E-2</v>
      </c>
      <c r="E284" s="52">
        <v>2.5000000000000001E-3</v>
      </c>
      <c r="F284">
        <f t="shared" si="57"/>
        <v>4.2394014962593429E-2</v>
      </c>
      <c r="G284">
        <f t="shared" si="58"/>
        <v>1.0102903951784206</v>
      </c>
      <c r="H284" s="56">
        <f t="shared" si="48"/>
        <v>26.413380447543375</v>
      </c>
      <c r="I284" s="55">
        <f t="shared" si="49"/>
        <v>2095.1186918443123</v>
      </c>
      <c r="J284" s="33">
        <f t="shared" si="45"/>
        <v>1926.4461599239839</v>
      </c>
      <c r="K284" s="34">
        <f t="shared" si="46"/>
        <v>-95.043840076016068</v>
      </c>
      <c r="L284" s="32">
        <f t="shared" si="50"/>
        <v>18567300</v>
      </c>
      <c r="M284" s="32">
        <f t="shared" si="51"/>
        <v>19264461.599239841</v>
      </c>
      <c r="N284" s="34">
        <f t="shared" si="52"/>
        <v>20214900</v>
      </c>
      <c r="O284" s="34">
        <f t="shared" si="53"/>
        <v>697161.5992398411</v>
      </c>
      <c r="P284" s="34">
        <f t="shared" si="54"/>
        <v>1647600</v>
      </c>
      <c r="Q284" s="60">
        <f t="shared" si="56"/>
        <v>697161.5992398411</v>
      </c>
      <c r="R284" s="60">
        <f t="shared" si="55"/>
        <v>697161.5992398411</v>
      </c>
      <c r="S284" s="61">
        <f t="shared" si="47"/>
        <v>3.7547817897047017E-2</v>
      </c>
    </row>
    <row r="285" spans="1:19" x14ac:dyDescent="0.25">
      <c r="A285" s="7">
        <v>41916</v>
      </c>
      <c r="B285" s="9">
        <v>2026.2</v>
      </c>
      <c r="C285" t="e">
        <f>+VLOOKUP($A285,'USD X Barril WTI'!$A$6060:$B$8189,2,0)</f>
        <v>#N/A</v>
      </c>
      <c r="D285" s="36">
        <f>+IFERROR(VLOOKUP($A285,'TASA INTERVENCIÓN'!$A$9:$B$4757,2,0),D284)</f>
        <v>4.4999999999999998E-2</v>
      </c>
      <c r="E285" s="52">
        <v>2.5000000000000001E-3</v>
      </c>
      <c r="F285">
        <f t="shared" si="57"/>
        <v>4.2394014962593429E-2</v>
      </c>
      <c r="G285">
        <f t="shared" si="58"/>
        <v>1.0102903951784206</v>
      </c>
      <c r="H285" s="56">
        <f t="shared" si="48"/>
        <v>26.413380447543375</v>
      </c>
      <c r="I285" s="55">
        <f t="shared" si="49"/>
        <v>2099.8771596056026</v>
      </c>
      <c r="J285" s="33">
        <f t="shared" ref="J285:J348" si="59">+I193</f>
        <v>1918.5550267487747</v>
      </c>
      <c r="K285" s="34">
        <f t="shared" si="46"/>
        <v>-107.64497325122534</v>
      </c>
      <c r="L285" s="32">
        <f t="shared" si="50"/>
        <v>18489100</v>
      </c>
      <c r="M285" s="32">
        <f t="shared" si="51"/>
        <v>19185550.267487746</v>
      </c>
      <c r="N285" s="34">
        <f t="shared" si="52"/>
        <v>20262000</v>
      </c>
      <c r="O285" s="34">
        <f t="shared" si="53"/>
        <v>696450.26748774573</v>
      </c>
      <c r="P285" s="34">
        <f t="shared" si="54"/>
        <v>1772900</v>
      </c>
      <c r="Q285" s="60">
        <f t="shared" si="56"/>
        <v>696450.26748774573</v>
      </c>
      <c r="R285" s="60">
        <f t="shared" si="55"/>
        <v>696450.26748774573</v>
      </c>
      <c r="S285" s="61">
        <f t="shared" si="47"/>
        <v>3.7668154073900069E-2</v>
      </c>
    </row>
    <row r="286" spans="1:19" x14ac:dyDescent="0.25">
      <c r="A286" s="7">
        <v>41917</v>
      </c>
      <c r="B286" s="8">
        <v>2026.2</v>
      </c>
      <c r="C286" t="e">
        <f>+VLOOKUP($A286,'USD X Barril WTI'!$A$6060:$B$8189,2,0)</f>
        <v>#N/A</v>
      </c>
      <c r="D286" s="36">
        <f>+IFERROR(VLOOKUP($A286,'TASA INTERVENCIÓN'!$A$9:$B$4757,2,0),D285)</f>
        <v>4.4999999999999998E-2</v>
      </c>
      <c r="E286" s="52">
        <v>2.5000000000000001E-3</v>
      </c>
      <c r="F286">
        <f t="shared" si="57"/>
        <v>4.2394014962593429E-2</v>
      </c>
      <c r="G286">
        <f t="shared" si="58"/>
        <v>1.0102903951784206</v>
      </c>
      <c r="H286" s="56">
        <f t="shared" si="48"/>
        <v>26.413380447543375</v>
      </c>
      <c r="I286" s="55">
        <f t="shared" si="49"/>
        <v>2099.8771596056026</v>
      </c>
      <c r="J286" s="33">
        <f t="shared" si="59"/>
        <v>1918.5550267487747</v>
      </c>
      <c r="K286" s="34">
        <f t="shared" si="46"/>
        <v>-107.64497325122534</v>
      </c>
      <c r="L286" s="32">
        <f t="shared" si="50"/>
        <v>18489100</v>
      </c>
      <c r="M286" s="32">
        <f t="shared" si="51"/>
        <v>19185550.267487746</v>
      </c>
      <c r="N286" s="34">
        <f t="shared" si="52"/>
        <v>20262000</v>
      </c>
      <c r="O286" s="34">
        <f t="shared" si="53"/>
        <v>696450.26748774573</v>
      </c>
      <c r="P286" s="34">
        <f t="shared" si="54"/>
        <v>1772900</v>
      </c>
      <c r="Q286" s="60">
        <f t="shared" si="56"/>
        <v>696450.26748774573</v>
      </c>
      <c r="R286" s="60">
        <f t="shared" si="55"/>
        <v>696450.26748774573</v>
      </c>
      <c r="S286" s="61">
        <f t="shared" si="47"/>
        <v>3.7668154073900069E-2</v>
      </c>
    </row>
    <row r="287" spans="1:19" x14ac:dyDescent="0.25">
      <c r="A287" s="7">
        <v>41918</v>
      </c>
      <c r="B287" s="9">
        <v>2026.2</v>
      </c>
      <c r="C287">
        <f>+VLOOKUP($A287,'USD X Barril WTI'!$A$6060:$B$8189,2,0)</f>
        <v>90.33</v>
      </c>
      <c r="D287" s="36">
        <f>+IFERROR(VLOOKUP($A287,'TASA INTERVENCIÓN'!$A$9:$B$4757,2,0),D286)</f>
        <v>4.4999999999999998E-2</v>
      </c>
      <c r="E287" s="52">
        <v>2.5000000000000001E-3</v>
      </c>
      <c r="F287">
        <f t="shared" si="57"/>
        <v>4.2394014962593429E-2</v>
      </c>
      <c r="G287">
        <f t="shared" si="58"/>
        <v>1.0102903951784206</v>
      </c>
      <c r="H287" s="56">
        <f t="shared" si="48"/>
        <v>26.413380447543375</v>
      </c>
      <c r="I287" s="55">
        <f t="shared" si="49"/>
        <v>2099.8771596056026</v>
      </c>
      <c r="J287" s="33">
        <f t="shared" si="59"/>
        <v>1918.5550267487747</v>
      </c>
      <c r="K287" s="34">
        <f t="shared" si="46"/>
        <v>-107.64497325122534</v>
      </c>
      <c r="L287" s="32">
        <f t="shared" si="50"/>
        <v>18489100</v>
      </c>
      <c r="M287" s="32">
        <f t="shared" si="51"/>
        <v>19185550.267487746</v>
      </c>
      <c r="N287" s="34">
        <f t="shared" si="52"/>
        <v>20262000</v>
      </c>
      <c r="O287" s="34">
        <f t="shared" si="53"/>
        <v>696450.26748774573</v>
      </c>
      <c r="P287" s="34">
        <f t="shared" si="54"/>
        <v>1772900</v>
      </c>
      <c r="Q287" s="60">
        <f t="shared" si="56"/>
        <v>696450.26748774573</v>
      </c>
      <c r="R287" s="60">
        <f t="shared" si="55"/>
        <v>696450.26748774573</v>
      </c>
      <c r="S287" s="61">
        <f t="shared" si="47"/>
        <v>3.7668154073900069E-2</v>
      </c>
    </row>
    <row r="288" spans="1:19" x14ac:dyDescent="0.25">
      <c r="A288" s="7">
        <v>41919</v>
      </c>
      <c r="B288" s="8">
        <v>2028.03</v>
      </c>
      <c r="C288">
        <f>+VLOOKUP($A288,'USD X Barril WTI'!$A$6060:$B$8189,2,0)</f>
        <v>88.89</v>
      </c>
      <c r="D288" s="36">
        <f>+IFERROR(VLOOKUP($A288,'TASA INTERVENCIÓN'!$A$9:$B$4757,2,0),D287)</f>
        <v>4.4999999999999998E-2</v>
      </c>
      <c r="E288" s="52">
        <v>2.5000000000000001E-3</v>
      </c>
      <c r="F288">
        <f t="shared" si="57"/>
        <v>4.2394014962593429E-2</v>
      </c>
      <c r="G288">
        <f t="shared" si="58"/>
        <v>1.0102903951784206</v>
      </c>
      <c r="H288" s="56">
        <f t="shared" si="48"/>
        <v>26.413380447543375</v>
      </c>
      <c r="I288" s="55">
        <f t="shared" si="49"/>
        <v>2101.7259910287789</v>
      </c>
      <c r="J288" s="33">
        <f t="shared" si="59"/>
        <v>1918.5550267487747</v>
      </c>
      <c r="K288" s="34">
        <f t="shared" si="46"/>
        <v>-109.47497325122526</v>
      </c>
      <c r="L288" s="32">
        <f t="shared" si="50"/>
        <v>18489100</v>
      </c>
      <c r="M288" s="32">
        <f t="shared" si="51"/>
        <v>19185550.267487746</v>
      </c>
      <c r="N288" s="34">
        <f t="shared" si="52"/>
        <v>20280300</v>
      </c>
      <c r="O288" s="34">
        <f t="shared" si="53"/>
        <v>696450.26748774573</v>
      </c>
      <c r="P288" s="34">
        <f t="shared" si="54"/>
        <v>1791200</v>
      </c>
      <c r="Q288" s="60">
        <f t="shared" si="56"/>
        <v>696450.26748774573</v>
      </c>
      <c r="R288" s="60">
        <f t="shared" si="55"/>
        <v>696450.26748774573</v>
      </c>
      <c r="S288" s="61">
        <f t="shared" si="47"/>
        <v>3.7668154073900069E-2</v>
      </c>
    </row>
    <row r="289" spans="1:19" x14ac:dyDescent="0.25">
      <c r="A289" s="7">
        <v>41920</v>
      </c>
      <c r="B289" s="9">
        <v>2026.9</v>
      </c>
      <c r="C289">
        <f>+VLOOKUP($A289,'USD X Barril WTI'!$A$6060:$B$8189,2,0)</f>
        <v>87.29</v>
      </c>
      <c r="D289" s="36">
        <f>+IFERROR(VLOOKUP($A289,'TASA INTERVENCIÓN'!$A$9:$B$4757,2,0),D288)</f>
        <v>4.4999999999999998E-2</v>
      </c>
      <c r="E289" s="52">
        <v>2.5000000000000001E-3</v>
      </c>
      <c r="F289">
        <f t="shared" si="57"/>
        <v>4.2394014962593429E-2</v>
      </c>
      <c r="G289">
        <f t="shared" si="58"/>
        <v>1.0102903951784206</v>
      </c>
      <c r="H289" s="56">
        <f t="shared" si="48"/>
        <v>26.413380447543375</v>
      </c>
      <c r="I289" s="55">
        <f t="shared" si="49"/>
        <v>2100.5843628822277</v>
      </c>
      <c r="J289" s="33">
        <f t="shared" si="59"/>
        <v>1918.9283923849416</v>
      </c>
      <c r="K289" s="34">
        <f t="shared" si="46"/>
        <v>-107.97160761505847</v>
      </c>
      <c r="L289" s="32">
        <f t="shared" si="50"/>
        <v>18492800</v>
      </c>
      <c r="M289" s="32">
        <f t="shared" si="51"/>
        <v>19189283.923849415</v>
      </c>
      <c r="N289" s="34">
        <f t="shared" si="52"/>
        <v>20269000</v>
      </c>
      <c r="O289" s="34">
        <f t="shared" si="53"/>
        <v>696483.92384941503</v>
      </c>
      <c r="P289" s="34">
        <f t="shared" si="54"/>
        <v>1776200</v>
      </c>
      <c r="Q289" s="60">
        <f t="shared" si="56"/>
        <v>696483.92384941503</v>
      </c>
      <c r="R289" s="60">
        <f t="shared" si="55"/>
        <v>696483.92384941503</v>
      </c>
      <c r="S289" s="61">
        <f t="shared" si="47"/>
        <v>3.7662437481042081E-2</v>
      </c>
    </row>
    <row r="290" spans="1:19" x14ac:dyDescent="0.25">
      <c r="A290" s="7">
        <v>41921</v>
      </c>
      <c r="B290" s="8">
        <v>2040.31</v>
      </c>
      <c r="C290">
        <f>+VLOOKUP($A290,'USD X Barril WTI'!$A$6060:$B$8189,2,0)</f>
        <v>85.76</v>
      </c>
      <c r="D290" s="36">
        <f>+IFERROR(VLOOKUP($A290,'TASA INTERVENCIÓN'!$A$9:$B$4757,2,0),D289)</f>
        <v>4.4999999999999998E-2</v>
      </c>
      <c r="E290" s="52">
        <v>2.5000000000000001E-3</v>
      </c>
      <c r="F290">
        <f t="shared" si="57"/>
        <v>4.2394014962593429E-2</v>
      </c>
      <c r="G290">
        <f t="shared" si="58"/>
        <v>1.0102903951784206</v>
      </c>
      <c r="H290" s="56">
        <f t="shared" si="48"/>
        <v>26.413380447543375</v>
      </c>
      <c r="I290" s="55">
        <f t="shared" si="49"/>
        <v>2114.1323570815703</v>
      </c>
      <c r="J290" s="33">
        <f t="shared" si="59"/>
        <v>1923.9335101022098</v>
      </c>
      <c r="K290" s="34">
        <f t="shared" si="46"/>
        <v>-116.37648989779018</v>
      </c>
      <c r="L290" s="32">
        <f t="shared" si="50"/>
        <v>18542400</v>
      </c>
      <c r="M290" s="32">
        <f t="shared" si="51"/>
        <v>19239335.101022098</v>
      </c>
      <c r="N290" s="34">
        <f t="shared" si="52"/>
        <v>20403100</v>
      </c>
      <c r="O290" s="34">
        <f t="shared" si="53"/>
        <v>696935.10102209821</v>
      </c>
      <c r="P290" s="34">
        <f t="shared" si="54"/>
        <v>1860700</v>
      </c>
      <c r="Q290" s="60">
        <f t="shared" si="56"/>
        <v>696935.10102209821</v>
      </c>
      <c r="R290" s="60">
        <f t="shared" si="55"/>
        <v>696935.10102209821</v>
      </c>
      <c r="S290" s="61">
        <f t="shared" si="47"/>
        <v>3.7586024517974922E-2</v>
      </c>
    </row>
    <row r="291" spans="1:19" x14ac:dyDescent="0.25">
      <c r="A291" s="7">
        <v>41922</v>
      </c>
      <c r="B291" s="9">
        <v>2041.71</v>
      </c>
      <c r="C291">
        <f>+VLOOKUP($A291,'USD X Barril WTI'!$A$6060:$B$8189,2,0)</f>
        <v>85.87</v>
      </c>
      <c r="D291" s="36">
        <f>+IFERROR(VLOOKUP($A291,'TASA INTERVENCIÓN'!$A$9:$B$4757,2,0),D290)</f>
        <v>4.4999999999999998E-2</v>
      </c>
      <c r="E291" s="52">
        <v>2.5000000000000001E-3</v>
      </c>
      <c r="F291">
        <f t="shared" si="57"/>
        <v>4.2394014962593429E-2</v>
      </c>
      <c r="G291">
        <f t="shared" si="58"/>
        <v>1.0102903951784206</v>
      </c>
      <c r="H291" s="56">
        <f t="shared" si="48"/>
        <v>26.413380447543375</v>
      </c>
      <c r="I291" s="55">
        <f t="shared" si="49"/>
        <v>2115.5467636348199</v>
      </c>
      <c r="J291" s="33">
        <f t="shared" si="59"/>
        <v>1929.6853590918126</v>
      </c>
      <c r="K291" s="34">
        <f t="shared" si="46"/>
        <v>-112.02464090818739</v>
      </c>
      <c r="L291" s="32">
        <f t="shared" si="50"/>
        <v>18599400</v>
      </c>
      <c r="M291" s="32">
        <f t="shared" si="51"/>
        <v>19296853.590918127</v>
      </c>
      <c r="N291" s="34">
        <f t="shared" si="52"/>
        <v>20417100</v>
      </c>
      <c r="O291" s="34">
        <f t="shared" si="53"/>
        <v>697453.59091812745</v>
      </c>
      <c r="P291" s="34">
        <f t="shared" si="54"/>
        <v>1817700</v>
      </c>
      <c r="Q291" s="60">
        <f t="shared" si="56"/>
        <v>697453.59091812745</v>
      </c>
      <c r="R291" s="60">
        <f t="shared" si="55"/>
        <v>697453.59091812745</v>
      </c>
      <c r="S291" s="61">
        <f t="shared" si="47"/>
        <v>3.7498714524023757E-2</v>
      </c>
    </row>
    <row r="292" spans="1:19" x14ac:dyDescent="0.25">
      <c r="A292" s="7">
        <v>41923</v>
      </c>
      <c r="B292" s="8">
        <v>2052.96</v>
      </c>
      <c r="C292" t="e">
        <f>+VLOOKUP($A292,'USD X Barril WTI'!$A$6060:$B$8189,2,0)</f>
        <v>#N/A</v>
      </c>
      <c r="D292" s="36">
        <f>+IFERROR(VLOOKUP($A292,'TASA INTERVENCIÓN'!$A$9:$B$4757,2,0),D291)</f>
        <v>4.4999999999999998E-2</v>
      </c>
      <c r="E292" s="52">
        <v>2.5000000000000001E-3</v>
      </c>
      <c r="F292">
        <f t="shared" si="57"/>
        <v>4.2394014962593429E-2</v>
      </c>
      <c r="G292">
        <f t="shared" si="58"/>
        <v>1.0102903951784206</v>
      </c>
      <c r="H292" s="56">
        <f t="shared" si="48"/>
        <v>26.413380447543375</v>
      </c>
      <c r="I292" s="55">
        <f t="shared" si="49"/>
        <v>2126.9125305805774</v>
      </c>
      <c r="J292" s="33">
        <f t="shared" si="59"/>
        <v>1928.2019875102833</v>
      </c>
      <c r="K292" s="34">
        <f t="shared" si="46"/>
        <v>-124.75801248971675</v>
      </c>
      <c r="L292" s="32">
        <f t="shared" si="50"/>
        <v>18584700</v>
      </c>
      <c r="M292" s="32">
        <f t="shared" si="51"/>
        <v>19282019.875102833</v>
      </c>
      <c r="N292" s="34">
        <f t="shared" si="52"/>
        <v>20529600</v>
      </c>
      <c r="O292" s="34">
        <f t="shared" si="53"/>
        <v>697319.87510283291</v>
      </c>
      <c r="P292" s="34">
        <f t="shared" si="54"/>
        <v>1944900</v>
      </c>
      <c r="Q292" s="60">
        <f t="shared" si="56"/>
        <v>697319.87510283291</v>
      </c>
      <c r="R292" s="60">
        <f t="shared" si="55"/>
        <v>697319.87510283291</v>
      </c>
      <c r="S292" s="61">
        <f t="shared" si="47"/>
        <v>3.7521180062246522E-2</v>
      </c>
    </row>
    <row r="293" spans="1:19" x14ac:dyDescent="0.25">
      <c r="A293" s="7">
        <v>41924</v>
      </c>
      <c r="B293" s="9">
        <v>2052.96</v>
      </c>
      <c r="C293" t="e">
        <f>+VLOOKUP($A293,'USD X Barril WTI'!$A$6060:$B$8189,2,0)</f>
        <v>#N/A</v>
      </c>
      <c r="D293" s="36">
        <f>+IFERROR(VLOOKUP($A293,'TASA INTERVENCIÓN'!$A$9:$B$4757,2,0),D292)</f>
        <v>4.4999999999999998E-2</v>
      </c>
      <c r="E293" s="52">
        <v>2.5000000000000001E-3</v>
      </c>
      <c r="F293">
        <f t="shared" si="57"/>
        <v>4.2394014962593429E-2</v>
      </c>
      <c r="G293">
        <f t="shared" si="58"/>
        <v>1.0102903951784206</v>
      </c>
      <c r="H293" s="56">
        <f t="shared" si="48"/>
        <v>26.413380447543375</v>
      </c>
      <c r="I293" s="55">
        <f t="shared" si="49"/>
        <v>2126.9125305805774</v>
      </c>
      <c r="J293" s="33">
        <f t="shared" si="59"/>
        <v>1922.2483192578879</v>
      </c>
      <c r="K293" s="34">
        <f t="shared" ref="K293:K356" si="60">+J293-B293</f>
        <v>-130.71168074211209</v>
      </c>
      <c r="L293" s="32">
        <f t="shared" si="50"/>
        <v>18525700</v>
      </c>
      <c r="M293" s="32">
        <f t="shared" si="51"/>
        <v>19222483.192578878</v>
      </c>
      <c r="N293" s="34">
        <f t="shared" si="52"/>
        <v>20529600</v>
      </c>
      <c r="O293" s="34">
        <f t="shared" si="53"/>
        <v>696783.19257887825</v>
      </c>
      <c r="P293" s="34">
        <f t="shared" si="54"/>
        <v>2003900</v>
      </c>
      <c r="Q293" s="60">
        <f t="shared" si="56"/>
        <v>696783.19257887825</v>
      </c>
      <c r="R293" s="60">
        <f t="shared" si="55"/>
        <v>696783.19257887825</v>
      </c>
      <c r="S293" s="61">
        <f t="shared" ref="S293:S356" si="61">+R293/L293</f>
        <v>3.7611706579447915E-2</v>
      </c>
    </row>
    <row r="294" spans="1:19" x14ac:dyDescent="0.25">
      <c r="A294" s="7">
        <v>41925</v>
      </c>
      <c r="B294" s="8">
        <v>2052.96</v>
      </c>
      <c r="C294">
        <f>+VLOOKUP($A294,'USD X Barril WTI'!$A$6060:$B$8189,2,0)</f>
        <v>85.73</v>
      </c>
      <c r="D294" s="36">
        <f>+IFERROR(VLOOKUP($A294,'TASA INTERVENCIÓN'!$A$9:$B$4757,2,0),D293)</f>
        <v>4.4999999999999998E-2</v>
      </c>
      <c r="E294" s="52">
        <v>2.5000000000000001E-3</v>
      </c>
      <c r="F294">
        <f t="shared" si="57"/>
        <v>4.2394014962593429E-2</v>
      </c>
      <c r="G294">
        <f t="shared" si="58"/>
        <v>1.0102903951784206</v>
      </c>
      <c r="H294" s="56">
        <f t="shared" ref="H294:H357" si="62">+_xlfn.STDEV.S(A204:A294)</f>
        <v>26.413380447543375</v>
      </c>
      <c r="I294" s="55">
        <f t="shared" ref="I294:I357" si="63">+(B294*G294)+($B$1644*H294)</f>
        <v>2126.9125305805774</v>
      </c>
      <c r="J294" s="33">
        <f t="shared" si="59"/>
        <v>1922.2483192578879</v>
      </c>
      <c r="K294" s="34">
        <f t="shared" si="60"/>
        <v>-130.71168074211209</v>
      </c>
      <c r="L294" s="32">
        <f t="shared" ref="L294:L357" si="64">+$L$99*B202</f>
        <v>18525700</v>
      </c>
      <c r="M294" s="32">
        <f t="shared" ref="M294:M357" si="65">+($L$99*I202)</f>
        <v>19222483.192578878</v>
      </c>
      <c r="N294" s="34">
        <f t="shared" ref="N294:N357" si="66">+$L$99*B294</f>
        <v>20529600</v>
      </c>
      <c r="O294" s="34">
        <f t="shared" ref="O294:O357" si="67">+M294-L294</f>
        <v>696783.19257887825</v>
      </c>
      <c r="P294" s="34">
        <f t="shared" ref="P294:P357" si="68">+N294-L294</f>
        <v>2003900</v>
      </c>
      <c r="Q294" s="60">
        <f t="shared" si="56"/>
        <v>696783.19257887825</v>
      </c>
      <c r="R294" s="60">
        <f t="shared" ref="R294:R357" si="69">+M294-L294</f>
        <v>696783.19257887825</v>
      </c>
      <c r="S294" s="61">
        <f t="shared" si="61"/>
        <v>3.7611706579447915E-2</v>
      </c>
    </row>
    <row r="295" spans="1:19" x14ac:dyDescent="0.25">
      <c r="A295" s="7">
        <v>41926</v>
      </c>
      <c r="B295" s="9">
        <v>2052.96</v>
      </c>
      <c r="C295">
        <f>+VLOOKUP($A295,'USD X Barril WTI'!$A$6060:$B$8189,2,0)</f>
        <v>81.72</v>
      </c>
      <c r="D295" s="36">
        <f>+IFERROR(VLOOKUP($A295,'TASA INTERVENCIÓN'!$A$9:$B$4757,2,0),D294)</f>
        <v>4.4999999999999998E-2</v>
      </c>
      <c r="E295" s="52">
        <v>2.5000000000000001E-3</v>
      </c>
      <c r="F295">
        <f t="shared" si="57"/>
        <v>4.2394014962593429E-2</v>
      </c>
      <c r="G295">
        <f t="shared" si="58"/>
        <v>1.0102903951784206</v>
      </c>
      <c r="H295" s="56">
        <f t="shared" si="62"/>
        <v>26.413380447543375</v>
      </c>
      <c r="I295" s="55">
        <f t="shared" si="63"/>
        <v>2126.9125305805774</v>
      </c>
      <c r="J295" s="33">
        <f t="shared" si="59"/>
        <v>1922.2483192578879</v>
      </c>
      <c r="K295" s="34">
        <f t="shared" si="60"/>
        <v>-130.71168074211209</v>
      </c>
      <c r="L295" s="32">
        <f t="shared" si="64"/>
        <v>18525700</v>
      </c>
      <c r="M295" s="32">
        <f t="shared" si="65"/>
        <v>19222483.192578878</v>
      </c>
      <c r="N295" s="34">
        <f t="shared" si="66"/>
        <v>20529600</v>
      </c>
      <c r="O295" s="34">
        <f t="shared" si="67"/>
        <v>696783.19257887825</v>
      </c>
      <c r="P295" s="34">
        <f t="shared" si="68"/>
        <v>2003900</v>
      </c>
      <c r="Q295" s="60">
        <f t="shared" si="56"/>
        <v>696783.19257887825</v>
      </c>
      <c r="R295" s="60">
        <f t="shared" si="69"/>
        <v>696783.19257887825</v>
      </c>
      <c r="S295" s="61">
        <f t="shared" si="61"/>
        <v>3.7611706579447915E-2</v>
      </c>
    </row>
    <row r="296" spans="1:19" x14ac:dyDescent="0.25">
      <c r="A296" s="7">
        <v>41927</v>
      </c>
      <c r="B296" s="8">
        <v>2049.66</v>
      </c>
      <c r="C296">
        <f>+VLOOKUP($A296,'USD X Barril WTI'!$A$6060:$B$8189,2,0)</f>
        <v>81.819999999999993</v>
      </c>
      <c r="D296" s="36">
        <f>+IFERROR(VLOOKUP($A296,'TASA INTERVENCIÓN'!$A$9:$B$4757,2,0),D295)</f>
        <v>4.4999999999999998E-2</v>
      </c>
      <c r="E296" s="52">
        <v>2.5000000000000001E-3</v>
      </c>
      <c r="F296">
        <f t="shared" si="57"/>
        <v>4.2394014962593429E-2</v>
      </c>
      <c r="G296">
        <f t="shared" si="58"/>
        <v>1.0102903951784206</v>
      </c>
      <c r="H296" s="56">
        <f t="shared" si="62"/>
        <v>26.413380447543375</v>
      </c>
      <c r="I296" s="55">
        <f t="shared" si="63"/>
        <v>2123.5785722764881</v>
      </c>
      <c r="J296" s="33">
        <f t="shared" si="59"/>
        <v>1927.6570755007424</v>
      </c>
      <c r="K296" s="34">
        <f t="shared" si="60"/>
        <v>-122.00292449925746</v>
      </c>
      <c r="L296" s="32">
        <f t="shared" si="64"/>
        <v>18579300</v>
      </c>
      <c r="M296" s="32">
        <f t="shared" si="65"/>
        <v>19276570.755007423</v>
      </c>
      <c r="N296" s="34">
        <f t="shared" si="66"/>
        <v>20496600</v>
      </c>
      <c r="O296" s="34">
        <f t="shared" si="67"/>
        <v>697270.75500742346</v>
      </c>
      <c r="P296" s="34">
        <f t="shared" si="68"/>
        <v>1917300</v>
      </c>
      <c r="Q296" s="60">
        <f t="shared" si="56"/>
        <v>697270.75500742346</v>
      </c>
      <c r="R296" s="60">
        <f t="shared" si="69"/>
        <v>697270.75500742346</v>
      </c>
      <c r="S296" s="61">
        <f t="shared" si="61"/>
        <v>3.7529441637059707E-2</v>
      </c>
    </row>
    <row r="297" spans="1:19" x14ac:dyDescent="0.25">
      <c r="A297" s="7">
        <v>41928</v>
      </c>
      <c r="B297" s="9">
        <v>2057.6999999999998</v>
      </c>
      <c r="C297">
        <f>+VLOOKUP($A297,'USD X Barril WTI'!$A$6060:$B$8189,2,0)</f>
        <v>82.33</v>
      </c>
      <c r="D297" s="36">
        <f>+IFERROR(VLOOKUP($A297,'TASA INTERVENCIÓN'!$A$9:$B$4757,2,0),D296)</f>
        <v>4.4999999999999998E-2</v>
      </c>
      <c r="E297" s="52">
        <v>2.5000000000000001E-3</v>
      </c>
      <c r="F297">
        <f t="shared" si="57"/>
        <v>4.2394014962593429E-2</v>
      </c>
      <c r="G297">
        <f t="shared" si="58"/>
        <v>1.0102903951784206</v>
      </c>
      <c r="H297" s="56">
        <f t="shared" si="62"/>
        <v>26.413380447543375</v>
      </c>
      <c r="I297" s="55">
        <f t="shared" si="63"/>
        <v>2131.7013070537228</v>
      </c>
      <c r="J297" s="33">
        <f t="shared" si="59"/>
        <v>1937.6975838246976</v>
      </c>
      <c r="K297" s="34">
        <f t="shared" si="60"/>
        <v>-120.00241617530219</v>
      </c>
      <c r="L297" s="32">
        <f t="shared" si="64"/>
        <v>18678800</v>
      </c>
      <c r="M297" s="32">
        <f t="shared" si="65"/>
        <v>19376975.838246975</v>
      </c>
      <c r="N297" s="34">
        <f t="shared" si="66"/>
        <v>20577000</v>
      </c>
      <c r="O297" s="34">
        <f t="shared" si="67"/>
        <v>698175.83824697509</v>
      </c>
      <c r="P297" s="34">
        <f t="shared" si="68"/>
        <v>1898200</v>
      </c>
      <c r="Q297" s="60">
        <f t="shared" si="56"/>
        <v>698175.83824697509</v>
      </c>
      <c r="R297" s="60">
        <f t="shared" si="69"/>
        <v>698175.83824697509</v>
      </c>
      <c r="S297" s="61">
        <f t="shared" si="61"/>
        <v>3.7377981361060408E-2</v>
      </c>
    </row>
    <row r="298" spans="1:19" x14ac:dyDescent="0.25">
      <c r="A298" s="7">
        <v>41929</v>
      </c>
      <c r="B298" s="8">
        <v>2074.4</v>
      </c>
      <c r="C298">
        <f>+VLOOKUP($A298,'USD X Barril WTI'!$A$6060:$B$8189,2,0)</f>
        <v>82.8</v>
      </c>
      <c r="D298" s="36">
        <f>+IFERROR(VLOOKUP($A298,'TASA INTERVENCIÓN'!$A$9:$B$4757,2,0),D297)</f>
        <v>4.4999999999999998E-2</v>
      </c>
      <c r="E298" s="52">
        <v>2.5000000000000001E-3</v>
      </c>
      <c r="F298">
        <f t="shared" si="57"/>
        <v>4.2394014962593429E-2</v>
      </c>
      <c r="G298">
        <f t="shared" si="58"/>
        <v>1.0102903951784206</v>
      </c>
      <c r="H298" s="56">
        <f t="shared" si="62"/>
        <v>26.413380447543375</v>
      </c>
      <c r="I298" s="55">
        <f t="shared" si="63"/>
        <v>2148.5731566532027</v>
      </c>
      <c r="J298" s="33">
        <f t="shared" si="59"/>
        <v>1938.2324048710993</v>
      </c>
      <c r="K298" s="34">
        <f t="shared" si="60"/>
        <v>-136.16759512890076</v>
      </c>
      <c r="L298" s="32">
        <f t="shared" si="64"/>
        <v>18684100</v>
      </c>
      <c r="M298" s="32">
        <f t="shared" si="65"/>
        <v>19382324.048710994</v>
      </c>
      <c r="N298" s="34">
        <f t="shared" si="66"/>
        <v>20744000</v>
      </c>
      <c r="O298" s="34">
        <f t="shared" si="67"/>
        <v>698224.04871099442</v>
      </c>
      <c r="P298" s="34">
        <f t="shared" si="68"/>
        <v>2059900</v>
      </c>
      <c r="Q298" s="60">
        <f t="shared" si="56"/>
        <v>698224.04871099442</v>
      </c>
      <c r="R298" s="60">
        <f t="shared" si="69"/>
        <v>698224.04871099442</v>
      </c>
      <c r="S298" s="61">
        <f t="shared" si="61"/>
        <v>3.7369958880063496E-2</v>
      </c>
    </row>
    <row r="299" spans="1:19" x14ac:dyDescent="0.25">
      <c r="A299" s="7">
        <v>41930</v>
      </c>
      <c r="B299" s="9">
        <v>2064.4299999999998</v>
      </c>
      <c r="C299" t="e">
        <f>+VLOOKUP($A299,'USD X Barril WTI'!$A$6060:$B$8189,2,0)</f>
        <v>#N/A</v>
      </c>
      <c r="D299" s="36">
        <f>+IFERROR(VLOOKUP($A299,'TASA INTERVENCIÓN'!$A$9:$B$4757,2,0),D298)</f>
        <v>4.4999999999999998E-2</v>
      </c>
      <c r="E299" s="52">
        <v>2.5000000000000001E-3</v>
      </c>
      <c r="F299">
        <f t="shared" si="57"/>
        <v>4.2394014962593429E-2</v>
      </c>
      <c r="G299">
        <f t="shared" si="58"/>
        <v>1.0102903951784206</v>
      </c>
      <c r="H299" s="56">
        <f t="shared" si="62"/>
        <v>26.413380447543375</v>
      </c>
      <c r="I299" s="55">
        <f t="shared" si="63"/>
        <v>2138.5005614132733</v>
      </c>
      <c r="J299" s="33">
        <f t="shared" si="59"/>
        <v>1942.1275166430055</v>
      </c>
      <c r="K299" s="34">
        <f t="shared" si="60"/>
        <v>-122.30248335699434</v>
      </c>
      <c r="L299" s="32">
        <f t="shared" si="64"/>
        <v>18722700</v>
      </c>
      <c r="M299" s="32">
        <f t="shared" si="65"/>
        <v>19421275.166430056</v>
      </c>
      <c r="N299" s="34">
        <f t="shared" si="66"/>
        <v>20644300</v>
      </c>
      <c r="O299" s="34">
        <f t="shared" si="67"/>
        <v>698575.1664300561</v>
      </c>
      <c r="P299" s="34">
        <f t="shared" si="68"/>
        <v>1921600</v>
      </c>
      <c r="Q299" s="60">
        <f t="shared" si="56"/>
        <v>698575.1664300561</v>
      </c>
      <c r="R299" s="60">
        <f t="shared" si="69"/>
        <v>698575.1664300561</v>
      </c>
      <c r="S299" s="61">
        <f t="shared" si="61"/>
        <v>3.7311667998208384E-2</v>
      </c>
    </row>
    <row r="300" spans="1:19" x14ac:dyDescent="0.25">
      <c r="A300" s="7">
        <v>41931</v>
      </c>
      <c r="B300" s="8">
        <v>2064.4299999999998</v>
      </c>
      <c r="C300" t="e">
        <f>+VLOOKUP($A300,'USD X Barril WTI'!$A$6060:$B$8189,2,0)</f>
        <v>#N/A</v>
      </c>
      <c r="D300" s="36">
        <f>+IFERROR(VLOOKUP($A300,'TASA INTERVENCIÓN'!$A$9:$B$4757,2,0),D299)</f>
        <v>4.4999999999999998E-2</v>
      </c>
      <c r="E300" s="52">
        <v>2.5000000000000001E-3</v>
      </c>
      <c r="F300">
        <f t="shared" si="57"/>
        <v>4.2394014962593429E-2</v>
      </c>
      <c r="G300">
        <f t="shared" si="58"/>
        <v>1.0102903951784206</v>
      </c>
      <c r="H300" s="56">
        <f t="shared" si="62"/>
        <v>26.413380447543375</v>
      </c>
      <c r="I300" s="55">
        <f t="shared" si="63"/>
        <v>2138.5005614132733</v>
      </c>
      <c r="J300" s="33">
        <f t="shared" si="59"/>
        <v>1941.7238781174192</v>
      </c>
      <c r="K300" s="34">
        <f t="shared" si="60"/>
        <v>-122.70612188258065</v>
      </c>
      <c r="L300" s="32">
        <f t="shared" si="64"/>
        <v>18718700</v>
      </c>
      <c r="M300" s="32">
        <f t="shared" si="65"/>
        <v>19417238.78117419</v>
      </c>
      <c r="N300" s="34">
        <f t="shared" si="66"/>
        <v>20644300</v>
      </c>
      <c r="O300" s="34">
        <f t="shared" si="67"/>
        <v>698538.78117419034</v>
      </c>
      <c r="P300" s="34">
        <f t="shared" si="68"/>
        <v>1925600</v>
      </c>
      <c r="Q300" s="60">
        <f t="shared" ref="Q300:Q363" si="70">+IF(P300&gt;0,M300-L300,O300+P300)</f>
        <v>698538.78117419034</v>
      </c>
      <c r="R300" s="60">
        <f t="shared" si="69"/>
        <v>698538.78117419034</v>
      </c>
      <c r="S300" s="61">
        <f t="shared" si="61"/>
        <v>3.7317697338714248E-2</v>
      </c>
    </row>
    <row r="301" spans="1:19" x14ac:dyDescent="0.25">
      <c r="A301" s="7">
        <v>41932</v>
      </c>
      <c r="B301" s="9">
        <v>2064.4299999999998</v>
      </c>
      <c r="C301">
        <f>+VLOOKUP($A301,'USD X Barril WTI'!$A$6060:$B$8189,2,0)</f>
        <v>82.76</v>
      </c>
      <c r="D301" s="36">
        <f>+IFERROR(VLOOKUP($A301,'TASA INTERVENCIÓN'!$A$9:$B$4757,2,0),D300)</f>
        <v>4.4999999999999998E-2</v>
      </c>
      <c r="E301" s="52">
        <v>2.5000000000000001E-3</v>
      </c>
      <c r="F301">
        <f t="shared" si="57"/>
        <v>4.2394014962593429E-2</v>
      </c>
      <c r="G301">
        <f t="shared" si="58"/>
        <v>1.0102903951784206</v>
      </c>
      <c r="H301" s="56">
        <f t="shared" si="62"/>
        <v>26.413380447543375</v>
      </c>
      <c r="I301" s="55">
        <f t="shared" si="63"/>
        <v>2138.5005614132733</v>
      </c>
      <c r="J301" s="33">
        <f t="shared" si="59"/>
        <v>1941.7238781174192</v>
      </c>
      <c r="K301" s="34">
        <f t="shared" si="60"/>
        <v>-122.70612188258065</v>
      </c>
      <c r="L301" s="32">
        <f t="shared" si="64"/>
        <v>18718700</v>
      </c>
      <c r="M301" s="32">
        <f t="shared" si="65"/>
        <v>19417238.78117419</v>
      </c>
      <c r="N301" s="34">
        <f t="shared" si="66"/>
        <v>20644300</v>
      </c>
      <c r="O301" s="34">
        <f t="shared" si="67"/>
        <v>698538.78117419034</v>
      </c>
      <c r="P301" s="34">
        <f t="shared" si="68"/>
        <v>1925600</v>
      </c>
      <c r="Q301" s="60">
        <f t="shared" si="70"/>
        <v>698538.78117419034</v>
      </c>
      <c r="R301" s="60">
        <f t="shared" si="69"/>
        <v>698538.78117419034</v>
      </c>
      <c r="S301" s="61">
        <f t="shared" si="61"/>
        <v>3.7317697338714248E-2</v>
      </c>
    </row>
    <row r="302" spans="1:19" x14ac:dyDescent="0.25">
      <c r="A302" s="7">
        <v>41933</v>
      </c>
      <c r="B302" s="8">
        <v>2065.8200000000002</v>
      </c>
      <c r="C302">
        <f>+VLOOKUP($A302,'USD X Barril WTI'!$A$6060:$B$8189,2,0)</f>
        <v>83.25</v>
      </c>
      <c r="D302" s="36">
        <f>+IFERROR(VLOOKUP($A302,'TASA INTERVENCIÓN'!$A$9:$B$4757,2,0),D301)</f>
        <v>4.4999999999999998E-2</v>
      </c>
      <c r="E302" s="52">
        <v>2.5000000000000001E-3</v>
      </c>
      <c r="F302">
        <f t="shared" si="57"/>
        <v>4.2394014962593429E-2</v>
      </c>
      <c r="G302">
        <f t="shared" si="58"/>
        <v>1.0102903951784206</v>
      </c>
      <c r="H302" s="56">
        <f t="shared" si="62"/>
        <v>26.413380447543375</v>
      </c>
      <c r="I302" s="55">
        <f t="shared" si="63"/>
        <v>2139.9048650625718</v>
      </c>
      <c r="J302" s="33">
        <f t="shared" si="59"/>
        <v>1941.7238781174192</v>
      </c>
      <c r="K302" s="34">
        <f t="shared" si="60"/>
        <v>-124.09612188258097</v>
      </c>
      <c r="L302" s="32">
        <f t="shared" si="64"/>
        <v>18718700</v>
      </c>
      <c r="M302" s="32">
        <f t="shared" si="65"/>
        <v>19417238.78117419</v>
      </c>
      <c r="N302" s="34">
        <f t="shared" si="66"/>
        <v>20658200</v>
      </c>
      <c r="O302" s="34">
        <f t="shared" si="67"/>
        <v>698538.78117419034</v>
      </c>
      <c r="P302" s="34">
        <f t="shared" si="68"/>
        <v>1939500</v>
      </c>
      <c r="Q302" s="60">
        <f t="shared" si="70"/>
        <v>698538.78117419034</v>
      </c>
      <c r="R302" s="60">
        <f t="shared" si="69"/>
        <v>698538.78117419034</v>
      </c>
      <c r="S302" s="61">
        <f t="shared" si="61"/>
        <v>3.7317697338714248E-2</v>
      </c>
    </row>
    <row r="303" spans="1:19" x14ac:dyDescent="0.25">
      <c r="A303" s="7">
        <v>41934</v>
      </c>
      <c r="B303" s="9">
        <v>2048.44</v>
      </c>
      <c r="C303">
        <f>+VLOOKUP($A303,'USD X Barril WTI'!$A$6060:$B$8189,2,0)</f>
        <v>80.52</v>
      </c>
      <c r="D303" s="36">
        <f>+IFERROR(VLOOKUP($A303,'TASA INTERVENCIÓN'!$A$9:$B$4757,2,0),D302)</f>
        <v>4.4999999999999998E-2</v>
      </c>
      <c r="E303" s="52">
        <v>2.5000000000000001E-3</v>
      </c>
      <c r="F303">
        <f t="shared" si="57"/>
        <v>4.2394014962593429E-2</v>
      </c>
      <c r="G303">
        <f t="shared" si="58"/>
        <v>1.0102903951784206</v>
      </c>
      <c r="H303" s="56">
        <f t="shared" si="62"/>
        <v>26.413380447543375</v>
      </c>
      <c r="I303" s="55">
        <f t="shared" si="63"/>
        <v>2122.3460179943709</v>
      </c>
      <c r="J303" s="33">
        <f t="shared" si="59"/>
        <v>1931.0375481525261</v>
      </c>
      <c r="K303" s="34">
        <f t="shared" si="60"/>
        <v>-117.40245184747391</v>
      </c>
      <c r="L303" s="32">
        <f t="shared" si="64"/>
        <v>18612800</v>
      </c>
      <c r="M303" s="32">
        <f t="shared" si="65"/>
        <v>19310375.481525261</v>
      </c>
      <c r="N303" s="34">
        <f t="shared" si="66"/>
        <v>20484400</v>
      </c>
      <c r="O303" s="34">
        <f t="shared" si="67"/>
        <v>697575.48152526096</v>
      </c>
      <c r="P303" s="34">
        <f t="shared" si="68"/>
        <v>1871600</v>
      </c>
      <c r="Q303" s="60">
        <f t="shared" si="70"/>
        <v>697575.48152526096</v>
      </c>
      <c r="R303" s="60">
        <f t="shared" si="69"/>
        <v>697575.48152526096</v>
      </c>
      <c r="S303" s="61">
        <f t="shared" si="61"/>
        <v>3.7478266651189557E-2</v>
      </c>
    </row>
    <row r="304" spans="1:19" x14ac:dyDescent="0.25">
      <c r="A304" s="7">
        <v>41935</v>
      </c>
      <c r="B304" s="8">
        <v>2049.9</v>
      </c>
      <c r="C304">
        <f>+VLOOKUP($A304,'USD X Barril WTI'!$A$6060:$B$8189,2,0)</f>
        <v>82.81</v>
      </c>
      <c r="D304" s="36">
        <f>+IFERROR(VLOOKUP($A304,'TASA INTERVENCIÓN'!$A$9:$B$4757,2,0),D303)</f>
        <v>4.4999999999999998E-2</v>
      </c>
      <c r="E304" s="52">
        <v>2.5000000000000001E-3</v>
      </c>
      <c r="F304">
        <f t="shared" si="57"/>
        <v>4.2394014962593429E-2</v>
      </c>
      <c r="G304">
        <f t="shared" si="58"/>
        <v>1.0102903951784206</v>
      </c>
      <c r="H304" s="56">
        <f t="shared" si="62"/>
        <v>26.413380447543375</v>
      </c>
      <c r="I304" s="55">
        <f t="shared" si="63"/>
        <v>2123.8210419713314</v>
      </c>
      <c r="J304" s="33">
        <f t="shared" si="59"/>
        <v>1918.6256634907522</v>
      </c>
      <c r="K304" s="34">
        <f t="shared" si="60"/>
        <v>-131.27433650924786</v>
      </c>
      <c r="L304" s="32">
        <f t="shared" si="64"/>
        <v>18489800</v>
      </c>
      <c r="M304" s="32">
        <f t="shared" si="65"/>
        <v>19186256.634907521</v>
      </c>
      <c r="N304" s="34">
        <f t="shared" si="66"/>
        <v>20499000</v>
      </c>
      <c r="O304" s="34">
        <f t="shared" si="67"/>
        <v>696456.63490752131</v>
      </c>
      <c r="P304" s="34">
        <f t="shared" si="68"/>
        <v>2009200</v>
      </c>
      <c r="Q304" s="60">
        <f t="shared" si="70"/>
        <v>696456.63490752131</v>
      </c>
      <c r="R304" s="60">
        <f t="shared" si="69"/>
        <v>696456.63490752131</v>
      </c>
      <c r="S304" s="61">
        <f t="shared" si="61"/>
        <v>3.7667072380854379E-2</v>
      </c>
    </row>
    <row r="305" spans="1:19" x14ac:dyDescent="0.25">
      <c r="A305" s="7">
        <v>41936</v>
      </c>
      <c r="B305" s="9">
        <v>2053.39</v>
      </c>
      <c r="C305">
        <f>+VLOOKUP($A305,'USD X Barril WTI'!$A$6060:$B$8189,2,0)</f>
        <v>81.27</v>
      </c>
      <c r="D305" s="36">
        <f>+IFERROR(VLOOKUP($A305,'TASA INTERVENCIÓN'!$A$9:$B$4757,2,0),D304)</f>
        <v>4.4999999999999998E-2</v>
      </c>
      <c r="E305" s="52">
        <v>2.5000000000000001E-3</v>
      </c>
      <c r="F305">
        <f t="shared" si="57"/>
        <v>4.2394014962593429E-2</v>
      </c>
      <c r="G305">
        <f t="shared" si="58"/>
        <v>1.0102903951784206</v>
      </c>
      <c r="H305" s="56">
        <f t="shared" si="62"/>
        <v>26.413380447543375</v>
      </c>
      <c r="I305" s="55">
        <f t="shared" si="63"/>
        <v>2127.3469554505036</v>
      </c>
      <c r="J305" s="33">
        <f t="shared" si="59"/>
        <v>1917.4853846559713</v>
      </c>
      <c r="K305" s="34">
        <f t="shared" si="60"/>
        <v>-135.90461534402857</v>
      </c>
      <c r="L305" s="32">
        <f t="shared" si="64"/>
        <v>18478500</v>
      </c>
      <c r="M305" s="32">
        <f t="shared" si="65"/>
        <v>19174853.846559715</v>
      </c>
      <c r="N305" s="34">
        <f t="shared" si="66"/>
        <v>20533900</v>
      </c>
      <c r="O305" s="34">
        <f t="shared" si="67"/>
        <v>696353.84655971453</v>
      </c>
      <c r="P305" s="34">
        <f t="shared" si="68"/>
        <v>2055400</v>
      </c>
      <c r="Q305" s="60">
        <f t="shared" si="70"/>
        <v>696353.84655971453</v>
      </c>
      <c r="R305" s="60">
        <f t="shared" si="69"/>
        <v>696353.84655971453</v>
      </c>
      <c r="S305" s="61">
        <f t="shared" si="61"/>
        <v>3.7684544013838486E-2</v>
      </c>
    </row>
    <row r="306" spans="1:19" x14ac:dyDescent="0.25">
      <c r="A306" s="7">
        <v>41937</v>
      </c>
      <c r="B306" s="8">
        <v>2065.38</v>
      </c>
      <c r="C306" t="e">
        <f>+VLOOKUP($A306,'USD X Barril WTI'!$A$6060:$B$8189,2,0)</f>
        <v>#N/A</v>
      </c>
      <c r="D306" s="36">
        <f>+IFERROR(VLOOKUP($A306,'TASA INTERVENCIÓN'!$A$9:$B$4757,2,0),D305)</f>
        <v>4.4999999999999998E-2</v>
      </c>
      <c r="E306" s="52">
        <v>2.5000000000000001E-3</v>
      </c>
      <c r="F306">
        <f t="shared" si="57"/>
        <v>4.2394014962593429E-2</v>
      </c>
      <c r="G306">
        <f t="shared" si="58"/>
        <v>1.0102903951784206</v>
      </c>
      <c r="H306" s="56">
        <f t="shared" si="62"/>
        <v>26.413380447543375</v>
      </c>
      <c r="I306" s="55">
        <f t="shared" si="63"/>
        <v>2139.4603372886932</v>
      </c>
      <c r="J306" s="33">
        <f t="shared" si="59"/>
        <v>1915.7396480328111</v>
      </c>
      <c r="K306" s="34">
        <f t="shared" si="60"/>
        <v>-149.64035196718896</v>
      </c>
      <c r="L306" s="32">
        <f t="shared" si="64"/>
        <v>18461200</v>
      </c>
      <c r="M306" s="32">
        <f t="shared" si="65"/>
        <v>19157396.480328113</v>
      </c>
      <c r="N306" s="34">
        <f t="shared" si="66"/>
        <v>20653800</v>
      </c>
      <c r="O306" s="34">
        <f t="shared" si="67"/>
        <v>696196.48032811284</v>
      </c>
      <c r="P306" s="34">
        <f t="shared" si="68"/>
        <v>2192600</v>
      </c>
      <c r="Q306" s="60">
        <f t="shared" si="70"/>
        <v>696196.48032811284</v>
      </c>
      <c r="R306" s="60">
        <f t="shared" si="69"/>
        <v>696196.48032811284</v>
      </c>
      <c r="S306" s="61">
        <f t="shared" si="61"/>
        <v>3.7711334058897192E-2</v>
      </c>
    </row>
    <row r="307" spans="1:19" x14ac:dyDescent="0.25">
      <c r="A307" s="7">
        <v>41938</v>
      </c>
      <c r="B307" s="9">
        <v>2065.38</v>
      </c>
      <c r="C307" t="e">
        <f>+VLOOKUP($A307,'USD X Barril WTI'!$A$6060:$B$8189,2,0)</f>
        <v>#N/A</v>
      </c>
      <c r="D307" s="36">
        <f>+IFERROR(VLOOKUP($A307,'TASA INTERVENCIÓN'!$A$9:$B$4757,2,0),D306)</f>
        <v>4.4999999999999998E-2</v>
      </c>
      <c r="E307" s="52">
        <v>2.5000000000000001E-3</v>
      </c>
      <c r="F307">
        <f t="shared" si="57"/>
        <v>4.2394014962593429E-2</v>
      </c>
      <c r="G307">
        <f t="shared" si="58"/>
        <v>1.0102903951784206</v>
      </c>
      <c r="H307" s="56">
        <f t="shared" si="62"/>
        <v>26.413380447543375</v>
      </c>
      <c r="I307" s="55">
        <f t="shared" si="63"/>
        <v>2139.4603372886932</v>
      </c>
      <c r="J307" s="33">
        <f t="shared" si="59"/>
        <v>1918.2018430388866</v>
      </c>
      <c r="K307" s="34">
        <f t="shared" si="60"/>
        <v>-147.17815696111347</v>
      </c>
      <c r="L307" s="32">
        <f t="shared" si="64"/>
        <v>18485600</v>
      </c>
      <c r="M307" s="32">
        <f t="shared" si="65"/>
        <v>19182018.430388868</v>
      </c>
      <c r="N307" s="34">
        <f t="shared" si="66"/>
        <v>20653800</v>
      </c>
      <c r="O307" s="34">
        <f t="shared" si="67"/>
        <v>696418.43038886786</v>
      </c>
      <c r="P307" s="34">
        <f t="shared" si="68"/>
        <v>2168200</v>
      </c>
      <c r="Q307" s="60">
        <f t="shared" si="70"/>
        <v>696418.43038886786</v>
      </c>
      <c r="R307" s="60">
        <f t="shared" si="69"/>
        <v>696418.43038886786</v>
      </c>
      <c r="S307" s="61">
        <f t="shared" si="61"/>
        <v>3.7673563767952778E-2</v>
      </c>
    </row>
    <row r="308" spans="1:19" x14ac:dyDescent="0.25">
      <c r="A308" s="7">
        <v>41939</v>
      </c>
      <c r="B308" s="8">
        <v>2065.38</v>
      </c>
      <c r="C308">
        <f>+VLOOKUP($A308,'USD X Barril WTI'!$A$6060:$B$8189,2,0)</f>
        <v>81.260000000000005</v>
      </c>
      <c r="D308" s="36">
        <f>+IFERROR(VLOOKUP($A308,'TASA INTERVENCIÓN'!$A$9:$B$4757,2,0),D307)</f>
        <v>4.4999999999999998E-2</v>
      </c>
      <c r="E308" s="52">
        <v>2.5000000000000001E-3</v>
      </c>
      <c r="F308">
        <f t="shared" si="57"/>
        <v>4.2394014962593429E-2</v>
      </c>
      <c r="G308">
        <f t="shared" si="58"/>
        <v>1.0102903951784206</v>
      </c>
      <c r="H308" s="56">
        <f t="shared" si="62"/>
        <v>26.413380447543375</v>
      </c>
      <c r="I308" s="55">
        <f t="shared" si="63"/>
        <v>2139.4603372886932</v>
      </c>
      <c r="J308" s="33">
        <f t="shared" si="59"/>
        <v>1918.2018430388866</v>
      </c>
      <c r="K308" s="34">
        <f t="shared" si="60"/>
        <v>-147.17815696111347</v>
      </c>
      <c r="L308" s="32">
        <f t="shared" si="64"/>
        <v>18485600</v>
      </c>
      <c r="M308" s="32">
        <f t="shared" si="65"/>
        <v>19182018.430388868</v>
      </c>
      <c r="N308" s="34">
        <f t="shared" si="66"/>
        <v>20653800</v>
      </c>
      <c r="O308" s="34">
        <f t="shared" si="67"/>
        <v>696418.43038886786</v>
      </c>
      <c r="P308" s="34">
        <f t="shared" si="68"/>
        <v>2168200</v>
      </c>
      <c r="Q308" s="60">
        <f t="shared" si="70"/>
        <v>696418.43038886786</v>
      </c>
      <c r="R308" s="60">
        <f t="shared" si="69"/>
        <v>696418.43038886786</v>
      </c>
      <c r="S308" s="61">
        <f t="shared" si="61"/>
        <v>3.7673563767952778E-2</v>
      </c>
    </row>
    <row r="309" spans="1:19" x14ac:dyDescent="0.25">
      <c r="A309" s="7">
        <v>41940</v>
      </c>
      <c r="B309" s="9">
        <v>2069.7199999999998</v>
      </c>
      <c r="C309">
        <f>+VLOOKUP($A309,'USD X Barril WTI'!$A$6060:$B$8189,2,0)</f>
        <v>81.36</v>
      </c>
      <c r="D309" s="36">
        <f>+IFERROR(VLOOKUP($A309,'TASA INTERVENCIÓN'!$A$9:$B$4757,2,0),D308)</f>
        <v>4.4999999999999998E-2</v>
      </c>
      <c r="E309" s="52">
        <v>2.5000000000000001E-3</v>
      </c>
      <c r="F309">
        <f t="shared" si="57"/>
        <v>4.2394014962593429E-2</v>
      </c>
      <c r="G309">
        <f t="shared" si="58"/>
        <v>1.0102903951784206</v>
      </c>
      <c r="H309" s="56">
        <f t="shared" si="62"/>
        <v>26.413380447543375</v>
      </c>
      <c r="I309" s="55">
        <f t="shared" si="63"/>
        <v>2143.8449976037673</v>
      </c>
      <c r="J309" s="33">
        <f t="shared" si="59"/>
        <v>1918.2018430388866</v>
      </c>
      <c r="K309" s="34">
        <f t="shared" si="60"/>
        <v>-151.51815696111316</v>
      </c>
      <c r="L309" s="32">
        <f t="shared" si="64"/>
        <v>18485600</v>
      </c>
      <c r="M309" s="32">
        <f t="shared" si="65"/>
        <v>19182018.430388868</v>
      </c>
      <c r="N309" s="34">
        <f t="shared" si="66"/>
        <v>20697199.999999996</v>
      </c>
      <c r="O309" s="34">
        <f t="shared" si="67"/>
        <v>696418.43038886786</v>
      </c>
      <c r="P309" s="34">
        <f t="shared" si="68"/>
        <v>2211599.9999999963</v>
      </c>
      <c r="Q309" s="60">
        <f t="shared" si="70"/>
        <v>696418.43038886786</v>
      </c>
      <c r="R309" s="60">
        <f t="shared" si="69"/>
        <v>696418.43038886786</v>
      </c>
      <c r="S309" s="61">
        <f t="shared" si="61"/>
        <v>3.7673563767952778E-2</v>
      </c>
    </row>
    <row r="310" spans="1:19" x14ac:dyDescent="0.25">
      <c r="A310" s="7">
        <v>41941</v>
      </c>
      <c r="B310" s="8">
        <v>2055.4299999999998</v>
      </c>
      <c r="C310">
        <f>+VLOOKUP($A310,'USD X Barril WTI'!$A$6060:$B$8189,2,0)</f>
        <v>82.25</v>
      </c>
      <c r="D310" s="36">
        <f>+IFERROR(VLOOKUP($A310,'TASA INTERVENCIÓN'!$A$9:$B$4757,2,0),D309)</f>
        <v>4.4999999999999998E-2</v>
      </c>
      <c r="E310" s="52">
        <v>2.5000000000000001E-3</v>
      </c>
      <c r="F310">
        <f t="shared" si="57"/>
        <v>4.2394014962593429E-2</v>
      </c>
      <c r="G310">
        <f t="shared" si="58"/>
        <v>1.0102903951784206</v>
      </c>
      <c r="H310" s="56">
        <f t="shared" si="62"/>
        <v>26.413380447543375</v>
      </c>
      <c r="I310" s="55">
        <f t="shared" si="63"/>
        <v>2129.4079478566678</v>
      </c>
      <c r="J310" s="33">
        <f t="shared" si="59"/>
        <v>1920.2704904825155</v>
      </c>
      <c r="K310" s="34">
        <f t="shared" si="60"/>
        <v>-135.15950951748437</v>
      </c>
      <c r="L310" s="32">
        <f t="shared" si="64"/>
        <v>18506100</v>
      </c>
      <c r="M310" s="32">
        <f t="shared" si="65"/>
        <v>19202704.904825155</v>
      </c>
      <c r="N310" s="34">
        <f t="shared" si="66"/>
        <v>20554300</v>
      </c>
      <c r="O310" s="34">
        <f t="shared" si="67"/>
        <v>696604.90482515469</v>
      </c>
      <c r="P310" s="34">
        <f t="shared" si="68"/>
        <v>2048200</v>
      </c>
      <c r="Q310" s="60">
        <f t="shared" si="70"/>
        <v>696604.90482515469</v>
      </c>
      <c r="R310" s="60">
        <f t="shared" si="69"/>
        <v>696604.90482515469</v>
      </c>
      <c r="S310" s="61">
        <f t="shared" si="61"/>
        <v>3.7641907523743773E-2</v>
      </c>
    </row>
    <row r="311" spans="1:19" x14ac:dyDescent="0.25">
      <c r="A311" s="7">
        <v>41942</v>
      </c>
      <c r="B311" s="9">
        <v>2044.55</v>
      </c>
      <c r="C311">
        <f>+VLOOKUP($A311,'USD X Barril WTI'!$A$6060:$B$8189,2,0)</f>
        <v>81.06</v>
      </c>
      <c r="D311" s="36">
        <f>+IFERROR(VLOOKUP($A311,'TASA INTERVENCIÓN'!$A$9:$B$4757,2,0),D310)</f>
        <v>4.4999999999999998E-2</v>
      </c>
      <c r="E311" s="52">
        <v>2.5000000000000001E-3</v>
      </c>
      <c r="F311">
        <f t="shared" si="57"/>
        <v>4.2394014962593429E-2</v>
      </c>
      <c r="G311">
        <f t="shared" si="58"/>
        <v>1.0102903951784206</v>
      </c>
      <c r="H311" s="56">
        <f t="shared" si="62"/>
        <v>26.413380447543375</v>
      </c>
      <c r="I311" s="55">
        <f t="shared" si="63"/>
        <v>2118.4159883571265</v>
      </c>
      <c r="J311" s="33">
        <f t="shared" si="59"/>
        <v>1922.9849595670826</v>
      </c>
      <c r="K311" s="34">
        <f t="shared" si="60"/>
        <v>-121.56504043291739</v>
      </c>
      <c r="L311" s="32">
        <f t="shared" si="64"/>
        <v>18533000</v>
      </c>
      <c r="M311" s="32">
        <f t="shared" si="65"/>
        <v>19229849.595670827</v>
      </c>
      <c r="N311" s="34">
        <f t="shared" si="66"/>
        <v>20445500</v>
      </c>
      <c r="O311" s="34">
        <f t="shared" si="67"/>
        <v>696849.59567082673</v>
      </c>
      <c r="P311" s="34">
        <f t="shared" si="68"/>
        <v>1912500</v>
      </c>
      <c r="Q311" s="60">
        <f t="shared" si="70"/>
        <v>696849.59567082673</v>
      </c>
      <c r="R311" s="60">
        <f t="shared" si="69"/>
        <v>696849.59567082673</v>
      </c>
      <c r="S311" s="61">
        <f t="shared" si="61"/>
        <v>3.7600474595091284E-2</v>
      </c>
    </row>
    <row r="312" spans="1:19" x14ac:dyDescent="0.25">
      <c r="A312" s="7">
        <v>41943</v>
      </c>
      <c r="B312" s="8">
        <v>2050.52</v>
      </c>
      <c r="C312">
        <f>+VLOOKUP($A312,'USD X Barril WTI'!$A$6060:$B$8189,2,0)</f>
        <v>80.53</v>
      </c>
      <c r="D312" s="36">
        <f>+IFERROR(VLOOKUP($A312,'TASA INTERVENCIÓN'!$A$9:$B$4757,2,0),D311)</f>
        <v>4.4999999999999998E-2</v>
      </c>
      <c r="E312" s="52">
        <v>2.5000000000000001E-3</v>
      </c>
      <c r="F312">
        <f t="shared" si="57"/>
        <v>4.2394014962593429E-2</v>
      </c>
      <c r="G312">
        <f t="shared" si="58"/>
        <v>1.0102903951784206</v>
      </c>
      <c r="H312" s="56">
        <f t="shared" si="62"/>
        <v>26.413380447543375</v>
      </c>
      <c r="I312" s="55">
        <f t="shared" si="63"/>
        <v>2124.447422016342</v>
      </c>
      <c r="J312" s="33">
        <f t="shared" si="59"/>
        <v>1942.2889720532398</v>
      </c>
      <c r="K312" s="34">
        <f t="shared" si="60"/>
        <v>-108.23102794676015</v>
      </c>
      <c r="L312" s="32">
        <f t="shared" si="64"/>
        <v>18724300</v>
      </c>
      <c r="M312" s="32">
        <f t="shared" si="65"/>
        <v>19422889.720532399</v>
      </c>
      <c r="N312" s="34">
        <f t="shared" si="66"/>
        <v>20505200</v>
      </c>
      <c r="O312" s="34">
        <f t="shared" si="67"/>
        <v>698589.72053239867</v>
      </c>
      <c r="P312" s="34">
        <f t="shared" si="68"/>
        <v>1780900</v>
      </c>
      <c r="Q312" s="60">
        <f t="shared" si="70"/>
        <v>698589.72053239867</v>
      </c>
      <c r="R312" s="60">
        <f t="shared" si="69"/>
        <v>698589.72053239867</v>
      </c>
      <c r="S312" s="61">
        <f t="shared" si="61"/>
        <v>3.7309256983299705E-2</v>
      </c>
    </row>
    <row r="313" spans="1:19" x14ac:dyDescent="0.25">
      <c r="A313" s="7">
        <v>41944</v>
      </c>
      <c r="B313" s="9">
        <v>2061.92</v>
      </c>
      <c r="C313" t="e">
        <f>+VLOOKUP($A313,'USD X Barril WTI'!$A$6060:$B$8189,2,0)</f>
        <v>#N/A</v>
      </c>
      <c r="D313" s="36">
        <f>+IFERROR(VLOOKUP($A313,'TASA INTERVENCIÓN'!$A$9:$B$4757,2,0),D312)</f>
        <v>4.4999999999999998E-2</v>
      </c>
      <c r="E313" s="52">
        <v>2.5000000000000001E-3</v>
      </c>
      <c r="F313">
        <f t="shared" si="57"/>
        <v>4.2394014962593429E-2</v>
      </c>
      <c r="G313">
        <f t="shared" si="58"/>
        <v>1.0102903951784206</v>
      </c>
      <c r="H313" s="56">
        <f t="shared" si="62"/>
        <v>26.413380447543375</v>
      </c>
      <c r="I313" s="55">
        <f t="shared" si="63"/>
        <v>2135.9647325213759</v>
      </c>
      <c r="J313" s="33">
        <f t="shared" si="59"/>
        <v>1949.7891641181486</v>
      </c>
      <c r="K313" s="34">
        <f t="shared" si="60"/>
        <v>-112.13083588185145</v>
      </c>
      <c r="L313" s="32">
        <f t="shared" si="64"/>
        <v>18787500</v>
      </c>
      <c r="M313" s="32">
        <f t="shared" si="65"/>
        <v>19497891.641181488</v>
      </c>
      <c r="N313" s="34">
        <f t="shared" si="66"/>
        <v>20619200</v>
      </c>
      <c r="O313" s="34">
        <f t="shared" si="67"/>
        <v>710391.64118148759</v>
      </c>
      <c r="P313" s="34">
        <f t="shared" si="68"/>
        <v>1831700</v>
      </c>
      <c r="Q313" s="60">
        <f t="shared" si="70"/>
        <v>710391.64118148759</v>
      </c>
      <c r="R313" s="60">
        <f t="shared" si="69"/>
        <v>710391.64118148759</v>
      </c>
      <c r="S313" s="61">
        <f t="shared" si="61"/>
        <v>3.7811930335674655E-2</v>
      </c>
    </row>
    <row r="314" spans="1:19" x14ac:dyDescent="0.25">
      <c r="A314" s="7">
        <v>41945</v>
      </c>
      <c r="B314" s="8">
        <v>2061.92</v>
      </c>
      <c r="C314" t="e">
        <f>+VLOOKUP($A314,'USD X Barril WTI'!$A$6060:$B$8189,2,0)</f>
        <v>#N/A</v>
      </c>
      <c r="D314" s="36">
        <f>+IFERROR(VLOOKUP($A314,'TASA INTERVENCIÓN'!$A$9:$B$4757,2,0),D313)</f>
        <v>4.4999999999999998E-2</v>
      </c>
      <c r="E314" s="52">
        <v>2.5000000000000001E-3</v>
      </c>
      <c r="F314">
        <f t="shared" si="57"/>
        <v>4.2394014962593429E-2</v>
      </c>
      <c r="G314">
        <f t="shared" si="58"/>
        <v>1.0102903951784206</v>
      </c>
      <c r="H314" s="56">
        <f t="shared" si="62"/>
        <v>26.413380447543375</v>
      </c>
      <c r="I314" s="55">
        <f t="shared" si="63"/>
        <v>2135.9647325213759</v>
      </c>
      <c r="J314" s="33">
        <f t="shared" si="59"/>
        <v>1944.6397252591</v>
      </c>
      <c r="K314" s="34">
        <f t="shared" si="60"/>
        <v>-117.28027474090004</v>
      </c>
      <c r="L314" s="32">
        <f t="shared" si="64"/>
        <v>18736500</v>
      </c>
      <c r="M314" s="32">
        <f t="shared" si="65"/>
        <v>19446397.252590999</v>
      </c>
      <c r="N314" s="34">
        <f t="shared" si="66"/>
        <v>20619200</v>
      </c>
      <c r="O314" s="34">
        <f t="shared" si="67"/>
        <v>709897.25259099901</v>
      </c>
      <c r="P314" s="34">
        <f t="shared" si="68"/>
        <v>1882700</v>
      </c>
      <c r="Q314" s="60">
        <f t="shared" si="70"/>
        <v>709897.25259099901</v>
      </c>
      <c r="R314" s="60">
        <f t="shared" si="69"/>
        <v>709897.25259099901</v>
      </c>
      <c r="S314" s="61">
        <f t="shared" si="61"/>
        <v>3.7888466500733811E-2</v>
      </c>
    </row>
    <row r="315" spans="1:19" x14ac:dyDescent="0.25">
      <c r="A315" s="7">
        <v>41946</v>
      </c>
      <c r="B315" s="9">
        <v>2061.92</v>
      </c>
      <c r="C315">
        <f>+VLOOKUP($A315,'USD X Barril WTI'!$A$6060:$B$8189,2,0)</f>
        <v>78.77</v>
      </c>
      <c r="D315" s="36">
        <f>+IFERROR(VLOOKUP($A315,'TASA INTERVENCIÓN'!$A$9:$B$4757,2,0),D314)</f>
        <v>4.4999999999999998E-2</v>
      </c>
      <c r="E315" s="52">
        <v>2.5000000000000001E-3</v>
      </c>
      <c r="F315">
        <f t="shared" si="57"/>
        <v>4.2394014962593429E-2</v>
      </c>
      <c r="G315">
        <f t="shared" si="58"/>
        <v>1.0102903951784206</v>
      </c>
      <c r="H315" s="56">
        <f t="shared" si="62"/>
        <v>26.413380447543375</v>
      </c>
      <c r="I315" s="55">
        <f t="shared" si="63"/>
        <v>2135.9647325213759</v>
      </c>
      <c r="J315" s="33">
        <f t="shared" si="59"/>
        <v>1944.6397252591</v>
      </c>
      <c r="K315" s="34">
        <f t="shared" si="60"/>
        <v>-117.28027474090004</v>
      </c>
      <c r="L315" s="32">
        <f t="shared" si="64"/>
        <v>18736500</v>
      </c>
      <c r="M315" s="32">
        <f t="shared" si="65"/>
        <v>19446397.252590999</v>
      </c>
      <c r="N315" s="34">
        <f t="shared" si="66"/>
        <v>20619200</v>
      </c>
      <c r="O315" s="34">
        <f t="shared" si="67"/>
        <v>709897.25259099901</v>
      </c>
      <c r="P315" s="34">
        <f t="shared" si="68"/>
        <v>1882700</v>
      </c>
      <c r="Q315" s="60">
        <f t="shared" si="70"/>
        <v>709897.25259099901</v>
      </c>
      <c r="R315" s="60">
        <f t="shared" si="69"/>
        <v>709897.25259099901</v>
      </c>
      <c r="S315" s="61">
        <f t="shared" si="61"/>
        <v>3.7888466500733811E-2</v>
      </c>
    </row>
    <row r="316" spans="1:19" x14ac:dyDescent="0.25">
      <c r="A316" s="7">
        <v>41947</v>
      </c>
      <c r="B316" s="8">
        <v>2061.92</v>
      </c>
      <c r="C316">
        <f>+VLOOKUP($A316,'USD X Barril WTI'!$A$6060:$B$8189,2,0)</f>
        <v>77.150000000000006</v>
      </c>
      <c r="D316" s="36">
        <f>+IFERROR(VLOOKUP($A316,'TASA INTERVENCIÓN'!$A$9:$B$4757,2,0),D315)</f>
        <v>4.4999999999999998E-2</v>
      </c>
      <c r="E316" s="52">
        <v>2.5000000000000001E-3</v>
      </c>
      <c r="F316">
        <f t="shared" si="57"/>
        <v>4.2394014962593429E-2</v>
      </c>
      <c r="G316">
        <f t="shared" si="58"/>
        <v>1.0102903951784206</v>
      </c>
      <c r="H316" s="56">
        <f t="shared" si="62"/>
        <v>26.413380447543375</v>
      </c>
      <c r="I316" s="55">
        <f t="shared" si="63"/>
        <v>2135.9647325213759</v>
      </c>
      <c r="J316" s="33">
        <f t="shared" si="59"/>
        <v>1944.6397252591</v>
      </c>
      <c r="K316" s="34">
        <f t="shared" si="60"/>
        <v>-117.28027474090004</v>
      </c>
      <c r="L316" s="32">
        <f t="shared" si="64"/>
        <v>18736500</v>
      </c>
      <c r="M316" s="32">
        <f t="shared" si="65"/>
        <v>19446397.252590999</v>
      </c>
      <c r="N316" s="34">
        <f t="shared" si="66"/>
        <v>20619200</v>
      </c>
      <c r="O316" s="34">
        <f t="shared" si="67"/>
        <v>709897.25259099901</v>
      </c>
      <c r="P316" s="34">
        <f t="shared" si="68"/>
        <v>1882700</v>
      </c>
      <c r="Q316" s="60">
        <f t="shared" si="70"/>
        <v>709897.25259099901</v>
      </c>
      <c r="R316" s="60">
        <f t="shared" si="69"/>
        <v>709897.25259099901</v>
      </c>
      <c r="S316" s="61">
        <f t="shared" si="61"/>
        <v>3.7888466500733811E-2</v>
      </c>
    </row>
    <row r="317" spans="1:19" x14ac:dyDescent="0.25">
      <c r="A317" s="7">
        <v>41948</v>
      </c>
      <c r="B317" s="9">
        <v>2076.9899999999998</v>
      </c>
      <c r="C317">
        <f>+VLOOKUP($A317,'USD X Barril WTI'!$A$6060:$B$8189,2,0)</f>
        <v>78.709999999999994</v>
      </c>
      <c r="D317" s="36">
        <f>+IFERROR(VLOOKUP($A317,'TASA INTERVENCIÓN'!$A$9:$B$4757,2,0),D316)</f>
        <v>4.4999999999999998E-2</v>
      </c>
      <c r="E317" s="52">
        <v>2.5000000000000001E-3</v>
      </c>
      <c r="F317">
        <f t="shared" si="57"/>
        <v>4.2394014962593429E-2</v>
      </c>
      <c r="G317">
        <f t="shared" si="58"/>
        <v>1.0102903951784206</v>
      </c>
      <c r="H317" s="56">
        <f t="shared" si="62"/>
        <v>26.413380447543375</v>
      </c>
      <c r="I317" s="55">
        <f t="shared" si="63"/>
        <v>2151.1898087767145</v>
      </c>
      <c r="J317" s="33">
        <f t="shared" si="59"/>
        <v>1949.7184855455735</v>
      </c>
      <c r="K317" s="34">
        <f t="shared" si="60"/>
        <v>-127.27151445442632</v>
      </c>
      <c r="L317" s="32">
        <f t="shared" si="64"/>
        <v>18786800</v>
      </c>
      <c r="M317" s="32">
        <f t="shared" si="65"/>
        <v>19497184.855455734</v>
      </c>
      <c r="N317" s="34">
        <f t="shared" si="66"/>
        <v>20769899.999999996</v>
      </c>
      <c r="O317" s="34">
        <f t="shared" si="67"/>
        <v>710384.85545573384</v>
      </c>
      <c r="P317" s="34">
        <f t="shared" si="68"/>
        <v>1983099.9999999963</v>
      </c>
      <c r="Q317" s="60">
        <f t="shared" si="70"/>
        <v>710384.85545573384</v>
      </c>
      <c r="R317" s="60">
        <f t="shared" si="69"/>
        <v>710384.85545573384</v>
      </c>
      <c r="S317" s="61">
        <f t="shared" si="61"/>
        <v>3.7812978019446303E-2</v>
      </c>
    </row>
    <row r="318" spans="1:19" x14ac:dyDescent="0.25">
      <c r="A318" s="7">
        <v>41949</v>
      </c>
      <c r="B318" s="8">
        <v>2081.2399999999998</v>
      </c>
      <c r="C318">
        <f>+VLOOKUP($A318,'USD X Barril WTI'!$A$6060:$B$8189,2,0)</f>
        <v>77.87</v>
      </c>
      <c r="D318" s="36">
        <f>+IFERROR(VLOOKUP($A318,'TASA INTERVENCIÓN'!$A$9:$B$4757,2,0),D317)</f>
        <v>4.4999999999999998E-2</v>
      </c>
      <c r="E318" s="52">
        <v>2.5000000000000001E-3</v>
      </c>
      <c r="F318">
        <f t="shared" si="57"/>
        <v>4.2394014962593429E-2</v>
      </c>
      <c r="G318">
        <f t="shared" si="58"/>
        <v>1.0102903951784206</v>
      </c>
      <c r="H318" s="56">
        <f t="shared" si="62"/>
        <v>26.413380447543375</v>
      </c>
      <c r="I318" s="55">
        <f t="shared" si="63"/>
        <v>2155.4835429562227</v>
      </c>
      <c r="J318" s="33">
        <f t="shared" si="59"/>
        <v>1963.5210010756118</v>
      </c>
      <c r="K318" s="34">
        <f t="shared" si="60"/>
        <v>-117.71899892438796</v>
      </c>
      <c r="L318" s="32">
        <f t="shared" si="64"/>
        <v>18923500</v>
      </c>
      <c r="M318" s="32">
        <f t="shared" si="65"/>
        <v>19635210.010756116</v>
      </c>
      <c r="N318" s="34">
        <f t="shared" si="66"/>
        <v>20812399.999999996</v>
      </c>
      <c r="O318" s="34">
        <f t="shared" si="67"/>
        <v>711710.01075611636</v>
      </c>
      <c r="P318" s="34">
        <f t="shared" si="68"/>
        <v>1888899.9999999963</v>
      </c>
      <c r="Q318" s="60">
        <f t="shared" si="70"/>
        <v>711710.01075611636</v>
      </c>
      <c r="R318" s="60">
        <f t="shared" si="69"/>
        <v>711710.01075611636</v>
      </c>
      <c r="S318" s="61">
        <f t="shared" si="61"/>
        <v>3.7609850754676266E-2</v>
      </c>
    </row>
    <row r="319" spans="1:19" x14ac:dyDescent="0.25">
      <c r="A319" s="7">
        <v>41950</v>
      </c>
      <c r="B319" s="9">
        <v>2086.86</v>
      </c>
      <c r="C319">
        <f>+VLOOKUP($A319,'USD X Barril WTI'!$A$6060:$B$8189,2,0)</f>
        <v>78.709999999999994</v>
      </c>
      <c r="D319" s="36">
        <f>+IFERROR(VLOOKUP($A319,'TASA INTERVENCIÓN'!$A$9:$B$4757,2,0),D318)</f>
        <v>4.4999999999999998E-2</v>
      </c>
      <c r="E319" s="52">
        <v>2.5000000000000001E-3</v>
      </c>
      <c r="F319">
        <f t="shared" si="57"/>
        <v>4.2394014962593429E-2</v>
      </c>
      <c r="G319">
        <f t="shared" si="58"/>
        <v>1.0102903951784206</v>
      </c>
      <c r="H319" s="56">
        <f t="shared" si="62"/>
        <v>26.413380447543375</v>
      </c>
      <c r="I319" s="55">
        <f t="shared" si="63"/>
        <v>2161.1613749771259</v>
      </c>
      <c r="J319" s="33">
        <f t="shared" si="59"/>
        <v>1959.6437765229161</v>
      </c>
      <c r="K319" s="34">
        <f t="shared" si="60"/>
        <v>-127.21622347708399</v>
      </c>
      <c r="L319" s="32">
        <f t="shared" si="64"/>
        <v>18885100</v>
      </c>
      <c r="M319" s="32">
        <f t="shared" si="65"/>
        <v>19596437.765229162</v>
      </c>
      <c r="N319" s="34">
        <f t="shared" si="66"/>
        <v>20868600</v>
      </c>
      <c r="O319" s="34">
        <f t="shared" si="67"/>
        <v>711337.76522916183</v>
      </c>
      <c r="P319" s="34">
        <f t="shared" si="68"/>
        <v>1983500</v>
      </c>
      <c r="Q319" s="60">
        <f t="shared" si="70"/>
        <v>711337.76522916183</v>
      </c>
      <c r="R319" s="60">
        <f t="shared" si="69"/>
        <v>711337.76522916183</v>
      </c>
      <c r="S319" s="61">
        <f t="shared" si="61"/>
        <v>3.7666613638750221E-2</v>
      </c>
    </row>
    <row r="320" spans="1:19" x14ac:dyDescent="0.25">
      <c r="A320" s="7">
        <v>41951</v>
      </c>
      <c r="B320" s="8">
        <v>2103.25</v>
      </c>
      <c r="C320" t="e">
        <f>+VLOOKUP($A320,'USD X Barril WTI'!$A$6060:$B$8189,2,0)</f>
        <v>#N/A</v>
      </c>
      <c r="D320" s="36">
        <f>+IFERROR(VLOOKUP($A320,'TASA INTERVENCIÓN'!$A$9:$B$4757,2,0),D319)</f>
        <v>4.4999999999999998E-2</v>
      </c>
      <c r="E320" s="52">
        <v>2.5000000000000001E-3</v>
      </c>
      <c r="F320">
        <f t="shared" si="57"/>
        <v>4.2394014962593429E-2</v>
      </c>
      <c r="G320">
        <f t="shared" si="58"/>
        <v>1.0102903951784206</v>
      </c>
      <c r="H320" s="56">
        <f t="shared" si="62"/>
        <v>26.413380447543375</v>
      </c>
      <c r="I320" s="55">
        <f t="shared" si="63"/>
        <v>2177.7200345541</v>
      </c>
      <c r="J320" s="33">
        <f t="shared" si="59"/>
        <v>1959.6437765229161</v>
      </c>
      <c r="K320" s="34">
        <f t="shared" si="60"/>
        <v>-143.60622347708386</v>
      </c>
      <c r="L320" s="32">
        <f t="shared" si="64"/>
        <v>18885100</v>
      </c>
      <c r="M320" s="32">
        <f t="shared" si="65"/>
        <v>19596437.765229162</v>
      </c>
      <c r="N320" s="34">
        <f t="shared" si="66"/>
        <v>21032500</v>
      </c>
      <c r="O320" s="34">
        <f t="shared" si="67"/>
        <v>711337.76522916183</v>
      </c>
      <c r="P320" s="34">
        <f t="shared" si="68"/>
        <v>2147400</v>
      </c>
      <c r="Q320" s="60">
        <f t="shared" si="70"/>
        <v>711337.76522916183</v>
      </c>
      <c r="R320" s="60">
        <f t="shared" si="69"/>
        <v>711337.76522916183</v>
      </c>
      <c r="S320" s="61">
        <f t="shared" si="61"/>
        <v>3.7666613638750221E-2</v>
      </c>
    </row>
    <row r="321" spans="1:19" x14ac:dyDescent="0.25">
      <c r="A321" s="7">
        <v>41952</v>
      </c>
      <c r="B321" s="9">
        <v>2103.25</v>
      </c>
      <c r="C321" t="e">
        <f>+VLOOKUP($A321,'USD X Barril WTI'!$A$6060:$B$8189,2,0)</f>
        <v>#N/A</v>
      </c>
      <c r="D321" s="36">
        <f>+IFERROR(VLOOKUP($A321,'TASA INTERVENCIÓN'!$A$9:$B$4757,2,0),D320)</f>
        <v>4.4999999999999998E-2</v>
      </c>
      <c r="E321" s="52">
        <v>2.5000000000000001E-3</v>
      </c>
      <c r="F321">
        <f t="shared" si="57"/>
        <v>4.2394014962593429E-2</v>
      </c>
      <c r="G321">
        <f t="shared" si="58"/>
        <v>1.0102903951784206</v>
      </c>
      <c r="H321" s="56">
        <f t="shared" si="62"/>
        <v>26.413380447543375</v>
      </c>
      <c r="I321" s="55">
        <f t="shared" si="63"/>
        <v>2177.7200345541</v>
      </c>
      <c r="J321" s="33">
        <f t="shared" si="59"/>
        <v>1962.7536337162242</v>
      </c>
      <c r="K321" s="34">
        <f t="shared" si="60"/>
        <v>-140.49636628377584</v>
      </c>
      <c r="L321" s="32">
        <f t="shared" si="64"/>
        <v>18915900</v>
      </c>
      <c r="M321" s="32">
        <f t="shared" si="65"/>
        <v>19627536.337162241</v>
      </c>
      <c r="N321" s="34">
        <f t="shared" si="66"/>
        <v>21032500</v>
      </c>
      <c r="O321" s="34">
        <f t="shared" si="67"/>
        <v>711636.33716224134</v>
      </c>
      <c r="P321" s="34">
        <f t="shared" si="68"/>
        <v>2116600</v>
      </c>
      <c r="Q321" s="60">
        <f t="shared" si="70"/>
        <v>711636.33716224134</v>
      </c>
      <c r="R321" s="60">
        <f t="shared" si="69"/>
        <v>711636.33716224134</v>
      </c>
      <c r="S321" s="61">
        <f t="shared" si="61"/>
        <v>3.7621066783089428E-2</v>
      </c>
    </row>
    <row r="322" spans="1:19" x14ac:dyDescent="0.25">
      <c r="A322" s="7">
        <v>41953</v>
      </c>
      <c r="B322" s="8">
        <v>2103.25</v>
      </c>
      <c r="C322">
        <f>+VLOOKUP($A322,'USD X Barril WTI'!$A$6060:$B$8189,2,0)</f>
        <v>77.430000000000007</v>
      </c>
      <c r="D322" s="36">
        <f>+IFERROR(VLOOKUP($A322,'TASA INTERVENCIÓN'!$A$9:$B$4757,2,0),D321)</f>
        <v>4.4999999999999998E-2</v>
      </c>
      <c r="E322" s="52">
        <v>2.5000000000000001E-3</v>
      </c>
      <c r="F322">
        <f t="shared" si="57"/>
        <v>4.2394014962593429E-2</v>
      </c>
      <c r="G322">
        <f t="shared" si="58"/>
        <v>1.0102903951784206</v>
      </c>
      <c r="H322" s="56">
        <f t="shared" si="62"/>
        <v>26.413380447543375</v>
      </c>
      <c r="I322" s="55">
        <f t="shared" si="63"/>
        <v>2177.7200345541</v>
      </c>
      <c r="J322" s="33">
        <f t="shared" si="59"/>
        <v>1962.7536337162242</v>
      </c>
      <c r="K322" s="34">
        <f t="shared" si="60"/>
        <v>-140.49636628377584</v>
      </c>
      <c r="L322" s="32">
        <f t="shared" si="64"/>
        <v>18915900</v>
      </c>
      <c r="M322" s="32">
        <f t="shared" si="65"/>
        <v>19627536.337162241</v>
      </c>
      <c r="N322" s="34">
        <f t="shared" si="66"/>
        <v>21032500</v>
      </c>
      <c r="O322" s="34">
        <f t="shared" si="67"/>
        <v>711636.33716224134</v>
      </c>
      <c r="P322" s="34">
        <f t="shared" si="68"/>
        <v>2116600</v>
      </c>
      <c r="Q322" s="60">
        <f t="shared" si="70"/>
        <v>711636.33716224134</v>
      </c>
      <c r="R322" s="60">
        <f t="shared" si="69"/>
        <v>711636.33716224134</v>
      </c>
      <c r="S322" s="61">
        <f t="shared" si="61"/>
        <v>3.7621066783089428E-2</v>
      </c>
    </row>
    <row r="323" spans="1:19" x14ac:dyDescent="0.25">
      <c r="A323" s="7">
        <v>41954</v>
      </c>
      <c r="B323" s="9">
        <v>2103.12</v>
      </c>
      <c r="C323">
        <f>+VLOOKUP($A323,'USD X Barril WTI'!$A$6060:$B$8189,2,0)</f>
        <v>77.849999999999994</v>
      </c>
      <c r="D323" s="36">
        <f>+IFERROR(VLOOKUP($A323,'TASA INTERVENCIÓN'!$A$9:$B$4757,2,0),D322)</f>
        <v>4.4999999999999998E-2</v>
      </c>
      <c r="E323" s="52">
        <v>2.5000000000000001E-3</v>
      </c>
      <c r="F323">
        <f t="shared" si="57"/>
        <v>4.2394014962593429E-2</v>
      </c>
      <c r="G323">
        <f t="shared" si="58"/>
        <v>1.0102903951784206</v>
      </c>
      <c r="H323" s="56">
        <f t="shared" si="62"/>
        <v>26.413380447543375</v>
      </c>
      <c r="I323" s="55">
        <f t="shared" si="63"/>
        <v>2177.5886968027266</v>
      </c>
      <c r="J323" s="33">
        <f t="shared" si="59"/>
        <v>1962.7536337162242</v>
      </c>
      <c r="K323" s="34">
        <f t="shared" si="60"/>
        <v>-140.36636628377573</v>
      </c>
      <c r="L323" s="32">
        <f t="shared" si="64"/>
        <v>18915900</v>
      </c>
      <c r="M323" s="32">
        <f t="shared" si="65"/>
        <v>19627536.337162241</v>
      </c>
      <c r="N323" s="34">
        <f t="shared" si="66"/>
        <v>21031200</v>
      </c>
      <c r="O323" s="34">
        <f t="shared" si="67"/>
        <v>711636.33716224134</v>
      </c>
      <c r="P323" s="34">
        <f t="shared" si="68"/>
        <v>2115300</v>
      </c>
      <c r="Q323" s="60">
        <f t="shared" si="70"/>
        <v>711636.33716224134</v>
      </c>
      <c r="R323" s="60">
        <f t="shared" si="69"/>
        <v>711636.33716224134</v>
      </c>
      <c r="S323" s="61">
        <f t="shared" si="61"/>
        <v>3.7621066783089428E-2</v>
      </c>
    </row>
    <row r="324" spans="1:19" x14ac:dyDescent="0.25">
      <c r="A324" s="7">
        <v>41955</v>
      </c>
      <c r="B324" s="8">
        <v>2103.12</v>
      </c>
      <c r="C324">
        <f>+VLOOKUP($A324,'USD X Barril WTI'!$A$6060:$B$8189,2,0)</f>
        <v>77.16</v>
      </c>
      <c r="D324" s="36">
        <f>+IFERROR(VLOOKUP($A324,'TASA INTERVENCIÓN'!$A$9:$B$4757,2,0),D323)</f>
        <v>4.4999999999999998E-2</v>
      </c>
      <c r="E324" s="52">
        <v>2.5000000000000001E-3</v>
      </c>
      <c r="F324">
        <f t="shared" si="57"/>
        <v>4.2394014962593429E-2</v>
      </c>
      <c r="G324">
        <f t="shared" si="58"/>
        <v>1.0102903951784206</v>
      </c>
      <c r="H324" s="56">
        <f t="shared" si="62"/>
        <v>26.413380447543375</v>
      </c>
      <c r="I324" s="55">
        <f t="shared" si="63"/>
        <v>2177.5886968027266</v>
      </c>
      <c r="J324" s="33">
        <f t="shared" si="59"/>
        <v>1952.6869855937312</v>
      </c>
      <c r="K324" s="34">
        <f t="shared" si="60"/>
        <v>-150.43301440626874</v>
      </c>
      <c r="L324" s="32">
        <f t="shared" si="64"/>
        <v>18816200</v>
      </c>
      <c r="M324" s="32">
        <f t="shared" si="65"/>
        <v>19526869.855937313</v>
      </c>
      <c r="N324" s="34">
        <f t="shared" si="66"/>
        <v>21031200</v>
      </c>
      <c r="O324" s="34">
        <f t="shared" si="67"/>
        <v>710669.85593731329</v>
      </c>
      <c r="P324" s="34">
        <f t="shared" si="68"/>
        <v>2215000</v>
      </c>
      <c r="Q324" s="60">
        <f t="shared" si="70"/>
        <v>710669.85593731329</v>
      </c>
      <c r="R324" s="60">
        <f t="shared" si="69"/>
        <v>710669.85593731329</v>
      </c>
      <c r="S324" s="61">
        <f t="shared" si="61"/>
        <v>3.7769042417561106E-2</v>
      </c>
    </row>
    <row r="325" spans="1:19" x14ac:dyDescent="0.25">
      <c r="A325" s="7">
        <v>41956</v>
      </c>
      <c r="B325" s="9">
        <v>2115.59</v>
      </c>
      <c r="C325">
        <f>+VLOOKUP($A325,'USD X Barril WTI'!$A$6060:$B$8189,2,0)</f>
        <v>74.13</v>
      </c>
      <c r="D325" s="36">
        <f>+IFERROR(VLOOKUP($A325,'TASA INTERVENCIÓN'!$A$9:$B$4757,2,0),D324)</f>
        <v>4.4999999999999998E-2</v>
      </c>
      <c r="E325" s="52">
        <v>2.5000000000000001E-3</v>
      </c>
      <c r="F325">
        <f t="shared" si="57"/>
        <v>4.2394014962593429E-2</v>
      </c>
      <c r="G325">
        <f t="shared" si="58"/>
        <v>1.0102903951784206</v>
      </c>
      <c r="H325" s="56">
        <f t="shared" si="62"/>
        <v>26.413380447543375</v>
      </c>
      <c r="I325" s="55">
        <f t="shared" si="63"/>
        <v>2190.1870180306018</v>
      </c>
      <c r="J325" s="33">
        <f t="shared" si="59"/>
        <v>1948.4260773613419</v>
      </c>
      <c r="K325" s="34">
        <f t="shared" si="60"/>
        <v>-167.16392263865828</v>
      </c>
      <c r="L325" s="32">
        <f t="shared" si="64"/>
        <v>18774000</v>
      </c>
      <c r="M325" s="32">
        <f t="shared" si="65"/>
        <v>19484260.773613419</v>
      </c>
      <c r="N325" s="34">
        <f t="shared" si="66"/>
        <v>21155900</v>
      </c>
      <c r="O325" s="34">
        <f t="shared" si="67"/>
        <v>710260.77361341938</v>
      </c>
      <c r="P325" s="34">
        <f t="shared" si="68"/>
        <v>2381900</v>
      </c>
      <c r="Q325" s="60">
        <f t="shared" si="70"/>
        <v>710260.77361341938</v>
      </c>
      <c r="R325" s="60">
        <f t="shared" si="69"/>
        <v>710260.77361341938</v>
      </c>
      <c r="S325" s="61">
        <f t="shared" si="61"/>
        <v>3.7832149441430672E-2</v>
      </c>
    </row>
    <row r="326" spans="1:19" x14ac:dyDescent="0.25">
      <c r="A326" s="7">
        <v>41957</v>
      </c>
      <c r="B326" s="8">
        <v>2133.0300000000002</v>
      </c>
      <c r="C326">
        <f>+VLOOKUP($A326,'USD X Barril WTI'!$A$6060:$B$8189,2,0)</f>
        <v>75.91</v>
      </c>
      <c r="D326" s="36">
        <f>+IFERROR(VLOOKUP($A326,'TASA INTERVENCIÓN'!$A$9:$B$4757,2,0),D325)</f>
        <v>4.4999999999999998E-2</v>
      </c>
      <c r="E326" s="52">
        <v>2.5000000000000001E-3</v>
      </c>
      <c r="F326">
        <f t="shared" si="57"/>
        <v>4.2394014962593429E-2</v>
      </c>
      <c r="G326">
        <f t="shared" si="58"/>
        <v>1.0102903951784206</v>
      </c>
      <c r="H326" s="56">
        <f t="shared" si="62"/>
        <v>26.413380447543375</v>
      </c>
      <c r="I326" s="55">
        <f t="shared" si="63"/>
        <v>2207.8064825225133</v>
      </c>
      <c r="J326" s="33">
        <f t="shared" si="59"/>
        <v>1954.4135621523533</v>
      </c>
      <c r="K326" s="34">
        <f t="shared" si="60"/>
        <v>-178.61643784764692</v>
      </c>
      <c r="L326" s="32">
        <f t="shared" si="64"/>
        <v>18833300</v>
      </c>
      <c r="M326" s="32">
        <f t="shared" si="65"/>
        <v>19544135.621523533</v>
      </c>
      <c r="N326" s="34">
        <f t="shared" si="66"/>
        <v>21330300.000000004</v>
      </c>
      <c r="O326" s="34">
        <f t="shared" si="67"/>
        <v>710835.62152353302</v>
      </c>
      <c r="P326" s="34">
        <f t="shared" si="68"/>
        <v>2497000.0000000037</v>
      </c>
      <c r="Q326" s="60">
        <f t="shared" si="70"/>
        <v>710835.62152353302</v>
      </c>
      <c r="R326" s="60">
        <f t="shared" si="69"/>
        <v>710835.62152353302</v>
      </c>
      <c r="S326" s="61">
        <f t="shared" si="61"/>
        <v>3.7743551131428535E-2</v>
      </c>
    </row>
    <row r="327" spans="1:19" x14ac:dyDescent="0.25">
      <c r="A327" s="7">
        <v>41958</v>
      </c>
      <c r="B327" s="9">
        <v>2160.4699999999998</v>
      </c>
      <c r="C327" t="e">
        <f>+VLOOKUP($A327,'USD X Barril WTI'!$A$6060:$B$8189,2,0)</f>
        <v>#N/A</v>
      </c>
      <c r="D327" s="36">
        <f>+IFERROR(VLOOKUP($A327,'TASA INTERVENCIÓN'!$A$9:$B$4757,2,0),D326)</f>
        <v>4.4999999999999998E-2</v>
      </c>
      <c r="E327" s="52">
        <v>2.5000000000000001E-3</v>
      </c>
      <c r="F327">
        <f t="shared" si="57"/>
        <v>4.2394014962593429E-2</v>
      </c>
      <c r="G327">
        <f t="shared" si="58"/>
        <v>1.0102903951784206</v>
      </c>
      <c r="H327" s="56">
        <f t="shared" si="62"/>
        <v>26.413380447543375</v>
      </c>
      <c r="I327" s="55">
        <f t="shared" si="63"/>
        <v>2235.5288509662091</v>
      </c>
      <c r="J327" s="33">
        <f t="shared" si="59"/>
        <v>1948.7996641020964</v>
      </c>
      <c r="K327" s="34">
        <f t="shared" si="60"/>
        <v>-211.67033589790344</v>
      </c>
      <c r="L327" s="32">
        <f t="shared" si="64"/>
        <v>18777700</v>
      </c>
      <c r="M327" s="32">
        <f t="shared" si="65"/>
        <v>19487996.641020965</v>
      </c>
      <c r="N327" s="34">
        <f t="shared" si="66"/>
        <v>21604699.999999996</v>
      </c>
      <c r="O327" s="34">
        <f t="shared" si="67"/>
        <v>710296.64102096483</v>
      </c>
      <c r="P327" s="34">
        <f t="shared" si="68"/>
        <v>2826999.9999999963</v>
      </c>
      <c r="Q327" s="60">
        <f t="shared" si="70"/>
        <v>710296.64102096483</v>
      </c>
      <c r="R327" s="60">
        <f t="shared" si="69"/>
        <v>710296.64102096483</v>
      </c>
      <c r="S327" s="61">
        <f t="shared" si="61"/>
        <v>3.7826605016640209E-2</v>
      </c>
    </row>
    <row r="328" spans="1:19" x14ac:dyDescent="0.25">
      <c r="A328" s="7">
        <v>41959</v>
      </c>
      <c r="B328" s="8">
        <v>2160.4699999999998</v>
      </c>
      <c r="C328" t="e">
        <f>+VLOOKUP($A328,'USD X Barril WTI'!$A$6060:$B$8189,2,0)</f>
        <v>#N/A</v>
      </c>
      <c r="D328" s="36">
        <f>+IFERROR(VLOOKUP($A328,'TASA INTERVENCIÓN'!$A$9:$B$4757,2,0),D327)</f>
        <v>4.4999999999999998E-2</v>
      </c>
      <c r="E328" s="52">
        <v>2.5000000000000001E-3</v>
      </c>
      <c r="F328">
        <f t="shared" ref="F328:F391" si="71">((1+D328)/(1+E328))-1</f>
        <v>4.2394014962593429E-2</v>
      </c>
      <c r="G328">
        <f t="shared" ref="G328:G391" si="72">+(1+F328)^(90/365)</f>
        <v>1.0102903951784206</v>
      </c>
      <c r="H328" s="56">
        <f t="shared" si="62"/>
        <v>26.413380447543375</v>
      </c>
      <c r="I328" s="55">
        <f t="shared" si="63"/>
        <v>2235.5288509662091</v>
      </c>
      <c r="J328" s="33">
        <f t="shared" si="59"/>
        <v>1955.9079091153712</v>
      </c>
      <c r="K328" s="34">
        <f t="shared" si="60"/>
        <v>-204.56209088462856</v>
      </c>
      <c r="L328" s="32">
        <f t="shared" si="64"/>
        <v>18848100</v>
      </c>
      <c r="M328" s="32">
        <f t="shared" si="65"/>
        <v>19559079.091153711</v>
      </c>
      <c r="N328" s="34">
        <f t="shared" si="66"/>
        <v>21604699.999999996</v>
      </c>
      <c r="O328" s="34">
        <f t="shared" si="67"/>
        <v>710979.09115371108</v>
      </c>
      <c r="P328" s="34">
        <f t="shared" si="68"/>
        <v>2756599.9999999963</v>
      </c>
      <c r="Q328" s="60">
        <f t="shared" si="70"/>
        <v>710979.09115371108</v>
      </c>
      <c r="R328" s="60">
        <f t="shared" si="69"/>
        <v>710979.09115371108</v>
      </c>
      <c r="S328" s="61">
        <f t="shared" si="61"/>
        <v>3.7721525838345038E-2</v>
      </c>
    </row>
    <row r="329" spans="1:19" x14ac:dyDescent="0.25">
      <c r="A329" s="7">
        <v>41960</v>
      </c>
      <c r="B329" s="9">
        <v>2160.4699999999998</v>
      </c>
      <c r="C329">
        <f>+VLOOKUP($A329,'USD X Barril WTI'!$A$6060:$B$8189,2,0)</f>
        <v>75.64</v>
      </c>
      <c r="D329" s="36">
        <f>+IFERROR(VLOOKUP($A329,'TASA INTERVENCIÓN'!$A$9:$B$4757,2,0),D328)</f>
        <v>4.4999999999999998E-2</v>
      </c>
      <c r="E329" s="52">
        <v>2.5000000000000001E-3</v>
      </c>
      <c r="F329">
        <f t="shared" si="71"/>
        <v>4.2394014962593429E-2</v>
      </c>
      <c r="G329">
        <f t="shared" si="72"/>
        <v>1.0102903951784206</v>
      </c>
      <c r="H329" s="56">
        <f t="shared" si="62"/>
        <v>26.413380447543375</v>
      </c>
      <c r="I329" s="55">
        <f t="shared" si="63"/>
        <v>2235.5288509662091</v>
      </c>
      <c r="J329" s="33">
        <f t="shared" si="59"/>
        <v>1955.9079091153712</v>
      </c>
      <c r="K329" s="34">
        <f t="shared" si="60"/>
        <v>-204.56209088462856</v>
      </c>
      <c r="L329" s="32">
        <f t="shared" si="64"/>
        <v>18848100</v>
      </c>
      <c r="M329" s="32">
        <f t="shared" si="65"/>
        <v>19559079.091153711</v>
      </c>
      <c r="N329" s="34">
        <f t="shared" si="66"/>
        <v>21604699.999999996</v>
      </c>
      <c r="O329" s="34">
        <f t="shared" si="67"/>
        <v>710979.09115371108</v>
      </c>
      <c r="P329" s="34">
        <f t="shared" si="68"/>
        <v>2756599.9999999963</v>
      </c>
      <c r="Q329" s="60">
        <f t="shared" si="70"/>
        <v>710979.09115371108</v>
      </c>
      <c r="R329" s="60">
        <f t="shared" si="69"/>
        <v>710979.09115371108</v>
      </c>
      <c r="S329" s="61">
        <f t="shared" si="61"/>
        <v>3.7721525838345038E-2</v>
      </c>
    </row>
    <row r="330" spans="1:19" x14ac:dyDescent="0.25">
      <c r="A330" s="7">
        <v>41961</v>
      </c>
      <c r="B330" s="8">
        <v>2160.4699999999998</v>
      </c>
      <c r="C330">
        <f>+VLOOKUP($A330,'USD X Barril WTI'!$A$6060:$B$8189,2,0)</f>
        <v>74.55</v>
      </c>
      <c r="D330" s="36">
        <f>+IFERROR(VLOOKUP($A330,'TASA INTERVENCIÓN'!$A$9:$B$4757,2,0),D329)</f>
        <v>4.4999999999999998E-2</v>
      </c>
      <c r="E330" s="52">
        <v>2.5000000000000001E-3</v>
      </c>
      <c r="F330">
        <f t="shared" si="71"/>
        <v>4.2394014962593429E-2</v>
      </c>
      <c r="G330">
        <f t="shared" si="72"/>
        <v>1.0102903951784206</v>
      </c>
      <c r="H330" s="56">
        <f t="shared" si="62"/>
        <v>26.413380447543375</v>
      </c>
      <c r="I330" s="55">
        <f t="shared" si="63"/>
        <v>2235.5288509662091</v>
      </c>
      <c r="J330" s="33">
        <f t="shared" si="59"/>
        <v>1955.9079091153712</v>
      </c>
      <c r="K330" s="34">
        <f t="shared" si="60"/>
        <v>-204.56209088462856</v>
      </c>
      <c r="L330" s="32">
        <f t="shared" si="64"/>
        <v>18848100</v>
      </c>
      <c r="M330" s="32">
        <f t="shared" si="65"/>
        <v>19559079.091153711</v>
      </c>
      <c r="N330" s="34">
        <f t="shared" si="66"/>
        <v>21604699.999999996</v>
      </c>
      <c r="O330" s="34">
        <f t="shared" si="67"/>
        <v>710979.09115371108</v>
      </c>
      <c r="P330" s="34">
        <f t="shared" si="68"/>
        <v>2756599.9999999963</v>
      </c>
      <c r="Q330" s="60">
        <f t="shared" si="70"/>
        <v>710979.09115371108</v>
      </c>
      <c r="R330" s="60">
        <f t="shared" si="69"/>
        <v>710979.09115371108</v>
      </c>
      <c r="S330" s="61">
        <f t="shared" si="61"/>
        <v>3.7721525838345038E-2</v>
      </c>
    </row>
    <row r="331" spans="1:19" x14ac:dyDescent="0.25">
      <c r="A331" s="7">
        <v>41962</v>
      </c>
      <c r="B331" s="9">
        <v>2158.58</v>
      </c>
      <c r="C331">
        <f>+VLOOKUP($A331,'USD X Barril WTI'!$A$6060:$B$8189,2,0)</f>
        <v>74.55</v>
      </c>
      <c r="D331" s="36">
        <f>+IFERROR(VLOOKUP($A331,'TASA INTERVENCIÓN'!$A$9:$B$4757,2,0),D330)</f>
        <v>4.4999999999999998E-2</v>
      </c>
      <c r="E331" s="52">
        <v>2.5000000000000001E-3</v>
      </c>
      <c r="F331">
        <f t="shared" si="71"/>
        <v>4.2394014962593429E-2</v>
      </c>
      <c r="G331">
        <f t="shared" si="72"/>
        <v>1.0102903951784206</v>
      </c>
      <c r="H331" s="56">
        <f t="shared" si="62"/>
        <v>26.413380447543375</v>
      </c>
      <c r="I331" s="55">
        <f t="shared" si="63"/>
        <v>2233.6194021193219</v>
      </c>
      <c r="J331" s="33">
        <f t="shared" si="59"/>
        <v>1955.9079091153712</v>
      </c>
      <c r="K331" s="34">
        <f t="shared" si="60"/>
        <v>-202.67209088462869</v>
      </c>
      <c r="L331" s="32">
        <f t="shared" si="64"/>
        <v>18848100</v>
      </c>
      <c r="M331" s="32">
        <f t="shared" si="65"/>
        <v>19559079.091153711</v>
      </c>
      <c r="N331" s="34">
        <f t="shared" si="66"/>
        <v>21585800</v>
      </c>
      <c r="O331" s="34">
        <f t="shared" si="67"/>
        <v>710979.09115371108</v>
      </c>
      <c r="P331" s="34">
        <f t="shared" si="68"/>
        <v>2737700</v>
      </c>
      <c r="Q331" s="60">
        <f t="shared" si="70"/>
        <v>710979.09115371108</v>
      </c>
      <c r="R331" s="60">
        <f t="shared" si="69"/>
        <v>710979.09115371108</v>
      </c>
      <c r="S331" s="61">
        <f t="shared" si="61"/>
        <v>3.7721525838345038E-2</v>
      </c>
    </row>
    <row r="332" spans="1:19" x14ac:dyDescent="0.25">
      <c r="A332" s="7">
        <v>41963</v>
      </c>
      <c r="B332" s="8">
        <v>2156.73</v>
      </c>
      <c r="C332">
        <f>+VLOOKUP($A332,'USD X Barril WTI'!$A$6060:$B$8189,2,0)</f>
        <v>75.63</v>
      </c>
      <c r="D332" s="36">
        <f>+IFERROR(VLOOKUP($A332,'TASA INTERVENCIÓN'!$A$9:$B$4757,2,0),D331)</f>
        <v>4.4999999999999998E-2</v>
      </c>
      <c r="E332" s="52">
        <v>2.5000000000000001E-3</v>
      </c>
      <c r="F332">
        <f t="shared" si="71"/>
        <v>4.2394014962593429E-2</v>
      </c>
      <c r="G332">
        <f t="shared" si="72"/>
        <v>1.0102903951784206</v>
      </c>
      <c r="H332" s="56">
        <f t="shared" si="62"/>
        <v>26.413380447543375</v>
      </c>
      <c r="I332" s="55">
        <f t="shared" si="63"/>
        <v>2231.7503648882421</v>
      </c>
      <c r="J332" s="33">
        <f t="shared" si="59"/>
        <v>1965.4596133519594</v>
      </c>
      <c r="K332" s="34">
        <f t="shared" si="60"/>
        <v>-191.27038664804058</v>
      </c>
      <c r="L332" s="32">
        <f t="shared" si="64"/>
        <v>18942700</v>
      </c>
      <c r="M332" s="32">
        <f t="shared" si="65"/>
        <v>19654596.133519594</v>
      </c>
      <c r="N332" s="34">
        <f t="shared" si="66"/>
        <v>21567300</v>
      </c>
      <c r="O332" s="34">
        <f t="shared" si="67"/>
        <v>711896.13351959363</v>
      </c>
      <c r="P332" s="34">
        <f t="shared" si="68"/>
        <v>2624600</v>
      </c>
      <c r="Q332" s="60">
        <f t="shared" si="70"/>
        <v>711896.13351959363</v>
      </c>
      <c r="R332" s="60">
        <f t="shared" si="69"/>
        <v>711896.13351959363</v>
      </c>
      <c r="S332" s="61">
        <f t="shared" si="61"/>
        <v>3.7581555613486653E-2</v>
      </c>
    </row>
    <row r="333" spans="1:19" x14ac:dyDescent="0.25">
      <c r="A333" s="7">
        <v>41964</v>
      </c>
      <c r="B333" s="9">
        <v>2156.9299999999998</v>
      </c>
      <c r="C333">
        <f>+VLOOKUP($A333,'USD X Barril WTI'!$A$6060:$B$8189,2,0)</f>
        <v>76.52</v>
      </c>
      <c r="D333" s="36">
        <f>+IFERROR(VLOOKUP($A333,'TASA INTERVENCIÓN'!$A$9:$B$4757,2,0),D332)</f>
        <v>4.4999999999999998E-2</v>
      </c>
      <c r="E333" s="52">
        <v>2.5000000000000001E-3</v>
      </c>
      <c r="F333">
        <f t="shared" si="71"/>
        <v>4.2394014962593429E-2</v>
      </c>
      <c r="G333">
        <f t="shared" si="72"/>
        <v>1.0102903951784206</v>
      </c>
      <c r="H333" s="56">
        <f t="shared" si="62"/>
        <v>26.413380447543375</v>
      </c>
      <c r="I333" s="55">
        <f t="shared" si="63"/>
        <v>2231.9524229672775</v>
      </c>
      <c r="J333" s="33">
        <f t="shared" si="59"/>
        <v>1983.7956544657486</v>
      </c>
      <c r="K333" s="34">
        <f t="shared" si="60"/>
        <v>-173.13434553425122</v>
      </c>
      <c r="L333" s="32">
        <f t="shared" si="64"/>
        <v>19124300</v>
      </c>
      <c r="M333" s="32">
        <f t="shared" si="65"/>
        <v>19837956.544657487</v>
      </c>
      <c r="N333" s="34">
        <f t="shared" si="66"/>
        <v>21569300</v>
      </c>
      <c r="O333" s="34">
        <f t="shared" si="67"/>
        <v>713656.54465748742</v>
      </c>
      <c r="P333" s="34">
        <f t="shared" si="68"/>
        <v>2445000</v>
      </c>
      <c r="Q333" s="60">
        <f t="shared" si="70"/>
        <v>713656.54465748742</v>
      </c>
      <c r="R333" s="60">
        <f t="shared" si="69"/>
        <v>713656.54465748742</v>
      </c>
      <c r="S333" s="61">
        <f t="shared" si="61"/>
        <v>3.7316740725542238E-2</v>
      </c>
    </row>
    <row r="334" spans="1:19" x14ac:dyDescent="0.25">
      <c r="A334" s="7">
        <v>41965</v>
      </c>
      <c r="B334" s="8">
        <v>2142.02</v>
      </c>
      <c r="C334" t="e">
        <f>+VLOOKUP($A334,'USD X Barril WTI'!$A$6060:$B$8189,2,0)</f>
        <v>#N/A</v>
      </c>
      <c r="D334" s="36">
        <f>+IFERROR(VLOOKUP($A334,'TASA INTERVENCIÓN'!$A$9:$B$4757,2,0),D333)</f>
        <v>4.4999999999999998E-2</v>
      </c>
      <c r="E334" s="52">
        <v>2.5000000000000001E-3</v>
      </c>
      <c r="F334">
        <f t="shared" si="71"/>
        <v>4.2394014962593429E-2</v>
      </c>
      <c r="G334">
        <f t="shared" si="72"/>
        <v>1.0102903951784206</v>
      </c>
      <c r="H334" s="56">
        <f t="shared" si="62"/>
        <v>26.413380447543375</v>
      </c>
      <c r="I334" s="55">
        <f t="shared" si="63"/>
        <v>2216.8889931751673</v>
      </c>
      <c r="J334" s="33">
        <f t="shared" si="59"/>
        <v>1991.277486219778</v>
      </c>
      <c r="K334" s="34">
        <f t="shared" si="60"/>
        <v>-150.742513780222</v>
      </c>
      <c r="L334" s="32">
        <f t="shared" si="64"/>
        <v>19198400</v>
      </c>
      <c r="M334" s="32">
        <f t="shared" si="65"/>
        <v>19912774.862197779</v>
      </c>
      <c r="N334" s="34">
        <f t="shared" si="66"/>
        <v>21420200</v>
      </c>
      <c r="O334" s="34">
        <f t="shared" si="67"/>
        <v>714374.86219777912</v>
      </c>
      <c r="P334" s="34">
        <f t="shared" si="68"/>
        <v>2221800</v>
      </c>
      <c r="Q334" s="60">
        <f t="shared" si="70"/>
        <v>714374.86219777912</v>
      </c>
      <c r="R334" s="60">
        <f t="shared" si="69"/>
        <v>714374.86219777912</v>
      </c>
      <c r="S334" s="61">
        <f t="shared" si="61"/>
        <v>3.7210124916544039E-2</v>
      </c>
    </row>
    <row r="335" spans="1:19" x14ac:dyDescent="0.25">
      <c r="A335" s="7">
        <v>41966</v>
      </c>
      <c r="B335" s="9">
        <v>2142.02</v>
      </c>
      <c r="C335" t="e">
        <f>+VLOOKUP($A335,'USD X Barril WTI'!$A$6060:$B$8189,2,0)</f>
        <v>#N/A</v>
      </c>
      <c r="D335" s="36">
        <f>+IFERROR(VLOOKUP($A335,'TASA INTERVENCIÓN'!$A$9:$B$4757,2,0),D334)</f>
        <v>4.4999999999999998E-2</v>
      </c>
      <c r="E335" s="52">
        <v>2.5000000000000001E-3</v>
      </c>
      <c r="F335">
        <f t="shared" si="71"/>
        <v>4.2394014962593429E-2</v>
      </c>
      <c r="G335">
        <f t="shared" si="72"/>
        <v>1.0102903951784206</v>
      </c>
      <c r="H335" s="56">
        <f t="shared" si="62"/>
        <v>26.413380447543375</v>
      </c>
      <c r="I335" s="55">
        <f t="shared" si="63"/>
        <v>2216.8889931751673</v>
      </c>
      <c r="J335" s="33">
        <f t="shared" si="59"/>
        <v>1995.881690376104</v>
      </c>
      <c r="K335" s="34">
        <f t="shared" si="60"/>
        <v>-146.13830962389602</v>
      </c>
      <c r="L335" s="32">
        <f t="shared" si="64"/>
        <v>19244000</v>
      </c>
      <c r="M335" s="32">
        <f t="shared" si="65"/>
        <v>19958816.90376104</v>
      </c>
      <c r="N335" s="34">
        <f t="shared" si="66"/>
        <v>21420200</v>
      </c>
      <c r="O335" s="34">
        <f t="shared" si="67"/>
        <v>714816.90376104042</v>
      </c>
      <c r="P335" s="34">
        <f t="shared" si="68"/>
        <v>2176200</v>
      </c>
      <c r="Q335" s="60">
        <f t="shared" si="70"/>
        <v>714816.90376104042</v>
      </c>
      <c r="R335" s="60">
        <f t="shared" si="69"/>
        <v>714816.90376104042</v>
      </c>
      <c r="S335" s="61">
        <f t="shared" si="61"/>
        <v>3.7144923288351714E-2</v>
      </c>
    </row>
    <row r="336" spans="1:19" x14ac:dyDescent="0.25">
      <c r="A336" s="7">
        <v>41967</v>
      </c>
      <c r="B336" s="8">
        <v>2142.02</v>
      </c>
      <c r="C336">
        <f>+VLOOKUP($A336,'USD X Barril WTI'!$A$6060:$B$8189,2,0)</f>
        <v>75.739999999999995</v>
      </c>
      <c r="D336" s="36">
        <f>+IFERROR(VLOOKUP($A336,'TASA INTERVENCIÓN'!$A$9:$B$4757,2,0),D335)</f>
        <v>4.4999999999999998E-2</v>
      </c>
      <c r="E336" s="52">
        <v>2.5000000000000001E-3</v>
      </c>
      <c r="F336">
        <f t="shared" si="71"/>
        <v>4.2394014962593429E-2</v>
      </c>
      <c r="G336">
        <f t="shared" si="72"/>
        <v>1.0102903951784206</v>
      </c>
      <c r="H336" s="56">
        <f t="shared" si="62"/>
        <v>26.413380447543375</v>
      </c>
      <c r="I336" s="55">
        <f t="shared" si="63"/>
        <v>2216.8889931751673</v>
      </c>
      <c r="J336" s="33">
        <f t="shared" si="59"/>
        <v>1995.881690376104</v>
      </c>
      <c r="K336" s="34">
        <f t="shared" si="60"/>
        <v>-146.13830962389602</v>
      </c>
      <c r="L336" s="32">
        <f t="shared" si="64"/>
        <v>19244000</v>
      </c>
      <c r="M336" s="32">
        <f t="shared" si="65"/>
        <v>19958816.90376104</v>
      </c>
      <c r="N336" s="34">
        <f t="shared" si="66"/>
        <v>21420200</v>
      </c>
      <c r="O336" s="34">
        <f t="shared" si="67"/>
        <v>714816.90376104042</v>
      </c>
      <c r="P336" s="34">
        <f t="shared" si="68"/>
        <v>2176200</v>
      </c>
      <c r="Q336" s="60">
        <f t="shared" si="70"/>
        <v>714816.90376104042</v>
      </c>
      <c r="R336" s="60">
        <f t="shared" si="69"/>
        <v>714816.90376104042</v>
      </c>
      <c r="S336" s="61">
        <f t="shared" si="61"/>
        <v>3.7144923288351714E-2</v>
      </c>
    </row>
    <row r="337" spans="1:19" x14ac:dyDescent="0.25">
      <c r="A337" s="7">
        <v>41968</v>
      </c>
      <c r="B337" s="9">
        <v>2158.12</v>
      </c>
      <c r="C337">
        <f>+VLOOKUP($A337,'USD X Barril WTI'!$A$6060:$B$8189,2,0)</f>
        <v>74.040000000000006</v>
      </c>
      <c r="D337" s="36">
        <f>+IFERROR(VLOOKUP($A337,'TASA INTERVENCIÓN'!$A$9:$B$4757,2,0),D336)</f>
        <v>4.4999999999999998E-2</v>
      </c>
      <c r="E337" s="52">
        <v>2.5000000000000001E-3</v>
      </c>
      <c r="F337">
        <f t="shared" si="71"/>
        <v>4.2394014962593429E-2</v>
      </c>
      <c r="G337">
        <f t="shared" si="72"/>
        <v>1.0102903951784206</v>
      </c>
      <c r="H337" s="56">
        <f t="shared" si="62"/>
        <v>26.413380447543375</v>
      </c>
      <c r="I337" s="55">
        <f t="shared" si="63"/>
        <v>2233.1546685375397</v>
      </c>
      <c r="J337" s="33">
        <f t="shared" si="59"/>
        <v>1995.881690376104</v>
      </c>
      <c r="K337" s="34">
        <f t="shared" si="60"/>
        <v>-162.23830962389593</v>
      </c>
      <c r="L337" s="32">
        <f t="shared" si="64"/>
        <v>19244000</v>
      </c>
      <c r="M337" s="32">
        <f t="shared" si="65"/>
        <v>19958816.90376104</v>
      </c>
      <c r="N337" s="34">
        <f t="shared" si="66"/>
        <v>21581200</v>
      </c>
      <c r="O337" s="34">
        <f t="shared" si="67"/>
        <v>714816.90376104042</v>
      </c>
      <c r="P337" s="34">
        <f t="shared" si="68"/>
        <v>2337200</v>
      </c>
      <c r="Q337" s="60">
        <f t="shared" si="70"/>
        <v>714816.90376104042</v>
      </c>
      <c r="R337" s="60">
        <f t="shared" si="69"/>
        <v>714816.90376104042</v>
      </c>
      <c r="S337" s="61">
        <f t="shared" si="61"/>
        <v>3.7144923288351714E-2</v>
      </c>
    </row>
    <row r="338" spans="1:19" x14ac:dyDescent="0.25">
      <c r="A338" s="7">
        <v>41969</v>
      </c>
      <c r="B338" s="8">
        <v>2162.15</v>
      </c>
      <c r="C338">
        <f>+VLOOKUP($A338,'USD X Barril WTI'!$A$6060:$B$8189,2,0)</f>
        <v>73.7</v>
      </c>
      <c r="D338" s="36">
        <f>+IFERROR(VLOOKUP($A338,'TASA INTERVENCIÓN'!$A$9:$B$4757,2,0),D337)</f>
        <v>4.4999999999999998E-2</v>
      </c>
      <c r="E338" s="52">
        <v>2.5000000000000001E-3</v>
      </c>
      <c r="F338">
        <f t="shared" si="71"/>
        <v>4.2394014962593429E-2</v>
      </c>
      <c r="G338">
        <f t="shared" si="72"/>
        <v>1.0102903951784206</v>
      </c>
      <c r="H338" s="56">
        <f t="shared" si="62"/>
        <v>26.413380447543375</v>
      </c>
      <c r="I338" s="55">
        <f t="shared" si="63"/>
        <v>2237.226138830109</v>
      </c>
      <c r="J338" s="33">
        <f t="shared" si="59"/>
        <v>2003.9491445886133</v>
      </c>
      <c r="K338" s="34">
        <f t="shared" si="60"/>
        <v>-158.20085541138678</v>
      </c>
      <c r="L338" s="32">
        <f t="shared" si="64"/>
        <v>19323900</v>
      </c>
      <c r="M338" s="32">
        <f t="shared" si="65"/>
        <v>20039491.445886131</v>
      </c>
      <c r="N338" s="34">
        <f t="shared" si="66"/>
        <v>21621500</v>
      </c>
      <c r="O338" s="34">
        <f t="shared" si="67"/>
        <v>715591.44588613138</v>
      </c>
      <c r="P338" s="34">
        <f t="shared" si="68"/>
        <v>2297600</v>
      </c>
      <c r="Q338" s="60">
        <f t="shared" si="70"/>
        <v>715591.44588613138</v>
      </c>
      <c r="R338" s="60">
        <f t="shared" si="69"/>
        <v>715591.44588613138</v>
      </c>
      <c r="S338" s="61">
        <f t="shared" si="61"/>
        <v>3.7031419428072559E-2</v>
      </c>
    </row>
    <row r="339" spans="1:19" x14ac:dyDescent="0.25">
      <c r="A339" s="7">
        <v>41970</v>
      </c>
      <c r="B339" s="9">
        <v>2165.15</v>
      </c>
      <c r="C339" t="e">
        <f>+VLOOKUP($A339,'USD X Barril WTI'!$A$6060:$B$8189,2,0)</f>
        <v>#N/A</v>
      </c>
      <c r="D339" s="36">
        <f>+IFERROR(VLOOKUP($A339,'TASA INTERVENCIÓN'!$A$9:$B$4757,2,0),D338)</f>
        <v>4.4999999999999998E-2</v>
      </c>
      <c r="E339" s="52">
        <v>2.5000000000000001E-3</v>
      </c>
      <c r="F339">
        <f t="shared" si="71"/>
        <v>4.2394014962593429E-2</v>
      </c>
      <c r="G339">
        <f t="shared" si="72"/>
        <v>1.0102903951784206</v>
      </c>
      <c r="H339" s="56">
        <f t="shared" si="62"/>
        <v>26.413380447543375</v>
      </c>
      <c r="I339" s="55">
        <f t="shared" si="63"/>
        <v>2240.257010015644</v>
      </c>
      <c r="J339" s="33">
        <f t="shared" si="59"/>
        <v>2000.1930833031897</v>
      </c>
      <c r="K339" s="34">
        <f t="shared" si="60"/>
        <v>-164.95691669681037</v>
      </c>
      <c r="L339" s="32">
        <f t="shared" si="64"/>
        <v>19286700</v>
      </c>
      <c r="M339" s="32">
        <f t="shared" si="65"/>
        <v>20001930.833031897</v>
      </c>
      <c r="N339" s="34">
        <f t="shared" si="66"/>
        <v>21651500</v>
      </c>
      <c r="O339" s="34">
        <f t="shared" si="67"/>
        <v>715230.8330318965</v>
      </c>
      <c r="P339" s="34">
        <f t="shared" si="68"/>
        <v>2364800</v>
      </c>
      <c r="Q339" s="60">
        <f t="shared" si="70"/>
        <v>715230.8330318965</v>
      </c>
      <c r="R339" s="60">
        <f t="shared" si="69"/>
        <v>715230.8330318965</v>
      </c>
      <c r="S339" s="61">
        <f t="shared" si="61"/>
        <v>3.7084147782248729E-2</v>
      </c>
    </row>
    <row r="340" spans="1:19" x14ac:dyDescent="0.25">
      <c r="A340" s="7">
        <v>41971</v>
      </c>
      <c r="B340" s="8">
        <v>2165.15</v>
      </c>
      <c r="C340">
        <f>+VLOOKUP($A340,'USD X Barril WTI'!$A$6060:$B$8189,2,0)</f>
        <v>65.94</v>
      </c>
      <c r="D340" s="36">
        <f>+IFERROR(VLOOKUP($A340,'TASA INTERVENCIÓN'!$A$9:$B$4757,2,0),D339)</f>
        <v>4.4999999999999998E-2</v>
      </c>
      <c r="E340" s="52">
        <v>2.5000000000000001E-3</v>
      </c>
      <c r="F340">
        <f t="shared" si="71"/>
        <v>4.2394014962593429E-2</v>
      </c>
      <c r="G340">
        <f t="shared" si="72"/>
        <v>1.0102903951784206</v>
      </c>
      <c r="H340" s="56">
        <f t="shared" si="62"/>
        <v>26.413380447543375</v>
      </c>
      <c r="I340" s="55">
        <f t="shared" si="63"/>
        <v>2240.257010015644</v>
      </c>
      <c r="J340" s="33">
        <f t="shared" si="59"/>
        <v>1998.4261189888102</v>
      </c>
      <c r="K340" s="34">
        <f t="shared" si="60"/>
        <v>-166.72388101118986</v>
      </c>
      <c r="L340" s="32">
        <f t="shared" si="64"/>
        <v>19269200</v>
      </c>
      <c r="M340" s="32">
        <f t="shared" si="65"/>
        <v>19984261.189888101</v>
      </c>
      <c r="N340" s="34">
        <f t="shared" si="66"/>
        <v>21651500</v>
      </c>
      <c r="O340" s="34">
        <f t="shared" si="67"/>
        <v>715061.18988810107</v>
      </c>
      <c r="P340" s="34">
        <f t="shared" si="68"/>
        <v>2382300</v>
      </c>
      <c r="Q340" s="60">
        <f t="shared" si="70"/>
        <v>715061.18988810107</v>
      </c>
      <c r="R340" s="60">
        <f t="shared" si="69"/>
        <v>715061.18988810107</v>
      </c>
      <c r="S340" s="61">
        <f t="shared" si="61"/>
        <v>3.7109023202213952E-2</v>
      </c>
    </row>
    <row r="341" spans="1:19" x14ac:dyDescent="0.25">
      <c r="A341" s="7">
        <v>41972</v>
      </c>
      <c r="B341" s="9">
        <v>2206.19</v>
      </c>
      <c r="C341" t="e">
        <f>+VLOOKUP($A341,'USD X Barril WTI'!$A$6060:$B$8189,2,0)</f>
        <v>#N/A</v>
      </c>
      <c r="D341" s="36">
        <f>+IFERROR(VLOOKUP($A341,'TASA INTERVENCIÓN'!$A$9:$B$4757,2,0),D340)</f>
        <v>4.4999999999999998E-2</v>
      </c>
      <c r="E341" s="52">
        <v>2.5000000000000001E-3</v>
      </c>
      <c r="F341">
        <f t="shared" si="71"/>
        <v>4.2394014962593429E-2</v>
      </c>
      <c r="G341">
        <f t="shared" si="72"/>
        <v>1.0102903951784206</v>
      </c>
      <c r="H341" s="56">
        <f t="shared" si="62"/>
        <v>26.413380447543375</v>
      </c>
      <c r="I341" s="55">
        <f t="shared" si="63"/>
        <v>2281.7193278337668</v>
      </c>
      <c r="J341" s="33">
        <f t="shared" si="59"/>
        <v>2006.6248334075308</v>
      </c>
      <c r="K341" s="34">
        <f t="shared" si="60"/>
        <v>-199.56516659246927</v>
      </c>
      <c r="L341" s="32">
        <f t="shared" si="64"/>
        <v>19350400</v>
      </c>
      <c r="M341" s="32">
        <f t="shared" si="65"/>
        <v>20066248.334075309</v>
      </c>
      <c r="N341" s="34">
        <f t="shared" si="66"/>
        <v>22061900</v>
      </c>
      <c r="O341" s="34">
        <f t="shared" si="67"/>
        <v>715848.33407530934</v>
      </c>
      <c r="P341" s="34">
        <f t="shared" si="68"/>
        <v>2711500</v>
      </c>
      <c r="Q341" s="60">
        <f t="shared" si="70"/>
        <v>715848.33407530934</v>
      </c>
      <c r="R341" s="60">
        <f t="shared" si="69"/>
        <v>715848.33407530934</v>
      </c>
      <c r="S341" s="61">
        <f t="shared" si="61"/>
        <v>3.6993981213582633E-2</v>
      </c>
    </row>
    <row r="342" spans="1:19" x14ac:dyDescent="0.25">
      <c r="A342" s="7">
        <v>41973</v>
      </c>
      <c r="B342" s="8">
        <v>2206.19</v>
      </c>
      <c r="C342" t="e">
        <f>+VLOOKUP($A342,'USD X Barril WTI'!$A$6060:$B$8189,2,0)</f>
        <v>#N/A</v>
      </c>
      <c r="D342" s="36">
        <f>+IFERROR(VLOOKUP($A342,'TASA INTERVENCIÓN'!$A$9:$B$4757,2,0),D341)</f>
        <v>4.4999999999999998E-2</v>
      </c>
      <c r="E342" s="52">
        <v>2.5000000000000001E-3</v>
      </c>
      <c r="F342">
        <f t="shared" si="71"/>
        <v>4.2394014962593429E-2</v>
      </c>
      <c r="G342">
        <f t="shared" si="72"/>
        <v>1.0102903951784206</v>
      </c>
      <c r="H342" s="56">
        <f t="shared" si="62"/>
        <v>26.413380447543375</v>
      </c>
      <c r="I342" s="55">
        <f t="shared" si="63"/>
        <v>2281.7193278337668</v>
      </c>
      <c r="J342" s="33">
        <f t="shared" si="59"/>
        <v>1990.045659669182</v>
      </c>
      <c r="K342" s="34">
        <f t="shared" si="60"/>
        <v>-216.14434033081807</v>
      </c>
      <c r="L342" s="32">
        <f t="shared" si="64"/>
        <v>19186200</v>
      </c>
      <c r="M342" s="32">
        <f t="shared" si="65"/>
        <v>19900456.596691821</v>
      </c>
      <c r="N342" s="34">
        <f t="shared" si="66"/>
        <v>22061900</v>
      </c>
      <c r="O342" s="34">
        <f t="shared" si="67"/>
        <v>714256.59669182077</v>
      </c>
      <c r="P342" s="34">
        <f t="shared" si="68"/>
        <v>2875700</v>
      </c>
      <c r="Q342" s="60">
        <f t="shared" si="70"/>
        <v>714256.59669182077</v>
      </c>
      <c r="R342" s="60">
        <f t="shared" si="69"/>
        <v>714256.59669182077</v>
      </c>
      <c r="S342" s="61">
        <f t="shared" si="61"/>
        <v>3.722762176417533E-2</v>
      </c>
    </row>
    <row r="343" spans="1:19" x14ac:dyDescent="0.25">
      <c r="A343" s="7">
        <v>41974</v>
      </c>
      <c r="B343" s="9">
        <v>2206.19</v>
      </c>
      <c r="C343">
        <f>+VLOOKUP($A343,'USD X Barril WTI'!$A$6060:$B$8189,2,0)</f>
        <v>68.98</v>
      </c>
      <c r="D343" s="36">
        <f>+IFERROR(VLOOKUP($A343,'TASA INTERVENCIÓN'!$A$9:$B$4757,2,0),D342)</f>
        <v>4.4999999999999998E-2</v>
      </c>
      <c r="E343" s="52">
        <v>2.5000000000000001E-3</v>
      </c>
      <c r="F343">
        <f t="shared" si="71"/>
        <v>4.2394014962593429E-2</v>
      </c>
      <c r="G343">
        <f t="shared" si="72"/>
        <v>1.0102903951784206</v>
      </c>
      <c r="H343" s="56">
        <f t="shared" si="62"/>
        <v>26.413380447543375</v>
      </c>
      <c r="I343" s="55">
        <f t="shared" si="63"/>
        <v>2281.7193278337668</v>
      </c>
      <c r="J343" s="33">
        <f t="shared" si="59"/>
        <v>1990.045659669182</v>
      </c>
      <c r="K343" s="34">
        <f t="shared" si="60"/>
        <v>-216.14434033081807</v>
      </c>
      <c r="L343" s="32">
        <f t="shared" si="64"/>
        <v>19186200</v>
      </c>
      <c r="M343" s="32">
        <f t="shared" si="65"/>
        <v>19900456.596691821</v>
      </c>
      <c r="N343" s="34">
        <f t="shared" si="66"/>
        <v>22061900</v>
      </c>
      <c r="O343" s="34">
        <f t="shared" si="67"/>
        <v>714256.59669182077</v>
      </c>
      <c r="P343" s="34">
        <f t="shared" si="68"/>
        <v>2875700</v>
      </c>
      <c r="Q343" s="60">
        <f t="shared" si="70"/>
        <v>714256.59669182077</v>
      </c>
      <c r="R343" s="60">
        <f t="shared" si="69"/>
        <v>714256.59669182077</v>
      </c>
      <c r="S343" s="61">
        <f t="shared" si="61"/>
        <v>3.722762176417533E-2</v>
      </c>
    </row>
    <row r="344" spans="1:19" x14ac:dyDescent="0.25">
      <c r="A344" s="7">
        <v>41975</v>
      </c>
      <c r="B344" s="8">
        <v>2252.36</v>
      </c>
      <c r="C344">
        <f>+VLOOKUP($A344,'USD X Barril WTI'!$A$6060:$B$8189,2,0)</f>
        <v>66.989999999999995</v>
      </c>
      <c r="D344" s="36">
        <f>+IFERROR(VLOOKUP($A344,'TASA INTERVENCIÓN'!$A$9:$B$4757,2,0),D343)</f>
        <v>4.4999999999999998E-2</v>
      </c>
      <c r="E344" s="52">
        <v>2.5000000000000001E-3</v>
      </c>
      <c r="F344">
        <f t="shared" si="71"/>
        <v>4.2394014962593429E-2</v>
      </c>
      <c r="G344">
        <f t="shared" si="72"/>
        <v>1.0102903951784206</v>
      </c>
      <c r="H344" s="56">
        <f t="shared" si="62"/>
        <v>26.413380447543375</v>
      </c>
      <c r="I344" s="55">
        <f t="shared" si="63"/>
        <v>2328.3644353791542</v>
      </c>
      <c r="J344" s="33">
        <f t="shared" si="59"/>
        <v>1991.190118892308</v>
      </c>
      <c r="K344" s="34">
        <f t="shared" si="60"/>
        <v>-261.16988110769216</v>
      </c>
      <c r="L344" s="32">
        <f t="shared" si="64"/>
        <v>19186200</v>
      </c>
      <c r="M344" s="32">
        <f t="shared" si="65"/>
        <v>19911901.18892308</v>
      </c>
      <c r="N344" s="34">
        <f t="shared" si="66"/>
        <v>22523600</v>
      </c>
      <c r="O344" s="34">
        <f t="shared" si="67"/>
        <v>725701.18892307952</v>
      </c>
      <c r="P344" s="34">
        <f t="shared" si="68"/>
        <v>3337400</v>
      </c>
      <c r="Q344" s="60">
        <f t="shared" si="70"/>
        <v>725701.18892307952</v>
      </c>
      <c r="R344" s="60">
        <f t="shared" si="69"/>
        <v>725701.18892307952</v>
      </c>
      <c r="S344" s="61">
        <f t="shared" si="61"/>
        <v>3.7824123011491566E-2</v>
      </c>
    </row>
    <row r="345" spans="1:19" x14ac:dyDescent="0.25">
      <c r="A345" s="7">
        <v>41976</v>
      </c>
      <c r="B345" s="9">
        <v>2293.4699999999998</v>
      </c>
      <c r="C345">
        <f>+VLOOKUP($A345,'USD X Barril WTI'!$A$6060:$B$8189,2,0)</f>
        <v>67.3</v>
      </c>
      <c r="D345" s="36">
        <f>+IFERROR(VLOOKUP($A345,'TASA INTERVENCIÓN'!$A$9:$B$4757,2,0),D344)</f>
        <v>4.4999999999999998E-2</v>
      </c>
      <c r="E345" s="52">
        <v>2.5000000000000001E-3</v>
      </c>
      <c r="F345">
        <f t="shared" si="71"/>
        <v>4.2394014962593429E-2</v>
      </c>
      <c r="G345">
        <f t="shared" si="72"/>
        <v>1.0102903951784206</v>
      </c>
      <c r="H345" s="56">
        <f t="shared" si="62"/>
        <v>26.413380447543375</v>
      </c>
      <c r="I345" s="55">
        <f t="shared" si="63"/>
        <v>2369.897473524939</v>
      </c>
      <c r="J345" s="33">
        <f t="shared" si="59"/>
        <v>1991.190118892308</v>
      </c>
      <c r="K345" s="34">
        <f t="shared" si="60"/>
        <v>-302.27988110769184</v>
      </c>
      <c r="L345" s="32">
        <f t="shared" si="64"/>
        <v>19186200</v>
      </c>
      <c r="M345" s="32">
        <f t="shared" si="65"/>
        <v>19911901.18892308</v>
      </c>
      <c r="N345" s="34">
        <f t="shared" si="66"/>
        <v>22934699.999999996</v>
      </c>
      <c r="O345" s="34">
        <f t="shared" si="67"/>
        <v>725701.18892307952</v>
      </c>
      <c r="P345" s="34">
        <f t="shared" si="68"/>
        <v>3748499.9999999963</v>
      </c>
      <c r="Q345" s="60">
        <f t="shared" si="70"/>
        <v>725701.18892307952</v>
      </c>
      <c r="R345" s="60">
        <f t="shared" si="69"/>
        <v>725701.18892307952</v>
      </c>
      <c r="S345" s="61">
        <f t="shared" si="61"/>
        <v>3.7824123011491566E-2</v>
      </c>
    </row>
    <row r="346" spans="1:19" x14ac:dyDescent="0.25">
      <c r="A346" s="7">
        <v>41977</v>
      </c>
      <c r="B346" s="8">
        <v>2286.0300000000002</v>
      </c>
      <c r="C346">
        <f>+VLOOKUP($A346,'USD X Barril WTI'!$A$6060:$B$8189,2,0)</f>
        <v>66.73</v>
      </c>
      <c r="D346" s="36">
        <f>+IFERROR(VLOOKUP($A346,'TASA INTERVENCIÓN'!$A$9:$B$4757,2,0),D345)</f>
        <v>4.4999999999999998E-2</v>
      </c>
      <c r="E346" s="52">
        <v>2.5000000000000001E-3</v>
      </c>
      <c r="F346">
        <f t="shared" si="71"/>
        <v>4.2394014962593429E-2</v>
      </c>
      <c r="G346">
        <f t="shared" si="72"/>
        <v>1.0102903951784206</v>
      </c>
      <c r="H346" s="56">
        <f t="shared" si="62"/>
        <v>26.413380447543375</v>
      </c>
      <c r="I346" s="55">
        <f t="shared" si="63"/>
        <v>2362.3809129848119</v>
      </c>
      <c r="J346" s="33">
        <f t="shared" si="59"/>
        <v>2004.1925562782544</v>
      </c>
      <c r="K346" s="34">
        <f t="shared" si="60"/>
        <v>-281.83744372174579</v>
      </c>
      <c r="L346" s="32">
        <f t="shared" si="64"/>
        <v>19314900</v>
      </c>
      <c r="M346" s="32">
        <f t="shared" si="65"/>
        <v>20041925.562782545</v>
      </c>
      <c r="N346" s="34">
        <f t="shared" si="66"/>
        <v>22860300.000000004</v>
      </c>
      <c r="O346" s="34">
        <f t="shared" si="67"/>
        <v>727025.56278254464</v>
      </c>
      <c r="P346" s="34">
        <f t="shared" si="68"/>
        <v>3545400.0000000037</v>
      </c>
      <c r="Q346" s="60">
        <f t="shared" si="70"/>
        <v>727025.56278254464</v>
      </c>
      <c r="R346" s="60">
        <f t="shared" si="69"/>
        <v>727025.56278254464</v>
      </c>
      <c r="S346" s="61">
        <f t="shared" si="61"/>
        <v>3.7640658910092446E-2</v>
      </c>
    </row>
    <row r="347" spans="1:19" x14ac:dyDescent="0.25">
      <c r="A347" s="7">
        <v>41978</v>
      </c>
      <c r="B347" s="9">
        <v>2284.2399999999998</v>
      </c>
      <c r="C347">
        <f>+VLOOKUP($A347,'USD X Barril WTI'!$A$6060:$B$8189,2,0)</f>
        <v>65.89</v>
      </c>
      <c r="D347" s="36">
        <f>+IFERROR(VLOOKUP($A347,'TASA INTERVENCIÓN'!$A$9:$B$4757,2,0),D346)</f>
        <v>4.4999999999999998E-2</v>
      </c>
      <c r="E347" s="52">
        <v>2.5000000000000001E-3</v>
      </c>
      <c r="F347">
        <f t="shared" si="71"/>
        <v>4.2394014962593429E-2</v>
      </c>
      <c r="G347">
        <f t="shared" si="72"/>
        <v>1.0102903951784206</v>
      </c>
      <c r="H347" s="56">
        <f t="shared" si="62"/>
        <v>26.413380447543375</v>
      </c>
      <c r="I347" s="55">
        <f t="shared" si="63"/>
        <v>2360.5724931774421</v>
      </c>
      <c r="J347" s="33">
        <f t="shared" si="59"/>
        <v>1997.3023757831374</v>
      </c>
      <c r="K347" s="34">
        <f t="shared" si="60"/>
        <v>-286.93762421686233</v>
      </c>
      <c r="L347" s="32">
        <f t="shared" si="64"/>
        <v>19246700</v>
      </c>
      <c r="M347" s="32">
        <f t="shared" si="65"/>
        <v>19973023.757831376</v>
      </c>
      <c r="N347" s="34">
        <f t="shared" si="66"/>
        <v>22842399.999999996</v>
      </c>
      <c r="O347" s="34">
        <f t="shared" si="67"/>
        <v>726323.75783137605</v>
      </c>
      <c r="P347" s="34">
        <f t="shared" si="68"/>
        <v>3595699.9999999963</v>
      </c>
      <c r="Q347" s="60">
        <f t="shared" si="70"/>
        <v>726323.75783137605</v>
      </c>
      <c r="R347" s="60">
        <f t="shared" si="69"/>
        <v>726323.75783137605</v>
      </c>
      <c r="S347" s="61">
        <f t="shared" si="61"/>
        <v>3.7737573601260267E-2</v>
      </c>
    </row>
    <row r="348" spans="1:19" x14ac:dyDescent="0.25">
      <c r="A348" s="7">
        <v>41979</v>
      </c>
      <c r="B348" s="8">
        <v>2304.12</v>
      </c>
      <c r="C348" t="e">
        <f>+VLOOKUP($A348,'USD X Barril WTI'!$A$6060:$B$8189,2,0)</f>
        <v>#N/A</v>
      </c>
      <c r="D348" s="36">
        <f>+IFERROR(VLOOKUP($A348,'TASA INTERVENCIÓN'!$A$9:$B$4757,2,0),D347)</f>
        <v>4.4999999999999998E-2</v>
      </c>
      <c r="E348" s="52">
        <v>2.5000000000000001E-3</v>
      </c>
      <c r="F348">
        <f t="shared" si="71"/>
        <v>4.2394014962593429E-2</v>
      </c>
      <c r="G348">
        <f t="shared" si="72"/>
        <v>1.0102903951784206</v>
      </c>
      <c r="H348" s="56">
        <f t="shared" si="62"/>
        <v>26.413380447543375</v>
      </c>
      <c r="I348" s="55">
        <f t="shared" si="63"/>
        <v>2380.6570662335889</v>
      </c>
      <c r="J348" s="33">
        <f t="shared" si="59"/>
        <v>2004.152144662447</v>
      </c>
      <c r="K348" s="34">
        <f t="shared" si="60"/>
        <v>-299.96785533755292</v>
      </c>
      <c r="L348" s="32">
        <f t="shared" si="64"/>
        <v>19314500</v>
      </c>
      <c r="M348" s="32">
        <f t="shared" si="65"/>
        <v>20041521.446624469</v>
      </c>
      <c r="N348" s="34">
        <f t="shared" si="66"/>
        <v>23041200</v>
      </c>
      <c r="O348" s="34">
        <f t="shared" si="67"/>
        <v>727021.44662446901</v>
      </c>
      <c r="P348" s="34">
        <f t="shared" si="68"/>
        <v>3726700</v>
      </c>
      <c r="Q348" s="60">
        <f t="shared" si="70"/>
        <v>727021.44662446901</v>
      </c>
      <c r="R348" s="60">
        <f t="shared" si="69"/>
        <v>727021.44662446901</v>
      </c>
      <c r="S348" s="61">
        <f t="shared" si="61"/>
        <v>3.7641225329388232E-2</v>
      </c>
    </row>
    <row r="349" spans="1:19" x14ac:dyDescent="0.25">
      <c r="A349" s="7">
        <v>41980</v>
      </c>
      <c r="B349" s="9">
        <v>2304.12</v>
      </c>
      <c r="C349" t="e">
        <f>+VLOOKUP($A349,'USD X Barril WTI'!$A$6060:$B$8189,2,0)</f>
        <v>#N/A</v>
      </c>
      <c r="D349" s="36">
        <f>+IFERROR(VLOOKUP($A349,'TASA INTERVENCIÓN'!$A$9:$B$4757,2,0),D348)</f>
        <v>4.4999999999999998E-2</v>
      </c>
      <c r="E349" s="52">
        <v>2.5000000000000001E-3</v>
      </c>
      <c r="F349">
        <f t="shared" si="71"/>
        <v>4.2394014962593429E-2</v>
      </c>
      <c r="G349">
        <f t="shared" si="72"/>
        <v>1.0102903951784206</v>
      </c>
      <c r="H349" s="56">
        <f t="shared" si="62"/>
        <v>26.413380447543375</v>
      </c>
      <c r="I349" s="55">
        <f t="shared" si="63"/>
        <v>2380.6570662335889</v>
      </c>
      <c r="J349" s="33">
        <f t="shared" ref="J349:J412" si="73">+I257</f>
        <v>2007.991248164125</v>
      </c>
      <c r="K349" s="34">
        <f t="shared" si="60"/>
        <v>-296.12875183587494</v>
      </c>
      <c r="L349" s="32">
        <f t="shared" si="64"/>
        <v>19352500</v>
      </c>
      <c r="M349" s="32">
        <f t="shared" si="65"/>
        <v>20079912.481641248</v>
      </c>
      <c r="N349" s="34">
        <f t="shared" si="66"/>
        <v>23041200</v>
      </c>
      <c r="O349" s="34">
        <f t="shared" si="67"/>
        <v>727412.48164124787</v>
      </c>
      <c r="P349" s="34">
        <f t="shared" si="68"/>
        <v>3688700</v>
      </c>
      <c r="Q349" s="60">
        <f t="shared" si="70"/>
        <v>727412.48164124787</v>
      </c>
      <c r="R349" s="60">
        <f t="shared" si="69"/>
        <v>727412.48164124787</v>
      </c>
      <c r="S349" s="61">
        <f t="shared" si="61"/>
        <v>3.7587520043469727E-2</v>
      </c>
    </row>
    <row r="350" spans="1:19" x14ac:dyDescent="0.25">
      <c r="A350" s="7">
        <v>41981</v>
      </c>
      <c r="B350" s="8">
        <v>2304.12</v>
      </c>
      <c r="C350">
        <f>+VLOOKUP($A350,'USD X Barril WTI'!$A$6060:$B$8189,2,0)</f>
        <v>63.13</v>
      </c>
      <c r="D350" s="36">
        <f>+IFERROR(VLOOKUP($A350,'TASA INTERVENCIÓN'!$A$9:$B$4757,2,0),D349)</f>
        <v>4.4999999999999998E-2</v>
      </c>
      <c r="E350" s="52">
        <v>2.5000000000000001E-3</v>
      </c>
      <c r="F350">
        <f t="shared" si="71"/>
        <v>4.2394014962593429E-2</v>
      </c>
      <c r="G350">
        <f t="shared" si="72"/>
        <v>1.0102903951784206</v>
      </c>
      <c r="H350" s="56">
        <f t="shared" si="62"/>
        <v>26.413380447543375</v>
      </c>
      <c r="I350" s="55">
        <f t="shared" si="63"/>
        <v>2380.6570662335889</v>
      </c>
      <c r="J350" s="33">
        <f t="shared" si="73"/>
        <v>2007.991248164125</v>
      </c>
      <c r="K350" s="34">
        <f t="shared" si="60"/>
        <v>-296.12875183587494</v>
      </c>
      <c r="L350" s="32">
        <f t="shared" si="64"/>
        <v>19352500</v>
      </c>
      <c r="M350" s="32">
        <f t="shared" si="65"/>
        <v>20079912.481641248</v>
      </c>
      <c r="N350" s="34">
        <f t="shared" si="66"/>
        <v>23041200</v>
      </c>
      <c r="O350" s="34">
        <f t="shared" si="67"/>
        <v>727412.48164124787</v>
      </c>
      <c r="P350" s="34">
        <f t="shared" si="68"/>
        <v>3688700</v>
      </c>
      <c r="Q350" s="60">
        <f t="shared" si="70"/>
        <v>727412.48164124787</v>
      </c>
      <c r="R350" s="60">
        <f t="shared" si="69"/>
        <v>727412.48164124787</v>
      </c>
      <c r="S350" s="61">
        <f t="shared" si="61"/>
        <v>3.7587520043469727E-2</v>
      </c>
    </row>
    <row r="351" spans="1:19" x14ac:dyDescent="0.25">
      <c r="A351" s="7">
        <v>41982</v>
      </c>
      <c r="B351" s="9">
        <v>2304.12</v>
      </c>
      <c r="C351">
        <f>+VLOOKUP($A351,'USD X Barril WTI'!$A$6060:$B$8189,2,0)</f>
        <v>63.74</v>
      </c>
      <c r="D351" s="36">
        <f>+IFERROR(VLOOKUP($A351,'TASA INTERVENCIÓN'!$A$9:$B$4757,2,0),D350)</f>
        <v>4.4999999999999998E-2</v>
      </c>
      <c r="E351" s="52">
        <v>2.5000000000000001E-3</v>
      </c>
      <c r="F351">
        <f t="shared" si="71"/>
        <v>4.2394014962593429E-2</v>
      </c>
      <c r="G351">
        <f t="shared" si="72"/>
        <v>1.0102903951784206</v>
      </c>
      <c r="H351" s="56">
        <f t="shared" si="62"/>
        <v>26.413380447543375</v>
      </c>
      <c r="I351" s="55">
        <f t="shared" si="63"/>
        <v>2380.6570662335889</v>
      </c>
      <c r="J351" s="33">
        <f t="shared" si="73"/>
        <v>2007.991248164125</v>
      </c>
      <c r="K351" s="34">
        <f t="shared" si="60"/>
        <v>-296.12875183587494</v>
      </c>
      <c r="L351" s="32">
        <f t="shared" si="64"/>
        <v>19352500</v>
      </c>
      <c r="M351" s="32">
        <f t="shared" si="65"/>
        <v>20079912.481641248</v>
      </c>
      <c r="N351" s="34">
        <f t="shared" si="66"/>
        <v>23041200</v>
      </c>
      <c r="O351" s="34">
        <f t="shared" si="67"/>
        <v>727412.48164124787</v>
      </c>
      <c r="P351" s="34">
        <f t="shared" si="68"/>
        <v>3688700</v>
      </c>
      <c r="Q351" s="60">
        <f t="shared" si="70"/>
        <v>727412.48164124787</v>
      </c>
      <c r="R351" s="60">
        <f t="shared" si="69"/>
        <v>727412.48164124787</v>
      </c>
      <c r="S351" s="61">
        <f t="shared" si="61"/>
        <v>3.7587520043469727E-2</v>
      </c>
    </row>
    <row r="352" spans="1:19" x14ac:dyDescent="0.25">
      <c r="A352" s="7">
        <v>41983</v>
      </c>
      <c r="B352" s="8">
        <v>2350.0100000000002</v>
      </c>
      <c r="C352">
        <f>+VLOOKUP($A352,'USD X Barril WTI'!$A$6060:$B$8189,2,0)</f>
        <v>60.99</v>
      </c>
      <c r="D352" s="36">
        <f>+IFERROR(VLOOKUP($A352,'TASA INTERVENCIÓN'!$A$9:$B$4757,2,0),D351)</f>
        <v>4.4999999999999998E-2</v>
      </c>
      <c r="E352" s="52">
        <v>2.5000000000000001E-3</v>
      </c>
      <c r="F352">
        <f t="shared" si="71"/>
        <v>4.2394014962593429E-2</v>
      </c>
      <c r="G352">
        <f t="shared" si="72"/>
        <v>1.0102903951784206</v>
      </c>
      <c r="H352" s="56">
        <f t="shared" si="62"/>
        <v>26.413380447543375</v>
      </c>
      <c r="I352" s="55">
        <f t="shared" si="63"/>
        <v>2427.019292468327</v>
      </c>
      <c r="J352" s="33">
        <f t="shared" si="73"/>
        <v>2014.8410170434349</v>
      </c>
      <c r="K352" s="34">
        <f t="shared" si="60"/>
        <v>-335.16898295656529</v>
      </c>
      <c r="L352" s="32">
        <f t="shared" si="64"/>
        <v>19420300</v>
      </c>
      <c r="M352" s="32">
        <f t="shared" si="65"/>
        <v>20148410.170434348</v>
      </c>
      <c r="N352" s="34">
        <f t="shared" si="66"/>
        <v>23500100.000000004</v>
      </c>
      <c r="O352" s="34">
        <f t="shared" si="67"/>
        <v>728110.17043434829</v>
      </c>
      <c r="P352" s="34">
        <f t="shared" si="68"/>
        <v>4079800.0000000037</v>
      </c>
      <c r="Q352" s="60">
        <f t="shared" si="70"/>
        <v>728110.17043434829</v>
      </c>
      <c r="R352" s="60">
        <f t="shared" si="69"/>
        <v>728110.17043434829</v>
      </c>
      <c r="S352" s="61">
        <f t="shared" si="61"/>
        <v>3.7492220533892284E-2</v>
      </c>
    </row>
    <row r="353" spans="1:19" x14ac:dyDescent="0.25">
      <c r="A353" s="7">
        <v>41984</v>
      </c>
      <c r="B353" s="9">
        <v>2381.96</v>
      </c>
      <c r="C353">
        <f>+VLOOKUP($A353,'USD X Barril WTI'!$A$6060:$B$8189,2,0)</f>
        <v>60.01</v>
      </c>
      <c r="D353" s="36">
        <f>+IFERROR(VLOOKUP($A353,'TASA INTERVENCIÓN'!$A$9:$B$4757,2,0),D352)</f>
        <v>4.4999999999999998E-2</v>
      </c>
      <c r="E353" s="52">
        <v>2.5000000000000001E-3</v>
      </c>
      <c r="F353">
        <f t="shared" si="71"/>
        <v>4.2394014962593429E-2</v>
      </c>
      <c r="G353">
        <f t="shared" si="72"/>
        <v>1.0102903951784206</v>
      </c>
      <c r="H353" s="56">
        <f t="shared" si="62"/>
        <v>26.413380447543375</v>
      </c>
      <c r="I353" s="55">
        <f t="shared" si="63"/>
        <v>2459.2980705942778</v>
      </c>
      <c r="J353" s="33">
        <f t="shared" si="73"/>
        <v>2035.8651601670977</v>
      </c>
      <c r="K353" s="34">
        <f t="shared" si="60"/>
        <v>-346.09483983290238</v>
      </c>
      <c r="L353" s="32">
        <f t="shared" si="64"/>
        <v>19628400</v>
      </c>
      <c r="M353" s="32">
        <f t="shared" si="65"/>
        <v>20358651.601670977</v>
      </c>
      <c r="N353" s="34">
        <f t="shared" si="66"/>
        <v>23819600</v>
      </c>
      <c r="O353" s="34">
        <f t="shared" si="67"/>
        <v>730251.60167097673</v>
      </c>
      <c r="P353" s="34">
        <f t="shared" si="68"/>
        <v>4191200</v>
      </c>
      <c r="Q353" s="60">
        <f t="shared" si="70"/>
        <v>730251.60167097673</v>
      </c>
      <c r="R353" s="60">
        <f t="shared" si="69"/>
        <v>730251.60167097673</v>
      </c>
      <c r="S353" s="61">
        <f t="shared" si="61"/>
        <v>3.7203827192790889E-2</v>
      </c>
    </row>
    <row r="354" spans="1:19" x14ac:dyDescent="0.25">
      <c r="A354" s="7">
        <v>41985</v>
      </c>
      <c r="B354" s="8">
        <v>2423.56</v>
      </c>
      <c r="C354">
        <f>+VLOOKUP($A354,'USD X Barril WTI'!$A$6060:$B$8189,2,0)</f>
        <v>57.81</v>
      </c>
      <c r="D354" s="36">
        <f>+IFERROR(VLOOKUP($A354,'TASA INTERVENCIÓN'!$A$9:$B$4757,2,0),D353)</f>
        <v>4.4999999999999998E-2</v>
      </c>
      <c r="E354" s="52">
        <v>2.5000000000000001E-3</v>
      </c>
      <c r="F354">
        <f t="shared" si="71"/>
        <v>4.2394014962593429E-2</v>
      </c>
      <c r="G354">
        <f t="shared" si="72"/>
        <v>1.0102903951784206</v>
      </c>
      <c r="H354" s="56">
        <f t="shared" si="62"/>
        <v>26.413380447543375</v>
      </c>
      <c r="I354" s="55">
        <f t="shared" si="63"/>
        <v>2501.3261510336997</v>
      </c>
      <c r="J354" s="33">
        <f t="shared" si="73"/>
        <v>2048.9787294965136</v>
      </c>
      <c r="K354" s="34">
        <f t="shared" si="60"/>
        <v>-374.58127050348639</v>
      </c>
      <c r="L354" s="32">
        <f t="shared" si="64"/>
        <v>19758200</v>
      </c>
      <c r="M354" s="32">
        <f t="shared" si="65"/>
        <v>20489787.294965137</v>
      </c>
      <c r="N354" s="34">
        <f t="shared" si="66"/>
        <v>24235600</v>
      </c>
      <c r="O354" s="34">
        <f t="shared" si="67"/>
        <v>731587.2949651368</v>
      </c>
      <c r="P354" s="34">
        <f t="shared" si="68"/>
        <v>4477400</v>
      </c>
      <c r="Q354" s="60">
        <f t="shared" si="70"/>
        <v>731587.2949651368</v>
      </c>
      <c r="R354" s="60">
        <f t="shared" si="69"/>
        <v>731587.2949651368</v>
      </c>
      <c r="S354" s="61">
        <f t="shared" si="61"/>
        <v>3.7027021437435435E-2</v>
      </c>
    </row>
    <row r="355" spans="1:19" x14ac:dyDescent="0.25">
      <c r="A355" s="7">
        <v>41986</v>
      </c>
      <c r="B355" s="9">
        <v>2405.31</v>
      </c>
      <c r="C355" t="e">
        <f>+VLOOKUP($A355,'USD X Barril WTI'!$A$6060:$B$8189,2,0)</f>
        <v>#N/A</v>
      </c>
      <c r="D355" s="36">
        <f>+IFERROR(VLOOKUP($A355,'TASA INTERVENCIÓN'!$A$9:$B$4757,2,0),D354)</f>
        <v>4.4999999999999998E-2</v>
      </c>
      <c r="E355" s="52">
        <v>2.5000000000000001E-3</v>
      </c>
      <c r="F355">
        <f t="shared" si="71"/>
        <v>4.2394014962593429E-2</v>
      </c>
      <c r="G355">
        <f t="shared" si="72"/>
        <v>1.0102903951784206</v>
      </c>
      <c r="H355" s="56">
        <f t="shared" si="62"/>
        <v>26.413380447543375</v>
      </c>
      <c r="I355" s="55">
        <f t="shared" si="63"/>
        <v>2482.8883513216938</v>
      </c>
      <c r="J355" s="33">
        <f t="shared" si="73"/>
        <v>2053.1714346365043</v>
      </c>
      <c r="K355" s="34">
        <f t="shared" si="60"/>
        <v>-352.13856536349567</v>
      </c>
      <c r="L355" s="32">
        <f t="shared" si="64"/>
        <v>19799700</v>
      </c>
      <c r="M355" s="32">
        <f t="shared" si="65"/>
        <v>20531714.346365042</v>
      </c>
      <c r="N355" s="34">
        <f t="shared" si="66"/>
        <v>24053100</v>
      </c>
      <c r="O355" s="34">
        <f t="shared" si="67"/>
        <v>732014.34636504203</v>
      </c>
      <c r="P355" s="34">
        <f t="shared" si="68"/>
        <v>4253400</v>
      </c>
      <c r="Q355" s="60">
        <f t="shared" si="70"/>
        <v>732014.34636504203</v>
      </c>
      <c r="R355" s="60">
        <f t="shared" si="69"/>
        <v>732014.34636504203</v>
      </c>
      <c r="S355" s="61">
        <f t="shared" si="61"/>
        <v>3.6970981699977375E-2</v>
      </c>
    </row>
    <row r="356" spans="1:19" x14ac:dyDescent="0.25">
      <c r="A356" s="7">
        <v>41987</v>
      </c>
      <c r="B356" s="8">
        <v>2405.31</v>
      </c>
      <c r="C356" t="e">
        <f>+VLOOKUP($A356,'USD X Barril WTI'!$A$6060:$B$8189,2,0)</f>
        <v>#N/A</v>
      </c>
      <c r="D356" s="36">
        <f>+IFERROR(VLOOKUP($A356,'TASA INTERVENCIÓN'!$A$9:$B$4757,2,0),D355)</f>
        <v>4.4999999999999998E-2</v>
      </c>
      <c r="E356" s="52">
        <v>2.5000000000000001E-3</v>
      </c>
      <c r="F356">
        <f t="shared" si="71"/>
        <v>4.2394014962593429E-2</v>
      </c>
      <c r="G356">
        <f t="shared" si="72"/>
        <v>1.0102903951784206</v>
      </c>
      <c r="H356" s="56">
        <f t="shared" si="62"/>
        <v>26.413380447543375</v>
      </c>
      <c r="I356" s="55">
        <f t="shared" si="63"/>
        <v>2482.8883513216938</v>
      </c>
      <c r="J356" s="33">
        <f t="shared" si="73"/>
        <v>2068.3257905641804</v>
      </c>
      <c r="K356" s="34">
        <f t="shared" si="60"/>
        <v>-336.98420943581959</v>
      </c>
      <c r="L356" s="32">
        <f t="shared" si="64"/>
        <v>19949700</v>
      </c>
      <c r="M356" s="32">
        <f t="shared" si="65"/>
        <v>20683257.905641802</v>
      </c>
      <c r="N356" s="34">
        <f t="shared" si="66"/>
        <v>24053100</v>
      </c>
      <c r="O356" s="34">
        <f t="shared" si="67"/>
        <v>733557.90564180166</v>
      </c>
      <c r="P356" s="34">
        <f t="shared" si="68"/>
        <v>4103400</v>
      </c>
      <c r="Q356" s="60">
        <f t="shared" si="70"/>
        <v>733557.90564180166</v>
      </c>
      <c r="R356" s="60">
        <f t="shared" si="69"/>
        <v>733557.90564180166</v>
      </c>
      <c r="S356" s="61">
        <f t="shared" si="61"/>
        <v>3.6770372769605639E-2</v>
      </c>
    </row>
    <row r="357" spans="1:19" x14ac:dyDescent="0.25">
      <c r="A357" s="7">
        <v>41988</v>
      </c>
      <c r="B357" s="9">
        <v>2405.31</v>
      </c>
      <c r="C357">
        <f>+VLOOKUP($A357,'USD X Barril WTI'!$A$6060:$B$8189,2,0)</f>
        <v>55.96</v>
      </c>
      <c r="D357" s="36">
        <f>+IFERROR(VLOOKUP($A357,'TASA INTERVENCIÓN'!$A$9:$B$4757,2,0),D356)</f>
        <v>4.4999999999999998E-2</v>
      </c>
      <c r="E357" s="52">
        <v>2.5000000000000001E-3</v>
      </c>
      <c r="F357">
        <f t="shared" si="71"/>
        <v>4.2394014962593429E-2</v>
      </c>
      <c r="G357">
        <f t="shared" si="72"/>
        <v>1.0102903951784206</v>
      </c>
      <c r="H357" s="56">
        <f t="shared" si="62"/>
        <v>26.413380447543375</v>
      </c>
      <c r="I357" s="55">
        <f t="shared" si="63"/>
        <v>2482.8883513216938</v>
      </c>
      <c r="J357" s="33">
        <f t="shared" si="73"/>
        <v>2068.3257905641804</v>
      </c>
      <c r="K357" s="34">
        <f t="shared" ref="K357:K420" si="74">+J357-B357</f>
        <v>-336.98420943581959</v>
      </c>
      <c r="L357" s="32">
        <f t="shared" si="64"/>
        <v>19949700</v>
      </c>
      <c r="M357" s="32">
        <f t="shared" si="65"/>
        <v>20683257.905641802</v>
      </c>
      <c r="N357" s="34">
        <f t="shared" si="66"/>
        <v>24053100</v>
      </c>
      <c r="O357" s="34">
        <f t="shared" si="67"/>
        <v>733557.90564180166</v>
      </c>
      <c r="P357" s="34">
        <f t="shared" si="68"/>
        <v>4103400</v>
      </c>
      <c r="Q357" s="60">
        <f t="shared" si="70"/>
        <v>733557.90564180166</v>
      </c>
      <c r="R357" s="60">
        <f t="shared" si="69"/>
        <v>733557.90564180166</v>
      </c>
      <c r="S357" s="61">
        <f t="shared" ref="S357:S420" si="75">+R357/L357</f>
        <v>3.6770372769605639E-2</v>
      </c>
    </row>
    <row r="358" spans="1:19" x14ac:dyDescent="0.25">
      <c r="A358" s="7">
        <v>41989</v>
      </c>
      <c r="B358" s="8">
        <v>2414.39</v>
      </c>
      <c r="C358">
        <f>+VLOOKUP($A358,'USD X Barril WTI'!$A$6060:$B$8189,2,0)</f>
        <v>55.97</v>
      </c>
      <c r="D358" s="36">
        <f>+IFERROR(VLOOKUP($A358,'TASA INTERVENCIÓN'!$A$9:$B$4757,2,0),D357)</f>
        <v>4.4999999999999998E-2</v>
      </c>
      <c r="E358" s="52">
        <v>2.5000000000000001E-3</v>
      </c>
      <c r="F358">
        <f t="shared" si="71"/>
        <v>4.2394014962593429E-2</v>
      </c>
      <c r="G358">
        <f t="shared" si="72"/>
        <v>1.0102903951784206</v>
      </c>
      <c r="H358" s="56">
        <f t="shared" ref="H358:H421" si="76">+_xlfn.STDEV.S(A268:A358)</f>
        <v>26.413380447543375</v>
      </c>
      <c r="I358" s="55">
        <f t="shared" ref="I358:I421" si="77">+(B358*G358)+($B$1644*H358)</f>
        <v>2492.0617881099138</v>
      </c>
      <c r="J358" s="33">
        <f t="shared" si="73"/>
        <v>2068.3257905641804</v>
      </c>
      <c r="K358" s="34">
        <f t="shared" si="74"/>
        <v>-346.06420943581952</v>
      </c>
      <c r="L358" s="32">
        <f t="shared" ref="L358:L421" si="78">+$L$99*B266</f>
        <v>19949700</v>
      </c>
      <c r="M358" s="32">
        <f t="shared" ref="M358:M421" si="79">+($L$99*I266)</f>
        <v>20683257.905641802</v>
      </c>
      <c r="N358" s="34">
        <f t="shared" ref="N358:N421" si="80">+$L$99*B358</f>
        <v>24143900</v>
      </c>
      <c r="O358" s="34">
        <f t="shared" ref="O358:O421" si="81">+M358-L358</f>
        <v>733557.90564180166</v>
      </c>
      <c r="P358" s="34">
        <f t="shared" ref="P358:P421" si="82">+N358-L358</f>
        <v>4194200</v>
      </c>
      <c r="Q358" s="60">
        <f t="shared" si="70"/>
        <v>733557.90564180166</v>
      </c>
      <c r="R358" s="60">
        <f t="shared" ref="R358:R421" si="83">+M358-L358</f>
        <v>733557.90564180166</v>
      </c>
      <c r="S358" s="61">
        <f t="shared" si="75"/>
        <v>3.6770372769605639E-2</v>
      </c>
    </row>
    <row r="359" spans="1:19" x14ac:dyDescent="0.25">
      <c r="A359" s="7">
        <v>41990</v>
      </c>
      <c r="B359" s="9">
        <v>2446.35</v>
      </c>
      <c r="C359">
        <f>+VLOOKUP($A359,'USD X Barril WTI'!$A$6060:$B$8189,2,0)</f>
        <v>56.43</v>
      </c>
      <c r="D359" s="36">
        <f>+IFERROR(VLOOKUP($A359,'TASA INTERVENCIÓN'!$A$9:$B$4757,2,0),D358)</f>
        <v>4.4999999999999998E-2</v>
      </c>
      <c r="E359" s="52">
        <v>2.5000000000000001E-3</v>
      </c>
      <c r="F359">
        <f t="shared" si="71"/>
        <v>4.2394014962593429E-2</v>
      </c>
      <c r="G359">
        <f t="shared" si="72"/>
        <v>1.0102903951784206</v>
      </c>
      <c r="H359" s="56">
        <f t="shared" si="76"/>
        <v>26.413380447543375</v>
      </c>
      <c r="I359" s="55">
        <f t="shared" si="77"/>
        <v>2524.3506691398161</v>
      </c>
      <c r="J359" s="33">
        <f t="shared" si="73"/>
        <v>2060.9910822951852</v>
      </c>
      <c r="K359" s="34">
        <f t="shared" si="74"/>
        <v>-385.35891770481476</v>
      </c>
      <c r="L359" s="32">
        <f t="shared" si="78"/>
        <v>19877100</v>
      </c>
      <c r="M359" s="32">
        <f t="shared" si="79"/>
        <v>20609910.822951853</v>
      </c>
      <c r="N359" s="34">
        <f t="shared" si="80"/>
        <v>24463500</v>
      </c>
      <c r="O359" s="34">
        <f t="shared" si="81"/>
        <v>732810.82295185328</v>
      </c>
      <c r="P359" s="34">
        <f t="shared" si="82"/>
        <v>4586400</v>
      </c>
      <c r="Q359" s="60">
        <f t="shared" si="70"/>
        <v>732810.82295185328</v>
      </c>
      <c r="R359" s="60">
        <f t="shared" si="83"/>
        <v>732810.82295185328</v>
      </c>
      <c r="S359" s="61">
        <f t="shared" si="75"/>
        <v>3.6867089412029583E-2</v>
      </c>
    </row>
    <row r="360" spans="1:19" x14ac:dyDescent="0.25">
      <c r="A360" s="7">
        <v>41991</v>
      </c>
      <c r="B360" s="8">
        <v>2412.79</v>
      </c>
      <c r="C360">
        <f>+VLOOKUP($A360,'USD X Barril WTI'!$A$6060:$B$8189,2,0)</f>
        <v>54.18</v>
      </c>
      <c r="D360" s="36">
        <f>+IFERROR(VLOOKUP($A360,'TASA INTERVENCIÓN'!$A$9:$B$4757,2,0),D359)</f>
        <v>4.4999999999999998E-2</v>
      </c>
      <c r="E360" s="52">
        <v>2.5000000000000001E-3</v>
      </c>
      <c r="F360">
        <f t="shared" si="71"/>
        <v>4.2394014962593429E-2</v>
      </c>
      <c r="G360">
        <f t="shared" si="72"/>
        <v>1.0102903951784206</v>
      </c>
      <c r="H360" s="56">
        <f t="shared" si="76"/>
        <v>26.413380447543375</v>
      </c>
      <c r="I360" s="55">
        <f t="shared" si="77"/>
        <v>2490.4453234776283</v>
      </c>
      <c r="J360" s="33">
        <f t="shared" si="73"/>
        <v>2051.261985789617</v>
      </c>
      <c r="K360" s="34">
        <f t="shared" si="74"/>
        <v>-361.52801421038293</v>
      </c>
      <c r="L360" s="32">
        <f t="shared" si="78"/>
        <v>19780800</v>
      </c>
      <c r="M360" s="32">
        <f t="shared" si="79"/>
        <v>20512619.857896172</v>
      </c>
      <c r="N360" s="34">
        <f t="shared" si="80"/>
        <v>24127900</v>
      </c>
      <c r="O360" s="34">
        <f t="shared" si="81"/>
        <v>731819.85789617151</v>
      </c>
      <c r="P360" s="34">
        <f t="shared" si="82"/>
        <v>4347100</v>
      </c>
      <c r="Q360" s="60">
        <f t="shared" si="70"/>
        <v>731819.85789617151</v>
      </c>
      <c r="R360" s="60">
        <f t="shared" si="83"/>
        <v>731819.85789617151</v>
      </c>
      <c r="S360" s="61">
        <f t="shared" si="75"/>
        <v>3.6996474252617262E-2</v>
      </c>
    </row>
    <row r="361" spans="1:19" x14ac:dyDescent="0.25">
      <c r="A361" s="7">
        <v>41992</v>
      </c>
      <c r="B361" s="9">
        <v>2334.98</v>
      </c>
      <c r="C361">
        <f>+VLOOKUP($A361,'USD X Barril WTI'!$A$6060:$B$8189,2,0)</f>
        <v>56.91</v>
      </c>
      <c r="D361" s="36">
        <f>+IFERROR(VLOOKUP($A361,'TASA INTERVENCIÓN'!$A$9:$B$4757,2,0),D360)</f>
        <v>4.4999999999999998E-2</v>
      </c>
      <c r="E361" s="52">
        <v>2.5000000000000001E-3</v>
      </c>
      <c r="F361">
        <f t="shared" si="71"/>
        <v>4.2394014962593429E-2</v>
      </c>
      <c r="G361">
        <f t="shared" si="72"/>
        <v>1.0102903951784206</v>
      </c>
      <c r="H361" s="56">
        <f t="shared" si="76"/>
        <v>26.413380447543375</v>
      </c>
      <c r="I361" s="55">
        <f t="shared" si="77"/>
        <v>2411.8346278287954</v>
      </c>
      <c r="J361" s="33">
        <f t="shared" si="73"/>
        <v>2048.6251278582013</v>
      </c>
      <c r="K361" s="34">
        <f t="shared" si="74"/>
        <v>-286.35487214179875</v>
      </c>
      <c r="L361" s="32">
        <f t="shared" si="78"/>
        <v>19754700</v>
      </c>
      <c r="M361" s="32">
        <f t="shared" si="79"/>
        <v>20486251.278582014</v>
      </c>
      <c r="N361" s="34">
        <f t="shared" si="80"/>
        <v>23349800</v>
      </c>
      <c r="O361" s="34">
        <f t="shared" si="81"/>
        <v>731551.27858201414</v>
      </c>
      <c r="P361" s="34">
        <f t="shared" si="82"/>
        <v>3595100</v>
      </c>
      <c r="Q361" s="60">
        <f t="shared" si="70"/>
        <v>731551.27858201414</v>
      </c>
      <c r="R361" s="60">
        <f t="shared" si="83"/>
        <v>731551.27858201414</v>
      </c>
      <c r="S361" s="61">
        <f t="shared" si="75"/>
        <v>3.7031758446446371E-2</v>
      </c>
    </row>
    <row r="362" spans="1:19" x14ac:dyDescent="0.25">
      <c r="A362" s="7">
        <v>41993</v>
      </c>
      <c r="B362" s="8">
        <v>2297.14</v>
      </c>
      <c r="C362" t="e">
        <f>+VLOOKUP($A362,'USD X Barril WTI'!$A$6060:$B$8189,2,0)</f>
        <v>#N/A</v>
      </c>
      <c r="D362" s="36">
        <f>+IFERROR(VLOOKUP($A362,'TASA INTERVENCIÓN'!$A$9:$B$4757,2,0),D361)</f>
        <v>4.4999999999999998E-2</v>
      </c>
      <c r="E362" s="52">
        <v>2.5000000000000001E-3</v>
      </c>
      <c r="F362">
        <f t="shared" si="71"/>
        <v>4.2394014962593429E-2</v>
      </c>
      <c r="G362">
        <f t="shared" si="72"/>
        <v>1.0102903951784206</v>
      </c>
      <c r="H362" s="56">
        <f t="shared" si="76"/>
        <v>26.413380447543375</v>
      </c>
      <c r="I362" s="55">
        <f t="shared" si="77"/>
        <v>2373.6052392752435</v>
      </c>
      <c r="J362" s="33">
        <f t="shared" si="73"/>
        <v>2048.5746133384423</v>
      </c>
      <c r="K362" s="34">
        <f t="shared" si="74"/>
        <v>-248.56538666155757</v>
      </c>
      <c r="L362" s="32">
        <f t="shared" si="78"/>
        <v>19754200</v>
      </c>
      <c r="M362" s="32">
        <f t="shared" si="79"/>
        <v>20485746.133384421</v>
      </c>
      <c r="N362" s="34">
        <f t="shared" si="80"/>
        <v>22971400</v>
      </c>
      <c r="O362" s="34">
        <f t="shared" si="81"/>
        <v>731546.13338442147</v>
      </c>
      <c r="P362" s="34">
        <f t="shared" si="82"/>
        <v>3217200</v>
      </c>
      <c r="Q362" s="60">
        <f t="shared" si="70"/>
        <v>731546.13338442147</v>
      </c>
      <c r="R362" s="60">
        <f t="shared" si="83"/>
        <v>731546.13338442147</v>
      </c>
      <c r="S362" s="61">
        <f t="shared" si="75"/>
        <v>3.7032435299046353E-2</v>
      </c>
    </row>
    <row r="363" spans="1:19" x14ac:dyDescent="0.25">
      <c r="A363" s="7">
        <v>41994</v>
      </c>
      <c r="B363" s="9">
        <v>2297.14</v>
      </c>
      <c r="C363" t="e">
        <f>+VLOOKUP($A363,'USD X Barril WTI'!$A$6060:$B$8189,2,0)</f>
        <v>#N/A</v>
      </c>
      <c r="D363" s="36">
        <f>+IFERROR(VLOOKUP($A363,'TASA INTERVENCIÓN'!$A$9:$B$4757,2,0),D362)</f>
        <v>4.4999999999999998E-2</v>
      </c>
      <c r="E363" s="52">
        <v>2.5000000000000001E-3</v>
      </c>
      <c r="F363">
        <f t="shared" si="71"/>
        <v>4.2394014962593429E-2</v>
      </c>
      <c r="G363">
        <f t="shared" si="72"/>
        <v>1.0102903951784206</v>
      </c>
      <c r="H363" s="56">
        <f t="shared" si="76"/>
        <v>26.413380447543375</v>
      </c>
      <c r="I363" s="55">
        <f t="shared" si="77"/>
        <v>2373.6052392752435</v>
      </c>
      <c r="J363" s="33">
        <f t="shared" si="73"/>
        <v>2039.9568362675705</v>
      </c>
      <c r="K363" s="34">
        <f t="shared" si="74"/>
        <v>-257.18316373242942</v>
      </c>
      <c r="L363" s="32">
        <f t="shared" si="78"/>
        <v>19668900</v>
      </c>
      <c r="M363" s="32">
        <f t="shared" si="79"/>
        <v>20399568.362675704</v>
      </c>
      <c r="N363" s="34">
        <f t="shared" si="80"/>
        <v>22971400</v>
      </c>
      <c r="O363" s="34">
        <f t="shared" si="81"/>
        <v>730668.36267570406</v>
      </c>
      <c r="P363" s="34">
        <f t="shared" si="82"/>
        <v>3302500</v>
      </c>
      <c r="Q363" s="60">
        <f t="shared" si="70"/>
        <v>730668.36267570406</v>
      </c>
      <c r="R363" s="60">
        <f t="shared" si="83"/>
        <v>730668.36267570406</v>
      </c>
      <c r="S363" s="61">
        <f t="shared" si="75"/>
        <v>3.7148410062367701E-2</v>
      </c>
    </row>
    <row r="364" spans="1:19" x14ac:dyDescent="0.25">
      <c r="A364" s="7">
        <v>41995</v>
      </c>
      <c r="B364" s="8">
        <v>2297.14</v>
      </c>
      <c r="C364">
        <f>+VLOOKUP($A364,'USD X Barril WTI'!$A$6060:$B$8189,2,0)</f>
        <v>55.25</v>
      </c>
      <c r="D364" s="36">
        <f>+IFERROR(VLOOKUP($A364,'TASA INTERVENCIÓN'!$A$9:$B$4757,2,0),D363)</f>
        <v>4.4999999999999998E-2</v>
      </c>
      <c r="E364" s="52">
        <v>2.5000000000000001E-3</v>
      </c>
      <c r="F364">
        <f t="shared" si="71"/>
        <v>4.2394014962593429E-2</v>
      </c>
      <c r="G364">
        <f t="shared" si="72"/>
        <v>1.0102903951784206</v>
      </c>
      <c r="H364" s="56">
        <f t="shared" si="76"/>
        <v>26.413380447543375</v>
      </c>
      <c r="I364" s="55">
        <f t="shared" si="77"/>
        <v>2373.6052392752435</v>
      </c>
      <c r="J364" s="33">
        <f t="shared" si="73"/>
        <v>2039.9568362675705</v>
      </c>
      <c r="K364" s="34">
        <f t="shared" si="74"/>
        <v>-257.18316373242942</v>
      </c>
      <c r="L364" s="32">
        <f t="shared" si="78"/>
        <v>19668900</v>
      </c>
      <c r="M364" s="32">
        <f t="shared" si="79"/>
        <v>20399568.362675704</v>
      </c>
      <c r="N364" s="34">
        <f t="shared" si="80"/>
        <v>22971400</v>
      </c>
      <c r="O364" s="34">
        <f t="shared" si="81"/>
        <v>730668.36267570406</v>
      </c>
      <c r="P364" s="34">
        <f t="shared" si="82"/>
        <v>3302500</v>
      </c>
      <c r="Q364" s="60">
        <f t="shared" ref="Q364:Q427" si="84">+IF(P364&gt;0,M364-L364,O364+P364)</f>
        <v>730668.36267570406</v>
      </c>
      <c r="R364" s="60">
        <f t="shared" si="83"/>
        <v>730668.36267570406</v>
      </c>
      <c r="S364" s="61">
        <f t="shared" si="75"/>
        <v>3.7148410062367701E-2</v>
      </c>
    </row>
    <row r="365" spans="1:19" x14ac:dyDescent="0.25">
      <c r="A365" s="7">
        <v>41996</v>
      </c>
      <c r="B365" s="9">
        <v>2316.9299999999998</v>
      </c>
      <c r="C365">
        <f>+VLOOKUP($A365,'USD X Barril WTI'!$A$6060:$B$8189,2,0)</f>
        <v>56.78</v>
      </c>
      <c r="D365" s="36">
        <f>+IFERROR(VLOOKUP($A365,'TASA INTERVENCIÓN'!$A$9:$B$4757,2,0),D364)</f>
        <v>4.4999999999999998E-2</v>
      </c>
      <c r="E365" s="52">
        <v>2.5000000000000001E-3</v>
      </c>
      <c r="F365">
        <f t="shared" si="71"/>
        <v>4.2394014962593429E-2</v>
      </c>
      <c r="G365">
        <f t="shared" si="72"/>
        <v>1.0102903951784206</v>
      </c>
      <c r="H365" s="56">
        <f t="shared" si="76"/>
        <v>26.413380447543375</v>
      </c>
      <c r="I365" s="55">
        <f t="shared" si="77"/>
        <v>2393.5988861958244</v>
      </c>
      <c r="J365" s="33">
        <f t="shared" si="73"/>
        <v>2039.9568362675705</v>
      </c>
      <c r="K365" s="34">
        <f t="shared" si="74"/>
        <v>-276.97316373242938</v>
      </c>
      <c r="L365" s="32">
        <f t="shared" si="78"/>
        <v>19668900</v>
      </c>
      <c r="M365" s="32">
        <f t="shared" si="79"/>
        <v>20399568.362675704</v>
      </c>
      <c r="N365" s="34">
        <f t="shared" si="80"/>
        <v>23169300</v>
      </c>
      <c r="O365" s="34">
        <f t="shared" si="81"/>
        <v>730668.36267570406</v>
      </c>
      <c r="P365" s="34">
        <f t="shared" si="82"/>
        <v>3500400</v>
      </c>
      <c r="Q365" s="60">
        <f t="shared" si="84"/>
        <v>730668.36267570406</v>
      </c>
      <c r="R365" s="60">
        <f t="shared" si="83"/>
        <v>730668.36267570406</v>
      </c>
      <c r="S365" s="61">
        <f t="shared" si="75"/>
        <v>3.7148410062367701E-2</v>
      </c>
    </row>
    <row r="366" spans="1:19" x14ac:dyDescent="0.25">
      <c r="A366" s="7">
        <v>41997</v>
      </c>
      <c r="B366" s="8">
        <v>2342.5700000000002</v>
      </c>
      <c r="C366">
        <f>+VLOOKUP($A366,'USD X Barril WTI'!$A$6060:$B$8189,2,0)</f>
        <v>55.7</v>
      </c>
      <c r="D366" s="36">
        <f>+IFERROR(VLOOKUP($A366,'TASA INTERVENCIÓN'!$A$9:$B$4757,2,0),D365)</f>
        <v>4.4999999999999998E-2</v>
      </c>
      <c r="E366" s="52">
        <v>2.5000000000000001E-3</v>
      </c>
      <c r="F366">
        <f t="shared" si="71"/>
        <v>4.2394014962593429E-2</v>
      </c>
      <c r="G366">
        <f t="shared" si="72"/>
        <v>1.0102903951784206</v>
      </c>
      <c r="H366" s="56">
        <f t="shared" si="76"/>
        <v>26.413380447543375</v>
      </c>
      <c r="I366" s="55">
        <f t="shared" si="77"/>
        <v>2419.5027319281999</v>
      </c>
      <c r="J366" s="33">
        <f t="shared" si="73"/>
        <v>2066.0122255592219</v>
      </c>
      <c r="K366" s="34">
        <f t="shared" si="74"/>
        <v>-276.5577744407783</v>
      </c>
      <c r="L366" s="32">
        <f t="shared" si="78"/>
        <v>19926800</v>
      </c>
      <c r="M366" s="32">
        <f t="shared" si="79"/>
        <v>20660122.25559222</v>
      </c>
      <c r="N366" s="34">
        <f t="shared" si="80"/>
        <v>23425700</v>
      </c>
      <c r="O366" s="34">
        <f t="shared" si="81"/>
        <v>733322.25559221953</v>
      </c>
      <c r="P366" s="34">
        <f t="shared" si="82"/>
        <v>3498900</v>
      </c>
      <c r="Q366" s="60">
        <f t="shared" si="84"/>
        <v>733322.25559221953</v>
      </c>
      <c r="R366" s="60">
        <f t="shared" si="83"/>
        <v>733322.25559221953</v>
      </c>
      <c r="S366" s="61">
        <f t="shared" si="75"/>
        <v>3.6800803721230679E-2</v>
      </c>
    </row>
    <row r="367" spans="1:19" x14ac:dyDescent="0.25">
      <c r="A367" s="7">
        <v>41998</v>
      </c>
      <c r="B367" s="9">
        <v>2346.9</v>
      </c>
      <c r="C367" t="e">
        <f>+VLOOKUP($A367,'USD X Barril WTI'!$A$6060:$B$8189,2,0)</f>
        <v>#N/A</v>
      </c>
      <c r="D367" s="36">
        <f>+IFERROR(VLOOKUP($A367,'TASA INTERVENCIÓN'!$A$9:$B$4757,2,0),D366)</f>
        <v>4.4999999999999998E-2</v>
      </c>
      <c r="E367" s="52">
        <v>2.5000000000000001E-3</v>
      </c>
      <c r="F367">
        <f t="shared" si="71"/>
        <v>4.2394014962593429E-2</v>
      </c>
      <c r="G367">
        <f t="shared" si="72"/>
        <v>1.0102903951784206</v>
      </c>
      <c r="H367" s="56">
        <f t="shared" si="76"/>
        <v>26.413380447543375</v>
      </c>
      <c r="I367" s="55">
        <f t="shared" si="77"/>
        <v>2423.877289339322</v>
      </c>
      <c r="J367" s="33">
        <f t="shared" si="73"/>
        <v>2071.2960443260049</v>
      </c>
      <c r="K367" s="34">
        <f t="shared" si="74"/>
        <v>-275.60395567399519</v>
      </c>
      <c r="L367" s="32">
        <f t="shared" si="78"/>
        <v>19979100</v>
      </c>
      <c r="M367" s="32">
        <f t="shared" si="79"/>
        <v>20712960.443260048</v>
      </c>
      <c r="N367" s="34">
        <f t="shared" si="80"/>
        <v>23469000</v>
      </c>
      <c r="O367" s="34">
        <f t="shared" si="81"/>
        <v>733860.44326004758</v>
      </c>
      <c r="P367" s="34">
        <f t="shared" si="82"/>
        <v>3489900</v>
      </c>
      <c r="Q367" s="60">
        <f t="shared" si="84"/>
        <v>733860.44326004758</v>
      </c>
      <c r="R367" s="60">
        <f t="shared" si="83"/>
        <v>733860.44326004758</v>
      </c>
      <c r="S367" s="61">
        <f t="shared" si="75"/>
        <v>3.6731406482776882E-2</v>
      </c>
    </row>
    <row r="368" spans="1:19" x14ac:dyDescent="0.25">
      <c r="A368" s="7">
        <v>41999</v>
      </c>
      <c r="B368" s="8">
        <v>2346.9</v>
      </c>
      <c r="C368">
        <f>+VLOOKUP($A368,'USD X Barril WTI'!$A$6060:$B$8189,2,0)</f>
        <v>54.59</v>
      </c>
      <c r="D368" s="36">
        <f>+IFERROR(VLOOKUP($A368,'TASA INTERVENCIÓN'!$A$9:$B$4757,2,0),D367)</f>
        <v>4.4999999999999998E-2</v>
      </c>
      <c r="E368" s="52">
        <v>2.5000000000000001E-3</v>
      </c>
      <c r="F368">
        <f t="shared" si="71"/>
        <v>4.2394014962593429E-2</v>
      </c>
      <c r="G368">
        <f t="shared" si="72"/>
        <v>1.0102903951784206</v>
      </c>
      <c r="H368" s="56">
        <f t="shared" si="76"/>
        <v>26.413380447543375</v>
      </c>
      <c r="I368" s="55">
        <f t="shared" si="77"/>
        <v>2423.877289339322</v>
      </c>
      <c r="J368" s="33">
        <f t="shared" si="73"/>
        <v>2080.9645234078625</v>
      </c>
      <c r="K368" s="34">
        <f t="shared" si="74"/>
        <v>-265.93547659213755</v>
      </c>
      <c r="L368" s="32">
        <f t="shared" si="78"/>
        <v>20074800</v>
      </c>
      <c r="M368" s="32">
        <f t="shared" si="79"/>
        <v>20809645.234078627</v>
      </c>
      <c r="N368" s="34">
        <f t="shared" si="80"/>
        <v>23469000</v>
      </c>
      <c r="O368" s="34">
        <f t="shared" si="81"/>
        <v>734845.23407862708</v>
      </c>
      <c r="P368" s="34">
        <f t="shared" si="82"/>
        <v>3394200</v>
      </c>
      <c r="Q368" s="60">
        <f t="shared" si="84"/>
        <v>734845.23407862708</v>
      </c>
      <c r="R368" s="60">
        <f t="shared" si="83"/>
        <v>734845.23407862708</v>
      </c>
      <c r="S368" s="61">
        <f t="shared" si="75"/>
        <v>3.6605357666259546E-2</v>
      </c>
    </row>
    <row r="369" spans="1:19" x14ac:dyDescent="0.25">
      <c r="A369" s="7">
        <v>42000</v>
      </c>
      <c r="B369" s="9">
        <v>2358.46</v>
      </c>
      <c r="C369" t="e">
        <f>+VLOOKUP($A369,'USD X Barril WTI'!$A$6060:$B$8189,2,0)</f>
        <v>#N/A</v>
      </c>
      <c r="D369" s="36">
        <f>+IFERROR(VLOOKUP($A369,'TASA INTERVENCIÓN'!$A$9:$B$4757,2,0),D368)</f>
        <v>4.4999999999999998E-2</v>
      </c>
      <c r="E369" s="52">
        <v>2.5000000000000001E-3</v>
      </c>
      <c r="F369">
        <f t="shared" si="71"/>
        <v>4.2394014962593429E-2</v>
      </c>
      <c r="G369">
        <f t="shared" si="72"/>
        <v>1.0102903951784206</v>
      </c>
      <c r="H369" s="56">
        <f t="shared" si="76"/>
        <v>26.413380447543375</v>
      </c>
      <c r="I369" s="55">
        <f t="shared" si="77"/>
        <v>2435.5562463075848</v>
      </c>
      <c r="J369" s="33">
        <f t="shared" si="73"/>
        <v>2093.3708894606534</v>
      </c>
      <c r="K369" s="34">
        <f t="shared" si="74"/>
        <v>-265.08911053934662</v>
      </c>
      <c r="L369" s="32">
        <f t="shared" si="78"/>
        <v>20197600</v>
      </c>
      <c r="M369" s="32">
        <f t="shared" si="79"/>
        <v>20933708.894606534</v>
      </c>
      <c r="N369" s="34">
        <f t="shared" si="80"/>
        <v>23584600</v>
      </c>
      <c r="O369" s="34">
        <f t="shared" si="81"/>
        <v>736108.89460653439</v>
      </c>
      <c r="P369" s="34">
        <f t="shared" si="82"/>
        <v>3387000</v>
      </c>
      <c r="Q369" s="60">
        <f t="shared" si="84"/>
        <v>736108.89460653439</v>
      </c>
      <c r="R369" s="60">
        <f t="shared" si="83"/>
        <v>736108.89460653439</v>
      </c>
      <c r="S369" s="61">
        <f t="shared" si="75"/>
        <v>3.6445364528782352E-2</v>
      </c>
    </row>
    <row r="370" spans="1:19" x14ac:dyDescent="0.25">
      <c r="A370" s="7">
        <v>42001</v>
      </c>
      <c r="B370" s="8">
        <v>2358.46</v>
      </c>
      <c r="C370" t="e">
        <f>+VLOOKUP($A370,'USD X Barril WTI'!$A$6060:$B$8189,2,0)</f>
        <v>#N/A</v>
      </c>
      <c r="D370" s="36">
        <f>+IFERROR(VLOOKUP($A370,'TASA INTERVENCIÓN'!$A$9:$B$4757,2,0),D369)</f>
        <v>4.4999999999999998E-2</v>
      </c>
      <c r="E370" s="52">
        <v>2.5000000000000001E-3</v>
      </c>
      <c r="F370">
        <f t="shared" si="71"/>
        <v>4.2394014962593429E-2</v>
      </c>
      <c r="G370">
        <f t="shared" si="72"/>
        <v>1.0102903951784206</v>
      </c>
      <c r="H370" s="56">
        <f t="shared" si="76"/>
        <v>26.413380447543375</v>
      </c>
      <c r="I370" s="55">
        <f t="shared" si="77"/>
        <v>2435.5562463075848</v>
      </c>
      <c r="J370" s="33">
        <f t="shared" si="73"/>
        <v>2097.5433887927406</v>
      </c>
      <c r="K370" s="34">
        <f t="shared" si="74"/>
        <v>-260.91661120725939</v>
      </c>
      <c r="L370" s="32">
        <f t="shared" si="78"/>
        <v>20238900</v>
      </c>
      <c r="M370" s="32">
        <f t="shared" si="79"/>
        <v>20975433.887927406</v>
      </c>
      <c r="N370" s="34">
        <f t="shared" si="80"/>
        <v>23584600</v>
      </c>
      <c r="O370" s="34">
        <f t="shared" si="81"/>
        <v>736533.88792740554</v>
      </c>
      <c r="P370" s="34">
        <f t="shared" si="82"/>
        <v>3345700</v>
      </c>
      <c r="Q370" s="60">
        <f t="shared" si="84"/>
        <v>736533.88792740554</v>
      </c>
      <c r="R370" s="60">
        <f t="shared" si="83"/>
        <v>736533.88792740554</v>
      </c>
      <c r="S370" s="61">
        <f t="shared" si="75"/>
        <v>3.6391992051317289E-2</v>
      </c>
    </row>
    <row r="371" spans="1:19" x14ac:dyDescent="0.25">
      <c r="A371" s="7">
        <v>42002</v>
      </c>
      <c r="B371" s="9">
        <v>2358.46</v>
      </c>
      <c r="C371">
        <f>+VLOOKUP($A371,'USD X Barril WTI'!$A$6060:$B$8189,2,0)</f>
        <v>53.46</v>
      </c>
      <c r="D371" s="36">
        <f>+IFERROR(VLOOKUP($A371,'TASA INTERVENCIÓN'!$A$9:$B$4757,2,0),D370)</f>
        <v>4.4999999999999998E-2</v>
      </c>
      <c r="E371" s="52">
        <v>2.5000000000000001E-3</v>
      </c>
      <c r="F371">
        <f t="shared" si="71"/>
        <v>4.2394014962593429E-2</v>
      </c>
      <c r="G371">
        <f t="shared" si="72"/>
        <v>1.0102903951784206</v>
      </c>
      <c r="H371" s="56">
        <f t="shared" si="76"/>
        <v>26.413380447543375</v>
      </c>
      <c r="I371" s="55">
        <f t="shared" si="77"/>
        <v>2435.5562463075848</v>
      </c>
      <c r="J371" s="33">
        <f t="shared" si="73"/>
        <v>2097.5433887927406</v>
      </c>
      <c r="K371" s="34">
        <f t="shared" si="74"/>
        <v>-260.91661120725939</v>
      </c>
      <c r="L371" s="32">
        <f t="shared" si="78"/>
        <v>20238900</v>
      </c>
      <c r="M371" s="32">
        <f t="shared" si="79"/>
        <v>20975433.887927406</v>
      </c>
      <c r="N371" s="34">
        <f t="shared" si="80"/>
        <v>23584600</v>
      </c>
      <c r="O371" s="34">
        <f t="shared" si="81"/>
        <v>736533.88792740554</v>
      </c>
      <c r="P371" s="34">
        <f t="shared" si="82"/>
        <v>3345700</v>
      </c>
      <c r="Q371" s="60">
        <f t="shared" si="84"/>
        <v>736533.88792740554</v>
      </c>
      <c r="R371" s="60">
        <f t="shared" si="83"/>
        <v>736533.88792740554</v>
      </c>
      <c r="S371" s="61">
        <f t="shared" si="75"/>
        <v>3.6391992051317289E-2</v>
      </c>
    </row>
    <row r="372" spans="1:19" x14ac:dyDescent="0.25">
      <c r="A372" s="7">
        <v>42003</v>
      </c>
      <c r="B372" s="8">
        <v>2378.56</v>
      </c>
      <c r="C372">
        <f>+VLOOKUP($A372,'USD X Barril WTI'!$A$6060:$B$8189,2,0)</f>
        <v>54.14</v>
      </c>
      <c r="D372" s="36">
        <f>+IFERROR(VLOOKUP($A372,'TASA INTERVENCIÓN'!$A$9:$B$4757,2,0),D371)</f>
        <v>4.4999999999999998E-2</v>
      </c>
      <c r="E372" s="52">
        <v>2.5000000000000001E-3</v>
      </c>
      <c r="F372">
        <f t="shared" si="71"/>
        <v>4.2394014962593429E-2</v>
      </c>
      <c r="G372">
        <f t="shared" si="72"/>
        <v>1.0102903951784206</v>
      </c>
      <c r="H372" s="56">
        <f t="shared" si="76"/>
        <v>26.413380447543375</v>
      </c>
      <c r="I372" s="55">
        <f t="shared" si="77"/>
        <v>2455.863083250671</v>
      </c>
      <c r="J372" s="33">
        <f t="shared" si="73"/>
        <v>2097.5433887927406</v>
      </c>
      <c r="K372" s="34">
        <f t="shared" si="74"/>
        <v>-281.0166112072593</v>
      </c>
      <c r="L372" s="32">
        <f t="shared" si="78"/>
        <v>20238900</v>
      </c>
      <c r="M372" s="32">
        <f t="shared" si="79"/>
        <v>20975433.887927406</v>
      </c>
      <c r="N372" s="34">
        <f t="shared" si="80"/>
        <v>23785600</v>
      </c>
      <c r="O372" s="34">
        <f t="shared" si="81"/>
        <v>736533.88792740554</v>
      </c>
      <c r="P372" s="34">
        <f t="shared" si="82"/>
        <v>3546700</v>
      </c>
      <c r="Q372" s="60">
        <f t="shared" si="84"/>
        <v>736533.88792740554</v>
      </c>
      <c r="R372" s="60">
        <f t="shared" si="83"/>
        <v>736533.88792740554</v>
      </c>
      <c r="S372" s="61">
        <f t="shared" si="75"/>
        <v>3.6391992051317289E-2</v>
      </c>
    </row>
    <row r="373" spans="1:19" x14ac:dyDescent="0.25">
      <c r="A373" s="7">
        <v>42004</v>
      </c>
      <c r="B373" s="9">
        <v>2392.46</v>
      </c>
      <c r="C373">
        <f>+VLOOKUP($A373,'USD X Barril WTI'!$A$6060:$B$8189,2,0)</f>
        <v>53.45</v>
      </c>
      <c r="D373" s="36">
        <f>+IFERROR(VLOOKUP($A373,'TASA INTERVENCIÓN'!$A$9:$B$4757,2,0),D372)</f>
        <v>4.4999999999999998E-2</v>
      </c>
      <c r="E373" s="52">
        <v>2.5000000000000001E-3</v>
      </c>
      <c r="F373">
        <f t="shared" si="71"/>
        <v>4.2394014962593429E-2</v>
      </c>
      <c r="G373">
        <f t="shared" si="72"/>
        <v>1.0102903951784206</v>
      </c>
      <c r="H373" s="56">
        <f t="shared" si="76"/>
        <v>26.413380447543375</v>
      </c>
      <c r="I373" s="55">
        <f t="shared" si="77"/>
        <v>2469.9061197436508</v>
      </c>
      <c r="J373" s="33">
        <f t="shared" si="73"/>
        <v>2102.1806217066096</v>
      </c>
      <c r="K373" s="34">
        <f t="shared" si="74"/>
        <v>-290.27937829339044</v>
      </c>
      <c r="L373" s="32">
        <f t="shared" si="78"/>
        <v>20284800</v>
      </c>
      <c r="M373" s="32">
        <f t="shared" si="79"/>
        <v>21021806.217066094</v>
      </c>
      <c r="N373" s="34">
        <f t="shared" si="80"/>
        <v>23924600</v>
      </c>
      <c r="O373" s="34">
        <f t="shared" si="81"/>
        <v>737006.21706609428</v>
      </c>
      <c r="P373" s="34">
        <f t="shared" si="82"/>
        <v>3639800</v>
      </c>
      <c r="Q373" s="60">
        <f t="shared" si="84"/>
        <v>737006.21706609428</v>
      </c>
      <c r="R373" s="60">
        <f t="shared" si="83"/>
        <v>737006.21706609428</v>
      </c>
      <c r="S373" s="61">
        <f t="shared" si="75"/>
        <v>3.6332929931086048E-2</v>
      </c>
    </row>
    <row r="374" spans="1:19" x14ac:dyDescent="0.25">
      <c r="A374" s="7">
        <v>42005</v>
      </c>
      <c r="B374" s="8">
        <v>2392.46</v>
      </c>
      <c r="C374" t="e">
        <f>+VLOOKUP($A374,'USD X Barril WTI'!$A$6060:$B$8189,2,0)</f>
        <v>#N/A</v>
      </c>
      <c r="D374" s="36">
        <f>+IFERROR(VLOOKUP($A374,'TASA INTERVENCIÓN'!$A$9:$B$4757,2,0),D373)</f>
        <v>4.4999999999999998E-2</v>
      </c>
      <c r="E374" s="52">
        <v>2.5000000000000001E-3</v>
      </c>
      <c r="F374">
        <f t="shared" si="71"/>
        <v>4.2394014962593429E-2</v>
      </c>
      <c r="G374">
        <f t="shared" si="72"/>
        <v>1.0102903951784206</v>
      </c>
      <c r="H374" s="56">
        <f t="shared" si="76"/>
        <v>26.413380447543375</v>
      </c>
      <c r="I374" s="55">
        <f t="shared" si="77"/>
        <v>2469.9061197436508</v>
      </c>
      <c r="J374" s="33">
        <f t="shared" si="73"/>
        <v>2095.6339399458529</v>
      </c>
      <c r="K374" s="34">
        <f t="shared" si="74"/>
        <v>-296.82606005414709</v>
      </c>
      <c r="L374" s="32">
        <f t="shared" si="78"/>
        <v>20220000</v>
      </c>
      <c r="M374" s="32">
        <f t="shared" si="79"/>
        <v>20956339.399458531</v>
      </c>
      <c r="N374" s="34">
        <f t="shared" si="80"/>
        <v>23924600</v>
      </c>
      <c r="O374" s="34">
        <f t="shared" si="81"/>
        <v>736339.39945853129</v>
      </c>
      <c r="P374" s="34">
        <f t="shared" si="82"/>
        <v>3704600</v>
      </c>
      <c r="Q374" s="60">
        <f t="shared" si="84"/>
        <v>736339.39945853129</v>
      </c>
      <c r="R374" s="60">
        <f t="shared" si="83"/>
        <v>736339.39945853129</v>
      </c>
      <c r="S374" s="61">
        <f t="shared" si="75"/>
        <v>3.6416389686376421E-2</v>
      </c>
    </row>
    <row r="375" spans="1:19" x14ac:dyDescent="0.25">
      <c r="A375" s="7">
        <v>42006</v>
      </c>
      <c r="B375" s="9">
        <v>2392.46</v>
      </c>
      <c r="C375">
        <f>+VLOOKUP($A375,'USD X Barril WTI'!$A$6060:$B$8189,2,0)</f>
        <v>52.72</v>
      </c>
      <c r="D375" s="36">
        <f>+IFERROR(VLOOKUP($A375,'TASA INTERVENCIÓN'!$A$9:$B$4757,2,0),D374)</f>
        <v>4.4999999999999998E-2</v>
      </c>
      <c r="E375" s="52">
        <v>2.5000000000000001E-3</v>
      </c>
      <c r="F375">
        <f t="shared" si="71"/>
        <v>4.2394014962593429E-2</v>
      </c>
      <c r="G375">
        <f t="shared" si="72"/>
        <v>1.0102903951784206</v>
      </c>
      <c r="H375" s="56">
        <f t="shared" si="76"/>
        <v>26.413380447543375</v>
      </c>
      <c r="I375" s="55">
        <f t="shared" si="77"/>
        <v>2469.9061197436508</v>
      </c>
      <c r="J375" s="33">
        <f t="shared" si="73"/>
        <v>2099.4225289277724</v>
      </c>
      <c r="K375" s="34">
        <f t="shared" si="74"/>
        <v>-293.03747107222762</v>
      </c>
      <c r="L375" s="32">
        <f t="shared" si="78"/>
        <v>20257500</v>
      </c>
      <c r="M375" s="32">
        <f t="shared" si="79"/>
        <v>20994225.289277725</v>
      </c>
      <c r="N375" s="34">
        <f t="shared" si="80"/>
        <v>23924600</v>
      </c>
      <c r="O375" s="34">
        <f t="shared" si="81"/>
        <v>736725.28927772492</v>
      </c>
      <c r="P375" s="34">
        <f t="shared" si="82"/>
        <v>3667100</v>
      </c>
      <c r="Q375" s="60">
        <f t="shared" si="84"/>
        <v>736725.28927772492</v>
      </c>
      <c r="R375" s="60">
        <f t="shared" si="83"/>
        <v>736725.28927772492</v>
      </c>
      <c r="S375" s="61">
        <f t="shared" si="75"/>
        <v>3.6368026127494749E-2</v>
      </c>
    </row>
    <row r="376" spans="1:19" x14ac:dyDescent="0.25">
      <c r="A376" s="7">
        <v>42007</v>
      </c>
      <c r="B376" s="8">
        <v>2383.37</v>
      </c>
      <c r="C376" t="e">
        <f>+VLOOKUP($A376,'USD X Barril WTI'!$A$6060:$B$8189,2,0)</f>
        <v>#N/A</v>
      </c>
      <c r="D376" s="36">
        <f>+IFERROR(VLOOKUP($A376,'TASA INTERVENCIÓN'!$A$9:$B$4757,2,0),D375)</f>
        <v>4.4999999999999998E-2</v>
      </c>
      <c r="E376" s="52">
        <v>2.5000000000000001E-3</v>
      </c>
      <c r="F376">
        <f t="shared" si="71"/>
        <v>4.2394014962593429E-2</v>
      </c>
      <c r="G376">
        <f t="shared" si="72"/>
        <v>1.0102903951784206</v>
      </c>
      <c r="H376" s="56">
        <f t="shared" si="76"/>
        <v>26.413380447543375</v>
      </c>
      <c r="I376" s="55">
        <f t="shared" si="77"/>
        <v>2460.7225800514789</v>
      </c>
      <c r="J376" s="33">
        <f t="shared" si="73"/>
        <v>2095.1186918443123</v>
      </c>
      <c r="K376" s="34">
        <f t="shared" si="74"/>
        <v>-288.25130815568764</v>
      </c>
      <c r="L376" s="32">
        <f t="shared" si="78"/>
        <v>20214900</v>
      </c>
      <c r="M376" s="32">
        <f t="shared" si="79"/>
        <v>20951186.918443121</v>
      </c>
      <c r="N376" s="34">
        <f t="shared" si="80"/>
        <v>23833700</v>
      </c>
      <c r="O376" s="34">
        <f t="shared" si="81"/>
        <v>736286.91844312102</v>
      </c>
      <c r="P376" s="34">
        <f t="shared" si="82"/>
        <v>3618800</v>
      </c>
      <c r="Q376" s="60">
        <f t="shared" si="84"/>
        <v>736286.91844312102</v>
      </c>
      <c r="R376" s="60">
        <f t="shared" si="83"/>
        <v>736286.91844312102</v>
      </c>
      <c r="S376" s="61">
        <f t="shared" si="75"/>
        <v>3.6422980991403418E-2</v>
      </c>
    </row>
    <row r="377" spans="1:19" x14ac:dyDescent="0.25">
      <c r="A377" s="7">
        <v>42008</v>
      </c>
      <c r="B377" s="9">
        <v>2383.37</v>
      </c>
      <c r="C377" t="e">
        <f>+VLOOKUP($A377,'USD X Barril WTI'!$A$6060:$B$8189,2,0)</f>
        <v>#N/A</v>
      </c>
      <c r="D377" s="36">
        <f>+IFERROR(VLOOKUP($A377,'TASA INTERVENCIÓN'!$A$9:$B$4757,2,0),D376)</f>
        <v>4.4999999999999998E-2</v>
      </c>
      <c r="E377" s="52">
        <v>2.5000000000000001E-3</v>
      </c>
      <c r="F377">
        <f t="shared" si="71"/>
        <v>4.2394014962593429E-2</v>
      </c>
      <c r="G377">
        <f t="shared" si="72"/>
        <v>1.0102903951784206</v>
      </c>
      <c r="H377" s="56">
        <f t="shared" si="76"/>
        <v>26.413380447543375</v>
      </c>
      <c r="I377" s="55">
        <f t="shared" si="77"/>
        <v>2460.7225800514789</v>
      </c>
      <c r="J377" s="33">
        <f t="shared" si="73"/>
        <v>2099.8771596056026</v>
      </c>
      <c r="K377" s="34">
        <f t="shared" si="74"/>
        <v>-283.49284039439726</v>
      </c>
      <c r="L377" s="32">
        <f t="shared" si="78"/>
        <v>20262000</v>
      </c>
      <c r="M377" s="32">
        <f t="shared" si="79"/>
        <v>20998771.596056025</v>
      </c>
      <c r="N377" s="34">
        <f t="shared" si="80"/>
        <v>23833700</v>
      </c>
      <c r="O377" s="34">
        <f t="shared" si="81"/>
        <v>736771.59605602548</v>
      </c>
      <c r="P377" s="34">
        <f t="shared" si="82"/>
        <v>3571700</v>
      </c>
      <c r="Q377" s="60">
        <f t="shared" si="84"/>
        <v>736771.59605602548</v>
      </c>
      <c r="R377" s="60">
        <f t="shared" si="83"/>
        <v>736771.59605602548</v>
      </c>
      <c r="S377" s="61">
        <f t="shared" si="75"/>
        <v>3.6362234530452349E-2</v>
      </c>
    </row>
    <row r="378" spans="1:19" x14ac:dyDescent="0.25">
      <c r="A378" s="7">
        <v>42009</v>
      </c>
      <c r="B378" s="8">
        <v>2383.37</v>
      </c>
      <c r="C378">
        <f>+VLOOKUP($A378,'USD X Barril WTI'!$A$6060:$B$8189,2,0)</f>
        <v>50.05</v>
      </c>
      <c r="D378" s="36">
        <f>+IFERROR(VLOOKUP($A378,'TASA INTERVENCIÓN'!$A$9:$B$4757,2,0),D377)</f>
        <v>4.4999999999999998E-2</v>
      </c>
      <c r="E378" s="52">
        <v>2.5000000000000001E-3</v>
      </c>
      <c r="F378">
        <f t="shared" si="71"/>
        <v>4.2394014962593429E-2</v>
      </c>
      <c r="G378">
        <f t="shared" si="72"/>
        <v>1.0102903951784206</v>
      </c>
      <c r="H378" s="56">
        <f t="shared" si="76"/>
        <v>26.413380447543375</v>
      </c>
      <c r="I378" s="55">
        <f t="shared" si="77"/>
        <v>2460.7225800514789</v>
      </c>
      <c r="J378" s="33">
        <f t="shared" si="73"/>
        <v>2099.8771596056026</v>
      </c>
      <c r="K378" s="34">
        <f t="shared" si="74"/>
        <v>-283.49284039439726</v>
      </c>
      <c r="L378" s="32">
        <f t="shared" si="78"/>
        <v>20262000</v>
      </c>
      <c r="M378" s="32">
        <f t="shared" si="79"/>
        <v>20998771.596056025</v>
      </c>
      <c r="N378" s="34">
        <f t="shared" si="80"/>
        <v>23833700</v>
      </c>
      <c r="O378" s="34">
        <f t="shared" si="81"/>
        <v>736771.59605602548</v>
      </c>
      <c r="P378" s="34">
        <f t="shared" si="82"/>
        <v>3571700</v>
      </c>
      <c r="Q378" s="60">
        <f t="shared" si="84"/>
        <v>736771.59605602548</v>
      </c>
      <c r="R378" s="60">
        <f t="shared" si="83"/>
        <v>736771.59605602548</v>
      </c>
      <c r="S378" s="61">
        <f t="shared" si="75"/>
        <v>3.6362234530452349E-2</v>
      </c>
    </row>
    <row r="379" spans="1:19" x14ac:dyDescent="0.25">
      <c r="A379" s="7">
        <v>42010</v>
      </c>
      <c r="B379" s="9">
        <v>2412.8200000000002</v>
      </c>
      <c r="C379">
        <f>+VLOOKUP($A379,'USD X Barril WTI'!$A$6060:$B$8189,2,0)</f>
        <v>47.98</v>
      </c>
      <c r="D379" s="36">
        <f>+IFERROR(VLOOKUP($A379,'TASA INTERVENCIÓN'!$A$9:$B$4757,2,0),D378)</f>
        <v>4.4999999999999998E-2</v>
      </c>
      <c r="E379" s="52">
        <v>2.5000000000000001E-3</v>
      </c>
      <c r="F379">
        <f t="shared" si="71"/>
        <v>4.2394014962593429E-2</v>
      </c>
      <c r="G379">
        <f t="shared" si="72"/>
        <v>1.0102903951784206</v>
      </c>
      <c r="H379" s="56">
        <f t="shared" si="76"/>
        <v>26.413380447543375</v>
      </c>
      <c r="I379" s="55">
        <f t="shared" si="77"/>
        <v>2490.4756321894838</v>
      </c>
      <c r="J379" s="33">
        <f t="shared" si="73"/>
        <v>2099.8771596056026</v>
      </c>
      <c r="K379" s="34">
        <f t="shared" si="74"/>
        <v>-312.94284039439754</v>
      </c>
      <c r="L379" s="32">
        <f t="shared" si="78"/>
        <v>20262000</v>
      </c>
      <c r="M379" s="32">
        <f t="shared" si="79"/>
        <v>20998771.596056025</v>
      </c>
      <c r="N379" s="34">
        <f t="shared" si="80"/>
        <v>24128200</v>
      </c>
      <c r="O379" s="34">
        <f t="shared" si="81"/>
        <v>736771.59605602548</v>
      </c>
      <c r="P379" s="34">
        <f t="shared" si="82"/>
        <v>3866200</v>
      </c>
      <c r="Q379" s="60">
        <f t="shared" si="84"/>
        <v>736771.59605602548</v>
      </c>
      <c r="R379" s="60">
        <f t="shared" si="83"/>
        <v>736771.59605602548</v>
      </c>
      <c r="S379" s="61">
        <f t="shared" si="75"/>
        <v>3.6362234530452349E-2</v>
      </c>
    </row>
    <row r="380" spans="1:19" x14ac:dyDescent="0.25">
      <c r="A380" s="7">
        <v>42011</v>
      </c>
      <c r="B380" s="8">
        <v>2452.11</v>
      </c>
      <c r="C380">
        <f>+VLOOKUP($A380,'USD X Barril WTI'!$A$6060:$B$8189,2,0)</f>
        <v>48.69</v>
      </c>
      <c r="D380" s="36">
        <f>+IFERROR(VLOOKUP($A380,'TASA INTERVENCIÓN'!$A$9:$B$4757,2,0),D379)</f>
        <v>4.4999999999999998E-2</v>
      </c>
      <c r="E380" s="52">
        <v>2.5000000000000001E-3</v>
      </c>
      <c r="F380">
        <f t="shared" si="71"/>
        <v>4.2394014962593429E-2</v>
      </c>
      <c r="G380">
        <f t="shared" si="72"/>
        <v>1.0102903951784206</v>
      </c>
      <c r="H380" s="56">
        <f t="shared" si="76"/>
        <v>26.413380447543375</v>
      </c>
      <c r="I380" s="55">
        <f t="shared" si="77"/>
        <v>2530.1699418160438</v>
      </c>
      <c r="J380" s="33">
        <f t="shared" si="73"/>
        <v>2101.7259910287789</v>
      </c>
      <c r="K380" s="34">
        <f t="shared" si="74"/>
        <v>-350.38400897122119</v>
      </c>
      <c r="L380" s="32">
        <f t="shared" si="78"/>
        <v>20280300</v>
      </c>
      <c r="M380" s="32">
        <f t="shared" si="79"/>
        <v>21017259.91028779</v>
      </c>
      <c r="N380" s="34">
        <f t="shared" si="80"/>
        <v>24521100</v>
      </c>
      <c r="O380" s="34">
        <f t="shared" si="81"/>
        <v>736959.91028779</v>
      </c>
      <c r="P380" s="34">
        <f t="shared" si="82"/>
        <v>4240800</v>
      </c>
      <c r="Q380" s="60">
        <f t="shared" si="84"/>
        <v>736959.91028779</v>
      </c>
      <c r="R380" s="60">
        <f t="shared" si="83"/>
        <v>736959.91028779</v>
      </c>
      <c r="S380" s="61">
        <f t="shared" si="75"/>
        <v>3.633870851455797E-2</v>
      </c>
    </row>
    <row r="381" spans="1:19" x14ac:dyDescent="0.25">
      <c r="A381" s="7">
        <v>42012</v>
      </c>
      <c r="B381" s="9">
        <v>2434.31</v>
      </c>
      <c r="C381">
        <f>+VLOOKUP($A381,'USD X Barril WTI'!$A$6060:$B$8189,2,0)</f>
        <v>48.8</v>
      </c>
      <c r="D381" s="36">
        <f>+IFERROR(VLOOKUP($A381,'TASA INTERVENCIÓN'!$A$9:$B$4757,2,0),D380)</f>
        <v>4.4999999999999998E-2</v>
      </c>
      <c r="E381" s="52">
        <v>2.5000000000000001E-3</v>
      </c>
      <c r="F381">
        <f t="shared" si="71"/>
        <v>4.2394014962593429E-2</v>
      </c>
      <c r="G381">
        <f t="shared" si="72"/>
        <v>1.0102903951784206</v>
      </c>
      <c r="H381" s="56">
        <f t="shared" si="76"/>
        <v>26.413380447543375</v>
      </c>
      <c r="I381" s="55">
        <f t="shared" si="77"/>
        <v>2512.1867727818676</v>
      </c>
      <c r="J381" s="33">
        <f t="shared" si="73"/>
        <v>2100.5843628822277</v>
      </c>
      <c r="K381" s="34">
        <f t="shared" si="74"/>
        <v>-333.72563711777229</v>
      </c>
      <c r="L381" s="32">
        <f t="shared" si="78"/>
        <v>20269000</v>
      </c>
      <c r="M381" s="32">
        <f t="shared" si="79"/>
        <v>21005843.628822278</v>
      </c>
      <c r="N381" s="34">
        <f t="shared" si="80"/>
        <v>24343100</v>
      </c>
      <c r="O381" s="34">
        <f t="shared" si="81"/>
        <v>736843.62882227823</v>
      </c>
      <c r="P381" s="34">
        <f t="shared" si="82"/>
        <v>4074100</v>
      </c>
      <c r="Q381" s="60">
        <f t="shared" si="84"/>
        <v>736843.62882227823</v>
      </c>
      <c r="R381" s="60">
        <f t="shared" si="83"/>
        <v>736843.62882227823</v>
      </c>
      <c r="S381" s="61">
        <f t="shared" si="75"/>
        <v>3.635323049100983E-2</v>
      </c>
    </row>
    <row r="382" spans="1:19" x14ac:dyDescent="0.25">
      <c r="A382" s="7">
        <v>42013</v>
      </c>
      <c r="B382" s="8">
        <v>2405.0300000000002</v>
      </c>
      <c r="C382">
        <f>+VLOOKUP($A382,'USD X Barril WTI'!$A$6060:$B$8189,2,0)</f>
        <v>48.35</v>
      </c>
      <c r="D382" s="36">
        <f>+IFERROR(VLOOKUP($A382,'TASA INTERVENCIÓN'!$A$9:$B$4757,2,0),D381)</f>
        <v>4.4999999999999998E-2</v>
      </c>
      <c r="E382" s="52">
        <v>2.5000000000000001E-3</v>
      </c>
      <c r="F382">
        <f t="shared" si="71"/>
        <v>4.2394014962593429E-2</v>
      </c>
      <c r="G382">
        <f t="shared" si="72"/>
        <v>1.0102903951784206</v>
      </c>
      <c r="H382" s="56">
        <f t="shared" si="76"/>
        <v>26.413380447543375</v>
      </c>
      <c r="I382" s="55">
        <f t="shared" si="77"/>
        <v>2482.605470011044</v>
      </c>
      <c r="J382" s="33">
        <f t="shared" si="73"/>
        <v>2114.1323570815703</v>
      </c>
      <c r="K382" s="34">
        <f t="shared" si="74"/>
        <v>-290.89764291842994</v>
      </c>
      <c r="L382" s="32">
        <f t="shared" si="78"/>
        <v>20403100</v>
      </c>
      <c r="M382" s="32">
        <f t="shared" si="79"/>
        <v>21141323.570815701</v>
      </c>
      <c r="N382" s="34">
        <f t="shared" si="80"/>
        <v>24050300.000000004</v>
      </c>
      <c r="O382" s="34">
        <f t="shared" si="81"/>
        <v>738223.57081570104</v>
      </c>
      <c r="P382" s="34">
        <f t="shared" si="82"/>
        <v>3647200.0000000037</v>
      </c>
      <c r="Q382" s="60">
        <f t="shared" si="84"/>
        <v>738223.57081570104</v>
      </c>
      <c r="R382" s="60">
        <f t="shared" si="83"/>
        <v>738223.57081570104</v>
      </c>
      <c r="S382" s="61">
        <f t="shared" si="75"/>
        <v>3.618193170722591E-2</v>
      </c>
    </row>
    <row r="383" spans="1:19" x14ac:dyDescent="0.25">
      <c r="A383" s="7">
        <v>42014</v>
      </c>
      <c r="B383" s="9">
        <v>2406.71</v>
      </c>
      <c r="C383" t="e">
        <f>+VLOOKUP($A383,'USD X Barril WTI'!$A$6060:$B$8189,2,0)</f>
        <v>#N/A</v>
      </c>
      <c r="D383" s="36">
        <f>+IFERROR(VLOOKUP($A383,'TASA INTERVENCIÓN'!$A$9:$B$4757,2,0),D382)</f>
        <v>4.4999999999999998E-2</v>
      </c>
      <c r="E383" s="52">
        <v>2.5000000000000001E-3</v>
      </c>
      <c r="F383">
        <f t="shared" si="71"/>
        <v>4.2394014962593429E-2</v>
      </c>
      <c r="G383">
        <f t="shared" si="72"/>
        <v>1.0102903951784206</v>
      </c>
      <c r="H383" s="56">
        <f t="shared" si="76"/>
        <v>26.413380447543375</v>
      </c>
      <c r="I383" s="55">
        <f t="shared" si="77"/>
        <v>2484.3027578749434</v>
      </c>
      <c r="J383" s="33">
        <f t="shared" si="73"/>
        <v>2115.5467636348199</v>
      </c>
      <c r="K383" s="34">
        <f t="shared" si="74"/>
        <v>-291.16323636518018</v>
      </c>
      <c r="L383" s="32">
        <f t="shared" si="78"/>
        <v>20417100</v>
      </c>
      <c r="M383" s="32">
        <f t="shared" si="79"/>
        <v>21155467.636348199</v>
      </c>
      <c r="N383" s="34">
        <f t="shared" si="80"/>
        <v>24067100</v>
      </c>
      <c r="O383" s="34">
        <f t="shared" si="81"/>
        <v>738367.6363481991</v>
      </c>
      <c r="P383" s="34">
        <f t="shared" si="82"/>
        <v>3650000</v>
      </c>
      <c r="Q383" s="60">
        <f t="shared" si="84"/>
        <v>738367.6363481991</v>
      </c>
      <c r="R383" s="60">
        <f t="shared" si="83"/>
        <v>738367.6363481991</v>
      </c>
      <c r="S383" s="61">
        <f t="shared" si="75"/>
        <v>3.6164177887564791E-2</v>
      </c>
    </row>
    <row r="384" spans="1:19" x14ac:dyDescent="0.25">
      <c r="A384" s="7">
        <v>42015</v>
      </c>
      <c r="B384" s="8">
        <v>2406.71</v>
      </c>
      <c r="C384" t="e">
        <f>+VLOOKUP($A384,'USD X Barril WTI'!$A$6060:$B$8189,2,0)</f>
        <v>#N/A</v>
      </c>
      <c r="D384" s="36">
        <f>+IFERROR(VLOOKUP($A384,'TASA INTERVENCIÓN'!$A$9:$B$4757,2,0),D383)</f>
        <v>4.4999999999999998E-2</v>
      </c>
      <c r="E384" s="52">
        <v>2.5000000000000001E-3</v>
      </c>
      <c r="F384">
        <f t="shared" si="71"/>
        <v>4.2394014962593429E-2</v>
      </c>
      <c r="G384">
        <f t="shared" si="72"/>
        <v>1.0102903951784206</v>
      </c>
      <c r="H384" s="56">
        <f t="shared" si="76"/>
        <v>26.413380447543375</v>
      </c>
      <c r="I384" s="55">
        <f t="shared" si="77"/>
        <v>2484.3027578749434</v>
      </c>
      <c r="J384" s="33">
        <f t="shared" si="73"/>
        <v>2126.9125305805774</v>
      </c>
      <c r="K384" s="34">
        <f t="shared" si="74"/>
        <v>-279.79746941942267</v>
      </c>
      <c r="L384" s="32">
        <f t="shared" si="78"/>
        <v>20529600</v>
      </c>
      <c r="M384" s="32">
        <f t="shared" si="79"/>
        <v>21269125.305805773</v>
      </c>
      <c r="N384" s="34">
        <f t="shared" si="80"/>
        <v>24067100</v>
      </c>
      <c r="O384" s="34">
        <f t="shared" si="81"/>
        <v>739525.30580577254</v>
      </c>
      <c r="P384" s="34">
        <f t="shared" si="82"/>
        <v>3537500</v>
      </c>
      <c r="Q384" s="60">
        <f t="shared" si="84"/>
        <v>739525.30580577254</v>
      </c>
      <c r="R384" s="60">
        <f t="shared" si="83"/>
        <v>739525.30580577254</v>
      </c>
      <c r="S384" s="61">
        <f t="shared" si="75"/>
        <v>3.6022392341096394E-2</v>
      </c>
    </row>
    <row r="385" spans="1:19" x14ac:dyDescent="0.25">
      <c r="A385" s="7">
        <v>42016</v>
      </c>
      <c r="B385" s="9">
        <v>2406.71</v>
      </c>
      <c r="C385">
        <f>+VLOOKUP($A385,'USD X Barril WTI'!$A$6060:$B$8189,2,0)</f>
        <v>46.06</v>
      </c>
      <c r="D385" s="36">
        <f>+IFERROR(VLOOKUP($A385,'TASA INTERVENCIÓN'!$A$9:$B$4757,2,0),D384)</f>
        <v>4.4999999999999998E-2</v>
      </c>
      <c r="E385" s="52">
        <v>2.5000000000000001E-3</v>
      </c>
      <c r="F385">
        <f t="shared" si="71"/>
        <v>4.2394014962593429E-2</v>
      </c>
      <c r="G385">
        <f t="shared" si="72"/>
        <v>1.0102903951784206</v>
      </c>
      <c r="H385" s="56">
        <f t="shared" si="76"/>
        <v>26.413380447543375</v>
      </c>
      <c r="I385" s="55">
        <f t="shared" si="77"/>
        <v>2484.3027578749434</v>
      </c>
      <c r="J385" s="33">
        <f t="shared" si="73"/>
        <v>2126.9125305805774</v>
      </c>
      <c r="K385" s="34">
        <f t="shared" si="74"/>
        <v>-279.79746941942267</v>
      </c>
      <c r="L385" s="32">
        <f t="shared" si="78"/>
        <v>20529600</v>
      </c>
      <c r="M385" s="32">
        <f t="shared" si="79"/>
        <v>21269125.305805773</v>
      </c>
      <c r="N385" s="34">
        <f t="shared" si="80"/>
        <v>24067100</v>
      </c>
      <c r="O385" s="34">
        <f t="shared" si="81"/>
        <v>739525.30580577254</v>
      </c>
      <c r="P385" s="34">
        <f t="shared" si="82"/>
        <v>3537500</v>
      </c>
      <c r="Q385" s="60">
        <f t="shared" si="84"/>
        <v>739525.30580577254</v>
      </c>
      <c r="R385" s="60">
        <f t="shared" si="83"/>
        <v>739525.30580577254</v>
      </c>
      <c r="S385" s="61">
        <f t="shared" si="75"/>
        <v>3.6022392341096394E-2</v>
      </c>
    </row>
    <row r="386" spans="1:19" x14ac:dyDescent="0.25">
      <c r="A386" s="7">
        <v>42017</v>
      </c>
      <c r="B386" s="8">
        <v>2406.71</v>
      </c>
      <c r="C386">
        <f>+VLOOKUP($A386,'USD X Barril WTI'!$A$6060:$B$8189,2,0)</f>
        <v>45.92</v>
      </c>
      <c r="D386" s="36">
        <f>+IFERROR(VLOOKUP($A386,'TASA INTERVENCIÓN'!$A$9:$B$4757,2,0),D385)</f>
        <v>4.4999999999999998E-2</v>
      </c>
      <c r="E386" s="52">
        <v>2.5000000000000001E-3</v>
      </c>
      <c r="F386">
        <f t="shared" si="71"/>
        <v>4.2394014962593429E-2</v>
      </c>
      <c r="G386">
        <f t="shared" si="72"/>
        <v>1.0102903951784206</v>
      </c>
      <c r="H386" s="56">
        <f t="shared" si="76"/>
        <v>26.413380447543375</v>
      </c>
      <c r="I386" s="55">
        <f t="shared" si="77"/>
        <v>2484.3027578749434</v>
      </c>
      <c r="J386" s="33">
        <f t="shared" si="73"/>
        <v>2126.9125305805774</v>
      </c>
      <c r="K386" s="34">
        <f t="shared" si="74"/>
        <v>-279.79746941942267</v>
      </c>
      <c r="L386" s="32">
        <f t="shared" si="78"/>
        <v>20529600</v>
      </c>
      <c r="M386" s="32">
        <f t="shared" si="79"/>
        <v>21269125.305805773</v>
      </c>
      <c r="N386" s="34">
        <f t="shared" si="80"/>
        <v>24067100</v>
      </c>
      <c r="O386" s="34">
        <f t="shared" si="81"/>
        <v>739525.30580577254</v>
      </c>
      <c r="P386" s="34">
        <f t="shared" si="82"/>
        <v>3537500</v>
      </c>
      <c r="Q386" s="60">
        <f t="shared" si="84"/>
        <v>739525.30580577254</v>
      </c>
      <c r="R386" s="60">
        <f t="shared" si="83"/>
        <v>739525.30580577254</v>
      </c>
      <c r="S386" s="61">
        <f t="shared" si="75"/>
        <v>3.6022392341096394E-2</v>
      </c>
    </row>
    <row r="387" spans="1:19" x14ac:dyDescent="0.25">
      <c r="A387" s="7">
        <v>42018</v>
      </c>
      <c r="B387" s="9">
        <v>2442.0300000000002</v>
      </c>
      <c r="C387">
        <f>+VLOOKUP($A387,'USD X Barril WTI'!$A$6060:$B$8189,2,0)</f>
        <v>48.49</v>
      </c>
      <c r="D387" s="36">
        <f>+IFERROR(VLOOKUP($A387,'TASA INTERVENCIÓN'!$A$9:$B$4757,2,0),D386)</f>
        <v>4.4999999999999998E-2</v>
      </c>
      <c r="E387" s="52">
        <v>2.5000000000000001E-3</v>
      </c>
      <c r="F387">
        <f t="shared" si="71"/>
        <v>4.2394014962593429E-2</v>
      </c>
      <c r="G387">
        <f t="shared" si="72"/>
        <v>1.0102903951784206</v>
      </c>
      <c r="H387" s="56">
        <f t="shared" si="76"/>
        <v>26.413380447543375</v>
      </c>
      <c r="I387" s="55">
        <f t="shared" si="77"/>
        <v>2519.9862146326454</v>
      </c>
      <c r="J387" s="33">
        <f t="shared" si="73"/>
        <v>2126.9125305805774</v>
      </c>
      <c r="K387" s="34">
        <f t="shared" si="74"/>
        <v>-315.11746941942283</v>
      </c>
      <c r="L387" s="32">
        <f t="shared" si="78"/>
        <v>20529600</v>
      </c>
      <c r="M387" s="32">
        <f t="shared" si="79"/>
        <v>21269125.305805773</v>
      </c>
      <c r="N387" s="34">
        <f t="shared" si="80"/>
        <v>24420300.000000004</v>
      </c>
      <c r="O387" s="34">
        <f t="shared" si="81"/>
        <v>739525.30580577254</v>
      </c>
      <c r="P387" s="34">
        <f t="shared" si="82"/>
        <v>3890700.0000000037</v>
      </c>
      <c r="Q387" s="60">
        <f t="shared" si="84"/>
        <v>739525.30580577254</v>
      </c>
      <c r="R387" s="60">
        <f t="shared" si="83"/>
        <v>739525.30580577254</v>
      </c>
      <c r="S387" s="61">
        <f t="shared" si="75"/>
        <v>3.6022392341096394E-2</v>
      </c>
    </row>
    <row r="388" spans="1:19" x14ac:dyDescent="0.25">
      <c r="A388" s="7">
        <v>42019</v>
      </c>
      <c r="B388" s="8">
        <v>2438.79</v>
      </c>
      <c r="C388">
        <f>+VLOOKUP($A388,'USD X Barril WTI'!$A$6060:$B$8189,2,0)</f>
        <v>46.37</v>
      </c>
      <c r="D388" s="36">
        <f>+IFERROR(VLOOKUP($A388,'TASA INTERVENCIÓN'!$A$9:$B$4757,2,0),D387)</f>
        <v>4.4999999999999998E-2</v>
      </c>
      <c r="E388" s="52">
        <v>2.5000000000000001E-3</v>
      </c>
      <c r="F388">
        <f t="shared" si="71"/>
        <v>4.2394014962593429E-2</v>
      </c>
      <c r="G388">
        <f t="shared" si="72"/>
        <v>1.0102903951784206</v>
      </c>
      <c r="H388" s="56">
        <f t="shared" si="76"/>
        <v>26.413380447543375</v>
      </c>
      <c r="I388" s="55">
        <f t="shared" si="77"/>
        <v>2516.7128737522671</v>
      </c>
      <c r="J388" s="33">
        <f t="shared" si="73"/>
        <v>2123.5785722764881</v>
      </c>
      <c r="K388" s="34">
        <f t="shared" si="74"/>
        <v>-315.21142772351186</v>
      </c>
      <c r="L388" s="32">
        <f t="shared" si="78"/>
        <v>20496600</v>
      </c>
      <c r="M388" s="32">
        <f t="shared" si="79"/>
        <v>21235785.722764879</v>
      </c>
      <c r="N388" s="34">
        <f t="shared" si="80"/>
        <v>24387900</v>
      </c>
      <c r="O388" s="34">
        <f t="shared" si="81"/>
        <v>739185.72276487947</v>
      </c>
      <c r="P388" s="34">
        <f t="shared" si="82"/>
        <v>3891300</v>
      </c>
      <c r="Q388" s="60">
        <f t="shared" si="84"/>
        <v>739185.72276487947</v>
      </c>
      <c r="R388" s="60">
        <f t="shared" si="83"/>
        <v>739185.72276487947</v>
      </c>
      <c r="S388" s="61">
        <f t="shared" si="75"/>
        <v>3.6063821451600725E-2</v>
      </c>
    </row>
    <row r="389" spans="1:19" x14ac:dyDescent="0.25">
      <c r="A389" s="7">
        <v>42020</v>
      </c>
      <c r="B389" s="9">
        <v>2398.91</v>
      </c>
      <c r="C389">
        <f>+VLOOKUP($A389,'USD X Barril WTI'!$A$6060:$B$8189,2,0)</f>
        <v>48.49</v>
      </c>
      <c r="D389" s="36">
        <f>+IFERROR(VLOOKUP($A389,'TASA INTERVENCIÓN'!$A$9:$B$4757,2,0),D388)</f>
        <v>4.4999999999999998E-2</v>
      </c>
      <c r="E389" s="52">
        <v>2.5000000000000001E-3</v>
      </c>
      <c r="F389">
        <f t="shared" si="71"/>
        <v>4.2394014962593429E-2</v>
      </c>
      <c r="G389">
        <f t="shared" si="72"/>
        <v>1.0102903951784206</v>
      </c>
      <c r="H389" s="56">
        <f t="shared" si="76"/>
        <v>26.413380447543375</v>
      </c>
      <c r="I389" s="55">
        <f t="shared" si="77"/>
        <v>2476.4224927925516</v>
      </c>
      <c r="J389" s="33">
        <f t="shared" si="73"/>
        <v>2131.7013070537228</v>
      </c>
      <c r="K389" s="34">
        <f t="shared" si="74"/>
        <v>-267.2086929462771</v>
      </c>
      <c r="L389" s="32">
        <f t="shared" si="78"/>
        <v>20577000</v>
      </c>
      <c r="M389" s="32">
        <f t="shared" si="79"/>
        <v>21317013.070537228</v>
      </c>
      <c r="N389" s="34">
        <f t="shared" si="80"/>
        <v>23989100</v>
      </c>
      <c r="O389" s="34">
        <f t="shared" si="81"/>
        <v>740013.07053722814</v>
      </c>
      <c r="P389" s="34">
        <f t="shared" si="82"/>
        <v>3412100</v>
      </c>
      <c r="Q389" s="60">
        <f t="shared" si="84"/>
        <v>740013.07053722814</v>
      </c>
      <c r="R389" s="60">
        <f t="shared" si="83"/>
        <v>740013.07053722814</v>
      </c>
      <c r="S389" s="61">
        <f t="shared" si="75"/>
        <v>3.5963117584547219E-2</v>
      </c>
    </row>
    <row r="390" spans="1:19" x14ac:dyDescent="0.25">
      <c r="A390" s="7">
        <v>42021</v>
      </c>
      <c r="B390" s="8">
        <v>2383.91</v>
      </c>
      <c r="C390" t="e">
        <f>+VLOOKUP($A390,'USD X Barril WTI'!$A$6060:$B$8189,2,0)</f>
        <v>#N/A</v>
      </c>
      <c r="D390" s="36">
        <f>+IFERROR(VLOOKUP($A390,'TASA INTERVENCIÓN'!$A$9:$B$4757,2,0),D389)</f>
        <v>4.4999999999999998E-2</v>
      </c>
      <c r="E390" s="52">
        <v>2.5000000000000001E-3</v>
      </c>
      <c r="F390">
        <f t="shared" si="71"/>
        <v>4.2394014962593429E-2</v>
      </c>
      <c r="G390">
        <f t="shared" si="72"/>
        <v>1.0102903951784206</v>
      </c>
      <c r="H390" s="56">
        <f t="shared" si="76"/>
        <v>26.413380447543375</v>
      </c>
      <c r="I390" s="55">
        <f t="shared" si="77"/>
        <v>2461.2681368648755</v>
      </c>
      <c r="J390" s="33">
        <f t="shared" si="73"/>
        <v>2148.5731566532027</v>
      </c>
      <c r="K390" s="34">
        <f t="shared" si="74"/>
        <v>-235.3368433467972</v>
      </c>
      <c r="L390" s="32">
        <f t="shared" si="78"/>
        <v>20744000</v>
      </c>
      <c r="M390" s="32">
        <f t="shared" si="79"/>
        <v>21485731.566532027</v>
      </c>
      <c r="N390" s="34">
        <f t="shared" si="80"/>
        <v>23839100</v>
      </c>
      <c r="O390" s="34">
        <f t="shared" si="81"/>
        <v>741731.56653202698</v>
      </c>
      <c r="P390" s="34">
        <f t="shared" si="82"/>
        <v>3095100</v>
      </c>
      <c r="Q390" s="60">
        <f t="shared" si="84"/>
        <v>741731.56653202698</v>
      </c>
      <c r="R390" s="60">
        <f t="shared" si="83"/>
        <v>741731.56653202698</v>
      </c>
      <c r="S390" s="61">
        <f t="shared" si="75"/>
        <v>3.5756438803125096E-2</v>
      </c>
    </row>
    <row r="391" spans="1:19" x14ac:dyDescent="0.25">
      <c r="A391" s="7">
        <v>42022</v>
      </c>
      <c r="B391" s="9">
        <v>2383.91</v>
      </c>
      <c r="C391" t="e">
        <f>+VLOOKUP($A391,'USD X Barril WTI'!$A$6060:$B$8189,2,0)</f>
        <v>#N/A</v>
      </c>
      <c r="D391" s="36">
        <f>+IFERROR(VLOOKUP($A391,'TASA INTERVENCIÓN'!$A$9:$B$4757,2,0),D390)</f>
        <v>4.4999999999999998E-2</v>
      </c>
      <c r="E391" s="52">
        <v>2.5000000000000001E-3</v>
      </c>
      <c r="F391">
        <f t="shared" si="71"/>
        <v>4.2394014962593429E-2</v>
      </c>
      <c r="G391">
        <f t="shared" si="72"/>
        <v>1.0102903951784206</v>
      </c>
      <c r="H391" s="56">
        <f t="shared" si="76"/>
        <v>26.413380447543375</v>
      </c>
      <c r="I391" s="55">
        <f t="shared" si="77"/>
        <v>2461.2681368648755</v>
      </c>
      <c r="J391" s="33">
        <f t="shared" si="73"/>
        <v>2138.5005614132733</v>
      </c>
      <c r="K391" s="34">
        <f t="shared" si="74"/>
        <v>-245.40943858672654</v>
      </c>
      <c r="L391" s="32">
        <f t="shared" si="78"/>
        <v>20644300</v>
      </c>
      <c r="M391" s="32">
        <f t="shared" si="79"/>
        <v>21385005.614132732</v>
      </c>
      <c r="N391" s="34">
        <f t="shared" si="80"/>
        <v>23839100</v>
      </c>
      <c r="O391" s="34">
        <f t="shared" si="81"/>
        <v>740705.61413273215</v>
      </c>
      <c r="P391" s="34">
        <f t="shared" si="82"/>
        <v>3194800</v>
      </c>
      <c r="Q391" s="60">
        <f t="shared" si="84"/>
        <v>740705.61413273215</v>
      </c>
      <c r="R391" s="60">
        <f t="shared" si="83"/>
        <v>740705.61413273215</v>
      </c>
      <c r="S391" s="61">
        <f t="shared" si="75"/>
        <v>3.5879425029317152E-2</v>
      </c>
    </row>
    <row r="392" spans="1:19" x14ac:dyDescent="0.25">
      <c r="A392" s="7">
        <v>42023</v>
      </c>
      <c r="B392" s="8">
        <v>2383.91</v>
      </c>
      <c r="C392" t="e">
        <f>+VLOOKUP($A392,'USD X Barril WTI'!$A$6060:$B$8189,2,0)</f>
        <v>#N/A</v>
      </c>
      <c r="D392" s="36">
        <f>+IFERROR(VLOOKUP($A392,'TASA INTERVENCIÓN'!$A$9:$B$4757,2,0),D391)</f>
        <v>4.4999999999999998E-2</v>
      </c>
      <c r="E392" s="52">
        <v>2.5000000000000001E-3</v>
      </c>
      <c r="F392">
        <f t="shared" ref="F392:F455" si="85">((1+D392)/(1+E392))-1</f>
        <v>4.2394014962593429E-2</v>
      </c>
      <c r="G392">
        <f t="shared" ref="G392:G455" si="86">+(1+F392)^(90/365)</f>
        <v>1.0102903951784206</v>
      </c>
      <c r="H392" s="56">
        <f t="shared" si="76"/>
        <v>26.413380447543375</v>
      </c>
      <c r="I392" s="55">
        <f t="shared" si="77"/>
        <v>2461.2681368648755</v>
      </c>
      <c r="J392" s="33">
        <f t="shared" si="73"/>
        <v>2138.5005614132733</v>
      </c>
      <c r="K392" s="34">
        <f t="shared" si="74"/>
        <v>-245.40943858672654</v>
      </c>
      <c r="L392" s="32">
        <f t="shared" si="78"/>
        <v>20644300</v>
      </c>
      <c r="M392" s="32">
        <f t="shared" si="79"/>
        <v>21385005.614132732</v>
      </c>
      <c r="N392" s="34">
        <f t="shared" si="80"/>
        <v>23839100</v>
      </c>
      <c r="O392" s="34">
        <f t="shared" si="81"/>
        <v>740705.61413273215</v>
      </c>
      <c r="P392" s="34">
        <f t="shared" si="82"/>
        <v>3194800</v>
      </c>
      <c r="Q392" s="60">
        <f t="shared" si="84"/>
        <v>740705.61413273215</v>
      </c>
      <c r="R392" s="60">
        <f t="shared" si="83"/>
        <v>740705.61413273215</v>
      </c>
      <c r="S392" s="61">
        <f t="shared" si="75"/>
        <v>3.5879425029317152E-2</v>
      </c>
    </row>
    <row r="393" spans="1:19" x14ac:dyDescent="0.25">
      <c r="A393" s="7">
        <v>42024</v>
      </c>
      <c r="B393" s="9">
        <v>2383.91</v>
      </c>
      <c r="C393">
        <f>+VLOOKUP($A393,'USD X Barril WTI'!$A$6060:$B$8189,2,0)</f>
        <v>46.79</v>
      </c>
      <c r="D393" s="36">
        <f>+IFERROR(VLOOKUP($A393,'TASA INTERVENCIÓN'!$A$9:$B$4757,2,0),D392)</f>
        <v>4.4999999999999998E-2</v>
      </c>
      <c r="E393" s="52">
        <v>2.5000000000000001E-3</v>
      </c>
      <c r="F393">
        <f t="shared" si="85"/>
        <v>4.2394014962593429E-2</v>
      </c>
      <c r="G393">
        <f t="shared" si="86"/>
        <v>1.0102903951784206</v>
      </c>
      <c r="H393" s="56">
        <f t="shared" si="76"/>
        <v>26.413380447543375</v>
      </c>
      <c r="I393" s="55">
        <f t="shared" si="77"/>
        <v>2461.2681368648755</v>
      </c>
      <c r="J393" s="33">
        <f t="shared" si="73"/>
        <v>2138.5005614132733</v>
      </c>
      <c r="K393" s="34">
        <f t="shared" si="74"/>
        <v>-245.40943858672654</v>
      </c>
      <c r="L393" s="32">
        <f t="shared" si="78"/>
        <v>20644300</v>
      </c>
      <c r="M393" s="32">
        <f t="shared" si="79"/>
        <v>21385005.614132732</v>
      </c>
      <c r="N393" s="34">
        <f t="shared" si="80"/>
        <v>23839100</v>
      </c>
      <c r="O393" s="34">
        <f t="shared" si="81"/>
        <v>740705.61413273215</v>
      </c>
      <c r="P393" s="34">
        <f t="shared" si="82"/>
        <v>3194800</v>
      </c>
      <c r="Q393" s="60">
        <f t="shared" si="84"/>
        <v>740705.61413273215</v>
      </c>
      <c r="R393" s="60">
        <f t="shared" si="83"/>
        <v>740705.61413273215</v>
      </c>
      <c r="S393" s="61">
        <f t="shared" si="75"/>
        <v>3.5879425029317152E-2</v>
      </c>
    </row>
    <row r="394" spans="1:19" x14ac:dyDescent="0.25">
      <c r="A394" s="7">
        <v>42025</v>
      </c>
      <c r="B394" s="8">
        <v>2373.44</v>
      </c>
      <c r="C394">
        <f>+VLOOKUP($A394,'USD X Barril WTI'!$A$6060:$B$8189,2,0)</f>
        <v>47.85</v>
      </c>
      <c r="D394" s="36">
        <f>+IFERROR(VLOOKUP($A394,'TASA INTERVENCIÓN'!$A$9:$B$4757,2,0),D393)</f>
        <v>4.4999999999999998E-2</v>
      </c>
      <c r="E394" s="52">
        <v>2.5000000000000001E-3</v>
      </c>
      <c r="F394">
        <f t="shared" si="85"/>
        <v>4.2394014962593429E-2</v>
      </c>
      <c r="G394">
        <f t="shared" si="86"/>
        <v>1.0102903951784206</v>
      </c>
      <c r="H394" s="56">
        <f t="shared" si="76"/>
        <v>26.413380447543375</v>
      </c>
      <c r="I394" s="55">
        <f t="shared" si="77"/>
        <v>2450.6903964273574</v>
      </c>
      <c r="J394" s="33">
        <f t="shared" si="73"/>
        <v>2139.9048650625718</v>
      </c>
      <c r="K394" s="34">
        <f t="shared" si="74"/>
        <v>-233.53513493742821</v>
      </c>
      <c r="L394" s="32">
        <f t="shared" si="78"/>
        <v>20658200</v>
      </c>
      <c r="M394" s="32">
        <f t="shared" si="79"/>
        <v>21399048.650625717</v>
      </c>
      <c r="N394" s="34">
        <f t="shared" si="80"/>
        <v>23734400</v>
      </c>
      <c r="O394" s="34">
        <f t="shared" si="81"/>
        <v>740848.65062571689</v>
      </c>
      <c r="P394" s="34">
        <f t="shared" si="82"/>
        <v>3076200</v>
      </c>
      <c r="Q394" s="60">
        <f t="shared" si="84"/>
        <v>740848.65062571689</v>
      </c>
      <c r="R394" s="60">
        <f t="shared" si="83"/>
        <v>740848.65062571689</v>
      </c>
      <c r="S394" s="61">
        <f t="shared" si="75"/>
        <v>3.5862207289391955E-2</v>
      </c>
    </row>
    <row r="395" spans="1:19" x14ac:dyDescent="0.25">
      <c r="A395" s="7">
        <v>42026</v>
      </c>
      <c r="B395" s="9">
        <v>2361.54</v>
      </c>
      <c r="C395">
        <f>+VLOOKUP($A395,'USD X Barril WTI'!$A$6060:$B$8189,2,0)</f>
        <v>45.93</v>
      </c>
      <c r="D395" s="36">
        <f>+IFERROR(VLOOKUP($A395,'TASA INTERVENCIÓN'!$A$9:$B$4757,2,0),D394)</f>
        <v>4.4999999999999998E-2</v>
      </c>
      <c r="E395" s="52">
        <v>2.5000000000000001E-3</v>
      </c>
      <c r="F395">
        <f t="shared" si="85"/>
        <v>4.2394014962593429E-2</v>
      </c>
      <c r="G395">
        <f t="shared" si="86"/>
        <v>1.0102903951784206</v>
      </c>
      <c r="H395" s="56">
        <f t="shared" si="76"/>
        <v>26.413380447543375</v>
      </c>
      <c r="I395" s="55">
        <f t="shared" si="77"/>
        <v>2438.6679407247343</v>
      </c>
      <c r="J395" s="33">
        <f t="shared" si="73"/>
        <v>2122.3460179943709</v>
      </c>
      <c r="K395" s="34">
        <f t="shared" si="74"/>
        <v>-239.1939820056291</v>
      </c>
      <c r="L395" s="32">
        <f t="shared" si="78"/>
        <v>20484400</v>
      </c>
      <c r="M395" s="32">
        <f t="shared" si="79"/>
        <v>21223460.179943707</v>
      </c>
      <c r="N395" s="34">
        <f t="shared" si="80"/>
        <v>23615400</v>
      </c>
      <c r="O395" s="34">
        <f t="shared" si="81"/>
        <v>739060.17994370684</v>
      </c>
      <c r="P395" s="34">
        <f t="shared" si="82"/>
        <v>3131000</v>
      </c>
      <c r="Q395" s="60">
        <f t="shared" si="84"/>
        <v>739060.17994370684</v>
      </c>
      <c r="R395" s="60">
        <f t="shared" si="83"/>
        <v>739060.17994370684</v>
      </c>
      <c r="S395" s="61">
        <f t="shared" si="75"/>
        <v>3.607917146431952E-2</v>
      </c>
    </row>
    <row r="396" spans="1:19" x14ac:dyDescent="0.25">
      <c r="A396" s="7">
        <v>42027</v>
      </c>
      <c r="B396" s="8">
        <v>2370.75</v>
      </c>
      <c r="C396">
        <f>+VLOOKUP($A396,'USD X Barril WTI'!$A$6060:$B$8189,2,0)</f>
        <v>45.26</v>
      </c>
      <c r="D396" s="36">
        <f>+IFERROR(VLOOKUP($A396,'TASA INTERVENCIÓN'!$A$9:$B$4757,2,0),D395)</f>
        <v>4.4999999999999998E-2</v>
      </c>
      <c r="E396" s="52">
        <v>2.5000000000000001E-3</v>
      </c>
      <c r="F396">
        <f t="shared" si="85"/>
        <v>4.2394014962593429E-2</v>
      </c>
      <c r="G396">
        <f t="shared" si="86"/>
        <v>1.0102903951784206</v>
      </c>
      <c r="H396" s="56">
        <f t="shared" si="76"/>
        <v>26.413380447543375</v>
      </c>
      <c r="I396" s="55">
        <f t="shared" si="77"/>
        <v>2447.9727152643272</v>
      </c>
      <c r="J396" s="33">
        <f t="shared" si="73"/>
        <v>2123.8210419713314</v>
      </c>
      <c r="K396" s="34">
        <f t="shared" si="74"/>
        <v>-246.9289580286686</v>
      </c>
      <c r="L396" s="32">
        <f t="shared" si="78"/>
        <v>20499000</v>
      </c>
      <c r="M396" s="32">
        <f t="shared" si="79"/>
        <v>21238210.419713315</v>
      </c>
      <c r="N396" s="34">
        <f t="shared" si="80"/>
        <v>23707500</v>
      </c>
      <c r="O396" s="34">
        <f t="shared" si="81"/>
        <v>739210.41971331462</v>
      </c>
      <c r="P396" s="34">
        <f t="shared" si="82"/>
        <v>3208500</v>
      </c>
      <c r="Q396" s="60">
        <f t="shared" si="84"/>
        <v>739210.41971331462</v>
      </c>
      <c r="R396" s="60">
        <f t="shared" si="83"/>
        <v>739210.41971331462</v>
      </c>
      <c r="S396" s="61">
        <f t="shared" si="75"/>
        <v>3.6060803927670353E-2</v>
      </c>
    </row>
    <row r="397" spans="1:19" x14ac:dyDescent="0.25">
      <c r="A397" s="7">
        <v>42028</v>
      </c>
      <c r="B397" s="9">
        <v>2386.5</v>
      </c>
      <c r="C397" t="e">
        <f>+VLOOKUP($A397,'USD X Barril WTI'!$A$6060:$B$8189,2,0)</f>
        <v>#N/A</v>
      </c>
      <c r="D397" s="36">
        <f>+IFERROR(VLOOKUP($A397,'TASA INTERVENCIÓN'!$A$9:$B$4757,2,0),D396)</f>
        <v>4.4999999999999998E-2</v>
      </c>
      <c r="E397" s="52">
        <v>2.5000000000000001E-3</v>
      </c>
      <c r="F397">
        <f t="shared" si="85"/>
        <v>4.2394014962593429E-2</v>
      </c>
      <c r="G397">
        <f t="shared" si="86"/>
        <v>1.0102903951784206</v>
      </c>
      <c r="H397" s="56">
        <f t="shared" si="76"/>
        <v>26.413380447543375</v>
      </c>
      <c r="I397" s="55">
        <f t="shared" si="77"/>
        <v>2463.8847889883878</v>
      </c>
      <c r="J397" s="33">
        <f t="shared" si="73"/>
        <v>2127.3469554505036</v>
      </c>
      <c r="K397" s="34">
        <f t="shared" si="74"/>
        <v>-259.15304454949637</v>
      </c>
      <c r="L397" s="32">
        <f t="shared" si="78"/>
        <v>20533900</v>
      </c>
      <c r="M397" s="32">
        <f t="shared" si="79"/>
        <v>21273469.554505035</v>
      </c>
      <c r="N397" s="34">
        <f t="shared" si="80"/>
        <v>23865000</v>
      </c>
      <c r="O397" s="34">
        <f t="shared" si="81"/>
        <v>739569.55450503528</v>
      </c>
      <c r="P397" s="34">
        <f t="shared" si="82"/>
        <v>3331100</v>
      </c>
      <c r="Q397" s="60">
        <f t="shared" si="84"/>
        <v>739569.55450503528</v>
      </c>
      <c r="R397" s="60">
        <f t="shared" si="83"/>
        <v>739569.55450503528</v>
      </c>
      <c r="S397" s="61">
        <f t="shared" si="75"/>
        <v>3.601700380858168E-2</v>
      </c>
    </row>
    <row r="398" spans="1:19" x14ac:dyDescent="0.25">
      <c r="A398" s="7">
        <v>42029</v>
      </c>
      <c r="B398" s="8">
        <v>2386.5</v>
      </c>
      <c r="C398" t="e">
        <f>+VLOOKUP($A398,'USD X Barril WTI'!$A$6060:$B$8189,2,0)</f>
        <v>#N/A</v>
      </c>
      <c r="D398" s="36">
        <f>+IFERROR(VLOOKUP($A398,'TASA INTERVENCIÓN'!$A$9:$B$4757,2,0),D397)</f>
        <v>4.4999999999999998E-2</v>
      </c>
      <c r="E398" s="52">
        <v>2.5000000000000001E-3</v>
      </c>
      <c r="F398">
        <f t="shared" si="85"/>
        <v>4.2394014962593429E-2</v>
      </c>
      <c r="G398">
        <f t="shared" si="86"/>
        <v>1.0102903951784206</v>
      </c>
      <c r="H398" s="56">
        <f t="shared" si="76"/>
        <v>26.413380447543375</v>
      </c>
      <c r="I398" s="55">
        <f t="shared" si="77"/>
        <v>2463.8847889883878</v>
      </c>
      <c r="J398" s="33">
        <f t="shared" si="73"/>
        <v>2139.4603372886932</v>
      </c>
      <c r="K398" s="34">
        <f t="shared" si="74"/>
        <v>-247.03966271130685</v>
      </c>
      <c r="L398" s="32">
        <f t="shared" si="78"/>
        <v>20653800</v>
      </c>
      <c r="M398" s="32">
        <f t="shared" si="79"/>
        <v>21394603.372886933</v>
      </c>
      <c r="N398" s="34">
        <f t="shared" si="80"/>
        <v>23865000</v>
      </c>
      <c r="O398" s="34">
        <f t="shared" si="81"/>
        <v>740803.37288693339</v>
      </c>
      <c r="P398" s="34">
        <f t="shared" si="82"/>
        <v>3211200</v>
      </c>
      <c r="Q398" s="60">
        <f t="shared" si="84"/>
        <v>740803.37288693339</v>
      </c>
      <c r="R398" s="60">
        <f t="shared" si="83"/>
        <v>740803.37288693339</v>
      </c>
      <c r="S398" s="61">
        <f t="shared" si="75"/>
        <v>3.5867655002320802E-2</v>
      </c>
    </row>
    <row r="399" spans="1:19" x14ac:dyDescent="0.25">
      <c r="A399" s="7">
        <v>42030</v>
      </c>
      <c r="B399" s="9">
        <v>2386.5</v>
      </c>
      <c r="C399">
        <f>+VLOOKUP($A399,'USD X Barril WTI'!$A$6060:$B$8189,2,0)</f>
        <v>44.8</v>
      </c>
      <c r="D399" s="36">
        <f>+IFERROR(VLOOKUP($A399,'TASA INTERVENCIÓN'!$A$9:$B$4757,2,0),D398)</f>
        <v>4.4999999999999998E-2</v>
      </c>
      <c r="E399" s="52">
        <v>2.5000000000000001E-3</v>
      </c>
      <c r="F399">
        <f t="shared" si="85"/>
        <v>4.2394014962593429E-2</v>
      </c>
      <c r="G399">
        <f t="shared" si="86"/>
        <v>1.0102903951784206</v>
      </c>
      <c r="H399" s="56">
        <f t="shared" si="76"/>
        <v>26.413380447543375</v>
      </c>
      <c r="I399" s="55">
        <f t="shared" si="77"/>
        <v>2463.8847889883878</v>
      </c>
      <c r="J399" s="33">
        <f t="shared" si="73"/>
        <v>2139.4603372886932</v>
      </c>
      <c r="K399" s="34">
        <f t="shared" si="74"/>
        <v>-247.03966271130685</v>
      </c>
      <c r="L399" s="32">
        <f t="shared" si="78"/>
        <v>20653800</v>
      </c>
      <c r="M399" s="32">
        <f t="shared" si="79"/>
        <v>21394603.372886933</v>
      </c>
      <c r="N399" s="34">
        <f t="shared" si="80"/>
        <v>23865000</v>
      </c>
      <c r="O399" s="34">
        <f t="shared" si="81"/>
        <v>740803.37288693339</v>
      </c>
      <c r="P399" s="34">
        <f t="shared" si="82"/>
        <v>3211200</v>
      </c>
      <c r="Q399" s="60">
        <f t="shared" si="84"/>
        <v>740803.37288693339</v>
      </c>
      <c r="R399" s="60">
        <f t="shared" si="83"/>
        <v>740803.37288693339</v>
      </c>
      <c r="S399" s="61">
        <f t="shared" si="75"/>
        <v>3.5867655002320802E-2</v>
      </c>
    </row>
    <row r="400" spans="1:19" x14ac:dyDescent="0.25">
      <c r="A400" s="7">
        <v>42031</v>
      </c>
      <c r="B400" s="8">
        <v>2386.2800000000002</v>
      </c>
      <c r="C400">
        <f>+VLOOKUP($A400,'USD X Barril WTI'!$A$6060:$B$8189,2,0)</f>
        <v>45.84</v>
      </c>
      <c r="D400" s="36">
        <f>+IFERROR(VLOOKUP($A400,'TASA INTERVENCIÓN'!$A$9:$B$4757,2,0),D399)</f>
        <v>4.4999999999999998E-2</v>
      </c>
      <c r="E400" s="52">
        <v>2.5000000000000001E-3</v>
      </c>
      <c r="F400">
        <f t="shared" si="85"/>
        <v>4.2394014962593429E-2</v>
      </c>
      <c r="G400">
        <f t="shared" si="86"/>
        <v>1.0102903951784206</v>
      </c>
      <c r="H400" s="56">
        <f t="shared" si="76"/>
        <v>26.413380447543375</v>
      </c>
      <c r="I400" s="55">
        <f t="shared" si="77"/>
        <v>2463.6625251014484</v>
      </c>
      <c r="J400" s="33">
        <f t="shared" si="73"/>
        <v>2139.4603372886932</v>
      </c>
      <c r="K400" s="34">
        <f t="shared" si="74"/>
        <v>-246.81966271130705</v>
      </c>
      <c r="L400" s="32">
        <f t="shared" si="78"/>
        <v>20653800</v>
      </c>
      <c r="M400" s="32">
        <f t="shared" si="79"/>
        <v>21394603.372886933</v>
      </c>
      <c r="N400" s="34">
        <f t="shared" si="80"/>
        <v>23862800.000000004</v>
      </c>
      <c r="O400" s="34">
        <f t="shared" si="81"/>
        <v>740803.37288693339</v>
      </c>
      <c r="P400" s="34">
        <f t="shared" si="82"/>
        <v>3209000.0000000037</v>
      </c>
      <c r="Q400" s="60">
        <f t="shared" si="84"/>
        <v>740803.37288693339</v>
      </c>
      <c r="R400" s="60">
        <f t="shared" si="83"/>
        <v>740803.37288693339</v>
      </c>
      <c r="S400" s="61">
        <f t="shared" si="75"/>
        <v>3.5867655002320802E-2</v>
      </c>
    </row>
    <row r="401" spans="1:19" x14ac:dyDescent="0.25">
      <c r="A401" s="7">
        <v>42032</v>
      </c>
      <c r="B401" s="9">
        <v>2381.11</v>
      </c>
      <c r="C401">
        <f>+VLOOKUP($A401,'USD X Barril WTI'!$A$6060:$B$8189,2,0)</f>
        <v>44.08</v>
      </c>
      <c r="D401" s="36">
        <f>+IFERROR(VLOOKUP($A401,'TASA INTERVENCIÓN'!$A$9:$B$4757,2,0),D400)</f>
        <v>4.4999999999999998E-2</v>
      </c>
      <c r="E401" s="52">
        <v>2.5000000000000001E-3</v>
      </c>
      <c r="F401">
        <f t="shared" si="85"/>
        <v>4.2394014962593429E-2</v>
      </c>
      <c r="G401">
        <f t="shared" si="86"/>
        <v>1.0102903951784206</v>
      </c>
      <c r="H401" s="56">
        <f t="shared" si="76"/>
        <v>26.413380447543375</v>
      </c>
      <c r="I401" s="55">
        <f t="shared" si="77"/>
        <v>2458.4393237583758</v>
      </c>
      <c r="J401" s="33">
        <f t="shared" si="73"/>
        <v>2143.8449976037673</v>
      </c>
      <c r="K401" s="34">
        <f t="shared" si="74"/>
        <v>-237.26500239623283</v>
      </c>
      <c r="L401" s="32">
        <f t="shared" si="78"/>
        <v>20697199.999999996</v>
      </c>
      <c r="M401" s="32">
        <f t="shared" si="79"/>
        <v>21438449.976037674</v>
      </c>
      <c r="N401" s="34">
        <f t="shared" si="80"/>
        <v>23811100</v>
      </c>
      <c r="O401" s="34">
        <f t="shared" si="81"/>
        <v>741249.97603767738</v>
      </c>
      <c r="P401" s="34">
        <f t="shared" si="82"/>
        <v>3113900.0000000037</v>
      </c>
      <c r="Q401" s="60">
        <f t="shared" si="84"/>
        <v>741249.97603767738</v>
      </c>
      <c r="R401" s="60">
        <f t="shared" si="83"/>
        <v>741249.97603767738</v>
      </c>
      <c r="S401" s="61">
        <f t="shared" si="75"/>
        <v>3.5814021995133519E-2</v>
      </c>
    </row>
    <row r="402" spans="1:19" x14ac:dyDescent="0.25">
      <c r="A402" s="7">
        <v>42033</v>
      </c>
      <c r="B402" s="8">
        <v>2362.42</v>
      </c>
      <c r="C402">
        <f>+VLOOKUP($A402,'USD X Barril WTI'!$A$6060:$B$8189,2,0)</f>
        <v>44.12</v>
      </c>
      <c r="D402" s="36">
        <f>+IFERROR(VLOOKUP($A402,'TASA INTERVENCIÓN'!$A$9:$B$4757,2,0),D401)</f>
        <v>4.4999999999999998E-2</v>
      </c>
      <c r="E402" s="52">
        <v>2.5000000000000001E-3</v>
      </c>
      <c r="F402">
        <f t="shared" si="85"/>
        <v>4.2394014962593429E-2</v>
      </c>
      <c r="G402">
        <f t="shared" si="86"/>
        <v>1.0102903951784206</v>
      </c>
      <c r="H402" s="56">
        <f t="shared" si="76"/>
        <v>26.413380447543375</v>
      </c>
      <c r="I402" s="55">
        <f t="shared" si="77"/>
        <v>2439.5569962724912</v>
      </c>
      <c r="J402" s="33">
        <f t="shared" si="73"/>
        <v>2129.4079478566678</v>
      </c>
      <c r="K402" s="34">
        <f t="shared" si="74"/>
        <v>-233.01205214333231</v>
      </c>
      <c r="L402" s="32">
        <f t="shared" si="78"/>
        <v>20554300</v>
      </c>
      <c r="M402" s="32">
        <f t="shared" si="79"/>
        <v>21294079.478566676</v>
      </c>
      <c r="N402" s="34">
        <f t="shared" si="80"/>
        <v>23624200</v>
      </c>
      <c r="O402" s="34">
        <f t="shared" si="81"/>
        <v>739779.47856667638</v>
      </c>
      <c r="P402" s="34">
        <f t="shared" si="82"/>
        <v>3069900</v>
      </c>
      <c r="Q402" s="60">
        <f t="shared" si="84"/>
        <v>739779.47856667638</v>
      </c>
      <c r="R402" s="60">
        <f t="shared" si="83"/>
        <v>739779.47856667638</v>
      </c>
      <c r="S402" s="61">
        <f t="shared" si="75"/>
        <v>3.5991470328188085E-2</v>
      </c>
    </row>
    <row r="403" spans="1:19" x14ac:dyDescent="0.25">
      <c r="A403" s="7">
        <v>42034</v>
      </c>
      <c r="B403" s="9">
        <v>2397.35</v>
      </c>
      <c r="C403">
        <f>+VLOOKUP($A403,'USD X Barril WTI'!$A$6060:$B$8189,2,0)</f>
        <v>47.79</v>
      </c>
      <c r="D403" s="36">
        <f>+IFERROR(VLOOKUP($A403,'TASA INTERVENCIÓN'!$A$9:$B$4757,2,0),D402)</f>
        <v>4.4999999999999998E-2</v>
      </c>
      <c r="E403" s="52">
        <v>2.5000000000000001E-3</v>
      </c>
      <c r="F403">
        <f t="shared" si="85"/>
        <v>4.2394014962593429E-2</v>
      </c>
      <c r="G403">
        <f t="shared" si="86"/>
        <v>1.0102903951784206</v>
      </c>
      <c r="H403" s="56">
        <f t="shared" si="76"/>
        <v>26.413380447543375</v>
      </c>
      <c r="I403" s="55">
        <f t="shared" si="77"/>
        <v>2474.8464397760731</v>
      </c>
      <c r="J403" s="33">
        <f t="shared" si="73"/>
        <v>2118.4159883571265</v>
      </c>
      <c r="K403" s="34">
        <f t="shared" si="74"/>
        <v>-278.93401164287343</v>
      </c>
      <c r="L403" s="32">
        <f t="shared" si="78"/>
        <v>20445500</v>
      </c>
      <c r="M403" s="32">
        <f t="shared" si="79"/>
        <v>21184159.883571263</v>
      </c>
      <c r="N403" s="34">
        <f t="shared" si="80"/>
        <v>23973500</v>
      </c>
      <c r="O403" s="34">
        <f t="shared" si="81"/>
        <v>738659.8835712634</v>
      </c>
      <c r="P403" s="34">
        <f t="shared" si="82"/>
        <v>3528000</v>
      </c>
      <c r="Q403" s="60">
        <f t="shared" si="84"/>
        <v>738659.8835712634</v>
      </c>
      <c r="R403" s="60">
        <f t="shared" si="83"/>
        <v>738659.8835712634</v>
      </c>
      <c r="S403" s="61">
        <f t="shared" si="75"/>
        <v>3.6128237684148759E-2</v>
      </c>
    </row>
    <row r="404" spans="1:19" x14ac:dyDescent="0.25">
      <c r="A404" s="7">
        <v>42035</v>
      </c>
      <c r="B404" s="8">
        <v>2441.1</v>
      </c>
      <c r="C404" t="e">
        <f>+VLOOKUP($A404,'USD X Barril WTI'!$A$6060:$B$8189,2,0)</f>
        <v>#N/A</v>
      </c>
      <c r="D404" s="36">
        <f>+IFERROR(VLOOKUP($A404,'TASA INTERVENCIÓN'!$A$9:$B$4757,2,0),D403)</f>
        <v>4.4999999999999998E-2</v>
      </c>
      <c r="E404" s="52">
        <v>2.5000000000000001E-3</v>
      </c>
      <c r="F404">
        <f t="shared" si="85"/>
        <v>4.2394014962593429E-2</v>
      </c>
      <c r="G404">
        <f t="shared" si="86"/>
        <v>1.0102903951784206</v>
      </c>
      <c r="H404" s="56">
        <f t="shared" si="76"/>
        <v>26.413380447543375</v>
      </c>
      <c r="I404" s="55">
        <f t="shared" si="77"/>
        <v>2519.0466445651291</v>
      </c>
      <c r="J404" s="33">
        <f t="shared" si="73"/>
        <v>2124.447422016342</v>
      </c>
      <c r="K404" s="34">
        <f t="shared" si="74"/>
        <v>-316.65257798365792</v>
      </c>
      <c r="L404" s="32">
        <f t="shared" si="78"/>
        <v>20505200</v>
      </c>
      <c r="M404" s="32">
        <f t="shared" si="79"/>
        <v>21244474.22016342</v>
      </c>
      <c r="N404" s="34">
        <f t="shared" si="80"/>
        <v>24411000</v>
      </c>
      <c r="O404" s="34">
        <f t="shared" si="81"/>
        <v>739274.22016341984</v>
      </c>
      <c r="P404" s="34">
        <f t="shared" si="82"/>
        <v>3905800</v>
      </c>
      <c r="Q404" s="60">
        <f t="shared" si="84"/>
        <v>739274.22016341984</v>
      </c>
      <c r="R404" s="60">
        <f t="shared" si="83"/>
        <v>739274.22016341984</v>
      </c>
      <c r="S404" s="61">
        <f t="shared" si="75"/>
        <v>3.6053011926897562E-2</v>
      </c>
    </row>
    <row r="405" spans="1:19" x14ac:dyDescent="0.25">
      <c r="A405" s="7">
        <v>42036</v>
      </c>
      <c r="B405" s="9">
        <v>2441.1</v>
      </c>
      <c r="C405" t="e">
        <f>+VLOOKUP($A405,'USD X Barril WTI'!$A$6060:$B$8189,2,0)</f>
        <v>#N/A</v>
      </c>
      <c r="D405" s="36">
        <f>+IFERROR(VLOOKUP($A405,'TASA INTERVENCIÓN'!$A$9:$B$4757,2,0),D404)</f>
        <v>4.4999999999999998E-2</v>
      </c>
      <c r="E405" s="52">
        <v>2.5000000000000001E-3</v>
      </c>
      <c r="F405">
        <f t="shared" si="85"/>
        <v>4.2394014962593429E-2</v>
      </c>
      <c r="G405">
        <f t="shared" si="86"/>
        <v>1.0102903951784206</v>
      </c>
      <c r="H405" s="56">
        <f t="shared" si="76"/>
        <v>26.413380447543375</v>
      </c>
      <c r="I405" s="55">
        <f t="shared" si="77"/>
        <v>2519.0466445651291</v>
      </c>
      <c r="J405" s="33">
        <f t="shared" si="73"/>
        <v>2135.9647325213759</v>
      </c>
      <c r="K405" s="34">
        <f t="shared" si="74"/>
        <v>-305.13526747862397</v>
      </c>
      <c r="L405" s="32">
        <f t="shared" si="78"/>
        <v>20619200</v>
      </c>
      <c r="M405" s="32">
        <f t="shared" si="79"/>
        <v>21359647.32521376</v>
      </c>
      <c r="N405" s="34">
        <f t="shared" si="80"/>
        <v>24411000</v>
      </c>
      <c r="O405" s="34">
        <f t="shared" si="81"/>
        <v>740447.32521376014</v>
      </c>
      <c r="P405" s="34">
        <f t="shared" si="82"/>
        <v>3791800</v>
      </c>
      <c r="Q405" s="60">
        <f t="shared" si="84"/>
        <v>740447.32521376014</v>
      </c>
      <c r="R405" s="60">
        <f t="shared" si="83"/>
        <v>740447.32521376014</v>
      </c>
      <c r="S405" s="61">
        <f t="shared" si="75"/>
        <v>3.5910574862931643E-2</v>
      </c>
    </row>
    <row r="406" spans="1:19" x14ac:dyDescent="0.25">
      <c r="A406" s="7">
        <v>42037</v>
      </c>
      <c r="B406" s="8">
        <v>2441.1</v>
      </c>
      <c r="C406">
        <f>+VLOOKUP($A406,'USD X Barril WTI'!$A$6060:$B$8189,2,0)</f>
        <v>49.25</v>
      </c>
      <c r="D406" s="36">
        <f>+IFERROR(VLOOKUP($A406,'TASA INTERVENCIÓN'!$A$9:$B$4757,2,0),D405)</f>
        <v>4.4999999999999998E-2</v>
      </c>
      <c r="E406" s="52">
        <v>2.5000000000000001E-3</v>
      </c>
      <c r="F406">
        <f t="shared" si="85"/>
        <v>4.2394014962593429E-2</v>
      </c>
      <c r="G406">
        <f t="shared" si="86"/>
        <v>1.0102903951784206</v>
      </c>
      <c r="H406" s="56">
        <f t="shared" si="76"/>
        <v>26.413380447543375</v>
      </c>
      <c r="I406" s="55">
        <f t="shared" si="77"/>
        <v>2519.0466445651291</v>
      </c>
      <c r="J406" s="33">
        <f t="shared" si="73"/>
        <v>2135.9647325213759</v>
      </c>
      <c r="K406" s="34">
        <f t="shared" si="74"/>
        <v>-305.13526747862397</v>
      </c>
      <c r="L406" s="32">
        <f t="shared" si="78"/>
        <v>20619200</v>
      </c>
      <c r="M406" s="32">
        <f t="shared" si="79"/>
        <v>21359647.32521376</v>
      </c>
      <c r="N406" s="34">
        <f t="shared" si="80"/>
        <v>24411000</v>
      </c>
      <c r="O406" s="34">
        <f t="shared" si="81"/>
        <v>740447.32521376014</v>
      </c>
      <c r="P406" s="34">
        <f t="shared" si="82"/>
        <v>3791800</v>
      </c>
      <c r="Q406" s="60">
        <f t="shared" si="84"/>
        <v>740447.32521376014</v>
      </c>
      <c r="R406" s="60">
        <f t="shared" si="83"/>
        <v>740447.32521376014</v>
      </c>
      <c r="S406" s="61">
        <f t="shared" si="75"/>
        <v>3.5910574862931643E-2</v>
      </c>
    </row>
    <row r="407" spans="1:19" x14ac:dyDescent="0.25">
      <c r="A407" s="7">
        <v>42038</v>
      </c>
      <c r="B407" s="9">
        <v>2407.29</v>
      </c>
      <c r="C407">
        <f>+VLOOKUP($A407,'USD X Barril WTI'!$A$6060:$B$8189,2,0)</f>
        <v>53.04</v>
      </c>
      <c r="D407" s="36">
        <f>+IFERROR(VLOOKUP($A407,'TASA INTERVENCIÓN'!$A$9:$B$4757,2,0),D406)</f>
        <v>4.4999999999999998E-2</v>
      </c>
      <c r="E407" s="52">
        <v>2.5000000000000001E-3</v>
      </c>
      <c r="F407">
        <f t="shared" si="85"/>
        <v>4.2394014962593429E-2</v>
      </c>
      <c r="G407">
        <f t="shared" si="86"/>
        <v>1.0102903951784206</v>
      </c>
      <c r="H407" s="56">
        <f t="shared" si="76"/>
        <v>26.413380447543375</v>
      </c>
      <c r="I407" s="55">
        <f t="shared" si="77"/>
        <v>2484.888726304147</v>
      </c>
      <c r="J407" s="33">
        <f t="shared" si="73"/>
        <v>2135.9647325213759</v>
      </c>
      <c r="K407" s="34">
        <f t="shared" si="74"/>
        <v>-271.32526747862403</v>
      </c>
      <c r="L407" s="32">
        <f t="shared" si="78"/>
        <v>20619200</v>
      </c>
      <c r="M407" s="32">
        <f t="shared" si="79"/>
        <v>21359647.32521376</v>
      </c>
      <c r="N407" s="34">
        <f t="shared" si="80"/>
        <v>24072900</v>
      </c>
      <c r="O407" s="34">
        <f t="shared" si="81"/>
        <v>740447.32521376014</v>
      </c>
      <c r="P407" s="34">
        <f t="shared" si="82"/>
        <v>3453700</v>
      </c>
      <c r="Q407" s="60">
        <f t="shared" si="84"/>
        <v>740447.32521376014</v>
      </c>
      <c r="R407" s="60">
        <f t="shared" si="83"/>
        <v>740447.32521376014</v>
      </c>
      <c r="S407" s="61">
        <f t="shared" si="75"/>
        <v>3.5910574862931643E-2</v>
      </c>
    </row>
    <row r="408" spans="1:19" x14ac:dyDescent="0.25">
      <c r="A408" s="7">
        <v>42039</v>
      </c>
      <c r="B408" s="8">
        <v>2374.7199999999998</v>
      </c>
      <c r="C408">
        <f>+VLOOKUP($A408,'USD X Barril WTI'!$A$6060:$B$8189,2,0)</f>
        <v>48.45</v>
      </c>
      <c r="D408" s="36">
        <f>+IFERROR(VLOOKUP($A408,'TASA INTERVENCIÓN'!$A$9:$B$4757,2,0),D407)</f>
        <v>4.4999999999999998E-2</v>
      </c>
      <c r="E408" s="52">
        <v>2.5000000000000001E-3</v>
      </c>
      <c r="F408">
        <f t="shared" si="85"/>
        <v>4.2394014962593429E-2</v>
      </c>
      <c r="G408">
        <f t="shared" si="86"/>
        <v>1.0102903951784206</v>
      </c>
      <c r="H408" s="56">
        <f t="shared" si="76"/>
        <v>26.413380447543375</v>
      </c>
      <c r="I408" s="55">
        <f t="shared" si="77"/>
        <v>2451.9835681331856</v>
      </c>
      <c r="J408" s="33">
        <f t="shared" si="73"/>
        <v>2135.9647325213759</v>
      </c>
      <c r="K408" s="34">
        <f t="shared" si="74"/>
        <v>-238.75526747862386</v>
      </c>
      <c r="L408" s="32">
        <f t="shared" si="78"/>
        <v>20619200</v>
      </c>
      <c r="M408" s="32">
        <f t="shared" si="79"/>
        <v>21359647.32521376</v>
      </c>
      <c r="N408" s="34">
        <f t="shared" si="80"/>
        <v>23747199.999999996</v>
      </c>
      <c r="O408" s="34">
        <f t="shared" si="81"/>
        <v>740447.32521376014</v>
      </c>
      <c r="P408" s="34">
        <f t="shared" si="82"/>
        <v>3127999.9999999963</v>
      </c>
      <c r="Q408" s="60">
        <f t="shared" si="84"/>
        <v>740447.32521376014</v>
      </c>
      <c r="R408" s="60">
        <f t="shared" si="83"/>
        <v>740447.32521376014</v>
      </c>
      <c r="S408" s="61">
        <f t="shared" si="75"/>
        <v>3.5910574862931643E-2</v>
      </c>
    </row>
    <row r="409" spans="1:19" x14ac:dyDescent="0.25">
      <c r="A409" s="7">
        <v>42040</v>
      </c>
      <c r="B409" s="9">
        <v>2381.91</v>
      </c>
      <c r="C409">
        <f>+VLOOKUP($A409,'USD X Barril WTI'!$A$6060:$B$8189,2,0)</f>
        <v>50.48</v>
      </c>
      <c r="D409" s="36">
        <f>+IFERROR(VLOOKUP($A409,'TASA INTERVENCIÓN'!$A$9:$B$4757,2,0),D408)</f>
        <v>4.4999999999999998E-2</v>
      </c>
      <c r="E409" s="52">
        <v>2.5000000000000001E-3</v>
      </c>
      <c r="F409">
        <f t="shared" si="85"/>
        <v>4.2394014962593429E-2</v>
      </c>
      <c r="G409">
        <f t="shared" si="86"/>
        <v>1.0102903951784206</v>
      </c>
      <c r="H409" s="56">
        <f t="shared" si="76"/>
        <v>26.413380447543375</v>
      </c>
      <c r="I409" s="55">
        <f t="shared" si="77"/>
        <v>2459.2475560745183</v>
      </c>
      <c r="J409" s="33">
        <f t="shared" si="73"/>
        <v>2151.1898087767145</v>
      </c>
      <c r="K409" s="34">
        <f t="shared" si="74"/>
        <v>-230.72019122328538</v>
      </c>
      <c r="L409" s="32">
        <f t="shared" si="78"/>
        <v>20769899.999999996</v>
      </c>
      <c r="M409" s="32">
        <f t="shared" si="79"/>
        <v>21511898.087767147</v>
      </c>
      <c r="N409" s="34">
        <f t="shared" si="80"/>
        <v>23819100</v>
      </c>
      <c r="O409" s="34">
        <f t="shared" si="81"/>
        <v>741998.08776715025</v>
      </c>
      <c r="P409" s="34">
        <f t="shared" si="82"/>
        <v>3049200.0000000037</v>
      </c>
      <c r="Q409" s="60">
        <f t="shared" si="84"/>
        <v>741998.08776715025</v>
      </c>
      <c r="R409" s="60">
        <f t="shared" si="83"/>
        <v>741998.08776715025</v>
      </c>
      <c r="S409" s="61">
        <f t="shared" si="75"/>
        <v>3.5724682726789747E-2</v>
      </c>
    </row>
    <row r="410" spans="1:19" x14ac:dyDescent="0.25">
      <c r="A410" s="7">
        <v>42041</v>
      </c>
      <c r="B410" s="8">
        <v>2384.5300000000002</v>
      </c>
      <c r="C410">
        <f>+VLOOKUP($A410,'USD X Barril WTI'!$A$6060:$B$8189,2,0)</f>
        <v>51.66</v>
      </c>
      <c r="D410" s="36">
        <f>+IFERROR(VLOOKUP($A410,'TASA INTERVENCIÓN'!$A$9:$B$4757,2,0),D409)</f>
        <v>4.4999999999999998E-2</v>
      </c>
      <c r="E410" s="52">
        <v>2.5000000000000001E-3</v>
      </c>
      <c r="F410">
        <f t="shared" si="85"/>
        <v>4.2394014962593429E-2</v>
      </c>
      <c r="G410">
        <f t="shared" si="86"/>
        <v>1.0102903951784206</v>
      </c>
      <c r="H410" s="56">
        <f t="shared" si="76"/>
        <v>26.413380447543375</v>
      </c>
      <c r="I410" s="55">
        <f t="shared" si="77"/>
        <v>2461.8945169098861</v>
      </c>
      <c r="J410" s="33">
        <f t="shared" si="73"/>
        <v>2155.4835429562227</v>
      </c>
      <c r="K410" s="34">
        <f t="shared" si="74"/>
        <v>-229.04645704377754</v>
      </c>
      <c r="L410" s="32">
        <f t="shared" si="78"/>
        <v>20812399.999999996</v>
      </c>
      <c r="M410" s="32">
        <f t="shared" si="79"/>
        <v>21554835.429562226</v>
      </c>
      <c r="N410" s="34">
        <f t="shared" si="80"/>
        <v>23845300.000000004</v>
      </c>
      <c r="O410" s="34">
        <f t="shared" si="81"/>
        <v>742435.42956222966</v>
      </c>
      <c r="P410" s="34">
        <f t="shared" si="82"/>
        <v>3032900.0000000075</v>
      </c>
      <c r="Q410" s="60">
        <f t="shared" si="84"/>
        <v>742435.42956222966</v>
      </c>
      <c r="R410" s="60">
        <f t="shared" si="83"/>
        <v>742435.42956222966</v>
      </c>
      <c r="S410" s="61">
        <f t="shared" si="75"/>
        <v>3.5672744592753831E-2</v>
      </c>
    </row>
    <row r="411" spans="1:19" x14ac:dyDescent="0.25">
      <c r="A411" s="7">
        <v>42042</v>
      </c>
      <c r="B411" s="9">
        <v>2384.7600000000002</v>
      </c>
      <c r="C411" t="e">
        <f>+VLOOKUP($A411,'USD X Barril WTI'!$A$6060:$B$8189,2,0)</f>
        <v>#N/A</v>
      </c>
      <c r="D411" s="36">
        <f>+IFERROR(VLOOKUP($A411,'TASA INTERVENCIÓN'!$A$9:$B$4757,2,0),D410)</f>
        <v>4.4999999999999998E-2</v>
      </c>
      <c r="E411" s="52">
        <v>2.5000000000000001E-3</v>
      </c>
      <c r="F411">
        <f t="shared" si="85"/>
        <v>4.2394014962593429E-2</v>
      </c>
      <c r="G411">
        <f t="shared" si="86"/>
        <v>1.0102903951784206</v>
      </c>
      <c r="H411" s="56">
        <f t="shared" si="76"/>
        <v>26.413380447543375</v>
      </c>
      <c r="I411" s="55">
        <f t="shared" si="77"/>
        <v>2462.1268837007774</v>
      </c>
      <c r="J411" s="33">
        <f t="shared" si="73"/>
        <v>2161.1613749771259</v>
      </c>
      <c r="K411" s="34">
        <f t="shared" si="74"/>
        <v>-223.59862502287433</v>
      </c>
      <c r="L411" s="32">
        <f t="shared" si="78"/>
        <v>20868600</v>
      </c>
      <c r="M411" s="32">
        <f t="shared" si="79"/>
        <v>21611613.74977126</v>
      </c>
      <c r="N411" s="34">
        <f t="shared" si="80"/>
        <v>23847600.000000004</v>
      </c>
      <c r="O411" s="34">
        <f t="shared" si="81"/>
        <v>743013.74977125973</v>
      </c>
      <c r="P411" s="34">
        <f t="shared" si="82"/>
        <v>2979000.0000000037</v>
      </c>
      <c r="Q411" s="60">
        <f t="shared" si="84"/>
        <v>743013.74977125973</v>
      </c>
      <c r="R411" s="60">
        <f t="shared" si="83"/>
        <v>743013.74977125973</v>
      </c>
      <c r="S411" s="61">
        <f t="shared" si="75"/>
        <v>3.5604388879525203E-2</v>
      </c>
    </row>
    <row r="412" spans="1:19" x14ac:dyDescent="0.25">
      <c r="A412" s="7">
        <v>42043</v>
      </c>
      <c r="B412" s="8">
        <v>2384.7600000000002</v>
      </c>
      <c r="C412" t="e">
        <f>+VLOOKUP($A412,'USD X Barril WTI'!$A$6060:$B$8189,2,0)</f>
        <v>#N/A</v>
      </c>
      <c r="D412" s="36">
        <f>+IFERROR(VLOOKUP($A412,'TASA INTERVENCIÓN'!$A$9:$B$4757,2,0),D411)</f>
        <v>4.4999999999999998E-2</v>
      </c>
      <c r="E412" s="52">
        <v>2.5000000000000001E-3</v>
      </c>
      <c r="F412">
        <f t="shared" si="85"/>
        <v>4.2394014962593429E-2</v>
      </c>
      <c r="G412">
        <f t="shared" si="86"/>
        <v>1.0102903951784206</v>
      </c>
      <c r="H412" s="56">
        <f t="shared" si="76"/>
        <v>26.413380447543375</v>
      </c>
      <c r="I412" s="55">
        <f t="shared" si="77"/>
        <v>2462.1268837007774</v>
      </c>
      <c r="J412" s="33">
        <f t="shared" si="73"/>
        <v>2177.7200345541</v>
      </c>
      <c r="K412" s="34">
        <f t="shared" si="74"/>
        <v>-207.03996544590018</v>
      </c>
      <c r="L412" s="32">
        <f t="shared" si="78"/>
        <v>21032500</v>
      </c>
      <c r="M412" s="32">
        <f t="shared" si="79"/>
        <v>21777200.345541</v>
      </c>
      <c r="N412" s="34">
        <f t="shared" si="80"/>
        <v>23847600.000000004</v>
      </c>
      <c r="O412" s="34">
        <f t="shared" si="81"/>
        <v>744700.34554100037</v>
      </c>
      <c r="P412" s="34">
        <f t="shared" si="82"/>
        <v>2815100.0000000037</v>
      </c>
      <c r="Q412" s="60">
        <f t="shared" si="84"/>
        <v>744700.34554100037</v>
      </c>
      <c r="R412" s="60">
        <f t="shared" si="83"/>
        <v>744700.34554100037</v>
      </c>
      <c r="S412" s="61">
        <f t="shared" si="75"/>
        <v>3.5407124475977672E-2</v>
      </c>
    </row>
    <row r="413" spans="1:19" x14ac:dyDescent="0.25">
      <c r="A413" s="7">
        <v>42044</v>
      </c>
      <c r="B413" s="9">
        <v>2384.7600000000002</v>
      </c>
      <c r="C413">
        <f>+VLOOKUP($A413,'USD X Barril WTI'!$A$6060:$B$8189,2,0)</f>
        <v>52.99</v>
      </c>
      <c r="D413" s="36">
        <f>+IFERROR(VLOOKUP($A413,'TASA INTERVENCIÓN'!$A$9:$B$4757,2,0),D412)</f>
        <v>4.4999999999999998E-2</v>
      </c>
      <c r="E413" s="52">
        <v>2.5000000000000001E-3</v>
      </c>
      <c r="F413">
        <f t="shared" si="85"/>
        <v>4.2394014962593429E-2</v>
      </c>
      <c r="G413">
        <f t="shared" si="86"/>
        <v>1.0102903951784206</v>
      </c>
      <c r="H413" s="56">
        <f t="shared" si="76"/>
        <v>26.413380447543375</v>
      </c>
      <c r="I413" s="55">
        <f t="shared" si="77"/>
        <v>2462.1268837007774</v>
      </c>
      <c r="J413" s="33">
        <f t="shared" ref="J413:J476" si="87">+I321</f>
        <v>2177.7200345541</v>
      </c>
      <c r="K413" s="34">
        <f t="shared" si="74"/>
        <v>-207.03996544590018</v>
      </c>
      <c r="L413" s="32">
        <f t="shared" si="78"/>
        <v>21032500</v>
      </c>
      <c r="M413" s="32">
        <f t="shared" si="79"/>
        <v>21777200.345541</v>
      </c>
      <c r="N413" s="34">
        <f t="shared" si="80"/>
        <v>23847600.000000004</v>
      </c>
      <c r="O413" s="34">
        <f t="shared" si="81"/>
        <v>744700.34554100037</v>
      </c>
      <c r="P413" s="34">
        <f t="shared" si="82"/>
        <v>2815100.0000000037</v>
      </c>
      <c r="Q413" s="60">
        <f t="shared" si="84"/>
        <v>744700.34554100037</v>
      </c>
      <c r="R413" s="60">
        <f t="shared" si="83"/>
        <v>744700.34554100037</v>
      </c>
      <c r="S413" s="61">
        <f t="shared" si="75"/>
        <v>3.5407124475977672E-2</v>
      </c>
    </row>
    <row r="414" spans="1:19" x14ac:dyDescent="0.25">
      <c r="A414" s="7">
        <v>42045</v>
      </c>
      <c r="B414" s="8">
        <v>2371.31</v>
      </c>
      <c r="C414">
        <f>+VLOOKUP($A414,'USD X Barril WTI'!$A$6060:$B$8189,2,0)</f>
        <v>50.06</v>
      </c>
      <c r="D414" s="36">
        <f>+IFERROR(VLOOKUP($A414,'TASA INTERVENCIÓN'!$A$9:$B$4757,2,0),D413)</f>
        <v>4.4999999999999998E-2</v>
      </c>
      <c r="E414" s="52">
        <v>2.5000000000000001E-3</v>
      </c>
      <c r="F414">
        <f t="shared" si="85"/>
        <v>4.2394014962593429E-2</v>
      </c>
      <c r="G414">
        <f t="shared" si="86"/>
        <v>1.0102903951784206</v>
      </c>
      <c r="H414" s="56">
        <f t="shared" si="76"/>
        <v>26.413380447543375</v>
      </c>
      <c r="I414" s="55">
        <f t="shared" si="77"/>
        <v>2448.5384778856273</v>
      </c>
      <c r="J414" s="33">
        <f t="shared" si="87"/>
        <v>2177.7200345541</v>
      </c>
      <c r="K414" s="34">
        <f t="shared" si="74"/>
        <v>-193.58996544589991</v>
      </c>
      <c r="L414" s="32">
        <f t="shared" si="78"/>
        <v>21032500</v>
      </c>
      <c r="M414" s="32">
        <f t="shared" si="79"/>
        <v>21777200.345541</v>
      </c>
      <c r="N414" s="34">
        <f t="shared" si="80"/>
        <v>23713100</v>
      </c>
      <c r="O414" s="34">
        <f t="shared" si="81"/>
        <v>744700.34554100037</v>
      </c>
      <c r="P414" s="34">
        <f t="shared" si="82"/>
        <v>2680600</v>
      </c>
      <c r="Q414" s="60">
        <f t="shared" si="84"/>
        <v>744700.34554100037</v>
      </c>
      <c r="R414" s="60">
        <f t="shared" si="83"/>
        <v>744700.34554100037</v>
      </c>
      <c r="S414" s="61">
        <f t="shared" si="75"/>
        <v>3.5407124475977672E-2</v>
      </c>
    </row>
    <row r="415" spans="1:19" x14ac:dyDescent="0.25">
      <c r="A415" s="7">
        <v>42046</v>
      </c>
      <c r="B415" s="9">
        <v>2380.79</v>
      </c>
      <c r="C415">
        <f>+VLOOKUP($A415,'USD X Barril WTI'!$A$6060:$B$8189,2,0)</f>
        <v>48.8</v>
      </c>
      <c r="D415" s="36">
        <f>+IFERROR(VLOOKUP($A415,'TASA INTERVENCIÓN'!$A$9:$B$4757,2,0),D414)</f>
        <v>4.4999999999999998E-2</v>
      </c>
      <c r="E415" s="52">
        <v>2.5000000000000001E-3</v>
      </c>
      <c r="F415">
        <f t="shared" si="85"/>
        <v>4.2394014962593429E-2</v>
      </c>
      <c r="G415">
        <f t="shared" si="86"/>
        <v>1.0102903951784206</v>
      </c>
      <c r="H415" s="56">
        <f t="shared" si="76"/>
        <v>26.413380447543375</v>
      </c>
      <c r="I415" s="55">
        <f t="shared" si="77"/>
        <v>2458.1160308319186</v>
      </c>
      <c r="J415" s="33">
        <f t="shared" si="87"/>
        <v>2177.5886968027266</v>
      </c>
      <c r="K415" s="34">
        <f t="shared" si="74"/>
        <v>-203.20130319727332</v>
      </c>
      <c r="L415" s="32">
        <f t="shared" si="78"/>
        <v>21031200</v>
      </c>
      <c r="M415" s="32">
        <f t="shared" si="79"/>
        <v>21775886.968027268</v>
      </c>
      <c r="N415" s="34">
        <f t="shared" si="80"/>
        <v>23807900</v>
      </c>
      <c r="O415" s="34">
        <f t="shared" si="81"/>
        <v>744686.96802726761</v>
      </c>
      <c r="P415" s="34">
        <f t="shared" si="82"/>
        <v>2776700</v>
      </c>
      <c r="Q415" s="60">
        <f t="shared" si="84"/>
        <v>744686.96802726761</v>
      </c>
      <c r="R415" s="60">
        <f t="shared" si="83"/>
        <v>744686.96802726761</v>
      </c>
      <c r="S415" s="61">
        <f t="shared" si="75"/>
        <v>3.5408677014495966E-2</v>
      </c>
    </row>
    <row r="416" spans="1:19" x14ac:dyDescent="0.25">
      <c r="A416" s="7">
        <v>42047</v>
      </c>
      <c r="B416" s="8">
        <v>2416.61</v>
      </c>
      <c r="C416">
        <f>+VLOOKUP($A416,'USD X Barril WTI'!$A$6060:$B$8189,2,0)</f>
        <v>51.17</v>
      </c>
      <c r="D416" s="36">
        <f>+IFERROR(VLOOKUP($A416,'TASA INTERVENCIÓN'!$A$9:$B$4757,2,0),D415)</f>
        <v>4.4999999999999998E-2</v>
      </c>
      <c r="E416" s="52">
        <v>2.5000000000000001E-3</v>
      </c>
      <c r="F416">
        <f t="shared" si="85"/>
        <v>4.2394014962593429E-2</v>
      </c>
      <c r="G416">
        <f t="shared" si="86"/>
        <v>1.0102903951784206</v>
      </c>
      <c r="H416" s="56">
        <f t="shared" si="76"/>
        <v>26.413380447543375</v>
      </c>
      <c r="I416" s="55">
        <f t="shared" si="77"/>
        <v>2494.3046327872098</v>
      </c>
      <c r="J416" s="33">
        <f t="shared" si="87"/>
        <v>2177.5886968027266</v>
      </c>
      <c r="K416" s="34">
        <f t="shared" si="74"/>
        <v>-239.02130319727348</v>
      </c>
      <c r="L416" s="32">
        <f t="shared" si="78"/>
        <v>21031200</v>
      </c>
      <c r="M416" s="32">
        <f t="shared" si="79"/>
        <v>21775886.968027268</v>
      </c>
      <c r="N416" s="34">
        <f t="shared" si="80"/>
        <v>24166100</v>
      </c>
      <c r="O416" s="34">
        <f t="shared" si="81"/>
        <v>744686.96802726761</v>
      </c>
      <c r="P416" s="34">
        <f t="shared" si="82"/>
        <v>3134900</v>
      </c>
      <c r="Q416" s="60">
        <f t="shared" si="84"/>
        <v>744686.96802726761</v>
      </c>
      <c r="R416" s="60">
        <f t="shared" si="83"/>
        <v>744686.96802726761</v>
      </c>
      <c r="S416" s="61">
        <f t="shared" si="75"/>
        <v>3.5408677014495966E-2</v>
      </c>
    </row>
    <row r="417" spans="1:19" x14ac:dyDescent="0.25">
      <c r="A417" s="7">
        <v>42048</v>
      </c>
      <c r="B417" s="9">
        <v>2401.0300000000002</v>
      </c>
      <c r="C417">
        <f>+VLOOKUP($A417,'USD X Barril WTI'!$A$6060:$B$8189,2,0)</f>
        <v>52.66</v>
      </c>
      <c r="D417" s="36">
        <f>+IFERROR(VLOOKUP($A417,'TASA INTERVENCIÓN'!$A$9:$B$4757,2,0),D416)</f>
        <v>4.4999999999999998E-2</v>
      </c>
      <c r="E417" s="52">
        <v>2.5000000000000001E-3</v>
      </c>
      <c r="F417">
        <f t="shared" si="85"/>
        <v>4.2394014962593429E-2</v>
      </c>
      <c r="G417">
        <f t="shared" si="86"/>
        <v>1.0102903951784206</v>
      </c>
      <c r="H417" s="56">
        <f t="shared" si="76"/>
        <v>26.413380447543375</v>
      </c>
      <c r="I417" s="55">
        <f t="shared" si="77"/>
        <v>2478.5643084303301</v>
      </c>
      <c r="J417" s="33">
        <f t="shared" si="87"/>
        <v>2190.1870180306018</v>
      </c>
      <c r="K417" s="34">
        <f t="shared" si="74"/>
        <v>-210.84298196939835</v>
      </c>
      <c r="L417" s="32">
        <f t="shared" si="78"/>
        <v>21155900</v>
      </c>
      <c r="M417" s="32">
        <f t="shared" si="79"/>
        <v>21901870.180306017</v>
      </c>
      <c r="N417" s="34">
        <f t="shared" si="80"/>
        <v>24010300.000000004</v>
      </c>
      <c r="O417" s="34">
        <f t="shared" si="81"/>
        <v>745970.1803060174</v>
      </c>
      <c r="P417" s="34">
        <f t="shared" si="82"/>
        <v>2854400.0000000037</v>
      </c>
      <c r="Q417" s="60">
        <f t="shared" si="84"/>
        <v>745970.1803060174</v>
      </c>
      <c r="R417" s="60">
        <f t="shared" si="83"/>
        <v>745970.1803060174</v>
      </c>
      <c r="S417" s="61">
        <f t="shared" si="75"/>
        <v>3.5260621401406574E-2</v>
      </c>
    </row>
    <row r="418" spans="1:19" x14ac:dyDescent="0.25">
      <c r="A418" s="7">
        <v>42049</v>
      </c>
      <c r="B418" s="8">
        <v>2376.23</v>
      </c>
      <c r="C418" t="e">
        <f>+VLOOKUP($A418,'USD X Barril WTI'!$A$6060:$B$8189,2,0)</f>
        <v>#N/A</v>
      </c>
      <c r="D418" s="36">
        <f>+IFERROR(VLOOKUP($A418,'TASA INTERVENCIÓN'!$A$9:$B$4757,2,0),D417)</f>
        <v>4.4999999999999998E-2</v>
      </c>
      <c r="E418" s="52">
        <v>2.5000000000000001E-3</v>
      </c>
      <c r="F418">
        <f t="shared" si="85"/>
        <v>4.2394014962593429E-2</v>
      </c>
      <c r="G418">
        <f t="shared" si="86"/>
        <v>1.0102903951784206</v>
      </c>
      <c r="H418" s="56">
        <f t="shared" si="76"/>
        <v>26.413380447543375</v>
      </c>
      <c r="I418" s="55">
        <f t="shared" si="77"/>
        <v>2453.5091066299051</v>
      </c>
      <c r="J418" s="33">
        <f t="shared" si="87"/>
        <v>2207.8064825225133</v>
      </c>
      <c r="K418" s="34">
        <f t="shared" si="74"/>
        <v>-168.42351747748671</v>
      </c>
      <c r="L418" s="32">
        <f t="shared" si="78"/>
        <v>21330300.000000004</v>
      </c>
      <c r="M418" s="32">
        <f t="shared" si="79"/>
        <v>22078064.825225133</v>
      </c>
      <c r="N418" s="34">
        <f t="shared" si="80"/>
        <v>23762300</v>
      </c>
      <c r="O418" s="34">
        <f t="shared" si="81"/>
        <v>747764.82522512972</v>
      </c>
      <c r="P418" s="34">
        <f t="shared" si="82"/>
        <v>2431999.9999999963</v>
      </c>
      <c r="Q418" s="60">
        <f t="shared" si="84"/>
        <v>747764.82522512972</v>
      </c>
      <c r="R418" s="60">
        <f t="shared" si="83"/>
        <v>747764.82522512972</v>
      </c>
      <c r="S418" s="61">
        <f t="shared" si="75"/>
        <v>3.5056460772944102E-2</v>
      </c>
    </row>
    <row r="419" spans="1:19" x14ac:dyDescent="0.25">
      <c r="A419" s="7">
        <v>42050</v>
      </c>
      <c r="B419" s="9">
        <v>2376.23</v>
      </c>
      <c r="C419" t="e">
        <f>+VLOOKUP($A419,'USD X Barril WTI'!$A$6060:$B$8189,2,0)</f>
        <v>#N/A</v>
      </c>
      <c r="D419" s="36">
        <f>+IFERROR(VLOOKUP($A419,'TASA INTERVENCIÓN'!$A$9:$B$4757,2,0),D418)</f>
        <v>4.4999999999999998E-2</v>
      </c>
      <c r="E419" s="52">
        <v>2.5000000000000001E-3</v>
      </c>
      <c r="F419">
        <f t="shared" si="85"/>
        <v>4.2394014962593429E-2</v>
      </c>
      <c r="G419">
        <f t="shared" si="86"/>
        <v>1.0102903951784206</v>
      </c>
      <c r="H419" s="56">
        <f t="shared" si="76"/>
        <v>26.413380447543375</v>
      </c>
      <c r="I419" s="55">
        <f t="shared" si="77"/>
        <v>2453.5091066299051</v>
      </c>
      <c r="J419" s="33">
        <f t="shared" si="87"/>
        <v>2235.5288509662091</v>
      </c>
      <c r="K419" s="34">
        <f t="shared" si="74"/>
        <v>-140.7011490337909</v>
      </c>
      <c r="L419" s="32">
        <f t="shared" si="78"/>
        <v>21604699.999999996</v>
      </c>
      <c r="M419" s="32">
        <f t="shared" si="79"/>
        <v>22355288.509662092</v>
      </c>
      <c r="N419" s="34">
        <f t="shared" si="80"/>
        <v>23762300</v>
      </c>
      <c r="O419" s="34">
        <f t="shared" si="81"/>
        <v>750588.50966209546</v>
      </c>
      <c r="P419" s="34">
        <f t="shared" si="82"/>
        <v>2157600.0000000037</v>
      </c>
      <c r="Q419" s="60">
        <f t="shared" si="84"/>
        <v>750588.50966209546</v>
      </c>
      <c r="R419" s="60">
        <f t="shared" si="83"/>
        <v>750588.50966209546</v>
      </c>
      <c r="S419" s="61">
        <f t="shared" si="75"/>
        <v>3.4741908457978844E-2</v>
      </c>
    </row>
    <row r="420" spans="1:19" x14ac:dyDescent="0.25">
      <c r="A420" s="7">
        <v>42051</v>
      </c>
      <c r="B420" s="8">
        <v>2376.23</v>
      </c>
      <c r="C420" t="e">
        <f>+VLOOKUP($A420,'USD X Barril WTI'!$A$6060:$B$8189,2,0)</f>
        <v>#N/A</v>
      </c>
      <c r="D420" s="36">
        <f>+IFERROR(VLOOKUP($A420,'TASA INTERVENCIÓN'!$A$9:$B$4757,2,0),D419)</f>
        <v>4.4999999999999998E-2</v>
      </c>
      <c r="E420" s="52">
        <v>2.5000000000000001E-3</v>
      </c>
      <c r="F420">
        <f t="shared" si="85"/>
        <v>4.2394014962593429E-2</v>
      </c>
      <c r="G420">
        <f t="shared" si="86"/>
        <v>1.0102903951784206</v>
      </c>
      <c r="H420" s="56">
        <f t="shared" si="76"/>
        <v>26.413380447543375</v>
      </c>
      <c r="I420" s="55">
        <f t="shared" si="77"/>
        <v>2453.5091066299051</v>
      </c>
      <c r="J420" s="33">
        <f t="shared" si="87"/>
        <v>2235.5288509662091</v>
      </c>
      <c r="K420" s="34">
        <f t="shared" si="74"/>
        <v>-140.7011490337909</v>
      </c>
      <c r="L420" s="32">
        <f t="shared" si="78"/>
        <v>21604699.999999996</v>
      </c>
      <c r="M420" s="32">
        <f t="shared" si="79"/>
        <v>22355288.509662092</v>
      </c>
      <c r="N420" s="34">
        <f t="shared" si="80"/>
        <v>23762300</v>
      </c>
      <c r="O420" s="34">
        <f t="shared" si="81"/>
        <v>750588.50966209546</v>
      </c>
      <c r="P420" s="34">
        <f t="shared" si="82"/>
        <v>2157600.0000000037</v>
      </c>
      <c r="Q420" s="60">
        <f t="shared" si="84"/>
        <v>750588.50966209546</v>
      </c>
      <c r="R420" s="60">
        <f t="shared" si="83"/>
        <v>750588.50966209546</v>
      </c>
      <c r="S420" s="61">
        <f t="shared" si="75"/>
        <v>3.4741908457978844E-2</v>
      </c>
    </row>
    <row r="421" spans="1:19" x14ac:dyDescent="0.25">
      <c r="A421" s="7">
        <v>42052</v>
      </c>
      <c r="B421" s="9">
        <v>2376.23</v>
      </c>
      <c r="C421">
        <f>+VLOOKUP($A421,'USD X Barril WTI'!$A$6060:$B$8189,2,0)</f>
        <v>53.56</v>
      </c>
      <c r="D421" s="36">
        <f>+IFERROR(VLOOKUP($A421,'TASA INTERVENCIÓN'!$A$9:$B$4757,2,0),D420)</f>
        <v>4.4999999999999998E-2</v>
      </c>
      <c r="E421" s="52">
        <v>2.5000000000000001E-3</v>
      </c>
      <c r="F421">
        <f t="shared" si="85"/>
        <v>4.2394014962593429E-2</v>
      </c>
      <c r="G421">
        <f t="shared" si="86"/>
        <v>1.0102903951784206</v>
      </c>
      <c r="H421" s="56">
        <f t="shared" si="76"/>
        <v>26.413380447543375</v>
      </c>
      <c r="I421" s="55">
        <f t="shared" si="77"/>
        <v>2453.5091066299051</v>
      </c>
      <c r="J421" s="33">
        <f t="shared" si="87"/>
        <v>2235.5288509662091</v>
      </c>
      <c r="K421" s="34">
        <f t="shared" ref="K421:K484" si="88">+J421-B421</f>
        <v>-140.7011490337909</v>
      </c>
      <c r="L421" s="32">
        <f t="shared" si="78"/>
        <v>21604699.999999996</v>
      </c>
      <c r="M421" s="32">
        <f t="shared" si="79"/>
        <v>22355288.509662092</v>
      </c>
      <c r="N421" s="34">
        <f t="shared" si="80"/>
        <v>23762300</v>
      </c>
      <c r="O421" s="34">
        <f t="shared" si="81"/>
        <v>750588.50966209546</v>
      </c>
      <c r="P421" s="34">
        <f t="shared" si="82"/>
        <v>2157600.0000000037</v>
      </c>
      <c r="Q421" s="60">
        <f t="shared" si="84"/>
        <v>750588.50966209546</v>
      </c>
      <c r="R421" s="60">
        <f t="shared" si="83"/>
        <v>750588.50966209546</v>
      </c>
      <c r="S421" s="61">
        <f t="shared" ref="S421:S484" si="89">+R421/L421</f>
        <v>3.4741908457978844E-2</v>
      </c>
    </row>
    <row r="422" spans="1:19" x14ac:dyDescent="0.25">
      <c r="A422" s="7">
        <v>42053</v>
      </c>
      <c r="B422" s="8">
        <v>2416.37</v>
      </c>
      <c r="C422">
        <f>+VLOOKUP($A422,'USD X Barril WTI'!$A$6060:$B$8189,2,0)</f>
        <v>52.13</v>
      </c>
      <c r="D422" s="36">
        <f>+IFERROR(VLOOKUP($A422,'TASA INTERVENCIÓN'!$A$9:$B$4757,2,0),D421)</f>
        <v>4.4999999999999998E-2</v>
      </c>
      <c r="E422" s="52">
        <v>2.5000000000000001E-3</v>
      </c>
      <c r="F422">
        <f t="shared" si="85"/>
        <v>4.2394014962593429E-2</v>
      </c>
      <c r="G422">
        <f t="shared" si="86"/>
        <v>1.0102903951784206</v>
      </c>
      <c r="H422" s="56">
        <f t="shared" ref="H422:H485" si="90">+_xlfn.STDEV.S(A332:A422)</f>
        <v>26.413380447543375</v>
      </c>
      <c r="I422" s="55">
        <f t="shared" ref="I422:I485" si="91">+(B422*G422)+($B$1644*H422)</f>
        <v>2494.062163092367</v>
      </c>
      <c r="J422" s="33">
        <f t="shared" si="87"/>
        <v>2235.5288509662091</v>
      </c>
      <c r="K422" s="34">
        <f t="shared" si="88"/>
        <v>-180.84114903379077</v>
      </c>
      <c r="L422" s="32">
        <f t="shared" ref="L422:L485" si="92">+$L$99*B330</f>
        <v>21604699.999999996</v>
      </c>
      <c r="M422" s="32">
        <f t="shared" ref="M422:M485" si="93">+($L$99*I330)</f>
        <v>22355288.509662092</v>
      </c>
      <c r="N422" s="34">
        <f t="shared" ref="N422:N485" si="94">+$L$99*B422</f>
        <v>24163700</v>
      </c>
      <c r="O422" s="34">
        <f t="shared" ref="O422:O485" si="95">+M422-L422</f>
        <v>750588.50966209546</v>
      </c>
      <c r="P422" s="34">
        <f t="shared" ref="P422:P485" si="96">+N422-L422</f>
        <v>2559000.0000000037</v>
      </c>
      <c r="Q422" s="60">
        <f t="shared" si="84"/>
        <v>750588.50966209546</v>
      </c>
      <c r="R422" s="60">
        <f t="shared" ref="R422:R485" si="97">+M422-L422</f>
        <v>750588.50966209546</v>
      </c>
      <c r="S422" s="61">
        <f t="shared" si="89"/>
        <v>3.4741908457978844E-2</v>
      </c>
    </row>
    <row r="423" spans="1:19" x14ac:dyDescent="0.25">
      <c r="A423" s="7">
        <v>42054</v>
      </c>
      <c r="B423" s="9">
        <v>2429.71</v>
      </c>
      <c r="C423">
        <f>+VLOOKUP($A423,'USD X Barril WTI'!$A$6060:$B$8189,2,0)</f>
        <v>51.12</v>
      </c>
      <c r="D423" s="36">
        <f>+IFERROR(VLOOKUP($A423,'TASA INTERVENCIÓN'!$A$9:$B$4757,2,0),D422)</f>
        <v>4.4999999999999998E-2</v>
      </c>
      <c r="E423" s="52">
        <v>2.5000000000000001E-3</v>
      </c>
      <c r="F423">
        <f t="shared" si="85"/>
        <v>4.2394014962593429E-2</v>
      </c>
      <c r="G423">
        <f t="shared" si="86"/>
        <v>1.0102903951784206</v>
      </c>
      <c r="H423" s="56">
        <f t="shared" si="90"/>
        <v>26.413380447543375</v>
      </c>
      <c r="I423" s="55">
        <f t="shared" si="91"/>
        <v>2507.5394369640471</v>
      </c>
      <c r="J423" s="33">
        <f t="shared" si="87"/>
        <v>2233.6194021193219</v>
      </c>
      <c r="K423" s="34">
        <f t="shared" si="88"/>
        <v>-196.09059788067816</v>
      </c>
      <c r="L423" s="32">
        <f t="shared" si="92"/>
        <v>21585800</v>
      </c>
      <c r="M423" s="32">
        <f t="shared" si="93"/>
        <v>22336194.021193217</v>
      </c>
      <c r="N423" s="34">
        <f t="shared" si="94"/>
        <v>24297100</v>
      </c>
      <c r="O423" s="34">
        <f t="shared" si="95"/>
        <v>750394.02119321749</v>
      </c>
      <c r="P423" s="34">
        <f t="shared" si="96"/>
        <v>2711300</v>
      </c>
      <c r="Q423" s="60">
        <f t="shared" si="84"/>
        <v>750394.02119321749</v>
      </c>
      <c r="R423" s="60">
        <f t="shared" si="97"/>
        <v>750394.02119321749</v>
      </c>
      <c r="S423" s="61">
        <f t="shared" si="89"/>
        <v>3.4763317606631094E-2</v>
      </c>
    </row>
    <row r="424" spans="1:19" x14ac:dyDescent="0.25">
      <c r="A424" s="7">
        <v>42055</v>
      </c>
      <c r="B424" s="8">
        <v>2445.16</v>
      </c>
      <c r="C424">
        <f>+VLOOKUP($A424,'USD X Barril WTI'!$A$6060:$B$8189,2,0)</f>
        <v>49.95</v>
      </c>
      <c r="D424" s="36">
        <f>+IFERROR(VLOOKUP($A424,'TASA INTERVENCIÓN'!$A$9:$B$4757,2,0),D423)</f>
        <v>4.4999999999999998E-2</v>
      </c>
      <c r="E424" s="52">
        <v>2.5000000000000001E-3</v>
      </c>
      <c r="F424">
        <f t="shared" si="85"/>
        <v>4.2394014962593429E-2</v>
      </c>
      <c r="G424">
        <f t="shared" si="86"/>
        <v>1.0102903951784206</v>
      </c>
      <c r="H424" s="56">
        <f t="shared" si="90"/>
        <v>26.413380447543375</v>
      </c>
      <c r="I424" s="55">
        <f t="shared" si="91"/>
        <v>2523.1484235695534</v>
      </c>
      <c r="J424" s="33">
        <f t="shared" si="87"/>
        <v>2231.7503648882421</v>
      </c>
      <c r="K424" s="34">
        <f t="shared" si="88"/>
        <v>-213.40963511175778</v>
      </c>
      <c r="L424" s="32">
        <f t="shared" si="92"/>
        <v>21567300</v>
      </c>
      <c r="M424" s="32">
        <f t="shared" si="93"/>
        <v>22317503.648882423</v>
      </c>
      <c r="N424" s="34">
        <f t="shared" si="94"/>
        <v>24451600</v>
      </c>
      <c r="O424" s="34">
        <f t="shared" si="95"/>
        <v>750203.6488824226</v>
      </c>
      <c r="P424" s="34">
        <f t="shared" si="96"/>
        <v>2884300</v>
      </c>
      <c r="Q424" s="60">
        <f t="shared" si="84"/>
        <v>750203.6488824226</v>
      </c>
      <c r="R424" s="60">
        <f t="shared" si="97"/>
        <v>750203.6488824226</v>
      </c>
      <c r="S424" s="61">
        <f t="shared" si="89"/>
        <v>3.4784309991627259E-2</v>
      </c>
    </row>
    <row r="425" spans="1:19" x14ac:dyDescent="0.25">
      <c r="A425" s="7">
        <v>42056</v>
      </c>
      <c r="B425" s="9">
        <v>2455.54</v>
      </c>
      <c r="C425" t="e">
        <f>+VLOOKUP($A425,'USD X Barril WTI'!$A$6060:$B$8189,2,0)</f>
        <v>#N/A</v>
      </c>
      <c r="D425" s="36">
        <f>+IFERROR(VLOOKUP($A425,'TASA INTERVENCIÓN'!$A$9:$B$4757,2,0),D424)</f>
        <v>4.4999999999999998E-2</v>
      </c>
      <c r="E425" s="52">
        <v>2.5000000000000001E-3</v>
      </c>
      <c r="F425">
        <f t="shared" si="85"/>
        <v>4.2394014962593429E-2</v>
      </c>
      <c r="G425">
        <f t="shared" si="86"/>
        <v>1.0102903951784206</v>
      </c>
      <c r="H425" s="56">
        <f t="shared" si="90"/>
        <v>26.413380447543375</v>
      </c>
      <c r="I425" s="55">
        <f t="shared" si="91"/>
        <v>2533.6352378715055</v>
      </c>
      <c r="J425" s="33">
        <f t="shared" si="87"/>
        <v>2231.9524229672775</v>
      </c>
      <c r="K425" s="34">
        <f t="shared" si="88"/>
        <v>-223.58757703272249</v>
      </c>
      <c r="L425" s="32">
        <f t="shared" si="92"/>
        <v>21569300</v>
      </c>
      <c r="M425" s="32">
        <f t="shared" si="93"/>
        <v>22319524.229672775</v>
      </c>
      <c r="N425" s="34">
        <f t="shared" si="94"/>
        <v>24555400</v>
      </c>
      <c r="O425" s="34">
        <f t="shared" si="95"/>
        <v>750224.22967277467</v>
      </c>
      <c r="P425" s="34">
        <f t="shared" si="96"/>
        <v>2986100</v>
      </c>
      <c r="Q425" s="60">
        <f t="shared" si="84"/>
        <v>750224.22967277467</v>
      </c>
      <c r="R425" s="60">
        <f t="shared" si="97"/>
        <v>750224.22967277467</v>
      </c>
      <c r="S425" s="61">
        <f t="shared" si="89"/>
        <v>3.4782038808527614E-2</v>
      </c>
    </row>
    <row r="426" spans="1:19" x14ac:dyDescent="0.25">
      <c r="A426" s="7">
        <v>42057</v>
      </c>
      <c r="B426" s="8">
        <v>2455.54</v>
      </c>
      <c r="C426" t="e">
        <f>+VLOOKUP($A426,'USD X Barril WTI'!$A$6060:$B$8189,2,0)</f>
        <v>#N/A</v>
      </c>
      <c r="D426" s="36">
        <f>+IFERROR(VLOOKUP($A426,'TASA INTERVENCIÓN'!$A$9:$B$4757,2,0),D425)</f>
        <v>4.4999999999999998E-2</v>
      </c>
      <c r="E426" s="52">
        <v>2.5000000000000001E-3</v>
      </c>
      <c r="F426">
        <f t="shared" si="85"/>
        <v>4.2394014962593429E-2</v>
      </c>
      <c r="G426">
        <f t="shared" si="86"/>
        <v>1.0102903951784206</v>
      </c>
      <c r="H426" s="56">
        <f t="shared" si="90"/>
        <v>26.413380447543375</v>
      </c>
      <c r="I426" s="55">
        <f t="shared" si="91"/>
        <v>2533.6352378715055</v>
      </c>
      <c r="J426" s="33">
        <f t="shared" si="87"/>
        <v>2216.8889931751673</v>
      </c>
      <c r="K426" s="34">
        <f t="shared" si="88"/>
        <v>-238.65100682483262</v>
      </c>
      <c r="L426" s="32">
        <f t="shared" si="92"/>
        <v>21420200</v>
      </c>
      <c r="M426" s="32">
        <f t="shared" si="93"/>
        <v>22168889.931751672</v>
      </c>
      <c r="N426" s="34">
        <f t="shared" si="94"/>
        <v>24555400</v>
      </c>
      <c r="O426" s="34">
        <f t="shared" si="95"/>
        <v>748689.93175167218</v>
      </c>
      <c r="P426" s="34">
        <f t="shared" si="96"/>
        <v>3135200</v>
      </c>
      <c r="Q426" s="60">
        <f t="shared" si="84"/>
        <v>748689.93175167218</v>
      </c>
      <c r="R426" s="60">
        <f t="shared" si="97"/>
        <v>748689.93175167218</v>
      </c>
      <c r="S426" s="61">
        <f t="shared" si="89"/>
        <v>3.4952518265547107E-2</v>
      </c>
    </row>
    <row r="427" spans="1:19" x14ac:dyDescent="0.25">
      <c r="A427" s="7">
        <v>42058</v>
      </c>
      <c r="B427" s="9">
        <v>2455.54</v>
      </c>
      <c r="C427">
        <f>+VLOOKUP($A427,'USD X Barril WTI'!$A$6060:$B$8189,2,0)</f>
        <v>49.56</v>
      </c>
      <c r="D427" s="36">
        <f>+IFERROR(VLOOKUP($A427,'TASA INTERVENCIÓN'!$A$9:$B$4757,2,0),D426)</f>
        <v>4.4999999999999998E-2</v>
      </c>
      <c r="E427" s="52">
        <v>2.5000000000000001E-3</v>
      </c>
      <c r="F427">
        <f t="shared" si="85"/>
        <v>4.2394014962593429E-2</v>
      </c>
      <c r="G427">
        <f t="shared" si="86"/>
        <v>1.0102903951784206</v>
      </c>
      <c r="H427" s="56">
        <f t="shared" si="90"/>
        <v>26.413380447543375</v>
      </c>
      <c r="I427" s="55">
        <f t="shared" si="91"/>
        <v>2533.6352378715055</v>
      </c>
      <c r="J427" s="33">
        <f t="shared" si="87"/>
        <v>2216.8889931751673</v>
      </c>
      <c r="K427" s="34">
        <f t="shared" si="88"/>
        <v>-238.65100682483262</v>
      </c>
      <c r="L427" s="32">
        <f t="shared" si="92"/>
        <v>21420200</v>
      </c>
      <c r="M427" s="32">
        <f t="shared" si="93"/>
        <v>22168889.931751672</v>
      </c>
      <c r="N427" s="34">
        <f t="shared" si="94"/>
        <v>24555400</v>
      </c>
      <c r="O427" s="34">
        <f t="shared" si="95"/>
        <v>748689.93175167218</v>
      </c>
      <c r="P427" s="34">
        <f t="shared" si="96"/>
        <v>3135200</v>
      </c>
      <c r="Q427" s="60">
        <f t="shared" si="84"/>
        <v>748689.93175167218</v>
      </c>
      <c r="R427" s="60">
        <f t="shared" si="97"/>
        <v>748689.93175167218</v>
      </c>
      <c r="S427" s="61">
        <f t="shared" si="89"/>
        <v>3.4952518265547107E-2</v>
      </c>
    </row>
    <row r="428" spans="1:19" x14ac:dyDescent="0.25">
      <c r="A428" s="7">
        <v>42059</v>
      </c>
      <c r="B428" s="8">
        <v>2489.81</v>
      </c>
      <c r="C428">
        <f>+VLOOKUP($A428,'USD X Barril WTI'!$A$6060:$B$8189,2,0)</f>
        <v>48.48</v>
      </c>
      <c r="D428" s="36">
        <f>+IFERROR(VLOOKUP($A428,'TASA INTERVENCIÓN'!$A$9:$B$4757,2,0),D427)</f>
        <v>4.4999999999999998E-2</v>
      </c>
      <c r="E428" s="52">
        <v>2.5000000000000001E-3</v>
      </c>
      <c r="F428">
        <f t="shared" si="85"/>
        <v>4.2394014962593429E-2</v>
      </c>
      <c r="G428">
        <f t="shared" si="86"/>
        <v>1.0102903951784206</v>
      </c>
      <c r="H428" s="56">
        <f t="shared" si="90"/>
        <v>26.413380447543375</v>
      </c>
      <c r="I428" s="55">
        <f t="shared" si="91"/>
        <v>2568.2578897142703</v>
      </c>
      <c r="J428" s="33">
        <f t="shared" si="87"/>
        <v>2216.8889931751673</v>
      </c>
      <c r="K428" s="34">
        <f t="shared" si="88"/>
        <v>-272.9210068248326</v>
      </c>
      <c r="L428" s="32">
        <f t="shared" si="92"/>
        <v>21420200</v>
      </c>
      <c r="M428" s="32">
        <f t="shared" si="93"/>
        <v>22168889.931751672</v>
      </c>
      <c r="N428" s="34">
        <f t="shared" si="94"/>
        <v>24898100</v>
      </c>
      <c r="O428" s="34">
        <f t="shared" si="95"/>
        <v>748689.93175167218</v>
      </c>
      <c r="P428" s="34">
        <f t="shared" si="96"/>
        <v>3477900</v>
      </c>
      <c r="Q428" s="60">
        <f t="shared" ref="Q428:Q491" si="98">+IF(P428&gt;0,M428-L428,O428+P428)</f>
        <v>748689.93175167218</v>
      </c>
      <c r="R428" s="60">
        <f t="shared" si="97"/>
        <v>748689.93175167218</v>
      </c>
      <c r="S428" s="61">
        <f t="shared" si="89"/>
        <v>3.4952518265547107E-2</v>
      </c>
    </row>
    <row r="429" spans="1:19" x14ac:dyDescent="0.25">
      <c r="A429" s="7">
        <v>42060</v>
      </c>
      <c r="B429" s="9">
        <v>2500.59</v>
      </c>
      <c r="C429">
        <f>+VLOOKUP($A429,'USD X Barril WTI'!$A$6060:$B$8189,2,0)</f>
        <v>50.25</v>
      </c>
      <c r="D429" s="36">
        <f>+IFERROR(VLOOKUP($A429,'TASA INTERVENCIÓN'!$A$9:$B$4757,2,0),D428)</f>
        <v>4.4999999999999998E-2</v>
      </c>
      <c r="E429" s="52">
        <v>2.5000000000000001E-3</v>
      </c>
      <c r="F429">
        <f t="shared" si="85"/>
        <v>4.2394014962593429E-2</v>
      </c>
      <c r="G429">
        <f t="shared" si="86"/>
        <v>1.0102903951784206</v>
      </c>
      <c r="H429" s="56">
        <f t="shared" si="90"/>
        <v>26.413380447543375</v>
      </c>
      <c r="I429" s="55">
        <f t="shared" si="91"/>
        <v>2579.1488201742936</v>
      </c>
      <c r="J429" s="33">
        <f t="shared" si="87"/>
        <v>2233.1546685375397</v>
      </c>
      <c r="K429" s="34">
        <f t="shared" si="88"/>
        <v>-267.43533146246045</v>
      </c>
      <c r="L429" s="32">
        <f t="shared" si="92"/>
        <v>21581200</v>
      </c>
      <c r="M429" s="32">
        <f t="shared" si="93"/>
        <v>22331546.685375396</v>
      </c>
      <c r="N429" s="34">
        <f t="shared" si="94"/>
        <v>25005900</v>
      </c>
      <c r="O429" s="34">
        <f t="shared" si="95"/>
        <v>750346.68537539616</v>
      </c>
      <c r="P429" s="34">
        <f t="shared" si="96"/>
        <v>3424700</v>
      </c>
      <c r="Q429" s="60">
        <f t="shared" si="98"/>
        <v>750346.68537539616</v>
      </c>
      <c r="R429" s="60">
        <f t="shared" si="97"/>
        <v>750346.68537539616</v>
      </c>
      <c r="S429" s="61">
        <f t="shared" si="89"/>
        <v>3.4768533972874362E-2</v>
      </c>
    </row>
    <row r="430" spans="1:19" x14ac:dyDescent="0.25">
      <c r="A430" s="7">
        <v>42061</v>
      </c>
      <c r="B430" s="8">
        <v>2489.41</v>
      </c>
      <c r="C430">
        <f>+VLOOKUP($A430,'USD X Barril WTI'!$A$6060:$B$8189,2,0)</f>
        <v>47.65</v>
      </c>
      <c r="D430" s="36">
        <f>+IFERROR(VLOOKUP($A430,'TASA INTERVENCIÓN'!$A$9:$B$4757,2,0),D429)</f>
        <v>4.4999999999999998E-2</v>
      </c>
      <c r="E430" s="52">
        <v>2.5000000000000001E-3</v>
      </c>
      <c r="F430">
        <f t="shared" si="85"/>
        <v>4.2394014962593429E-2</v>
      </c>
      <c r="G430">
        <f t="shared" si="86"/>
        <v>1.0102903951784206</v>
      </c>
      <c r="H430" s="56">
        <f t="shared" si="90"/>
        <v>26.413380447543375</v>
      </c>
      <c r="I430" s="55">
        <f t="shared" si="91"/>
        <v>2567.8537735561986</v>
      </c>
      <c r="J430" s="33">
        <f t="shared" si="87"/>
        <v>2237.226138830109</v>
      </c>
      <c r="K430" s="34">
        <f t="shared" si="88"/>
        <v>-252.18386116989086</v>
      </c>
      <c r="L430" s="32">
        <f t="shared" si="92"/>
        <v>21621500</v>
      </c>
      <c r="M430" s="32">
        <f t="shared" si="93"/>
        <v>22372261.388301089</v>
      </c>
      <c r="N430" s="34">
        <f t="shared" si="94"/>
        <v>24894100</v>
      </c>
      <c r="O430" s="34">
        <f t="shared" si="95"/>
        <v>750761.38830108941</v>
      </c>
      <c r="P430" s="34">
        <f t="shared" si="96"/>
        <v>3272600</v>
      </c>
      <c r="Q430" s="60">
        <f t="shared" si="98"/>
        <v>750761.38830108941</v>
      </c>
      <c r="R430" s="60">
        <f t="shared" si="97"/>
        <v>750761.38830108941</v>
      </c>
      <c r="S430" s="61">
        <f t="shared" si="89"/>
        <v>3.4722909525291466E-2</v>
      </c>
    </row>
    <row r="431" spans="1:19" x14ac:dyDescent="0.25">
      <c r="A431" s="7">
        <v>42062</v>
      </c>
      <c r="B431" s="9">
        <v>2484.58</v>
      </c>
      <c r="C431">
        <f>+VLOOKUP($A431,'USD X Barril WTI'!$A$6060:$B$8189,2,0)</f>
        <v>49.84</v>
      </c>
      <c r="D431" s="36">
        <f>+IFERROR(VLOOKUP($A431,'TASA INTERVENCIÓN'!$A$9:$B$4757,2,0),D430)</f>
        <v>4.4999999999999998E-2</v>
      </c>
      <c r="E431" s="52">
        <v>2.5000000000000001E-3</v>
      </c>
      <c r="F431">
        <f t="shared" si="85"/>
        <v>4.2394014962593429E-2</v>
      </c>
      <c r="G431">
        <f t="shared" si="86"/>
        <v>1.0102903951784206</v>
      </c>
      <c r="H431" s="56">
        <f t="shared" si="90"/>
        <v>26.413380447543375</v>
      </c>
      <c r="I431" s="55">
        <f t="shared" si="91"/>
        <v>2562.9740709474868</v>
      </c>
      <c r="J431" s="33">
        <f t="shared" si="87"/>
        <v>2240.257010015644</v>
      </c>
      <c r="K431" s="34">
        <f t="shared" si="88"/>
        <v>-244.3229899843559</v>
      </c>
      <c r="L431" s="32">
        <f t="shared" si="92"/>
        <v>21651500</v>
      </c>
      <c r="M431" s="32">
        <f t="shared" si="93"/>
        <v>22402570.100156441</v>
      </c>
      <c r="N431" s="34">
        <f t="shared" si="94"/>
        <v>24845800</v>
      </c>
      <c r="O431" s="34">
        <f t="shared" si="95"/>
        <v>751070.10015644133</v>
      </c>
      <c r="P431" s="34">
        <f t="shared" si="96"/>
        <v>3194300</v>
      </c>
      <c r="Q431" s="60">
        <f t="shared" si="98"/>
        <v>751070.10015644133</v>
      </c>
      <c r="R431" s="60">
        <f t="shared" si="97"/>
        <v>751070.10015644133</v>
      </c>
      <c r="S431" s="61">
        <f t="shared" si="89"/>
        <v>3.4689056192709108E-2</v>
      </c>
    </row>
    <row r="432" spans="1:19" x14ac:dyDescent="0.25">
      <c r="A432" s="7">
        <v>42063</v>
      </c>
      <c r="B432" s="8">
        <v>2496.9899999999998</v>
      </c>
      <c r="C432" t="e">
        <f>+VLOOKUP($A432,'USD X Barril WTI'!$A$6060:$B$8189,2,0)</f>
        <v>#N/A</v>
      </c>
      <c r="D432" s="36">
        <f>+IFERROR(VLOOKUP($A432,'TASA INTERVENCIÓN'!$A$9:$B$4757,2,0),D431)</f>
        <v>4.4999999999999998E-2</v>
      </c>
      <c r="E432" s="52">
        <v>2.5000000000000001E-3</v>
      </c>
      <c r="F432">
        <f t="shared" si="85"/>
        <v>4.2394014962593429E-2</v>
      </c>
      <c r="G432">
        <f t="shared" si="86"/>
        <v>1.0102903951784206</v>
      </c>
      <c r="H432" s="56">
        <f t="shared" si="90"/>
        <v>26.413380447543375</v>
      </c>
      <c r="I432" s="55">
        <f t="shared" si="91"/>
        <v>2575.511774751651</v>
      </c>
      <c r="J432" s="33">
        <f t="shared" si="87"/>
        <v>2240.257010015644</v>
      </c>
      <c r="K432" s="34">
        <f t="shared" si="88"/>
        <v>-256.73298998435575</v>
      </c>
      <c r="L432" s="32">
        <f t="shared" si="92"/>
        <v>21651500</v>
      </c>
      <c r="M432" s="32">
        <f t="shared" si="93"/>
        <v>22402570.100156441</v>
      </c>
      <c r="N432" s="34">
        <f t="shared" si="94"/>
        <v>24969899.999999996</v>
      </c>
      <c r="O432" s="34">
        <f t="shared" si="95"/>
        <v>751070.10015644133</v>
      </c>
      <c r="P432" s="34">
        <f t="shared" si="96"/>
        <v>3318399.9999999963</v>
      </c>
      <c r="Q432" s="60">
        <f t="shared" si="98"/>
        <v>751070.10015644133</v>
      </c>
      <c r="R432" s="60">
        <f t="shared" si="97"/>
        <v>751070.10015644133</v>
      </c>
      <c r="S432" s="61">
        <f t="shared" si="89"/>
        <v>3.4689056192709108E-2</v>
      </c>
    </row>
    <row r="433" spans="1:19" x14ac:dyDescent="0.25">
      <c r="A433" s="7">
        <v>42064</v>
      </c>
      <c r="B433" s="9">
        <v>2496.9899999999998</v>
      </c>
      <c r="C433" t="e">
        <f>+VLOOKUP($A433,'USD X Barril WTI'!$A$6060:$B$8189,2,0)</f>
        <v>#N/A</v>
      </c>
      <c r="D433" s="36">
        <f>+IFERROR(VLOOKUP($A433,'TASA INTERVENCIÓN'!$A$9:$B$4757,2,0),D432)</f>
        <v>4.4999999999999998E-2</v>
      </c>
      <c r="E433" s="52">
        <v>2.5000000000000001E-3</v>
      </c>
      <c r="F433">
        <f t="shared" si="85"/>
        <v>4.2394014962593429E-2</v>
      </c>
      <c r="G433">
        <f t="shared" si="86"/>
        <v>1.0102903951784206</v>
      </c>
      <c r="H433" s="56">
        <f t="shared" si="90"/>
        <v>26.413380447543375</v>
      </c>
      <c r="I433" s="55">
        <f t="shared" si="91"/>
        <v>2575.511774751651</v>
      </c>
      <c r="J433" s="33">
        <f t="shared" si="87"/>
        <v>2281.7193278337668</v>
      </c>
      <c r="K433" s="34">
        <f t="shared" si="88"/>
        <v>-215.270672166233</v>
      </c>
      <c r="L433" s="32">
        <f t="shared" si="92"/>
        <v>22061900</v>
      </c>
      <c r="M433" s="32">
        <f t="shared" si="93"/>
        <v>22817193.278337669</v>
      </c>
      <c r="N433" s="34">
        <f t="shared" si="94"/>
        <v>24969899.999999996</v>
      </c>
      <c r="O433" s="34">
        <f t="shared" si="95"/>
        <v>755293.27833766863</v>
      </c>
      <c r="P433" s="34">
        <f t="shared" si="96"/>
        <v>2907999.9999999963</v>
      </c>
      <c r="Q433" s="60">
        <f t="shared" si="98"/>
        <v>755293.27833766863</v>
      </c>
      <c r="R433" s="60">
        <f t="shared" si="97"/>
        <v>755293.27833766863</v>
      </c>
      <c r="S433" s="61">
        <f t="shared" si="89"/>
        <v>3.4235187283854454E-2</v>
      </c>
    </row>
    <row r="434" spans="1:19" x14ac:dyDescent="0.25">
      <c r="A434" s="7">
        <v>42065</v>
      </c>
      <c r="B434" s="8">
        <v>2496.9899999999998</v>
      </c>
      <c r="C434">
        <f>+VLOOKUP($A434,'USD X Barril WTI'!$A$6060:$B$8189,2,0)</f>
        <v>49.59</v>
      </c>
      <c r="D434" s="36">
        <f>+IFERROR(VLOOKUP($A434,'TASA INTERVENCIÓN'!$A$9:$B$4757,2,0),D433)</f>
        <v>4.4999999999999998E-2</v>
      </c>
      <c r="E434" s="52">
        <v>2.5000000000000001E-3</v>
      </c>
      <c r="F434">
        <f t="shared" si="85"/>
        <v>4.2394014962593429E-2</v>
      </c>
      <c r="G434">
        <f t="shared" si="86"/>
        <v>1.0102903951784206</v>
      </c>
      <c r="H434" s="56">
        <f t="shared" si="90"/>
        <v>26.413380447543375</v>
      </c>
      <c r="I434" s="55">
        <f t="shared" si="91"/>
        <v>2575.511774751651</v>
      </c>
      <c r="J434" s="33">
        <f t="shared" si="87"/>
        <v>2281.7193278337668</v>
      </c>
      <c r="K434" s="34">
        <f t="shared" si="88"/>
        <v>-215.270672166233</v>
      </c>
      <c r="L434" s="32">
        <f t="shared" si="92"/>
        <v>22061900</v>
      </c>
      <c r="M434" s="32">
        <f t="shared" si="93"/>
        <v>22817193.278337669</v>
      </c>
      <c r="N434" s="34">
        <f t="shared" si="94"/>
        <v>24969899.999999996</v>
      </c>
      <c r="O434" s="34">
        <f t="shared" si="95"/>
        <v>755293.27833766863</v>
      </c>
      <c r="P434" s="34">
        <f t="shared" si="96"/>
        <v>2907999.9999999963</v>
      </c>
      <c r="Q434" s="60">
        <f t="shared" si="98"/>
        <v>755293.27833766863</v>
      </c>
      <c r="R434" s="60">
        <f t="shared" si="97"/>
        <v>755293.27833766863</v>
      </c>
      <c r="S434" s="61">
        <f t="shared" si="89"/>
        <v>3.4235187283854454E-2</v>
      </c>
    </row>
    <row r="435" spans="1:19" x14ac:dyDescent="0.25">
      <c r="A435" s="7">
        <v>42066</v>
      </c>
      <c r="B435" s="9">
        <v>2522.0300000000002</v>
      </c>
      <c r="C435">
        <f>+VLOOKUP($A435,'USD X Barril WTI'!$A$6060:$B$8189,2,0)</f>
        <v>50.43</v>
      </c>
      <c r="D435" s="36">
        <f>+IFERROR(VLOOKUP($A435,'TASA INTERVENCIÓN'!$A$9:$B$4757,2,0),D434)</f>
        <v>4.4999999999999998E-2</v>
      </c>
      <c r="E435" s="52">
        <v>2.5000000000000001E-3</v>
      </c>
      <c r="F435">
        <f t="shared" si="85"/>
        <v>4.2394014962593429E-2</v>
      </c>
      <c r="G435">
        <f t="shared" si="86"/>
        <v>1.0102903951784206</v>
      </c>
      <c r="H435" s="56">
        <f t="shared" si="90"/>
        <v>26.413380447543375</v>
      </c>
      <c r="I435" s="55">
        <f t="shared" si="91"/>
        <v>2600.8094462469189</v>
      </c>
      <c r="J435" s="33">
        <f t="shared" si="87"/>
        <v>2281.7193278337668</v>
      </c>
      <c r="K435" s="34">
        <f t="shared" si="88"/>
        <v>-240.31067216623342</v>
      </c>
      <c r="L435" s="32">
        <f t="shared" si="92"/>
        <v>22061900</v>
      </c>
      <c r="M435" s="32">
        <f t="shared" si="93"/>
        <v>22817193.278337669</v>
      </c>
      <c r="N435" s="34">
        <f t="shared" si="94"/>
        <v>25220300.000000004</v>
      </c>
      <c r="O435" s="34">
        <f t="shared" si="95"/>
        <v>755293.27833766863</v>
      </c>
      <c r="P435" s="34">
        <f t="shared" si="96"/>
        <v>3158400.0000000037</v>
      </c>
      <c r="Q435" s="60">
        <f t="shared" si="98"/>
        <v>755293.27833766863</v>
      </c>
      <c r="R435" s="60">
        <f t="shared" si="97"/>
        <v>755293.27833766863</v>
      </c>
      <c r="S435" s="61">
        <f t="shared" si="89"/>
        <v>3.4235187283854454E-2</v>
      </c>
    </row>
    <row r="436" spans="1:19" x14ac:dyDescent="0.25">
      <c r="A436" s="7">
        <v>42067</v>
      </c>
      <c r="B436" s="8">
        <v>2555.08</v>
      </c>
      <c r="C436">
        <f>+VLOOKUP($A436,'USD X Barril WTI'!$A$6060:$B$8189,2,0)</f>
        <v>51.53</v>
      </c>
      <c r="D436" s="36">
        <f>+IFERROR(VLOOKUP($A436,'TASA INTERVENCIÓN'!$A$9:$B$4757,2,0),D435)</f>
        <v>4.4999999999999998E-2</v>
      </c>
      <c r="E436" s="52">
        <v>2.5000000000000001E-3</v>
      </c>
      <c r="F436">
        <f t="shared" si="85"/>
        <v>4.2394014962593429E-2</v>
      </c>
      <c r="G436">
        <f t="shared" si="86"/>
        <v>1.0102903951784206</v>
      </c>
      <c r="H436" s="56">
        <f t="shared" si="90"/>
        <v>26.413380447543375</v>
      </c>
      <c r="I436" s="55">
        <f t="shared" si="91"/>
        <v>2634.1995438075655</v>
      </c>
      <c r="J436" s="33">
        <f t="shared" si="87"/>
        <v>2328.3644353791542</v>
      </c>
      <c r="K436" s="34">
        <f t="shared" si="88"/>
        <v>-226.71556462084573</v>
      </c>
      <c r="L436" s="32">
        <f t="shared" si="92"/>
        <v>22523600</v>
      </c>
      <c r="M436" s="32">
        <f t="shared" si="93"/>
        <v>23283644.353791542</v>
      </c>
      <c r="N436" s="34">
        <f t="shared" si="94"/>
        <v>25550800</v>
      </c>
      <c r="O436" s="34">
        <f t="shared" si="95"/>
        <v>760044.35379154235</v>
      </c>
      <c r="P436" s="34">
        <f t="shared" si="96"/>
        <v>3027200</v>
      </c>
      <c r="Q436" s="60">
        <f t="shared" si="98"/>
        <v>760044.35379154235</v>
      </c>
      <c r="R436" s="60">
        <f t="shared" si="97"/>
        <v>760044.35379154235</v>
      </c>
      <c r="S436" s="61">
        <f t="shared" si="89"/>
        <v>3.3744354978402315E-2</v>
      </c>
    </row>
    <row r="437" spans="1:19" x14ac:dyDescent="0.25">
      <c r="A437" s="7">
        <v>42068</v>
      </c>
      <c r="B437" s="9">
        <v>2565.9</v>
      </c>
      <c r="C437">
        <f>+VLOOKUP($A437,'USD X Barril WTI'!$A$6060:$B$8189,2,0)</f>
        <v>50.76</v>
      </c>
      <c r="D437" s="36">
        <f>+IFERROR(VLOOKUP($A437,'TASA INTERVENCIÓN'!$A$9:$B$4757,2,0),D436)</f>
        <v>4.4999999999999998E-2</v>
      </c>
      <c r="E437" s="52">
        <v>2.5000000000000001E-3</v>
      </c>
      <c r="F437">
        <f t="shared" si="85"/>
        <v>4.2394014962593429E-2</v>
      </c>
      <c r="G437">
        <f t="shared" si="86"/>
        <v>1.0102903951784206</v>
      </c>
      <c r="H437" s="56">
        <f t="shared" si="90"/>
        <v>26.413380447543375</v>
      </c>
      <c r="I437" s="55">
        <f t="shared" si="91"/>
        <v>2645.1308858833963</v>
      </c>
      <c r="J437" s="33">
        <f t="shared" si="87"/>
        <v>2369.897473524939</v>
      </c>
      <c r="K437" s="34">
        <f t="shared" si="88"/>
        <v>-196.00252647506113</v>
      </c>
      <c r="L437" s="32">
        <f t="shared" si="92"/>
        <v>22934699.999999996</v>
      </c>
      <c r="M437" s="32">
        <f t="shared" si="93"/>
        <v>23698974.735249389</v>
      </c>
      <c r="N437" s="34">
        <f t="shared" si="94"/>
        <v>25659000</v>
      </c>
      <c r="O437" s="34">
        <f t="shared" si="95"/>
        <v>764274.73524939269</v>
      </c>
      <c r="P437" s="34">
        <f t="shared" si="96"/>
        <v>2724300.0000000037</v>
      </c>
      <c r="Q437" s="60">
        <f t="shared" si="98"/>
        <v>764274.73524939269</v>
      </c>
      <c r="R437" s="60">
        <f t="shared" si="97"/>
        <v>764274.73524939269</v>
      </c>
      <c r="S437" s="61">
        <f t="shared" si="89"/>
        <v>3.3323947348314682E-2</v>
      </c>
    </row>
    <row r="438" spans="1:19" x14ac:dyDescent="0.25">
      <c r="A438" s="7">
        <v>42069</v>
      </c>
      <c r="B438" s="8">
        <v>2543.4699999999998</v>
      </c>
      <c r="C438">
        <f>+VLOOKUP($A438,'USD X Barril WTI'!$A$6060:$B$8189,2,0)</f>
        <v>49.61</v>
      </c>
      <c r="D438" s="36">
        <f>+IFERROR(VLOOKUP($A438,'TASA INTERVENCIÓN'!$A$9:$B$4757,2,0),D437)</f>
        <v>4.4999999999999998E-2</v>
      </c>
      <c r="E438" s="52">
        <v>2.5000000000000001E-3</v>
      </c>
      <c r="F438">
        <f t="shared" si="85"/>
        <v>4.2394014962593429E-2</v>
      </c>
      <c r="G438">
        <f t="shared" si="86"/>
        <v>1.0102903951784206</v>
      </c>
      <c r="H438" s="56">
        <f t="shared" si="90"/>
        <v>26.413380447543375</v>
      </c>
      <c r="I438" s="55">
        <f t="shared" si="91"/>
        <v>2622.4700723195442</v>
      </c>
      <c r="J438" s="33">
        <f t="shared" si="87"/>
        <v>2362.3809129848119</v>
      </c>
      <c r="K438" s="34">
        <f t="shared" si="88"/>
        <v>-181.08908701518794</v>
      </c>
      <c r="L438" s="32">
        <f t="shared" si="92"/>
        <v>22860300.000000004</v>
      </c>
      <c r="M438" s="32">
        <f t="shared" si="93"/>
        <v>23623809.129848119</v>
      </c>
      <c r="N438" s="34">
        <f t="shared" si="94"/>
        <v>25434699.999999996</v>
      </c>
      <c r="O438" s="34">
        <f t="shared" si="95"/>
        <v>763509.12984811515</v>
      </c>
      <c r="P438" s="34">
        <f t="shared" si="96"/>
        <v>2574399.9999999925</v>
      </c>
      <c r="Q438" s="60">
        <f t="shared" si="98"/>
        <v>763509.12984811515</v>
      </c>
      <c r="R438" s="60">
        <f t="shared" si="97"/>
        <v>763509.12984811515</v>
      </c>
      <c r="S438" s="61">
        <f t="shared" si="89"/>
        <v>3.3398911206244671E-2</v>
      </c>
    </row>
    <row r="439" spans="1:19" x14ac:dyDescent="0.25">
      <c r="A439" s="7">
        <v>42070</v>
      </c>
      <c r="B439" s="9">
        <v>2565.61</v>
      </c>
      <c r="C439" t="e">
        <f>+VLOOKUP($A439,'USD X Barril WTI'!$A$6060:$B$8189,2,0)</f>
        <v>#N/A</v>
      </c>
      <c r="D439" s="36">
        <f>+IFERROR(VLOOKUP($A439,'TASA INTERVENCIÓN'!$A$9:$B$4757,2,0),D438)</f>
        <v>4.4999999999999998E-2</v>
      </c>
      <c r="E439" s="52">
        <v>2.5000000000000001E-3</v>
      </c>
      <c r="F439">
        <f t="shared" si="85"/>
        <v>4.2394014962593429E-2</v>
      </c>
      <c r="G439">
        <f t="shared" si="86"/>
        <v>1.0102903951784206</v>
      </c>
      <c r="H439" s="56">
        <f t="shared" si="90"/>
        <v>26.413380447543375</v>
      </c>
      <c r="I439" s="55">
        <f t="shared" si="91"/>
        <v>2644.8379016687945</v>
      </c>
      <c r="J439" s="33">
        <f t="shared" si="87"/>
        <v>2360.5724931774421</v>
      </c>
      <c r="K439" s="34">
        <f t="shared" si="88"/>
        <v>-205.03750682255804</v>
      </c>
      <c r="L439" s="32">
        <f t="shared" si="92"/>
        <v>22842399.999999996</v>
      </c>
      <c r="M439" s="32">
        <f t="shared" si="93"/>
        <v>23605724.931774423</v>
      </c>
      <c r="N439" s="34">
        <f t="shared" si="94"/>
        <v>25656100</v>
      </c>
      <c r="O439" s="34">
        <f t="shared" si="95"/>
        <v>763324.93177442625</v>
      </c>
      <c r="P439" s="34">
        <f t="shared" si="96"/>
        <v>2813700.0000000037</v>
      </c>
      <c r="Q439" s="60">
        <f t="shared" si="98"/>
        <v>763324.93177442625</v>
      </c>
      <c r="R439" s="60">
        <f t="shared" si="97"/>
        <v>763324.93177442625</v>
      </c>
      <c r="S439" s="61">
        <f t="shared" si="89"/>
        <v>3.3417019742865303E-2</v>
      </c>
    </row>
    <row r="440" spans="1:19" x14ac:dyDescent="0.25">
      <c r="A440" s="7">
        <v>42071</v>
      </c>
      <c r="B440" s="8">
        <v>2565.61</v>
      </c>
      <c r="C440" t="e">
        <f>+VLOOKUP($A440,'USD X Barril WTI'!$A$6060:$B$8189,2,0)</f>
        <v>#N/A</v>
      </c>
      <c r="D440" s="36">
        <f>+IFERROR(VLOOKUP($A440,'TASA INTERVENCIÓN'!$A$9:$B$4757,2,0),D439)</f>
        <v>4.4999999999999998E-2</v>
      </c>
      <c r="E440" s="52">
        <v>2.5000000000000001E-3</v>
      </c>
      <c r="F440">
        <f t="shared" si="85"/>
        <v>4.2394014962593429E-2</v>
      </c>
      <c r="G440">
        <f t="shared" si="86"/>
        <v>1.0102903951784206</v>
      </c>
      <c r="H440" s="56">
        <f t="shared" si="90"/>
        <v>26.413380447543375</v>
      </c>
      <c r="I440" s="55">
        <f t="shared" si="91"/>
        <v>2644.8379016687945</v>
      </c>
      <c r="J440" s="33">
        <f t="shared" si="87"/>
        <v>2380.6570662335889</v>
      </c>
      <c r="K440" s="34">
        <f t="shared" si="88"/>
        <v>-184.95293376641121</v>
      </c>
      <c r="L440" s="32">
        <f t="shared" si="92"/>
        <v>23041200</v>
      </c>
      <c r="M440" s="32">
        <f t="shared" si="93"/>
        <v>23806570.662335888</v>
      </c>
      <c r="N440" s="34">
        <f t="shared" si="94"/>
        <v>25656100</v>
      </c>
      <c r="O440" s="34">
        <f t="shared" si="95"/>
        <v>765370.66233588755</v>
      </c>
      <c r="P440" s="34">
        <f t="shared" si="96"/>
        <v>2614900</v>
      </c>
      <c r="Q440" s="60">
        <f t="shared" si="98"/>
        <v>765370.66233588755</v>
      </c>
      <c r="R440" s="60">
        <f t="shared" si="97"/>
        <v>765370.66233588755</v>
      </c>
      <c r="S440" s="61">
        <f t="shared" si="89"/>
        <v>3.3217482697771278E-2</v>
      </c>
    </row>
    <row r="441" spans="1:19" x14ac:dyDescent="0.25">
      <c r="A441" s="7">
        <v>42072</v>
      </c>
      <c r="B441" s="9">
        <v>2565.61</v>
      </c>
      <c r="C441">
        <f>+VLOOKUP($A441,'USD X Barril WTI'!$A$6060:$B$8189,2,0)</f>
        <v>49.95</v>
      </c>
      <c r="D441" s="36">
        <f>+IFERROR(VLOOKUP($A441,'TASA INTERVENCIÓN'!$A$9:$B$4757,2,0),D440)</f>
        <v>4.4999999999999998E-2</v>
      </c>
      <c r="E441" s="52">
        <v>2.5000000000000001E-3</v>
      </c>
      <c r="F441">
        <f t="shared" si="85"/>
        <v>4.2394014962593429E-2</v>
      </c>
      <c r="G441">
        <f t="shared" si="86"/>
        <v>1.0102903951784206</v>
      </c>
      <c r="H441" s="56">
        <f t="shared" si="90"/>
        <v>26.413380447543375</v>
      </c>
      <c r="I441" s="55">
        <f t="shared" si="91"/>
        <v>2644.8379016687945</v>
      </c>
      <c r="J441" s="33">
        <f t="shared" si="87"/>
        <v>2380.6570662335889</v>
      </c>
      <c r="K441" s="34">
        <f t="shared" si="88"/>
        <v>-184.95293376641121</v>
      </c>
      <c r="L441" s="32">
        <f t="shared" si="92"/>
        <v>23041200</v>
      </c>
      <c r="M441" s="32">
        <f t="shared" si="93"/>
        <v>23806570.662335888</v>
      </c>
      <c r="N441" s="34">
        <f t="shared" si="94"/>
        <v>25656100</v>
      </c>
      <c r="O441" s="34">
        <f t="shared" si="95"/>
        <v>765370.66233588755</v>
      </c>
      <c r="P441" s="34">
        <f t="shared" si="96"/>
        <v>2614900</v>
      </c>
      <c r="Q441" s="60">
        <f t="shared" si="98"/>
        <v>765370.66233588755</v>
      </c>
      <c r="R441" s="60">
        <f t="shared" si="97"/>
        <v>765370.66233588755</v>
      </c>
      <c r="S441" s="61">
        <f t="shared" si="89"/>
        <v>3.3217482697771278E-2</v>
      </c>
    </row>
    <row r="442" spans="1:19" x14ac:dyDescent="0.25">
      <c r="A442" s="7">
        <v>42073</v>
      </c>
      <c r="B442" s="8">
        <v>2592.86</v>
      </c>
      <c r="C442">
        <f>+VLOOKUP($A442,'USD X Barril WTI'!$A$6060:$B$8189,2,0)</f>
        <v>48.42</v>
      </c>
      <c r="D442" s="36">
        <f>+IFERROR(VLOOKUP($A442,'TASA INTERVENCIÓN'!$A$9:$B$4757,2,0),D441)</f>
        <v>4.4999999999999998E-2</v>
      </c>
      <c r="E442" s="52">
        <v>2.5000000000000001E-3</v>
      </c>
      <c r="F442">
        <f t="shared" si="85"/>
        <v>4.2394014962593429E-2</v>
      </c>
      <c r="G442">
        <f t="shared" si="86"/>
        <v>1.0102903951784206</v>
      </c>
      <c r="H442" s="56">
        <f t="shared" si="90"/>
        <v>26.413380447543375</v>
      </c>
      <c r="I442" s="55">
        <f t="shared" si="91"/>
        <v>2672.3683149374065</v>
      </c>
      <c r="J442" s="33">
        <f t="shared" si="87"/>
        <v>2380.6570662335889</v>
      </c>
      <c r="K442" s="34">
        <f t="shared" si="88"/>
        <v>-212.20293376641121</v>
      </c>
      <c r="L442" s="32">
        <f t="shared" si="92"/>
        <v>23041200</v>
      </c>
      <c r="M442" s="32">
        <f t="shared" si="93"/>
        <v>23806570.662335888</v>
      </c>
      <c r="N442" s="34">
        <f t="shared" si="94"/>
        <v>25928600</v>
      </c>
      <c r="O442" s="34">
        <f t="shared" si="95"/>
        <v>765370.66233588755</v>
      </c>
      <c r="P442" s="34">
        <f t="shared" si="96"/>
        <v>2887400</v>
      </c>
      <c r="Q442" s="60">
        <f t="shared" si="98"/>
        <v>765370.66233588755</v>
      </c>
      <c r="R442" s="60">
        <f t="shared" si="97"/>
        <v>765370.66233588755</v>
      </c>
      <c r="S442" s="61">
        <f t="shared" si="89"/>
        <v>3.3217482697771278E-2</v>
      </c>
    </row>
    <row r="443" spans="1:19" x14ac:dyDescent="0.25">
      <c r="A443" s="7">
        <v>42074</v>
      </c>
      <c r="B443" s="9">
        <v>2618.79</v>
      </c>
      <c r="C443">
        <f>+VLOOKUP($A443,'USD X Barril WTI'!$A$6060:$B$8189,2,0)</f>
        <v>48.06</v>
      </c>
      <c r="D443" s="36">
        <f>+IFERROR(VLOOKUP($A443,'TASA INTERVENCIÓN'!$A$9:$B$4757,2,0),D442)</f>
        <v>4.4999999999999998E-2</v>
      </c>
      <c r="E443" s="52">
        <v>2.5000000000000001E-3</v>
      </c>
      <c r="F443">
        <f t="shared" si="85"/>
        <v>4.2394014962593429E-2</v>
      </c>
      <c r="G443">
        <f t="shared" si="86"/>
        <v>1.0102903951784206</v>
      </c>
      <c r="H443" s="56">
        <f t="shared" si="90"/>
        <v>26.413380447543375</v>
      </c>
      <c r="I443" s="55">
        <f t="shared" si="91"/>
        <v>2698.5651448843828</v>
      </c>
      <c r="J443" s="33">
        <f t="shared" si="87"/>
        <v>2380.6570662335889</v>
      </c>
      <c r="K443" s="34">
        <f t="shared" si="88"/>
        <v>-238.13293376641104</v>
      </c>
      <c r="L443" s="32">
        <f t="shared" si="92"/>
        <v>23041200</v>
      </c>
      <c r="M443" s="32">
        <f t="shared" si="93"/>
        <v>23806570.662335888</v>
      </c>
      <c r="N443" s="34">
        <f t="shared" si="94"/>
        <v>26187900</v>
      </c>
      <c r="O443" s="34">
        <f t="shared" si="95"/>
        <v>765370.66233588755</v>
      </c>
      <c r="P443" s="34">
        <f t="shared" si="96"/>
        <v>3146700</v>
      </c>
      <c r="Q443" s="60">
        <f t="shared" si="98"/>
        <v>765370.66233588755</v>
      </c>
      <c r="R443" s="60">
        <f t="shared" si="97"/>
        <v>765370.66233588755</v>
      </c>
      <c r="S443" s="61">
        <f t="shared" si="89"/>
        <v>3.3217482697771278E-2</v>
      </c>
    </row>
    <row r="444" spans="1:19" x14ac:dyDescent="0.25">
      <c r="A444" s="7">
        <v>42075</v>
      </c>
      <c r="B444" s="8">
        <v>2633.65</v>
      </c>
      <c r="C444">
        <f>+VLOOKUP($A444,'USD X Barril WTI'!$A$6060:$B$8189,2,0)</f>
        <v>47.12</v>
      </c>
      <c r="D444" s="36">
        <f>+IFERROR(VLOOKUP($A444,'TASA INTERVENCIÓN'!$A$9:$B$4757,2,0),D443)</f>
        <v>4.4999999999999998E-2</v>
      </c>
      <c r="E444" s="52">
        <v>2.5000000000000001E-3</v>
      </c>
      <c r="F444">
        <f t="shared" si="85"/>
        <v>4.2394014962593429E-2</v>
      </c>
      <c r="G444">
        <f t="shared" si="86"/>
        <v>1.0102903951784206</v>
      </c>
      <c r="H444" s="56">
        <f t="shared" si="90"/>
        <v>26.413380447543375</v>
      </c>
      <c r="I444" s="55">
        <f t="shared" si="91"/>
        <v>2713.5780601567344</v>
      </c>
      <c r="J444" s="33">
        <f t="shared" si="87"/>
        <v>2427.019292468327</v>
      </c>
      <c r="K444" s="34">
        <f t="shared" si="88"/>
        <v>-206.63070753167312</v>
      </c>
      <c r="L444" s="32">
        <f t="shared" si="92"/>
        <v>23500100.000000004</v>
      </c>
      <c r="M444" s="32">
        <f t="shared" si="93"/>
        <v>24270192.924683269</v>
      </c>
      <c r="N444" s="34">
        <f t="shared" si="94"/>
        <v>26336500</v>
      </c>
      <c r="O444" s="34">
        <f t="shared" si="95"/>
        <v>770092.92468326539</v>
      </c>
      <c r="P444" s="34">
        <f t="shared" si="96"/>
        <v>2836399.9999999963</v>
      </c>
      <c r="Q444" s="60">
        <f t="shared" si="98"/>
        <v>770092.92468326539</v>
      </c>
      <c r="R444" s="60">
        <f t="shared" si="97"/>
        <v>770092.92468326539</v>
      </c>
      <c r="S444" s="61">
        <f t="shared" si="89"/>
        <v>3.2769772242810254E-2</v>
      </c>
    </row>
    <row r="445" spans="1:19" x14ac:dyDescent="0.25">
      <c r="A445" s="7">
        <v>42076</v>
      </c>
      <c r="B445" s="9">
        <v>2610.08</v>
      </c>
      <c r="C445">
        <f>+VLOOKUP($A445,'USD X Barril WTI'!$A$6060:$B$8189,2,0)</f>
        <v>44.88</v>
      </c>
      <c r="D445" s="36">
        <f>+IFERROR(VLOOKUP($A445,'TASA INTERVENCIÓN'!$A$9:$B$4757,2,0),D444)</f>
        <v>4.4999999999999998E-2</v>
      </c>
      <c r="E445" s="52">
        <v>2.5000000000000001E-3</v>
      </c>
      <c r="F445">
        <f t="shared" si="85"/>
        <v>4.2394014962593429E-2</v>
      </c>
      <c r="G445">
        <f t="shared" si="86"/>
        <v>1.0102903951784206</v>
      </c>
      <c r="H445" s="56">
        <f t="shared" si="90"/>
        <v>26.413380447543375</v>
      </c>
      <c r="I445" s="55">
        <f t="shared" si="91"/>
        <v>2689.7655155423786</v>
      </c>
      <c r="J445" s="33">
        <f t="shared" si="87"/>
        <v>2459.2980705942778</v>
      </c>
      <c r="K445" s="34">
        <f t="shared" si="88"/>
        <v>-150.78192940572217</v>
      </c>
      <c r="L445" s="32">
        <f t="shared" si="92"/>
        <v>23819600</v>
      </c>
      <c r="M445" s="32">
        <f t="shared" si="93"/>
        <v>24592980.705942776</v>
      </c>
      <c r="N445" s="34">
        <f t="shared" si="94"/>
        <v>26100800</v>
      </c>
      <c r="O445" s="34">
        <f t="shared" si="95"/>
        <v>773380.70594277605</v>
      </c>
      <c r="P445" s="34">
        <f t="shared" si="96"/>
        <v>2281200</v>
      </c>
      <c r="Q445" s="60">
        <f t="shared" si="98"/>
        <v>773380.70594277605</v>
      </c>
      <c r="R445" s="60">
        <f t="shared" si="97"/>
        <v>773380.70594277605</v>
      </c>
      <c r="S445" s="61">
        <f t="shared" si="89"/>
        <v>3.2468249086583155E-2</v>
      </c>
    </row>
    <row r="446" spans="1:19" x14ac:dyDescent="0.25">
      <c r="A446" s="7">
        <v>42077</v>
      </c>
      <c r="B446" s="8">
        <v>2661.52</v>
      </c>
      <c r="C446" t="e">
        <f>+VLOOKUP($A446,'USD X Barril WTI'!$A$6060:$B$8189,2,0)</f>
        <v>#N/A</v>
      </c>
      <c r="D446" s="36">
        <f>+IFERROR(VLOOKUP($A446,'TASA INTERVENCIÓN'!$A$9:$B$4757,2,0),D445)</f>
        <v>4.4999999999999998E-2</v>
      </c>
      <c r="E446" s="52">
        <v>2.5000000000000001E-3</v>
      </c>
      <c r="F446">
        <f t="shared" si="85"/>
        <v>4.2394014962593429E-2</v>
      </c>
      <c r="G446">
        <f t="shared" si="86"/>
        <v>1.0102903951784206</v>
      </c>
      <c r="H446" s="56">
        <f t="shared" si="90"/>
        <v>26.413380447543375</v>
      </c>
      <c r="I446" s="55">
        <f t="shared" si="91"/>
        <v>2741.7348534703569</v>
      </c>
      <c r="J446" s="33">
        <f t="shared" si="87"/>
        <v>2501.3261510336997</v>
      </c>
      <c r="K446" s="34">
        <f t="shared" si="88"/>
        <v>-160.19384896630027</v>
      </c>
      <c r="L446" s="32">
        <f t="shared" si="92"/>
        <v>24235600</v>
      </c>
      <c r="M446" s="32">
        <f t="shared" si="93"/>
        <v>25013261.510336999</v>
      </c>
      <c r="N446" s="34">
        <f t="shared" si="94"/>
        <v>26615200</v>
      </c>
      <c r="O446" s="34">
        <f t="shared" si="95"/>
        <v>777661.51033699885</v>
      </c>
      <c r="P446" s="34">
        <f t="shared" si="96"/>
        <v>2379600</v>
      </c>
      <c r="Q446" s="60">
        <f t="shared" si="98"/>
        <v>777661.51033699885</v>
      </c>
      <c r="R446" s="60">
        <f t="shared" si="97"/>
        <v>777661.51033699885</v>
      </c>
      <c r="S446" s="61">
        <f t="shared" si="89"/>
        <v>3.2087569952342784E-2</v>
      </c>
    </row>
    <row r="447" spans="1:19" x14ac:dyDescent="0.25">
      <c r="A447" s="7">
        <v>42078</v>
      </c>
      <c r="B447" s="9">
        <v>2661.52</v>
      </c>
      <c r="C447" t="e">
        <f>+VLOOKUP($A447,'USD X Barril WTI'!$A$6060:$B$8189,2,0)</f>
        <v>#N/A</v>
      </c>
      <c r="D447" s="36">
        <f>+IFERROR(VLOOKUP($A447,'TASA INTERVENCIÓN'!$A$9:$B$4757,2,0),D446)</f>
        <v>4.4999999999999998E-2</v>
      </c>
      <c r="E447" s="52">
        <v>2.5000000000000001E-3</v>
      </c>
      <c r="F447">
        <f t="shared" si="85"/>
        <v>4.2394014962593429E-2</v>
      </c>
      <c r="G447">
        <f t="shared" si="86"/>
        <v>1.0102903951784206</v>
      </c>
      <c r="H447" s="56">
        <f t="shared" si="90"/>
        <v>26.413380447543375</v>
      </c>
      <c r="I447" s="55">
        <f t="shared" si="91"/>
        <v>2741.7348534703569</v>
      </c>
      <c r="J447" s="33">
        <f t="shared" si="87"/>
        <v>2482.8883513216938</v>
      </c>
      <c r="K447" s="34">
        <f t="shared" si="88"/>
        <v>-178.63164867830619</v>
      </c>
      <c r="L447" s="32">
        <f t="shared" si="92"/>
        <v>24053100</v>
      </c>
      <c r="M447" s="32">
        <f t="shared" si="93"/>
        <v>24828883.513216939</v>
      </c>
      <c r="N447" s="34">
        <f t="shared" si="94"/>
        <v>26615200</v>
      </c>
      <c r="O447" s="34">
        <f t="shared" si="95"/>
        <v>775783.51321693882</v>
      </c>
      <c r="P447" s="34">
        <f t="shared" si="96"/>
        <v>2562100</v>
      </c>
      <c r="Q447" s="60">
        <f t="shared" si="98"/>
        <v>775783.51321693882</v>
      </c>
      <c r="R447" s="60">
        <f t="shared" si="97"/>
        <v>775783.51321693882</v>
      </c>
      <c r="S447" s="61">
        <f t="shared" si="89"/>
        <v>3.2252953391327471E-2</v>
      </c>
    </row>
    <row r="448" spans="1:19" x14ac:dyDescent="0.25">
      <c r="A448" s="7">
        <v>42079</v>
      </c>
      <c r="B448" s="8">
        <v>2661.52</v>
      </c>
      <c r="C448">
        <f>+VLOOKUP($A448,'USD X Barril WTI'!$A$6060:$B$8189,2,0)</f>
        <v>43.93</v>
      </c>
      <c r="D448" s="36">
        <f>+IFERROR(VLOOKUP($A448,'TASA INTERVENCIÓN'!$A$9:$B$4757,2,0),D447)</f>
        <v>4.4999999999999998E-2</v>
      </c>
      <c r="E448" s="52">
        <v>2.5000000000000001E-3</v>
      </c>
      <c r="F448">
        <f t="shared" si="85"/>
        <v>4.2394014962593429E-2</v>
      </c>
      <c r="G448">
        <f t="shared" si="86"/>
        <v>1.0102903951784206</v>
      </c>
      <c r="H448" s="56">
        <f t="shared" si="90"/>
        <v>26.413380447543375</v>
      </c>
      <c r="I448" s="55">
        <f t="shared" si="91"/>
        <v>2741.7348534703569</v>
      </c>
      <c r="J448" s="33">
        <f t="shared" si="87"/>
        <v>2482.8883513216938</v>
      </c>
      <c r="K448" s="34">
        <f t="shared" si="88"/>
        <v>-178.63164867830619</v>
      </c>
      <c r="L448" s="32">
        <f t="shared" si="92"/>
        <v>24053100</v>
      </c>
      <c r="M448" s="32">
        <f t="shared" si="93"/>
        <v>24828883.513216939</v>
      </c>
      <c r="N448" s="34">
        <f t="shared" si="94"/>
        <v>26615200</v>
      </c>
      <c r="O448" s="34">
        <f t="shared" si="95"/>
        <v>775783.51321693882</v>
      </c>
      <c r="P448" s="34">
        <f t="shared" si="96"/>
        <v>2562100</v>
      </c>
      <c r="Q448" s="60">
        <f t="shared" si="98"/>
        <v>775783.51321693882</v>
      </c>
      <c r="R448" s="60">
        <f t="shared" si="97"/>
        <v>775783.51321693882</v>
      </c>
      <c r="S448" s="61">
        <f t="shared" si="89"/>
        <v>3.2252953391327471E-2</v>
      </c>
    </row>
    <row r="449" spans="1:19" x14ac:dyDescent="0.25">
      <c r="A449" s="7">
        <v>42080</v>
      </c>
      <c r="B449" s="9">
        <v>2675.08</v>
      </c>
      <c r="C449">
        <f>+VLOOKUP($A449,'USD X Barril WTI'!$A$6060:$B$8189,2,0)</f>
        <v>43.39</v>
      </c>
      <c r="D449" s="36">
        <f>+IFERROR(VLOOKUP($A449,'TASA INTERVENCIÓN'!$A$9:$B$4757,2,0),D448)</f>
        <v>4.4999999999999998E-2</v>
      </c>
      <c r="E449" s="52">
        <v>2.5000000000000001E-3</v>
      </c>
      <c r="F449">
        <f t="shared" si="85"/>
        <v>4.2394014962593429E-2</v>
      </c>
      <c r="G449">
        <f t="shared" si="86"/>
        <v>1.0102903951784206</v>
      </c>
      <c r="H449" s="56">
        <f t="shared" si="90"/>
        <v>26.413380447543375</v>
      </c>
      <c r="I449" s="55">
        <f t="shared" si="91"/>
        <v>2755.434391228976</v>
      </c>
      <c r="J449" s="33">
        <f t="shared" si="87"/>
        <v>2482.8883513216938</v>
      </c>
      <c r="K449" s="34">
        <f t="shared" si="88"/>
        <v>-192.19164867830614</v>
      </c>
      <c r="L449" s="32">
        <f t="shared" si="92"/>
        <v>24053100</v>
      </c>
      <c r="M449" s="32">
        <f t="shared" si="93"/>
        <v>24828883.513216939</v>
      </c>
      <c r="N449" s="34">
        <f t="shared" si="94"/>
        <v>26750800</v>
      </c>
      <c r="O449" s="34">
        <f t="shared" si="95"/>
        <v>775783.51321693882</v>
      </c>
      <c r="P449" s="34">
        <f t="shared" si="96"/>
        <v>2697700</v>
      </c>
      <c r="Q449" s="60">
        <f t="shared" si="98"/>
        <v>775783.51321693882</v>
      </c>
      <c r="R449" s="60">
        <f t="shared" si="97"/>
        <v>775783.51321693882</v>
      </c>
      <c r="S449" s="61">
        <f t="shared" si="89"/>
        <v>3.2252953391327471E-2</v>
      </c>
    </row>
    <row r="450" spans="1:19" x14ac:dyDescent="0.25">
      <c r="A450" s="7">
        <v>42081</v>
      </c>
      <c r="B450" s="8">
        <v>2677.97</v>
      </c>
      <c r="C450">
        <f>+VLOOKUP($A450,'USD X Barril WTI'!$A$6060:$B$8189,2,0)</f>
        <v>44.63</v>
      </c>
      <c r="D450" s="36">
        <f>+IFERROR(VLOOKUP($A450,'TASA INTERVENCIÓN'!$A$9:$B$4757,2,0),D449)</f>
        <v>4.4999999999999998E-2</v>
      </c>
      <c r="E450" s="52">
        <v>2.5000000000000001E-3</v>
      </c>
      <c r="F450">
        <f t="shared" si="85"/>
        <v>4.2394014962593429E-2</v>
      </c>
      <c r="G450">
        <f t="shared" si="86"/>
        <v>1.0102903951784206</v>
      </c>
      <c r="H450" s="56">
        <f t="shared" si="90"/>
        <v>26.413380447543375</v>
      </c>
      <c r="I450" s="55">
        <f t="shared" si="91"/>
        <v>2758.3541304710416</v>
      </c>
      <c r="J450" s="33">
        <f t="shared" si="87"/>
        <v>2492.0617881099138</v>
      </c>
      <c r="K450" s="34">
        <f t="shared" si="88"/>
        <v>-185.90821189008602</v>
      </c>
      <c r="L450" s="32">
        <f t="shared" si="92"/>
        <v>24143900</v>
      </c>
      <c r="M450" s="32">
        <f t="shared" si="93"/>
        <v>24920617.881099138</v>
      </c>
      <c r="N450" s="34">
        <f t="shared" si="94"/>
        <v>26779699.999999996</v>
      </c>
      <c r="O450" s="34">
        <f t="shared" si="95"/>
        <v>776717.88109913841</v>
      </c>
      <c r="P450" s="34">
        <f t="shared" si="96"/>
        <v>2635799.9999999963</v>
      </c>
      <c r="Q450" s="60">
        <f t="shared" si="98"/>
        <v>776717.88109913841</v>
      </c>
      <c r="R450" s="60">
        <f t="shared" si="97"/>
        <v>776717.88109913841</v>
      </c>
      <c r="S450" s="61">
        <f t="shared" si="89"/>
        <v>3.2170356947267775E-2</v>
      </c>
    </row>
    <row r="451" spans="1:19" x14ac:dyDescent="0.25">
      <c r="A451" s="7">
        <v>42082</v>
      </c>
      <c r="B451" s="9">
        <v>2651.49</v>
      </c>
      <c r="C451">
        <f>+VLOOKUP($A451,'USD X Barril WTI'!$A$6060:$B$8189,2,0)</f>
        <v>44.02</v>
      </c>
      <c r="D451" s="36">
        <f>+IFERROR(VLOOKUP($A451,'TASA INTERVENCIÓN'!$A$9:$B$4757,2,0),D450)</f>
        <v>4.4999999999999998E-2</v>
      </c>
      <c r="E451" s="52">
        <v>2.5000000000000001E-3</v>
      </c>
      <c r="F451">
        <f t="shared" si="85"/>
        <v>4.2394014962593429E-2</v>
      </c>
      <c r="G451">
        <f t="shared" si="86"/>
        <v>1.0102903951784206</v>
      </c>
      <c r="H451" s="56">
        <f t="shared" si="90"/>
        <v>26.413380447543375</v>
      </c>
      <c r="I451" s="55">
        <f t="shared" si="91"/>
        <v>2731.6016408067171</v>
      </c>
      <c r="J451" s="33">
        <f t="shared" si="87"/>
        <v>2524.3506691398161</v>
      </c>
      <c r="K451" s="34">
        <f t="shared" si="88"/>
        <v>-127.13933086018369</v>
      </c>
      <c r="L451" s="32">
        <f t="shared" si="92"/>
        <v>24463500</v>
      </c>
      <c r="M451" s="32">
        <f t="shared" si="93"/>
        <v>25243506.691398162</v>
      </c>
      <c r="N451" s="34">
        <f t="shared" si="94"/>
        <v>26514899.999999996</v>
      </c>
      <c r="O451" s="34">
        <f t="shared" si="95"/>
        <v>780006.69139816239</v>
      </c>
      <c r="P451" s="34">
        <f t="shared" si="96"/>
        <v>2051399.9999999963</v>
      </c>
      <c r="Q451" s="60">
        <f t="shared" si="98"/>
        <v>780006.69139816239</v>
      </c>
      <c r="R451" s="60">
        <f t="shared" si="97"/>
        <v>780006.69139816239</v>
      </c>
      <c r="S451" s="61">
        <f t="shared" si="89"/>
        <v>3.1884509223870761E-2</v>
      </c>
    </row>
    <row r="452" spans="1:19" x14ac:dyDescent="0.25">
      <c r="A452" s="7">
        <v>42083</v>
      </c>
      <c r="B452" s="8">
        <v>2613.38</v>
      </c>
      <c r="C452">
        <f>+VLOOKUP($A452,'USD X Barril WTI'!$A$6060:$B$8189,2,0)</f>
        <v>46</v>
      </c>
      <c r="D452" s="36">
        <f>+IFERROR(VLOOKUP($A452,'TASA INTERVENCIÓN'!$A$9:$B$4757,2,0),D451)</f>
        <v>4.4999999999999998E-2</v>
      </c>
      <c r="E452" s="52">
        <v>2.5000000000000001E-3</v>
      </c>
      <c r="F452">
        <f t="shared" si="85"/>
        <v>4.2394014962593429E-2</v>
      </c>
      <c r="G452">
        <f t="shared" si="86"/>
        <v>1.0102903951784206</v>
      </c>
      <c r="H452" s="56">
        <f t="shared" si="90"/>
        <v>26.413380447543375</v>
      </c>
      <c r="I452" s="55">
        <f t="shared" si="91"/>
        <v>2693.0994738464678</v>
      </c>
      <c r="J452" s="33">
        <f t="shared" si="87"/>
        <v>2490.4453234776283</v>
      </c>
      <c r="K452" s="34">
        <f t="shared" si="88"/>
        <v>-122.93467652237177</v>
      </c>
      <c r="L452" s="32">
        <f t="shared" si="92"/>
        <v>24127900</v>
      </c>
      <c r="M452" s="32">
        <f t="shared" si="93"/>
        <v>24904453.234776285</v>
      </c>
      <c r="N452" s="34">
        <f t="shared" si="94"/>
        <v>26133800</v>
      </c>
      <c r="O452" s="34">
        <f t="shared" si="95"/>
        <v>776553.23477628455</v>
      </c>
      <c r="P452" s="34">
        <f t="shared" si="96"/>
        <v>2005900</v>
      </c>
      <c r="Q452" s="60">
        <f t="shared" si="98"/>
        <v>776553.23477628455</v>
      </c>
      <c r="R452" s="60">
        <f t="shared" si="97"/>
        <v>776553.23477628455</v>
      </c>
      <c r="S452" s="61">
        <f t="shared" si="89"/>
        <v>3.2184866265869992E-2</v>
      </c>
    </row>
    <row r="453" spans="1:19" x14ac:dyDescent="0.25">
      <c r="A453" s="7">
        <v>42084</v>
      </c>
      <c r="B453" s="9">
        <v>2587.71</v>
      </c>
      <c r="C453" t="e">
        <f>+VLOOKUP($A453,'USD X Barril WTI'!$A$6060:$B$8189,2,0)</f>
        <v>#N/A</v>
      </c>
      <c r="D453" s="36">
        <f>+IFERROR(VLOOKUP($A453,'TASA INTERVENCIÓN'!$A$9:$B$4757,2,0),D452)</f>
        <v>4.4999999999999998E-2</v>
      </c>
      <c r="E453" s="52">
        <v>2.5000000000000001E-3</v>
      </c>
      <c r="F453">
        <f t="shared" si="85"/>
        <v>4.2394014962593429E-2</v>
      </c>
      <c r="G453">
        <f t="shared" si="86"/>
        <v>1.0102903951784206</v>
      </c>
      <c r="H453" s="56">
        <f t="shared" si="90"/>
        <v>26.413380447543375</v>
      </c>
      <c r="I453" s="55">
        <f t="shared" si="91"/>
        <v>2667.1653194022374</v>
      </c>
      <c r="J453" s="33">
        <f t="shared" si="87"/>
        <v>2411.8346278287954</v>
      </c>
      <c r="K453" s="34">
        <f t="shared" si="88"/>
        <v>-175.87537217120462</v>
      </c>
      <c r="L453" s="32">
        <f t="shared" si="92"/>
        <v>23349800</v>
      </c>
      <c r="M453" s="32">
        <f t="shared" si="93"/>
        <v>24118346.278287955</v>
      </c>
      <c r="N453" s="34">
        <f t="shared" si="94"/>
        <v>25877100</v>
      </c>
      <c r="O453" s="34">
        <f t="shared" si="95"/>
        <v>768546.27828795463</v>
      </c>
      <c r="P453" s="34">
        <f t="shared" si="96"/>
        <v>2527300</v>
      </c>
      <c r="Q453" s="60">
        <f t="shared" si="98"/>
        <v>768546.27828795463</v>
      </c>
      <c r="R453" s="60">
        <f t="shared" si="97"/>
        <v>768546.27828795463</v>
      </c>
      <c r="S453" s="61">
        <f t="shared" si="89"/>
        <v>3.2914469429629147E-2</v>
      </c>
    </row>
    <row r="454" spans="1:19" x14ac:dyDescent="0.25">
      <c r="A454" s="7">
        <v>42085</v>
      </c>
      <c r="B454" s="8">
        <v>2587.71</v>
      </c>
      <c r="C454" t="e">
        <f>+VLOOKUP($A454,'USD X Barril WTI'!$A$6060:$B$8189,2,0)</f>
        <v>#N/A</v>
      </c>
      <c r="D454" s="36">
        <f>+IFERROR(VLOOKUP($A454,'TASA INTERVENCIÓN'!$A$9:$B$4757,2,0),D453)</f>
        <v>4.4999999999999998E-2</v>
      </c>
      <c r="E454" s="52">
        <v>2.5000000000000001E-3</v>
      </c>
      <c r="F454">
        <f t="shared" si="85"/>
        <v>4.2394014962593429E-2</v>
      </c>
      <c r="G454">
        <f t="shared" si="86"/>
        <v>1.0102903951784206</v>
      </c>
      <c r="H454" s="56">
        <f t="shared" si="90"/>
        <v>26.413380447543375</v>
      </c>
      <c r="I454" s="55">
        <f t="shared" si="91"/>
        <v>2667.1653194022374</v>
      </c>
      <c r="J454" s="33">
        <f t="shared" si="87"/>
        <v>2373.6052392752435</v>
      </c>
      <c r="K454" s="34">
        <f t="shared" si="88"/>
        <v>-214.10476072475649</v>
      </c>
      <c r="L454" s="32">
        <f t="shared" si="92"/>
        <v>22971400</v>
      </c>
      <c r="M454" s="32">
        <f t="shared" si="93"/>
        <v>23736052.392752435</v>
      </c>
      <c r="N454" s="34">
        <f t="shared" si="94"/>
        <v>25877100</v>
      </c>
      <c r="O454" s="34">
        <f t="shared" si="95"/>
        <v>764652.39275243506</v>
      </c>
      <c r="P454" s="34">
        <f t="shared" si="96"/>
        <v>2905700</v>
      </c>
      <c r="Q454" s="60">
        <f t="shared" si="98"/>
        <v>764652.39275243506</v>
      </c>
      <c r="R454" s="60">
        <f t="shared" si="97"/>
        <v>764652.39275243506</v>
      </c>
      <c r="S454" s="61">
        <f t="shared" si="89"/>
        <v>3.3287148051596119E-2</v>
      </c>
    </row>
    <row r="455" spans="1:19" x14ac:dyDescent="0.25">
      <c r="A455" s="7">
        <v>42086</v>
      </c>
      <c r="B455" s="9">
        <v>2587.71</v>
      </c>
      <c r="C455">
        <f>+VLOOKUP($A455,'USD X Barril WTI'!$A$6060:$B$8189,2,0)</f>
        <v>47.4</v>
      </c>
      <c r="D455" s="36">
        <f>+IFERROR(VLOOKUP($A455,'TASA INTERVENCIÓN'!$A$9:$B$4757,2,0),D454)</f>
        <v>4.4999999999999998E-2</v>
      </c>
      <c r="E455" s="52">
        <v>2.5000000000000001E-3</v>
      </c>
      <c r="F455">
        <f t="shared" si="85"/>
        <v>4.2394014962593429E-2</v>
      </c>
      <c r="G455">
        <f t="shared" si="86"/>
        <v>1.0102903951784206</v>
      </c>
      <c r="H455" s="56">
        <f t="shared" si="90"/>
        <v>26.413380447543375</v>
      </c>
      <c r="I455" s="55">
        <f t="shared" si="91"/>
        <v>2667.1653194022374</v>
      </c>
      <c r="J455" s="33">
        <f t="shared" si="87"/>
        <v>2373.6052392752435</v>
      </c>
      <c r="K455" s="34">
        <f t="shared" si="88"/>
        <v>-214.10476072475649</v>
      </c>
      <c r="L455" s="32">
        <f t="shared" si="92"/>
        <v>22971400</v>
      </c>
      <c r="M455" s="32">
        <f t="shared" si="93"/>
        <v>23736052.392752435</v>
      </c>
      <c r="N455" s="34">
        <f t="shared" si="94"/>
        <v>25877100</v>
      </c>
      <c r="O455" s="34">
        <f t="shared" si="95"/>
        <v>764652.39275243506</v>
      </c>
      <c r="P455" s="34">
        <f t="shared" si="96"/>
        <v>2905700</v>
      </c>
      <c r="Q455" s="60">
        <f t="shared" si="98"/>
        <v>764652.39275243506</v>
      </c>
      <c r="R455" s="60">
        <f t="shared" si="97"/>
        <v>764652.39275243506</v>
      </c>
      <c r="S455" s="61">
        <f t="shared" si="89"/>
        <v>3.3287148051596119E-2</v>
      </c>
    </row>
    <row r="456" spans="1:19" x14ac:dyDescent="0.25">
      <c r="A456" s="7">
        <v>42087</v>
      </c>
      <c r="B456" s="8">
        <v>2587.71</v>
      </c>
      <c r="C456">
        <f>+VLOOKUP($A456,'USD X Barril WTI'!$A$6060:$B$8189,2,0)</f>
        <v>47.03</v>
      </c>
      <c r="D456" s="36">
        <f>+IFERROR(VLOOKUP($A456,'TASA INTERVENCIÓN'!$A$9:$B$4757,2,0),D455)</f>
        <v>4.4999999999999998E-2</v>
      </c>
      <c r="E456" s="52">
        <v>2.5000000000000001E-3</v>
      </c>
      <c r="F456">
        <f t="shared" ref="F456:F519" si="99">((1+D456)/(1+E456))-1</f>
        <v>4.2394014962593429E-2</v>
      </c>
      <c r="G456">
        <f t="shared" ref="G456:G519" si="100">+(1+F456)^(90/365)</f>
        <v>1.0102903951784206</v>
      </c>
      <c r="H456" s="56">
        <f t="shared" si="90"/>
        <v>26.413380447543375</v>
      </c>
      <c r="I456" s="55">
        <f t="shared" si="91"/>
        <v>2667.1653194022374</v>
      </c>
      <c r="J456" s="33">
        <f t="shared" si="87"/>
        <v>2373.6052392752435</v>
      </c>
      <c r="K456" s="34">
        <f t="shared" si="88"/>
        <v>-214.10476072475649</v>
      </c>
      <c r="L456" s="32">
        <f t="shared" si="92"/>
        <v>22971400</v>
      </c>
      <c r="M456" s="32">
        <f t="shared" si="93"/>
        <v>23736052.392752435</v>
      </c>
      <c r="N456" s="34">
        <f t="shared" si="94"/>
        <v>25877100</v>
      </c>
      <c r="O456" s="34">
        <f t="shared" si="95"/>
        <v>764652.39275243506</v>
      </c>
      <c r="P456" s="34">
        <f t="shared" si="96"/>
        <v>2905700</v>
      </c>
      <c r="Q456" s="60">
        <f t="shared" si="98"/>
        <v>764652.39275243506</v>
      </c>
      <c r="R456" s="60">
        <f t="shared" si="97"/>
        <v>764652.39275243506</v>
      </c>
      <c r="S456" s="61">
        <f t="shared" si="89"/>
        <v>3.3287148051596119E-2</v>
      </c>
    </row>
    <row r="457" spans="1:19" x14ac:dyDescent="0.25">
      <c r="A457" s="7">
        <v>42088</v>
      </c>
      <c r="B457" s="9">
        <v>2526.79</v>
      </c>
      <c r="C457">
        <f>+VLOOKUP($A457,'USD X Barril WTI'!$A$6060:$B$8189,2,0)</f>
        <v>48.75</v>
      </c>
      <c r="D457" s="36">
        <f>+IFERROR(VLOOKUP($A457,'TASA INTERVENCIÓN'!$A$9:$B$4757,2,0),D456)</f>
        <v>4.4999999999999998E-2</v>
      </c>
      <c r="E457" s="52">
        <v>2.5000000000000001E-3</v>
      </c>
      <c r="F457">
        <f t="shared" si="99"/>
        <v>4.2394014962593429E-2</v>
      </c>
      <c r="G457">
        <f t="shared" si="100"/>
        <v>1.0102903951784206</v>
      </c>
      <c r="H457" s="56">
        <f t="shared" si="90"/>
        <v>26.413380447543375</v>
      </c>
      <c r="I457" s="55">
        <f t="shared" si="91"/>
        <v>2605.6184285279683</v>
      </c>
      <c r="J457" s="33">
        <f t="shared" si="87"/>
        <v>2393.5988861958244</v>
      </c>
      <c r="K457" s="34">
        <f t="shared" si="88"/>
        <v>-133.19111380417553</v>
      </c>
      <c r="L457" s="32">
        <f t="shared" si="92"/>
        <v>23169300</v>
      </c>
      <c r="M457" s="32">
        <f t="shared" si="93"/>
        <v>23935988.861958243</v>
      </c>
      <c r="N457" s="34">
        <f t="shared" si="94"/>
        <v>25267900</v>
      </c>
      <c r="O457" s="34">
        <f t="shared" si="95"/>
        <v>766688.86195824295</v>
      </c>
      <c r="P457" s="34">
        <f t="shared" si="96"/>
        <v>2098600</v>
      </c>
      <c r="Q457" s="60">
        <f t="shared" si="98"/>
        <v>766688.86195824295</v>
      </c>
      <c r="R457" s="60">
        <f t="shared" si="97"/>
        <v>766688.86195824295</v>
      </c>
      <c r="S457" s="61">
        <f t="shared" si="89"/>
        <v>3.3090721858590591E-2</v>
      </c>
    </row>
    <row r="458" spans="1:19" x14ac:dyDescent="0.25">
      <c r="A458" s="7">
        <v>42089</v>
      </c>
      <c r="B458" s="8">
        <v>2535.5500000000002</v>
      </c>
      <c r="C458">
        <f>+VLOOKUP($A458,'USD X Barril WTI'!$A$6060:$B$8189,2,0)</f>
        <v>51.41</v>
      </c>
      <c r="D458" s="36">
        <f>+IFERROR(VLOOKUP($A458,'TASA INTERVENCIÓN'!$A$9:$B$4757,2,0),D457)</f>
        <v>4.4999999999999998E-2</v>
      </c>
      <c r="E458" s="52">
        <v>2.5000000000000001E-3</v>
      </c>
      <c r="F458">
        <f t="shared" si="99"/>
        <v>4.2394014962593429E-2</v>
      </c>
      <c r="G458">
        <f t="shared" si="100"/>
        <v>1.0102903951784206</v>
      </c>
      <c r="H458" s="56">
        <f t="shared" si="90"/>
        <v>26.413380447543375</v>
      </c>
      <c r="I458" s="55">
        <f t="shared" si="91"/>
        <v>2614.4685723897314</v>
      </c>
      <c r="J458" s="33">
        <f t="shared" si="87"/>
        <v>2419.5027319281999</v>
      </c>
      <c r="K458" s="34">
        <f t="shared" si="88"/>
        <v>-116.04726807180032</v>
      </c>
      <c r="L458" s="32">
        <f t="shared" si="92"/>
        <v>23425700</v>
      </c>
      <c r="M458" s="32">
        <f t="shared" si="93"/>
        <v>24195027.319281999</v>
      </c>
      <c r="N458" s="34">
        <f t="shared" si="94"/>
        <v>25355500</v>
      </c>
      <c r="O458" s="34">
        <f t="shared" si="95"/>
        <v>769327.31928199902</v>
      </c>
      <c r="P458" s="34">
        <f t="shared" si="96"/>
        <v>1929800</v>
      </c>
      <c r="Q458" s="60">
        <f t="shared" si="98"/>
        <v>769327.31928199902</v>
      </c>
      <c r="R458" s="60">
        <f t="shared" si="97"/>
        <v>769327.31928199902</v>
      </c>
      <c r="S458" s="61">
        <f t="shared" si="89"/>
        <v>3.2841166722104312E-2</v>
      </c>
    </row>
    <row r="459" spans="1:19" x14ac:dyDescent="0.25">
      <c r="A459" s="7">
        <v>42090</v>
      </c>
      <c r="B459" s="9">
        <v>2551.3000000000002</v>
      </c>
      <c r="C459">
        <f>+VLOOKUP($A459,'USD X Barril WTI'!$A$6060:$B$8189,2,0)</f>
        <v>48.83</v>
      </c>
      <c r="D459" s="36">
        <f>+IFERROR(VLOOKUP($A459,'TASA INTERVENCIÓN'!$A$9:$B$4757,2,0),D458)</f>
        <v>4.4999999999999998E-2</v>
      </c>
      <c r="E459" s="52">
        <v>2.5000000000000001E-3</v>
      </c>
      <c r="F459">
        <f t="shared" si="99"/>
        <v>4.2394014962593429E-2</v>
      </c>
      <c r="G459">
        <f t="shared" si="100"/>
        <v>1.0102903951784206</v>
      </c>
      <c r="H459" s="56">
        <f t="shared" si="90"/>
        <v>26.413380447543375</v>
      </c>
      <c r="I459" s="55">
        <f t="shared" si="91"/>
        <v>2630.3806461137915</v>
      </c>
      <c r="J459" s="33">
        <f t="shared" si="87"/>
        <v>2423.877289339322</v>
      </c>
      <c r="K459" s="34">
        <f t="shared" si="88"/>
        <v>-127.42271066067815</v>
      </c>
      <c r="L459" s="32">
        <f t="shared" si="92"/>
        <v>23469000</v>
      </c>
      <c r="M459" s="32">
        <f t="shared" si="93"/>
        <v>24238772.893393219</v>
      </c>
      <c r="N459" s="34">
        <f t="shared" si="94"/>
        <v>25513000</v>
      </c>
      <c r="O459" s="34">
        <f t="shared" si="95"/>
        <v>769772.89339321852</v>
      </c>
      <c r="P459" s="34">
        <f t="shared" si="96"/>
        <v>2044000</v>
      </c>
      <c r="Q459" s="60">
        <f t="shared" si="98"/>
        <v>769772.89339321852</v>
      </c>
      <c r="R459" s="60">
        <f t="shared" si="97"/>
        <v>769772.89339321852</v>
      </c>
      <c r="S459" s="61">
        <f t="shared" si="89"/>
        <v>3.2799560841672779E-2</v>
      </c>
    </row>
    <row r="460" spans="1:19" x14ac:dyDescent="0.25">
      <c r="A460" s="7">
        <v>42091</v>
      </c>
      <c r="B460" s="8">
        <v>2556.85</v>
      </c>
      <c r="C460" t="e">
        <f>+VLOOKUP($A460,'USD X Barril WTI'!$A$6060:$B$8189,2,0)</f>
        <v>#N/A</v>
      </c>
      <c r="D460" s="36">
        <f>+IFERROR(VLOOKUP($A460,'TASA INTERVENCIÓN'!$A$9:$B$4757,2,0),D459)</f>
        <v>4.4999999999999998E-2</v>
      </c>
      <c r="E460" s="52">
        <v>2.5000000000000001E-3</v>
      </c>
      <c r="F460">
        <f t="shared" si="99"/>
        <v>4.2394014962593429E-2</v>
      </c>
      <c r="G460">
        <f t="shared" si="100"/>
        <v>1.0102903951784206</v>
      </c>
      <c r="H460" s="56">
        <f t="shared" si="90"/>
        <v>26.413380447543375</v>
      </c>
      <c r="I460" s="55">
        <f t="shared" si="91"/>
        <v>2635.9877578070314</v>
      </c>
      <c r="J460" s="33">
        <f t="shared" si="87"/>
        <v>2423.877289339322</v>
      </c>
      <c r="K460" s="34">
        <f t="shared" si="88"/>
        <v>-132.97271066067788</v>
      </c>
      <c r="L460" s="32">
        <f t="shared" si="92"/>
        <v>23469000</v>
      </c>
      <c r="M460" s="32">
        <f t="shared" si="93"/>
        <v>24238772.893393219</v>
      </c>
      <c r="N460" s="34">
        <f t="shared" si="94"/>
        <v>25568500</v>
      </c>
      <c r="O460" s="34">
        <f t="shared" si="95"/>
        <v>769772.89339321852</v>
      </c>
      <c r="P460" s="34">
        <f t="shared" si="96"/>
        <v>2099500</v>
      </c>
      <c r="Q460" s="60">
        <f t="shared" si="98"/>
        <v>769772.89339321852</v>
      </c>
      <c r="R460" s="60">
        <f t="shared" si="97"/>
        <v>769772.89339321852</v>
      </c>
      <c r="S460" s="61">
        <f t="shared" si="89"/>
        <v>3.2799560841672779E-2</v>
      </c>
    </row>
    <row r="461" spans="1:19" x14ac:dyDescent="0.25">
      <c r="A461" s="7">
        <v>42092</v>
      </c>
      <c r="B461" s="9">
        <v>2556.85</v>
      </c>
      <c r="C461" t="e">
        <f>+VLOOKUP($A461,'USD X Barril WTI'!$A$6060:$B$8189,2,0)</f>
        <v>#N/A</v>
      </c>
      <c r="D461" s="36">
        <f>+IFERROR(VLOOKUP($A461,'TASA INTERVENCIÓN'!$A$9:$B$4757,2,0),D460)</f>
        <v>4.4999999999999998E-2</v>
      </c>
      <c r="E461" s="52">
        <v>2.5000000000000001E-3</v>
      </c>
      <c r="F461">
        <f t="shared" si="99"/>
        <v>4.2394014962593429E-2</v>
      </c>
      <c r="G461">
        <f t="shared" si="100"/>
        <v>1.0102903951784206</v>
      </c>
      <c r="H461" s="56">
        <f t="shared" si="90"/>
        <v>26.413380447543375</v>
      </c>
      <c r="I461" s="55">
        <f t="shared" si="91"/>
        <v>2635.9877578070314</v>
      </c>
      <c r="J461" s="33">
        <f t="shared" si="87"/>
        <v>2435.5562463075848</v>
      </c>
      <c r="K461" s="34">
        <f t="shared" si="88"/>
        <v>-121.29375369241507</v>
      </c>
      <c r="L461" s="32">
        <f t="shared" si="92"/>
        <v>23584600</v>
      </c>
      <c r="M461" s="32">
        <f t="shared" si="93"/>
        <v>24355562.46307585</v>
      </c>
      <c r="N461" s="34">
        <f t="shared" si="94"/>
        <v>25568500</v>
      </c>
      <c r="O461" s="34">
        <f t="shared" si="95"/>
        <v>770962.46307585016</v>
      </c>
      <c r="P461" s="34">
        <f t="shared" si="96"/>
        <v>1983900</v>
      </c>
      <c r="Q461" s="60">
        <f t="shared" si="98"/>
        <v>770962.46307585016</v>
      </c>
      <c r="R461" s="60">
        <f t="shared" si="97"/>
        <v>770962.46307585016</v>
      </c>
      <c r="S461" s="61">
        <f t="shared" si="89"/>
        <v>3.268923208686389E-2</v>
      </c>
    </row>
    <row r="462" spans="1:19" x14ac:dyDescent="0.25">
      <c r="A462" s="7">
        <v>42093</v>
      </c>
      <c r="B462" s="8">
        <v>2556.85</v>
      </c>
      <c r="C462">
        <f>+VLOOKUP($A462,'USD X Barril WTI'!$A$6060:$B$8189,2,0)</f>
        <v>48.66</v>
      </c>
      <c r="D462" s="36">
        <f>+IFERROR(VLOOKUP($A462,'TASA INTERVENCIÓN'!$A$9:$B$4757,2,0),D461)</f>
        <v>4.4999999999999998E-2</v>
      </c>
      <c r="E462" s="52">
        <v>2.5000000000000001E-3</v>
      </c>
      <c r="F462">
        <f t="shared" si="99"/>
        <v>4.2394014962593429E-2</v>
      </c>
      <c r="G462">
        <f t="shared" si="100"/>
        <v>1.0102903951784206</v>
      </c>
      <c r="H462" s="56">
        <f t="shared" si="90"/>
        <v>26.413380447543375</v>
      </c>
      <c r="I462" s="55">
        <f t="shared" si="91"/>
        <v>2635.9877578070314</v>
      </c>
      <c r="J462" s="33">
        <f t="shared" si="87"/>
        <v>2435.5562463075848</v>
      </c>
      <c r="K462" s="34">
        <f t="shared" si="88"/>
        <v>-121.29375369241507</v>
      </c>
      <c r="L462" s="32">
        <f t="shared" si="92"/>
        <v>23584600</v>
      </c>
      <c r="M462" s="32">
        <f t="shared" si="93"/>
        <v>24355562.46307585</v>
      </c>
      <c r="N462" s="34">
        <f t="shared" si="94"/>
        <v>25568500</v>
      </c>
      <c r="O462" s="34">
        <f t="shared" si="95"/>
        <v>770962.46307585016</v>
      </c>
      <c r="P462" s="34">
        <f t="shared" si="96"/>
        <v>1983900</v>
      </c>
      <c r="Q462" s="60">
        <f t="shared" si="98"/>
        <v>770962.46307585016</v>
      </c>
      <c r="R462" s="60">
        <f t="shared" si="97"/>
        <v>770962.46307585016</v>
      </c>
      <c r="S462" s="61">
        <f t="shared" si="89"/>
        <v>3.268923208686389E-2</v>
      </c>
    </row>
    <row r="463" spans="1:19" x14ac:dyDescent="0.25">
      <c r="A463" s="7">
        <v>42094</v>
      </c>
      <c r="B463" s="9">
        <v>2576.0500000000002</v>
      </c>
      <c r="C463">
        <f>+VLOOKUP($A463,'USD X Barril WTI'!$A$6060:$B$8189,2,0)</f>
        <v>47.72</v>
      </c>
      <c r="D463" s="36">
        <f>+IFERROR(VLOOKUP($A463,'TASA INTERVENCIÓN'!$A$9:$B$4757,2,0),D462)</f>
        <v>4.4999999999999998E-2</v>
      </c>
      <c r="E463" s="52">
        <v>2.5000000000000001E-3</v>
      </c>
      <c r="F463">
        <f t="shared" si="99"/>
        <v>4.2394014962593429E-2</v>
      </c>
      <c r="G463">
        <f t="shared" si="100"/>
        <v>1.0102903951784206</v>
      </c>
      <c r="H463" s="56">
        <f t="shared" si="90"/>
        <v>26.413380447543375</v>
      </c>
      <c r="I463" s="55">
        <f t="shared" si="91"/>
        <v>2655.3853333944571</v>
      </c>
      <c r="J463" s="33">
        <f t="shared" si="87"/>
        <v>2435.5562463075848</v>
      </c>
      <c r="K463" s="34">
        <f t="shared" si="88"/>
        <v>-140.49375369241534</v>
      </c>
      <c r="L463" s="32">
        <f t="shared" si="92"/>
        <v>23584600</v>
      </c>
      <c r="M463" s="32">
        <f t="shared" si="93"/>
        <v>24355562.46307585</v>
      </c>
      <c r="N463" s="34">
        <f t="shared" si="94"/>
        <v>25760500</v>
      </c>
      <c r="O463" s="34">
        <f t="shared" si="95"/>
        <v>770962.46307585016</v>
      </c>
      <c r="P463" s="34">
        <f t="shared" si="96"/>
        <v>2175900</v>
      </c>
      <c r="Q463" s="60">
        <f t="shared" si="98"/>
        <v>770962.46307585016</v>
      </c>
      <c r="R463" s="60">
        <f t="shared" si="97"/>
        <v>770962.46307585016</v>
      </c>
      <c r="S463" s="61">
        <f t="shared" si="89"/>
        <v>3.268923208686389E-2</v>
      </c>
    </row>
    <row r="464" spans="1:19" x14ac:dyDescent="0.25">
      <c r="A464" s="7">
        <v>42095</v>
      </c>
      <c r="B464" s="8">
        <v>2598.36</v>
      </c>
      <c r="C464">
        <f>+VLOOKUP($A464,'USD X Barril WTI'!$A$6060:$B$8189,2,0)</f>
        <v>50.12</v>
      </c>
      <c r="D464" s="36">
        <f>+IFERROR(VLOOKUP($A464,'TASA INTERVENCIÓN'!$A$9:$B$4757,2,0),D463)</f>
        <v>4.4999999999999998E-2</v>
      </c>
      <c r="E464" s="52">
        <v>2.5000000000000001E-3</v>
      </c>
      <c r="F464">
        <f t="shared" si="99"/>
        <v>4.2394014962593429E-2</v>
      </c>
      <c r="G464">
        <f t="shared" si="100"/>
        <v>1.0102903951784206</v>
      </c>
      <c r="H464" s="56">
        <f t="shared" si="90"/>
        <v>26.413380447543375</v>
      </c>
      <c r="I464" s="55">
        <f t="shared" si="91"/>
        <v>2677.9249121108878</v>
      </c>
      <c r="J464" s="33">
        <f t="shared" si="87"/>
        <v>2455.863083250671</v>
      </c>
      <c r="K464" s="34">
        <f t="shared" si="88"/>
        <v>-142.4969167493291</v>
      </c>
      <c r="L464" s="32">
        <f t="shared" si="92"/>
        <v>23785600</v>
      </c>
      <c r="M464" s="32">
        <f t="shared" si="93"/>
        <v>24558630.832506709</v>
      </c>
      <c r="N464" s="34">
        <f t="shared" si="94"/>
        <v>25983600</v>
      </c>
      <c r="O464" s="34">
        <f t="shared" si="95"/>
        <v>773030.8325067088</v>
      </c>
      <c r="P464" s="34">
        <f t="shared" si="96"/>
        <v>2198000</v>
      </c>
      <c r="Q464" s="60">
        <f t="shared" si="98"/>
        <v>773030.8325067088</v>
      </c>
      <c r="R464" s="60">
        <f t="shared" si="97"/>
        <v>773030.8325067088</v>
      </c>
      <c r="S464" s="61">
        <f t="shared" si="89"/>
        <v>3.2499950915962125E-2</v>
      </c>
    </row>
    <row r="465" spans="1:19" x14ac:dyDescent="0.25">
      <c r="A465" s="7">
        <v>42096</v>
      </c>
      <c r="B465" s="9">
        <v>2576.41</v>
      </c>
      <c r="C465">
        <f>+VLOOKUP($A465,'USD X Barril WTI'!$A$6060:$B$8189,2,0)</f>
        <v>49.13</v>
      </c>
      <c r="D465" s="36">
        <f>+IFERROR(VLOOKUP($A465,'TASA INTERVENCIÓN'!$A$9:$B$4757,2,0),D464)</f>
        <v>4.4999999999999998E-2</v>
      </c>
      <c r="E465" s="52">
        <v>2.5000000000000001E-3</v>
      </c>
      <c r="F465">
        <f t="shared" si="99"/>
        <v>4.2394014962593429E-2</v>
      </c>
      <c r="G465">
        <f t="shared" si="100"/>
        <v>1.0102903951784206</v>
      </c>
      <c r="H465" s="56">
        <f t="shared" si="90"/>
        <v>26.413380447543375</v>
      </c>
      <c r="I465" s="55">
        <f t="shared" si="91"/>
        <v>2655.7490379367214</v>
      </c>
      <c r="J465" s="33">
        <f t="shared" si="87"/>
        <v>2469.9061197436508</v>
      </c>
      <c r="K465" s="34">
        <f t="shared" si="88"/>
        <v>-106.50388025634902</v>
      </c>
      <c r="L465" s="32">
        <f t="shared" si="92"/>
        <v>23924600</v>
      </c>
      <c r="M465" s="32">
        <f t="shared" si="93"/>
        <v>24699061.197436508</v>
      </c>
      <c r="N465" s="34">
        <f t="shared" si="94"/>
        <v>25764100</v>
      </c>
      <c r="O465" s="34">
        <f t="shared" si="95"/>
        <v>774461.19743650779</v>
      </c>
      <c r="P465" s="34">
        <f t="shared" si="96"/>
        <v>1839500</v>
      </c>
      <c r="Q465" s="60">
        <f t="shared" si="98"/>
        <v>774461.19743650779</v>
      </c>
      <c r="R465" s="60">
        <f t="shared" si="97"/>
        <v>774461.19743650779</v>
      </c>
      <c r="S465" s="61">
        <f t="shared" si="89"/>
        <v>3.237091518506089E-2</v>
      </c>
    </row>
    <row r="466" spans="1:19" x14ac:dyDescent="0.25">
      <c r="A466" s="7">
        <v>42097</v>
      </c>
      <c r="B466" s="8">
        <v>2576.41</v>
      </c>
      <c r="C466" t="e">
        <f>+VLOOKUP($A466,'USD X Barril WTI'!$A$6060:$B$8189,2,0)</f>
        <v>#N/A</v>
      </c>
      <c r="D466" s="36">
        <f>+IFERROR(VLOOKUP($A466,'TASA INTERVENCIÓN'!$A$9:$B$4757,2,0),D465)</f>
        <v>4.4999999999999998E-2</v>
      </c>
      <c r="E466" s="52">
        <v>2.5000000000000001E-3</v>
      </c>
      <c r="F466">
        <f t="shared" si="99"/>
        <v>4.2394014962593429E-2</v>
      </c>
      <c r="G466">
        <f t="shared" si="100"/>
        <v>1.0102903951784206</v>
      </c>
      <c r="H466" s="56">
        <f t="shared" si="90"/>
        <v>26.413380447543375</v>
      </c>
      <c r="I466" s="55">
        <f t="shared" si="91"/>
        <v>2655.7490379367214</v>
      </c>
      <c r="J466" s="33">
        <f t="shared" si="87"/>
        <v>2469.9061197436508</v>
      </c>
      <c r="K466" s="34">
        <f t="shared" si="88"/>
        <v>-106.50388025634902</v>
      </c>
      <c r="L466" s="32">
        <f t="shared" si="92"/>
        <v>23924600</v>
      </c>
      <c r="M466" s="32">
        <f t="shared" si="93"/>
        <v>24699061.197436508</v>
      </c>
      <c r="N466" s="34">
        <f t="shared" si="94"/>
        <v>25764100</v>
      </c>
      <c r="O466" s="34">
        <f t="shared" si="95"/>
        <v>774461.19743650779</v>
      </c>
      <c r="P466" s="34">
        <f t="shared" si="96"/>
        <v>1839500</v>
      </c>
      <c r="Q466" s="60">
        <f t="shared" si="98"/>
        <v>774461.19743650779</v>
      </c>
      <c r="R466" s="60">
        <f t="shared" si="97"/>
        <v>774461.19743650779</v>
      </c>
      <c r="S466" s="61">
        <f t="shared" si="89"/>
        <v>3.237091518506089E-2</v>
      </c>
    </row>
    <row r="467" spans="1:19" x14ac:dyDescent="0.25">
      <c r="A467" s="7">
        <v>42098</v>
      </c>
      <c r="B467" s="9">
        <v>2576.41</v>
      </c>
      <c r="C467" t="e">
        <f>+VLOOKUP($A467,'USD X Barril WTI'!$A$6060:$B$8189,2,0)</f>
        <v>#N/A</v>
      </c>
      <c r="D467" s="36">
        <f>+IFERROR(VLOOKUP($A467,'TASA INTERVENCIÓN'!$A$9:$B$4757,2,0),D466)</f>
        <v>4.4999999999999998E-2</v>
      </c>
      <c r="E467" s="52">
        <v>2.5000000000000001E-3</v>
      </c>
      <c r="F467">
        <f t="shared" si="99"/>
        <v>4.2394014962593429E-2</v>
      </c>
      <c r="G467">
        <f t="shared" si="100"/>
        <v>1.0102903951784206</v>
      </c>
      <c r="H467" s="56">
        <f t="shared" si="90"/>
        <v>26.413380447543375</v>
      </c>
      <c r="I467" s="55">
        <f t="shared" si="91"/>
        <v>2655.7490379367214</v>
      </c>
      <c r="J467" s="33">
        <f t="shared" si="87"/>
        <v>2469.9061197436508</v>
      </c>
      <c r="K467" s="34">
        <f t="shared" si="88"/>
        <v>-106.50388025634902</v>
      </c>
      <c r="L467" s="32">
        <f t="shared" si="92"/>
        <v>23924600</v>
      </c>
      <c r="M467" s="32">
        <f t="shared" si="93"/>
        <v>24699061.197436508</v>
      </c>
      <c r="N467" s="34">
        <f t="shared" si="94"/>
        <v>25764100</v>
      </c>
      <c r="O467" s="34">
        <f t="shared" si="95"/>
        <v>774461.19743650779</v>
      </c>
      <c r="P467" s="34">
        <f t="shared" si="96"/>
        <v>1839500</v>
      </c>
      <c r="Q467" s="60">
        <f t="shared" si="98"/>
        <v>774461.19743650779</v>
      </c>
      <c r="R467" s="60">
        <f t="shared" si="97"/>
        <v>774461.19743650779</v>
      </c>
      <c r="S467" s="61">
        <f t="shared" si="89"/>
        <v>3.237091518506089E-2</v>
      </c>
    </row>
    <row r="468" spans="1:19" x14ac:dyDescent="0.25">
      <c r="A468" s="7">
        <v>42099</v>
      </c>
      <c r="B468" s="8">
        <v>2576.41</v>
      </c>
      <c r="C468" t="e">
        <f>+VLOOKUP($A468,'USD X Barril WTI'!$A$6060:$B$8189,2,0)</f>
        <v>#N/A</v>
      </c>
      <c r="D468" s="36">
        <f>+IFERROR(VLOOKUP($A468,'TASA INTERVENCIÓN'!$A$9:$B$4757,2,0),D467)</f>
        <v>4.4999999999999998E-2</v>
      </c>
      <c r="E468" s="52">
        <v>2.5000000000000001E-3</v>
      </c>
      <c r="F468">
        <f t="shared" si="99"/>
        <v>4.2394014962593429E-2</v>
      </c>
      <c r="G468">
        <f t="shared" si="100"/>
        <v>1.0102903951784206</v>
      </c>
      <c r="H468" s="56">
        <f t="shared" si="90"/>
        <v>26.413380447543375</v>
      </c>
      <c r="I468" s="55">
        <f t="shared" si="91"/>
        <v>2655.7490379367214</v>
      </c>
      <c r="J468" s="33">
        <f t="shared" si="87"/>
        <v>2460.7225800514789</v>
      </c>
      <c r="K468" s="34">
        <f t="shared" si="88"/>
        <v>-115.68741994852098</v>
      </c>
      <c r="L468" s="32">
        <f t="shared" si="92"/>
        <v>23833700</v>
      </c>
      <c r="M468" s="32">
        <f t="shared" si="93"/>
        <v>24607225.800514787</v>
      </c>
      <c r="N468" s="34">
        <f t="shared" si="94"/>
        <v>25764100</v>
      </c>
      <c r="O468" s="34">
        <f t="shared" si="95"/>
        <v>773525.80051478744</v>
      </c>
      <c r="P468" s="34">
        <f t="shared" si="96"/>
        <v>1930400</v>
      </c>
      <c r="Q468" s="60">
        <f t="shared" si="98"/>
        <v>773525.80051478744</v>
      </c>
      <c r="R468" s="60">
        <f t="shared" si="97"/>
        <v>773525.80051478744</v>
      </c>
      <c r="S468" s="61">
        <f t="shared" si="89"/>
        <v>3.2455128683955385E-2</v>
      </c>
    </row>
    <row r="469" spans="1:19" x14ac:dyDescent="0.25">
      <c r="A469" s="7">
        <v>42100</v>
      </c>
      <c r="B469" s="9">
        <v>2576.41</v>
      </c>
      <c r="C469">
        <f>+VLOOKUP($A469,'USD X Barril WTI'!$A$6060:$B$8189,2,0)</f>
        <v>52.08</v>
      </c>
      <c r="D469" s="36">
        <f>+IFERROR(VLOOKUP($A469,'TASA INTERVENCIÓN'!$A$9:$B$4757,2,0),D468)</f>
        <v>4.4999999999999998E-2</v>
      </c>
      <c r="E469" s="52">
        <v>2.5000000000000001E-3</v>
      </c>
      <c r="F469">
        <f t="shared" si="99"/>
        <v>4.2394014962593429E-2</v>
      </c>
      <c r="G469">
        <f t="shared" si="100"/>
        <v>1.0102903951784206</v>
      </c>
      <c r="H469" s="56">
        <f t="shared" si="90"/>
        <v>26.413380447543375</v>
      </c>
      <c r="I469" s="55">
        <f t="shared" si="91"/>
        <v>2655.7490379367214</v>
      </c>
      <c r="J469" s="33">
        <f t="shared" si="87"/>
        <v>2460.7225800514789</v>
      </c>
      <c r="K469" s="34">
        <f t="shared" si="88"/>
        <v>-115.68741994852098</v>
      </c>
      <c r="L469" s="32">
        <f t="shared" si="92"/>
        <v>23833700</v>
      </c>
      <c r="M469" s="32">
        <f t="shared" si="93"/>
        <v>24607225.800514787</v>
      </c>
      <c r="N469" s="34">
        <f t="shared" si="94"/>
        <v>25764100</v>
      </c>
      <c r="O469" s="34">
        <f t="shared" si="95"/>
        <v>773525.80051478744</v>
      </c>
      <c r="P469" s="34">
        <f t="shared" si="96"/>
        <v>1930400</v>
      </c>
      <c r="Q469" s="60">
        <f t="shared" si="98"/>
        <v>773525.80051478744</v>
      </c>
      <c r="R469" s="60">
        <f t="shared" si="97"/>
        <v>773525.80051478744</v>
      </c>
      <c r="S469" s="61">
        <f t="shared" si="89"/>
        <v>3.2455128683955385E-2</v>
      </c>
    </row>
    <row r="470" spans="1:19" x14ac:dyDescent="0.25">
      <c r="A470" s="7">
        <v>42101</v>
      </c>
      <c r="B470" s="8">
        <v>2522.71</v>
      </c>
      <c r="C470">
        <f>+VLOOKUP($A470,'USD X Barril WTI'!$A$6060:$B$8189,2,0)</f>
        <v>53.95</v>
      </c>
      <c r="D470" s="36">
        <f>+IFERROR(VLOOKUP($A470,'TASA INTERVENCIÓN'!$A$9:$B$4757,2,0),D469)</f>
        <v>4.4999999999999998E-2</v>
      </c>
      <c r="E470" s="52">
        <v>2.5000000000000001E-3</v>
      </c>
      <c r="F470">
        <f t="shared" si="99"/>
        <v>4.2394014962593429E-2</v>
      </c>
      <c r="G470">
        <f t="shared" si="100"/>
        <v>1.0102903951784206</v>
      </c>
      <c r="H470" s="56">
        <f t="shared" si="90"/>
        <v>26.413380447543375</v>
      </c>
      <c r="I470" s="55">
        <f t="shared" si="91"/>
        <v>2601.4964437156405</v>
      </c>
      <c r="J470" s="33">
        <f t="shared" si="87"/>
        <v>2460.7225800514789</v>
      </c>
      <c r="K470" s="34">
        <f t="shared" si="88"/>
        <v>-61.987419948521165</v>
      </c>
      <c r="L470" s="32">
        <f t="shared" si="92"/>
        <v>23833700</v>
      </c>
      <c r="M470" s="32">
        <f t="shared" si="93"/>
        <v>24607225.800514787</v>
      </c>
      <c r="N470" s="34">
        <f t="shared" si="94"/>
        <v>25227100</v>
      </c>
      <c r="O470" s="34">
        <f t="shared" si="95"/>
        <v>773525.80051478744</v>
      </c>
      <c r="P470" s="34">
        <f t="shared" si="96"/>
        <v>1393400</v>
      </c>
      <c r="Q470" s="60">
        <f t="shared" si="98"/>
        <v>773525.80051478744</v>
      </c>
      <c r="R470" s="60">
        <f t="shared" si="97"/>
        <v>773525.80051478744</v>
      </c>
      <c r="S470" s="61">
        <f t="shared" si="89"/>
        <v>3.2455128683955385E-2</v>
      </c>
    </row>
    <row r="471" spans="1:19" x14ac:dyDescent="0.25">
      <c r="A471" s="7">
        <v>42102</v>
      </c>
      <c r="B471" s="9">
        <v>2518.0500000000002</v>
      </c>
      <c r="C471">
        <f>+VLOOKUP($A471,'USD X Barril WTI'!$A$6060:$B$8189,2,0)</f>
        <v>50.44</v>
      </c>
      <c r="D471" s="36">
        <f>+IFERROR(VLOOKUP($A471,'TASA INTERVENCIÓN'!$A$9:$B$4757,2,0),D470)</f>
        <v>4.4999999999999998E-2</v>
      </c>
      <c r="E471" s="52">
        <v>2.5000000000000001E-3</v>
      </c>
      <c r="F471">
        <f t="shared" si="99"/>
        <v>4.2394014962593429E-2</v>
      </c>
      <c r="G471">
        <f t="shared" si="100"/>
        <v>1.0102903951784206</v>
      </c>
      <c r="H471" s="56">
        <f t="shared" si="90"/>
        <v>26.413380447543375</v>
      </c>
      <c r="I471" s="55">
        <f t="shared" si="91"/>
        <v>2596.788490474109</v>
      </c>
      <c r="J471" s="33">
        <f t="shared" si="87"/>
        <v>2490.4756321894838</v>
      </c>
      <c r="K471" s="34">
        <f t="shared" si="88"/>
        <v>-27.574367810516378</v>
      </c>
      <c r="L471" s="32">
        <f t="shared" si="92"/>
        <v>24128200</v>
      </c>
      <c r="M471" s="32">
        <f t="shared" si="93"/>
        <v>24904756.321894839</v>
      </c>
      <c r="N471" s="34">
        <f t="shared" si="94"/>
        <v>25180500</v>
      </c>
      <c r="O471" s="34">
        <f t="shared" si="95"/>
        <v>776556.32189483941</v>
      </c>
      <c r="P471" s="34">
        <f t="shared" si="96"/>
        <v>1052300</v>
      </c>
      <c r="Q471" s="60">
        <f t="shared" si="98"/>
        <v>776556.32189483941</v>
      </c>
      <c r="R471" s="60">
        <f t="shared" si="97"/>
        <v>776556.32189483941</v>
      </c>
      <c r="S471" s="61">
        <f t="shared" si="89"/>
        <v>3.2184594039125977E-2</v>
      </c>
    </row>
    <row r="472" spans="1:19" x14ac:dyDescent="0.25">
      <c r="A472" s="7">
        <v>42103</v>
      </c>
      <c r="B472" s="8">
        <v>2490.9</v>
      </c>
      <c r="C472">
        <f>+VLOOKUP($A472,'USD X Barril WTI'!$A$6060:$B$8189,2,0)</f>
        <v>50.79</v>
      </c>
      <c r="D472" s="36">
        <f>+IFERROR(VLOOKUP($A472,'TASA INTERVENCIÓN'!$A$9:$B$4757,2,0),D471)</f>
        <v>4.4999999999999998E-2</v>
      </c>
      <c r="E472" s="52">
        <v>2.5000000000000001E-3</v>
      </c>
      <c r="F472">
        <f t="shared" si="99"/>
        <v>4.2394014962593429E-2</v>
      </c>
      <c r="G472">
        <f t="shared" si="100"/>
        <v>1.0102903951784206</v>
      </c>
      <c r="H472" s="56">
        <f t="shared" si="90"/>
        <v>26.413380447543375</v>
      </c>
      <c r="I472" s="55">
        <f t="shared" si="91"/>
        <v>2569.3591062450146</v>
      </c>
      <c r="J472" s="33">
        <f t="shared" si="87"/>
        <v>2530.1699418160438</v>
      </c>
      <c r="K472" s="34">
        <f t="shared" si="88"/>
        <v>39.269941816043684</v>
      </c>
      <c r="L472" s="32">
        <f t="shared" si="92"/>
        <v>24521100</v>
      </c>
      <c r="M472" s="32">
        <f t="shared" si="93"/>
        <v>25301699.418160439</v>
      </c>
      <c r="N472" s="34">
        <f t="shared" si="94"/>
        <v>24909000</v>
      </c>
      <c r="O472" s="34">
        <f t="shared" si="95"/>
        <v>780599.41816043854</v>
      </c>
      <c r="P472" s="34">
        <f t="shared" si="96"/>
        <v>387900</v>
      </c>
      <c r="Q472" s="60">
        <f t="shared" si="98"/>
        <v>780599.41816043854</v>
      </c>
      <c r="R472" s="60">
        <f t="shared" si="97"/>
        <v>780599.41816043854</v>
      </c>
      <c r="S472" s="61">
        <f t="shared" si="89"/>
        <v>3.1833784706250479E-2</v>
      </c>
    </row>
    <row r="473" spans="1:19" x14ac:dyDescent="0.25">
      <c r="A473" s="7">
        <v>42104</v>
      </c>
      <c r="B473" s="9">
        <v>2494.77</v>
      </c>
      <c r="C473">
        <f>+VLOOKUP($A473,'USD X Barril WTI'!$A$6060:$B$8189,2,0)</f>
        <v>51.63</v>
      </c>
      <c r="D473" s="36">
        <f>+IFERROR(VLOOKUP($A473,'TASA INTERVENCIÓN'!$A$9:$B$4757,2,0),D472)</f>
        <v>4.4999999999999998E-2</v>
      </c>
      <c r="E473" s="52">
        <v>2.5000000000000001E-3</v>
      </c>
      <c r="F473">
        <f t="shared" si="99"/>
        <v>4.2394014962593429E-2</v>
      </c>
      <c r="G473">
        <f t="shared" si="100"/>
        <v>1.0102903951784206</v>
      </c>
      <c r="H473" s="56">
        <f t="shared" si="90"/>
        <v>26.413380447543375</v>
      </c>
      <c r="I473" s="55">
        <f t="shared" si="91"/>
        <v>2573.268930074355</v>
      </c>
      <c r="J473" s="33">
        <f t="shared" si="87"/>
        <v>2512.1867727818676</v>
      </c>
      <c r="K473" s="34">
        <f t="shared" si="88"/>
        <v>17.416772781867621</v>
      </c>
      <c r="L473" s="32">
        <f t="shared" si="92"/>
        <v>24343100</v>
      </c>
      <c r="M473" s="32">
        <f t="shared" si="93"/>
        <v>25121867.727818675</v>
      </c>
      <c r="N473" s="34">
        <f t="shared" si="94"/>
        <v>24947700</v>
      </c>
      <c r="O473" s="34">
        <f t="shared" si="95"/>
        <v>778767.72781867534</v>
      </c>
      <c r="P473" s="34">
        <f t="shared" si="96"/>
        <v>604600</v>
      </c>
      <c r="Q473" s="60">
        <f t="shared" si="98"/>
        <v>778767.72781867534</v>
      </c>
      <c r="R473" s="60">
        <f t="shared" si="97"/>
        <v>778767.72781867534</v>
      </c>
      <c r="S473" s="61">
        <f t="shared" si="89"/>
        <v>3.1991312849171852E-2</v>
      </c>
    </row>
    <row r="474" spans="1:19" x14ac:dyDescent="0.25">
      <c r="A474" s="7">
        <v>42105</v>
      </c>
      <c r="B474" s="8">
        <v>2516.08</v>
      </c>
      <c r="C474" t="e">
        <f>+VLOOKUP($A474,'USD X Barril WTI'!$A$6060:$B$8189,2,0)</f>
        <v>#N/A</v>
      </c>
      <c r="D474" s="36">
        <f>+IFERROR(VLOOKUP($A474,'TASA INTERVENCIÓN'!$A$9:$B$4757,2,0),D473)</f>
        <v>4.4999999999999998E-2</v>
      </c>
      <c r="E474" s="52">
        <v>2.5000000000000001E-3</v>
      </c>
      <c r="F474">
        <f t="shared" si="99"/>
        <v>4.2394014962593429E-2</v>
      </c>
      <c r="G474">
        <f t="shared" si="100"/>
        <v>1.0102903951784206</v>
      </c>
      <c r="H474" s="56">
        <f t="shared" si="90"/>
        <v>26.413380447543375</v>
      </c>
      <c r="I474" s="55">
        <f t="shared" si="91"/>
        <v>2594.7982183956074</v>
      </c>
      <c r="J474" s="33">
        <f t="shared" si="87"/>
        <v>2482.605470011044</v>
      </c>
      <c r="K474" s="34">
        <f t="shared" si="88"/>
        <v>-33.474529988955965</v>
      </c>
      <c r="L474" s="32">
        <f t="shared" si="92"/>
        <v>24050300.000000004</v>
      </c>
      <c r="M474" s="32">
        <f t="shared" si="93"/>
        <v>24826054.700110439</v>
      </c>
      <c r="N474" s="34">
        <f t="shared" si="94"/>
        <v>25160800</v>
      </c>
      <c r="O474" s="34">
        <f t="shared" si="95"/>
        <v>775754.70011043549</v>
      </c>
      <c r="P474" s="34">
        <f t="shared" si="96"/>
        <v>1110499.9999999963</v>
      </c>
      <c r="Q474" s="60">
        <f t="shared" si="98"/>
        <v>775754.70011043549</v>
      </c>
      <c r="R474" s="60">
        <f t="shared" si="97"/>
        <v>775754.70011043549</v>
      </c>
      <c r="S474" s="61">
        <f t="shared" si="89"/>
        <v>3.2255510330866363E-2</v>
      </c>
    </row>
    <row r="475" spans="1:19" x14ac:dyDescent="0.25">
      <c r="A475" s="7">
        <v>42106</v>
      </c>
      <c r="B475" s="9">
        <v>2516.08</v>
      </c>
      <c r="C475" t="e">
        <f>+VLOOKUP($A475,'USD X Barril WTI'!$A$6060:$B$8189,2,0)</f>
        <v>#N/A</v>
      </c>
      <c r="D475" s="36">
        <f>+IFERROR(VLOOKUP($A475,'TASA INTERVENCIÓN'!$A$9:$B$4757,2,0),D474)</f>
        <v>4.4999999999999998E-2</v>
      </c>
      <c r="E475" s="52">
        <v>2.5000000000000001E-3</v>
      </c>
      <c r="F475">
        <f t="shared" si="99"/>
        <v>4.2394014962593429E-2</v>
      </c>
      <c r="G475">
        <f t="shared" si="100"/>
        <v>1.0102903951784206</v>
      </c>
      <c r="H475" s="56">
        <f t="shared" si="90"/>
        <v>26.413380447543375</v>
      </c>
      <c r="I475" s="55">
        <f t="shared" si="91"/>
        <v>2594.7982183956074</v>
      </c>
      <c r="J475" s="33">
        <f t="shared" si="87"/>
        <v>2484.3027578749434</v>
      </c>
      <c r="K475" s="34">
        <f t="shared" si="88"/>
        <v>-31.777242125056546</v>
      </c>
      <c r="L475" s="32">
        <f t="shared" si="92"/>
        <v>24067100</v>
      </c>
      <c r="M475" s="32">
        <f t="shared" si="93"/>
        <v>24843027.578749433</v>
      </c>
      <c r="N475" s="34">
        <f t="shared" si="94"/>
        <v>25160800</v>
      </c>
      <c r="O475" s="34">
        <f t="shared" si="95"/>
        <v>775927.57874943316</v>
      </c>
      <c r="P475" s="34">
        <f t="shared" si="96"/>
        <v>1093700</v>
      </c>
      <c r="Q475" s="60">
        <f t="shared" si="98"/>
        <v>775927.57874943316</v>
      </c>
      <c r="R475" s="60">
        <f t="shared" si="97"/>
        <v>775927.57874943316</v>
      </c>
      <c r="S475" s="61">
        <f t="shared" si="89"/>
        <v>3.2240177617969476E-2</v>
      </c>
    </row>
    <row r="476" spans="1:19" x14ac:dyDescent="0.25">
      <c r="A476" s="7">
        <v>42107</v>
      </c>
      <c r="B476" s="8">
        <v>2516.08</v>
      </c>
      <c r="C476">
        <f>+VLOOKUP($A476,'USD X Barril WTI'!$A$6060:$B$8189,2,0)</f>
        <v>51.95</v>
      </c>
      <c r="D476" s="36">
        <f>+IFERROR(VLOOKUP($A476,'TASA INTERVENCIÓN'!$A$9:$B$4757,2,0),D475)</f>
        <v>4.4999999999999998E-2</v>
      </c>
      <c r="E476" s="52">
        <v>2.5000000000000001E-3</v>
      </c>
      <c r="F476">
        <f t="shared" si="99"/>
        <v>4.2394014962593429E-2</v>
      </c>
      <c r="G476">
        <f t="shared" si="100"/>
        <v>1.0102903951784206</v>
      </c>
      <c r="H476" s="56">
        <f t="shared" si="90"/>
        <v>26.413380447543375</v>
      </c>
      <c r="I476" s="55">
        <f t="shared" si="91"/>
        <v>2594.7982183956074</v>
      </c>
      <c r="J476" s="33">
        <f t="shared" si="87"/>
        <v>2484.3027578749434</v>
      </c>
      <c r="K476" s="34">
        <f t="shared" si="88"/>
        <v>-31.777242125056546</v>
      </c>
      <c r="L476" s="32">
        <f t="shared" si="92"/>
        <v>24067100</v>
      </c>
      <c r="M476" s="32">
        <f t="shared" si="93"/>
        <v>24843027.578749433</v>
      </c>
      <c r="N476" s="34">
        <f t="shared" si="94"/>
        <v>25160800</v>
      </c>
      <c r="O476" s="34">
        <f t="shared" si="95"/>
        <v>775927.57874943316</v>
      </c>
      <c r="P476" s="34">
        <f t="shared" si="96"/>
        <v>1093700</v>
      </c>
      <c r="Q476" s="60">
        <f t="shared" si="98"/>
        <v>775927.57874943316</v>
      </c>
      <c r="R476" s="60">
        <f t="shared" si="97"/>
        <v>775927.57874943316</v>
      </c>
      <c r="S476" s="61">
        <f t="shared" si="89"/>
        <v>3.2240177617969476E-2</v>
      </c>
    </row>
    <row r="477" spans="1:19" x14ac:dyDescent="0.25">
      <c r="A477" s="7">
        <v>42108</v>
      </c>
      <c r="B477" s="9">
        <v>2537.33</v>
      </c>
      <c r="C477">
        <f>+VLOOKUP($A477,'USD X Barril WTI'!$A$6060:$B$8189,2,0)</f>
        <v>53.3</v>
      </c>
      <c r="D477" s="36">
        <f>+IFERROR(VLOOKUP($A477,'TASA INTERVENCIÓN'!$A$9:$B$4757,2,0),D476)</f>
        <v>4.4999999999999998E-2</v>
      </c>
      <c r="E477" s="52">
        <v>2.5000000000000001E-3</v>
      </c>
      <c r="F477">
        <f t="shared" si="99"/>
        <v>4.2394014962593429E-2</v>
      </c>
      <c r="G477">
        <f t="shared" si="100"/>
        <v>1.0102903951784206</v>
      </c>
      <c r="H477" s="56">
        <f t="shared" si="90"/>
        <v>26.413380447543375</v>
      </c>
      <c r="I477" s="55">
        <f t="shared" si="91"/>
        <v>2616.2668892931488</v>
      </c>
      <c r="J477" s="33">
        <f t="shared" ref="J477:J540" si="101">+I385</f>
        <v>2484.3027578749434</v>
      </c>
      <c r="K477" s="34">
        <f t="shared" si="88"/>
        <v>-53.027242125056546</v>
      </c>
      <c r="L477" s="32">
        <f t="shared" si="92"/>
        <v>24067100</v>
      </c>
      <c r="M477" s="32">
        <f t="shared" si="93"/>
        <v>24843027.578749433</v>
      </c>
      <c r="N477" s="34">
        <f t="shared" si="94"/>
        <v>25373300</v>
      </c>
      <c r="O477" s="34">
        <f t="shared" si="95"/>
        <v>775927.57874943316</v>
      </c>
      <c r="P477" s="34">
        <f t="shared" si="96"/>
        <v>1306200</v>
      </c>
      <c r="Q477" s="60">
        <f t="shared" si="98"/>
        <v>775927.57874943316</v>
      </c>
      <c r="R477" s="60">
        <f t="shared" si="97"/>
        <v>775927.57874943316</v>
      </c>
      <c r="S477" s="61">
        <f t="shared" si="89"/>
        <v>3.2240177617969476E-2</v>
      </c>
    </row>
    <row r="478" spans="1:19" x14ac:dyDescent="0.25">
      <c r="A478" s="7">
        <v>42109</v>
      </c>
      <c r="B478" s="8">
        <v>2550.83</v>
      </c>
      <c r="C478">
        <f>+VLOOKUP($A478,'USD X Barril WTI'!$A$6060:$B$8189,2,0)</f>
        <v>56.25</v>
      </c>
      <c r="D478" s="36">
        <f>+IFERROR(VLOOKUP($A478,'TASA INTERVENCIÓN'!$A$9:$B$4757,2,0),D477)</f>
        <v>4.4999999999999998E-2</v>
      </c>
      <c r="E478" s="52">
        <v>2.5000000000000001E-3</v>
      </c>
      <c r="F478">
        <f t="shared" si="99"/>
        <v>4.2394014962593429E-2</v>
      </c>
      <c r="G478">
        <f t="shared" si="100"/>
        <v>1.0102903951784206</v>
      </c>
      <c r="H478" s="56">
        <f t="shared" si="90"/>
        <v>26.413380447543375</v>
      </c>
      <c r="I478" s="55">
        <f t="shared" si="91"/>
        <v>2629.9058096280573</v>
      </c>
      <c r="J478" s="33">
        <f t="shared" si="101"/>
        <v>2484.3027578749434</v>
      </c>
      <c r="K478" s="34">
        <f t="shared" si="88"/>
        <v>-66.527242125056546</v>
      </c>
      <c r="L478" s="32">
        <f t="shared" si="92"/>
        <v>24067100</v>
      </c>
      <c r="M478" s="32">
        <f t="shared" si="93"/>
        <v>24843027.578749433</v>
      </c>
      <c r="N478" s="34">
        <f t="shared" si="94"/>
        <v>25508300</v>
      </c>
      <c r="O478" s="34">
        <f t="shared" si="95"/>
        <v>775927.57874943316</v>
      </c>
      <c r="P478" s="34">
        <f t="shared" si="96"/>
        <v>1441200</v>
      </c>
      <c r="Q478" s="60">
        <f t="shared" si="98"/>
        <v>775927.57874943316</v>
      </c>
      <c r="R478" s="60">
        <f t="shared" si="97"/>
        <v>775927.57874943316</v>
      </c>
      <c r="S478" s="61">
        <f t="shared" si="89"/>
        <v>3.2240177617969476E-2</v>
      </c>
    </row>
    <row r="479" spans="1:19" x14ac:dyDescent="0.25">
      <c r="A479" s="7">
        <v>42110</v>
      </c>
      <c r="B479" s="9">
        <v>2534.63</v>
      </c>
      <c r="C479">
        <f>+VLOOKUP($A479,'USD X Barril WTI'!$A$6060:$B$8189,2,0)</f>
        <v>56.69</v>
      </c>
      <c r="D479" s="36">
        <f>+IFERROR(VLOOKUP($A479,'TASA INTERVENCIÓN'!$A$9:$B$4757,2,0),D478)</f>
        <v>4.4999999999999998E-2</v>
      </c>
      <c r="E479" s="52">
        <v>2.5000000000000001E-3</v>
      </c>
      <c r="F479">
        <f t="shared" si="99"/>
        <v>4.2394014962593429E-2</v>
      </c>
      <c r="G479">
        <f t="shared" si="100"/>
        <v>1.0102903951784206</v>
      </c>
      <c r="H479" s="56">
        <f t="shared" si="90"/>
        <v>26.413380447543375</v>
      </c>
      <c r="I479" s="55">
        <f t="shared" si="91"/>
        <v>2613.5391052261671</v>
      </c>
      <c r="J479" s="33">
        <f t="shared" si="101"/>
        <v>2519.9862146326454</v>
      </c>
      <c r="K479" s="34">
        <f t="shared" si="88"/>
        <v>-14.643785367354667</v>
      </c>
      <c r="L479" s="32">
        <f t="shared" si="92"/>
        <v>24420300.000000004</v>
      </c>
      <c r="M479" s="32">
        <f t="shared" si="93"/>
        <v>25199862.146326456</v>
      </c>
      <c r="N479" s="34">
        <f t="shared" si="94"/>
        <v>25346300</v>
      </c>
      <c r="O479" s="34">
        <f t="shared" si="95"/>
        <v>779562.14632645249</v>
      </c>
      <c r="P479" s="34">
        <f t="shared" si="96"/>
        <v>925999.99999999627</v>
      </c>
      <c r="Q479" s="60">
        <f t="shared" si="98"/>
        <v>779562.14632645249</v>
      </c>
      <c r="R479" s="60">
        <f t="shared" si="97"/>
        <v>779562.14632645249</v>
      </c>
      <c r="S479" s="61">
        <f t="shared" si="89"/>
        <v>3.1922709644289886E-2</v>
      </c>
    </row>
    <row r="480" spans="1:19" x14ac:dyDescent="0.25">
      <c r="A480" s="7">
        <v>42111</v>
      </c>
      <c r="B480" s="8">
        <v>2493.9299999999998</v>
      </c>
      <c r="C480">
        <f>+VLOOKUP($A480,'USD X Barril WTI'!$A$6060:$B$8189,2,0)</f>
        <v>55.71</v>
      </c>
      <c r="D480" s="36">
        <f>+IFERROR(VLOOKUP($A480,'TASA INTERVENCIÓN'!$A$9:$B$4757,2,0),D479)</f>
        <v>4.4999999999999998E-2</v>
      </c>
      <c r="E480" s="52">
        <v>2.5000000000000001E-3</v>
      </c>
      <c r="F480">
        <f t="shared" si="99"/>
        <v>4.2394014962593429E-2</v>
      </c>
      <c r="G480">
        <f t="shared" si="100"/>
        <v>1.0102903951784206</v>
      </c>
      <c r="H480" s="56">
        <f t="shared" si="90"/>
        <v>26.413380447543375</v>
      </c>
      <c r="I480" s="55">
        <f t="shared" si="91"/>
        <v>2572.4202861424051</v>
      </c>
      <c r="J480" s="33">
        <f t="shared" si="101"/>
        <v>2516.7128737522671</v>
      </c>
      <c r="K480" s="34">
        <f t="shared" si="88"/>
        <v>22.782873752267278</v>
      </c>
      <c r="L480" s="32">
        <f t="shared" si="92"/>
        <v>24387900</v>
      </c>
      <c r="M480" s="32">
        <f t="shared" si="93"/>
        <v>25167128.737522673</v>
      </c>
      <c r="N480" s="34">
        <f t="shared" si="94"/>
        <v>24939300</v>
      </c>
      <c r="O480" s="34">
        <f t="shared" si="95"/>
        <v>779228.73752267286</v>
      </c>
      <c r="P480" s="34">
        <f t="shared" si="96"/>
        <v>551400</v>
      </c>
      <c r="Q480" s="60">
        <f t="shared" si="98"/>
        <v>779228.73752267286</v>
      </c>
      <c r="R480" s="60">
        <f t="shared" si="97"/>
        <v>779228.73752267286</v>
      </c>
      <c r="S480" s="61">
        <f t="shared" si="89"/>
        <v>3.195144877265664E-2</v>
      </c>
    </row>
    <row r="481" spans="1:19" x14ac:dyDescent="0.25">
      <c r="A481" s="7">
        <v>42112</v>
      </c>
      <c r="B481" s="9">
        <v>2495.0100000000002</v>
      </c>
      <c r="C481" t="e">
        <f>+VLOOKUP($A481,'USD X Barril WTI'!$A$6060:$B$8189,2,0)</f>
        <v>#N/A</v>
      </c>
      <c r="D481" s="36">
        <f>+IFERROR(VLOOKUP($A481,'TASA INTERVENCIÓN'!$A$9:$B$4757,2,0),D480)</f>
        <v>4.4999999999999998E-2</v>
      </c>
      <c r="E481" s="52">
        <v>2.5000000000000001E-3</v>
      </c>
      <c r="F481">
        <f t="shared" si="99"/>
        <v>4.2394014962593429E-2</v>
      </c>
      <c r="G481">
        <f t="shared" si="100"/>
        <v>1.0102903951784206</v>
      </c>
      <c r="H481" s="56">
        <f t="shared" si="90"/>
        <v>26.413380447543375</v>
      </c>
      <c r="I481" s="55">
        <f t="shared" si="91"/>
        <v>2573.5113997691983</v>
      </c>
      <c r="J481" s="33">
        <f t="shared" si="101"/>
        <v>2476.4224927925516</v>
      </c>
      <c r="K481" s="34">
        <f t="shared" si="88"/>
        <v>-18.587507207448652</v>
      </c>
      <c r="L481" s="32">
        <f t="shared" si="92"/>
        <v>23989100</v>
      </c>
      <c r="M481" s="32">
        <f t="shared" si="93"/>
        <v>24764224.927925516</v>
      </c>
      <c r="N481" s="34">
        <f t="shared" si="94"/>
        <v>24950100.000000004</v>
      </c>
      <c r="O481" s="34">
        <f t="shared" si="95"/>
        <v>775124.92792551592</v>
      </c>
      <c r="P481" s="34">
        <f t="shared" si="96"/>
        <v>961000.00000000373</v>
      </c>
      <c r="Q481" s="60">
        <f t="shared" si="98"/>
        <v>775124.92792551592</v>
      </c>
      <c r="R481" s="60">
        <f t="shared" si="97"/>
        <v>775124.92792551592</v>
      </c>
      <c r="S481" s="61">
        <f t="shared" si="89"/>
        <v>3.2311546824412583E-2</v>
      </c>
    </row>
    <row r="482" spans="1:19" x14ac:dyDescent="0.25">
      <c r="A482" s="7">
        <v>42113</v>
      </c>
      <c r="B482" s="8">
        <v>2495.0100000000002</v>
      </c>
      <c r="C482" t="e">
        <f>+VLOOKUP($A482,'USD X Barril WTI'!$A$6060:$B$8189,2,0)</f>
        <v>#N/A</v>
      </c>
      <c r="D482" s="36">
        <f>+IFERROR(VLOOKUP($A482,'TASA INTERVENCIÓN'!$A$9:$B$4757,2,0),D481)</f>
        <v>4.4999999999999998E-2</v>
      </c>
      <c r="E482" s="52">
        <v>2.5000000000000001E-3</v>
      </c>
      <c r="F482">
        <f t="shared" si="99"/>
        <v>4.2394014962593429E-2</v>
      </c>
      <c r="G482">
        <f t="shared" si="100"/>
        <v>1.0102903951784206</v>
      </c>
      <c r="H482" s="56">
        <f t="shared" si="90"/>
        <v>26.413380447543375</v>
      </c>
      <c r="I482" s="55">
        <f t="shared" si="91"/>
        <v>2573.5113997691983</v>
      </c>
      <c r="J482" s="33">
        <f t="shared" si="101"/>
        <v>2461.2681368648755</v>
      </c>
      <c r="K482" s="34">
        <f t="shared" si="88"/>
        <v>-33.741863135124731</v>
      </c>
      <c r="L482" s="32">
        <f t="shared" si="92"/>
        <v>23839100</v>
      </c>
      <c r="M482" s="32">
        <f t="shared" si="93"/>
        <v>24612681.368648756</v>
      </c>
      <c r="N482" s="34">
        <f t="shared" si="94"/>
        <v>24950100.000000004</v>
      </c>
      <c r="O482" s="34">
        <f t="shared" si="95"/>
        <v>773581.3686487563</v>
      </c>
      <c r="P482" s="34">
        <f t="shared" si="96"/>
        <v>1111000.0000000037</v>
      </c>
      <c r="Q482" s="60">
        <f t="shared" si="98"/>
        <v>773581.3686487563</v>
      </c>
      <c r="R482" s="60">
        <f t="shared" si="97"/>
        <v>773581.3686487563</v>
      </c>
      <c r="S482" s="61">
        <f t="shared" si="89"/>
        <v>3.2450107959140918E-2</v>
      </c>
    </row>
    <row r="483" spans="1:19" x14ac:dyDescent="0.25">
      <c r="A483" s="7">
        <v>42114</v>
      </c>
      <c r="B483" s="9">
        <v>2495.0100000000002</v>
      </c>
      <c r="C483">
        <f>+VLOOKUP($A483,'USD X Barril WTI'!$A$6060:$B$8189,2,0)</f>
        <v>56.37</v>
      </c>
      <c r="D483" s="36">
        <f>+IFERROR(VLOOKUP($A483,'TASA INTERVENCIÓN'!$A$9:$B$4757,2,0),D482)</f>
        <v>4.4999999999999998E-2</v>
      </c>
      <c r="E483" s="52">
        <v>2.5000000000000001E-3</v>
      </c>
      <c r="F483">
        <f t="shared" si="99"/>
        <v>4.2394014962593429E-2</v>
      </c>
      <c r="G483">
        <f t="shared" si="100"/>
        <v>1.0102903951784206</v>
      </c>
      <c r="H483" s="56">
        <f t="shared" si="90"/>
        <v>26.413380447543375</v>
      </c>
      <c r="I483" s="55">
        <f t="shared" si="91"/>
        <v>2573.5113997691983</v>
      </c>
      <c r="J483" s="33">
        <f t="shared" si="101"/>
        <v>2461.2681368648755</v>
      </c>
      <c r="K483" s="34">
        <f t="shared" si="88"/>
        <v>-33.741863135124731</v>
      </c>
      <c r="L483" s="32">
        <f t="shared" si="92"/>
        <v>23839100</v>
      </c>
      <c r="M483" s="32">
        <f t="shared" si="93"/>
        <v>24612681.368648756</v>
      </c>
      <c r="N483" s="34">
        <f t="shared" si="94"/>
        <v>24950100.000000004</v>
      </c>
      <c r="O483" s="34">
        <f t="shared" si="95"/>
        <v>773581.3686487563</v>
      </c>
      <c r="P483" s="34">
        <f t="shared" si="96"/>
        <v>1111000.0000000037</v>
      </c>
      <c r="Q483" s="60">
        <f t="shared" si="98"/>
        <v>773581.3686487563</v>
      </c>
      <c r="R483" s="60">
        <f t="shared" si="97"/>
        <v>773581.3686487563</v>
      </c>
      <c r="S483" s="61">
        <f t="shared" si="89"/>
        <v>3.2450107959140918E-2</v>
      </c>
    </row>
    <row r="484" spans="1:19" x14ac:dyDescent="0.25">
      <c r="A484" s="7">
        <v>42115</v>
      </c>
      <c r="B484" s="8">
        <v>2487.0700000000002</v>
      </c>
      <c r="C484">
        <f>+VLOOKUP($A484,'USD X Barril WTI'!$A$6060:$B$8189,2,0)</f>
        <v>55.58</v>
      </c>
      <c r="D484" s="36">
        <f>+IFERROR(VLOOKUP($A484,'TASA INTERVENCIÓN'!$A$9:$B$4757,2,0),D483)</f>
        <v>4.4999999999999998E-2</v>
      </c>
      <c r="E484" s="52">
        <v>2.5000000000000001E-3</v>
      </c>
      <c r="F484">
        <f t="shared" si="99"/>
        <v>4.2394014962593429E-2</v>
      </c>
      <c r="G484">
        <f t="shared" si="100"/>
        <v>1.0102903951784206</v>
      </c>
      <c r="H484" s="56">
        <f t="shared" si="90"/>
        <v>26.413380447543375</v>
      </c>
      <c r="I484" s="55">
        <f t="shared" si="91"/>
        <v>2565.4896940314816</v>
      </c>
      <c r="J484" s="33">
        <f t="shared" si="101"/>
        <v>2461.2681368648755</v>
      </c>
      <c r="K484" s="34">
        <f t="shared" si="88"/>
        <v>-25.801863135124677</v>
      </c>
      <c r="L484" s="32">
        <f t="shared" si="92"/>
        <v>23839100</v>
      </c>
      <c r="M484" s="32">
        <f t="shared" si="93"/>
        <v>24612681.368648756</v>
      </c>
      <c r="N484" s="34">
        <f t="shared" si="94"/>
        <v>24870700</v>
      </c>
      <c r="O484" s="34">
        <f t="shared" si="95"/>
        <v>773581.3686487563</v>
      </c>
      <c r="P484" s="34">
        <f t="shared" si="96"/>
        <v>1031600</v>
      </c>
      <c r="Q484" s="60">
        <f t="shared" si="98"/>
        <v>773581.3686487563</v>
      </c>
      <c r="R484" s="60">
        <f t="shared" si="97"/>
        <v>773581.3686487563</v>
      </c>
      <c r="S484" s="61">
        <f t="shared" si="89"/>
        <v>3.2450107959140918E-2</v>
      </c>
    </row>
    <row r="485" spans="1:19" x14ac:dyDescent="0.25">
      <c r="A485" s="7">
        <v>42116</v>
      </c>
      <c r="B485" s="9">
        <v>2469.0300000000002</v>
      </c>
      <c r="C485">
        <f>+VLOOKUP($A485,'USD X Barril WTI'!$A$6060:$B$8189,2,0)</f>
        <v>56.17</v>
      </c>
      <c r="D485" s="36">
        <f>+IFERROR(VLOOKUP($A485,'TASA INTERVENCIÓN'!$A$9:$B$4757,2,0),D484)</f>
        <v>4.4999999999999998E-2</v>
      </c>
      <c r="E485" s="52">
        <v>2.5000000000000001E-3</v>
      </c>
      <c r="F485">
        <f t="shared" si="99"/>
        <v>4.2394014962593429E-2</v>
      </c>
      <c r="G485">
        <f t="shared" si="100"/>
        <v>1.0102903951784206</v>
      </c>
      <c r="H485" s="56">
        <f t="shared" si="90"/>
        <v>26.413380447543375</v>
      </c>
      <c r="I485" s="55">
        <f t="shared" si="91"/>
        <v>2547.2640553024626</v>
      </c>
      <c r="J485" s="33">
        <f t="shared" si="101"/>
        <v>2461.2681368648755</v>
      </c>
      <c r="K485" s="34">
        <f t="shared" ref="K485:K548" si="102">+J485-B485</f>
        <v>-7.7618631351247132</v>
      </c>
      <c r="L485" s="32">
        <f t="shared" si="92"/>
        <v>23839100</v>
      </c>
      <c r="M485" s="32">
        <f t="shared" si="93"/>
        <v>24612681.368648756</v>
      </c>
      <c r="N485" s="34">
        <f t="shared" si="94"/>
        <v>24690300.000000004</v>
      </c>
      <c r="O485" s="34">
        <f t="shared" si="95"/>
        <v>773581.3686487563</v>
      </c>
      <c r="P485" s="34">
        <f t="shared" si="96"/>
        <v>851200.00000000373</v>
      </c>
      <c r="Q485" s="60">
        <f t="shared" si="98"/>
        <v>773581.3686487563</v>
      </c>
      <c r="R485" s="60">
        <f t="shared" si="97"/>
        <v>773581.3686487563</v>
      </c>
      <c r="S485" s="61">
        <f t="shared" ref="S485:S548" si="103">+R485/L485</f>
        <v>3.2450107959140918E-2</v>
      </c>
    </row>
    <row r="486" spans="1:19" x14ac:dyDescent="0.25">
      <c r="A486" s="7">
        <v>42117</v>
      </c>
      <c r="B486" s="8">
        <v>2488.5</v>
      </c>
      <c r="C486">
        <f>+VLOOKUP($A486,'USD X Barril WTI'!$A$6060:$B$8189,2,0)</f>
        <v>56.59</v>
      </c>
      <c r="D486" s="36">
        <f>+IFERROR(VLOOKUP($A486,'TASA INTERVENCIÓN'!$A$9:$B$4757,2,0),D485)</f>
        <v>4.4999999999999998E-2</v>
      </c>
      <c r="E486" s="52">
        <v>2.5000000000000001E-3</v>
      </c>
      <c r="F486">
        <f t="shared" si="99"/>
        <v>4.2394014962593429E-2</v>
      </c>
      <c r="G486">
        <f t="shared" si="100"/>
        <v>1.0102903951784206</v>
      </c>
      <c r="H486" s="56">
        <f t="shared" ref="H486:H549" si="104">+_xlfn.STDEV.S(A396:A486)</f>
        <v>26.413380447543375</v>
      </c>
      <c r="I486" s="55">
        <f t="shared" ref="I486:I549" si="105">+(B486*G486)+($B$1644*H486)</f>
        <v>2566.9344092965866</v>
      </c>
      <c r="J486" s="33">
        <f t="shared" si="101"/>
        <v>2450.6903964273574</v>
      </c>
      <c r="K486" s="34">
        <f t="shared" si="102"/>
        <v>-37.809603572642573</v>
      </c>
      <c r="L486" s="32">
        <f t="shared" ref="L486:L549" si="106">+$L$99*B394</f>
        <v>23734400</v>
      </c>
      <c r="M486" s="32">
        <f t="shared" ref="M486:M549" si="107">+($L$99*I394)</f>
        <v>24506903.964273576</v>
      </c>
      <c r="N486" s="34">
        <f t="shared" ref="N486:N549" si="108">+$L$99*B486</f>
        <v>24885000</v>
      </c>
      <c r="O486" s="34">
        <f t="shared" ref="O486:O549" si="109">+M486-L486</f>
        <v>772503.96427357569</v>
      </c>
      <c r="P486" s="34">
        <f t="shared" ref="P486:P549" si="110">+N486-L486</f>
        <v>1150600</v>
      </c>
      <c r="Q486" s="60">
        <f t="shared" si="98"/>
        <v>772503.96427357569</v>
      </c>
      <c r="R486" s="60">
        <f t="shared" ref="R486:R549" si="111">+M486-L486</f>
        <v>772503.96427357569</v>
      </c>
      <c r="S486" s="61">
        <f t="shared" si="103"/>
        <v>3.2547861512133264E-2</v>
      </c>
    </row>
    <row r="487" spans="1:19" x14ac:dyDescent="0.25">
      <c r="A487" s="7">
        <v>42118</v>
      </c>
      <c r="B487" s="9">
        <v>2471.21</v>
      </c>
      <c r="C487">
        <f>+VLOOKUP($A487,'USD X Barril WTI'!$A$6060:$B$8189,2,0)</f>
        <v>55.98</v>
      </c>
      <c r="D487" s="36">
        <f>+IFERROR(VLOOKUP($A487,'TASA INTERVENCIÓN'!$A$9:$B$4757,2,0),D486)</f>
        <v>4.4999999999999998E-2</v>
      </c>
      <c r="E487" s="52">
        <v>2.5000000000000001E-3</v>
      </c>
      <c r="F487">
        <f t="shared" si="99"/>
        <v>4.2394014962593429E-2</v>
      </c>
      <c r="G487">
        <f t="shared" si="100"/>
        <v>1.0102903951784206</v>
      </c>
      <c r="H487" s="56">
        <f t="shared" si="104"/>
        <v>26.413380447543375</v>
      </c>
      <c r="I487" s="55">
        <f t="shared" si="105"/>
        <v>2549.4664883639516</v>
      </c>
      <c r="J487" s="33">
        <f t="shared" si="101"/>
        <v>2438.6679407247343</v>
      </c>
      <c r="K487" s="34">
        <f t="shared" si="102"/>
        <v>-32.542059275265729</v>
      </c>
      <c r="L487" s="32">
        <f t="shared" si="106"/>
        <v>23615400</v>
      </c>
      <c r="M487" s="32">
        <f t="shared" si="107"/>
        <v>24386679.407247342</v>
      </c>
      <c r="N487" s="34">
        <f t="shared" si="108"/>
        <v>24712100</v>
      </c>
      <c r="O487" s="34">
        <f t="shared" si="109"/>
        <v>771279.40724734217</v>
      </c>
      <c r="P487" s="34">
        <f t="shared" si="110"/>
        <v>1096700</v>
      </c>
      <c r="Q487" s="60">
        <f t="shared" si="98"/>
        <v>771279.40724734217</v>
      </c>
      <c r="R487" s="60">
        <f t="shared" si="111"/>
        <v>771279.40724734217</v>
      </c>
      <c r="S487" s="61">
        <f t="shared" si="103"/>
        <v>3.2660018769419201E-2</v>
      </c>
    </row>
    <row r="488" spans="1:19" x14ac:dyDescent="0.25">
      <c r="A488" s="7">
        <v>42119</v>
      </c>
      <c r="B488" s="8">
        <v>2461.17</v>
      </c>
      <c r="C488" t="e">
        <f>+VLOOKUP($A488,'USD X Barril WTI'!$A$6060:$B$8189,2,0)</f>
        <v>#N/A</v>
      </c>
      <c r="D488" s="36">
        <f>+IFERROR(VLOOKUP($A488,'TASA INTERVENCIÓN'!$A$9:$B$4757,2,0),D487)</f>
        <v>4.4999999999999998E-2</v>
      </c>
      <c r="E488" s="52">
        <v>2.5000000000000001E-3</v>
      </c>
      <c r="F488">
        <f t="shared" si="99"/>
        <v>4.2394014962593429E-2</v>
      </c>
      <c r="G488">
        <f t="shared" si="100"/>
        <v>1.0102903951784206</v>
      </c>
      <c r="H488" s="56">
        <f t="shared" si="104"/>
        <v>26.413380447543375</v>
      </c>
      <c r="I488" s="55">
        <f t="shared" si="105"/>
        <v>2539.3231727963603</v>
      </c>
      <c r="J488" s="33">
        <f t="shared" si="101"/>
        <v>2447.9727152643272</v>
      </c>
      <c r="K488" s="34">
        <f t="shared" si="102"/>
        <v>-13.197284735672838</v>
      </c>
      <c r="L488" s="32">
        <f t="shared" si="106"/>
        <v>23707500</v>
      </c>
      <c r="M488" s="32">
        <f t="shared" si="107"/>
        <v>24479727.152643271</v>
      </c>
      <c r="N488" s="34">
        <f t="shared" si="108"/>
        <v>24611700</v>
      </c>
      <c r="O488" s="34">
        <f t="shared" si="109"/>
        <v>772227.15264327079</v>
      </c>
      <c r="P488" s="34">
        <f t="shared" si="110"/>
        <v>904200</v>
      </c>
      <c r="Q488" s="60">
        <f t="shared" si="98"/>
        <v>772227.15264327079</v>
      </c>
      <c r="R488" s="60">
        <f t="shared" si="111"/>
        <v>772227.15264327079</v>
      </c>
      <c r="S488" s="61">
        <f t="shared" si="103"/>
        <v>3.2573116213994342E-2</v>
      </c>
    </row>
    <row r="489" spans="1:19" x14ac:dyDescent="0.25">
      <c r="A489" s="7">
        <v>42120</v>
      </c>
      <c r="B489" s="9">
        <v>2461.17</v>
      </c>
      <c r="C489" t="e">
        <f>+VLOOKUP($A489,'USD X Barril WTI'!$A$6060:$B$8189,2,0)</f>
        <v>#N/A</v>
      </c>
      <c r="D489" s="36">
        <f>+IFERROR(VLOOKUP($A489,'TASA INTERVENCIÓN'!$A$9:$B$4757,2,0),D488)</f>
        <v>4.4999999999999998E-2</v>
      </c>
      <c r="E489" s="52">
        <v>2.5000000000000001E-3</v>
      </c>
      <c r="F489">
        <f t="shared" si="99"/>
        <v>4.2394014962593429E-2</v>
      </c>
      <c r="G489">
        <f t="shared" si="100"/>
        <v>1.0102903951784206</v>
      </c>
      <c r="H489" s="56">
        <f t="shared" si="104"/>
        <v>26.413380447543375</v>
      </c>
      <c r="I489" s="55">
        <f t="shared" si="105"/>
        <v>2539.3231727963603</v>
      </c>
      <c r="J489" s="33">
        <f t="shared" si="101"/>
        <v>2463.8847889883878</v>
      </c>
      <c r="K489" s="34">
        <f t="shared" si="102"/>
        <v>2.7147889883876815</v>
      </c>
      <c r="L489" s="32">
        <f t="shared" si="106"/>
        <v>23865000</v>
      </c>
      <c r="M489" s="32">
        <f t="shared" si="107"/>
        <v>24638847.889883876</v>
      </c>
      <c r="N489" s="34">
        <f t="shared" si="108"/>
        <v>24611700</v>
      </c>
      <c r="O489" s="34">
        <f t="shared" si="109"/>
        <v>773847.88988387585</v>
      </c>
      <c r="P489" s="34">
        <f t="shared" si="110"/>
        <v>746700</v>
      </c>
      <c r="Q489" s="60">
        <f t="shared" si="98"/>
        <v>773847.88988387585</v>
      </c>
      <c r="R489" s="60">
        <f t="shared" si="111"/>
        <v>773847.88988387585</v>
      </c>
      <c r="S489" s="61">
        <f t="shared" si="103"/>
        <v>3.2426058658448602E-2</v>
      </c>
    </row>
    <row r="490" spans="1:19" x14ac:dyDescent="0.25">
      <c r="A490" s="7">
        <v>42121</v>
      </c>
      <c r="B490" s="8">
        <v>2461.17</v>
      </c>
      <c r="C490">
        <f>+VLOOKUP($A490,'USD X Barril WTI'!$A$6060:$B$8189,2,0)</f>
        <v>55.56</v>
      </c>
      <c r="D490" s="36">
        <f>+IFERROR(VLOOKUP($A490,'TASA INTERVENCIÓN'!$A$9:$B$4757,2,0),D489)</f>
        <v>4.4999999999999998E-2</v>
      </c>
      <c r="E490" s="52">
        <v>2.5000000000000001E-3</v>
      </c>
      <c r="F490">
        <f t="shared" si="99"/>
        <v>4.2394014962593429E-2</v>
      </c>
      <c r="G490">
        <f t="shared" si="100"/>
        <v>1.0102903951784206</v>
      </c>
      <c r="H490" s="56">
        <f t="shared" si="104"/>
        <v>26.413380447543375</v>
      </c>
      <c r="I490" s="55">
        <f t="shared" si="105"/>
        <v>2539.3231727963603</v>
      </c>
      <c r="J490" s="33">
        <f t="shared" si="101"/>
        <v>2463.8847889883878</v>
      </c>
      <c r="K490" s="34">
        <f t="shared" si="102"/>
        <v>2.7147889883876815</v>
      </c>
      <c r="L490" s="32">
        <f t="shared" si="106"/>
        <v>23865000</v>
      </c>
      <c r="M490" s="32">
        <f t="shared" si="107"/>
        <v>24638847.889883876</v>
      </c>
      <c r="N490" s="34">
        <f t="shared" si="108"/>
        <v>24611700</v>
      </c>
      <c r="O490" s="34">
        <f t="shared" si="109"/>
        <v>773847.88988387585</v>
      </c>
      <c r="P490" s="34">
        <f t="shared" si="110"/>
        <v>746700</v>
      </c>
      <c r="Q490" s="60">
        <f t="shared" si="98"/>
        <v>773847.88988387585</v>
      </c>
      <c r="R490" s="60">
        <f t="shared" si="111"/>
        <v>773847.88988387585</v>
      </c>
      <c r="S490" s="61">
        <f t="shared" si="103"/>
        <v>3.2426058658448602E-2</v>
      </c>
    </row>
    <row r="491" spans="1:19" x14ac:dyDescent="0.25">
      <c r="A491" s="7">
        <v>42122</v>
      </c>
      <c r="B491" s="9">
        <v>2419.81</v>
      </c>
      <c r="C491">
        <f>+VLOOKUP($A491,'USD X Barril WTI'!$A$6060:$B$8189,2,0)</f>
        <v>57.05</v>
      </c>
      <c r="D491" s="36">
        <f>+IFERROR(VLOOKUP($A491,'TASA INTERVENCIÓN'!$A$9:$B$4757,2,0),D490)</f>
        <v>4.4999999999999998E-2</v>
      </c>
      <c r="E491" s="52">
        <v>2.5000000000000001E-3</v>
      </c>
      <c r="F491">
        <f t="shared" si="99"/>
        <v>4.2394014962593429E-2</v>
      </c>
      <c r="G491">
        <f t="shared" si="100"/>
        <v>1.0102903951784206</v>
      </c>
      <c r="H491" s="56">
        <f t="shared" si="104"/>
        <v>26.413380447543375</v>
      </c>
      <c r="I491" s="55">
        <f t="shared" si="105"/>
        <v>2497.5375620517807</v>
      </c>
      <c r="J491" s="33">
        <f t="shared" si="101"/>
        <v>2463.8847889883878</v>
      </c>
      <c r="K491" s="34">
        <f t="shared" si="102"/>
        <v>44.074788988387809</v>
      </c>
      <c r="L491" s="32">
        <f t="shared" si="106"/>
        <v>23865000</v>
      </c>
      <c r="M491" s="32">
        <f t="shared" si="107"/>
        <v>24638847.889883876</v>
      </c>
      <c r="N491" s="34">
        <f t="shared" si="108"/>
        <v>24198100</v>
      </c>
      <c r="O491" s="34">
        <f t="shared" si="109"/>
        <v>773847.88988387585</v>
      </c>
      <c r="P491" s="34">
        <f t="shared" si="110"/>
        <v>333100</v>
      </c>
      <c r="Q491" s="60">
        <f t="shared" si="98"/>
        <v>773847.88988387585</v>
      </c>
      <c r="R491" s="60">
        <f t="shared" si="111"/>
        <v>773847.88988387585</v>
      </c>
      <c r="S491" s="61">
        <f t="shared" si="103"/>
        <v>3.2426058658448602E-2</v>
      </c>
    </row>
    <row r="492" spans="1:19" x14ac:dyDescent="0.25">
      <c r="A492" s="7">
        <v>42123</v>
      </c>
      <c r="B492" s="8">
        <v>2393.42</v>
      </c>
      <c r="C492">
        <f>+VLOOKUP($A492,'USD X Barril WTI'!$A$6060:$B$8189,2,0)</f>
        <v>58.55</v>
      </c>
      <c r="D492" s="36">
        <f>+IFERROR(VLOOKUP($A492,'TASA INTERVENCIÓN'!$A$9:$B$4757,2,0),D491)</f>
        <v>4.4999999999999998E-2</v>
      </c>
      <c r="E492" s="52">
        <v>2.5000000000000001E-3</v>
      </c>
      <c r="F492">
        <f t="shared" si="99"/>
        <v>4.2394014962593429E-2</v>
      </c>
      <c r="G492">
        <f t="shared" si="100"/>
        <v>1.0102903951784206</v>
      </c>
      <c r="H492" s="56">
        <f t="shared" si="104"/>
        <v>26.413380447543375</v>
      </c>
      <c r="I492" s="55">
        <f t="shared" si="105"/>
        <v>2470.8759985230222</v>
      </c>
      <c r="J492" s="33">
        <f t="shared" si="101"/>
        <v>2463.6625251014484</v>
      </c>
      <c r="K492" s="34">
        <f t="shared" si="102"/>
        <v>70.242525101448336</v>
      </c>
      <c r="L492" s="32">
        <f t="shared" si="106"/>
        <v>23862800.000000004</v>
      </c>
      <c r="M492" s="32">
        <f t="shared" si="107"/>
        <v>24636625.251014486</v>
      </c>
      <c r="N492" s="34">
        <f t="shared" si="108"/>
        <v>23934200</v>
      </c>
      <c r="O492" s="34">
        <f t="shared" si="109"/>
        <v>773825.25101448223</v>
      </c>
      <c r="P492" s="34">
        <f t="shared" si="110"/>
        <v>71399.999999996275</v>
      </c>
      <c r="Q492" s="60">
        <f t="shared" ref="Q492:Q555" si="112">+IF(P492&gt;0,M492-L492,O492+P492)</f>
        <v>773825.25101448223</v>
      </c>
      <c r="R492" s="60">
        <f t="shared" si="111"/>
        <v>773825.25101448223</v>
      </c>
      <c r="S492" s="61">
        <f t="shared" si="103"/>
        <v>3.2428099427329653E-2</v>
      </c>
    </row>
    <row r="493" spans="1:19" x14ac:dyDescent="0.25">
      <c r="A493" s="7">
        <v>42124</v>
      </c>
      <c r="B493" s="9">
        <v>2388.06</v>
      </c>
      <c r="C493">
        <f>+VLOOKUP($A493,'USD X Barril WTI'!$A$6060:$B$8189,2,0)</f>
        <v>59.62</v>
      </c>
      <c r="D493" s="36">
        <f>+IFERROR(VLOOKUP($A493,'TASA INTERVENCIÓN'!$A$9:$B$4757,2,0),D492)</f>
        <v>4.4999999999999998E-2</v>
      </c>
      <c r="E493" s="52">
        <v>2.5000000000000001E-3</v>
      </c>
      <c r="F493">
        <f t="shared" si="99"/>
        <v>4.2394014962593429E-2</v>
      </c>
      <c r="G493">
        <f t="shared" si="100"/>
        <v>1.0102903951784206</v>
      </c>
      <c r="H493" s="56">
        <f t="shared" si="104"/>
        <v>26.413380447543375</v>
      </c>
      <c r="I493" s="55">
        <f t="shared" si="105"/>
        <v>2465.4608420048658</v>
      </c>
      <c r="J493" s="33">
        <f t="shared" si="101"/>
        <v>2458.4393237583758</v>
      </c>
      <c r="K493" s="34">
        <f t="shared" si="102"/>
        <v>70.379323758375904</v>
      </c>
      <c r="L493" s="32">
        <f t="shared" si="106"/>
        <v>23811100</v>
      </c>
      <c r="M493" s="32">
        <f t="shared" si="107"/>
        <v>24584393.23758376</v>
      </c>
      <c r="N493" s="34">
        <f t="shared" si="108"/>
        <v>23880600</v>
      </c>
      <c r="O493" s="34">
        <f t="shared" si="109"/>
        <v>773293.23758376017</v>
      </c>
      <c r="P493" s="34">
        <f t="shared" si="110"/>
        <v>69500</v>
      </c>
      <c r="Q493" s="60">
        <f t="shared" si="112"/>
        <v>773293.23758376017</v>
      </c>
      <c r="R493" s="60">
        <f t="shared" si="111"/>
        <v>773293.23758376017</v>
      </c>
      <c r="S493" s="61">
        <f t="shared" si="103"/>
        <v>3.2476166056325001E-2</v>
      </c>
    </row>
    <row r="494" spans="1:19" x14ac:dyDescent="0.25">
      <c r="A494" s="7">
        <v>42125</v>
      </c>
      <c r="B494" s="8">
        <v>2393.58</v>
      </c>
      <c r="C494">
        <f>+VLOOKUP($A494,'USD X Barril WTI'!$A$6060:$B$8189,2,0)</f>
        <v>59.1</v>
      </c>
      <c r="D494" s="36">
        <f>+IFERROR(VLOOKUP($A494,'TASA INTERVENCIÓN'!$A$9:$B$4757,2,0),D493)</f>
        <v>4.4999999999999998E-2</v>
      </c>
      <c r="E494" s="52">
        <v>2.5000000000000001E-3</v>
      </c>
      <c r="F494">
        <f t="shared" si="99"/>
        <v>4.2394014962593429E-2</v>
      </c>
      <c r="G494">
        <f t="shared" si="100"/>
        <v>1.0102903951784206</v>
      </c>
      <c r="H494" s="56">
        <f t="shared" si="104"/>
        <v>26.413380447543375</v>
      </c>
      <c r="I494" s="55">
        <f t="shared" si="105"/>
        <v>2471.0376449862506</v>
      </c>
      <c r="J494" s="33">
        <f t="shared" si="101"/>
        <v>2439.5569962724912</v>
      </c>
      <c r="K494" s="34">
        <f t="shared" si="102"/>
        <v>45.976996272491306</v>
      </c>
      <c r="L494" s="32">
        <f t="shared" si="106"/>
        <v>23624200</v>
      </c>
      <c r="M494" s="32">
        <f t="shared" si="107"/>
        <v>24395569.962724913</v>
      </c>
      <c r="N494" s="34">
        <f t="shared" si="108"/>
        <v>23935800</v>
      </c>
      <c r="O494" s="34">
        <f t="shared" si="109"/>
        <v>771369.96272491291</v>
      </c>
      <c r="P494" s="34">
        <f t="shared" si="110"/>
        <v>311600</v>
      </c>
      <c r="Q494" s="60">
        <f t="shared" si="112"/>
        <v>771369.96272491291</v>
      </c>
      <c r="R494" s="60">
        <f t="shared" si="111"/>
        <v>771369.96272491291</v>
      </c>
      <c r="S494" s="61">
        <f t="shared" si="103"/>
        <v>3.2651686098361547E-2</v>
      </c>
    </row>
    <row r="495" spans="1:19" x14ac:dyDescent="0.25">
      <c r="A495" s="7">
        <v>42126</v>
      </c>
      <c r="B495" s="9">
        <v>2393.58</v>
      </c>
      <c r="C495" t="e">
        <f>+VLOOKUP($A495,'USD X Barril WTI'!$A$6060:$B$8189,2,0)</f>
        <v>#N/A</v>
      </c>
      <c r="D495" s="36">
        <f>+IFERROR(VLOOKUP($A495,'TASA INTERVENCIÓN'!$A$9:$B$4757,2,0),D494)</f>
        <v>4.4999999999999998E-2</v>
      </c>
      <c r="E495" s="52">
        <v>2.5000000000000001E-3</v>
      </c>
      <c r="F495">
        <f t="shared" si="99"/>
        <v>4.2394014962593429E-2</v>
      </c>
      <c r="G495">
        <f t="shared" si="100"/>
        <v>1.0102903951784206</v>
      </c>
      <c r="H495" s="56">
        <f t="shared" si="104"/>
        <v>26.413380447543375</v>
      </c>
      <c r="I495" s="55">
        <f t="shared" si="105"/>
        <v>2471.0376449862506</v>
      </c>
      <c r="J495" s="33">
        <f t="shared" si="101"/>
        <v>2474.8464397760731</v>
      </c>
      <c r="K495" s="34">
        <f t="shared" si="102"/>
        <v>81.266439776073184</v>
      </c>
      <c r="L495" s="32">
        <f t="shared" si="106"/>
        <v>23973500</v>
      </c>
      <c r="M495" s="32">
        <f t="shared" si="107"/>
        <v>24748464.39776073</v>
      </c>
      <c r="N495" s="34">
        <f t="shared" si="108"/>
        <v>23935800</v>
      </c>
      <c r="O495" s="34">
        <f t="shared" si="109"/>
        <v>774964.39776073024</v>
      </c>
      <c r="P495" s="34">
        <f t="shared" si="110"/>
        <v>-37700</v>
      </c>
      <c r="Q495" s="60">
        <f t="shared" si="112"/>
        <v>737264.39776073024</v>
      </c>
      <c r="R495" s="60">
        <f t="shared" si="111"/>
        <v>774964.39776073024</v>
      </c>
      <c r="S495" s="61">
        <f t="shared" si="103"/>
        <v>3.2325876395216814E-2</v>
      </c>
    </row>
    <row r="496" spans="1:19" x14ac:dyDescent="0.25">
      <c r="A496" s="7">
        <v>42127</v>
      </c>
      <c r="B496" s="8">
        <v>2393.58</v>
      </c>
      <c r="C496" t="e">
        <f>+VLOOKUP($A496,'USD X Barril WTI'!$A$6060:$B$8189,2,0)</f>
        <v>#N/A</v>
      </c>
      <c r="D496" s="36">
        <f>+IFERROR(VLOOKUP($A496,'TASA INTERVENCIÓN'!$A$9:$B$4757,2,0),D495)</f>
        <v>4.4999999999999998E-2</v>
      </c>
      <c r="E496" s="52">
        <v>2.5000000000000001E-3</v>
      </c>
      <c r="F496">
        <f t="shared" si="99"/>
        <v>4.2394014962593429E-2</v>
      </c>
      <c r="G496">
        <f t="shared" si="100"/>
        <v>1.0102903951784206</v>
      </c>
      <c r="H496" s="56">
        <f t="shared" si="104"/>
        <v>26.413380447543375</v>
      </c>
      <c r="I496" s="55">
        <f t="shared" si="105"/>
        <v>2471.0376449862506</v>
      </c>
      <c r="J496" s="33">
        <f t="shared" si="101"/>
        <v>2519.0466445651291</v>
      </c>
      <c r="K496" s="34">
        <f t="shared" si="102"/>
        <v>125.46664456512917</v>
      </c>
      <c r="L496" s="32">
        <f t="shared" si="106"/>
        <v>24411000</v>
      </c>
      <c r="M496" s="32">
        <f t="shared" si="107"/>
        <v>25190466.445651293</v>
      </c>
      <c r="N496" s="34">
        <f t="shared" si="108"/>
        <v>23935800</v>
      </c>
      <c r="O496" s="34">
        <f t="shared" si="109"/>
        <v>779466.4456512928</v>
      </c>
      <c r="P496" s="34">
        <f t="shared" si="110"/>
        <v>-475200</v>
      </c>
      <c r="Q496" s="60">
        <f t="shared" si="112"/>
        <v>304266.4456512928</v>
      </c>
      <c r="R496" s="60">
        <f t="shared" si="111"/>
        <v>779466.4456512928</v>
      </c>
      <c r="S496" s="61">
        <f t="shared" si="103"/>
        <v>3.1930951032374456E-2</v>
      </c>
    </row>
    <row r="497" spans="1:19" x14ac:dyDescent="0.25">
      <c r="A497" s="7">
        <v>42128</v>
      </c>
      <c r="B497" s="9">
        <v>2393.58</v>
      </c>
      <c r="C497">
        <f>+VLOOKUP($A497,'USD X Barril WTI'!$A$6060:$B$8189,2,0)</f>
        <v>58.92</v>
      </c>
      <c r="D497" s="36">
        <f>+IFERROR(VLOOKUP($A497,'TASA INTERVENCIÓN'!$A$9:$B$4757,2,0),D496)</f>
        <v>4.4999999999999998E-2</v>
      </c>
      <c r="E497" s="52">
        <v>2.5000000000000001E-3</v>
      </c>
      <c r="F497">
        <f t="shared" si="99"/>
        <v>4.2394014962593429E-2</v>
      </c>
      <c r="G497">
        <f t="shared" si="100"/>
        <v>1.0102903951784206</v>
      </c>
      <c r="H497" s="56">
        <f t="shared" si="104"/>
        <v>26.413380447543375</v>
      </c>
      <c r="I497" s="55">
        <f t="shared" si="105"/>
        <v>2471.0376449862506</v>
      </c>
      <c r="J497" s="33">
        <f t="shared" si="101"/>
        <v>2519.0466445651291</v>
      </c>
      <c r="K497" s="34">
        <f t="shared" si="102"/>
        <v>125.46664456512917</v>
      </c>
      <c r="L497" s="32">
        <f t="shared" si="106"/>
        <v>24411000</v>
      </c>
      <c r="M497" s="32">
        <f t="shared" si="107"/>
        <v>25190466.445651293</v>
      </c>
      <c r="N497" s="34">
        <f t="shared" si="108"/>
        <v>23935800</v>
      </c>
      <c r="O497" s="34">
        <f t="shared" si="109"/>
        <v>779466.4456512928</v>
      </c>
      <c r="P497" s="34">
        <f t="shared" si="110"/>
        <v>-475200</v>
      </c>
      <c r="Q497" s="60">
        <f t="shared" si="112"/>
        <v>304266.4456512928</v>
      </c>
      <c r="R497" s="60">
        <f t="shared" si="111"/>
        <v>779466.4456512928</v>
      </c>
      <c r="S497" s="61">
        <f t="shared" si="103"/>
        <v>3.1930951032374456E-2</v>
      </c>
    </row>
    <row r="498" spans="1:19" x14ac:dyDescent="0.25">
      <c r="A498" s="7">
        <v>42129</v>
      </c>
      <c r="B498" s="8">
        <v>2408.17</v>
      </c>
      <c r="C498">
        <f>+VLOOKUP($A498,'USD X Barril WTI'!$A$6060:$B$8189,2,0)</f>
        <v>60.38</v>
      </c>
      <c r="D498" s="36">
        <f>+IFERROR(VLOOKUP($A498,'TASA INTERVENCIÓN'!$A$9:$B$4757,2,0),D497)</f>
        <v>4.4999999999999998E-2</v>
      </c>
      <c r="E498" s="52">
        <v>2.5000000000000001E-3</v>
      </c>
      <c r="F498">
        <f t="shared" si="99"/>
        <v>4.2394014962593429E-2</v>
      </c>
      <c r="G498">
        <f t="shared" si="100"/>
        <v>1.0102903951784206</v>
      </c>
      <c r="H498" s="56">
        <f t="shared" si="104"/>
        <v>26.413380447543375</v>
      </c>
      <c r="I498" s="55">
        <f t="shared" si="105"/>
        <v>2485.7777818519039</v>
      </c>
      <c r="J498" s="33">
        <f t="shared" si="101"/>
        <v>2519.0466445651291</v>
      </c>
      <c r="K498" s="34">
        <f t="shared" si="102"/>
        <v>110.87664456512903</v>
      </c>
      <c r="L498" s="32">
        <f t="shared" si="106"/>
        <v>24411000</v>
      </c>
      <c r="M498" s="32">
        <f t="shared" si="107"/>
        <v>25190466.445651293</v>
      </c>
      <c r="N498" s="34">
        <f t="shared" si="108"/>
        <v>24081700</v>
      </c>
      <c r="O498" s="34">
        <f t="shared" si="109"/>
        <v>779466.4456512928</v>
      </c>
      <c r="P498" s="34">
        <f t="shared" si="110"/>
        <v>-329300</v>
      </c>
      <c r="Q498" s="60">
        <f t="shared" si="112"/>
        <v>450166.4456512928</v>
      </c>
      <c r="R498" s="60">
        <f t="shared" si="111"/>
        <v>779466.4456512928</v>
      </c>
      <c r="S498" s="61">
        <f t="shared" si="103"/>
        <v>3.1930951032374456E-2</v>
      </c>
    </row>
    <row r="499" spans="1:19" x14ac:dyDescent="0.25">
      <c r="A499" s="7">
        <v>42130</v>
      </c>
      <c r="B499" s="9">
        <v>2386.7199999999998</v>
      </c>
      <c r="C499">
        <f>+VLOOKUP($A499,'USD X Barril WTI'!$A$6060:$B$8189,2,0)</f>
        <v>60.93</v>
      </c>
      <c r="D499" s="36">
        <f>+IFERROR(VLOOKUP($A499,'TASA INTERVENCIÓN'!$A$9:$B$4757,2,0),D498)</f>
        <v>4.4999999999999998E-2</v>
      </c>
      <c r="E499" s="52">
        <v>2.5000000000000001E-3</v>
      </c>
      <c r="F499">
        <f t="shared" si="99"/>
        <v>4.2394014962593429E-2</v>
      </c>
      <c r="G499">
        <f t="shared" si="100"/>
        <v>1.0102903951784206</v>
      </c>
      <c r="H499" s="56">
        <f t="shared" si="104"/>
        <v>26.413380447543375</v>
      </c>
      <c r="I499" s="55">
        <f t="shared" si="105"/>
        <v>2464.1070528753266</v>
      </c>
      <c r="J499" s="33">
        <f t="shared" si="101"/>
        <v>2484.888726304147</v>
      </c>
      <c r="K499" s="34">
        <f t="shared" si="102"/>
        <v>98.168726304147185</v>
      </c>
      <c r="L499" s="32">
        <f t="shared" si="106"/>
        <v>24072900</v>
      </c>
      <c r="M499" s="32">
        <f t="shared" si="107"/>
        <v>24848887.26304147</v>
      </c>
      <c r="N499" s="34">
        <f t="shared" si="108"/>
        <v>23867199.999999996</v>
      </c>
      <c r="O499" s="34">
        <f t="shared" si="109"/>
        <v>775987.2630414702</v>
      </c>
      <c r="P499" s="34">
        <f t="shared" si="110"/>
        <v>-205700.00000000373</v>
      </c>
      <c r="Q499" s="60">
        <f t="shared" si="112"/>
        <v>570287.26304146647</v>
      </c>
      <c r="R499" s="60">
        <f t="shared" si="111"/>
        <v>775987.2630414702</v>
      </c>
      <c r="S499" s="61">
        <f t="shared" si="103"/>
        <v>3.2234889150931971E-2</v>
      </c>
    </row>
    <row r="500" spans="1:19" x14ac:dyDescent="0.25">
      <c r="A500" s="7">
        <v>42131</v>
      </c>
      <c r="B500" s="8">
        <v>2362.41</v>
      </c>
      <c r="C500">
        <f>+VLOOKUP($A500,'USD X Barril WTI'!$A$6060:$B$8189,2,0)</f>
        <v>58.99</v>
      </c>
      <c r="D500" s="36">
        <f>+IFERROR(VLOOKUP($A500,'TASA INTERVENCIÓN'!$A$9:$B$4757,2,0),D499)</f>
        <v>4.4999999999999998E-2</v>
      </c>
      <c r="E500" s="52">
        <v>2.5000000000000001E-3</v>
      </c>
      <c r="F500">
        <f t="shared" si="99"/>
        <v>4.2394014962593429E-2</v>
      </c>
      <c r="G500">
        <f t="shared" si="100"/>
        <v>1.0102903951784206</v>
      </c>
      <c r="H500" s="56">
        <f t="shared" si="104"/>
        <v>26.413380447543375</v>
      </c>
      <c r="I500" s="55">
        <f t="shared" si="105"/>
        <v>2439.5468933685393</v>
      </c>
      <c r="J500" s="33">
        <f t="shared" si="101"/>
        <v>2451.9835681331856</v>
      </c>
      <c r="K500" s="34">
        <f t="shared" si="102"/>
        <v>89.573568133185745</v>
      </c>
      <c r="L500" s="32">
        <f t="shared" si="106"/>
        <v>23747199.999999996</v>
      </c>
      <c r="M500" s="32">
        <f t="shared" si="107"/>
        <v>24519835.681331854</v>
      </c>
      <c r="N500" s="34">
        <f t="shared" si="108"/>
        <v>23624100</v>
      </c>
      <c r="O500" s="34">
        <f t="shared" si="109"/>
        <v>772635.68133185804</v>
      </c>
      <c r="P500" s="34">
        <f t="shared" si="110"/>
        <v>-123099.99999999627</v>
      </c>
      <c r="Q500" s="60">
        <f t="shared" si="112"/>
        <v>649535.68133186176</v>
      </c>
      <c r="R500" s="60">
        <f t="shared" si="111"/>
        <v>772635.68133185804</v>
      </c>
      <c r="S500" s="61">
        <f t="shared" si="103"/>
        <v>3.2535864494839736E-2</v>
      </c>
    </row>
    <row r="501" spans="1:19" x14ac:dyDescent="0.25">
      <c r="A501" s="7">
        <v>42132</v>
      </c>
      <c r="B501" s="9">
        <v>2369.23</v>
      </c>
      <c r="C501">
        <f>+VLOOKUP($A501,'USD X Barril WTI'!$A$6060:$B$8189,2,0)</f>
        <v>59.41</v>
      </c>
      <c r="D501" s="36">
        <f>+IFERROR(VLOOKUP($A501,'TASA INTERVENCIÓN'!$A$9:$B$4757,2,0),D500)</f>
        <v>4.4999999999999998E-2</v>
      </c>
      <c r="E501" s="52">
        <v>2.5000000000000001E-3</v>
      </c>
      <c r="F501">
        <f t="shared" si="99"/>
        <v>4.2394014962593429E-2</v>
      </c>
      <c r="G501">
        <f t="shared" si="100"/>
        <v>1.0102903951784206</v>
      </c>
      <c r="H501" s="56">
        <f t="shared" si="104"/>
        <v>26.413380447543375</v>
      </c>
      <c r="I501" s="55">
        <f t="shared" si="105"/>
        <v>2446.4370738636562</v>
      </c>
      <c r="J501" s="33">
        <f t="shared" si="101"/>
        <v>2459.2475560745183</v>
      </c>
      <c r="K501" s="34">
        <f t="shared" si="102"/>
        <v>90.017556074518325</v>
      </c>
      <c r="L501" s="32">
        <f t="shared" si="106"/>
        <v>23819100</v>
      </c>
      <c r="M501" s="32">
        <f t="shared" si="107"/>
        <v>24592475.560745183</v>
      </c>
      <c r="N501" s="34">
        <f t="shared" si="108"/>
        <v>23692300</v>
      </c>
      <c r="O501" s="34">
        <f t="shared" si="109"/>
        <v>773375.56074518338</v>
      </c>
      <c r="P501" s="34">
        <f t="shared" si="110"/>
        <v>-126800</v>
      </c>
      <c r="Q501" s="60">
        <f t="shared" si="112"/>
        <v>646575.56074518338</v>
      </c>
      <c r="R501" s="60">
        <f t="shared" si="111"/>
        <v>773375.56074518338</v>
      </c>
      <c r="S501" s="61">
        <f t="shared" si="103"/>
        <v>3.2468714634271797E-2</v>
      </c>
    </row>
    <row r="502" spans="1:19" x14ac:dyDescent="0.25">
      <c r="A502" s="7">
        <v>42133</v>
      </c>
      <c r="B502" s="8">
        <v>2360.58</v>
      </c>
      <c r="C502" t="e">
        <f>+VLOOKUP($A502,'USD X Barril WTI'!$A$6060:$B$8189,2,0)</f>
        <v>#N/A</v>
      </c>
      <c r="D502" s="36">
        <f>+IFERROR(VLOOKUP($A502,'TASA INTERVENCIÓN'!$A$9:$B$4757,2,0),D501)</f>
        <v>4.4999999999999998E-2</v>
      </c>
      <c r="E502" s="52">
        <v>2.5000000000000001E-3</v>
      </c>
      <c r="F502">
        <f t="shared" si="99"/>
        <v>4.2394014962593429E-2</v>
      </c>
      <c r="G502">
        <f t="shared" si="100"/>
        <v>1.0102903951784206</v>
      </c>
      <c r="H502" s="56">
        <f t="shared" si="104"/>
        <v>26.413380447543375</v>
      </c>
      <c r="I502" s="55">
        <f t="shared" si="105"/>
        <v>2437.698061945363</v>
      </c>
      <c r="J502" s="33">
        <f t="shared" si="101"/>
        <v>2461.8945169098861</v>
      </c>
      <c r="K502" s="34">
        <f t="shared" si="102"/>
        <v>101.31451690988615</v>
      </c>
      <c r="L502" s="32">
        <f t="shared" si="106"/>
        <v>23845300.000000004</v>
      </c>
      <c r="M502" s="32">
        <f t="shared" si="107"/>
        <v>24618945.169098862</v>
      </c>
      <c r="N502" s="34">
        <f t="shared" si="108"/>
        <v>23605800</v>
      </c>
      <c r="O502" s="34">
        <f t="shared" si="109"/>
        <v>773645.16909885779</v>
      </c>
      <c r="P502" s="34">
        <f t="shared" si="110"/>
        <v>-239500.00000000373</v>
      </c>
      <c r="Q502" s="60">
        <f t="shared" si="112"/>
        <v>534145.16909885406</v>
      </c>
      <c r="R502" s="60">
        <f t="shared" si="111"/>
        <v>773645.16909885779</v>
      </c>
      <c r="S502" s="61">
        <f t="shared" si="103"/>
        <v>3.2444346227510565E-2</v>
      </c>
    </row>
    <row r="503" spans="1:19" x14ac:dyDescent="0.25">
      <c r="A503" s="7">
        <v>42134</v>
      </c>
      <c r="B503" s="9">
        <v>2360.58</v>
      </c>
      <c r="C503" t="e">
        <f>+VLOOKUP($A503,'USD X Barril WTI'!$A$6060:$B$8189,2,0)</f>
        <v>#N/A</v>
      </c>
      <c r="D503" s="36">
        <f>+IFERROR(VLOOKUP($A503,'TASA INTERVENCIÓN'!$A$9:$B$4757,2,0),D502)</f>
        <v>4.4999999999999998E-2</v>
      </c>
      <c r="E503" s="52">
        <v>2.5000000000000001E-3</v>
      </c>
      <c r="F503">
        <f t="shared" si="99"/>
        <v>4.2394014962593429E-2</v>
      </c>
      <c r="G503">
        <f t="shared" si="100"/>
        <v>1.0102903951784206</v>
      </c>
      <c r="H503" s="56">
        <f t="shared" si="104"/>
        <v>26.413380447543375</v>
      </c>
      <c r="I503" s="55">
        <f t="shared" si="105"/>
        <v>2437.698061945363</v>
      </c>
      <c r="J503" s="33">
        <f t="shared" si="101"/>
        <v>2462.1268837007774</v>
      </c>
      <c r="K503" s="34">
        <f t="shared" si="102"/>
        <v>101.54688370077747</v>
      </c>
      <c r="L503" s="32">
        <f t="shared" si="106"/>
        <v>23847600.000000004</v>
      </c>
      <c r="M503" s="32">
        <f t="shared" si="107"/>
        <v>24621268.837007772</v>
      </c>
      <c r="N503" s="34">
        <f t="shared" si="108"/>
        <v>23605800</v>
      </c>
      <c r="O503" s="34">
        <f t="shared" si="109"/>
        <v>773668.83700776845</v>
      </c>
      <c r="P503" s="34">
        <f t="shared" si="110"/>
        <v>-241800.00000000373</v>
      </c>
      <c r="Q503" s="60">
        <f t="shared" si="112"/>
        <v>531868.83700776473</v>
      </c>
      <c r="R503" s="60">
        <f t="shared" si="111"/>
        <v>773668.83700776845</v>
      </c>
      <c r="S503" s="61">
        <f t="shared" si="103"/>
        <v>3.2442209572777485E-2</v>
      </c>
    </row>
    <row r="504" spans="1:19" x14ac:dyDescent="0.25">
      <c r="A504" s="7">
        <v>42135</v>
      </c>
      <c r="B504" s="8">
        <v>2360.58</v>
      </c>
      <c r="C504">
        <f>+VLOOKUP($A504,'USD X Barril WTI'!$A$6060:$B$8189,2,0)</f>
        <v>59.23</v>
      </c>
      <c r="D504" s="36">
        <f>+IFERROR(VLOOKUP($A504,'TASA INTERVENCIÓN'!$A$9:$B$4757,2,0),D503)</f>
        <v>4.4999999999999998E-2</v>
      </c>
      <c r="E504" s="52">
        <v>2.5000000000000001E-3</v>
      </c>
      <c r="F504">
        <f t="shared" si="99"/>
        <v>4.2394014962593429E-2</v>
      </c>
      <c r="G504">
        <f t="shared" si="100"/>
        <v>1.0102903951784206</v>
      </c>
      <c r="H504" s="56">
        <f t="shared" si="104"/>
        <v>26.413380447543375</v>
      </c>
      <c r="I504" s="55">
        <f t="shared" si="105"/>
        <v>2437.698061945363</v>
      </c>
      <c r="J504" s="33">
        <f t="shared" si="101"/>
        <v>2462.1268837007774</v>
      </c>
      <c r="K504" s="34">
        <f t="shared" si="102"/>
        <v>101.54688370077747</v>
      </c>
      <c r="L504" s="32">
        <f t="shared" si="106"/>
        <v>23847600.000000004</v>
      </c>
      <c r="M504" s="32">
        <f t="shared" si="107"/>
        <v>24621268.837007772</v>
      </c>
      <c r="N504" s="34">
        <f t="shared" si="108"/>
        <v>23605800</v>
      </c>
      <c r="O504" s="34">
        <f t="shared" si="109"/>
        <v>773668.83700776845</v>
      </c>
      <c r="P504" s="34">
        <f t="shared" si="110"/>
        <v>-241800.00000000373</v>
      </c>
      <c r="Q504" s="60">
        <f t="shared" si="112"/>
        <v>531868.83700776473</v>
      </c>
      <c r="R504" s="60">
        <f t="shared" si="111"/>
        <v>773668.83700776845</v>
      </c>
      <c r="S504" s="61">
        <f t="shared" si="103"/>
        <v>3.2442209572777485E-2</v>
      </c>
    </row>
    <row r="505" spans="1:19" x14ac:dyDescent="0.25">
      <c r="A505" s="7">
        <v>42136</v>
      </c>
      <c r="B505" s="9">
        <v>2381.5300000000002</v>
      </c>
      <c r="C505">
        <f>+VLOOKUP($A505,'USD X Barril WTI'!$A$6060:$B$8189,2,0)</f>
        <v>60.72</v>
      </c>
      <c r="D505" s="36">
        <f>+IFERROR(VLOOKUP($A505,'TASA INTERVENCIÓN'!$A$9:$B$4757,2,0),D504)</f>
        <v>4.4999999999999998E-2</v>
      </c>
      <c r="E505" s="52">
        <v>2.5000000000000001E-3</v>
      </c>
      <c r="F505">
        <f t="shared" si="99"/>
        <v>4.2394014962593429E-2</v>
      </c>
      <c r="G505">
        <f t="shared" si="100"/>
        <v>1.0102903951784206</v>
      </c>
      <c r="H505" s="56">
        <f t="shared" si="104"/>
        <v>26.413380447543375</v>
      </c>
      <c r="I505" s="55">
        <f t="shared" si="105"/>
        <v>2458.863645724351</v>
      </c>
      <c r="J505" s="33">
        <f t="shared" si="101"/>
        <v>2462.1268837007774</v>
      </c>
      <c r="K505" s="34">
        <f t="shared" si="102"/>
        <v>80.596883700777198</v>
      </c>
      <c r="L505" s="32">
        <f t="shared" si="106"/>
        <v>23847600.000000004</v>
      </c>
      <c r="M505" s="32">
        <f t="shared" si="107"/>
        <v>24621268.837007772</v>
      </c>
      <c r="N505" s="34">
        <f t="shared" si="108"/>
        <v>23815300.000000004</v>
      </c>
      <c r="O505" s="34">
        <f t="shared" si="109"/>
        <v>773668.83700776845</v>
      </c>
      <c r="P505" s="34">
        <f t="shared" si="110"/>
        <v>-32300</v>
      </c>
      <c r="Q505" s="60">
        <f t="shared" si="112"/>
        <v>741368.83700776845</v>
      </c>
      <c r="R505" s="60">
        <f t="shared" si="111"/>
        <v>773668.83700776845</v>
      </c>
      <c r="S505" s="61">
        <f t="shared" si="103"/>
        <v>3.2442209572777485E-2</v>
      </c>
    </row>
    <row r="506" spans="1:19" x14ac:dyDescent="0.25">
      <c r="A506" s="7">
        <v>42137</v>
      </c>
      <c r="B506" s="8">
        <v>2386.77</v>
      </c>
      <c r="C506">
        <f>+VLOOKUP($A506,'USD X Barril WTI'!$A$6060:$B$8189,2,0)</f>
        <v>60.5</v>
      </c>
      <c r="D506" s="36">
        <f>+IFERROR(VLOOKUP($A506,'TASA INTERVENCIÓN'!$A$9:$B$4757,2,0),D505)</f>
        <v>4.4999999999999998E-2</v>
      </c>
      <c r="E506" s="52">
        <v>2.5000000000000001E-3</v>
      </c>
      <c r="F506">
        <f t="shared" si="99"/>
        <v>4.2394014962593429E-2</v>
      </c>
      <c r="G506">
        <f t="shared" si="100"/>
        <v>1.0102903951784206</v>
      </c>
      <c r="H506" s="56">
        <f t="shared" si="104"/>
        <v>26.413380447543375</v>
      </c>
      <c r="I506" s="55">
        <f t="shared" si="105"/>
        <v>2464.1575673950856</v>
      </c>
      <c r="J506" s="33">
        <f t="shared" si="101"/>
        <v>2448.5384778856273</v>
      </c>
      <c r="K506" s="34">
        <f t="shared" si="102"/>
        <v>61.768477885627362</v>
      </c>
      <c r="L506" s="32">
        <f t="shared" si="106"/>
        <v>23713100</v>
      </c>
      <c r="M506" s="32">
        <f t="shared" si="107"/>
        <v>24485384.778856274</v>
      </c>
      <c r="N506" s="34">
        <f t="shared" si="108"/>
        <v>23867700</v>
      </c>
      <c r="O506" s="34">
        <f t="shared" si="109"/>
        <v>772284.77885627374</v>
      </c>
      <c r="P506" s="34">
        <f t="shared" si="110"/>
        <v>154600</v>
      </c>
      <c r="Q506" s="60">
        <f t="shared" si="112"/>
        <v>772284.77885627374</v>
      </c>
      <c r="R506" s="60">
        <f t="shared" si="111"/>
        <v>772284.77885627374</v>
      </c>
      <c r="S506" s="61">
        <f t="shared" si="103"/>
        <v>3.256785400712154E-2</v>
      </c>
    </row>
    <row r="507" spans="1:19" x14ac:dyDescent="0.25">
      <c r="A507" s="7">
        <v>42138</v>
      </c>
      <c r="B507" s="9">
        <v>2377.87</v>
      </c>
      <c r="C507">
        <f>+VLOOKUP($A507,'USD X Barril WTI'!$A$6060:$B$8189,2,0)</f>
        <v>59.89</v>
      </c>
      <c r="D507" s="36">
        <f>+IFERROR(VLOOKUP($A507,'TASA INTERVENCIÓN'!$A$9:$B$4757,2,0),D506)</f>
        <v>4.4999999999999998E-2</v>
      </c>
      <c r="E507" s="52">
        <v>2.5000000000000001E-3</v>
      </c>
      <c r="F507">
        <f t="shared" si="99"/>
        <v>4.2394014962593429E-2</v>
      </c>
      <c r="G507">
        <f t="shared" si="100"/>
        <v>1.0102903951784206</v>
      </c>
      <c r="H507" s="56">
        <f t="shared" si="104"/>
        <v>26.413380447543375</v>
      </c>
      <c r="I507" s="55">
        <f t="shared" si="105"/>
        <v>2455.1659828779975</v>
      </c>
      <c r="J507" s="33">
        <f t="shared" si="101"/>
        <v>2458.1160308319186</v>
      </c>
      <c r="K507" s="34">
        <f t="shared" si="102"/>
        <v>80.246030831918688</v>
      </c>
      <c r="L507" s="32">
        <f t="shared" si="106"/>
        <v>23807900</v>
      </c>
      <c r="M507" s="32">
        <f t="shared" si="107"/>
        <v>24581160.308319185</v>
      </c>
      <c r="N507" s="34">
        <f t="shared" si="108"/>
        <v>23778700</v>
      </c>
      <c r="O507" s="34">
        <f t="shared" si="109"/>
        <v>773260.30831918493</v>
      </c>
      <c r="P507" s="34">
        <f t="shared" si="110"/>
        <v>-29200</v>
      </c>
      <c r="Q507" s="60">
        <f t="shared" si="112"/>
        <v>744060.30831918493</v>
      </c>
      <c r="R507" s="60">
        <f t="shared" si="111"/>
        <v>773260.30831918493</v>
      </c>
      <c r="S507" s="61">
        <f t="shared" si="103"/>
        <v>3.247914802730123E-2</v>
      </c>
    </row>
    <row r="508" spans="1:19" x14ac:dyDescent="0.25">
      <c r="A508" s="7">
        <v>42139</v>
      </c>
      <c r="B508" s="8">
        <v>2389.4899999999998</v>
      </c>
      <c r="C508">
        <f>+VLOOKUP($A508,'USD X Barril WTI'!$A$6060:$B$8189,2,0)</f>
        <v>59.73</v>
      </c>
      <c r="D508" s="36">
        <f>+IFERROR(VLOOKUP($A508,'TASA INTERVENCIÓN'!$A$9:$B$4757,2,0),D507)</f>
        <v>4.4999999999999998E-2</v>
      </c>
      <c r="E508" s="52">
        <v>2.5000000000000001E-3</v>
      </c>
      <c r="F508">
        <f t="shared" si="99"/>
        <v>4.2394014962593429E-2</v>
      </c>
      <c r="G508">
        <f t="shared" si="100"/>
        <v>1.0102903951784206</v>
      </c>
      <c r="H508" s="56">
        <f t="shared" si="104"/>
        <v>26.413380447543375</v>
      </c>
      <c r="I508" s="55">
        <f t="shared" si="105"/>
        <v>2466.9055572699708</v>
      </c>
      <c r="J508" s="33">
        <f t="shared" si="101"/>
        <v>2494.3046327872098</v>
      </c>
      <c r="K508" s="34">
        <f t="shared" si="102"/>
        <v>104.81463278721003</v>
      </c>
      <c r="L508" s="32">
        <f t="shared" si="106"/>
        <v>24166100</v>
      </c>
      <c r="M508" s="32">
        <f t="shared" si="107"/>
        <v>24943046.327872097</v>
      </c>
      <c r="N508" s="34">
        <f t="shared" si="108"/>
        <v>23894899.999999996</v>
      </c>
      <c r="O508" s="34">
        <f t="shared" si="109"/>
        <v>776946.32787209749</v>
      </c>
      <c r="P508" s="34">
        <f t="shared" si="110"/>
        <v>-271200.00000000373</v>
      </c>
      <c r="Q508" s="60">
        <f t="shared" si="112"/>
        <v>505746.32787209377</v>
      </c>
      <c r="R508" s="60">
        <f t="shared" si="111"/>
        <v>776946.32787209749</v>
      </c>
      <c r="S508" s="61">
        <f t="shared" si="103"/>
        <v>3.2150257090390981E-2</v>
      </c>
    </row>
    <row r="509" spans="1:19" x14ac:dyDescent="0.25">
      <c r="A509" s="7">
        <v>42140</v>
      </c>
      <c r="B509" s="9">
        <v>2417.0100000000002</v>
      </c>
      <c r="C509" t="e">
        <f>+VLOOKUP($A509,'USD X Barril WTI'!$A$6060:$B$8189,2,0)</f>
        <v>#N/A</v>
      </c>
      <c r="D509" s="36">
        <f>+IFERROR(VLOOKUP($A509,'TASA INTERVENCIÓN'!$A$9:$B$4757,2,0),D508)</f>
        <v>4.4999999999999998E-2</v>
      </c>
      <c r="E509" s="52">
        <v>2.5000000000000001E-3</v>
      </c>
      <c r="F509">
        <f t="shared" si="99"/>
        <v>4.2394014962593429E-2</v>
      </c>
      <c r="G509">
        <f t="shared" si="100"/>
        <v>1.0102903951784206</v>
      </c>
      <c r="H509" s="56">
        <f t="shared" si="104"/>
        <v>26.413380447543375</v>
      </c>
      <c r="I509" s="55">
        <f t="shared" si="105"/>
        <v>2494.7087489452815</v>
      </c>
      <c r="J509" s="33">
        <f t="shared" si="101"/>
        <v>2478.5643084303301</v>
      </c>
      <c r="K509" s="34">
        <f t="shared" si="102"/>
        <v>61.554308430329911</v>
      </c>
      <c r="L509" s="32">
        <f t="shared" si="106"/>
        <v>24010300.000000004</v>
      </c>
      <c r="M509" s="32">
        <f t="shared" si="107"/>
        <v>24785643.084303301</v>
      </c>
      <c r="N509" s="34">
        <f t="shared" si="108"/>
        <v>24170100.000000004</v>
      </c>
      <c r="O509" s="34">
        <f t="shared" si="109"/>
        <v>775343.0843032971</v>
      </c>
      <c r="P509" s="34">
        <f t="shared" si="110"/>
        <v>159800</v>
      </c>
      <c r="Q509" s="60">
        <f t="shared" si="112"/>
        <v>775343.0843032971</v>
      </c>
      <c r="R509" s="60">
        <f t="shared" si="111"/>
        <v>775343.0843032971</v>
      </c>
      <c r="S509" s="61">
        <f t="shared" si="103"/>
        <v>3.2292103151701439E-2</v>
      </c>
    </row>
    <row r="510" spans="1:19" x14ac:dyDescent="0.25">
      <c r="A510" s="7">
        <v>42141</v>
      </c>
      <c r="B510" s="8">
        <v>2417.0100000000002</v>
      </c>
      <c r="C510" t="e">
        <f>+VLOOKUP($A510,'USD X Barril WTI'!$A$6060:$B$8189,2,0)</f>
        <v>#N/A</v>
      </c>
      <c r="D510" s="36">
        <f>+IFERROR(VLOOKUP($A510,'TASA INTERVENCIÓN'!$A$9:$B$4757,2,0),D509)</f>
        <v>4.4999999999999998E-2</v>
      </c>
      <c r="E510" s="52">
        <v>2.5000000000000001E-3</v>
      </c>
      <c r="F510">
        <f t="shared" si="99"/>
        <v>4.2394014962593429E-2</v>
      </c>
      <c r="G510">
        <f t="shared" si="100"/>
        <v>1.0102903951784206</v>
      </c>
      <c r="H510" s="56">
        <f t="shared" si="104"/>
        <v>26.413380447543375</v>
      </c>
      <c r="I510" s="55">
        <f t="shared" si="105"/>
        <v>2494.7087489452815</v>
      </c>
      <c r="J510" s="33">
        <f t="shared" si="101"/>
        <v>2453.5091066299051</v>
      </c>
      <c r="K510" s="34">
        <f t="shared" si="102"/>
        <v>36.499106629904873</v>
      </c>
      <c r="L510" s="32">
        <f t="shared" si="106"/>
        <v>23762300</v>
      </c>
      <c r="M510" s="32">
        <f t="shared" si="107"/>
        <v>24535091.066299051</v>
      </c>
      <c r="N510" s="34">
        <f t="shared" si="108"/>
        <v>24170100.000000004</v>
      </c>
      <c r="O510" s="34">
        <f t="shared" si="109"/>
        <v>772791.06629905105</v>
      </c>
      <c r="P510" s="34">
        <f t="shared" si="110"/>
        <v>407800.00000000373</v>
      </c>
      <c r="Q510" s="60">
        <f t="shared" si="112"/>
        <v>772791.06629905105</v>
      </c>
      <c r="R510" s="60">
        <f t="shared" si="111"/>
        <v>772791.06629905105</v>
      </c>
      <c r="S510" s="61">
        <f t="shared" si="103"/>
        <v>3.2521728380630284E-2</v>
      </c>
    </row>
    <row r="511" spans="1:19" x14ac:dyDescent="0.25">
      <c r="A511" s="7">
        <v>42142</v>
      </c>
      <c r="B511" s="9">
        <v>2417.0100000000002</v>
      </c>
      <c r="C511">
        <f>+VLOOKUP($A511,'USD X Barril WTI'!$A$6060:$B$8189,2,0)</f>
        <v>59.44</v>
      </c>
      <c r="D511" s="36">
        <f>+IFERROR(VLOOKUP($A511,'TASA INTERVENCIÓN'!$A$9:$B$4757,2,0),D510)</f>
        <v>4.4999999999999998E-2</v>
      </c>
      <c r="E511" s="52">
        <v>2.5000000000000001E-3</v>
      </c>
      <c r="F511">
        <f t="shared" si="99"/>
        <v>4.2394014962593429E-2</v>
      </c>
      <c r="G511">
        <f t="shared" si="100"/>
        <v>1.0102903951784206</v>
      </c>
      <c r="H511" s="56">
        <f t="shared" si="104"/>
        <v>26.413380447543375</v>
      </c>
      <c r="I511" s="55">
        <f t="shared" si="105"/>
        <v>2494.7087489452815</v>
      </c>
      <c r="J511" s="33">
        <f t="shared" si="101"/>
        <v>2453.5091066299051</v>
      </c>
      <c r="K511" s="34">
        <f t="shared" si="102"/>
        <v>36.499106629904873</v>
      </c>
      <c r="L511" s="32">
        <f t="shared" si="106"/>
        <v>23762300</v>
      </c>
      <c r="M511" s="32">
        <f t="shared" si="107"/>
        <v>24535091.066299051</v>
      </c>
      <c r="N511" s="34">
        <f t="shared" si="108"/>
        <v>24170100.000000004</v>
      </c>
      <c r="O511" s="34">
        <f t="shared" si="109"/>
        <v>772791.06629905105</v>
      </c>
      <c r="P511" s="34">
        <f t="shared" si="110"/>
        <v>407800.00000000373</v>
      </c>
      <c r="Q511" s="60">
        <f t="shared" si="112"/>
        <v>772791.06629905105</v>
      </c>
      <c r="R511" s="60">
        <f t="shared" si="111"/>
        <v>772791.06629905105</v>
      </c>
      <c r="S511" s="61">
        <f t="shared" si="103"/>
        <v>3.2521728380630284E-2</v>
      </c>
    </row>
    <row r="512" spans="1:19" x14ac:dyDescent="0.25">
      <c r="A512" s="7">
        <v>42143</v>
      </c>
      <c r="B512" s="8">
        <v>2417.0100000000002</v>
      </c>
      <c r="C512">
        <f>+VLOOKUP($A512,'USD X Barril WTI'!$A$6060:$B$8189,2,0)</f>
        <v>57.3</v>
      </c>
      <c r="D512" s="36">
        <f>+IFERROR(VLOOKUP($A512,'TASA INTERVENCIÓN'!$A$9:$B$4757,2,0),D511)</f>
        <v>4.4999999999999998E-2</v>
      </c>
      <c r="E512" s="52">
        <v>2.5000000000000001E-3</v>
      </c>
      <c r="F512">
        <f t="shared" si="99"/>
        <v>4.2394014962593429E-2</v>
      </c>
      <c r="G512">
        <f t="shared" si="100"/>
        <v>1.0102903951784206</v>
      </c>
      <c r="H512" s="56">
        <f t="shared" si="104"/>
        <v>26.413380447543375</v>
      </c>
      <c r="I512" s="55">
        <f t="shared" si="105"/>
        <v>2494.7087489452815</v>
      </c>
      <c r="J512" s="33">
        <f t="shared" si="101"/>
        <v>2453.5091066299051</v>
      </c>
      <c r="K512" s="34">
        <f t="shared" si="102"/>
        <v>36.499106629904873</v>
      </c>
      <c r="L512" s="32">
        <f t="shared" si="106"/>
        <v>23762300</v>
      </c>
      <c r="M512" s="32">
        <f t="shared" si="107"/>
        <v>24535091.066299051</v>
      </c>
      <c r="N512" s="34">
        <f t="shared" si="108"/>
        <v>24170100.000000004</v>
      </c>
      <c r="O512" s="34">
        <f t="shared" si="109"/>
        <v>772791.06629905105</v>
      </c>
      <c r="P512" s="34">
        <f t="shared" si="110"/>
        <v>407800.00000000373</v>
      </c>
      <c r="Q512" s="60">
        <f t="shared" si="112"/>
        <v>772791.06629905105</v>
      </c>
      <c r="R512" s="60">
        <f t="shared" si="111"/>
        <v>772791.06629905105</v>
      </c>
      <c r="S512" s="61">
        <f t="shared" si="103"/>
        <v>3.2521728380630284E-2</v>
      </c>
    </row>
    <row r="513" spans="1:19" x14ac:dyDescent="0.25">
      <c r="A513" s="7">
        <v>42144</v>
      </c>
      <c r="B513" s="9">
        <v>2475.4499999999998</v>
      </c>
      <c r="C513">
        <f>+VLOOKUP($A513,'USD X Barril WTI'!$A$6060:$B$8189,2,0)</f>
        <v>58.96</v>
      </c>
      <c r="D513" s="36">
        <f>+IFERROR(VLOOKUP($A513,'TASA INTERVENCIÓN'!$A$9:$B$4757,2,0),D512)</f>
        <v>4.4999999999999998E-2</v>
      </c>
      <c r="E513" s="52">
        <v>2.5000000000000001E-3</v>
      </c>
      <c r="F513">
        <f t="shared" si="99"/>
        <v>4.2394014962593429E-2</v>
      </c>
      <c r="G513">
        <f t="shared" si="100"/>
        <v>1.0102903951784206</v>
      </c>
      <c r="H513" s="56">
        <f t="shared" si="104"/>
        <v>26.413380447543375</v>
      </c>
      <c r="I513" s="55">
        <f t="shared" si="105"/>
        <v>2553.7501196395078</v>
      </c>
      <c r="J513" s="33">
        <f t="shared" si="101"/>
        <v>2453.5091066299051</v>
      </c>
      <c r="K513" s="34">
        <f t="shared" si="102"/>
        <v>-21.940893370094727</v>
      </c>
      <c r="L513" s="32">
        <f t="shared" si="106"/>
        <v>23762300</v>
      </c>
      <c r="M513" s="32">
        <f t="shared" si="107"/>
        <v>24535091.066299051</v>
      </c>
      <c r="N513" s="34">
        <f t="shared" si="108"/>
        <v>24754500</v>
      </c>
      <c r="O513" s="34">
        <f t="shared" si="109"/>
        <v>772791.06629905105</v>
      </c>
      <c r="P513" s="34">
        <f t="shared" si="110"/>
        <v>992200</v>
      </c>
      <c r="Q513" s="60">
        <f t="shared" si="112"/>
        <v>772791.06629905105</v>
      </c>
      <c r="R513" s="60">
        <f t="shared" si="111"/>
        <v>772791.06629905105</v>
      </c>
      <c r="S513" s="61">
        <f t="shared" si="103"/>
        <v>3.2521728380630284E-2</v>
      </c>
    </row>
    <row r="514" spans="1:19" x14ac:dyDescent="0.25">
      <c r="A514" s="7">
        <v>42145</v>
      </c>
      <c r="B514" s="8">
        <v>2503.37</v>
      </c>
      <c r="C514">
        <f>+VLOOKUP($A514,'USD X Barril WTI'!$A$6060:$B$8189,2,0)</f>
        <v>60.18</v>
      </c>
      <c r="D514" s="36">
        <f>+IFERROR(VLOOKUP($A514,'TASA INTERVENCIÓN'!$A$9:$B$4757,2,0),D513)</f>
        <v>4.4999999999999998E-2</v>
      </c>
      <c r="E514" s="52">
        <v>2.5000000000000001E-3</v>
      </c>
      <c r="F514">
        <f t="shared" si="99"/>
        <v>4.2394014962593429E-2</v>
      </c>
      <c r="G514">
        <f t="shared" si="100"/>
        <v>1.0102903951784206</v>
      </c>
      <c r="H514" s="56">
        <f t="shared" si="104"/>
        <v>26.413380447543375</v>
      </c>
      <c r="I514" s="55">
        <f t="shared" si="105"/>
        <v>2581.9574274728893</v>
      </c>
      <c r="J514" s="33">
        <f t="shared" si="101"/>
        <v>2494.062163092367</v>
      </c>
      <c r="K514" s="34">
        <f t="shared" si="102"/>
        <v>-9.3078369076329182</v>
      </c>
      <c r="L514" s="32">
        <f t="shared" si="106"/>
        <v>24163700</v>
      </c>
      <c r="M514" s="32">
        <f t="shared" si="107"/>
        <v>24940621.63092367</v>
      </c>
      <c r="N514" s="34">
        <f t="shared" si="108"/>
        <v>25033700</v>
      </c>
      <c r="O514" s="34">
        <f t="shared" si="109"/>
        <v>776921.63092366979</v>
      </c>
      <c r="P514" s="34">
        <f t="shared" si="110"/>
        <v>870000</v>
      </c>
      <c r="Q514" s="60">
        <f t="shared" si="112"/>
        <v>776921.63092366979</v>
      </c>
      <c r="R514" s="60">
        <f t="shared" si="111"/>
        <v>776921.63092366979</v>
      </c>
      <c r="S514" s="61">
        <f t="shared" si="103"/>
        <v>3.2152428267346052E-2</v>
      </c>
    </row>
    <row r="515" spans="1:19" x14ac:dyDescent="0.25">
      <c r="A515" s="7">
        <v>42146</v>
      </c>
      <c r="B515" s="9">
        <v>2489.39</v>
      </c>
      <c r="C515">
        <f>+VLOOKUP($A515,'USD X Barril WTI'!$A$6060:$B$8189,2,0)</f>
        <v>58.88</v>
      </c>
      <c r="D515" s="36">
        <f>+IFERROR(VLOOKUP($A515,'TASA INTERVENCIÓN'!$A$9:$B$4757,2,0),D514)</f>
        <v>4.4999999999999998E-2</v>
      </c>
      <c r="E515" s="52">
        <v>2.5000000000000001E-3</v>
      </c>
      <c r="F515">
        <f t="shared" si="99"/>
        <v>4.2394014962593429E-2</v>
      </c>
      <c r="G515">
        <f t="shared" si="100"/>
        <v>1.0102903951784206</v>
      </c>
      <c r="H515" s="56">
        <f t="shared" si="104"/>
        <v>26.413380447543375</v>
      </c>
      <c r="I515" s="55">
        <f t="shared" si="105"/>
        <v>2567.8335677482951</v>
      </c>
      <c r="J515" s="33">
        <f t="shared" si="101"/>
        <v>2507.5394369640471</v>
      </c>
      <c r="K515" s="34">
        <f t="shared" si="102"/>
        <v>18.149436964047254</v>
      </c>
      <c r="L515" s="32">
        <f t="shared" si="106"/>
        <v>24297100</v>
      </c>
      <c r="M515" s="32">
        <f t="shared" si="107"/>
        <v>25075394.36964047</v>
      </c>
      <c r="N515" s="34">
        <f t="shared" si="108"/>
        <v>24893900</v>
      </c>
      <c r="O515" s="34">
        <f t="shared" si="109"/>
        <v>778294.36964046955</v>
      </c>
      <c r="P515" s="34">
        <f t="shared" si="110"/>
        <v>596800</v>
      </c>
      <c r="Q515" s="60">
        <f t="shared" si="112"/>
        <v>778294.36964046955</v>
      </c>
      <c r="R515" s="60">
        <f t="shared" si="111"/>
        <v>778294.36964046955</v>
      </c>
      <c r="S515" s="61">
        <f t="shared" si="103"/>
        <v>3.2032397678754647E-2</v>
      </c>
    </row>
    <row r="516" spans="1:19" x14ac:dyDescent="0.25">
      <c r="A516" s="7">
        <v>42147</v>
      </c>
      <c r="B516" s="8">
        <v>2500.2199999999998</v>
      </c>
      <c r="C516" t="e">
        <f>+VLOOKUP($A516,'USD X Barril WTI'!$A$6060:$B$8189,2,0)</f>
        <v>#N/A</v>
      </c>
      <c r="D516" s="36">
        <f>+IFERROR(VLOOKUP($A516,'TASA INTERVENCIÓN'!$A$9:$B$4757,2,0),D515)</f>
        <v>4.4999999999999998E-2</v>
      </c>
      <c r="E516" s="52">
        <v>2.5000000000000001E-3</v>
      </c>
      <c r="F516">
        <f t="shared" si="99"/>
        <v>4.2394014962593429E-2</v>
      </c>
      <c r="G516">
        <f t="shared" si="100"/>
        <v>1.0102903951784206</v>
      </c>
      <c r="H516" s="56">
        <f t="shared" si="104"/>
        <v>26.413380447543375</v>
      </c>
      <c r="I516" s="55">
        <f t="shared" si="105"/>
        <v>2578.7750127280774</v>
      </c>
      <c r="J516" s="33">
        <f t="shared" si="101"/>
        <v>2523.1484235695534</v>
      </c>
      <c r="K516" s="34">
        <f t="shared" si="102"/>
        <v>22.928423569553615</v>
      </c>
      <c r="L516" s="32">
        <f t="shared" si="106"/>
        <v>24451600</v>
      </c>
      <c r="M516" s="32">
        <f t="shared" si="107"/>
        <v>25231484.235695533</v>
      </c>
      <c r="N516" s="34">
        <f t="shared" si="108"/>
        <v>25002199.999999996</v>
      </c>
      <c r="O516" s="34">
        <f t="shared" si="109"/>
        <v>779884.23569553345</v>
      </c>
      <c r="P516" s="34">
        <f t="shared" si="110"/>
        <v>550599.99999999627</v>
      </c>
      <c r="Q516" s="60">
        <f t="shared" si="112"/>
        <v>779884.23569553345</v>
      </c>
      <c r="R516" s="60">
        <f t="shared" si="111"/>
        <v>779884.23569553345</v>
      </c>
      <c r="S516" s="61">
        <f t="shared" si="103"/>
        <v>3.1895018554840317E-2</v>
      </c>
    </row>
    <row r="517" spans="1:19" x14ac:dyDescent="0.25">
      <c r="A517" s="7">
        <v>42148</v>
      </c>
      <c r="B517" s="9">
        <v>2500.2199999999998</v>
      </c>
      <c r="C517" t="e">
        <f>+VLOOKUP($A517,'USD X Barril WTI'!$A$6060:$B$8189,2,0)</f>
        <v>#N/A</v>
      </c>
      <c r="D517" s="36">
        <f>+IFERROR(VLOOKUP($A517,'TASA INTERVENCIÓN'!$A$9:$B$4757,2,0),D516)</f>
        <v>4.4999999999999998E-2</v>
      </c>
      <c r="E517" s="52">
        <v>2.5000000000000001E-3</v>
      </c>
      <c r="F517">
        <f t="shared" si="99"/>
        <v>4.2394014962593429E-2</v>
      </c>
      <c r="G517">
        <f t="shared" si="100"/>
        <v>1.0102903951784206</v>
      </c>
      <c r="H517" s="56">
        <f t="shared" si="104"/>
        <v>26.413380447543375</v>
      </c>
      <c r="I517" s="55">
        <f t="shared" si="105"/>
        <v>2578.7750127280774</v>
      </c>
      <c r="J517" s="33">
        <f t="shared" si="101"/>
        <v>2533.6352378715055</v>
      </c>
      <c r="K517" s="34">
        <f t="shared" si="102"/>
        <v>33.415237871505724</v>
      </c>
      <c r="L517" s="32">
        <f t="shared" si="106"/>
        <v>24555400</v>
      </c>
      <c r="M517" s="32">
        <f t="shared" si="107"/>
        <v>25336352.378715057</v>
      </c>
      <c r="N517" s="34">
        <f t="shared" si="108"/>
        <v>25002199.999999996</v>
      </c>
      <c r="O517" s="34">
        <f t="shared" si="109"/>
        <v>780952.37871505693</v>
      </c>
      <c r="P517" s="34">
        <f t="shared" si="110"/>
        <v>446799.99999999627</v>
      </c>
      <c r="Q517" s="60">
        <f t="shared" si="112"/>
        <v>780952.37871505693</v>
      </c>
      <c r="R517" s="60">
        <f t="shared" si="111"/>
        <v>780952.37871505693</v>
      </c>
      <c r="S517" s="61">
        <f t="shared" si="103"/>
        <v>3.1803692007259375E-2</v>
      </c>
    </row>
    <row r="518" spans="1:19" x14ac:dyDescent="0.25">
      <c r="A518" s="7">
        <v>42149</v>
      </c>
      <c r="B518" s="8">
        <v>2500.2199999999998</v>
      </c>
      <c r="C518" t="e">
        <f>+VLOOKUP($A518,'USD X Barril WTI'!$A$6060:$B$8189,2,0)</f>
        <v>#N/A</v>
      </c>
      <c r="D518" s="36">
        <f>+IFERROR(VLOOKUP($A518,'TASA INTERVENCIÓN'!$A$9:$B$4757,2,0),D517)</f>
        <v>4.4999999999999998E-2</v>
      </c>
      <c r="E518" s="52">
        <v>2.5000000000000001E-3</v>
      </c>
      <c r="F518">
        <f t="shared" si="99"/>
        <v>4.2394014962593429E-2</v>
      </c>
      <c r="G518">
        <f t="shared" si="100"/>
        <v>1.0102903951784206</v>
      </c>
      <c r="H518" s="56">
        <f t="shared" si="104"/>
        <v>26.413380447543375</v>
      </c>
      <c r="I518" s="55">
        <f t="shared" si="105"/>
        <v>2578.7750127280774</v>
      </c>
      <c r="J518" s="33">
        <f t="shared" si="101"/>
        <v>2533.6352378715055</v>
      </c>
      <c r="K518" s="34">
        <f t="shared" si="102"/>
        <v>33.415237871505724</v>
      </c>
      <c r="L518" s="32">
        <f t="shared" si="106"/>
        <v>24555400</v>
      </c>
      <c r="M518" s="32">
        <f t="shared" si="107"/>
        <v>25336352.378715057</v>
      </c>
      <c r="N518" s="34">
        <f t="shared" si="108"/>
        <v>25002199.999999996</v>
      </c>
      <c r="O518" s="34">
        <f t="shared" si="109"/>
        <v>780952.37871505693</v>
      </c>
      <c r="P518" s="34">
        <f t="shared" si="110"/>
        <v>446799.99999999627</v>
      </c>
      <c r="Q518" s="60">
        <f t="shared" si="112"/>
        <v>780952.37871505693</v>
      </c>
      <c r="R518" s="60">
        <f t="shared" si="111"/>
        <v>780952.37871505693</v>
      </c>
      <c r="S518" s="61">
        <f t="shared" si="103"/>
        <v>3.1803692007259375E-2</v>
      </c>
    </row>
    <row r="519" spans="1:19" x14ac:dyDescent="0.25">
      <c r="A519" s="7">
        <v>42150</v>
      </c>
      <c r="B519" s="9">
        <v>2500.2199999999998</v>
      </c>
      <c r="C519">
        <f>+VLOOKUP($A519,'USD X Barril WTI'!$A$6060:$B$8189,2,0)</f>
        <v>57.29</v>
      </c>
      <c r="D519" s="36">
        <f>+IFERROR(VLOOKUP($A519,'TASA INTERVENCIÓN'!$A$9:$B$4757,2,0),D518)</f>
        <v>4.4999999999999998E-2</v>
      </c>
      <c r="E519" s="52">
        <v>2.5000000000000001E-3</v>
      </c>
      <c r="F519">
        <f t="shared" si="99"/>
        <v>4.2394014962593429E-2</v>
      </c>
      <c r="G519">
        <f t="shared" si="100"/>
        <v>1.0102903951784206</v>
      </c>
      <c r="H519" s="56">
        <f t="shared" si="104"/>
        <v>26.413380447543375</v>
      </c>
      <c r="I519" s="55">
        <f t="shared" si="105"/>
        <v>2578.7750127280774</v>
      </c>
      <c r="J519" s="33">
        <f t="shared" si="101"/>
        <v>2533.6352378715055</v>
      </c>
      <c r="K519" s="34">
        <f t="shared" si="102"/>
        <v>33.415237871505724</v>
      </c>
      <c r="L519" s="32">
        <f t="shared" si="106"/>
        <v>24555400</v>
      </c>
      <c r="M519" s="32">
        <f t="shared" si="107"/>
        <v>25336352.378715057</v>
      </c>
      <c r="N519" s="34">
        <f t="shared" si="108"/>
        <v>25002199.999999996</v>
      </c>
      <c r="O519" s="34">
        <f t="shared" si="109"/>
        <v>780952.37871505693</v>
      </c>
      <c r="P519" s="34">
        <f t="shared" si="110"/>
        <v>446799.99999999627</v>
      </c>
      <c r="Q519" s="60">
        <f t="shared" si="112"/>
        <v>780952.37871505693</v>
      </c>
      <c r="R519" s="60">
        <f t="shared" si="111"/>
        <v>780952.37871505693</v>
      </c>
      <c r="S519" s="61">
        <f t="shared" si="103"/>
        <v>3.1803692007259375E-2</v>
      </c>
    </row>
    <row r="520" spans="1:19" x14ac:dyDescent="0.25">
      <c r="A520" s="7">
        <v>42151</v>
      </c>
      <c r="B520" s="8">
        <v>2542.5300000000002</v>
      </c>
      <c r="C520">
        <f>+VLOOKUP($A520,'USD X Barril WTI'!$A$6060:$B$8189,2,0)</f>
        <v>57.51</v>
      </c>
      <c r="D520" s="36">
        <f>+IFERROR(VLOOKUP($A520,'TASA INTERVENCIÓN'!$A$9:$B$4757,2,0),D519)</f>
        <v>4.4999999999999998E-2</v>
      </c>
      <c r="E520" s="52">
        <v>2.5000000000000001E-3</v>
      </c>
      <c r="F520">
        <f t="shared" ref="F520:F583" si="113">((1+D520)/(1+E520))-1</f>
        <v>4.2394014962593429E-2</v>
      </c>
      <c r="G520">
        <f t="shared" ref="G520:G583" si="114">+(1+F520)^(90/365)</f>
        <v>1.0102903951784206</v>
      </c>
      <c r="H520" s="56">
        <f t="shared" si="104"/>
        <v>26.413380447543375</v>
      </c>
      <c r="I520" s="55">
        <f t="shared" si="105"/>
        <v>2621.5203993480768</v>
      </c>
      <c r="J520" s="33">
        <f t="shared" si="101"/>
        <v>2568.2578897142703</v>
      </c>
      <c r="K520" s="34">
        <f t="shared" si="102"/>
        <v>25.727889714270077</v>
      </c>
      <c r="L520" s="32">
        <f t="shared" si="106"/>
        <v>24898100</v>
      </c>
      <c r="M520" s="32">
        <f t="shared" si="107"/>
        <v>25682578.897142705</v>
      </c>
      <c r="N520" s="34">
        <f t="shared" si="108"/>
        <v>25425300.000000004</v>
      </c>
      <c r="O520" s="34">
        <f t="shared" si="109"/>
        <v>784478.89714270458</v>
      </c>
      <c r="P520" s="34">
        <f t="shared" si="110"/>
        <v>527200.00000000373</v>
      </c>
      <c r="Q520" s="60">
        <f t="shared" si="112"/>
        <v>784478.89714270458</v>
      </c>
      <c r="R520" s="60">
        <f t="shared" si="111"/>
        <v>784478.89714270458</v>
      </c>
      <c r="S520" s="61">
        <f t="shared" si="103"/>
        <v>3.150758078498779E-2</v>
      </c>
    </row>
    <row r="521" spans="1:19" x14ac:dyDescent="0.25">
      <c r="A521" s="7">
        <v>42152</v>
      </c>
      <c r="B521" s="9">
        <v>2548.13</v>
      </c>
      <c r="C521">
        <f>+VLOOKUP($A521,'USD X Barril WTI'!$A$6060:$B$8189,2,0)</f>
        <v>57.69</v>
      </c>
      <c r="D521" s="36">
        <f>+IFERROR(VLOOKUP($A521,'TASA INTERVENCIÓN'!$A$9:$B$4757,2,0),D520)</f>
        <v>4.4999999999999998E-2</v>
      </c>
      <c r="E521" s="52">
        <v>2.5000000000000001E-3</v>
      </c>
      <c r="F521">
        <f t="shared" si="113"/>
        <v>4.2394014962593429E-2</v>
      </c>
      <c r="G521">
        <f t="shared" si="114"/>
        <v>1.0102903951784206</v>
      </c>
      <c r="H521" s="56">
        <f t="shared" si="104"/>
        <v>26.413380447543375</v>
      </c>
      <c r="I521" s="55">
        <f t="shared" si="105"/>
        <v>2627.1780255610756</v>
      </c>
      <c r="J521" s="33">
        <f t="shared" si="101"/>
        <v>2579.1488201742936</v>
      </c>
      <c r="K521" s="34">
        <f t="shared" si="102"/>
        <v>31.018820174293523</v>
      </c>
      <c r="L521" s="32">
        <f t="shared" si="106"/>
        <v>25005900</v>
      </c>
      <c r="M521" s="32">
        <f t="shared" si="107"/>
        <v>25791488.201742936</v>
      </c>
      <c r="N521" s="34">
        <f t="shared" si="108"/>
        <v>25481300</v>
      </c>
      <c r="O521" s="34">
        <f t="shared" si="109"/>
        <v>785588.20174293593</v>
      </c>
      <c r="P521" s="34">
        <f t="shared" si="110"/>
        <v>475400</v>
      </c>
      <c r="Q521" s="60">
        <f t="shared" si="112"/>
        <v>785588.20174293593</v>
      </c>
      <c r="R521" s="60">
        <f t="shared" si="111"/>
        <v>785588.20174293593</v>
      </c>
      <c r="S521" s="61">
        <f t="shared" si="103"/>
        <v>3.1416113866844862E-2</v>
      </c>
    </row>
    <row r="522" spans="1:19" x14ac:dyDescent="0.25">
      <c r="A522" s="7">
        <v>42153</v>
      </c>
      <c r="B522" s="8">
        <v>2549.9699999999998</v>
      </c>
      <c r="C522">
        <f>+VLOOKUP($A522,'USD X Barril WTI'!$A$6060:$B$8189,2,0)</f>
        <v>60.25</v>
      </c>
      <c r="D522" s="36">
        <f>+IFERROR(VLOOKUP($A522,'TASA INTERVENCIÓN'!$A$9:$B$4757,2,0),D521)</f>
        <v>4.4999999999999998E-2</v>
      </c>
      <c r="E522" s="52">
        <v>2.5000000000000001E-3</v>
      </c>
      <c r="F522">
        <f t="shared" si="113"/>
        <v>4.2394014962593429E-2</v>
      </c>
      <c r="G522">
        <f t="shared" si="114"/>
        <v>1.0102903951784206</v>
      </c>
      <c r="H522" s="56">
        <f t="shared" si="104"/>
        <v>26.413380447543375</v>
      </c>
      <c r="I522" s="55">
        <f t="shared" si="105"/>
        <v>2629.0369598882039</v>
      </c>
      <c r="J522" s="33">
        <f t="shared" si="101"/>
        <v>2567.8537735561986</v>
      </c>
      <c r="K522" s="34">
        <f t="shared" si="102"/>
        <v>17.883773556198776</v>
      </c>
      <c r="L522" s="32">
        <f t="shared" si="106"/>
        <v>24894100</v>
      </c>
      <c r="M522" s="32">
        <f t="shared" si="107"/>
        <v>25678537.735561986</v>
      </c>
      <c r="N522" s="34">
        <f t="shared" si="108"/>
        <v>25499699.999999996</v>
      </c>
      <c r="O522" s="34">
        <f t="shared" si="109"/>
        <v>784437.73556198552</v>
      </c>
      <c r="P522" s="34">
        <f t="shared" si="110"/>
        <v>605599.99999999627</v>
      </c>
      <c r="Q522" s="60">
        <f t="shared" si="112"/>
        <v>784437.73556198552</v>
      </c>
      <c r="R522" s="60">
        <f t="shared" si="111"/>
        <v>784437.73556198552</v>
      </c>
      <c r="S522" s="61">
        <f t="shared" si="103"/>
        <v>3.1510989976017832E-2</v>
      </c>
    </row>
    <row r="523" spans="1:19" x14ac:dyDescent="0.25">
      <c r="A523" s="7">
        <v>42154</v>
      </c>
      <c r="B523" s="9">
        <v>2533.79</v>
      </c>
      <c r="C523" t="e">
        <f>+VLOOKUP($A523,'USD X Barril WTI'!$A$6060:$B$8189,2,0)</f>
        <v>#N/A</v>
      </c>
      <c r="D523" s="36">
        <f>+IFERROR(VLOOKUP($A523,'TASA INTERVENCIÓN'!$A$9:$B$4757,2,0),D522)</f>
        <v>4.4999999999999998E-2</v>
      </c>
      <c r="E523" s="52">
        <v>2.5000000000000001E-3</v>
      </c>
      <c r="F523">
        <f t="shared" si="113"/>
        <v>4.2394014962593429E-2</v>
      </c>
      <c r="G523">
        <f t="shared" si="114"/>
        <v>1.0102903951784206</v>
      </c>
      <c r="H523" s="56">
        <f t="shared" si="104"/>
        <v>26.413380447543375</v>
      </c>
      <c r="I523" s="55">
        <f t="shared" si="105"/>
        <v>2612.6904612942171</v>
      </c>
      <c r="J523" s="33">
        <f t="shared" si="101"/>
        <v>2562.9740709474868</v>
      </c>
      <c r="K523" s="34">
        <f t="shared" si="102"/>
        <v>29.184070947486816</v>
      </c>
      <c r="L523" s="32">
        <f t="shared" si="106"/>
        <v>24845800</v>
      </c>
      <c r="M523" s="32">
        <f t="shared" si="107"/>
        <v>25629740.709474869</v>
      </c>
      <c r="N523" s="34">
        <f t="shared" si="108"/>
        <v>25337900</v>
      </c>
      <c r="O523" s="34">
        <f t="shared" si="109"/>
        <v>783940.70947486907</v>
      </c>
      <c r="P523" s="34">
        <f t="shared" si="110"/>
        <v>492100</v>
      </c>
      <c r="Q523" s="60">
        <f t="shared" si="112"/>
        <v>783940.70947486907</v>
      </c>
      <c r="R523" s="60">
        <f t="shared" si="111"/>
        <v>783940.70947486907</v>
      </c>
      <c r="S523" s="61">
        <f t="shared" si="103"/>
        <v>3.1552242611422011E-2</v>
      </c>
    </row>
    <row r="524" spans="1:19" x14ac:dyDescent="0.25">
      <c r="A524" s="7">
        <v>42155</v>
      </c>
      <c r="B524" s="8">
        <v>2533.79</v>
      </c>
      <c r="C524" t="e">
        <f>+VLOOKUP($A524,'USD X Barril WTI'!$A$6060:$B$8189,2,0)</f>
        <v>#N/A</v>
      </c>
      <c r="D524" s="36">
        <f>+IFERROR(VLOOKUP($A524,'TASA INTERVENCIÓN'!$A$9:$B$4757,2,0),D523)</f>
        <v>4.4999999999999998E-2</v>
      </c>
      <c r="E524" s="52">
        <v>2.5000000000000001E-3</v>
      </c>
      <c r="F524">
        <f t="shared" si="113"/>
        <v>4.2394014962593429E-2</v>
      </c>
      <c r="G524">
        <f t="shared" si="114"/>
        <v>1.0102903951784206</v>
      </c>
      <c r="H524" s="56">
        <f t="shared" si="104"/>
        <v>26.413380447543375</v>
      </c>
      <c r="I524" s="55">
        <f t="shared" si="105"/>
        <v>2612.6904612942171</v>
      </c>
      <c r="J524" s="33">
        <f t="shared" si="101"/>
        <v>2575.511774751651</v>
      </c>
      <c r="K524" s="34">
        <f t="shared" si="102"/>
        <v>41.721774751651083</v>
      </c>
      <c r="L524" s="32">
        <f t="shared" si="106"/>
        <v>24969899.999999996</v>
      </c>
      <c r="M524" s="32">
        <f t="shared" si="107"/>
        <v>25755117.747516509</v>
      </c>
      <c r="N524" s="34">
        <f t="shared" si="108"/>
        <v>25337900</v>
      </c>
      <c r="O524" s="34">
        <f t="shared" si="109"/>
        <v>785217.74751651287</v>
      </c>
      <c r="P524" s="34">
        <f t="shared" si="110"/>
        <v>368000.00000000373</v>
      </c>
      <c r="Q524" s="60">
        <f t="shared" si="112"/>
        <v>785217.74751651287</v>
      </c>
      <c r="R524" s="60">
        <f t="shared" si="111"/>
        <v>785217.74751651287</v>
      </c>
      <c r="S524" s="61">
        <f t="shared" si="103"/>
        <v>3.144657157283421E-2</v>
      </c>
    </row>
    <row r="525" spans="1:19" x14ac:dyDescent="0.25">
      <c r="A525" s="7">
        <v>42156</v>
      </c>
      <c r="B525" s="9">
        <v>2533.79</v>
      </c>
      <c r="C525">
        <f>+VLOOKUP($A525,'USD X Barril WTI'!$A$6060:$B$8189,2,0)</f>
        <v>60.24</v>
      </c>
      <c r="D525" s="36">
        <f>+IFERROR(VLOOKUP($A525,'TASA INTERVENCIÓN'!$A$9:$B$4757,2,0),D524)</f>
        <v>4.4999999999999998E-2</v>
      </c>
      <c r="E525" s="52">
        <v>2.5000000000000001E-3</v>
      </c>
      <c r="F525">
        <f t="shared" si="113"/>
        <v>4.2394014962593429E-2</v>
      </c>
      <c r="G525">
        <f t="shared" si="114"/>
        <v>1.0102903951784206</v>
      </c>
      <c r="H525" s="56">
        <f t="shared" si="104"/>
        <v>26.413380447543375</v>
      </c>
      <c r="I525" s="55">
        <f t="shared" si="105"/>
        <v>2612.6904612942171</v>
      </c>
      <c r="J525" s="33">
        <f t="shared" si="101"/>
        <v>2575.511774751651</v>
      </c>
      <c r="K525" s="34">
        <f t="shared" si="102"/>
        <v>41.721774751651083</v>
      </c>
      <c r="L525" s="32">
        <f t="shared" si="106"/>
        <v>24969899.999999996</v>
      </c>
      <c r="M525" s="32">
        <f t="shared" si="107"/>
        <v>25755117.747516509</v>
      </c>
      <c r="N525" s="34">
        <f t="shared" si="108"/>
        <v>25337900</v>
      </c>
      <c r="O525" s="34">
        <f t="shared" si="109"/>
        <v>785217.74751651287</v>
      </c>
      <c r="P525" s="34">
        <f t="shared" si="110"/>
        <v>368000.00000000373</v>
      </c>
      <c r="Q525" s="60">
        <f t="shared" si="112"/>
        <v>785217.74751651287</v>
      </c>
      <c r="R525" s="60">
        <f t="shared" si="111"/>
        <v>785217.74751651287</v>
      </c>
      <c r="S525" s="61">
        <f t="shared" si="103"/>
        <v>3.144657157283421E-2</v>
      </c>
    </row>
    <row r="526" spans="1:19" x14ac:dyDescent="0.25">
      <c r="A526" s="7">
        <v>42157</v>
      </c>
      <c r="B526" s="8">
        <v>2549.29</v>
      </c>
      <c r="C526">
        <f>+VLOOKUP($A526,'USD X Barril WTI'!$A$6060:$B$8189,2,0)</f>
        <v>61.3</v>
      </c>
      <c r="D526" s="36">
        <f>+IFERROR(VLOOKUP($A526,'TASA INTERVENCIÓN'!$A$9:$B$4757,2,0),D525)</f>
        <v>4.4999999999999998E-2</v>
      </c>
      <c r="E526" s="52">
        <v>2.5000000000000001E-3</v>
      </c>
      <c r="F526">
        <f t="shared" si="113"/>
        <v>4.2394014962593429E-2</v>
      </c>
      <c r="G526">
        <f t="shared" si="114"/>
        <v>1.0102903951784206</v>
      </c>
      <c r="H526" s="56">
        <f t="shared" si="104"/>
        <v>26.413380447543375</v>
      </c>
      <c r="I526" s="55">
        <f t="shared" si="105"/>
        <v>2628.3499624194824</v>
      </c>
      <c r="J526" s="33">
        <f t="shared" si="101"/>
        <v>2575.511774751651</v>
      </c>
      <c r="K526" s="34">
        <f t="shared" si="102"/>
        <v>26.221774751651083</v>
      </c>
      <c r="L526" s="32">
        <f t="shared" si="106"/>
        <v>24969899.999999996</v>
      </c>
      <c r="M526" s="32">
        <f t="shared" si="107"/>
        <v>25755117.747516509</v>
      </c>
      <c r="N526" s="34">
        <f t="shared" si="108"/>
        <v>25492900</v>
      </c>
      <c r="O526" s="34">
        <f t="shared" si="109"/>
        <v>785217.74751651287</v>
      </c>
      <c r="P526" s="34">
        <f t="shared" si="110"/>
        <v>523000.00000000373</v>
      </c>
      <c r="Q526" s="60">
        <f t="shared" si="112"/>
        <v>785217.74751651287</v>
      </c>
      <c r="R526" s="60">
        <f t="shared" si="111"/>
        <v>785217.74751651287</v>
      </c>
      <c r="S526" s="61">
        <f t="shared" si="103"/>
        <v>3.144657157283421E-2</v>
      </c>
    </row>
    <row r="527" spans="1:19" x14ac:dyDescent="0.25">
      <c r="A527" s="7">
        <v>42158</v>
      </c>
      <c r="B527" s="9">
        <v>2554.44</v>
      </c>
      <c r="C527">
        <f>+VLOOKUP($A527,'USD X Barril WTI'!$A$6060:$B$8189,2,0)</f>
        <v>59.67</v>
      </c>
      <c r="D527" s="36">
        <f>+IFERROR(VLOOKUP($A527,'TASA INTERVENCIÓN'!$A$9:$B$4757,2,0),D526)</f>
        <v>4.4999999999999998E-2</v>
      </c>
      <c r="E527" s="52">
        <v>2.5000000000000001E-3</v>
      </c>
      <c r="F527">
        <f t="shared" si="113"/>
        <v>4.2394014962593429E-2</v>
      </c>
      <c r="G527">
        <f t="shared" si="114"/>
        <v>1.0102903951784206</v>
      </c>
      <c r="H527" s="56">
        <f t="shared" si="104"/>
        <v>26.413380447543375</v>
      </c>
      <c r="I527" s="55">
        <f t="shared" si="105"/>
        <v>2633.5529579546514</v>
      </c>
      <c r="J527" s="33">
        <f t="shared" si="101"/>
        <v>2600.8094462469189</v>
      </c>
      <c r="K527" s="34">
        <f t="shared" si="102"/>
        <v>46.369446246918869</v>
      </c>
      <c r="L527" s="32">
        <f t="shared" si="106"/>
        <v>25220300.000000004</v>
      </c>
      <c r="M527" s="32">
        <f t="shared" si="107"/>
        <v>26008094.46246919</v>
      </c>
      <c r="N527" s="34">
        <f t="shared" si="108"/>
        <v>25544400</v>
      </c>
      <c r="O527" s="34">
        <f t="shared" si="109"/>
        <v>787794.46246918663</v>
      </c>
      <c r="P527" s="34">
        <f t="shared" si="110"/>
        <v>324099.99999999627</v>
      </c>
      <c r="Q527" s="60">
        <f t="shared" si="112"/>
        <v>787794.46246918663</v>
      </c>
      <c r="R527" s="60">
        <f t="shared" si="111"/>
        <v>787794.46246918663</v>
      </c>
      <c r="S527" s="61">
        <f t="shared" si="103"/>
        <v>3.1236522264572051E-2</v>
      </c>
    </row>
    <row r="528" spans="1:19" x14ac:dyDescent="0.25">
      <c r="A528" s="7">
        <v>42159</v>
      </c>
      <c r="B528" s="8">
        <v>2571.92</v>
      </c>
      <c r="C528">
        <f>+VLOOKUP($A528,'USD X Barril WTI'!$A$6060:$B$8189,2,0)</f>
        <v>58</v>
      </c>
      <c r="D528" s="36">
        <f>+IFERROR(VLOOKUP($A528,'TASA INTERVENCIÓN'!$A$9:$B$4757,2,0),D527)</f>
        <v>4.4999999999999998E-2</v>
      </c>
      <c r="E528" s="52">
        <v>2.5000000000000001E-3</v>
      </c>
      <c r="F528">
        <f t="shared" si="113"/>
        <v>4.2394014962593429E-2</v>
      </c>
      <c r="G528">
        <f t="shared" si="114"/>
        <v>1.0102903951784206</v>
      </c>
      <c r="H528" s="56">
        <f t="shared" si="104"/>
        <v>26.413380447543375</v>
      </c>
      <c r="I528" s="55">
        <f t="shared" si="105"/>
        <v>2651.2128340623703</v>
      </c>
      <c r="J528" s="33">
        <f t="shared" si="101"/>
        <v>2634.1995438075655</v>
      </c>
      <c r="K528" s="34">
        <f t="shared" si="102"/>
        <v>62.27954380756546</v>
      </c>
      <c r="L528" s="32">
        <f t="shared" si="106"/>
        <v>25550800</v>
      </c>
      <c r="M528" s="32">
        <f t="shared" si="107"/>
        <v>26341995.438075654</v>
      </c>
      <c r="N528" s="34">
        <f t="shared" si="108"/>
        <v>25719200</v>
      </c>
      <c r="O528" s="34">
        <f t="shared" si="109"/>
        <v>791195.43807565421</v>
      </c>
      <c r="P528" s="34">
        <f t="shared" si="110"/>
        <v>168400</v>
      </c>
      <c r="Q528" s="60">
        <f t="shared" si="112"/>
        <v>791195.43807565421</v>
      </c>
      <c r="R528" s="60">
        <f t="shared" si="111"/>
        <v>791195.43807565421</v>
      </c>
      <c r="S528" s="61">
        <f t="shared" si="103"/>
        <v>3.0965583781159659E-2</v>
      </c>
    </row>
    <row r="529" spans="1:19" x14ac:dyDescent="0.25">
      <c r="A529" s="7">
        <v>42160</v>
      </c>
      <c r="B529" s="9">
        <v>2588.56</v>
      </c>
      <c r="C529">
        <f>+VLOOKUP($A529,'USD X Barril WTI'!$A$6060:$B$8189,2,0)</f>
        <v>59.11</v>
      </c>
      <c r="D529" s="36">
        <f>+IFERROR(VLOOKUP($A529,'TASA INTERVENCIÓN'!$A$9:$B$4757,2,0),D528)</f>
        <v>4.4999999999999998E-2</v>
      </c>
      <c r="E529" s="52">
        <v>2.5000000000000001E-3</v>
      </c>
      <c r="F529">
        <f t="shared" si="113"/>
        <v>4.2394014962593429E-2</v>
      </c>
      <c r="G529">
        <f t="shared" si="114"/>
        <v>1.0102903951784206</v>
      </c>
      <c r="H529" s="56">
        <f t="shared" si="104"/>
        <v>26.413380447543375</v>
      </c>
      <c r="I529" s="55">
        <f t="shared" si="105"/>
        <v>2668.0240662381393</v>
      </c>
      <c r="J529" s="33">
        <f t="shared" si="101"/>
        <v>2645.1308858833963</v>
      </c>
      <c r="K529" s="34">
        <f t="shared" si="102"/>
        <v>56.570885883396386</v>
      </c>
      <c r="L529" s="32">
        <f t="shared" si="106"/>
        <v>25659000</v>
      </c>
      <c r="M529" s="32">
        <f t="shared" si="107"/>
        <v>26451308.858833965</v>
      </c>
      <c r="N529" s="34">
        <f t="shared" si="108"/>
        <v>25885600</v>
      </c>
      <c r="O529" s="34">
        <f t="shared" si="109"/>
        <v>792308.85883396491</v>
      </c>
      <c r="P529" s="34">
        <f t="shared" si="110"/>
        <v>226600</v>
      </c>
      <c r="Q529" s="60">
        <f t="shared" si="112"/>
        <v>792308.85883396491</v>
      </c>
      <c r="R529" s="60">
        <f t="shared" si="111"/>
        <v>792308.85883396491</v>
      </c>
      <c r="S529" s="61">
        <f t="shared" si="103"/>
        <v>3.0878399736309479E-2</v>
      </c>
    </row>
    <row r="530" spans="1:19" x14ac:dyDescent="0.25">
      <c r="A530" s="7">
        <v>42161</v>
      </c>
      <c r="B530" s="8">
        <v>2623.66</v>
      </c>
      <c r="C530" t="e">
        <f>+VLOOKUP($A530,'USD X Barril WTI'!$A$6060:$B$8189,2,0)</f>
        <v>#N/A</v>
      </c>
      <c r="D530" s="36">
        <f>+IFERROR(VLOOKUP($A530,'TASA INTERVENCIÓN'!$A$9:$B$4757,2,0),D529)</f>
        <v>4.4999999999999998E-2</v>
      </c>
      <c r="E530" s="52">
        <v>2.5000000000000001E-3</v>
      </c>
      <c r="F530">
        <f t="shared" si="113"/>
        <v>4.2394014962593429E-2</v>
      </c>
      <c r="G530">
        <f t="shared" si="114"/>
        <v>1.0102903951784206</v>
      </c>
      <c r="H530" s="56">
        <f t="shared" si="104"/>
        <v>26.413380447543375</v>
      </c>
      <c r="I530" s="55">
        <f t="shared" si="105"/>
        <v>2703.4852591089016</v>
      </c>
      <c r="J530" s="33">
        <f t="shared" si="101"/>
        <v>2622.4700723195442</v>
      </c>
      <c r="K530" s="34">
        <f t="shared" si="102"/>
        <v>-1.1899276804556393</v>
      </c>
      <c r="L530" s="32">
        <f t="shared" si="106"/>
        <v>25434699.999999996</v>
      </c>
      <c r="M530" s="32">
        <f t="shared" si="107"/>
        <v>26224700.723195441</v>
      </c>
      <c r="N530" s="34">
        <f t="shared" si="108"/>
        <v>26236600</v>
      </c>
      <c r="O530" s="34">
        <f t="shared" si="109"/>
        <v>790000.72319544479</v>
      </c>
      <c r="P530" s="34">
        <f t="shared" si="110"/>
        <v>801900.00000000373</v>
      </c>
      <c r="Q530" s="60">
        <f t="shared" si="112"/>
        <v>790000.72319544479</v>
      </c>
      <c r="R530" s="60">
        <f t="shared" si="111"/>
        <v>790000.72319544479</v>
      </c>
      <c r="S530" s="61">
        <f t="shared" si="103"/>
        <v>3.1059958371651521E-2</v>
      </c>
    </row>
    <row r="531" spans="1:19" x14ac:dyDescent="0.25">
      <c r="A531" s="7">
        <v>42162</v>
      </c>
      <c r="B531" s="9">
        <v>2623.66</v>
      </c>
      <c r="C531" t="e">
        <f>+VLOOKUP($A531,'USD X Barril WTI'!$A$6060:$B$8189,2,0)</f>
        <v>#N/A</v>
      </c>
      <c r="D531" s="36">
        <f>+IFERROR(VLOOKUP($A531,'TASA INTERVENCIÓN'!$A$9:$B$4757,2,0),D530)</f>
        <v>4.4999999999999998E-2</v>
      </c>
      <c r="E531" s="52">
        <v>2.5000000000000001E-3</v>
      </c>
      <c r="F531">
        <f t="shared" si="113"/>
        <v>4.2394014962593429E-2</v>
      </c>
      <c r="G531">
        <f t="shared" si="114"/>
        <v>1.0102903951784206</v>
      </c>
      <c r="H531" s="56">
        <f t="shared" si="104"/>
        <v>26.413380447543375</v>
      </c>
      <c r="I531" s="55">
        <f t="shared" si="105"/>
        <v>2703.4852591089016</v>
      </c>
      <c r="J531" s="33">
        <f t="shared" si="101"/>
        <v>2644.8379016687945</v>
      </c>
      <c r="K531" s="34">
        <f t="shared" si="102"/>
        <v>21.177901668794675</v>
      </c>
      <c r="L531" s="32">
        <f t="shared" si="106"/>
        <v>25656100</v>
      </c>
      <c r="M531" s="32">
        <f t="shared" si="107"/>
        <v>26448379.016687945</v>
      </c>
      <c r="N531" s="34">
        <f t="shared" si="108"/>
        <v>26236600</v>
      </c>
      <c r="O531" s="34">
        <f t="shared" si="109"/>
        <v>792279.01668794453</v>
      </c>
      <c r="P531" s="34">
        <f t="shared" si="110"/>
        <v>580500</v>
      </c>
      <c r="Q531" s="60">
        <f t="shared" si="112"/>
        <v>792279.01668794453</v>
      </c>
      <c r="R531" s="60">
        <f t="shared" si="111"/>
        <v>792279.01668794453</v>
      </c>
      <c r="S531" s="61">
        <f t="shared" si="103"/>
        <v>3.088072687150208E-2</v>
      </c>
    </row>
    <row r="532" spans="1:19" x14ac:dyDescent="0.25">
      <c r="A532" s="7">
        <v>42163</v>
      </c>
      <c r="B532" s="8">
        <v>2623.66</v>
      </c>
      <c r="C532">
        <f>+VLOOKUP($A532,'USD X Barril WTI'!$A$6060:$B$8189,2,0)</f>
        <v>58.15</v>
      </c>
      <c r="D532" s="36">
        <f>+IFERROR(VLOOKUP($A532,'TASA INTERVENCIÓN'!$A$9:$B$4757,2,0),D531)</f>
        <v>4.4999999999999998E-2</v>
      </c>
      <c r="E532" s="52">
        <v>2.5000000000000001E-3</v>
      </c>
      <c r="F532">
        <f t="shared" si="113"/>
        <v>4.2394014962593429E-2</v>
      </c>
      <c r="G532">
        <f t="shared" si="114"/>
        <v>1.0102903951784206</v>
      </c>
      <c r="H532" s="56">
        <f t="shared" si="104"/>
        <v>26.413380447543375</v>
      </c>
      <c r="I532" s="55">
        <f t="shared" si="105"/>
        <v>2703.4852591089016</v>
      </c>
      <c r="J532" s="33">
        <f t="shared" si="101"/>
        <v>2644.8379016687945</v>
      </c>
      <c r="K532" s="34">
        <f t="shared" si="102"/>
        <v>21.177901668794675</v>
      </c>
      <c r="L532" s="32">
        <f t="shared" si="106"/>
        <v>25656100</v>
      </c>
      <c r="M532" s="32">
        <f t="shared" si="107"/>
        <v>26448379.016687945</v>
      </c>
      <c r="N532" s="34">
        <f t="shared" si="108"/>
        <v>26236600</v>
      </c>
      <c r="O532" s="34">
        <f t="shared" si="109"/>
        <v>792279.01668794453</v>
      </c>
      <c r="P532" s="34">
        <f t="shared" si="110"/>
        <v>580500</v>
      </c>
      <c r="Q532" s="60">
        <f t="shared" si="112"/>
        <v>792279.01668794453</v>
      </c>
      <c r="R532" s="60">
        <f t="shared" si="111"/>
        <v>792279.01668794453</v>
      </c>
      <c r="S532" s="61">
        <f t="shared" si="103"/>
        <v>3.088072687150208E-2</v>
      </c>
    </row>
    <row r="533" spans="1:19" x14ac:dyDescent="0.25">
      <c r="A533" s="7">
        <v>42164</v>
      </c>
      <c r="B533" s="9">
        <v>2623.66</v>
      </c>
      <c r="C533">
        <f>+VLOOKUP($A533,'USD X Barril WTI'!$A$6060:$B$8189,2,0)</f>
        <v>60.15</v>
      </c>
      <c r="D533" s="36">
        <f>+IFERROR(VLOOKUP($A533,'TASA INTERVENCIÓN'!$A$9:$B$4757,2,0),D532)</f>
        <v>4.4999999999999998E-2</v>
      </c>
      <c r="E533" s="52">
        <v>2.5000000000000001E-3</v>
      </c>
      <c r="F533">
        <f t="shared" si="113"/>
        <v>4.2394014962593429E-2</v>
      </c>
      <c r="G533">
        <f t="shared" si="114"/>
        <v>1.0102903951784206</v>
      </c>
      <c r="H533" s="56">
        <f t="shared" si="104"/>
        <v>26.413380447543375</v>
      </c>
      <c r="I533" s="55">
        <f t="shared" si="105"/>
        <v>2703.4852591089016</v>
      </c>
      <c r="J533" s="33">
        <f t="shared" si="101"/>
        <v>2644.8379016687945</v>
      </c>
      <c r="K533" s="34">
        <f t="shared" si="102"/>
        <v>21.177901668794675</v>
      </c>
      <c r="L533" s="32">
        <f t="shared" si="106"/>
        <v>25656100</v>
      </c>
      <c r="M533" s="32">
        <f t="shared" si="107"/>
        <v>26448379.016687945</v>
      </c>
      <c r="N533" s="34">
        <f t="shared" si="108"/>
        <v>26236600</v>
      </c>
      <c r="O533" s="34">
        <f t="shared" si="109"/>
        <v>792279.01668794453</v>
      </c>
      <c r="P533" s="34">
        <f t="shared" si="110"/>
        <v>580500</v>
      </c>
      <c r="Q533" s="60">
        <f t="shared" si="112"/>
        <v>792279.01668794453</v>
      </c>
      <c r="R533" s="60">
        <f t="shared" si="111"/>
        <v>792279.01668794453</v>
      </c>
      <c r="S533" s="61">
        <f t="shared" si="103"/>
        <v>3.088072687150208E-2</v>
      </c>
    </row>
    <row r="534" spans="1:19" x14ac:dyDescent="0.25">
      <c r="A534" s="7">
        <v>42165</v>
      </c>
      <c r="B534" s="8">
        <v>2569.17</v>
      </c>
      <c r="C534">
        <f>+VLOOKUP($A534,'USD X Barril WTI'!$A$6060:$B$8189,2,0)</f>
        <v>61.36</v>
      </c>
      <c r="D534" s="36">
        <f>+IFERROR(VLOOKUP($A534,'TASA INTERVENCIÓN'!$A$9:$B$4757,2,0),D533)</f>
        <v>4.4999999999999998E-2</v>
      </c>
      <c r="E534" s="52">
        <v>2.5000000000000001E-3</v>
      </c>
      <c r="F534">
        <f t="shared" si="113"/>
        <v>4.2394014962593429E-2</v>
      </c>
      <c r="G534">
        <f t="shared" si="114"/>
        <v>1.0102903951784206</v>
      </c>
      <c r="H534" s="56">
        <f t="shared" si="104"/>
        <v>26.413380447543375</v>
      </c>
      <c r="I534" s="55">
        <f t="shared" si="105"/>
        <v>2648.4345354756297</v>
      </c>
      <c r="J534" s="33">
        <f t="shared" si="101"/>
        <v>2672.3683149374065</v>
      </c>
      <c r="K534" s="34">
        <f t="shared" si="102"/>
        <v>103.19831493740639</v>
      </c>
      <c r="L534" s="32">
        <f t="shared" si="106"/>
        <v>25928600</v>
      </c>
      <c r="M534" s="32">
        <f t="shared" si="107"/>
        <v>26723683.149374064</v>
      </c>
      <c r="N534" s="34">
        <f t="shared" si="108"/>
        <v>25691700</v>
      </c>
      <c r="O534" s="34">
        <f t="shared" si="109"/>
        <v>795083.14937406406</v>
      </c>
      <c r="P534" s="34">
        <f t="shared" si="110"/>
        <v>-236900</v>
      </c>
      <c r="Q534" s="60">
        <f t="shared" si="112"/>
        <v>558183.14937406406</v>
      </c>
      <c r="R534" s="60">
        <f t="shared" si="111"/>
        <v>795083.14937406406</v>
      </c>
      <c r="S534" s="61">
        <f t="shared" si="103"/>
        <v>3.0664330097809524E-2</v>
      </c>
    </row>
    <row r="535" spans="1:19" x14ac:dyDescent="0.25">
      <c r="A535" s="7">
        <v>42166</v>
      </c>
      <c r="B535" s="9">
        <v>2523</v>
      </c>
      <c r="C535">
        <f>+VLOOKUP($A535,'USD X Barril WTI'!$A$6060:$B$8189,2,0)</f>
        <v>60.74</v>
      </c>
      <c r="D535" s="36">
        <f>+IFERROR(VLOOKUP($A535,'TASA INTERVENCIÓN'!$A$9:$B$4757,2,0),D534)</f>
        <v>4.4999999999999998E-2</v>
      </c>
      <c r="E535" s="52">
        <v>2.5000000000000001E-3</v>
      </c>
      <c r="F535">
        <f t="shared" si="113"/>
        <v>4.2394014962593429E-2</v>
      </c>
      <c r="G535">
        <f t="shared" si="114"/>
        <v>1.0102903951784206</v>
      </c>
      <c r="H535" s="56">
        <f t="shared" si="104"/>
        <v>26.413380447543375</v>
      </c>
      <c r="I535" s="55">
        <f t="shared" si="105"/>
        <v>2601.7894279302418</v>
      </c>
      <c r="J535" s="33">
        <f t="shared" si="101"/>
        <v>2698.5651448843828</v>
      </c>
      <c r="K535" s="34">
        <f t="shared" si="102"/>
        <v>175.56514488438279</v>
      </c>
      <c r="L535" s="32">
        <f t="shared" si="106"/>
        <v>26187900</v>
      </c>
      <c r="M535" s="32">
        <f t="shared" si="107"/>
        <v>26985651.448843829</v>
      </c>
      <c r="N535" s="34">
        <f t="shared" si="108"/>
        <v>25230000</v>
      </c>
      <c r="O535" s="34">
        <f t="shared" si="109"/>
        <v>797751.44884382933</v>
      </c>
      <c r="P535" s="34">
        <f t="shared" si="110"/>
        <v>-957900</v>
      </c>
      <c r="Q535" s="60">
        <f t="shared" si="112"/>
        <v>-160148.55115617067</v>
      </c>
      <c r="R535" s="60">
        <f t="shared" si="111"/>
        <v>797751.44884382933</v>
      </c>
      <c r="S535" s="61">
        <f t="shared" si="103"/>
        <v>3.0462597185869404E-2</v>
      </c>
    </row>
    <row r="536" spans="1:19" x14ac:dyDescent="0.25">
      <c r="A536" s="7">
        <v>42167</v>
      </c>
      <c r="B536" s="8">
        <v>2538.5500000000002</v>
      </c>
      <c r="C536">
        <f>+VLOOKUP($A536,'USD X Barril WTI'!$A$6060:$B$8189,2,0)</f>
        <v>59.96</v>
      </c>
      <c r="D536" s="36">
        <f>+IFERROR(VLOOKUP($A536,'TASA INTERVENCIÓN'!$A$9:$B$4757,2,0),D535)</f>
        <v>4.4999999999999998E-2</v>
      </c>
      <c r="E536" s="52">
        <v>2.5000000000000001E-3</v>
      </c>
      <c r="F536">
        <f t="shared" si="113"/>
        <v>4.2394014962593429E-2</v>
      </c>
      <c r="G536">
        <f t="shared" si="114"/>
        <v>1.0102903951784206</v>
      </c>
      <c r="H536" s="56">
        <f t="shared" si="104"/>
        <v>26.413380447543375</v>
      </c>
      <c r="I536" s="55">
        <f t="shared" si="105"/>
        <v>2617.4994435752665</v>
      </c>
      <c r="J536" s="33">
        <f t="shared" si="101"/>
        <v>2713.5780601567344</v>
      </c>
      <c r="K536" s="34">
        <f t="shared" si="102"/>
        <v>175.02806015673423</v>
      </c>
      <c r="L536" s="32">
        <f t="shared" si="106"/>
        <v>26336500</v>
      </c>
      <c r="M536" s="32">
        <f t="shared" si="107"/>
        <v>27135780.601567343</v>
      </c>
      <c r="N536" s="34">
        <f t="shared" si="108"/>
        <v>25385500</v>
      </c>
      <c r="O536" s="34">
        <f t="shared" si="109"/>
        <v>799280.60156734288</v>
      </c>
      <c r="P536" s="34">
        <f t="shared" si="110"/>
        <v>-951000</v>
      </c>
      <c r="Q536" s="60">
        <f t="shared" si="112"/>
        <v>-151719.39843265712</v>
      </c>
      <c r="R536" s="60">
        <f t="shared" si="111"/>
        <v>799280.60156734288</v>
      </c>
      <c r="S536" s="61">
        <f t="shared" si="103"/>
        <v>3.0348778370981069E-2</v>
      </c>
    </row>
    <row r="537" spans="1:19" x14ac:dyDescent="0.25">
      <c r="A537" s="7">
        <v>42168</v>
      </c>
      <c r="B537" s="9">
        <v>2535.91</v>
      </c>
      <c r="C537" t="e">
        <f>+VLOOKUP($A537,'USD X Barril WTI'!$A$6060:$B$8189,2,0)</f>
        <v>#N/A</v>
      </c>
      <c r="D537" s="36">
        <f>+IFERROR(VLOOKUP($A537,'TASA INTERVENCIÓN'!$A$9:$B$4757,2,0),D536)</f>
        <v>4.4999999999999998E-2</v>
      </c>
      <c r="E537" s="52">
        <v>2.5000000000000001E-3</v>
      </c>
      <c r="F537">
        <f t="shared" si="113"/>
        <v>4.2394014962593429E-2</v>
      </c>
      <c r="G537">
        <f t="shared" si="114"/>
        <v>1.0102903951784206</v>
      </c>
      <c r="H537" s="56">
        <f t="shared" si="104"/>
        <v>26.413380447543375</v>
      </c>
      <c r="I537" s="55">
        <f t="shared" si="105"/>
        <v>2614.8322769319952</v>
      </c>
      <c r="J537" s="33">
        <f t="shared" si="101"/>
        <v>2689.7655155423786</v>
      </c>
      <c r="K537" s="34">
        <f t="shared" si="102"/>
        <v>153.85551554237873</v>
      </c>
      <c r="L537" s="32">
        <f t="shared" si="106"/>
        <v>26100800</v>
      </c>
      <c r="M537" s="32">
        <f t="shared" si="107"/>
        <v>26897655.155423786</v>
      </c>
      <c r="N537" s="34">
        <f t="shared" si="108"/>
        <v>25359100</v>
      </c>
      <c r="O537" s="34">
        <f t="shared" si="109"/>
        <v>796855.15542378649</v>
      </c>
      <c r="P537" s="34">
        <f t="shared" si="110"/>
        <v>-741700</v>
      </c>
      <c r="Q537" s="60">
        <f t="shared" si="112"/>
        <v>55155.155423786491</v>
      </c>
      <c r="R537" s="60">
        <f t="shared" si="111"/>
        <v>796855.15542378649</v>
      </c>
      <c r="S537" s="61">
        <f t="shared" si="103"/>
        <v>3.0529913084035222E-2</v>
      </c>
    </row>
    <row r="538" spans="1:19" x14ac:dyDescent="0.25">
      <c r="A538" s="7">
        <v>42169</v>
      </c>
      <c r="B538" s="8">
        <v>2535.91</v>
      </c>
      <c r="C538" t="e">
        <f>+VLOOKUP($A538,'USD X Barril WTI'!$A$6060:$B$8189,2,0)</f>
        <v>#N/A</v>
      </c>
      <c r="D538" s="36">
        <f>+IFERROR(VLOOKUP($A538,'TASA INTERVENCIÓN'!$A$9:$B$4757,2,0),D537)</f>
        <v>4.4999999999999998E-2</v>
      </c>
      <c r="E538" s="52">
        <v>2.5000000000000001E-3</v>
      </c>
      <c r="F538">
        <f t="shared" si="113"/>
        <v>4.2394014962593429E-2</v>
      </c>
      <c r="G538">
        <f t="shared" si="114"/>
        <v>1.0102903951784206</v>
      </c>
      <c r="H538" s="56">
        <f t="shared" si="104"/>
        <v>26.413380447543375</v>
      </c>
      <c r="I538" s="55">
        <f t="shared" si="105"/>
        <v>2614.8322769319952</v>
      </c>
      <c r="J538" s="33">
        <f t="shared" si="101"/>
        <v>2741.7348534703569</v>
      </c>
      <c r="K538" s="34">
        <f t="shared" si="102"/>
        <v>205.82485347035708</v>
      </c>
      <c r="L538" s="32">
        <f t="shared" si="106"/>
        <v>26615200</v>
      </c>
      <c r="M538" s="32">
        <f t="shared" si="107"/>
        <v>27417348.534703568</v>
      </c>
      <c r="N538" s="34">
        <f t="shared" si="108"/>
        <v>25359100</v>
      </c>
      <c r="O538" s="34">
        <f t="shared" si="109"/>
        <v>802148.53470356762</v>
      </c>
      <c r="P538" s="34">
        <f t="shared" si="110"/>
        <v>-1256100</v>
      </c>
      <c r="Q538" s="60">
        <f t="shared" si="112"/>
        <v>-453951.46529643238</v>
      </c>
      <c r="R538" s="60">
        <f t="shared" si="111"/>
        <v>802148.53470356762</v>
      </c>
      <c r="S538" s="61">
        <f t="shared" si="103"/>
        <v>3.0138737815367446E-2</v>
      </c>
    </row>
    <row r="539" spans="1:19" x14ac:dyDescent="0.25">
      <c r="A539" s="7">
        <v>42170</v>
      </c>
      <c r="B539" s="9">
        <v>2535.91</v>
      </c>
      <c r="C539">
        <f>+VLOOKUP($A539,'USD X Barril WTI'!$A$6060:$B$8189,2,0)</f>
        <v>59.53</v>
      </c>
      <c r="D539" s="36">
        <f>+IFERROR(VLOOKUP($A539,'TASA INTERVENCIÓN'!$A$9:$B$4757,2,0),D538)</f>
        <v>4.4999999999999998E-2</v>
      </c>
      <c r="E539" s="52">
        <v>2.5000000000000001E-3</v>
      </c>
      <c r="F539">
        <f t="shared" si="113"/>
        <v>4.2394014962593429E-2</v>
      </c>
      <c r="G539">
        <f t="shared" si="114"/>
        <v>1.0102903951784206</v>
      </c>
      <c r="H539" s="56">
        <f t="shared" si="104"/>
        <v>26.413380447543375</v>
      </c>
      <c r="I539" s="55">
        <f t="shared" si="105"/>
        <v>2614.8322769319952</v>
      </c>
      <c r="J539" s="33">
        <f t="shared" si="101"/>
        <v>2741.7348534703569</v>
      </c>
      <c r="K539" s="34">
        <f t="shared" si="102"/>
        <v>205.82485347035708</v>
      </c>
      <c r="L539" s="32">
        <f t="shared" si="106"/>
        <v>26615200</v>
      </c>
      <c r="M539" s="32">
        <f t="shared" si="107"/>
        <v>27417348.534703568</v>
      </c>
      <c r="N539" s="34">
        <f t="shared" si="108"/>
        <v>25359100</v>
      </c>
      <c r="O539" s="34">
        <f t="shared" si="109"/>
        <v>802148.53470356762</v>
      </c>
      <c r="P539" s="34">
        <f t="shared" si="110"/>
        <v>-1256100</v>
      </c>
      <c r="Q539" s="60">
        <f t="shared" si="112"/>
        <v>-453951.46529643238</v>
      </c>
      <c r="R539" s="60">
        <f t="shared" si="111"/>
        <v>802148.53470356762</v>
      </c>
      <c r="S539" s="61">
        <f t="shared" si="103"/>
        <v>3.0138737815367446E-2</v>
      </c>
    </row>
    <row r="540" spans="1:19" x14ac:dyDescent="0.25">
      <c r="A540" s="7">
        <v>42171</v>
      </c>
      <c r="B540" s="8">
        <v>2535.91</v>
      </c>
      <c r="C540">
        <f>+VLOOKUP($A540,'USD X Barril WTI'!$A$6060:$B$8189,2,0)</f>
        <v>60.01</v>
      </c>
      <c r="D540" s="36">
        <f>+IFERROR(VLOOKUP($A540,'TASA INTERVENCIÓN'!$A$9:$B$4757,2,0),D539)</f>
        <v>4.4999999999999998E-2</v>
      </c>
      <c r="E540" s="52">
        <v>2.5000000000000001E-3</v>
      </c>
      <c r="F540">
        <f t="shared" si="113"/>
        <v>4.2394014962593429E-2</v>
      </c>
      <c r="G540">
        <f t="shared" si="114"/>
        <v>1.0102903951784206</v>
      </c>
      <c r="H540" s="56">
        <f t="shared" si="104"/>
        <v>26.413380447543375</v>
      </c>
      <c r="I540" s="55">
        <f t="shared" si="105"/>
        <v>2614.8322769319952</v>
      </c>
      <c r="J540" s="33">
        <f t="shared" si="101"/>
        <v>2741.7348534703569</v>
      </c>
      <c r="K540" s="34">
        <f t="shared" si="102"/>
        <v>205.82485347035708</v>
      </c>
      <c r="L540" s="32">
        <f t="shared" si="106"/>
        <v>26615200</v>
      </c>
      <c r="M540" s="32">
        <f t="shared" si="107"/>
        <v>27417348.534703568</v>
      </c>
      <c r="N540" s="34">
        <f t="shared" si="108"/>
        <v>25359100</v>
      </c>
      <c r="O540" s="34">
        <f t="shared" si="109"/>
        <v>802148.53470356762</v>
      </c>
      <c r="P540" s="34">
        <f t="shared" si="110"/>
        <v>-1256100</v>
      </c>
      <c r="Q540" s="60">
        <f t="shared" si="112"/>
        <v>-453951.46529643238</v>
      </c>
      <c r="R540" s="60">
        <f t="shared" si="111"/>
        <v>802148.53470356762</v>
      </c>
      <c r="S540" s="61">
        <f t="shared" si="103"/>
        <v>3.0138737815367446E-2</v>
      </c>
    </row>
    <row r="541" spans="1:19" x14ac:dyDescent="0.25">
      <c r="A541" s="7">
        <v>42172</v>
      </c>
      <c r="B541" s="9">
        <v>2531.7199999999998</v>
      </c>
      <c r="C541">
        <f>+VLOOKUP($A541,'USD X Barril WTI'!$A$6060:$B$8189,2,0)</f>
        <v>59.89</v>
      </c>
      <c r="D541" s="36">
        <f>+IFERROR(VLOOKUP($A541,'TASA INTERVENCIÓN'!$A$9:$B$4757,2,0),D540)</f>
        <v>4.4999999999999998E-2</v>
      </c>
      <c r="E541" s="52">
        <v>2.5000000000000001E-3</v>
      </c>
      <c r="F541">
        <f t="shared" si="113"/>
        <v>4.2394014962593429E-2</v>
      </c>
      <c r="G541">
        <f t="shared" si="114"/>
        <v>1.0102903951784206</v>
      </c>
      <c r="H541" s="56">
        <f t="shared" si="104"/>
        <v>26.413380447543375</v>
      </c>
      <c r="I541" s="55">
        <f t="shared" si="105"/>
        <v>2610.5991601761975</v>
      </c>
      <c r="J541" s="33">
        <f t="shared" ref="J541:J604" si="115">+I449</f>
        <v>2755.434391228976</v>
      </c>
      <c r="K541" s="34">
        <f t="shared" si="102"/>
        <v>223.71439122897618</v>
      </c>
      <c r="L541" s="32">
        <f t="shared" si="106"/>
        <v>26750800</v>
      </c>
      <c r="M541" s="32">
        <f t="shared" si="107"/>
        <v>27554343.912289761</v>
      </c>
      <c r="N541" s="34">
        <f t="shared" si="108"/>
        <v>25317199.999999996</v>
      </c>
      <c r="O541" s="34">
        <f t="shared" si="109"/>
        <v>803543.91228976101</v>
      </c>
      <c r="P541" s="34">
        <f t="shared" si="110"/>
        <v>-1433600.0000000037</v>
      </c>
      <c r="Q541" s="60">
        <f t="shared" si="112"/>
        <v>-630056.08771024272</v>
      </c>
      <c r="R541" s="60">
        <f t="shared" si="111"/>
        <v>803543.91228976101</v>
      </c>
      <c r="S541" s="61">
        <f t="shared" si="103"/>
        <v>3.0038126422004614E-2</v>
      </c>
    </row>
    <row r="542" spans="1:19" x14ac:dyDescent="0.25">
      <c r="A542" s="7">
        <v>42173</v>
      </c>
      <c r="B542" s="8">
        <v>2550.4299999999998</v>
      </c>
      <c r="C542">
        <f>+VLOOKUP($A542,'USD X Barril WTI'!$A$6060:$B$8189,2,0)</f>
        <v>60.41</v>
      </c>
      <c r="D542" s="36">
        <f>+IFERROR(VLOOKUP($A542,'TASA INTERVENCIÓN'!$A$9:$B$4757,2,0),D541)</f>
        <v>4.4999999999999998E-2</v>
      </c>
      <c r="E542" s="52">
        <v>2.5000000000000001E-3</v>
      </c>
      <c r="F542">
        <f t="shared" si="113"/>
        <v>4.2394014962593429E-2</v>
      </c>
      <c r="G542">
        <f t="shared" si="114"/>
        <v>1.0102903951784206</v>
      </c>
      <c r="H542" s="56">
        <f t="shared" si="104"/>
        <v>26.413380447543375</v>
      </c>
      <c r="I542" s="55">
        <f t="shared" si="105"/>
        <v>2629.5016934699856</v>
      </c>
      <c r="J542" s="33">
        <f t="shared" si="115"/>
        <v>2758.3541304710416</v>
      </c>
      <c r="K542" s="34">
        <f t="shared" si="102"/>
        <v>207.92413047104174</v>
      </c>
      <c r="L542" s="32">
        <f t="shared" si="106"/>
        <v>26779699.999999996</v>
      </c>
      <c r="M542" s="32">
        <f t="shared" si="107"/>
        <v>27583541.304710414</v>
      </c>
      <c r="N542" s="34">
        <f t="shared" si="108"/>
        <v>25504300</v>
      </c>
      <c r="O542" s="34">
        <f t="shared" si="109"/>
        <v>803841.30471041799</v>
      </c>
      <c r="P542" s="34">
        <f t="shared" si="110"/>
        <v>-1275399.9999999963</v>
      </c>
      <c r="Q542" s="60">
        <f t="shared" si="112"/>
        <v>-471558.69528957829</v>
      </c>
      <c r="R542" s="60">
        <f t="shared" si="111"/>
        <v>803841.30471041799</v>
      </c>
      <c r="S542" s="61">
        <f t="shared" si="103"/>
        <v>3.0016815151417606E-2</v>
      </c>
    </row>
    <row r="543" spans="1:19" x14ac:dyDescent="0.25">
      <c r="A543" s="7">
        <v>42174</v>
      </c>
      <c r="B543" s="9">
        <v>2528.85</v>
      </c>
      <c r="C543">
        <f>+VLOOKUP($A543,'USD X Barril WTI'!$A$6060:$B$8189,2,0)</f>
        <v>59.62</v>
      </c>
      <c r="D543" s="36">
        <f>+IFERROR(VLOOKUP($A543,'TASA INTERVENCIÓN'!$A$9:$B$4757,2,0),D542)</f>
        <v>4.4999999999999998E-2</v>
      </c>
      <c r="E543" s="52">
        <v>2.5000000000000001E-3</v>
      </c>
      <c r="F543">
        <f t="shared" si="113"/>
        <v>4.2394014962593429E-2</v>
      </c>
      <c r="G543">
        <f t="shared" si="114"/>
        <v>1.0102903951784206</v>
      </c>
      <c r="H543" s="56">
        <f t="shared" si="104"/>
        <v>26.413380447543375</v>
      </c>
      <c r="I543" s="55">
        <f t="shared" si="105"/>
        <v>2607.6996267420354</v>
      </c>
      <c r="J543" s="33">
        <f t="shared" si="115"/>
        <v>2731.6016408067171</v>
      </c>
      <c r="K543" s="34">
        <f t="shared" si="102"/>
        <v>202.75164080671721</v>
      </c>
      <c r="L543" s="32">
        <f t="shared" si="106"/>
        <v>26514899.999999996</v>
      </c>
      <c r="M543" s="32">
        <f t="shared" si="107"/>
        <v>27316016.408067171</v>
      </c>
      <c r="N543" s="34">
        <f t="shared" si="108"/>
        <v>25288500</v>
      </c>
      <c r="O543" s="34">
        <f t="shared" si="109"/>
        <v>801116.40806717426</v>
      </c>
      <c r="P543" s="34">
        <f t="shared" si="110"/>
        <v>-1226399.9999999963</v>
      </c>
      <c r="Q543" s="60">
        <f t="shared" si="112"/>
        <v>-425283.59193282202</v>
      </c>
      <c r="R543" s="60">
        <f t="shared" si="111"/>
        <v>801116.40806717426</v>
      </c>
      <c r="S543" s="61">
        <f t="shared" si="103"/>
        <v>3.021381970390891E-2</v>
      </c>
    </row>
    <row r="544" spans="1:19" x14ac:dyDescent="0.25">
      <c r="A544" s="7">
        <v>42175</v>
      </c>
      <c r="B544" s="8">
        <v>2548.1999999999998</v>
      </c>
      <c r="C544" t="e">
        <f>+VLOOKUP($A544,'USD X Barril WTI'!$A$6060:$B$8189,2,0)</f>
        <v>#N/A</v>
      </c>
      <c r="D544" s="36">
        <f>+IFERROR(VLOOKUP($A544,'TASA INTERVENCIÓN'!$A$9:$B$4757,2,0),D543)</f>
        <v>4.4999999999999998E-2</v>
      </c>
      <c r="E544" s="52">
        <v>2.5000000000000001E-3</v>
      </c>
      <c r="F544">
        <f t="shared" si="113"/>
        <v>4.2394014962593429E-2</v>
      </c>
      <c r="G544">
        <f t="shared" si="114"/>
        <v>1.0102903951784206</v>
      </c>
      <c r="H544" s="56">
        <f t="shared" si="104"/>
        <v>26.413380447543375</v>
      </c>
      <c r="I544" s="55">
        <f t="shared" si="105"/>
        <v>2627.2487458887381</v>
      </c>
      <c r="J544" s="33">
        <f t="shared" si="115"/>
        <v>2693.0994738464678</v>
      </c>
      <c r="K544" s="34">
        <f t="shared" si="102"/>
        <v>144.89947384646803</v>
      </c>
      <c r="L544" s="32">
        <f t="shared" si="106"/>
        <v>26133800</v>
      </c>
      <c r="M544" s="32">
        <f t="shared" si="107"/>
        <v>26930994.73846468</v>
      </c>
      <c r="N544" s="34">
        <f t="shared" si="108"/>
        <v>25482000</v>
      </c>
      <c r="O544" s="34">
        <f t="shared" si="109"/>
        <v>797194.73846467957</v>
      </c>
      <c r="P544" s="34">
        <f t="shared" si="110"/>
        <v>-651800</v>
      </c>
      <c r="Q544" s="60">
        <f t="shared" si="112"/>
        <v>145394.73846467957</v>
      </c>
      <c r="R544" s="60">
        <f t="shared" si="111"/>
        <v>797194.73846467957</v>
      </c>
      <c r="S544" s="61">
        <f t="shared" si="103"/>
        <v>3.0504355985914011E-2</v>
      </c>
    </row>
    <row r="545" spans="1:19" x14ac:dyDescent="0.25">
      <c r="A545" s="7">
        <v>42176</v>
      </c>
      <c r="B545" s="9">
        <v>2548.1999999999998</v>
      </c>
      <c r="C545" t="e">
        <f>+VLOOKUP($A545,'USD X Barril WTI'!$A$6060:$B$8189,2,0)</f>
        <v>#N/A</v>
      </c>
      <c r="D545" s="36">
        <f>+IFERROR(VLOOKUP($A545,'TASA INTERVENCIÓN'!$A$9:$B$4757,2,0),D544)</f>
        <v>4.4999999999999998E-2</v>
      </c>
      <c r="E545" s="52">
        <v>2.5000000000000001E-3</v>
      </c>
      <c r="F545">
        <f t="shared" si="113"/>
        <v>4.2394014962593429E-2</v>
      </c>
      <c r="G545">
        <f t="shared" si="114"/>
        <v>1.0102903951784206</v>
      </c>
      <c r="H545" s="56">
        <f t="shared" si="104"/>
        <v>26.413380447543375</v>
      </c>
      <c r="I545" s="55">
        <f t="shared" si="105"/>
        <v>2627.2487458887381</v>
      </c>
      <c r="J545" s="33">
        <f t="shared" si="115"/>
        <v>2667.1653194022374</v>
      </c>
      <c r="K545" s="34">
        <f t="shared" si="102"/>
        <v>118.96531940223758</v>
      </c>
      <c r="L545" s="32">
        <f t="shared" si="106"/>
        <v>25877100</v>
      </c>
      <c r="M545" s="32">
        <f t="shared" si="107"/>
        <v>26671653.194022372</v>
      </c>
      <c r="N545" s="34">
        <f t="shared" si="108"/>
        <v>25482000</v>
      </c>
      <c r="O545" s="34">
        <f t="shared" si="109"/>
        <v>794553.19402237236</v>
      </c>
      <c r="P545" s="34">
        <f t="shared" si="110"/>
        <v>-395100</v>
      </c>
      <c r="Q545" s="60">
        <f t="shared" si="112"/>
        <v>399453.19402237236</v>
      </c>
      <c r="R545" s="60">
        <f t="shared" si="111"/>
        <v>794553.19402237236</v>
      </c>
      <c r="S545" s="61">
        <f t="shared" si="103"/>
        <v>3.0704877827205226E-2</v>
      </c>
    </row>
    <row r="546" spans="1:19" x14ac:dyDescent="0.25">
      <c r="A546" s="7">
        <v>42177</v>
      </c>
      <c r="B546" s="8">
        <v>2548.1999999999998</v>
      </c>
      <c r="C546">
        <f>+VLOOKUP($A546,'USD X Barril WTI'!$A$6060:$B$8189,2,0)</f>
        <v>60.01</v>
      </c>
      <c r="D546" s="36">
        <f>+IFERROR(VLOOKUP($A546,'TASA INTERVENCIÓN'!$A$9:$B$4757,2,0),D545)</f>
        <v>4.4999999999999998E-2</v>
      </c>
      <c r="E546" s="52">
        <v>2.5000000000000001E-3</v>
      </c>
      <c r="F546">
        <f t="shared" si="113"/>
        <v>4.2394014962593429E-2</v>
      </c>
      <c r="G546">
        <f t="shared" si="114"/>
        <v>1.0102903951784206</v>
      </c>
      <c r="H546" s="56">
        <f t="shared" si="104"/>
        <v>26.413380447543375</v>
      </c>
      <c r="I546" s="55">
        <f t="shared" si="105"/>
        <v>2627.2487458887381</v>
      </c>
      <c r="J546" s="33">
        <f t="shared" si="115"/>
        <v>2667.1653194022374</v>
      </c>
      <c r="K546" s="34">
        <f t="shared" si="102"/>
        <v>118.96531940223758</v>
      </c>
      <c r="L546" s="32">
        <f t="shared" si="106"/>
        <v>25877100</v>
      </c>
      <c r="M546" s="32">
        <f t="shared" si="107"/>
        <v>26671653.194022372</v>
      </c>
      <c r="N546" s="34">
        <f t="shared" si="108"/>
        <v>25482000</v>
      </c>
      <c r="O546" s="34">
        <f t="shared" si="109"/>
        <v>794553.19402237236</v>
      </c>
      <c r="P546" s="34">
        <f t="shared" si="110"/>
        <v>-395100</v>
      </c>
      <c r="Q546" s="60">
        <f t="shared" si="112"/>
        <v>399453.19402237236</v>
      </c>
      <c r="R546" s="60">
        <f t="shared" si="111"/>
        <v>794553.19402237236</v>
      </c>
      <c r="S546" s="61">
        <f t="shared" si="103"/>
        <v>3.0704877827205226E-2</v>
      </c>
    </row>
    <row r="547" spans="1:19" x14ac:dyDescent="0.25">
      <c r="A547" s="7">
        <v>42178</v>
      </c>
      <c r="B547" s="9">
        <v>2537.6799999999998</v>
      </c>
      <c r="C547">
        <f>+VLOOKUP($A547,'USD X Barril WTI'!$A$6060:$B$8189,2,0)</f>
        <v>61.05</v>
      </c>
      <c r="D547" s="36">
        <f>+IFERROR(VLOOKUP($A547,'TASA INTERVENCIÓN'!$A$9:$B$4757,2,0),D546)</f>
        <v>4.4999999999999998E-2</v>
      </c>
      <c r="E547" s="52">
        <v>2.5000000000000001E-3</v>
      </c>
      <c r="F547">
        <f t="shared" si="113"/>
        <v>4.2394014962593429E-2</v>
      </c>
      <c r="G547">
        <f t="shared" si="114"/>
        <v>1.0102903951784206</v>
      </c>
      <c r="H547" s="56">
        <f t="shared" si="104"/>
        <v>26.413380447543375</v>
      </c>
      <c r="I547" s="55">
        <f t="shared" si="105"/>
        <v>2616.6204909314611</v>
      </c>
      <c r="J547" s="33">
        <f t="shared" si="115"/>
        <v>2667.1653194022374</v>
      </c>
      <c r="K547" s="34">
        <f t="shared" si="102"/>
        <v>129.48531940223756</v>
      </c>
      <c r="L547" s="32">
        <f t="shared" si="106"/>
        <v>25877100</v>
      </c>
      <c r="M547" s="32">
        <f t="shared" si="107"/>
        <v>26671653.194022372</v>
      </c>
      <c r="N547" s="34">
        <f t="shared" si="108"/>
        <v>25376800</v>
      </c>
      <c r="O547" s="34">
        <f t="shared" si="109"/>
        <v>794553.19402237236</v>
      </c>
      <c r="P547" s="34">
        <f t="shared" si="110"/>
        <v>-500300</v>
      </c>
      <c r="Q547" s="60">
        <f t="shared" si="112"/>
        <v>294253.19402237236</v>
      </c>
      <c r="R547" s="60">
        <f t="shared" si="111"/>
        <v>794553.19402237236</v>
      </c>
      <c r="S547" s="61">
        <f t="shared" si="103"/>
        <v>3.0704877827205226E-2</v>
      </c>
    </row>
    <row r="548" spans="1:19" x14ac:dyDescent="0.25">
      <c r="A548" s="7">
        <v>42179</v>
      </c>
      <c r="B548" s="8">
        <v>2550.7399999999998</v>
      </c>
      <c r="C548">
        <f>+VLOOKUP($A548,'USD X Barril WTI'!$A$6060:$B$8189,2,0)</f>
        <v>60.01</v>
      </c>
      <c r="D548" s="36">
        <f>+IFERROR(VLOOKUP($A548,'TASA INTERVENCIÓN'!$A$9:$B$4757,2,0),D547)</f>
        <v>4.4999999999999998E-2</v>
      </c>
      <c r="E548" s="52">
        <v>2.5000000000000001E-3</v>
      </c>
      <c r="F548">
        <f t="shared" si="113"/>
        <v>4.2394014962593429E-2</v>
      </c>
      <c r="G548">
        <f t="shared" si="114"/>
        <v>1.0102903951784206</v>
      </c>
      <c r="H548" s="56">
        <f t="shared" si="104"/>
        <v>26.413380447543375</v>
      </c>
      <c r="I548" s="55">
        <f t="shared" si="105"/>
        <v>2629.8148834924909</v>
      </c>
      <c r="J548" s="33">
        <f t="shared" si="115"/>
        <v>2667.1653194022374</v>
      </c>
      <c r="K548" s="34">
        <f t="shared" si="102"/>
        <v>116.42531940223762</v>
      </c>
      <c r="L548" s="32">
        <f t="shared" si="106"/>
        <v>25877100</v>
      </c>
      <c r="M548" s="32">
        <f t="shared" si="107"/>
        <v>26671653.194022372</v>
      </c>
      <c r="N548" s="34">
        <f t="shared" si="108"/>
        <v>25507399.999999996</v>
      </c>
      <c r="O548" s="34">
        <f t="shared" si="109"/>
        <v>794553.19402237236</v>
      </c>
      <c r="P548" s="34">
        <f t="shared" si="110"/>
        <v>-369700.00000000373</v>
      </c>
      <c r="Q548" s="60">
        <f t="shared" si="112"/>
        <v>424853.19402236864</v>
      </c>
      <c r="R548" s="60">
        <f t="shared" si="111"/>
        <v>794553.19402237236</v>
      </c>
      <c r="S548" s="61">
        <f t="shared" si="103"/>
        <v>3.0704877827205226E-2</v>
      </c>
    </row>
    <row r="549" spans="1:19" x14ac:dyDescent="0.25">
      <c r="A549" s="7">
        <v>42180</v>
      </c>
      <c r="B549" s="9">
        <v>2566.66</v>
      </c>
      <c r="C549">
        <f>+VLOOKUP($A549,'USD X Barril WTI'!$A$6060:$B$8189,2,0)</f>
        <v>59.59</v>
      </c>
      <c r="D549" s="36">
        <f>+IFERROR(VLOOKUP($A549,'TASA INTERVENCIÓN'!$A$9:$B$4757,2,0),D548)</f>
        <v>4.4999999999999998E-2</v>
      </c>
      <c r="E549" s="52">
        <v>2.5000000000000001E-3</v>
      </c>
      <c r="F549">
        <f t="shared" si="113"/>
        <v>4.2394014962593429E-2</v>
      </c>
      <c r="G549">
        <f t="shared" si="114"/>
        <v>1.0102903951784206</v>
      </c>
      <c r="H549" s="56">
        <f t="shared" si="104"/>
        <v>26.413380447543375</v>
      </c>
      <c r="I549" s="55">
        <f t="shared" si="105"/>
        <v>2645.8987065837318</v>
      </c>
      <c r="J549" s="33">
        <f t="shared" si="115"/>
        <v>2605.6184285279683</v>
      </c>
      <c r="K549" s="34">
        <f t="shared" ref="K549:K612" si="116">+J549-B549</f>
        <v>38.958428527968408</v>
      </c>
      <c r="L549" s="32">
        <f t="shared" si="106"/>
        <v>25267900</v>
      </c>
      <c r="M549" s="32">
        <f t="shared" si="107"/>
        <v>26056184.285279684</v>
      </c>
      <c r="N549" s="34">
        <f t="shared" si="108"/>
        <v>25666600</v>
      </c>
      <c r="O549" s="34">
        <f t="shared" si="109"/>
        <v>788284.28527968377</v>
      </c>
      <c r="P549" s="34">
        <f t="shared" si="110"/>
        <v>398700</v>
      </c>
      <c r="Q549" s="60">
        <f t="shared" si="112"/>
        <v>788284.28527968377</v>
      </c>
      <c r="R549" s="60">
        <f t="shared" si="111"/>
        <v>788284.28527968377</v>
      </c>
      <c r="S549" s="61">
        <f t="shared" ref="S549:S612" si="117">+R549/L549</f>
        <v>3.1197063676826477E-2</v>
      </c>
    </row>
    <row r="550" spans="1:19" x14ac:dyDescent="0.25">
      <c r="A550" s="7">
        <v>42181</v>
      </c>
      <c r="B550" s="8">
        <v>2556.21</v>
      </c>
      <c r="C550">
        <f>+VLOOKUP($A550,'USD X Barril WTI'!$A$6060:$B$8189,2,0)</f>
        <v>59.41</v>
      </c>
      <c r="D550" s="36">
        <f>+IFERROR(VLOOKUP($A550,'TASA INTERVENCIÓN'!$A$9:$B$4757,2,0),D549)</f>
        <v>4.4999999999999998E-2</v>
      </c>
      <c r="E550" s="52">
        <v>2.5000000000000001E-3</v>
      </c>
      <c r="F550">
        <f t="shared" si="113"/>
        <v>4.2394014962593429E-2</v>
      </c>
      <c r="G550">
        <f t="shared" si="114"/>
        <v>1.0102903951784206</v>
      </c>
      <c r="H550" s="56">
        <f t="shared" ref="H550:H613" si="118">+_xlfn.STDEV.S(A460:A550)</f>
        <v>26.413380447543375</v>
      </c>
      <c r="I550" s="55">
        <f t="shared" ref="I550:I613" si="119">+(B550*G550)+($B$1644*H550)</f>
        <v>2635.3411719541173</v>
      </c>
      <c r="J550" s="33">
        <f t="shared" si="115"/>
        <v>2614.4685723897314</v>
      </c>
      <c r="K550" s="34">
        <f t="shared" si="116"/>
        <v>58.258572389731398</v>
      </c>
      <c r="L550" s="32">
        <f t="shared" ref="L550:L613" si="120">+$L$99*B458</f>
        <v>25355500</v>
      </c>
      <c r="M550" s="32">
        <f t="shared" ref="M550:M613" si="121">+($L$99*I458)</f>
        <v>26144685.723897316</v>
      </c>
      <c r="N550" s="34">
        <f t="shared" ref="N550:N613" si="122">+$L$99*B550</f>
        <v>25562100</v>
      </c>
      <c r="O550" s="34">
        <f t="shared" ref="O550:O613" si="123">+M550-L550</f>
        <v>789185.72389731556</v>
      </c>
      <c r="P550" s="34">
        <f t="shared" ref="P550:P613" si="124">+N550-L550</f>
        <v>206600</v>
      </c>
      <c r="Q550" s="60">
        <f t="shared" si="112"/>
        <v>789185.72389731556</v>
      </c>
      <c r="R550" s="60">
        <f t="shared" ref="R550:R613" si="125">+M550-L550</f>
        <v>789185.72389731556</v>
      </c>
      <c r="S550" s="61">
        <f t="shared" si="117"/>
        <v>3.1124833818986633E-2</v>
      </c>
    </row>
    <row r="551" spans="1:19" x14ac:dyDescent="0.25">
      <c r="A551" s="7">
        <v>42182</v>
      </c>
      <c r="B551" s="9">
        <v>2585.11</v>
      </c>
      <c r="C551" t="e">
        <f>+VLOOKUP($A551,'USD X Barril WTI'!$A$6060:$B$8189,2,0)</f>
        <v>#N/A</v>
      </c>
      <c r="D551" s="36">
        <f>+IFERROR(VLOOKUP($A551,'TASA INTERVENCIÓN'!$A$9:$B$4757,2,0),D550)</f>
        <v>4.4999999999999998E-2</v>
      </c>
      <c r="E551" s="52">
        <v>2.5000000000000001E-3</v>
      </c>
      <c r="F551">
        <f t="shared" si="113"/>
        <v>4.2394014962593429E-2</v>
      </c>
      <c r="G551">
        <f t="shared" si="114"/>
        <v>1.0102903951784206</v>
      </c>
      <c r="H551" s="56">
        <f t="shared" si="118"/>
        <v>26.413380447543375</v>
      </c>
      <c r="I551" s="55">
        <f t="shared" si="119"/>
        <v>2664.5385643747736</v>
      </c>
      <c r="J551" s="33">
        <f t="shared" si="115"/>
        <v>2630.3806461137915</v>
      </c>
      <c r="K551" s="34">
        <f t="shared" si="116"/>
        <v>45.270646113791372</v>
      </c>
      <c r="L551" s="32">
        <f t="shared" si="120"/>
        <v>25513000</v>
      </c>
      <c r="M551" s="32">
        <f t="shared" si="121"/>
        <v>26303806.461137913</v>
      </c>
      <c r="N551" s="34">
        <f t="shared" si="122"/>
        <v>25851100</v>
      </c>
      <c r="O551" s="34">
        <f t="shared" si="123"/>
        <v>790806.46113791317</v>
      </c>
      <c r="P551" s="34">
        <f t="shared" si="124"/>
        <v>338100</v>
      </c>
      <c r="Q551" s="60">
        <f t="shared" si="112"/>
        <v>790806.46113791317</v>
      </c>
      <c r="R551" s="60">
        <f t="shared" si="125"/>
        <v>790806.46113791317</v>
      </c>
      <c r="S551" s="61">
        <f t="shared" si="117"/>
        <v>3.0996216091322588E-2</v>
      </c>
    </row>
    <row r="552" spans="1:19" x14ac:dyDescent="0.25">
      <c r="A552" s="7">
        <v>42183</v>
      </c>
      <c r="B552" s="8">
        <v>2585.11</v>
      </c>
      <c r="C552" t="e">
        <f>+VLOOKUP($A552,'USD X Barril WTI'!$A$6060:$B$8189,2,0)</f>
        <v>#N/A</v>
      </c>
      <c r="D552" s="36">
        <f>+IFERROR(VLOOKUP($A552,'TASA INTERVENCIÓN'!$A$9:$B$4757,2,0),D551)</f>
        <v>4.4999999999999998E-2</v>
      </c>
      <c r="E552" s="52">
        <v>2.5000000000000001E-3</v>
      </c>
      <c r="F552">
        <f t="shared" si="113"/>
        <v>4.2394014962593429E-2</v>
      </c>
      <c r="G552">
        <f t="shared" si="114"/>
        <v>1.0102903951784206</v>
      </c>
      <c r="H552" s="56">
        <f t="shared" si="118"/>
        <v>26.413380447543375</v>
      </c>
      <c r="I552" s="55">
        <f t="shared" si="119"/>
        <v>2664.5385643747736</v>
      </c>
      <c r="J552" s="33">
        <f t="shared" si="115"/>
        <v>2635.9877578070314</v>
      </c>
      <c r="K552" s="34">
        <f t="shared" si="116"/>
        <v>50.87775780703123</v>
      </c>
      <c r="L552" s="32">
        <f t="shared" si="120"/>
        <v>25568500</v>
      </c>
      <c r="M552" s="32">
        <f t="shared" si="121"/>
        <v>26359877.578070313</v>
      </c>
      <c r="N552" s="34">
        <f t="shared" si="122"/>
        <v>25851100</v>
      </c>
      <c r="O552" s="34">
        <f t="shared" si="123"/>
        <v>791377.57807031274</v>
      </c>
      <c r="P552" s="34">
        <f t="shared" si="124"/>
        <v>282600</v>
      </c>
      <c r="Q552" s="60">
        <f t="shared" si="112"/>
        <v>791377.57807031274</v>
      </c>
      <c r="R552" s="60">
        <f t="shared" si="125"/>
        <v>791377.57807031274</v>
      </c>
      <c r="S552" s="61">
        <f t="shared" si="117"/>
        <v>3.0951271215374884E-2</v>
      </c>
    </row>
    <row r="553" spans="1:19" x14ac:dyDescent="0.25">
      <c r="A553" s="7">
        <v>42184</v>
      </c>
      <c r="B553" s="9">
        <v>2585.11</v>
      </c>
      <c r="C553">
        <f>+VLOOKUP($A553,'USD X Barril WTI'!$A$6060:$B$8189,2,0)</f>
        <v>58.34</v>
      </c>
      <c r="D553" s="36">
        <f>+IFERROR(VLOOKUP($A553,'TASA INTERVENCIÓN'!$A$9:$B$4757,2,0),D552)</f>
        <v>4.4999999999999998E-2</v>
      </c>
      <c r="E553" s="52">
        <v>2.5000000000000001E-3</v>
      </c>
      <c r="F553">
        <f t="shared" si="113"/>
        <v>4.2394014962593429E-2</v>
      </c>
      <c r="G553">
        <f t="shared" si="114"/>
        <v>1.0102903951784206</v>
      </c>
      <c r="H553" s="56">
        <f t="shared" si="118"/>
        <v>26.413380447543375</v>
      </c>
      <c r="I553" s="55">
        <f t="shared" si="119"/>
        <v>2664.5385643747736</v>
      </c>
      <c r="J553" s="33">
        <f t="shared" si="115"/>
        <v>2635.9877578070314</v>
      </c>
      <c r="K553" s="34">
        <f t="shared" si="116"/>
        <v>50.87775780703123</v>
      </c>
      <c r="L553" s="32">
        <f t="shared" si="120"/>
        <v>25568500</v>
      </c>
      <c r="M553" s="32">
        <f t="shared" si="121"/>
        <v>26359877.578070313</v>
      </c>
      <c r="N553" s="34">
        <f t="shared" si="122"/>
        <v>25851100</v>
      </c>
      <c r="O553" s="34">
        <f t="shared" si="123"/>
        <v>791377.57807031274</v>
      </c>
      <c r="P553" s="34">
        <f t="shared" si="124"/>
        <v>282600</v>
      </c>
      <c r="Q553" s="60">
        <f t="shared" si="112"/>
        <v>791377.57807031274</v>
      </c>
      <c r="R553" s="60">
        <f t="shared" si="125"/>
        <v>791377.57807031274</v>
      </c>
      <c r="S553" s="61">
        <f t="shared" si="117"/>
        <v>3.0951271215374884E-2</v>
      </c>
    </row>
    <row r="554" spans="1:19" x14ac:dyDescent="0.25">
      <c r="A554" s="7">
        <v>42185</v>
      </c>
      <c r="B554" s="8">
        <v>2585.11</v>
      </c>
      <c r="C554">
        <f>+VLOOKUP($A554,'USD X Barril WTI'!$A$6060:$B$8189,2,0)</f>
        <v>59.48</v>
      </c>
      <c r="D554" s="36">
        <f>+IFERROR(VLOOKUP($A554,'TASA INTERVENCIÓN'!$A$9:$B$4757,2,0),D553)</f>
        <v>4.4999999999999998E-2</v>
      </c>
      <c r="E554" s="52">
        <v>2.5000000000000001E-3</v>
      </c>
      <c r="F554">
        <f t="shared" si="113"/>
        <v>4.2394014962593429E-2</v>
      </c>
      <c r="G554">
        <f t="shared" si="114"/>
        <v>1.0102903951784206</v>
      </c>
      <c r="H554" s="56">
        <f t="shared" si="118"/>
        <v>26.413380447543375</v>
      </c>
      <c r="I554" s="55">
        <f t="shared" si="119"/>
        <v>2664.5385643747736</v>
      </c>
      <c r="J554" s="33">
        <f t="shared" si="115"/>
        <v>2635.9877578070314</v>
      </c>
      <c r="K554" s="34">
        <f t="shared" si="116"/>
        <v>50.87775780703123</v>
      </c>
      <c r="L554" s="32">
        <f t="shared" si="120"/>
        <v>25568500</v>
      </c>
      <c r="M554" s="32">
        <f t="shared" si="121"/>
        <v>26359877.578070313</v>
      </c>
      <c r="N554" s="34">
        <f t="shared" si="122"/>
        <v>25851100</v>
      </c>
      <c r="O554" s="34">
        <f t="shared" si="123"/>
        <v>791377.57807031274</v>
      </c>
      <c r="P554" s="34">
        <f t="shared" si="124"/>
        <v>282600</v>
      </c>
      <c r="Q554" s="60">
        <f t="shared" si="112"/>
        <v>791377.57807031274</v>
      </c>
      <c r="R554" s="60">
        <f t="shared" si="125"/>
        <v>791377.57807031274</v>
      </c>
      <c r="S554" s="61">
        <f t="shared" si="117"/>
        <v>3.0951271215374884E-2</v>
      </c>
    </row>
    <row r="555" spans="1:19" x14ac:dyDescent="0.25">
      <c r="A555" s="7">
        <v>42186</v>
      </c>
      <c r="B555" s="9">
        <v>2598.6799999999998</v>
      </c>
      <c r="C555">
        <f>+VLOOKUP($A555,'USD X Barril WTI'!$A$6060:$B$8189,2,0)</f>
        <v>56.94</v>
      </c>
      <c r="D555" s="36">
        <f>+IFERROR(VLOOKUP($A555,'TASA INTERVENCIÓN'!$A$9:$B$4757,2,0),D554)</f>
        <v>4.4999999999999998E-2</v>
      </c>
      <c r="E555" s="52">
        <v>2.5000000000000001E-3</v>
      </c>
      <c r="F555">
        <f t="shared" si="113"/>
        <v>4.2394014962593429E-2</v>
      </c>
      <c r="G555">
        <f t="shared" si="114"/>
        <v>1.0102903951784206</v>
      </c>
      <c r="H555" s="56">
        <f t="shared" si="118"/>
        <v>26.413380447543375</v>
      </c>
      <c r="I555" s="55">
        <f t="shared" si="119"/>
        <v>2678.2482050373446</v>
      </c>
      <c r="J555" s="33">
        <f t="shared" si="115"/>
        <v>2655.3853333944571</v>
      </c>
      <c r="K555" s="34">
        <f t="shared" si="116"/>
        <v>56.705333394457284</v>
      </c>
      <c r="L555" s="32">
        <f t="shared" si="120"/>
        <v>25760500</v>
      </c>
      <c r="M555" s="32">
        <f t="shared" si="121"/>
        <v>26553853.33394457</v>
      </c>
      <c r="N555" s="34">
        <f t="shared" si="122"/>
        <v>25986800</v>
      </c>
      <c r="O555" s="34">
        <f t="shared" si="123"/>
        <v>793353.33394457027</v>
      </c>
      <c r="P555" s="34">
        <f t="shared" si="124"/>
        <v>226300</v>
      </c>
      <c r="Q555" s="60">
        <f t="shared" si="112"/>
        <v>793353.33394457027</v>
      </c>
      <c r="R555" s="60">
        <f t="shared" si="125"/>
        <v>793353.33394457027</v>
      </c>
      <c r="S555" s="61">
        <f t="shared" si="117"/>
        <v>3.0797280097225221E-2</v>
      </c>
    </row>
    <row r="556" spans="1:19" x14ac:dyDescent="0.25">
      <c r="A556" s="7">
        <v>42187</v>
      </c>
      <c r="B556" s="8">
        <v>2626.8</v>
      </c>
      <c r="C556">
        <f>+VLOOKUP($A556,'USD X Barril WTI'!$A$6060:$B$8189,2,0)</f>
        <v>56.93</v>
      </c>
      <c r="D556" s="36">
        <f>+IFERROR(VLOOKUP($A556,'TASA INTERVENCIÓN'!$A$9:$B$4757,2,0),D555)</f>
        <v>4.4999999999999998E-2</v>
      </c>
      <c r="E556" s="52">
        <v>2.5000000000000001E-3</v>
      </c>
      <c r="F556">
        <f t="shared" si="113"/>
        <v>4.2394014962593429E-2</v>
      </c>
      <c r="G556">
        <f t="shared" si="114"/>
        <v>1.0102903951784206</v>
      </c>
      <c r="H556" s="56">
        <f t="shared" si="118"/>
        <v>26.413380447543375</v>
      </c>
      <c r="I556" s="55">
        <f t="shared" si="119"/>
        <v>2706.657570949762</v>
      </c>
      <c r="J556" s="33">
        <f t="shared" si="115"/>
        <v>2677.9249121108878</v>
      </c>
      <c r="K556" s="34">
        <f t="shared" si="116"/>
        <v>51.124912110887635</v>
      </c>
      <c r="L556" s="32">
        <f t="shared" si="120"/>
        <v>25983600</v>
      </c>
      <c r="M556" s="32">
        <f t="shared" si="121"/>
        <v>26779249.121108878</v>
      </c>
      <c r="N556" s="34">
        <f t="shared" si="122"/>
        <v>26268000</v>
      </c>
      <c r="O556" s="34">
        <f t="shared" si="123"/>
        <v>795649.1211088784</v>
      </c>
      <c r="P556" s="34">
        <f t="shared" si="124"/>
        <v>284400</v>
      </c>
      <c r="Q556" s="60">
        <f t="shared" ref="Q556:Q619" si="126">+IF(P556&gt;0,M556-L556,O556+P556)</f>
        <v>795649.1211088784</v>
      </c>
      <c r="R556" s="60">
        <f t="shared" si="125"/>
        <v>795649.1211088784</v>
      </c>
      <c r="S556" s="61">
        <f t="shared" si="117"/>
        <v>3.0621204186828555E-2</v>
      </c>
    </row>
    <row r="557" spans="1:19" x14ac:dyDescent="0.25">
      <c r="A557" s="7">
        <v>42188</v>
      </c>
      <c r="B557" s="9">
        <v>2623.91</v>
      </c>
      <c r="C557" t="e">
        <f>+VLOOKUP($A557,'USD X Barril WTI'!$A$6060:$B$8189,2,0)</f>
        <v>#N/A</v>
      </c>
      <c r="D557" s="36">
        <f>+IFERROR(VLOOKUP($A557,'TASA INTERVENCIÓN'!$A$9:$B$4757,2,0),D556)</f>
        <v>4.4999999999999998E-2</v>
      </c>
      <c r="E557" s="52">
        <v>2.5000000000000001E-3</v>
      </c>
      <c r="F557">
        <f t="shared" si="113"/>
        <v>4.2394014962593429E-2</v>
      </c>
      <c r="G557">
        <f t="shared" si="114"/>
        <v>1.0102903951784206</v>
      </c>
      <c r="H557" s="56">
        <f t="shared" si="118"/>
        <v>26.413380447543375</v>
      </c>
      <c r="I557" s="55">
        <f t="shared" si="119"/>
        <v>2703.7378317076964</v>
      </c>
      <c r="J557" s="33">
        <f t="shared" si="115"/>
        <v>2655.7490379367214</v>
      </c>
      <c r="K557" s="34">
        <f t="shared" si="116"/>
        <v>31.839037936721525</v>
      </c>
      <c r="L557" s="32">
        <f t="shared" si="120"/>
        <v>25764100</v>
      </c>
      <c r="M557" s="32">
        <f t="shared" si="121"/>
        <v>26557490.379367214</v>
      </c>
      <c r="N557" s="34">
        <f t="shared" si="122"/>
        <v>26239100</v>
      </c>
      <c r="O557" s="34">
        <f t="shared" si="123"/>
        <v>793390.3793672137</v>
      </c>
      <c r="P557" s="34">
        <f t="shared" si="124"/>
        <v>475000</v>
      </c>
      <c r="Q557" s="60">
        <f t="shared" si="126"/>
        <v>793390.3793672137</v>
      </c>
      <c r="R557" s="60">
        <f t="shared" si="125"/>
        <v>793390.3793672137</v>
      </c>
      <c r="S557" s="61">
        <f t="shared" si="117"/>
        <v>3.0794414684278269E-2</v>
      </c>
    </row>
    <row r="558" spans="1:19" x14ac:dyDescent="0.25">
      <c r="A558" s="7">
        <v>42189</v>
      </c>
      <c r="B558" s="8">
        <v>2642.97</v>
      </c>
      <c r="C558" t="e">
        <f>+VLOOKUP($A558,'USD X Barril WTI'!$A$6060:$B$8189,2,0)</f>
        <v>#N/A</v>
      </c>
      <c r="D558" s="36">
        <f>+IFERROR(VLOOKUP($A558,'TASA INTERVENCIÓN'!$A$9:$B$4757,2,0),D557)</f>
        <v>4.4999999999999998E-2</v>
      </c>
      <c r="E558" s="52">
        <v>2.5000000000000001E-3</v>
      </c>
      <c r="F558">
        <f t="shared" si="113"/>
        <v>4.2394014962593429E-2</v>
      </c>
      <c r="G558">
        <f t="shared" si="114"/>
        <v>1.0102903951784206</v>
      </c>
      <c r="H558" s="56">
        <f t="shared" si="118"/>
        <v>26.413380447543375</v>
      </c>
      <c r="I558" s="55">
        <f t="shared" si="119"/>
        <v>2722.9939666397968</v>
      </c>
      <c r="J558" s="33">
        <f t="shared" si="115"/>
        <v>2655.7490379367214</v>
      </c>
      <c r="K558" s="34">
        <f t="shared" si="116"/>
        <v>12.779037936721579</v>
      </c>
      <c r="L558" s="32">
        <f t="shared" si="120"/>
        <v>25764100</v>
      </c>
      <c r="M558" s="32">
        <f t="shared" si="121"/>
        <v>26557490.379367214</v>
      </c>
      <c r="N558" s="34">
        <f t="shared" si="122"/>
        <v>26429699.999999996</v>
      </c>
      <c r="O558" s="34">
        <f t="shared" si="123"/>
        <v>793390.3793672137</v>
      </c>
      <c r="P558" s="34">
        <f t="shared" si="124"/>
        <v>665599.99999999627</v>
      </c>
      <c r="Q558" s="60">
        <f t="shared" si="126"/>
        <v>793390.3793672137</v>
      </c>
      <c r="R558" s="60">
        <f t="shared" si="125"/>
        <v>793390.3793672137</v>
      </c>
      <c r="S558" s="61">
        <f t="shared" si="117"/>
        <v>3.0794414684278269E-2</v>
      </c>
    </row>
    <row r="559" spans="1:19" x14ac:dyDescent="0.25">
      <c r="A559" s="7">
        <v>42190</v>
      </c>
      <c r="B559" s="9">
        <v>2642.97</v>
      </c>
      <c r="C559" t="e">
        <f>+VLOOKUP($A559,'USD X Barril WTI'!$A$6060:$B$8189,2,0)</f>
        <v>#N/A</v>
      </c>
      <c r="D559" s="36">
        <f>+IFERROR(VLOOKUP($A559,'TASA INTERVENCIÓN'!$A$9:$B$4757,2,0),D558)</f>
        <v>4.4999999999999998E-2</v>
      </c>
      <c r="E559" s="52">
        <v>2.5000000000000001E-3</v>
      </c>
      <c r="F559">
        <f t="shared" si="113"/>
        <v>4.2394014962593429E-2</v>
      </c>
      <c r="G559">
        <f t="shared" si="114"/>
        <v>1.0102903951784206</v>
      </c>
      <c r="H559" s="56">
        <f t="shared" si="118"/>
        <v>26.413380447543375</v>
      </c>
      <c r="I559" s="55">
        <f t="shared" si="119"/>
        <v>2722.9939666397968</v>
      </c>
      <c r="J559" s="33">
        <f t="shared" si="115"/>
        <v>2655.7490379367214</v>
      </c>
      <c r="K559" s="34">
        <f t="shared" si="116"/>
        <v>12.779037936721579</v>
      </c>
      <c r="L559" s="32">
        <f t="shared" si="120"/>
        <v>25764100</v>
      </c>
      <c r="M559" s="32">
        <f t="shared" si="121"/>
        <v>26557490.379367214</v>
      </c>
      <c r="N559" s="34">
        <f t="shared" si="122"/>
        <v>26429699.999999996</v>
      </c>
      <c r="O559" s="34">
        <f t="shared" si="123"/>
        <v>793390.3793672137</v>
      </c>
      <c r="P559" s="34">
        <f t="shared" si="124"/>
        <v>665599.99999999627</v>
      </c>
      <c r="Q559" s="60">
        <f t="shared" si="126"/>
        <v>793390.3793672137</v>
      </c>
      <c r="R559" s="60">
        <f t="shared" si="125"/>
        <v>793390.3793672137</v>
      </c>
      <c r="S559" s="61">
        <f t="shared" si="117"/>
        <v>3.0794414684278269E-2</v>
      </c>
    </row>
    <row r="560" spans="1:19" x14ac:dyDescent="0.25">
      <c r="A560" s="7">
        <v>42191</v>
      </c>
      <c r="B560" s="8">
        <v>2642.97</v>
      </c>
      <c r="C560">
        <f>+VLOOKUP($A560,'USD X Barril WTI'!$A$6060:$B$8189,2,0)</f>
        <v>52.48</v>
      </c>
      <c r="D560" s="36">
        <f>+IFERROR(VLOOKUP($A560,'TASA INTERVENCIÓN'!$A$9:$B$4757,2,0),D559)</f>
        <v>4.4999999999999998E-2</v>
      </c>
      <c r="E560" s="52">
        <v>2.5000000000000001E-3</v>
      </c>
      <c r="F560">
        <f t="shared" si="113"/>
        <v>4.2394014962593429E-2</v>
      </c>
      <c r="G560">
        <f t="shared" si="114"/>
        <v>1.0102903951784206</v>
      </c>
      <c r="H560" s="56">
        <f t="shared" si="118"/>
        <v>26.413380447543375</v>
      </c>
      <c r="I560" s="55">
        <f t="shared" si="119"/>
        <v>2722.9939666397968</v>
      </c>
      <c r="J560" s="33">
        <f t="shared" si="115"/>
        <v>2655.7490379367214</v>
      </c>
      <c r="K560" s="34">
        <f t="shared" si="116"/>
        <v>12.779037936721579</v>
      </c>
      <c r="L560" s="32">
        <f t="shared" si="120"/>
        <v>25764100</v>
      </c>
      <c r="M560" s="32">
        <f t="shared" si="121"/>
        <v>26557490.379367214</v>
      </c>
      <c r="N560" s="34">
        <f t="shared" si="122"/>
        <v>26429699.999999996</v>
      </c>
      <c r="O560" s="34">
        <f t="shared" si="123"/>
        <v>793390.3793672137</v>
      </c>
      <c r="P560" s="34">
        <f t="shared" si="124"/>
        <v>665599.99999999627</v>
      </c>
      <c r="Q560" s="60">
        <f t="shared" si="126"/>
        <v>793390.3793672137</v>
      </c>
      <c r="R560" s="60">
        <f t="shared" si="125"/>
        <v>793390.3793672137</v>
      </c>
      <c r="S560" s="61">
        <f t="shared" si="117"/>
        <v>3.0794414684278269E-2</v>
      </c>
    </row>
    <row r="561" spans="1:19" x14ac:dyDescent="0.25">
      <c r="A561" s="7">
        <v>42192</v>
      </c>
      <c r="B561" s="9">
        <v>2665.41</v>
      </c>
      <c r="C561">
        <f>+VLOOKUP($A561,'USD X Barril WTI'!$A$6060:$B$8189,2,0)</f>
        <v>52.33</v>
      </c>
      <c r="D561" s="36">
        <f>+IFERROR(VLOOKUP($A561,'TASA INTERVENCIÓN'!$A$9:$B$4757,2,0),D560)</f>
        <v>4.4999999999999998E-2</v>
      </c>
      <c r="E561" s="52">
        <v>2.5000000000000001E-3</v>
      </c>
      <c r="F561">
        <f t="shared" si="113"/>
        <v>4.2394014962593429E-2</v>
      </c>
      <c r="G561">
        <f t="shared" si="114"/>
        <v>1.0102903951784206</v>
      </c>
      <c r="H561" s="56">
        <f t="shared" si="118"/>
        <v>26.413380447543375</v>
      </c>
      <c r="I561" s="55">
        <f t="shared" si="119"/>
        <v>2745.6648831076009</v>
      </c>
      <c r="J561" s="33">
        <f t="shared" si="115"/>
        <v>2655.7490379367214</v>
      </c>
      <c r="K561" s="34">
        <f t="shared" si="116"/>
        <v>-9.6609620632784754</v>
      </c>
      <c r="L561" s="32">
        <f t="shared" si="120"/>
        <v>25764100</v>
      </c>
      <c r="M561" s="32">
        <f t="shared" si="121"/>
        <v>26557490.379367214</v>
      </c>
      <c r="N561" s="34">
        <f t="shared" si="122"/>
        <v>26654100</v>
      </c>
      <c r="O561" s="34">
        <f t="shared" si="123"/>
        <v>793390.3793672137</v>
      </c>
      <c r="P561" s="34">
        <f t="shared" si="124"/>
        <v>890000</v>
      </c>
      <c r="Q561" s="60">
        <f t="shared" si="126"/>
        <v>793390.3793672137</v>
      </c>
      <c r="R561" s="60">
        <f t="shared" si="125"/>
        <v>793390.3793672137</v>
      </c>
      <c r="S561" s="61">
        <f t="shared" si="117"/>
        <v>3.0794414684278269E-2</v>
      </c>
    </row>
    <row r="562" spans="1:19" x14ac:dyDescent="0.25">
      <c r="A562" s="7">
        <v>42193</v>
      </c>
      <c r="B562" s="8">
        <v>2690.15</v>
      </c>
      <c r="C562">
        <f>+VLOOKUP($A562,'USD X Barril WTI'!$A$6060:$B$8189,2,0)</f>
        <v>51.61</v>
      </c>
      <c r="D562" s="36">
        <f>+IFERROR(VLOOKUP($A562,'TASA INTERVENCIÓN'!$A$9:$B$4757,2,0),D561)</f>
        <v>4.4999999999999998E-2</v>
      </c>
      <c r="E562" s="52">
        <v>2.5000000000000001E-3</v>
      </c>
      <c r="F562">
        <f t="shared" si="113"/>
        <v>4.2394014962593429E-2</v>
      </c>
      <c r="G562">
        <f t="shared" si="114"/>
        <v>1.0102903951784206</v>
      </c>
      <c r="H562" s="56">
        <f t="shared" si="118"/>
        <v>26.413380447543375</v>
      </c>
      <c r="I562" s="55">
        <f t="shared" si="119"/>
        <v>2770.659467484315</v>
      </c>
      <c r="J562" s="33">
        <f t="shared" si="115"/>
        <v>2601.4964437156405</v>
      </c>
      <c r="K562" s="34">
        <f t="shared" si="116"/>
        <v>-88.653556284359638</v>
      </c>
      <c r="L562" s="32">
        <f t="shared" si="120"/>
        <v>25227100</v>
      </c>
      <c r="M562" s="32">
        <f t="shared" si="121"/>
        <v>26014964.437156405</v>
      </c>
      <c r="N562" s="34">
        <f t="shared" si="122"/>
        <v>26901500</v>
      </c>
      <c r="O562" s="34">
        <f t="shared" si="123"/>
        <v>787864.4371564053</v>
      </c>
      <c r="P562" s="34">
        <f t="shared" si="124"/>
        <v>1674400</v>
      </c>
      <c r="Q562" s="60">
        <f t="shared" si="126"/>
        <v>787864.4371564053</v>
      </c>
      <c r="R562" s="60">
        <f t="shared" si="125"/>
        <v>787864.4371564053</v>
      </c>
      <c r="S562" s="61">
        <f t="shared" si="117"/>
        <v>3.1230876206793698E-2</v>
      </c>
    </row>
    <row r="563" spans="1:19" x14ac:dyDescent="0.25">
      <c r="A563" s="7">
        <v>42194</v>
      </c>
      <c r="B563" s="9">
        <v>2690.79</v>
      </c>
      <c r="C563">
        <f>+VLOOKUP($A563,'USD X Barril WTI'!$A$6060:$B$8189,2,0)</f>
        <v>52.76</v>
      </c>
      <c r="D563" s="36">
        <f>+IFERROR(VLOOKUP($A563,'TASA INTERVENCIÓN'!$A$9:$B$4757,2,0),D562)</f>
        <v>4.4999999999999998E-2</v>
      </c>
      <c r="E563" s="52">
        <v>2.5000000000000001E-3</v>
      </c>
      <c r="F563">
        <f t="shared" si="113"/>
        <v>4.2394014962593429E-2</v>
      </c>
      <c r="G563">
        <f t="shared" si="114"/>
        <v>1.0102903951784206</v>
      </c>
      <c r="H563" s="56">
        <f t="shared" si="118"/>
        <v>26.413380447543375</v>
      </c>
      <c r="I563" s="55">
        <f t="shared" si="119"/>
        <v>2771.3060533372291</v>
      </c>
      <c r="J563" s="33">
        <f t="shared" si="115"/>
        <v>2596.788490474109</v>
      </c>
      <c r="K563" s="34">
        <f t="shared" si="116"/>
        <v>-94.001509525890924</v>
      </c>
      <c r="L563" s="32">
        <f t="shared" si="120"/>
        <v>25180500</v>
      </c>
      <c r="M563" s="32">
        <f t="shared" si="121"/>
        <v>25967884.90474109</v>
      </c>
      <c r="N563" s="34">
        <f t="shared" si="122"/>
        <v>26907900</v>
      </c>
      <c r="O563" s="34">
        <f t="shared" si="123"/>
        <v>787384.90474108979</v>
      </c>
      <c r="P563" s="34">
        <f t="shared" si="124"/>
        <v>1727400</v>
      </c>
      <c r="Q563" s="60">
        <f t="shared" si="126"/>
        <v>787384.90474108979</v>
      </c>
      <c r="R563" s="60">
        <f t="shared" si="125"/>
        <v>787384.90474108979</v>
      </c>
      <c r="S563" s="61">
        <f t="shared" si="117"/>
        <v>3.126962946490696E-2</v>
      </c>
    </row>
    <row r="564" spans="1:19" x14ac:dyDescent="0.25">
      <c r="A564" s="7">
        <v>42195</v>
      </c>
      <c r="B564" s="8">
        <v>2670.79</v>
      </c>
      <c r="C564">
        <f>+VLOOKUP($A564,'USD X Barril WTI'!$A$6060:$B$8189,2,0)</f>
        <v>52.74</v>
      </c>
      <c r="D564" s="36">
        <f>+IFERROR(VLOOKUP($A564,'TASA INTERVENCIÓN'!$A$9:$B$4757,2,0),D563)</f>
        <v>4.4999999999999998E-2</v>
      </c>
      <c r="E564" s="52">
        <v>2.5000000000000001E-3</v>
      </c>
      <c r="F564">
        <f t="shared" si="113"/>
        <v>4.2394014962593429E-2</v>
      </c>
      <c r="G564">
        <f t="shared" si="114"/>
        <v>1.0102903951784206</v>
      </c>
      <c r="H564" s="56">
        <f t="shared" si="118"/>
        <v>26.413380447543375</v>
      </c>
      <c r="I564" s="55">
        <f t="shared" si="119"/>
        <v>2751.1002454336608</v>
      </c>
      <c r="J564" s="33">
        <f t="shared" si="115"/>
        <v>2569.3591062450146</v>
      </c>
      <c r="K564" s="34">
        <f t="shared" si="116"/>
        <v>-101.43089375498539</v>
      </c>
      <c r="L564" s="32">
        <f t="shared" si="120"/>
        <v>24909000</v>
      </c>
      <c r="M564" s="32">
        <f t="shared" si="121"/>
        <v>25693591.062450144</v>
      </c>
      <c r="N564" s="34">
        <f t="shared" si="122"/>
        <v>26707900</v>
      </c>
      <c r="O564" s="34">
        <f t="shared" si="123"/>
        <v>784591.06245014444</v>
      </c>
      <c r="P564" s="34">
        <f t="shared" si="124"/>
        <v>1798900</v>
      </c>
      <c r="Q564" s="60">
        <f t="shared" si="126"/>
        <v>784591.06245014444</v>
      </c>
      <c r="R564" s="60">
        <f t="shared" si="125"/>
        <v>784591.06245014444</v>
      </c>
      <c r="S564" s="61">
        <f t="shared" si="117"/>
        <v>3.1498296296525126E-2</v>
      </c>
    </row>
    <row r="565" spans="1:19" x14ac:dyDescent="0.25">
      <c r="A565" s="7">
        <v>42196</v>
      </c>
      <c r="B565" s="9">
        <v>2667.37</v>
      </c>
      <c r="C565" t="e">
        <f>+VLOOKUP($A565,'USD X Barril WTI'!$A$6060:$B$8189,2,0)</f>
        <v>#N/A</v>
      </c>
      <c r="D565" s="36">
        <f>+IFERROR(VLOOKUP($A565,'TASA INTERVENCIÓN'!$A$9:$B$4757,2,0),D564)</f>
        <v>4.4999999999999998E-2</v>
      </c>
      <c r="E565" s="52">
        <v>2.5000000000000001E-3</v>
      </c>
      <c r="F565">
        <f t="shared" si="113"/>
        <v>4.2394014962593429E-2</v>
      </c>
      <c r="G565">
        <f t="shared" si="114"/>
        <v>1.0102903951784206</v>
      </c>
      <c r="H565" s="56">
        <f t="shared" si="118"/>
        <v>26.413380447543375</v>
      </c>
      <c r="I565" s="55">
        <f t="shared" si="119"/>
        <v>2747.6450522821506</v>
      </c>
      <c r="J565" s="33">
        <f t="shared" si="115"/>
        <v>2573.268930074355</v>
      </c>
      <c r="K565" s="34">
        <f t="shared" si="116"/>
        <v>-94.101069925644879</v>
      </c>
      <c r="L565" s="32">
        <f t="shared" si="120"/>
        <v>24947700</v>
      </c>
      <c r="M565" s="32">
        <f t="shared" si="121"/>
        <v>25732689.30074355</v>
      </c>
      <c r="N565" s="34">
        <f t="shared" si="122"/>
        <v>26673700</v>
      </c>
      <c r="O565" s="34">
        <f t="shared" si="123"/>
        <v>784989.30074355006</v>
      </c>
      <c r="P565" s="34">
        <f t="shared" si="124"/>
        <v>1726000</v>
      </c>
      <c r="Q565" s="60">
        <f t="shared" si="126"/>
        <v>784989.30074355006</v>
      </c>
      <c r="R565" s="60">
        <f t="shared" si="125"/>
        <v>784989.30074355006</v>
      </c>
      <c r="S565" s="61">
        <f t="shared" si="117"/>
        <v>3.1465397641608245E-2</v>
      </c>
    </row>
    <row r="566" spans="1:19" x14ac:dyDescent="0.25">
      <c r="A566" s="7">
        <v>42197</v>
      </c>
      <c r="B566" s="8">
        <v>2667.37</v>
      </c>
      <c r="C566" t="e">
        <f>+VLOOKUP($A566,'USD X Barril WTI'!$A$6060:$B$8189,2,0)</f>
        <v>#N/A</v>
      </c>
      <c r="D566" s="36">
        <f>+IFERROR(VLOOKUP($A566,'TASA INTERVENCIÓN'!$A$9:$B$4757,2,0),D565)</f>
        <v>4.4999999999999998E-2</v>
      </c>
      <c r="E566" s="52">
        <v>2.5000000000000001E-3</v>
      </c>
      <c r="F566">
        <f t="shared" si="113"/>
        <v>4.2394014962593429E-2</v>
      </c>
      <c r="G566">
        <f t="shared" si="114"/>
        <v>1.0102903951784206</v>
      </c>
      <c r="H566" s="56">
        <f t="shared" si="118"/>
        <v>26.413380447543375</v>
      </c>
      <c r="I566" s="55">
        <f t="shared" si="119"/>
        <v>2747.6450522821506</v>
      </c>
      <c r="J566" s="33">
        <f t="shared" si="115"/>
        <v>2594.7982183956074</v>
      </c>
      <c r="K566" s="34">
        <f t="shared" si="116"/>
        <v>-72.571781604392527</v>
      </c>
      <c r="L566" s="32">
        <f t="shared" si="120"/>
        <v>25160800</v>
      </c>
      <c r="M566" s="32">
        <f t="shared" si="121"/>
        <v>25947982.183956075</v>
      </c>
      <c r="N566" s="34">
        <f t="shared" si="122"/>
        <v>26673700</v>
      </c>
      <c r="O566" s="34">
        <f t="shared" si="123"/>
        <v>787182.18395607546</v>
      </c>
      <c r="P566" s="34">
        <f t="shared" si="124"/>
        <v>1512900</v>
      </c>
      <c r="Q566" s="60">
        <f t="shared" si="126"/>
        <v>787182.18395607546</v>
      </c>
      <c r="R566" s="60">
        <f t="shared" si="125"/>
        <v>787182.18395607546</v>
      </c>
      <c r="S566" s="61">
        <f t="shared" si="117"/>
        <v>3.1286055449591246E-2</v>
      </c>
    </row>
    <row r="567" spans="1:19" x14ac:dyDescent="0.25">
      <c r="A567" s="7">
        <v>42198</v>
      </c>
      <c r="B567" s="9">
        <v>2667.37</v>
      </c>
      <c r="C567">
        <f>+VLOOKUP($A567,'USD X Barril WTI'!$A$6060:$B$8189,2,0)</f>
        <v>52.19</v>
      </c>
      <c r="D567" s="36">
        <f>+IFERROR(VLOOKUP($A567,'TASA INTERVENCIÓN'!$A$9:$B$4757,2,0),D566)</f>
        <v>4.4999999999999998E-2</v>
      </c>
      <c r="E567" s="52">
        <v>2.5000000000000001E-3</v>
      </c>
      <c r="F567">
        <f t="shared" si="113"/>
        <v>4.2394014962593429E-2</v>
      </c>
      <c r="G567">
        <f t="shared" si="114"/>
        <v>1.0102903951784206</v>
      </c>
      <c r="H567" s="56">
        <f t="shared" si="118"/>
        <v>26.413380447543375</v>
      </c>
      <c r="I567" s="55">
        <f t="shared" si="119"/>
        <v>2747.6450522821506</v>
      </c>
      <c r="J567" s="33">
        <f t="shared" si="115"/>
        <v>2594.7982183956074</v>
      </c>
      <c r="K567" s="34">
        <f t="shared" si="116"/>
        <v>-72.571781604392527</v>
      </c>
      <c r="L567" s="32">
        <f t="shared" si="120"/>
        <v>25160800</v>
      </c>
      <c r="M567" s="32">
        <f t="shared" si="121"/>
        <v>25947982.183956075</v>
      </c>
      <c r="N567" s="34">
        <f t="shared" si="122"/>
        <v>26673700</v>
      </c>
      <c r="O567" s="34">
        <f t="shared" si="123"/>
        <v>787182.18395607546</v>
      </c>
      <c r="P567" s="34">
        <f t="shared" si="124"/>
        <v>1512900</v>
      </c>
      <c r="Q567" s="60">
        <f t="shared" si="126"/>
        <v>787182.18395607546</v>
      </c>
      <c r="R567" s="60">
        <f t="shared" si="125"/>
        <v>787182.18395607546</v>
      </c>
      <c r="S567" s="61">
        <f t="shared" si="117"/>
        <v>3.1286055449591246E-2</v>
      </c>
    </row>
    <row r="568" spans="1:19" x14ac:dyDescent="0.25">
      <c r="A568" s="7">
        <v>42199</v>
      </c>
      <c r="B568" s="8">
        <v>2693.54</v>
      </c>
      <c r="C568">
        <f>+VLOOKUP($A568,'USD X Barril WTI'!$A$6060:$B$8189,2,0)</f>
        <v>53.05</v>
      </c>
      <c r="D568" s="36">
        <f>+IFERROR(VLOOKUP($A568,'TASA INTERVENCIÓN'!$A$9:$B$4757,2,0),D567)</f>
        <v>4.4999999999999998E-2</v>
      </c>
      <c r="E568" s="52">
        <v>2.5000000000000001E-3</v>
      </c>
      <c r="F568">
        <f t="shared" si="113"/>
        <v>4.2394014962593429E-2</v>
      </c>
      <c r="G568">
        <f t="shared" si="114"/>
        <v>1.0102903951784206</v>
      </c>
      <c r="H568" s="56">
        <f t="shared" si="118"/>
        <v>26.413380447543375</v>
      </c>
      <c r="I568" s="55">
        <f t="shared" si="119"/>
        <v>2774.0843519239697</v>
      </c>
      <c r="J568" s="33">
        <f t="shared" si="115"/>
        <v>2594.7982183956074</v>
      </c>
      <c r="K568" s="34">
        <f t="shared" si="116"/>
        <v>-98.7417816043926</v>
      </c>
      <c r="L568" s="32">
        <f t="shared" si="120"/>
        <v>25160800</v>
      </c>
      <c r="M568" s="32">
        <f t="shared" si="121"/>
        <v>25947982.183956075</v>
      </c>
      <c r="N568" s="34">
        <f t="shared" si="122"/>
        <v>26935400</v>
      </c>
      <c r="O568" s="34">
        <f t="shared" si="123"/>
        <v>787182.18395607546</v>
      </c>
      <c r="P568" s="34">
        <f t="shared" si="124"/>
        <v>1774600</v>
      </c>
      <c r="Q568" s="60">
        <f t="shared" si="126"/>
        <v>787182.18395607546</v>
      </c>
      <c r="R568" s="60">
        <f t="shared" si="125"/>
        <v>787182.18395607546</v>
      </c>
      <c r="S568" s="61">
        <f t="shared" si="117"/>
        <v>3.1286055449591246E-2</v>
      </c>
    </row>
    <row r="569" spans="1:19" x14ac:dyDescent="0.25">
      <c r="A569" s="7">
        <v>42200</v>
      </c>
      <c r="B569" s="9">
        <v>2688.2</v>
      </c>
      <c r="C569">
        <f>+VLOOKUP($A569,'USD X Barril WTI'!$A$6060:$B$8189,2,0)</f>
        <v>51.4</v>
      </c>
      <c r="D569" s="36">
        <f>+IFERROR(VLOOKUP($A569,'TASA INTERVENCIÓN'!$A$9:$B$4757,2,0),D568)</f>
        <v>4.4999999999999998E-2</v>
      </c>
      <c r="E569" s="52">
        <v>2.5000000000000001E-3</v>
      </c>
      <c r="F569">
        <f t="shared" si="113"/>
        <v>4.2394014962593429E-2</v>
      </c>
      <c r="G569">
        <f t="shared" si="114"/>
        <v>1.0102903951784206</v>
      </c>
      <c r="H569" s="56">
        <f t="shared" si="118"/>
        <v>26.413380447543375</v>
      </c>
      <c r="I569" s="55">
        <f t="shared" si="119"/>
        <v>2768.6894012137168</v>
      </c>
      <c r="J569" s="33">
        <f t="shared" si="115"/>
        <v>2616.2668892931488</v>
      </c>
      <c r="K569" s="34">
        <f t="shared" si="116"/>
        <v>-71.933110706851039</v>
      </c>
      <c r="L569" s="32">
        <f t="shared" si="120"/>
        <v>25373300</v>
      </c>
      <c r="M569" s="32">
        <f t="shared" si="121"/>
        <v>26162668.892931487</v>
      </c>
      <c r="N569" s="34">
        <f t="shared" si="122"/>
        <v>26882000</v>
      </c>
      <c r="O569" s="34">
        <f t="shared" si="123"/>
        <v>789368.89293148741</v>
      </c>
      <c r="P569" s="34">
        <f t="shared" si="124"/>
        <v>1508700</v>
      </c>
      <c r="Q569" s="60">
        <f t="shared" si="126"/>
        <v>789368.89293148741</v>
      </c>
      <c r="R569" s="60">
        <f t="shared" si="125"/>
        <v>789368.89293148741</v>
      </c>
      <c r="S569" s="61">
        <f t="shared" si="117"/>
        <v>3.1110217942935583E-2</v>
      </c>
    </row>
    <row r="570" spans="1:19" x14ac:dyDescent="0.25">
      <c r="A570" s="7">
        <v>42201</v>
      </c>
      <c r="B570" s="8">
        <v>2713.04</v>
      </c>
      <c r="C570">
        <f>+VLOOKUP($A570,'USD X Barril WTI'!$A$6060:$B$8189,2,0)</f>
        <v>50.9</v>
      </c>
      <c r="D570" s="36">
        <f>+IFERROR(VLOOKUP($A570,'TASA INTERVENCIÓN'!$A$9:$B$4757,2,0),D569)</f>
        <v>4.4999999999999998E-2</v>
      </c>
      <c r="E570" s="52">
        <v>2.5000000000000001E-3</v>
      </c>
      <c r="F570">
        <f t="shared" si="113"/>
        <v>4.2394014962593429E-2</v>
      </c>
      <c r="G570">
        <f t="shared" si="114"/>
        <v>1.0102903951784206</v>
      </c>
      <c r="H570" s="56">
        <f t="shared" si="118"/>
        <v>26.413380447543375</v>
      </c>
      <c r="I570" s="55">
        <f t="shared" si="119"/>
        <v>2793.7850146299488</v>
      </c>
      <c r="J570" s="33">
        <f t="shared" si="115"/>
        <v>2629.9058096280573</v>
      </c>
      <c r="K570" s="34">
        <f t="shared" si="116"/>
        <v>-83.134190371942623</v>
      </c>
      <c r="L570" s="32">
        <f t="shared" si="120"/>
        <v>25508300</v>
      </c>
      <c r="M570" s="32">
        <f t="shared" si="121"/>
        <v>26299058.096280575</v>
      </c>
      <c r="N570" s="34">
        <f t="shared" si="122"/>
        <v>27130400</v>
      </c>
      <c r="O570" s="34">
        <f t="shared" si="123"/>
        <v>790758.0962805748</v>
      </c>
      <c r="P570" s="34">
        <f t="shared" si="124"/>
        <v>1622100</v>
      </c>
      <c r="Q570" s="60">
        <f t="shared" si="126"/>
        <v>790758.0962805748</v>
      </c>
      <c r="R570" s="60">
        <f t="shared" si="125"/>
        <v>790758.0962805748</v>
      </c>
      <c r="S570" s="61">
        <f t="shared" si="117"/>
        <v>3.1000031216528535E-2</v>
      </c>
    </row>
    <row r="571" spans="1:19" x14ac:dyDescent="0.25">
      <c r="A571" s="7">
        <v>42202</v>
      </c>
      <c r="B571" s="9">
        <v>2727.23</v>
      </c>
      <c r="C571">
        <f>+VLOOKUP($A571,'USD X Barril WTI'!$A$6060:$B$8189,2,0)</f>
        <v>50.88</v>
      </c>
      <c r="D571" s="36">
        <f>+IFERROR(VLOOKUP($A571,'TASA INTERVENCIÓN'!$A$9:$B$4757,2,0),D570)</f>
        <v>4.4999999999999998E-2</v>
      </c>
      <c r="E571" s="52">
        <v>2.5000000000000001E-3</v>
      </c>
      <c r="F571">
        <f t="shared" si="113"/>
        <v>4.2394014962593429E-2</v>
      </c>
      <c r="G571">
        <f t="shared" si="114"/>
        <v>1.0102903951784206</v>
      </c>
      <c r="H571" s="56">
        <f t="shared" si="118"/>
        <v>26.413380447543375</v>
      </c>
      <c r="I571" s="55">
        <f t="shared" si="119"/>
        <v>2808.1210353375309</v>
      </c>
      <c r="J571" s="33">
        <f t="shared" si="115"/>
        <v>2613.5391052261671</v>
      </c>
      <c r="K571" s="34">
        <f t="shared" si="116"/>
        <v>-113.69089477383295</v>
      </c>
      <c r="L571" s="32">
        <f t="shared" si="120"/>
        <v>25346300</v>
      </c>
      <c r="M571" s="32">
        <f t="shared" si="121"/>
        <v>26135391.052261669</v>
      </c>
      <c r="N571" s="34">
        <f t="shared" si="122"/>
        <v>27272300</v>
      </c>
      <c r="O571" s="34">
        <f t="shared" si="123"/>
        <v>789091.05226166919</v>
      </c>
      <c r="P571" s="34">
        <f t="shared" si="124"/>
        <v>1926000</v>
      </c>
      <c r="Q571" s="60">
        <f t="shared" si="126"/>
        <v>789091.05226166919</v>
      </c>
      <c r="R571" s="60">
        <f t="shared" si="125"/>
        <v>789091.05226166919</v>
      </c>
      <c r="S571" s="61">
        <f t="shared" si="117"/>
        <v>3.1132396139147298E-2</v>
      </c>
    </row>
    <row r="572" spans="1:19" x14ac:dyDescent="0.25">
      <c r="A572" s="7">
        <v>42203</v>
      </c>
      <c r="B572" s="8">
        <v>2751.88</v>
      </c>
      <c r="C572" t="e">
        <f>+VLOOKUP($A572,'USD X Barril WTI'!$A$6060:$B$8189,2,0)</f>
        <v>#N/A</v>
      </c>
      <c r="D572" s="36">
        <f>+IFERROR(VLOOKUP($A572,'TASA INTERVENCIÓN'!$A$9:$B$4757,2,0),D571)</f>
        <v>4.4999999999999998E-2</v>
      </c>
      <c r="E572" s="52">
        <v>2.5000000000000001E-3</v>
      </c>
      <c r="F572">
        <f t="shared" si="113"/>
        <v>4.2394014962593429E-2</v>
      </c>
      <c r="G572">
        <f t="shared" si="114"/>
        <v>1.0102903951784206</v>
      </c>
      <c r="H572" s="56">
        <f t="shared" si="118"/>
        <v>26.413380447543375</v>
      </c>
      <c r="I572" s="55">
        <f t="shared" si="119"/>
        <v>2833.024693578679</v>
      </c>
      <c r="J572" s="33">
        <f t="shared" si="115"/>
        <v>2572.4202861424051</v>
      </c>
      <c r="K572" s="34">
        <f t="shared" si="116"/>
        <v>-179.45971385759503</v>
      </c>
      <c r="L572" s="32">
        <f t="shared" si="120"/>
        <v>24939300</v>
      </c>
      <c r="M572" s="32">
        <f t="shared" si="121"/>
        <v>25724202.861424051</v>
      </c>
      <c r="N572" s="34">
        <f t="shared" si="122"/>
        <v>27518800</v>
      </c>
      <c r="O572" s="34">
        <f t="shared" si="123"/>
        <v>784902.86142405123</v>
      </c>
      <c r="P572" s="34">
        <f t="shared" si="124"/>
        <v>2579500</v>
      </c>
      <c r="Q572" s="60">
        <f t="shared" si="126"/>
        <v>784902.86142405123</v>
      </c>
      <c r="R572" s="60">
        <f t="shared" si="125"/>
        <v>784902.86142405123</v>
      </c>
      <c r="S572" s="61">
        <f t="shared" si="117"/>
        <v>3.1472529759217431E-2</v>
      </c>
    </row>
    <row r="573" spans="1:19" x14ac:dyDescent="0.25">
      <c r="A573" s="7">
        <v>42204</v>
      </c>
      <c r="B573" s="9">
        <v>2751.88</v>
      </c>
      <c r="C573" t="e">
        <f>+VLOOKUP($A573,'USD X Barril WTI'!$A$6060:$B$8189,2,0)</f>
        <v>#N/A</v>
      </c>
      <c r="D573" s="36">
        <f>+IFERROR(VLOOKUP($A573,'TASA INTERVENCIÓN'!$A$9:$B$4757,2,0),D572)</f>
        <v>4.4999999999999998E-2</v>
      </c>
      <c r="E573" s="52">
        <v>2.5000000000000001E-3</v>
      </c>
      <c r="F573">
        <f t="shared" si="113"/>
        <v>4.2394014962593429E-2</v>
      </c>
      <c r="G573">
        <f t="shared" si="114"/>
        <v>1.0102903951784206</v>
      </c>
      <c r="H573" s="56">
        <f t="shared" si="118"/>
        <v>26.413380447543375</v>
      </c>
      <c r="I573" s="55">
        <f t="shared" si="119"/>
        <v>2833.024693578679</v>
      </c>
      <c r="J573" s="33">
        <f t="shared" si="115"/>
        <v>2573.5113997691983</v>
      </c>
      <c r="K573" s="34">
        <f t="shared" si="116"/>
        <v>-178.3686002308018</v>
      </c>
      <c r="L573" s="32">
        <f t="shared" si="120"/>
        <v>24950100.000000004</v>
      </c>
      <c r="M573" s="32">
        <f t="shared" si="121"/>
        <v>25735113.997691981</v>
      </c>
      <c r="N573" s="34">
        <f t="shared" si="122"/>
        <v>27518800</v>
      </c>
      <c r="O573" s="34">
        <f t="shared" si="123"/>
        <v>785013.99769197777</v>
      </c>
      <c r="P573" s="34">
        <f t="shared" si="124"/>
        <v>2568699.9999999963</v>
      </c>
      <c r="Q573" s="60">
        <f t="shared" si="126"/>
        <v>785013.99769197777</v>
      </c>
      <c r="R573" s="60">
        <f t="shared" si="125"/>
        <v>785013.99769197777</v>
      </c>
      <c r="S573" s="61">
        <f t="shared" si="117"/>
        <v>3.1463360775787576E-2</v>
      </c>
    </row>
    <row r="574" spans="1:19" x14ac:dyDescent="0.25">
      <c r="A574" s="7">
        <v>42205</v>
      </c>
      <c r="B574" s="8">
        <v>2751.88</v>
      </c>
      <c r="C574">
        <f>+VLOOKUP($A574,'USD X Barril WTI'!$A$6060:$B$8189,2,0)</f>
        <v>50.11</v>
      </c>
      <c r="D574" s="36">
        <f>+IFERROR(VLOOKUP($A574,'TASA INTERVENCIÓN'!$A$9:$B$4757,2,0),D573)</f>
        <v>4.4999999999999998E-2</v>
      </c>
      <c r="E574" s="52">
        <v>2.5000000000000001E-3</v>
      </c>
      <c r="F574">
        <f t="shared" si="113"/>
        <v>4.2394014962593429E-2</v>
      </c>
      <c r="G574">
        <f t="shared" si="114"/>
        <v>1.0102903951784206</v>
      </c>
      <c r="H574" s="56">
        <f t="shared" si="118"/>
        <v>26.413380447543375</v>
      </c>
      <c r="I574" s="55">
        <f t="shared" si="119"/>
        <v>2833.024693578679</v>
      </c>
      <c r="J574" s="33">
        <f t="shared" si="115"/>
        <v>2573.5113997691983</v>
      </c>
      <c r="K574" s="34">
        <f t="shared" si="116"/>
        <v>-178.3686002308018</v>
      </c>
      <c r="L574" s="32">
        <f t="shared" si="120"/>
        <v>24950100.000000004</v>
      </c>
      <c r="M574" s="32">
        <f t="shared" si="121"/>
        <v>25735113.997691981</v>
      </c>
      <c r="N574" s="34">
        <f t="shared" si="122"/>
        <v>27518800</v>
      </c>
      <c r="O574" s="34">
        <f t="shared" si="123"/>
        <v>785013.99769197777</v>
      </c>
      <c r="P574" s="34">
        <f t="shared" si="124"/>
        <v>2568699.9999999963</v>
      </c>
      <c r="Q574" s="60">
        <f t="shared" si="126"/>
        <v>785013.99769197777</v>
      </c>
      <c r="R574" s="60">
        <f t="shared" si="125"/>
        <v>785013.99769197777</v>
      </c>
      <c r="S574" s="61">
        <f t="shared" si="117"/>
        <v>3.1463360775787576E-2</v>
      </c>
    </row>
    <row r="575" spans="1:19" x14ac:dyDescent="0.25">
      <c r="A575" s="7">
        <v>42206</v>
      </c>
      <c r="B575" s="9">
        <v>2751.88</v>
      </c>
      <c r="C575">
        <f>+VLOOKUP($A575,'USD X Barril WTI'!$A$6060:$B$8189,2,0)</f>
        <v>50.59</v>
      </c>
      <c r="D575" s="36">
        <f>+IFERROR(VLOOKUP($A575,'TASA INTERVENCIÓN'!$A$9:$B$4757,2,0),D574)</f>
        <v>4.4999999999999998E-2</v>
      </c>
      <c r="E575" s="52">
        <v>2.5000000000000001E-3</v>
      </c>
      <c r="F575">
        <f t="shared" si="113"/>
        <v>4.2394014962593429E-2</v>
      </c>
      <c r="G575">
        <f t="shared" si="114"/>
        <v>1.0102903951784206</v>
      </c>
      <c r="H575" s="56">
        <f t="shared" si="118"/>
        <v>26.413380447543375</v>
      </c>
      <c r="I575" s="55">
        <f t="shared" si="119"/>
        <v>2833.024693578679</v>
      </c>
      <c r="J575" s="33">
        <f t="shared" si="115"/>
        <v>2573.5113997691983</v>
      </c>
      <c r="K575" s="34">
        <f t="shared" si="116"/>
        <v>-178.3686002308018</v>
      </c>
      <c r="L575" s="32">
        <f t="shared" si="120"/>
        <v>24950100.000000004</v>
      </c>
      <c r="M575" s="32">
        <f t="shared" si="121"/>
        <v>25735113.997691981</v>
      </c>
      <c r="N575" s="34">
        <f t="shared" si="122"/>
        <v>27518800</v>
      </c>
      <c r="O575" s="34">
        <f t="shared" si="123"/>
        <v>785013.99769197777</v>
      </c>
      <c r="P575" s="34">
        <f t="shared" si="124"/>
        <v>2568699.9999999963</v>
      </c>
      <c r="Q575" s="60">
        <f t="shared" si="126"/>
        <v>785013.99769197777</v>
      </c>
      <c r="R575" s="60">
        <f t="shared" si="125"/>
        <v>785013.99769197777</v>
      </c>
      <c r="S575" s="61">
        <f t="shared" si="117"/>
        <v>3.1463360775787576E-2</v>
      </c>
    </row>
    <row r="576" spans="1:19" x14ac:dyDescent="0.25">
      <c r="A576" s="7">
        <v>42207</v>
      </c>
      <c r="B576" s="8">
        <v>2765.1</v>
      </c>
      <c r="C576">
        <f>+VLOOKUP($A576,'USD X Barril WTI'!$A$6060:$B$8189,2,0)</f>
        <v>49.27</v>
      </c>
      <c r="D576" s="36">
        <f>+IFERROR(VLOOKUP($A576,'TASA INTERVENCIÓN'!$A$9:$B$4757,2,0),D575)</f>
        <v>4.4999999999999998E-2</v>
      </c>
      <c r="E576" s="52">
        <v>2.5000000000000001E-3</v>
      </c>
      <c r="F576">
        <f t="shared" si="113"/>
        <v>4.2394014962593429E-2</v>
      </c>
      <c r="G576">
        <f t="shared" si="114"/>
        <v>1.0102903951784206</v>
      </c>
      <c r="H576" s="56">
        <f t="shared" si="118"/>
        <v>26.413380447543375</v>
      </c>
      <c r="I576" s="55">
        <f t="shared" si="119"/>
        <v>2846.3807326029373</v>
      </c>
      <c r="J576" s="33">
        <f t="shared" si="115"/>
        <v>2565.4896940314816</v>
      </c>
      <c r="K576" s="34">
        <f t="shared" si="116"/>
        <v>-199.61030596851833</v>
      </c>
      <c r="L576" s="32">
        <f t="shared" si="120"/>
        <v>24870700</v>
      </c>
      <c r="M576" s="32">
        <f t="shared" si="121"/>
        <v>25654896.940314814</v>
      </c>
      <c r="N576" s="34">
        <f t="shared" si="122"/>
        <v>27651000</v>
      </c>
      <c r="O576" s="34">
        <f t="shared" si="123"/>
        <v>784196.94031481445</v>
      </c>
      <c r="P576" s="34">
        <f t="shared" si="124"/>
        <v>2780300</v>
      </c>
      <c r="Q576" s="60">
        <f t="shared" si="126"/>
        <v>784196.94031481445</v>
      </c>
      <c r="R576" s="60">
        <f t="shared" si="125"/>
        <v>784196.94031481445</v>
      </c>
      <c r="S576" s="61">
        <f t="shared" si="117"/>
        <v>3.1530955715553421E-2</v>
      </c>
    </row>
    <row r="577" spans="1:19" x14ac:dyDescent="0.25">
      <c r="A577" s="7">
        <v>42208</v>
      </c>
      <c r="B577" s="9">
        <v>2790.26</v>
      </c>
      <c r="C577">
        <f>+VLOOKUP($A577,'USD X Barril WTI'!$A$6060:$B$8189,2,0)</f>
        <v>48.11</v>
      </c>
      <c r="D577" s="36">
        <f>+IFERROR(VLOOKUP($A577,'TASA INTERVENCIÓN'!$A$9:$B$4757,2,0),D576)</f>
        <v>4.4999999999999998E-2</v>
      </c>
      <c r="E577" s="52">
        <v>2.5000000000000001E-3</v>
      </c>
      <c r="F577">
        <f t="shared" si="113"/>
        <v>4.2394014962593429E-2</v>
      </c>
      <c r="G577">
        <f t="shared" si="114"/>
        <v>1.0102903951784206</v>
      </c>
      <c r="H577" s="56">
        <f t="shared" si="118"/>
        <v>26.413380447543375</v>
      </c>
      <c r="I577" s="55">
        <f t="shared" si="119"/>
        <v>2871.7996389456271</v>
      </c>
      <c r="J577" s="33">
        <f t="shared" si="115"/>
        <v>2547.2640553024626</v>
      </c>
      <c r="K577" s="34">
        <f t="shared" si="116"/>
        <v>-242.99594469753765</v>
      </c>
      <c r="L577" s="32">
        <f t="shared" si="120"/>
        <v>24690300.000000004</v>
      </c>
      <c r="M577" s="32">
        <f t="shared" si="121"/>
        <v>25472640.553024627</v>
      </c>
      <c r="N577" s="34">
        <f t="shared" si="122"/>
        <v>27902600.000000004</v>
      </c>
      <c r="O577" s="34">
        <f t="shared" si="123"/>
        <v>782340.55302462354</v>
      </c>
      <c r="P577" s="34">
        <f t="shared" si="124"/>
        <v>3212300</v>
      </c>
      <c r="Q577" s="60">
        <f t="shared" si="126"/>
        <v>782340.55302462354</v>
      </c>
      <c r="R577" s="60">
        <f t="shared" si="125"/>
        <v>782340.55302462354</v>
      </c>
      <c r="S577" s="61">
        <f t="shared" si="117"/>
        <v>3.1686150149031138E-2</v>
      </c>
    </row>
    <row r="578" spans="1:19" x14ac:dyDescent="0.25">
      <c r="A578" s="7">
        <v>42209</v>
      </c>
      <c r="B578" s="8">
        <v>2807.36</v>
      </c>
      <c r="C578">
        <f>+VLOOKUP($A578,'USD X Barril WTI'!$A$6060:$B$8189,2,0)</f>
        <v>47.98</v>
      </c>
      <c r="D578" s="36">
        <f>+IFERROR(VLOOKUP($A578,'TASA INTERVENCIÓN'!$A$9:$B$4757,2,0),D577)</f>
        <v>4.4999999999999998E-2</v>
      </c>
      <c r="E578" s="52">
        <v>2.5000000000000001E-3</v>
      </c>
      <c r="F578">
        <f t="shared" si="113"/>
        <v>4.2394014962593429E-2</v>
      </c>
      <c r="G578">
        <f t="shared" si="114"/>
        <v>1.0102903951784206</v>
      </c>
      <c r="H578" s="56">
        <f t="shared" si="118"/>
        <v>26.413380447543375</v>
      </c>
      <c r="I578" s="55">
        <f t="shared" si="119"/>
        <v>2889.0756047031778</v>
      </c>
      <c r="J578" s="33">
        <f t="shared" si="115"/>
        <v>2566.9344092965866</v>
      </c>
      <c r="K578" s="34">
        <f t="shared" si="116"/>
        <v>-240.42559070341349</v>
      </c>
      <c r="L578" s="32">
        <f t="shared" si="120"/>
        <v>24885000</v>
      </c>
      <c r="M578" s="32">
        <f t="shared" si="121"/>
        <v>25669344.092965867</v>
      </c>
      <c r="N578" s="34">
        <f t="shared" si="122"/>
        <v>28073600</v>
      </c>
      <c r="O578" s="34">
        <f t="shared" si="123"/>
        <v>784344.09296586737</v>
      </c>
      <c r="P578" s="34">
        <f t="shared" si="124"/>
        <v>3188600</v>
      </c>
      <c r="Q578" s="60">
        <f t="shared" si="126"/>
        <v>784344.09296586737</v>
      </c>
      <c r="R578" s="60">
        <f t="shared" si="125"/>
        <v>784344.09296586737</v>
      </c>
      <c r="S578" s="61">
        <f t="shared" si="117"/>
        <v>3.1518749968489745E-2</v>
      </c>
    </row>
    <row r="579" spans="1:19" x14ac:dyDescent="0.25">
      <c r="A579" s="7">
        <v>42210</v>
      </c>
      <c r="B579" s="9">
        <v>2857.46</v>
      </c>
      <c r="C579" t="e">
        <f>+VLOOKUP($A579,'USD X Barril WTI'!$A$6060:$B$8189,2,0)</f>
        <v>#N/A</v>
      </c>
      <c r="D579" s="36">
        <f>+IFERROR(VLOOKUP($A579,'TASA INTERVENCIÓN'!$A$9:$B$4757,2,0),D578)</f>
        <v>4.4999999999999998E-2</v>
      </c>
      <c r="E579" s="52">
        <v>2.5000000000000001E-3</v>
      </c>
      <c r="F579">
        <f t="shared" si="113"/>
        <v>4.2394014962593429E-2</v>
      </c>
      <c r="G579">
        <f t="shared" si="114"/>
        <v>1.0102903951784206</v>
      </c>
      <c r="H579" s="56">
        <f t="shared" si="118"/>
        <v>26.413380447543375</v>
      </c>
      <c r="I579" s="55">
        <f t="shared" si="119"/>
        <v>2939.6911535016166</v>
      </c>
      <c r="J579" s="33">
        <f t="shared" si="115"/>
        <v>2549.4664883639516</v>
      </c>
      <c r="K579" s="34">
        <f t="shared" si="116"/>
        <v>-307.99351163604842</v>
      </c>
      <c r="L579" s="32">
        <f t="shared" si="120"/>
        <v>24712100</v>
      </c>
      <c r="M579" s="32">
        <f t="shared" si="121"/>
        <v>25494664.883639514</v>
      </c>
      <c r="N579" s="34">
        <f t="shared" si="122"/>
        <v>28574600</v>
      </c>
      <c r="O579" s="34">
        <f t="shared" si="123"/>
        <v>782564.88363951445</v>
      </c>
      <c r="P579" s="34">
        <f t="shared" si="124"/>
        <v>3862500</v>
      </c>
      <c r="Q579" s="60">
        <f t="shared" si="126"/>
        <v>782564.88363951445</v>
      </c>
      <c r="R579" s="60">
        <f t="shared" si="125"/>
        <v>782564.88363951445</v>
      </c>
      <c r="S579" s="61">
        <f t="shared" si="117"/>
        <v>3.1667275692454887E-2</v>
      </c>
    </row>
    <row r="580" spans="1:19" x14ac:dyDescent="0.25">
      <c r="A580" s="7">
        <v>42211</v>
      </c>
      <c r="B580" s="8">
        <v>2857.46</v>
      </c>
      <c r="C580" t="e">
        <f>+VLOOKUP($A580,'USD X Barril WTI'!$A$6060:$B$8189,2,0)</f>
        <v>#N/A</v>
      </c>
      <c r="D580" s="36">
        <f>+IFERROR(VLOOKUP($A580,'TASA INTERVENCIÓN'!$A$9:$B$4757,2,0),D579)</f>
        <v>4.4999999999999998E-2</v>
      </c>
      <c r="E580" s="52">
        <v>2.5000000000000001E-3</v>
      </c>
      <c r="F580">
        <f t="shared" si="113"/>
        <v>4.2394014962593429E-2</v>
      </c>
      <c r="G580">
        <f t="shared" si="114"/>
        <v>1.0102903951784206</v>
      </c>
      <c r="H580" s="56">
        <f t="shared" si="118"/>
        <v>26.413380447543375</v>
      </c>
      <c r="I580" s="55">
        <f t="shared" si="119"/>
        <v>2939.6911535016166</v>
      </c>
      <c r="J580" s="33">
        <f t="shared" si="115"/>
        <v>2539.3231727963603</v>
      </c>
      <c r="K580" s="34">
        <f t="shared" si="116"/>
        <v>-318.13682720363977</v>
      </c>
      <c r="L580" s="32">
        <f t="shared" si="120"/>
        <v>24611700</v>
      </c>
      <c r="M580" s="32">
        <f t="shared" si="121"/>
        <v>25393231.727963604</v>
      </c>
      <c r="N580" s="34">
        <f t="shared" si="122"/>
        <v>28574600</v>
      </c>
      <c r="O580" s="34">
        <f t="shared" si="123"/>
        <v>781531.72796360403</v>
      </c>
      <c r="P580" s="34">
        <f t="shared" si="124"/>
        <v>3962900</v>
      </c>
      <c r="Q580" s="60">
        <f t="shared" si="126"/>
        <v>781531.72796360403</v>
      </c>
      <c r="R580" s="60">
        <f t="shared" si="125"/>
        <v>781531.72796360403</v>
      </c>
      <c r="S580" s="61">
        <f t="shared" si="117"/>
        <v>3.1754479697201091E-2</v>
      </c>
    </row>
    <row r="581" spans="1:19" x14ac:dyDescent="0.25">
      <c r="A581" s="7">
        <v>42212</v>
      </c>
      <c r="B581" s="9">
        <v>2857.46</v>
      </c>
      <c r="C581">
        <f>+VLOOKUP($A581,'USD X Barril WTI'!$A$6060:$B$8189,2,0)</f>
        <v>47.17</v>
      </c>
      <c r="D581" s="36">
        <f>+IFERROR(VLOOKUP($A581,'TASA INTERVENCIÓN'!$A$9:$B$4757,2,0),D580)</f>
        <v>4.4999999999999998E-2</v>
      </c>
      <c r="E581" s="52">
        <v>2.5000000000000001E-3</v>
      </c>
      <c r="F581">
        <f t="shared" si="113"/>
        <v>4.2394014962593429E-2</v>
      </c>
      <c r="G581">
        <f t="shared" si="114"/>
        <v>1.0102903951784206</v>
      </c>
      <c r="H581" s="56">
        <f t="shared" si="118"/>
        <v>26.413380447543375</v>
      </c>
      <c r="I581" s="55">
        <f t="shared" si="119"/>
        <v>2939.6911535016166</v>
      </c>
      <c r="J581" s="33">
        <f t="shared" si="115"/>
        <v>2539.3231727963603</v>
      </c>
      <c r="K581" s="34">
        <f t="shared" si="116"/>
        <v>-318.13682720363977</v>
      </c>
      <c r="L581" s="32">
        <f t="shared" si="120"/>
        <v>24611700</v>
      </c>
      <c r="M581" s="32">
        <f t="shared" si="121"/>
        <v>25393231.727963604</v>
      </c>
      <c r="N581" s="34">
        <f t="shared" si="122"/>
        <v>28574600</v>
      </c>
      <c r="O581" s="34">
        <f t="shared" si="123"/>
        <v>781531.72796360403</v>
      </c>
      <c r="P581" s="34">
        <f t="shared" si="124"/>
        <v>3962900</v>
      </c>
      <c r="Q581" s="60">
        <f t="shared" si="126"/>
        <v>781531.72796360403</v>
      </c>
      <c r="R581" s="60">
        <f t="shared" si="125"/>
        <v>781531.72796360403</v>
      </c>
      <c r="S581" s="61">
        <f t="shared" si="117"/>
        <v>3.1754479697201091E-2</v>
      </c>
    </row>
    <row r="582" spans="1:19" x14ac:dyDescent="0.25">
      <c r="A582" s="7">
        <v>42213</v>
      </c>
      <c r="B582" s="8">
        <v>2854.13</v>
      </c>
      <c r="C582">
        <f>+VLOOKUP($A582,'USD X Barril WTI'!$A$6060:$B$8189,2,0)</f>
        <v>47.97</v>
      </c>
      <c r="D582" s="36">
        <f>+IFERROR(VLOOKUP($A582,'TASA INTERVENCIÓN'!$A$9:$B$4757,2,0),D581)</f>
        <v>4.4999999999999998E-2</v>
      </c>
      <c r="E582" s="52">
        <v>2.5000000000000001E-3</v>
      </c>
      <c r="F582">
        <f t="shared" si="113"/>
        <v>4.2394014962593429E-2</v>
      </c>
      <c r="G582">
        <f t="shared" si="114"/>
        <v>1.0102903951784206</v>
      </c>
      <c r="H582" s="56">
        <f t="shared" si="118"/>
        <v>26.413380447543375</v>
      </c>
      <c r="I582" s="55">
        <f t="shared" si="119"/>
        <v>2936.3268864856723</v>
      </c>
      <c r="J582" s="33">
        <f t="shared" si="115"/>
        <v>2539.3231727963603</v>
      </c>
      <c r="K582" s="34">
        <f t="shared" si="116"/>
        <v>-314.80682720363984</v>
      </c>
      <c r="L582" s="32">
        <f t="shared" si="120"/>
        <v>24611700</v>
      </c>
      <c r="M582" s="32">
        <f t="shared" si="121"/>
        <v>25393231.727963604</v>
      </c>
      <c r="N582" s="34">
        <f t="shared" si="122"/>
        <v>28541300</v>
      </c>
      <c r="O582" s="34">
        <f t="shared" si="123"/>
        <v>781531.72796360403</v>
      </c>
      <c r="P582" s="34">
        <f t="shared" si="124"/>
        <v>3929600</v>
      </c>
      <c r="Q582" s="60">
        <f t="shared" si="126"/>
        <v>781531.72796360403</v>
      </c>
      <c r="R582" s="60">
        <f t="shared" si="125"/>
        <v>781531.72796360403</v>
      </c>
      <c r="S582" s="61">
        <f t="shared" si="117"/>
        <v>3.1754479697201091E-2</v>
      </c>
    </row>
    <row r="583" spans="1:19" x14ac:dyDescent="0.25">
      <c r="A583" s="7">
        <v>42214</v>
      </c>
      <c r="B583" s="9">
        <v>2855.44</v>
      </c>
      <c r="C583">
        <f>+VLOOKUP($A583,'USD X Barril WTI'!$A$6060:$B$8189,2,0)</f>
        <v>48.77</v>
      </c>
      <c r="D583" s="36">
        <f>+IFERROR(VLOOKUP($A583,'TASA INTERVENCIÓN'!$A$9:$B$4757,2,0),D582)</f>
        <v>4.4999999999999998E-2</v>
      </c>
      <c r="E583" s="52">
        <v>2.5000000000000001E-3</v>
      </c>
      <c r="F583">
        <f t="shared" si="113"/>
        <v>4.2394014962593429E-2</v>
      </c>
      <c r="G583">
        <f t="shared" si="114"/>
        <v>1.0102903951784206</v>
      </c>
      <c r="H583" s="56">
        <f t="shared" si="118"/>
        <v>26.413380447543375</v>
      </c>
      <c r="I583" s="55">
        <f t="shared" si="119"/>
        <v>2937.6503669033559</v>
      </c>
      <c r="J583" s="33">
        <f t="shared" si="115"/>
        <v>2497.5375620517807</v>
      </c>
      <c r="K583" s="34">
        <f t="shared" si="116"/>
        <v>-357.90243794821936</v>
      </c>
      <c r="L583" s="32">
        <f t="shared" si="120"/>
        <v>24198100</v>
      </c>
      <c r="M583" s="32">
        <f t="shared" si="121"/>
        <v>24975375.620517805</v>
      </c>
      <c r="N583" s="34">
        <f t="shared" si="122"/>
        <v>28554400</v>
      </c>
      <c r="O583" s="34">
        <f t="shared" si="123"/>
        <v>777275.62051780522</v>
      </c>
      <c r="P583" s="34">
        <f t="shared" si="124"/>
        <v>4356300</v>
      </c>
      <c r="Q583" s="60">
        <f t="shared" si="126"/>
        <v>777275.62051780522</v>
      </c>
      <c r="R583" s="60">
        <f t="shared" si="125"/>
        <v>777275.62051780522</v>
      </c>
      <c r="S583" s="61">
        <f t="shared" si="117"/>
        <v>3.212134921823636E-2</v>
      </c>
    </row>
    <row r="584" spans="1:19" x14ac:dyDescent="0.25">
      <c r="A584" s="7">
        <v>42215</v>
      </c>
      <c r="B584" s="8">
        <v>2855.32</v>
      </c>
      <c r="C584">
        <f>+VLOOKUP($A584,'USD X Barril WTI'!$A$6060:$B$8189,2,0)</f>
        <v>48.53</v>
      </c>
      <c r="D584" s="36">
        <f>+IFERROR(VLOOKUP($A584,'TASA INTERVENCIÓN'!$A$9:$B$4757,2,0),D583)</f>
        <v>4.4999999999999998E-2</v>
      </c>
      <c r="E584" s="52">
        <v>2.5000000000000001E-3</v>
      </c>
      <c r="F584">
        <f t="shared" ref="F584:F647" si="127">((1+D584)/(1+E584))-1</f>
        <v>4.2394014962593429E-2</v>
      </c>
      <c r="G584">
        <f t="shared" ref="G584:G647" si="128">+(1+F584)^(90/365)</f>
        <v>1.0102903951784206</v>
      </c>
      <c r="H584" s="56">
        <f t="shared" si="118"/>
        <v>26.413380447543375</v>
      </c>
      <c r="I584" s="55">
        <f t="shared" si="119"/>
        <v>2937.529132055935</v>
      </c>
      <c r="J584" s="33">
        <f t="shared" si="115"/>
        <v>2470.8759985230222</v>
      </c>
      <c r="K584" s="34">
        <f t="shared" si="116"/>
        <v>-384.44400147697797</v>
      </c>
      <c r="L584" s="32">
        <f t="shared" si="120"/>
        <v>23934200</v>
      </c>
      <c r="M584" s="32">
        <f t="shared" si="121"/>
        <v>24708759.985230222</v>
      </c>
      <c r="N584" s="34">
        <f t="shared" si="122"/>
        <v>28553200</v>
      </c>
      <c r="O584" s="34">
        <f t="shared" si="123"/>
        <v>774559.98523022234</v>
      </c>
      <c r="P584" s="34">
        <f t="shared" si="124"/>
        <v>4619000</v>
      </c>
      <c r="Q584" s="60">
        <f t="shared" si="126"/>
        <v>774559.98523022234</v>
      </c>
      <c r="R584" s="60">
        <f t="shared" si="125"/>
        <v>774559.98523022234</v>
      </c>
      <c r="S584" s="61">
        <f t="shared" si="117"/>
        <v>3.2362058695516137E-2</v>
      </c>
    </row>
    <row r="585" spans="1:19" x14ac:dyDescent="0.25">
      <c r="A585" s="7">
        <v>42216</v>
      </c>
      <c r="B585" s="9">
        <v>2866.04</v>
      </c>
      <c r="C585">
        <f>+VLOOKUP($A585,'USD X Barril WTI'!$A$6060:$B$8189,2,0)</f>
        <v>47.11</v>
      </c>
      <c r="D585" s="36">
        <f>+IFERROR(VLOOKUP($A585,'TASA INTERVENCIÓN'!$A$9:$B$4757,2,0),D584)</f>
        <v>4.4999999999999998E-2</v>
      </c>
      <c r="E585" s="52">
        <v>2.5000000000000001E-3</v>
      </c>
      <c r="F585">
        <f t="shared" si="127"/>
        <v>4.2394014962593429E-2</v>
      </c>
      <c r="G585">
        <f t="shared" si="128"/>
        <v>1.0102903951784206</v>
      </c>
      <c r="H585" s="56">
        <f t="shared" si="118"/>
        <v>26.413380447543375</v>
      </c>
      <c r="I585" s="55">
        <f t="shared" si="119"/>
        <v>2948.3594450922474</v>
      </c>
      <c r="J585" s="33">
        <f t="shared" si="115"/>
        <v>2465.4608420048658</v>
      </c>
      <c r="K585" s="34">
        <f t="shared" si="116"/>
        <v>-400.57915799513421</v>
      </c>
      <c r="L585" s="32">
        <f t="shared" si="120"/>
        <v>23880600</v>
      </c>
      <c r="M585" s="32">
        <f t="shared" si="121"/>
        <v>24654608.420048658</v>
      </c>
      <c r="N585" s="34">
        <f t="shared" si="122"/>
        <v>28660400</v>
      </c>
      <c r="O585" s="34">
        <f t="shared" si="123"/>
        <v>774008.4200486578</v>
      </c>
      <c r="P585" s="34">
        <f t="shared" si="124"/>
        <v>4779800</v>
      </c>
      <c r="Q585" s="60">
        <f t="shared" si="126"/>
        <v>774008.4200486578</v>
      </c>
      <c r="R585" s="60">
        <f t="shared" si="125"/>
        <v>774008.4200486578</v>
      </c>
      <c r="S585" s="61">
        <f t="shared" si="117"/>
        <v>3.2411598538087727E-2</v>
      </c>
    </row>
    <row r="586" spans="1:19" x14ac:dyDescent="0.25">
      <c r="A586" s="7">
        <v>42217</v>
      </c>
      <c r="B586" s="8">
        <v>2862.51</v>
      </c>
      <c r="C586" t="e">
        <f>+VLOOKUP($A586,'USD X Barril WTI'!$A$6060:$B$8189,2,0)</f>
        <v>#N/A</v>
      </c>
      <c r="D586" s="36">
        <f>+IFERROR(VLOOKUP($A586,'TASA INTERVENCIÓN'!$A$9:$B$4757,2,0),D585)</f>
        <v>4.4999999999999998E-2</v>
      </c>
      <c r="E586" s="52">
        <v>2.5000000000000001E-3</v>
      </c>
      <c r="F586">
        <f t="shared" si="127"/>
        <v>4.2394014962593429E-2</v>
      </c>
      <c r="G586">
        <f t="shared" si="128"/>
        <v>1.0102903951784206</v>
      </c>
      <c r="H586" s="56">
        <f t="shared" si="118"/>
        <v>26.413380447543375</v>
      </c>
      <c r="I586" s="55">
        <f t="shared" si="119"/>
        <v>2944.7931199972677</v>
      </c>
      <c r="J586" s="33">
        <f t="shared" si="115"/>
        <v>2471.0376449862506</v>
      </c>
      <c r="K586" s="34">
        <f t="shared" si="116"/>
        <v>-391.47235501374962</v>
      </c>
      <c r="L586" s="32">
        <f t="shared" si="120"/>
        <v>23935800</v>
      </c>
      <c r="M586" s="32">
        <f t="shared" si="121"/>
        <v>24710376.449862506</v>
      </c>
      <c r="N586" s="34">
        <f t="shared" si="122"/>
        <v>28625100.000000004</v>
      </c>
      <c r="O586" s="34">
        <f t="shared" si="123"/>
        <v>774576.44986250624</v>
      </c>
      <c r="P586" s="34">
        <f t="shared" si="124"/>
        <v>4689300.0000000037</v>
      </c>
      <c r="Q586" s="60">
        <f t="shared" si="126"/>
        <v>774576.44986250624</v>
      </c>
      <c r="R586" s="60">
        <f t="shared" si="125"/>
        <v>774576.44986250624</v>
      </c>
      <c r="S586" s="61">
        <f t="shared" si="117"/>
        <v>3.2360583304610925E-2</v>
      </c>
    </row>
    <row r="587" spans="1:19" x14ac:dyDescent="0.25">
      <c r="A587" s="7">
        <v>42218</v>
      </c>
      <c r="B587" s="9">
        <v>2862.51</v>
      </c>
      <c r="C587" t="e">
        <f>+VLOOKUP($A587,'USD X Barril WTI'!$A$6060:$B$8189,2,0)</f>
        <v>#N/A</v>
      </c>
      <c r="D587" s="36">
        <f>+IFERROR(VLOOKUP($A587,'TASA INTERVENCIÓN'!$A$9:$B$4757,2,0),D586)</f>
        <v>4.4999999999999998E-2</v>
      </c>
      <c r="E587" s="52">
        <v>2.5000000000000001E-3</v>
      </c>
      <c r="F587">
        <f t="shared" si="127"/>
        <v>4.2394014962593429E-2</v>
      </c>
      <c r="G587">
        <f t="shared" si="128"/>
        <v>1.0102903951784206</v>
      </c>
      <c r="H587" s="56">
        <f t="shared" si="118"/>
        <v>26.413380447543375</v>
      </c>
      <c r="I587" s="55">
        <f t="shared" si="119"/>
        <v>2944.7931199972677</v>
      </c>
      <c r="J587" s="33">
        <f t="shared" si="115"/>
        <v>2471.0376449862506</v>
      </c>
      <c r="K587" s="34">
        <f t="shared" si="116"/>
        <v>-391.47235501374962</v>
      </c>
      <c r="L587" s="32">
        <f t="shared" si="120"/>
        <v>23935800</v>
      </c>
      <c r="M587" s="32">
        <f t="shared" si="121"/>
        <v>24710376.449862506</v>
      </c>
      <c r="N587" s="34">
        <f t="shared" si="122"/>
        <v>28625100.000000004</v>
      </c>
      <c r="O587" s="34">
        <f t="shared" si="123"/>
        <v>774576.44986250624</v>
      </c>
      <c r="P587" s="34">
        <f t="shared" si="124"/>
        <v>4689300.0000000037</v>
      </c>
      <c r="Q587" s="60">
        <f t="shared" si="126"/>
        <v>774576.44986250624</v>
      </c>
      <c r="R587" s="60">
        <f t="shared" si="125"/>
        <v>774576.44986250624</v>
      </c>
      <c r="S587" s="61">
        <f t="shared" si="117"/>
        <v>3.2360583304610925E-2</v>
      </c>
    </row>
    <row r="588" spans="1:19" x14ac:dyDescent="0.25">
      <c r="A588" s="7">
        <v>42219</v>
      </c>
      <c r="B588" s="8">
        <v>2862.51</v>
      </c>
      <c r="C588">
        <f>+VLOOKUP($A588,'USD X Barril WTI'!$A$6060:$B$8189,2,0)</f>
        <v>45.25</v>
      </c>
      <c r="D588" s="36">
        <f>+IFERROR(VLOOKUP($A588,'TASA INTERVENCIÓN'!$A$9:$B$4757,2,0),D587)</f>
        <v>4.4999999999999998E-2</v>
      </c>
      <c r="E588" s="52">
        <v>2.5000000000000001E-3</v>
      </c>
      <c r="F588">
        <f t="shared" si="127"/>
        <v>4.2394014962593429E-2</v>
      </c>
      <c r="G588">
        <f t="shared" si="128"/>
        <v>1.0102903951784206</v>
      </c>
      <c r="H588" s="56">
        <f t="shared" si="118"/>
        <v>26.413380447543375</v>
      </c>
      <c r="I588" s="55">
        <f t="shared" si="119"/>
        <v>2944.7931199972677</v>
      </c>
      <c r="J588" s="33">
        <f t="shared" si="115"/>
        <v>2471.0376449862506</v>
      </c>
      <c r="K588" s="34">
        <f t="shared" si="116"/>
        <v>-391.47235501374962</v>
      </c>
      <c r="L588" s="32">
        <f t="shared" si="120"/>
        <v>23935800</v>
      </c>
      <c r="M588" s="32">
        <f t="shared" si="121"/>
        <v>24710376.449862506</v>
      </c>
      <c r="N588" s="34">
        <f t="shared" si="122"/>
        <v>28625100.000000004</v>
      </c>
      <c r="O588" s="34">
        <f t="shared" si="123"/>
        <v>774576.44986250624</v>
      </c>
      <c r="P588" s="34">
        <f t="shared" si="124"/>
        <v>4689300.0000000037</v>
      </c>
      <c r="Q588" s="60">
        <f t="shared" si="126"/>
        <v>774576.44986250624</v>
      </c>
      <c r="R588" s="60">
        <f t="shared" si="125"/>
        <v>774576.44986250624</v>
      </c>
      <c r="S588" s="61">
        <f t="shared" si="117"/>
        <v>3.2360583304610925E-2</v>
      </c>
    </row>
    <row r="589" spans="1:19" x14ac:dyDescent="0.25">
      <c r="A589" s="7">
        <v>42220</v>
      </c>
      <c r="B589" s="9">
        <v>2902.98</v>
      </c>
      <c r="C589">
        <f>+VLOOKUP($A589,'USD X Barril WTI'!$A$6060:$B$8189,2,0)</f>
        <v>45.75</v>
      </c>
      <c r="D589" s="36">
        <f>+IFERROR(VLOOKUP($A589,'TASA INTERVENCIÓN'!$A$9:$B$4757,2,0),D588)</f>
        <v>4.4999999999999998E-2</v>
      </c>
      <c r="E589" s="52">
        <v>2.5000000000000001E-3</v>
      </c>
      <c r="F589">
        <f t="shared" si="127"/>
        <v>4.2394014962593429E-2</v>
      </c>
      <c r="G589">
        <f t="shared" si="128"/>
        <v>1.0102903951784206</v>
      </c>
      <c r="H589" s="56">
        <f t="shared" si="118"/>
        <v>26.413380447543375</v>
      </c>
      <c r="I589" s="55">
        <f t="shared" si="119"/>
        <v>2985.6795722901384</v>
      </c>
      <c r="J589" s="33">
        <f t="shared" si="115"/>
        <v>2471.0376449862506</v>
      </c>
      <c r="K589" s="34">
        <f t="shared" si="116"/>
        <v>-431.94235501374942</v>
      </c>
      <c r="L589" s="32">
        <f t="shared" si="120"/>
        <v>23935800</v>
      </c>
      <c r="M589" s="32">
        <f t="shared" si="121"/>
        <v>24710376.449862506</v>
      </c>
      <c r="N589" s="34">
        <f t="shared" si="122"/>
        <v>29029800</v>
      </c>
      <c r="O589" s="34">
        <f t="shared" si="123"/>
        <v>774576.44986250624</v>
      </c>
      <c r="P589" s="34">
        <f t="shared" si="124"/>
        <v>5094000</v>
      </c>
      <c r="Q589" s="60">
        <f t="shared" si="126"/>
        <v>774576.44986250624</v>
      </c>
      <c r="R589" s="60">
        <f t="shared" si="125"/>
        <v>774576.44986250624</v>
      </c>
      <c r="S589" s="61">
        <f t="shared" si="117"/>
        <v>3.2360583304610925E-2</v>
      </c>
    </row>
    <row r="590" spans="1:19" x14ac:dyDescent="0.25">
      <c r="A590" s="7">
        <v>42221</v>
      </c>
      <c r="B590" s="8">
        <v>2906.95</v>
      </c>
      <c r="C590">
        <f>+VLOOKUP($A590,'USD X Barril WTI'!$A$6060:$B$8189,2,0)</f>
        <v>45.13</v>
      </c>
      <c r="D590" s="36">
        <f>+IFERROR(VLOOKUP($A590,'TASA INTERVENCIÓN'!$A$9:$B$4757,2,0),D589)</f>
        <v>4.4999999999999998E-2</v>
      </c>
      <c r="E590" s="52">
        <v>2.5000000000000001E-3</v>
      </c>
      <c r="F590">
        <f t="shared" si="127"/>
        <v>4.2394014962593429E-2</v>
      </c>
      <c r="G590">
        <f t="shared" si="128"/>
        <v>1.0102903951784206</v>
      </c>
      <c r="H590" s="56">
        <f t="shared" si="118"/>
        <v>26.413380447543375</v>
      </c>
      <c r="I590" s="55">
        <f t="shared" si="119"/>
        <v>2989.6904251589963</v>
      </c>
      <c r="J590" s="33">
        <f t="shared" si="115"/>
        <v>2485.7777818519039</v>
      </c>
      <c r="K590" s="34">
        <f t="shared" si="116"/>
        <v>-421.17221814809591</v>
      </c>
      <c r="L590" s="32">
        <f t="shared" si="120"/>
        <v>24081700</v>
      </c>
      <c r="M590" s="32">
        <f t="shared" si="121"/>
        <v>24857777.818519041</v>
      </c>
      <c r="N590" s="34">
        <f t="shared" si="122"/>
        <v>29069500</v>
      </c>
      <c r="O590" s="34">
        <f t="shared" si="123"/>
        <v>776077.81851904094</v>
      </c>
      <c r="P590" s="34">
        <f t="shared" si="124"/>
        <v>4987800</v>
      </c>
      <c r="Q590" s="60">
        <f t="shared" si="126"/>
        <v>776077.81851904094</v>
      </c>
      <c r="R590" s="60">
        <f t="shared" si="125"/>
        <v>776077.81851904094</v>
      </c>
      <c r="S590" s="61">
        <f t="shared" si="117"/>
        <v>3.2226870134543693E-2</v>
      </c>
    </row>
    <row r="591" spans="1:19" x14ac:dyDescent="0.25">
      <c r="A591" s="7">
        <v>42222</v>
      </c>
      <c r="B591" s="9">
        <v>2945.97</v>
      </c>
      <c r="C591">
        <f>+VLOOKUP($A591,'USD X Barril WTI'!$A$6060:$B$8189,2,0)</f>
        <v>44.69</v>
      </c>
      <c r="D591" s="36">
        <f>+IFERROR(VLOOKUP($A591,'TASA INTERVENCIÓN'!$A$9:$B$4757,2,0),D590)</f>
        <v>4.4999999999999998E-2</v>
      </c>
      <c r="E591" s="52">
        <v>2.5000000000000001E-3</v>
      </c>
      <c r="F591">
        <f t="shared" si="127"/>
        <v>4.2394014962593429E-2</v>
      </c>
      <c r="G591">
        <f t="shared" si="128"/>
        <v>1.0102903951784206</v>
      </c>
      <c r="H591" s="56">
        <f t="shared" si="118"/>
        <v>26.413380447543375</v>
      </c>
      <c r="I591" s="55">
        <f t="shared" si="119"/>
        <v>3029.1119563788584</v>
      </c>
      <c r="J591" s="33">
        <f t="shared" si="115"/>
        <v>2464.1070528753266</v>
      </c>
      <c r="K591" s="34">
        <f t="shared" si="116"/>
        <v>-481.86294712467316</v>
      </c>
      <c r="L591" s="32">
        <f t="shared" si="120"/>
        <v>23867199.999999996</v>
      </c>
      <c r="M591" s="32">
        <f t="shared" si="121"/>
        <v>24641070.528753266</v>
      </c>
      <c r="N591" s="34">
        <f t="shared" si="122"/>
        <v>29459699.999999996</v>
      </c>
      <c r="O591" s="34">
        <f t="shared" si="123"/>
        <v>773870.52875326946</v>
      </c>
      <c r="P591" s="34">
        <f t="shared" si="124"/>
        <v>5592500</v>
      </c>
      <c r="Q591" s="60">
        <f t="shared" si="126"/>
        <v>773870.52875326946</v>
      </c>
      <c r="R591" s="60">
        <f t="shared" si="125"/>
        <v>773870.52875326946</v>
      </c>
      <c r="S591" s="61">
        <f t="shared" si="117"/>
        <v>3.2424018265790271E-2</v>
      </c>
    </row>
    <row r="592" spans="1:19" x14ac:dyDescent="0.25">
      <c r="A592" s="7">
        <v>42223</v>
      </c>
      <c r="B592" s="8">
        <v>2955.31</v>
      </c>
      <c r="C592">
        <f>+VLOOKUP($A592,'USD X Barril WTI'!$A$6060:$B$8189,2,0)</f>
        <v>43.87</v>
      </c>
      <c r="D592" s="36">
        <f>+IFERROR(VLOOKUP($A592,'TASA INTERVENCIÓN'!$A$9:$B$4757,2,0),D591)</f>
        <v>4.4999999999999998E-2</v>
      </c>
      <c r="E592" s="52">
        <v>2.5000000000000001E-3</v>
      </c>
      <c r="F592">
        <f t="shared" si="127"/>
        <v>4.2394014962593429E-2</v>
      </c>
      <c r="G592">
        <f t="shared" si="128"/>
        <v>1.0102903951784206</v>
      </c>
      <c r="H592" s="56">
        <f t="shared" si="118"/>
        <v>26.413380447543375</v>
      </c>
      <c r="I592" s="55">
        <f t="shared" si="119"/>
        <v>3038.5480686698247</v>
      </c>
      <c r="J592" s="33">
        <f t="shared" si="115"/>
        <v>2439.5468933685393</v>
      </c>
      <c r="K592" s="34">
        <f t="shared" si="116"/>
        <v>-515.76310663146069</v>
      </c>
      <c r="L592" s="32">
        <f t="shared" si="120"/>
        <v>23624100</v>
      </c>
      <c r="M592" s="32">
        <f t="shared" si="121"/>
        <v>24395468.933685392</v>
      </c>
      <c r="N592" s="34">
        <f t="shared" si="122"/>
        <v>29553100</v>
      </c>
      <c r="O592" s="34">
        <f t="shared" si="123"/>
        <v>771368.93368539214</v>
      </c>
      <c r="P592" s="34">
        <f t="shared" si="124"/>
        <v>5929000</v>
      </c>
      <c r="Q592" s="60">
        <f t="shared" si="126"/>
        <v>771368.93368539214</v>
      </c>
      <c r="R592" s="60">
        <f t="shared" si="125"/>
        <v>771368.93368539214</v>
      </c>
      <c r="S592" s="61">
        <f t="shared" si="117"/>
        <v>3.2651780752934172E-2</v>
      </c>
    </row>
    <row r="593" spans="1:19" x14ac:dyDescent="0.25">
      <c r="A593" s="7">
        <v>42224</v>
      </c>
      <c r="B593" s="9">
        <v>2955.31</v>
      </c>
      <c r="C593" t="e">
        <f>+VLOOKUP($A593,'USD X Barril WTI'!$A$6060:$B$8189,2,0)</f>
        <v>#N/A</v>
      </c>
      <c r="D593" s="36">
        <f>+IFERROR(VLOOKUP($A593,'TASA INTERVENCIÓN'!$A$9:$B$4757,2,0),D592)</f>
        <v>4.4999999999999998E-2</v>
      </c>
      <c r="E593" s="52">
        <v>2.5000000000000001E-3</v>
      </c>
      <c r="F593">
        <f t="shared" si="127"/>
        <v>4.2394014962593429E-2</v>
      </c>
      <c r="G593">
        <f t="shared" si="128"/>
        <v>1.0102903951784206</v>
      </c>
      <c r="H593" s="56">
        <f t="shared" si="118"/>
        <v>26.413380447543375</v>
      </c>
      <c r="I593" s="55">
        <f t="shared" si="119"/>
        <v>3038.5480686698247</v>
      </c>
      <c r="J593" s="33">
        <f t="shared" si="115"/>
        <v>2446.4370738636562</v>
      </c>
      <c r="K593" s="34">
        <f t="shared" si="116"/>
        <v>-508.87292613634372</v>
      </c>
      <c r="L593" s="32">
        <f t="shared" si="120"/>
        <v>23692300</v>
      </c>
      <c r="M593" s="32">
        <f t="shared" si="121"/>
        <v>24464370.738636561</v>
      </c>
      <c r="N593" s="34">
        <f t="shared" si="122"/>
        <v>29553100</v>
      </c>
      <c r="O593" s="34">
        <f t="shared" si="123"/>
        <v>772070.73863656074</v>
      </c>
      <c r="P593" s="34">
        <f t="shared" si="124"/>
        <v>5860800</v>
      </c>
      <c r="Q593" s="60">
        <f t="shared" si="126"/>
        <v>772070.73863656074</v>
      </c>
      <c r="R593" s="60">
        <f t="shared" si="125"/>
        <v>772070.73863656074</v>
      </c>
      <c r="S593" s="61">
        <f t="shared" si="117"/>
        <v>3.2587411886417138E-2</v>
      </c>
    </row>
    <row r="594" spans="1:19" x14ac:dyDescent="0.25">
      <c r="A594" s="7">
        <v>42225</v>
      </c>
      <c r="B594" s="8">
        <v>2955.31</v>
      </c>
      <c r="C594" t="e">
        <f>+VLOOKUP($A594,'USD X Barril WTI'!$A$6060:$B$8189,2,0)</f>
        <v>#N/A</v>
      </c>
      <c r="D594" s="36">
        <f>+IFERROR(VLOOKUP($A594,'TASA INTERVENCIÓN'!$A$9:$B$4757,2,0),D593)</f>
        <v>4.4999999999999998E-2</v>
      </c>
      <c r="E594" s="52">
        <v>2.5000000000000001E-3</v>
      </c>
      <c r="F594">
        <f t="shared" si="127"/>
        <v>4.2394014962593429E-2</v>
      </c>
      <c r="G594">
        <f t="shared" si="128"/>
        <v>1.0102903951784206</v>
      </c>
      <c r="H594" s="56">
        <f t="shared" si="118"/>
        <v>26.413380447543375</v>
      </c>
      <c r="I594" s="55">
        <f t="shared" si="119"/>
        <v>3038.5480686698247</v>
      </c>
      <c r="J594" s="33">
        <f t="shared" si="115"/>
        <v>2437.698061945363</v>
      </c>
      <c r="K594" s="34">
        <f t="shared" si="116"/>
        <v>-517.61193805463699</v>
      </c>
      <c r="L594" s="32">
        <f t="shared" si="120"/>
        <v>23605800</v>
      </c>
      <c r="M594" s="32">
        <f t="shared" si="121"/>
        <v>24376980.619453631</v>
      </c>
      <c r="N594" s="34">
        <f t="shared" si="122"/>
        <v>29553100</v>
      </c>
      <c r="O594" s="34">
        <f t="shared" si="123"/>
        <v>771180.61945363134</v>
      </c>
      <c r="P594" s="34">
        <f t="shared" si="124"/>
        <v>5947300</v>
      </c>
      <c r="Q594" s="60">
        <f t="shared" si="126"/>
        <v>771180.61945363134</v>
      </c>
      <c r="R594" s="60">
        <f t="shared" si="125"/>
        <v>771180.61945363134</v>
      </c>
      <c r="S594" s="61">
        <f t="shared" si="117"/>
        <v>3.2669116041550442E-2</v>
      </c>
    </row>
    <row r="595" spans="1:19" x14ac:dyDescent="0.25">
      <c r="A595" s="7">
        <v>42226</v>
      </c>
      <c r="B595" s="9">
        <v>2955.31</v>
      </c>
      <c r="C595">
        <f>+VLOOKUP($A595,'USD X Barril WTI'!$A$6060:$B$8189,2,0)</f>
        <v>44.94</v>
      </c>
      <c r="D595" s="36">
        <f>+IFERROR(VLOOKUP($A595,'TASA INTERVENCIÓN'!$A$9:$B$4757,2,0),D594)</f>
        <v>4.4999999999999998E-2</v>
      </c>
      <c r="E595" s="52">
        <v>2.5000000000000001E-3</v>
      </c>
      <c r="F595">
        <f t="shared" si="127"/>
        <v>4.2394014962593429E-2</v>
      </c>
      <c r="G595">
        <f t="shared" si="128"/>
        <v>1.0102903951784206</v>
      </c>
      <c r="H595" s="56">
        <f t="shared" si="118"/>
        <v>26.413380447543375</v>
      </c>
      <c r="I595" s="55">
        <f t="shared" si="119"/>
        <v>3038.5480686698247</v>
      </c>
      <c r="J595" s="33">
        <f t="shared" si="115"/>
        <v>2437.698061945363</v>
      </c>
      <c r="K595" s="34">
        <f t="shared" si="116"/>
        <v>-517.61193805463699</v>
      </c>
      <c r="L595" s="32">
        <f t="shared" si="120"/>
        <v>23605800</v>
      </c>
      <c r="M595" s="32">
        <f t="shared" si="121"/>
        <v>24376980.619453631</v>
      </c>
      <c r="N595" s="34">
        <f t="shared" si="122"/>
        <v>29553100</v>
      </c>
      <c r="O595" s="34">
        <f t="shared" si="123"/>
        <v>771180.61945363134</v>
      </c>
      <c r="P595" s="34">
        <f t="shared" si="124"/>
        <v>5947300</v>
      </c>
      <c r="Q595" s="60">
        <f t="shared" si="126"/>
        <v>771180.61945363134</v>
      </c>
      <c r="R595" s="60">
        <f t="shared" si="125"/>
        <v>771180.61945363134</v>
      </c>
      <c r="S595" s="61">
        <f t="shared" si="117"/>
        <v>3.2669116041550442E-2</v>
      </c>
    </row>
    <row r="596" spans="1:19" x14ac:dyDescent="0.25">
      <c r="A596" s="7">
        <v>42227</v>
      </c>
      <c r="B596" s="8">
        <v>2913.45</v>
      </c>
      <c r="C596">
        <f>+VLOOKUP($A596,'USD X Barril WTI'!$A$6060:$B$8189,2,0)</f>
        <v>43.11</v>
      </c>
      <c r="D596" s="36">
        <f>+IFERROR(VLOOKUP($A596,'TASA INTERVENCIÓN'!$A$9:$B$4757,2,0),D595)</f>
        <v>4.4999999999999998E-2</v>
      </c>
      <c r="E596" s="52">
        <v>2.5000000000000001E-3</v>
      </c>
      <c r="F596">
        <f t="shared" si="127"/>
        <v>4.2394014962593429E-2</v>
      </c>
      <c r="G596">
        <f t="shared" si="128"/>
        <v>1.0102903951784206</v>
      </c>
      <c r="H596" s="56">
        <f t="shared" si="118"/>
        <v>26.413380447543375</v>
      </c>
      <c r="I596" s="55">
        <f t="shared" si="119"/>
        <v>2996.257312727656</v>
      </c>
      <c r="J596" s="33">
        <f t="shared" si="115"/>
        <v>2437.698061945363</v>
      </c>
      <c r="K596" s="34">
        <f t="shared" si="116"/>
        <v>-475.75193805463687</v>
      </c>
      <c r="L596" s="32">
        <f t="shared" si="120"/>
        <v>23605800</v>
      </c>
      <c r="M596" s="32">
        <f t="shared" si="121"/>
        <v>24376980.619453631</v>
      </c>
      <c r="N596" s="34">
        <f t="shared" si="122"/>
        <v>29134500</v>
      </c>
      <c r="O596" s="34">
        <f t="shared" si="123"/>
        <v>771180.61945363134</v>
      </c>
      <c r="P596" s="34">
        <f t="shared" si="124"/>
        <v>5528700</v>
      </c>
      <c r="Q596" s="60">
        <f t="shared" si="126"/>
        <v>771180.61945363134</v>
      </c>
      <c r="R596" s="60">
        <f t="shared" si="125"/>
        <v>771180.61945363134</v>
      </c>
      <c r="S596" s="61">
        <f t="shared" si="117"/>
        <v>3.2669116041550442E-2</v>
      </c>
    </row>
    <row r="597" spans="1:19" x14ac:dyDescent="0.25">
      <c r="A597" s="7">
        <v>42228</v>
      </c>
      <c r="B597" s="9">
        <v>2943.97</v>
      </c>
      <c r="C597">
        <f>+VLOOKUP($A597,'USD X Barril WTI'!$A$6060:$B$8189,2,0)</f>
        <v>43.22</v>
      </c>
      <c r="D597" s="36">
        <f>+IFERROR(VLOOKUP($A597,'TASA INTERVENCIÓN'!$A$9:$B$4757,2,0),D596)</f>
        <v>4.4999999999999998E-2</v>
      </c>
      <c r="E597" s="52">
        <v>2.5000000000000001E-3</v>
      </c>
      <c r="F597">
        <f t="shared" si="127"/>
        <v>4.2394014962593429E-2</v>
      </c>
      <c r="G597">
        <f t="shared" si="128"/>
        <v>1.0102903951784206</v>
      </c>
      <c r="H597" s="56">
        <f t="shared" si="118"/>
        <v>26.413380447543375</v>
      </c>
      <c r="I597" s="55">
        <f t="shared" si="119"/>
        <v>3027.0913755885013</v>
      </c>
      <c r="J597" s="33">
        <f t="shared" si="115"/>
        <v>2458.863645724351</v>
      </c>
      <c r="K597" s="34">
        <f t="shared" si="116"/>
        <v>-485.10635427564875</v>
      </c>
      <c r="L597" s="32">
        <f t="shared" si="120"/>
        <v>23815300.000000004</v>
      </c>
      <c r="M597" s="32">
        <f t="shared" si="121"/>
        <v>24588636.45724351</v>
      </c>
      <c r="N597" s="34">
        <f t="shared" si="122"/>
        <v>29439699.999999996</v>
      </c>
      <c r="O597" s="34">
        <f t="shared" si="123"/>
        <v>773336.45724350587</v>
      </c>
      <c r="P597" s="34">
        <f t="shared" si="124"/>
        <v>5624399.9999999925</v>
      </c>
      <c r="Q597" s="60">
        <f t="shared" si="126"/>
        <v>773336.45724350587</v>
      </c>
      <c r="R597" s="60">
        <f t="shared" si="125"/>
        <v>773336.45724350587</v>
      </c>
      <c r="S597" s="61">
        <f t="shared" si="117"/>
        <v>3.2472253435543781E-2</v>
      </c>
    </row>
    <row r="598" spans="1:19" x14ac:dyDescent="0.25">
      <c r="A598" s="7">
        <v>42229</v>
      </c>
      <c r="B598" s="8">
        <v>2937.63</v>
      </c>
      <c r="C598">
        <f>+VLOOKUP($A598,'USD X Barril WTI'!$A$6060:$B$8189,2,0)</f>
        <v>42.27</v>
      </c>
      <c r="D598" s="36">
        <f>+IFERROR(VLOOKUP($A598,'TASA INTERVENCIÓN'!$A$9:$B$4757,2,0),D597)</f>
        <v>4.4999999999999998E-2</v>
      </c>
      <c r="E598" s="52">
        <v>2.5000000000000001E-3</v>
      </c>
      <c r="F598">
        <f t="shared" si="127"/>
        <v>4.2394014962593429E-2</v>
      </c>
      <c r="G598">
        <f t="shared" si="128"/>
        <v>1.0102903951784206</v>
      </c>
      <c r="H598" s="56">
        <f t="shared" si="118"/>
        <v>26.413380447543375</v>
      </c>
      <c r="I598" s="55">
        <f t="shared" si="119"/>
        <v>3020.6861344830704</v>
      </c>
      <c r="J598" s="33">
        <f t="shared" si="115"/>
        <v>2464.1575673950856</v>
      </c>
      <c r="K598" s="34">
        <f t="shared" si="116"/>
        <v>-473.4724326049145</v>
      </c>
      <c r="L598" s="32">
        <f t="shared" si="120"/>
        <v>23867700</v>
      </c>
      <c r="M598" s="32">
        <f t="shared" si="121"/>
        <v>24641575.673950855</v>
      </c>
      <c r="N598" s="34">
        <f t="shared" si="122"/>
        <v>29376300</v>
      </c>
      <c r="O598" s="34">
        <f t="shared" si="123"/>
        <v>773875.67395085469</v>
      </c>
      <c r="P598" s="34">
        <f t="shared" si="124"/>
        <v>5508600</v>
      </c>
      <c r="Q598" s="60">
        <f t="shared" si="126"/>
        <v>773875.67395085469</v>
      </c>
      <c r="R598" s="60">
        <f t="shared" si="125"/>
        <v>773875.67395085469</v>
      </c>
      <c r="S598" s="61">
        <f t="shared" si="117"/>
        <v>3.2423554592644233E-2</v>
      </c>
    </row>
    <row r="599" spans="1:19" x14ac:dyDescent="0.25">
      <c r="A599" s="7">
        <v>42230</v>
      </c>
      <c r="B599" s="9">
        <v>2966.12</v>
      </c>
      <c r="C599">
        <f>+VLOOKUP($A599,'USD X Barril WTI'!$A$6060:$B$8189,2,0)</f>
        <v>42.45</v>
      </c>
      <c r="D599" s="36">
        <f>+IFERROR(VLOOKUP($A599,'TASA INTERVENCIÓN'!$A$9:$B$4757,2,0),D598)</f>
        <v>4.4999999999999998E-2</v>
      </c>
      <c r="E599" s="52">
        <v>2.5000000000000001E-3</v>
      </c>
      <c r="F599">
        <f t="shared" si="127"/>
        <v>4.2394014962593429E-2</v>
      </c>
      <c r="G599">
        <f t="shared" si="128"/>
        <v>1.0102903951784206</v>
      </c>
      <c r="H599" s="56">
        <f t="shared" si="118"/>
        <v>26.413380447543375</v>
      </c>
      <c r="I599" s="55">
        <f t="shared" si="119"/>
        <v>3049.4693078417035</v>
      </c>
      <c r="J599" s="33">
        <f t="shared" si="115"/>
        <v>2455.1659828779975</v>
      </c>
      <c r="K599" s="34">
        <f t="shared" si="116"/>
        <v>-510.95401712200237</v>
      </c>
      <c r="L599" s="32">
        <f t="shared" si="120"/>
        <v>23778700</v>
      </c>
      <c r="M599" s="32">
        <f t="shared" si="121"/>
        <v>24551659.828779977</v>
      </c>
      <c r="N599" s="34">
        <f t="shared" si="122"/>
        <v>29661200</v>
      </c>
      <c r="O599" s="34">
        <f t="shared" si="123"/>
        <v>772959.82877997681</v>
      </c>
      <c r="P599" s="34">
        <f t="shared" si="124"/>
        <v>5882500</v>
      </c>
      <c r="Q599" s="60">
        <f t="shared" si="126"/>
        <v>772959.82877997681</v>
      </c>
      <c r="R599" s="60">
        <f t="shared" si="125"/>
        <v>772959.82877997681</v>
      </c>
      <c r="S599" s="61">
        <f t="shared" si="117"/>
        <v>3.2506395588487884E-2</v>
      </c>
    </row>
    <row r="600" spans="1:19" x14ac:dyDescent="0.25">
      <c r="A600" s="7">
        <v>42231</v>
      </c>
      <c r="B600" s="8">
        <v>2983.12</v>
      </c>
      <c r="C600" t="e">
        <f>+VLOOKUP($A600,'USD X Barril WTI'!$A$6060:$B$8189,2,0)</f>
        <v>#N/A</v>
      </c>
      <c r="D600" s="36">
        <f>+IFERROR(VLOOKUP($A600,'TASA INTERVENCIÓN'!$A$9:$B$4757,2,0),D599)</f>
        <v>4.4999999999999998E-2</v>
      </c>
      <c r="E600" s="52">
        <v>2.5000000000000001E-3</v>
      </c>
      <c r="F600">
        <f t="shared" si="127"/>
        <v>4.2394014962593429E-2</v>
      </c>
      <c r="G600">
        <f t="shared" si="128"/>
        <v>1.0102903951784206</v>
      </c>
      <c r="H600" s="56">
        <f t="shared" si="118"/>
        <v>26.413380447543375</v>
      </c>
      <c r="I600" s="55">
        <f t="shared" si="119"/>
        <v>3066.6442445597368</v>
      </c>
      <c r="J600" s="33">
        <f t="shared" si="115"/>
        <v>2466.9055572699708</v>
      </c>
      <c r="K600" s="34">
        <f t="shared" si="116"/>
        <v>-516.21444273002908</v>
      </c>
      <c r="L600" s="32">
        <f t="shared" si="120"/>
        <v>23894899.999999996</v>
      </c>
      <c r="M600" s="32">
        <f t="shared" si="121"/>
        <v>24669055.572699707</v>
      </c>
      <c r="N600" s="34">
        <f t="shared" si="122"/>
        <v>29831200</v>
      </c>
      <c r="O600" s="34">
        <f t="shared" si="123"/>
        <v>774155.57269971073</v>
      </c>
      <c r="P600" s="34">
        <f t="shared" si="124"/>
        <v>5936300.0000000037</v>
      </c>
      <c r="Q600" s="60">
        <f t="shared" si="126"/>
        <v>774155.57269971073</v>
      </c>
      <c r="R600" s="60">
        <f t="shared" si="125"/>
        <v>774155.57269971073</v>
      </c>
      <c r="S600" s="61">
        <f t="shared" si="117"/>
        <v>3.2398360014049478E-2</v>
      </c>
    </row>
    <row r="601" spans="1:19" x14ac:dyDescent="0.25">
      <c r="A601" s="7">
        <v>42232</v>
      </c>
      <c r="B601" s="9">
        <v>2983.12</v>
      </c>
      <c r="C601" t="e">
        <f>+VLOOKUP($A601,'USD X Barril WTI'!$A$6060:$B$8189,2,0)</f>
        <v>#N/A</v>
      </c>
      <c r="D601" s="36">
        <f>+IFERROR(VLOOKUP($A601,'TASA INTERVENCIÓN'!$A$9:$B$4757,2,0),D600)</f>
        <v>4.4999999999999998E-2</v>
      </c>
      <c r="E601" s="52">
        <v>2.5000000000000001E-3</v>
      </c>
      <c r="F601">
        <f t="shared" si="127"/>
        <v>4.2394014962593429E-2</v>
      </c>
      <c r="G601">
        <f t="shared" si="128"/>
        <v>1.0102903951784206</v>
      </c>
      <c r="H601" s="56">
        <f t="shared" si="118"/>
        <v>26.413380447543375</v>
      </c>
      <c r="I601" s="55">
        <f t="shared" si="119"/>
        <v>3066.6442445597368</v>
      </c>
      <c r="J601" s="33">
        <f t="shared" si="115"/>
        <v>2494.7087489452815</v>
      </c>
      <c r="K601" s="34">
        <f t="shared" si="116"/>
        <v>-488.41125105471838</v>
      </c>
      <c r="L601" s="32">
        <f t="shared" si="120"/>
        <v>24170100.000000004</v>
      </c>
      <c r="M601" s="32">
        <f t="shared" si="121"/>
        <v>24947087.489452817</v>
      </c>
      <c r="N601" s="34">
        <f t="shared" si="122"/>
        <v>29831200</v>
      </c>
      <c r="O601" s="34">
        <f t="shared" si="123"/>
        <v>776987.48945281282</v>
      </c>
      <c r="P601" s="34">
        <f t="shared" si="124"/>
        <v>5661099.9999999963</v>
      </c>
      <c r="Q601" s="60">
        <f t="shared" si="126"/>
        <v>776987.48945281282</v>
      </c>
      <c r="R601" s="60">
        <f t="shared" si="125"/>
        <v>776987.48945281282</v>
      </c>
      <c r="S601" s="61">
        <f t="shared" si="117"/>
        <v>3.2146639420309091E-2</v>
      </c>
    </row>
    <row r="602" spans="1:19" x14ac:dyDescent="0.25">
      <c r="A602" s="7">
        <v>42233</v>
      </c>
      <c r="B602" s="8">
        <v>2983.12</v>
      </c>
      <c r="C602">
        <f>+VLOOKUP($A602,'USD X Barril WTI'!$A$6060:$B$8189,2,0)</f>
        <v>41.93</v>
      </c>
      <c r="D602" s="36">
        <f>+IFERROR(VLOOKUP($A602,'TASA INTERVENCIÓN'!$A$9:$B$4757,2,0),D601)</f>
        <v>4.4999999999999998E-2</v>
      </c>
      <c r="E602" s="52">
        <v>2.5000000000000001E-3</v>
      </c>
      <c r="F602">
        <f t="shared" si="127"/>
        <v>4.2394014962593429E-2</v>
      </c>
      <c r="G602">
        <f t="shared" si="128"/>
        <v>1.0102903951784206</v>
      </c>
      <c r="H602" s="56">
        <f t="shared" si="118"/>
        <v>26.413380447543375</v>
      </c>
      <c r="I602" s="55">
        <f t="shared" si="119"/>
        <v>3066.6442445597368</v>
      </c>
      <c r="J602" s="33">
        <f t="shared" si="115"/>
        <v>2494.7087489452815</v>
      </c>
      <c r="K602" s="34">
        <f t="shared" si="116"/>
        <v>-488.41125105471838</v>
      </c>
      <c r="L602" s="32">
        <f t="shared" si="120"/>
        <v>24170100.000000004</v>
      </c>
      <c r="M602" s="32">
        <f t="shared" si="121"/>
        <v>24947087.489452817</v>
      </c>
      <c r="N602" s="34">
        <f t="shared" si="122"/>
        <v>29831200</v>
      </c>
      <c r="O602" s="34">
        <f t="shared" si="123"/>
        <v>776987.48945281282</v>
      </c>
      <c r="P602" s="34">
        <f t="shared" si="124"/>
        <v>5661099.9999999963</v>
      </c>
      <c r="Q602" s="60">
        <f t="shared" si="126"/>
        <v>776987.48945281282</v>
      </c>
      <c r="R602" s="60">
        <f t="shared" si="125"/>
        <v>776987.48945281282</v>
      </c>
      <c r="S602" s="61">
        <f t="shared" si="117"/>
        <v>3.2146639420309091E-2</v>
      </c>
    </row>
    <row r="603" spans="1:19" x14ac:dyDescent="0.25">
      <c r="A603" s="7">
        <v>42234</v>
      </c>
      <c r="B603" s="9">
        <v>2983.12</v>
      </c>
      <c r="C603">
        <f>+VLOOKUP($A603,'USD X Barril WTI'!$A$6060:$B$8189,2,0)</f>
        <v>42.58</v>
      </c>
      <c r="D603" s="36">
        <f>+IFERROR(VLOOKUP($A603,'TASA INTERVENCIÓN'!$A$9:$B$4757,2,0),D602)</f>
        <v>4.4999999999999998E-2</v>
      </c>
      <c r="E603" s="52">
        <v>2.5000000000000001E-3</v>
      </c>
      <c r="F603">
        <f t="shared" si="127"/>
        <v>4.2394014962593429E-2</v>
      </c>
      <c r="G603">
        <f t="shared" si="128"/>
        <v>1.0102903951784206</v>
      </c>
      <c r="H603" s="56">
        <f t="shared" si="118"/>
        <v>26.413380447543375</v>
      </c>
      <c r="I603" s="55">
        <f t="shared" si="119"/>
        <v>3066.6442445597368</v>
      </c>
      <c r="J603" s="33">
        <f t="shared" si="115"/>
        <v>2494.7087489452815</v>
      </c>
      <c r="K603" s="34">
        <f t="shared" si="116"/>
        <v>-488.41125105471838</v>
      </c>
      <c r="L603" s="32">
        <f t="shared" si="120"/>
        <v>24170100.000000004</v>
      </c>
      <c r="M603" s="32">
        <f t="shared" si="121"/>
        <v>24947087.489452817</v>
      </c>
      <c r="N603" s="34">
        <f t="shared" si="122"/>
        <v>29831200</v>
      </c>
      <c r="O603" s="34">
        <f t="shared" si="123"/>
        <v>776987.48945281282</v>
      </c>
      <c r="P603" s="34">
        <f t="shared" si="124"/>
        <v>5661099.9999999963</v>
      </c>
      <c r="Q603" s="60">
        <f t="shared" si="126"/>
        <v>776987.48945281282</v>
      </c>
      <c r="R603" s="60">
        <f t="shared" si="125"/>
        <v>776987.48945281282</v>
      </c>
      <c r="S603" s="61">
        <f t="shared" si="117"/>
        <v>3.2146639420309091E-2</v>
      </c>
    </row>
    <row r="604" spans="1:19" x14ac:dyDescent="0.25">
      <c r="A604" s="7">
        <v>42235</v>
      </c>
      <c r="B604" s="8">
        <v>3003.35</v>
      </c>
      <c r="C604">
        <f>+VLOOKUP($A604,'USD X Barril WTI'!$A$6060:$B$8189,2,0)</f>
        <v>40.75</v>
      </c>
      <c r="D604" s="36">
        <f>+IFERROR(VLOOKUP($A604,'TASA INTERVENCIÓN'!$A$9:$B$4757,2,0),D603)</f>
        <v>4.4999999999999998E-2</v>
      </c>
      <c r="E604" s="52">
        <v>2.5000000000000001E-3</v>
      </c>
      <c r="F604">
        <f t="shared" si="127"/>
        <v>4.2394014962593429E-2</v>
      </c>
      <c r="G604">
        <f t="shared" si="128"/>
        <v>1.0102903951784206</v>
      </c>
      <c r="H604" s="56">
        <f t="shared" si="118"/>
        <v>26.413380447543375</v>
      </c>
      <c r="I604" s="55">
        <f t="shared" si="119"/>
        <v>3087.0824192541963</v>
      </c>
      <c r="J604" s="33">
        <f t="shared" si="115"/>
        <v>2494.7087489452815</v>
      </c>
      <c r="K604" s="34">
        <f t="shared" si="116"/>
        <v>-508.6412510547184</v>
      </c>
      <c r="L604" s="32">
        <f t="shared" si="120"/>
        <v>24170100.000000004</v>
      </c>
      <c r="M604" s="32">
        <f t="shared" si="121"/>
        <v>24947087.489452817</v>
      </c>
      <c r="N604" s="34">
        <f t="shared" si="122"/>
        <v>30033500</v>
      </c>
      <c r="O604" s="34">
        <f t="shared" si="123"/>
        <v>776987.48945281282</v>
      </c>
      <c r="P604" s="34">
        <f t="shared" si="124"/>
        <v>5863399.9999999963</v>
      </c>
      <c r="Q604" s="60">
        <f t="shared" si="126"/>
        <v>776987.48945281282</v>
      </c>
      <c r="R604" s="60">
        <f t="shared" si="125"/>
        <v>776987.48945281282</v>
      </c>
      <c r="S604" s="61">
        <f t="shared" si="117"/>
        <v>3.2146639420309091E-2</v>
      </c>
    </row>
    <row r="605" spans="1:19" x14ac:dyDescent="0.25">
      <c r="A605" s="7">
        <v>42236</v>
      </c>
      <c r="B605" s="9">
        <v>3027.2</v>
      </c>
      <c r="C605">
        <f>+VLOOKUP($A605,'USD X Barril WTI'!$A$6060:$B$8189,2,0)</f>
        <v>41</v>
      </c>
      <c r="D605" s="36">
        <f>+IFERROR(VLOOKUP($A605,'TASA INTERVENCIÓN'!$A$9:$B$4757,2,0),D604)</f>
        <v>4.4999999999999998E-2</v>
      </c>
      <c r="E605" s="52">
        <v>2.5000000000000001E-3</v>
      </c>
      <c r="F605">
        <f t="shared" si="127"/>
        <v>4.2394014962593429E-2</v>
      </c>
      <c r="G605">
        <f t="shared" si="128"/>
        <v>1.0102903951784206</v>
      </c>
      <c r="H605" s="56">
        <f t="shared" si="118"/>
        <v>26.413380447543375</v>
      </c>
      <c r="I605" s="55">
        <f t="shared" si="119"/>
        <v>3111.1778451792015</v>
      </c>
      <c r="J605" s="33">
        <f t="shared" ref="J605:J668" si="129">+I513</f>
        <v>2553.7501196395078</v>
      </c>
      <c r="K605" s="34">
        <f t="shared" si="116"/>
        <v>-473.44988036049199</v>
      </c>
      <c r="L605" s="32">
        <f t="shared" si="120"/>
        <v>24754500</v>
      </c>
      <c r="M605" s="32">
        <f t="shared" si="121"/>
        <v>25537501.196395077</v>
      </c>
      <c r="N605" s="34">
        <f t="shared" si="122"/>
        <v>30272000</v>
      </c>
      <c r="O605" s="34">
        <f t="shared" si="123"/>
        <v>783001.19639507681</v>
      </c>
      <c r="P605" s="34">
        <f t="shared" si="124"/>
        <v>5517500</v>
      </c>
      <c r="Q605" s="60">
        <f t="shared" si="126"/>
        <v>783001.19639507681</v>
      </c>
      <c r="R605" s="60">
        <f t="shared" si="125"/>
        <v>783001.19639507681</v>
      </c>
      <c r="S605" s="61">
        <f t="shared" si="117"/>
        <v>3.1630660946295699E-2</v>
      </c>
    </row>
    <row r="606" spans="1:19" x14ac:dyDescent="0.25">
      <c r="A606" s="7">
        <v>42237</v>
      </c>
      <c r="B606" s="8">
        <v>3053.65</v>
      </c>
      <c r="C606">
        <f>+VLOOKUP($A606,'USD X Barril WTI'!$A$6060:$B$8189,2,0)</f>
        <v>40.450000000000003</v>
      </c>
      <c r="D606" s="36">
        <f>+IFERROR(VLOOKUP($A606,'TASA INTERVENCIÓN'!$A$9:$B$4757,2,0),D605)</f>
        <v>4.4999999999999998E-2</v>
      </c>
      <c r="E606" s="52">
        <v>2.5000000000000001E-3</v>
      </c>
      <c r="F606">
        <f t="shared" si="127"/>
        <v>4.2394014962593429E-2</v>
      </c>
      <c r="G606">
        <f t="shared" si="128"/>
        <v>1.0102903951784206</v>
      </c>
      <c r="H606" s="56">
        <f t="shared" si="118"/>
        <v>26.413380447543375</v>
      </c>
      <c r="I606" s="55">
        <f t="shared" si="119"/>
        <v>3137.900026131671</v>
      </c>
      <c r="J606" s="33">
        <f t="shared" si="129"/>
        <v>2581.9574274728893</v>
      </c>
      <c r="K606" s="34">
        <f t="shared" si="116"/>
        <v>-471.69257252711077</v>
      </c>
      <c r="L606" s="32">
        <f t="shared" si="120"/>
        <v>25033700</v>
      </c>
      <c r="M606" s="32">
        <f t="shared" si="121"/>
        <v>25819574.274728894</v>
      </c>
      <c r="N606" s="34">
        <f t="shared" si="122"/>
        <v>30536500</v>
      </c>
      <c r="O606" s="34">
        <f t="shared" si="123"/>
        <v>785874.27472889423</v>
      </c>
      <c r="P606" s="34">
        <f t="shared" si="124"/>
        <v>5502800</v>
      </c>
      <c r="Q606" s="60">
        <f t="shared" si="126"/>
        <v>785874.27472889423</v>
      </c>
      <c r="R606" s="60">
        <f t="shared" si="125"/>
        <v>785874.27472889423</v>
      </c>
      <c r="S606" s="61">
        <f t="shared" si="117"/>
        <v>3.1392653691978981E-2</v>
      </c>
    </row>
    <row r="607" spans="1:19" x14ac:dyDescent="0.25">
      <c r="A607" s="7">
        <v>42238</v>
      </c>
      <c r="B607" s="9">
        <v>3102.6</v>
      </c>
      <c r="C607" t="e">
        <f>+VLOOKUP($A607,'USD X Barril WTI'!$A$6060:$B$8189,2,0)</f>
        <v>#N/A</v>
      </c>
      <c r="D607" s="36">
        <f>+IFERROR(VLOOKUP($A607,'TASA INTERVENCIÓN'!$A$9:$B$4757,2,0),D606)</f>
        <v>4.4999999999999998E-2</v>
      </c>
      <c r="E607" s="52">
        <v>2.5000000000000001E-3</v>
      </c>
      <c r="F607">
        <f t="shared" si="127"/>
        <v>4.2394014962593429E-2</v>
      </c>
      <c r="G607">
        <f t="shared" si="128"/>
        <v>1.0102903951784206</v>
      </c>
      <c r="H607" s="56">
        <f t="shared" si="118"/>
        <v>26.413380447543375</v>
      </c>
      <c r="I607" s="55">
        <f t="shared" si="119"/>
        <v>3187.3537409756545</v>
      </c>
      <c r="J607" s="33">
        <f t="shared" si="129"/>
        <v>2567.8335677482951</v>
      </c>
      <c r="K607" s="34">
        <f t="shared" si="116"/>
        <v>-534.76643225170483</v>
      </c>
      <c r="L607" s="32">
        <f t="shared" si="120"/>
        <v>24893900</v>
      </c>
      <c r="M607" s="32">
        <f t="shared" si="121"/>
        <v>25678335.677482951</v>
      </c>
      <c r="N607" s="34">
        <f t="shared" si="122"/>
        <v>31026000</v>
      </c>
      <c r="O607" s="34">
        <f t="shared" si="123"/>
        <v>784435.67748295143</v>
      </c>
      <c r="P607" s="34">
        <f t="shared" si="124"/>
        <v>6132100</v>
      </c>
      <c r="Q607" s="60">
        <f t="shared" si="126"/>
        <v>784435.67748295143</v>
      </c>
      <c r="R607" s="60">
        <f t="shared" si="125"/>
        <v>784435.67748295143</v>
      </c>
      <c r="S607" s="61">
        <f t="shared" si="117"/>
        <v>3.1511160464328669E-2</v>
      </c>
    </row>
    <row r="608" spans="1:19" x14ac:dyDescent="0.25">
      <c r="A608" s="7">
        <v>42239</v>
      </c>
      <c r="B608" s="8">
        <v>3102.6</v>
      </c>
      <c r="C608" t="e">
        <f>+VLOOKUP($A608,'USD X Barril WTI'!$A$6060:$B$8189,2,0)</f>
        <v>#N/A</v>
      </c>
      <c r="D608" s="36">
        <f>+IFERROR(VLOOKUP($A608,'TASA INTERVENCIÓN'!$A$9:$B$4757,2,0),D607)</f>
        <v>4.4999999999999998E-2</v>
      </c>
      <c r="E608" s="52">
        <v>2.5000000000000001E-3</v>
      </c>
      <c r="F608">
        <f t="shared" si="127"/>
        <v>4.2394014962593429E-2</v>
      </c>
      <c r="G608">
        <f t="shared" si="128"/>
        <v>1.0102903951784206</v>
      </c>
      <c r="H608" s="56">
        <f t="shared" si="118"/>
        <v>26.413380447543375</v>
      </c>
      <c r="I608" s="55">
        <f t="shared" si="119"/>
        <v>3187.3537409756545</v>
      </c>
      <c r="J608" s="33">
        <f t="shared" si="129"/>
        <v>2578.7750127280774</v>
      </c>
      <c r="K608" s="34">
        <f t="shared" si="116"/>
        <v>-523.82498727192251</v>
      </c>
      <c r="L608" s="32">
        <f t="shared" si="120"/>
        <v>25002199.999999996</v>
      </c>
      <c r="M608" s="32">
        <f t="shared" si="121"/>
        <v>25787750.127280775</v>
      </c>
      <c r="N608" s="34">
        <f t="shared" si="122"/>
        <v>31026000</v>
      </c>
      <c r="O608" s="34">
        <f t="shared" si="123"/>
        <v>785550.12728077918</v>
      </c>
      <c r="P608" s="34">
        <f t="shared" si="124"/>
        <v>6023800.0000000037</v>
      </c>
      <c r="Q608" s="60">
        <f t="shared" si="126"/>
        <v>785550.12728077918</v>
      </c>
      <c r="R608" s="60">
        <f t="shared" si="125"/>
        <v>785550.12728077918</v>
      </c>
      <c r="S608" s="61">
        <f t="shared" si="117"/>
        <v>3.1419240198093737E-2</v>
      </c>
    </row>
    <row r="609" spans="1:19" x14ac:dyDescent="0.25">
      <c r="A609" s="7">
        <v>42240</v>
      </c>
      <c r="B609" s="9">
        <v>3102.6</v>
      </c>
      <c r="C609">
        <f>+VLOOKUP($A609,'USD X Barril WTI'!$A$6060:$B$8189,2,0)</f>
        <v>38.22</v>
      </c>
      <c r="D609" s="36">
        <f>+IFERROR(VLOOKUP($A609,'TASA INTERVENCIÓN'!$A$9:$B$4757,2,0),D608)</f>
        <v>4.4999999999999998E-2</v>
      </c>
      <c r="E609" s="52">
        <v>2.5000000000000001E-3</v>
      </c>
      <c r="F609">
        <f t="shared" si="127"/>
        <v>4.2394014962593429E-2</v>
      </c>
      <c r="G609">
        <f t="shared" si="128"/>
        <v>1.0102903951784206</v>
      </c>
      <c r="H609" s="56">
        <f t="shared" si="118"/>
        <v>26.413380447543375</v>
      </c>
      <c r="I609" s="55">
        <f t="shared" si="119"/>
        <v>3187.3537409756545</v>
      </c>
      <c r="J609" s="33">
        <f t="shared" si="129"/>
        <v>2578.7750127280774</v>
      </c>
      <c r="K609" s="34">
        <f t="shared" si="116"/>
        <v>-523.82498727192251</v>
      </c>
      <c r="L609" s="32">
        <f t="shared" si="120"/>
        <v>25002199.999999996</v>
      </c>
      <c r="M609" s="32">
        <f t="shared" si="121"/>
        <v>25787750.127280775</v>
      </c>
      <c r="N609" s="34">
        <f t="shared" si="122"/>
        <v>31026000</v>
      </c>
      <c r="O609" s="34">
        <f t="shared" si="123"/>
        <v>785550.12728077918</v>
      </c>
      <c r="P609" s="34">
        <f t="shared" si="124"/>
        <v>6023800.0000000037</v>
      </c>
      <c r="Q609" s="60">
        <f t="shared" si="126"/>
        <v>785550.12728077918</v>
      </c>
      <c r="R609" s="60">
        <f t="shared" si="125"/>
        <v>785550.12728077918</v>
      </c>
      <c r="S609" s="61">
        <f t="shared" si="117"/>
        <v>3.1419240198093737E-2</v>
      </c>
    </row>
    <row r="610" spans="1:19" x14ac:dyDescent="0.25">
      <c r="A610" s="7">
        <v>42241</v>
      </c>
      <c r="B610" s="8">
        <v>3208.37</v>
      </c>
      <c r="C610">
        <f>+VLOOKUP($A610,'USD X Barril WTI'!$A$6060:$B$8189,2,0)</f>
        <v>39.15</v>
      </c>
      <c r="D610" s="36">
        <f>+IFERROR(VLOOKUP($A610,'TASA INTERVENCIÓN'!$A$9:$B$4757,2,0),D609)</f>
        <v>4.4999999999999998E-2</v>
      </c>
      <c r="E610" s="52">
        <v>2.5000000000000001E-3</v>
      </c>
      <c r="F610">
        <f t="shared" si="127"/>
        <v>4.2394014962593429E-2</v>
      </c>
      <c r="G610">
        <f t="shared" si="128"/>
        <v>1.0102903951784206</v>
      </c>
      <c r="H610" s="56">
        <f t="shared" si="118"/>
        <v>26.413380447543375</v>
      </c>
      <c r="I610" s="55">
        <f t="shared" si="119"/>
        <v>3294.2121560736759</v>
      </c>
      <c r="J610" s="33">
        <f t="shared" si="129"/>
        <v>2578.7750127280774</v>
      </c>
      <c r="K610" s="34">
        <f t="shared" si="116"/>
        <v>-629.59498727192249</v>
      </c>
      <c r="L610" s="32">
        <f t="shared" si="120"/>
        <v>25002199.999999996</v>
      </c>
      <c r="M610" s="32">
        <f t="shared" si="121"/>
        <v>25787750.127280775</v>
      </c>
      <c r="N610" s="34">
        <f t="shared" si="122"/>
        <v>32083700</v>
      </c>
      <c r="O610" s="34">
        <f t="shared" si="123"/>
        <v>785550.12728077918</v>
      </c>
      <c r="P610" s="34">
        <f t="shared" si="124"/>
        <v>7081500.0000000037</v>
      </c>
      <c r="Q610" s="60">
        <f t="shared" si="126"/>
        <v>785550.12728077918</v>
      </c>
      <c r="R610" s="60">
        <f t="shared" si="125"/>
        <v>785550.12728077918</v>
      </c>
      <c r="S610" s="61">
        <f t="shared" si="117"/>
        <v>3.1419240198093737E-2</v>
      </c>
    </row>
    <row r="611" spans="1:19" x14ac:dyDescent="0.25">
      <c r="A611" s="7">
        <v>42242</v>
      </c>
      <c r="B611" s="9">
        <v>3194.24</v>
      </c>
      <c r="C611">
        <f>+VLOOKUP($A611,'USD X Barril WTI'!$A$6060:$B$8189,2,0)</f>
        <v>38.5</v>
      </c>
      <c r="D611" s="36">
        <f>+IFERROR(VLOOKUP($A611,'TASA INTERVENCIÓN'!$A$9:$B$4757,2,0),D610)</f>
        <v>4.4999999999999998E-2</v>
      </c>
      <c r="E611" s="52">
        <v>2.5000000000000001E-3</v>
      </c>
      <c r="F611">
        <f t="shared" si="127"/>
        <v>4.2394014962593429E-2</v>
      </c>
      <c r="G611">
        <f t="shared" si="128"/>
        <v>1.0102903951784206</v>
      </c>
      <c r="H611" s="56">
        <f t="shared" si="118"/>
        <v>26.413380447543375</v>
      </c>
      <c r="I611" s="55">
        <f t="shared" si="119"/>
        <v>3279.9367527898048</v>
      </c>
      <c r="J611" s="33">
        <f t="shared" si="129"/>
        <v>2578.7750127280774</v>
      </c>
      <c r="K611" s="34">
        <f t="shared" si="116"/>
        <v>-615.46498727192238</v>
      </c>
      <c r="L611" s="32">
        <f t="shared" si="120"/>
        <v>25002199.999999996</v>
      </c>
      <c r="M611" s="32">
        <f t="shared" si="121"/>
        <v>25787750.127280775</v>
      </c>
      <c r="N611" s="34">
        <f t="shared" si="122"/>
        <v>31942399.999999996</v>
      </c>
      <c r="O611" s="34">
        <f t="shared" si="123"/>
        <v>785550.12728077918</v>
      </c>
      <c r="P611" s="34">
        <f t="shared" si="124"/>
        <v>6940200</v>
      </c>
      <c r="Q611" s="60">
        <f t="shared" si="126"/>
        <v>785550.12728077918</v>
      </c>
      <c r="R611" s="60">
        <f t="shared" si="125"/>
        <v>785550.12728077918</v>
      </c>
      <c r="S611" s="61">
        <f t="shared" si="117"/>
        <v>3.1419240198093737E-2</v>
      </c>
    </row>
    <row r="612" spans="1:19" x14ac:dyDescent="0.25">
      <c r="A612" s="7">
        <v>42243</v>
      </c>
      <c r="B612" s="8">
        <v>3238.51</v>
      </c>
      <c r="C612">
        <f>+VLOOKUP($A612,'USD X Barril WTI'!$A$6060:$B$8189,2,0)</f>
        <v>42.47</v>
      </c>
      <c r="D612" s="36">
        <f>+IFERROR(VLOOKUP($A612,'TASA INTERVENCIÓN'!$A$9:$B$4757,2,0),D611)</f>
        <v>4.4999999999999998E-2</v>
      </c>
      <c r="E612" s="52">
        <v>2.5000000000000001E-3</v>
      </c>
      <c r="F612">
        <f t="shared" si="127"/>
        <v>4.2394014962593429E-2</v>
      </c>
      <c r="G612">
        <f t="shared" si="128"/>
        <v>1.0102903951784206</v>
      </c>
      <c r="H612" s="56">
        <f t="shared" si="118"/>
        <v>26.413380447543375</v>
      </c>
      <c r="I612" s="55">
        <f t="shared" si="119"/>
        <v>3324.6623085843539</v>
      </c>
      <c r="J612" s="33">
        <f t="shared" si="129"/>
        <v>2621.5203993480768</v>
      </c>
      <c r="K612" s="34">
        <f t="shared" si="116"/>
        <v>-616.98960065192341</v>
      </c>
      <c r="L612" s="32">
        <f t="shared" si="120"/>
        <v>25425300.000000004</v>
      </c>
      <c r="M612" s="32">
        <f t="shared" si="121"/>
        <v>26215203.993480768</v>
      </c>
      <c r="N612" s="34">
        <f t="shared" si="122"/>
        <v>32385100.000000004</v>
      </c>
      <c r="O612" s="34">
        <f t="shared" si="123"/>
        <v>789903.99348076433</v>
      </c>
      <c r="P612" s="34">
        <f t="shared" si="124"/>
        <v>6959800</v>
      </c>
      <c r="Q612" s="60">
        <f t="shared" si="126"/>
        <v>789903.99348076433</v>
      </c>
      <c r="R612" s="60">
        <f t="shared" si="125"/>
        <v>789903.99348076433</v>
      </c>
      <c r="S612" s="61">
        <f t="shared" si="117"/>
        <v>3.1067637096937467E-2</v>
      </c>
    </row>
    <row r="613" spans="1:19" x14ac:dyDescent="0.25">
      <c r="A613" s="7">
        <v>42244</v>
      </c>
      <c r="B613" s="9">
        <v>3195.47</v>
      </c>
      <c r="C613">
        <f>+VLOOKUP($A613,'USD X Barril WTI'!$A$6060:$B$8189,2,0)</f>
        <v>45.29</v>
      </c>
      <c r="D613" s="36">
        <f>+IFERROR(VLOOKUP($A613,'TASA INTERVENCIÓN'!$A$9:$B$4757,2,0),D612)</f>
        <v>4.4999999999999998E-2</v>
      </c>
      <c r="E613" s="52">
        <v>2.5000000000000001E-3</v>
      </c>
      <c r="F613">
        <f t="shared" si="127"/>
        <v>4.2394014962593429E-2</v>
      </c>
      <c r="G613">
        <f t="shared" si="128"/>
        <v>1.0102903951784206</v>
      </c>
      <c r="H613" s="56">
        <f t="shared" si="118"/>
        <v>26.413380447543375</v>
      </c>
      <c r="I613" s="55">
        <f t="shared" si="119"/>
        <v>3281.179409975874</v>
      </c>
      <c r="J613" s="33">
        <f t="shared" si="129"/>
        <v>2627.1780255610756</v>
      </c>
      <c r="K613" s="34">
        <f t="shared" ref="K613:K676" si="130">+J613-B613</f>
        <v>-568.29197443892417</v>
      </c>
      <c r="L613" s="32">
        <f t="shared" si="120"/>
        <v>25481300</v>
      </c>
      <c r="M613" s="32">
        <f t="shared" si="121"/>
        <v>26271780.255610757</v>
      </c>
      <c r="N613" s="34">
        <f t="shared" si="122"/>
        <v>31954699.999999996</v>
      </c>
      <c r="O613" s="34">
        <f t="shared" si="123"/>
        <v>790480.25561075658</v>
      </c>
      <c r="P613" s="34">
        <f t="shared" si="124"/>
        <v>6473399.9999999963</v>
      </c>
      <c r="Q613" s="60">
        <f t="shared" si="126"/>
        <v>790480.25561075658</v>
      </c>
      <c r="R613" s="60">
        <f t="shared" si="125"/>
        <v>790480.25561075658</v>
      </c>
      <c r="S613" s="61">
        <f t="shared" ref="S613:S676" si="131">+R613/L613</f>
        <v>3.1021975158675445E-2</v>
      </c>
    </row>
    <row r="614" spans="1:19" x14ac:dyDescent="0.25">
      <c r="A614" s="7">
        <v>42245</v>
      </c>
      <c r="B614" s="8">
        <v>3101.1</v>
      </c>
      <c r="C614" t="e">
        <f>+VLOOKUP($A614,'USD X Barril WTI'!$A$6060:$B$8189,2,0)</f>
        <v>#N/A</v>
      </c>
      <c r="D614" s="36">
        <f>+IFERROR(VLOOKUP($A614,'TASA INTERVENCIÓN'!$A$9:$B$4757,2,0),D613)</f>
        <v>4.4999999999999998E-2</v>
      </c>
      <c r="E614" s="52">
        <v>2.5000000000000001E-3</v>
      </c>
      <c r="F614">
        <f t="shared" si="127"/>
        <v>4.2394014962593429E-2</v>
      </c>
      <c r="G614">
        <f t="shared" si="128"/>
        <v>1.0102903951784206</v>
      </c>
      <c r="H614" s="56">
        <f t="shared" ref="H614:H677" si="132">+_xlfn.STDEV.S(A524:A614)</f>
        <v>26.413380447543375</v>
      </c>
      <c r="I614" s="55">
        <f t="shared" ref="I614:I677" si="133">+(B614*G614)+($B$1644*H614)</f>
        <v>3185.8383053828866</v>
      </c>
      <c r="J614" s="33">
        <f t="shared" si="129"/>
        <v>2629.0369598882039</v>
      </c>
      <c r="K614" s="34">
        <f t="shared" si="130"/>
        <v>-472.063040111796</v>
      </c>
      <c r="L614" s="32">
        <f t="shared" ref="L614:L677" si="134">+$L$99*B522</f>
        <v>25499699.999999996</v>
      </c>
      <c r="M614" s="32">
        <f t="shared" ref="M614:M677" si="135">+($L$99*I522)</f>
        <v>26290369.598882038</v>
      </c>
      <c r="N614" s="34">
        <f t="shared" ref="N614:N677" si="136">+$L$99*B614</f>
        <v>31011000</v>
      </c>
      <c r="O614" s="34">
        <f t="shared" ref="O614:O677" si="137">+M614-L614</f>
        <v>790669.59888204187</v>
      </c>
      <c r="P614" s="34">
        <f t="shared" ref="P614:P677" si="138">+N614-L614</f>
        <v>5511300.0000000037</v>
      </c>
      <c r="Q614" s="60">
        <f t="shared" si="126"/>
        <v>790669.59888204187</v>
      </c>
      <c r="R614" s="60">
        <f t="shared" ref="R614:R677" si="139">+M614-L614</f>
        <v>790669.59888204187</v>
      </c>
      <c r="S614" s="61">
        <f t="shared" si="131"/>
        <v>3.1007015724970961E-2</v>
      </c>
    </row>
    <row r="615" spans="1:19" x14ac:dyDescent="0.25">
      <c r="A615" s="7">
        <v>42246</v>
      </c>
      <c r="B615" s="9">
        <v>3101.1</v>
      </c>
      <c r="C615" t="e">
        <f>+VLOOKUP($A615,'USD X Barril WTI'!$A$6060:$B$8189,2,0)</f>
        <v>#N/A</v>
      </c>
      <c r="D615" s="36">
        <f>+IFERROR(VLOOKUP($A615,'TASA INTERVENCIÓN'!$A$9:$B$4757,2,0),D614)</f>
        <v>4.4999999999999998E-2</v>
      </c>
      <c r="E615" s="52">
        <v>2.5000000000000001E-3</v>
      </c>
      <c r="F615">
        <f t="shared" si="127"/>
        <v>4.2394014962593429E-2</v>
      </c>
      <c r="G615">
        <f t="shared" si="128"/>
        <v>1.0102903951784206</v>
      </c>
      <c r="H615" s="56">
        <f t="shared" si="132"/>
        <v>26.413380447543375</v>
      </c>
      <c r="I615" s="55">
        <f t="shared" si="133"/>
        <v>3185.8383053828866</v>
      </c>
      <c r="J615" s="33">
        <f t="shared" si="129"/>
        <v>2612.6904612942171</v>
      </c>
      <c r="K615" s="34">
        <f t="shared" si="130"/>
        <v>-488.40953870578278</v>
      </c>
      <c r="L615" s="32">
        <f t="shared" si="134"/>
        <v>25337900</v>
      </c>
      <c r="M615" s="32">
        <f t="shared" si="135"/>
        <v>26126904.61294217</v>
      </c>
      <c r="N615" s="34">
        <f t="shared" si="136"/>
        <v>31011000</v>
      </c>
      <c r="O615" s="34">
        <f t="shared" si="137"/>
        <v>789004.61294217035</v>
      </c>
      <c r="P615" s="34">
        <f t="shared" si="138"/>
        <v>5673100</v>
      </c>
      <c r="Q615" s="60">
        <f t="shared" si="126"/>
        <v>789004.61294217035</v>
      </c>
      <c r="R615" s="60">
        <f t="shared" si="139"/>
        <v>789004.61294217035</v>
      </c>
      <c r="S615" s="61">
        <f t="shared" si="131"/>
        <v>3.1139305662354431E-2</v>
      </c>
    </row>
    <row r="616" spans="1:19" x14ac:dyDescent="0.25">
      <c r="A616" s="7">
        <v>42247</v>
      </c>
      <c r="B616" s="8">
        <v>3101.1</v>
      </c>
      <c r="C616">
        <f>+VLOOKUP($A616,'USD X Barril WTI'!$A$6060:$B$8189,2,0)</f>
        <v>49.2</v>
      </c>
      <c r="D616" s="36">
        <f>+IFERROR(VLOOKUP($A616,'TASA INTERVENCIÓN'!$A$9:$B$4757,2,0),D615)</f>
        <v>4.4999999999999998E-2</v>
      </c>
      <c r="E616" s="52">
        <v>2.5000000000000001E-3</v>
      </c>
      <c r="F616">
        <f t="shared" si="127"/>
        <v>4.2394014962593429E-2</v>
      </c>
      <c r="G616">
        <f t="shared" si="128"/>
        <v>1.0102903951784206</v>
      </c>
      <c r="H616" s="56">
        <f t="shared" si="132"/>
        <v>26.413380447543375</v>
      </c>
      <c r="I616" s="55">
        <f t="shared" si="133"/>
        <v>3185.8383053828866</v>
      </c>
      <c r="J616" s="33">
        <f t="shared" si="129"/>
        <v>2612.6904612942171</v>
      </c>
      <c r="K616" s="34">
        <f t="shared" si="130"/>
        <v>-488.40953870578278</v>
      </c>
      <c r="L616" s="32">
        <f t="shared" si="134"/>
        <v>25337900</v>
      </c>
      <c r="M616" s="32">
        <f t="shared" si="135"/>
        <v>26126904.61294217</v>
      </c>
      <c r="N616" s="34">
        <f t="shared" si="136"/>
        <v>31011000</v>
      </c>
      <c r="O616" s="34">
        <f t="shared" si="137"/>
        <v>789004.61294217035</v>
      </c>
      <c r="P616" s="34">
        <f t="shared" si="138"/>
        <v>5673100</v>
      </c>
      <c r="Q616" s="60">
        <f t="shared" si="126"/>
        <v>789004.61294217035</v>
      </c>
      <c r="R616" s="60">
        <f t="shared" si="139"/>
        <v>789004.61294217035</v>
      </c>
      <c r="S616" s="61">
        <f t="shared" si="131"/>
        <v>3.1139305662354431E-2</v>
      </c>
    </row>
    <row r="617" spans="1:19" x14ac:dyDescent="0.25">
      <c r="A617" s="7">
        <v>42248</v>
      </c>
      <c r="B617" s="9">
        <v>3079.97</v>
      </c>
      <c r="C617">
        <f>+VLOOKUP($A617,'USD X Barril WTI'!$A$6060:$B$8189,2,0)</f>
        <v>45.38</v>
      </c>
      <c r="D617" s="36">
        <f>+IFERROR(VLOOKUP($A617,'TASA INTERVENCIÓN'!$A$9:$B$4757,2,0),D616)</f>
        <v>4.4999999999999998E-2</v>
      </c>
      <c r="E617" s="52">
        <v>2.5000000000000001E-3</v>
      </c>
      <c r="F617">
        <f t="shared" si="127"/>
        <v>4.2394014962593429E-2</v>
      </c>
      <c r="G617">
        <f t="shared" si="128"/>
        <v>1.0102903951784206</v>
      </c>
      <c r="H617" s="56">
        <f t="shared" si="132"/>
        <v>26.413380447543375</v>
      </c>
      <c r="I617" s="55">
        <f t="shared" si="133"/>
        <v>3164.4908693327666</v>
      </c>
      <c r="J617" s="33">
        <f t="shared" si="129"/>
        <v>2612.6904612942171</v>
      </c>
      <c r="K617" s="34">
        <f t="shared" si="130"/>
        <v>-467.27953870578267</v>
      </c>
      <c r="L617" s="32">
        <f t="shared" si="134"/>
        <v>25337900</v>
      </c>
      <c r="M617" s="32">
        <f t="shared" si="135"/>
        <v>26126904.61294217</v>
      </c>
      <c r="N617" s="34">
        <f t="shared" si="136"/>
        <v>30799699.999999996</v>
      </c>
      <c r="O617" s="34">
        <f t="shared" si="137"/>
        <v>789004.61294217035</v>
      </c>
      <c r="P617" s="34">
        <f t="shared" si="138"/>
        <v>5461799.9999999963</v>
      </c>
      <c r="Q617" s="60">
        <f t="shared" si="126"/>
        <v>789004.61294217035</v>
      </c>
      <c r="R617" s="60">
        <f t="shared" si="139"/>
        <v>789004.61294217035</v>
      </c>
      <c r="S617" s="61">
        <f t="shared" si="131"/>
        <v>3.1139305662354431E-2</v>
      </c>
    </row>
    <row r="618" spans="1:19" x14ac:dyDescent="0.25">
      <c r="A618" s="7">
        <v>42249</v>
      </c>
      <c r="B618" s="8">
        <v>3093.64</v>
      </c>
      <c r="C618">
        <f>+VLOOKUP($A618,'USD X Barril WTI'!$A$6060:$B$8189,2,0)</f>
        <v>46.3</v>
      </c>
      <c r="D618" s="36">
        <f>+IFERROR(VLOOKUP($A618,'TASA INTERVENCIÓN'!$A$9:$B$4757,2,0),D617)</f>
        <v>4.4999999999999998E-2</v>
      </c>
      <c r="E618" s="52">
        <v>2.5000000000000001E-3</v>
      </c>
      <c r="F618">
        <f t="shared" si="127"/>
        <v>4.2394014962593429E-2</v>
      </c>
      <c r="G618">
        <f t="shared" si="128"/>
        <v>1.0102903951784206</v>
      </c>
      <c r="H618" s="56">
        <f t="shared" si="132"/>
        <v>26.413380447543375</v>
      </c>
      <c r="I618" s="55">
        <f t="shared" si="133"/>
        <v>3178.3015390348555</v>
      </c>
      <c r="J618" s="33">
        <f t="shared" si="129"/>
        <v>2628.3499624194824</v>
      </c>
      <c r="K618" s="34">
        <f t="shared" si="130"/>
        <v>-465.29003758051749</v>
      </c>
      <c r="L618" s="32">
        <f t="shared" si="134"/>
        <v>25492900</v>
      </c>
      <c r="M618" s="32">
        <f t="shared" si="135"/>
        <v>26283499.624194823</v>
      </c>
      <c r="N618" s="34">
        <f t="shared" si="136"/>
        <v>30936400</v>
      </c>
      <c r="O618" s="34">
        <f t="shared" si="137"/>
        <v>790599.62419482321</v>
      </c>
      <c r="P618" s="34">
        <f t="shared" si="138"/>
        <v>5443500</v>
      </c>
      <c r="Q618" s="60">
        <f t="shared" si="126"/>
        <v>790599.62419482321</v>
      </c>
      <c r="R618" s="60">
        <f t="shared" si="139"/>
        <v>790599.62419482321</v>
      </c>
      <c r="S618" s="61">
        <f t="shared" si="131"/>
        <v>3.1012541695720111E-2</v>
      </c>
    </row>
    <row r="619" spans="1:19" x14ac:dyDescent="0.25">
      <c r="A619" s="7">
        <v>42250</v>
      </c>
      <c r="B619" s="9">
        <v>3142.34</v>
      </c>
      <c r="C619">
        <f>+VLOOKUP($A619,'USD X Barril WTI'!$A$6060:$B$8189,2,0)</f>
        <v>46.75</v>
      </c>
      <c r="D619" s="36">
        <f>+IFERROR(VLOOKUP($A619,'TASA INTERVENCIÓN'!$A$9:$B$4757,2,0),D618)</f>
        <v>4.4999999999999998E-2</v>
      </c>
      <c r="E619" s="52">
        <v>2.5000000000000001E-3</v>
      </c>
      <c r="F619">
        <f t="shared" si="127"/>
        <v>4.2394014962593429E-2</v>
      </c>
      <c r="G619">
        <f t="shared" si="128"/>
        <v>1.0102903951784206</v>
      </c>
      <c r="H619" s="56">
        <f t="shared" si="132"/>
        <v>26.413380447543375</v>
      </c>
      <c r="I619" s="55">
        <f t="shared" si="133"/>
        <v>3227.5026812800452</v>
      </c>
      <c r="J619" s="33">
        <f t="shared" si="129"/>
        <v>2633.5529579546514</v>
      </c>
      <c r="K619" s="34">
        <f t="shared" si="130"/>
        <v>-508.7870420453487</v>
      </c>
      <c r="L619" s="32">
        <f t="shared" si="134"/>
        <v>25544400</v>
      </c>
      <c r="M619" s="32">
        <f t="shared" si="135"/>
        <v>26335529.579546515</v>
      </c>
      <c r="N619" s="34">
        <f t="shared" si="136"/>
        <v>31423400</v>
      </c>
      <c r="O619" s="34">
        <f t="shared" si="137"/>
        <v>791129.5795465149</v>
      </c>
      <c r="P619" s="34">
        <f t="shared" si="138"/>
        <v>5879000</v>
      </c>
      <c r="Q619" s="60">
        <f t="shared" si="126"/>
        <v>791129.5795465149</v>
      </c>
      <c r="R619" s="60">
        <f t="shared" si="139"/>
        <v>791129.5795465149</v>
      </c>
      <c r="S619" s="61">
        <f t="shared" si="131"/>
        <v>3.0970763828726253E-2</v>
      </c>
    </row>
    <row r="620" spans="1:19" x14ac:dyDescent="0.25">
      <c r="A620" s="7">
        <v>42251</v>
      </c>
      <c r="B620" s="8">
        <v>3119.93</v>
      </c>
      <c r="C620">
        <f>+VLOOKUP($A620,'USD X Barril WTI'!$A$6060:$B$8189,2,0)</f>
        <v>46.02</v>
      </c>
      <c r="D620" s="36">
        <f>+IFERROR(VLOOKUP($A620,'TASA INTERVENCIÓN'!$A$9:$B$4757,2,0),D619)</f>
        <v>4.4999999999999998E-2</v>
      </c>
      <c r="E620" s="52">
        <v>2.5000000000000001E-3</v>
      </c>
      <c r="F620">
        <f t="shared" si="127"/>
        <v>4.2394014962593429E-2</v>
      </c>
      <c r="G620">
        <f t="shared" si="128"/>
        <v>1.0102903951784206</v>
      </c>
      <c r="H620" s="56">
        <f t="shared" si="132"/>
        <v>26.413380447543375</v>
      </c>
      <c r="I620" s="55">
        <f t="shared" si="133"/>
        <v>3204.8620735240966</v>
      </c>
      <c r="J620" s="33">
        <f t="shared" si="129"/>
        <v>2651.2128340623703</v>
      </c>
      <c r="K620" s="34">
        <f t="shared" si="130"/>
        <v>-468.71716593762949</v>
      </c>
      <c r="L620" s="32">
        <f t="shared" si="134"/>
        <v>25719200</v>
      </c>
      <c r="M620" s="32">
        <f t="shared" si="135"/>
        <v>26512128.340623703</v>
      </c>
      <c r="N620" s="34">
        <f t="shared" si="136"/>
        <v>31199300</v>
      </c>
      <c r="O620" s="34">
        <f t="shared" si="137"/>
        <v>792928.34062370285</v>
      </c>
      <c r="P620" s="34">
        <f t="shared" si="138"/>
        <v>5480100</v>
      </c>
      <c r="Q620" s="60">
        <f t="shared" ref="Q620:Q683" si="140">+IF(P620&gt;0,M620-L620,O620+P620)</f>
        <v>792928.34062370285</v>
      </c>
      <c r="R620" s="60">
        <f t="shared" si="139"/>
        <v>792928.34062370285</v>
      </c>
      <c r="S620" s="61">
        <f t="shared" si="131"/>
        <v>3.0830210139650645E-2</v>
      </c>
    </row>
    <row r="621" spans="1:19" x14ac:dyDescent="0.25">
      <c r="A621" s="7">
        <v>42252</v>
      </c>
      <c r="B621" s="9">
        <v>3113.55</v>
      </c>
      <c r="C621" t="e">
        <f>+VLOOKUP($A621,'USD X Barril WTI'!$A$6060:$B$8189,2,0)</f>
        <v>#N/A</v>
      </c>
      <c r="D621" s="36">
        <f>+IFERROR(VLOOKUP($A621,'TASA INTERVENCIÓN'!$A$9:$B$4757,2,0),D620)</f>
        <v>4.4999999999999998E-2</v>
      </c>
      <c r="E621" s="52">
        <v>2.5000000000000001E-3</v>
      </c>
      <c r="F621">
        <f t="shared" si="127"/>
        <v>4.2394014962593429E-2</v>
      </c>
      <c r="G621">
        <f t="shared" si="128"/>
        <v>1.0102903951784206</v>
      </c>
      <c r="H621" s="56">
        <f t="shared" si="132"/>
        <v>26.413380447543375</v>
      </c>
      <c r="I621" s="55">
        <f t="shared" si="133"/>
        <v>3198.4164208028583</v>
      </c>
      <c r="J621" s="33">
        <f t="shared" si="129"/>
        <v>2668.0240662381393</v>
      </c>
      <c r="K621" s="34">
        <f t="shared" si="130"/>
        <v>-445.52593376186087</v>
      </c>
      <c r="L621" s="32">
        <f t="shared" si="134"/>
        <v>25885600</v>
      </c>
      <c r="M621" s="32">
        <f t="shared" si="135"/>
        <v>26680240.662381392</v>
      </c>
      <c r="N621" s="34">
        <f t="shared" si="136"/>
        <v>31135500</v>
      </c>
      <c r="O621" s="34">
        <f t="shared" si="137"/>
        <v>794640.66238139197</v>
      </c>
      <c r="P621" s="34">
        <f t="shared" si="138"/>
        <v>5249900</v>
      </c>
      <c r="Q621" s="60">
        <f t="shared" si="140"/>
        <v>794640.66238139197</v>
      </c>
      <c r="R621" s="60">
        <f t="shared" si="139"/>
        <v>794640.66238139197</v>
      </c>
      <c r="S621" s="61">
        <f t="shared" si="131"/>
        <v>3.0698174366496894E-2</v>
      </c>
    </row>
    <row r="622" spans="1:19" x14ac:dyDescent="0.25">
      <c r="A622" s="7">
        <v>42253</v>
      </c>
      <c r="B622" s="8">
        <v>3113.55</v>
      </c>
      <c r="C622" t="e">
        <f>+VLOOKUP($A622,'USD X Barril WTI'!$A$6060:$B$8189,2,0)</f>
        <v>#N/A</v>
      </c>
      <c r="D622" s="36">
        <f>+IFERROR(VLOOKUP($A622,'TASA INTERVENCIÓN'!$A$9:$B$4757,2,0),D621)</f>
        <v>4.4999999999999998E-2</v>
      </c>
      <c r="E622" s="52">
        <v>2.5000000000000001E-3</v>
      </c>
      <c r="F622">
        <f t="shared" si="127"/>
        <v>4.2394014962593429E-2</v>
      </c>
      <c r="G622">
        <f t="shared" si="128"/>
        <v>1.0102903951784206</v>
      </c>
      <c r="H622" s="56">
        <f t="shared" si="132"/>
        <v>26.413380447543375</v>
      </c>
      <c r="I622" s="55">
        <f t="shared" si="133"/>
        <v>3198.4164208028583</v>
      </c>
      <c r="J622" s="33">
        <f t="shared" si="129"/>
        <v>2703.4852591089016</v>
      </c>
      <c r="K622" s="34">
        <f t="shared" si="130"/>
        <v>-410.06474089109861</v>
      </c>
      <c r="L622" s="32">
        <f t="shared" si="134"/>
        <v>26236600</v>
      </c>
      <c r="M622" s="32">
        <f t="shared" si="135"/>
        <v>27034852.591089014</v>
      </c>
      <c r="N622" s="34">
        <f t="shared" si="136"/>
        <v>31135500</v>
      </c>
      <c r="O622" s="34">
        <f t="shared" si="137"/>
        <v>798252.59108901396</v>
      </c>
      <c r="P622" s="34">
        <f t="shared" si="138"/>
        <v>4898900</v>
      </c>
      <c r="Q622" s="60">
        <f t="shared" si="140"/>
        <v>798252.59108901396</v>
      </c>
      <c r="R622" s="60">
        <f t="shared" si="139"/>
        <v>798252.59108901396</v>
      </c>
      <c r="S622" s="61">
        <f t="shared" si="131"/>
        <v>3.0425153834300708E-2</v>
      </c>
    </row>
    <row r="623" spans="1:19" x14ac:dyDescent="0.25">
      <c r="A623" s="7">
        <v>42254</v>
      </c>
      <c r="B623" s="9">
        <v>3113.55</v>
      </c>
      <c r="C623" t="e">
        <f>+VLOOKUP($A623,'USD X Barril WTI'!$A$6060:$B$8189,2,0)</f>
        <v>#N/A</v>
      </c>
      <c r="D623" s="36">
        <f>+IFERROR(VLOOKUP($A623,'TASA INTERVENCIÓN'!$A$9:$B$4757,2,0),D622)</f>
        <v>4.4999999999999998E-2</v>
      </c>
      <c r="E623" s="52">
        <v>2.5000000000000001E-3</v>
      </c>
      <c r="F623">
        <f t="shared" si="127"/>
        <v>4.2394014962593429E-2</v>
      </c>
      <c r="G623">
        <f t="shared" si="128"/>
        <v>1.0102903951784206</v>
      </c>
      <c r="H623" s="56">
        <f t="shared" si="132"/>
        <v>26.413380447543375</v>
      </c>
      <c r="I623" s="55">
        <f t="shared" si="133"/>
        <v>3198.4164208028583</v>
      </c>
      <c r="J623" s="33">
        <f t="shared" si="129"/>
        <v>2703.4852591089016</v>
      </c>
      <c r="K623" s="34">
        <f t="shared" si="130"/>
        <v>-410.06474089109861</v>
      </c>
      <c r="L623" s="32">
        <f t="shared" si="134"/>
        <v>26236600</v>
      </c>
      <c r="M623" s="32">
        <f t="shared" si="135"/>
        <v>27034852.591089014</v>
      </c>
      <c r="N623" s="34">
        <f t="shared" si="136"/>
        <v>31135500</v>
      </c>
      <c r="O623" s="34">
        <f t="shared" si="137"/>
        <v>798252.59108901396</v>
      </c>
      <c r="P623" s="34">
        <f t="shared" si="138"/>
        <v>4898900</v>
      </c>
      <c r="Q623" s="60">
        <f t="shared" si="140"/>
        <v>798252.59108901396</v>
      </c>
      <c r="R623" s="60">
        <f t="shared" si="139"/>
        <v>798252.59108901396</v>
      </c>
      <c r="S623" s="61">
        <f t="shared" si="131"/>
        <v>3.0425153834300708E-2</v>
      </c>
    </row>
    <row r="624" spans="1:19" x14ac:dyDescent="0.25">
      <c r="A624" s="7">
        <v>42255</v>
      </c>
      <c r="B624" s="8">
        <v>3113.55</v>
      </c>
      <c r="C624">
        <f>+VLOOKUP($A624,'USD X Barril WTI'!$A$6060:$B$8189,2,0)</f>
        <v>45.92</v>
      </c>
      <c r="D624" s="36">
        <f>+IFERROR(VLOOKUP($A624,'TASA INTERVENCIÓN'!$A$9:$B$4757,2,0),D623)</f>
        <v>4.4999999999999998E-2</v>
      </c>
      <c r="E624" s="52">
        <v>2.5000000000000001E-3</v>
      </c>
      <c r="F624">
        <f t="shared" si="127"/>
        <v>4.2394014962593429E-2</v>
      </c>
      <c r="G624">
        <f t="shared" si="128"/>
        <v>1.0102903951784206</v>
      </c>
      <c r="H624" s="56">
        <f t="shared" si="132"/>
        <v>26.413380447543375</v>
      </c>
      <c r="I624" s="55">
        <f t="shared" si="133"/>
        <v>3198.4164208028583</v>
      </c>
      <c r="J624" s="33">
        <f t="shared" si="129"/>
        <v>2703.4852591089016</v>
      </c>
      <c r="K624" s="34">
        <f t="shared" si="130"/>
        <v>-410.06474089109861</v>
      </c>
      <c r="L624" s="32">
        <f t="shared" si="134"/>
        <v>26236600</v>
      </c>
      <c r="M624" s="32">
        <f t="shared" si="135"/>
        <v>27034852.591089014</v>
      </c>
      <c r="N624" s="34">
        <f t="shared" si="136"/>
        <v>31135500</v>
      </c>
      <c r="O624" s="34">
        <f t="shared" si="137"/>
        <v>798252.59108901396</v>
      </c>
      <c r="P624" s="34">
        <f t="shared" si="138"/>
        <v>4898900</v>
      </c>
      <c r="Q624" s="60">
        <f t="shared" si="140"/>
        <v>798252.59108901396</v>
      </c>
      <c r="R624" s="60">
        <f t="shared" si="139"/>
        <v>798252.59108901396</v>
      </c>
      <c r="S624" s="61">
        <f t="shared" si="131"/>
        <v>3.0425153834300708E-2</v>
      </c>
    </row>
    <row r="625" spans="1:19" x14ac:dyDescent="0.25">
      <c r="A625" s="7">
        <v>42256</v>
      </c>
      <c r="B625" s="9">
        <v>3138.46</v>
      </c>
      <c r="C625">
        <f>+VLOOKUP($A625,'USD X Barril WTI'!$A$6060:$B$8189,2,0)</f>
        <v>44.13</v>
      </c>
      <c r="D625" s="36">
        <f>+IFERROR(VLOOKUP($A625,'TASA INTERVENCIÓN'!$A$9:$B$4757,2,0),D624)</f>
        <v>4.4999999999999998E-2</v>
      </c>
      <c r="E625" s="52">
        <v>2.5000000000000001E-3</v>
      </c>
      <c r="F625">
        <f t="shared" si="127"/>
        <v>4.2394014962593429E-2</v>
      </c>
      <c r="G625">
        <f t="shared" si="128"/>
        <v>1.0102903951784206</v>
      </c>
      <c r="H625" s="56">
        <f t="shared" si="132"/>
        <v>26.413380447543375</v>
      </c>
      <c r="I625" s="55">
        <f t="shared" si="133"/>
        <v>3223.5827545467528</v>
      </c>
      <c r="J625" s="33">
        <f t="shared" si="129"/>
        <v>2703.4852591089016</v>
      </c>
      <c r="K625" s="34">
        <f t="shared" si="130"/>
        <v>-434.97474089109846</v>
      </c>
      <c r="L625" s="32">
        <f t="shared" si="134"/>
        <v>26236600</v>
      </c>
      <c r="M625" s="32">
        <f t="shared" si="135"/>
        <v>27034852.591089014</v>
      </c>
      <c r="N625" s="34">
        <f t="shared" si="136"/>
        <v>31384600</v>
      </c>
      <c r="O625" s="34">
        <f t="shared" si="137"/>
        <v>798252.59108901396</v>
      </c>
      <c r="P625" s="34">
        <f t="shared" si="138"/>
        <v>5148000</v>
      </c>
      <c r="Q625" s="60">
        <f t="shared" si="140"/>
        <v>798252.59108901396</v>
      </c>
      <c r="R625" s="60">
        <f t="shared" si="139"/>
        <v>798252.59108901396</v>
      </c>
      <c r="S625" s="61">
        <f t="shared" si="131"/>
        <v>3.0425153834300708E-2</v>
      </c>
    </row>
    <row r="626" spans="1:19" x14ac:dyDescent="0.25">
      <c r="A626" s="7">
        <v>42257</v>
      </c>
      <c r="B626" s="8">
        <v>3105.4</v>
      </c>
      <c r="C626">
        <f>+VLOOKUP($A626,'USD X Barril WTI'!$A$6060:$B$8189,2,0)</f>
        <v>45.85</v>
      </c>
      <c r="D626" s="36">
        <f>+IFERROR(VLOOKUP($A626,'TASA INTERVENCIÓN'!$A$9:$B$4757,2,0),D625)</f>
        <v>4.4999999999999998E-2</v>
      </c>
      <c r="E626" s="52">
        <v>2.5000000000000001E-3</v>
      </c>
      <c r="F626">
        <f t="shared" si="127"/>
        <v>4.2394014962593429E-2</v>
      </c>
      <c r="G626">
        <f t="shared" si="128"/>
        <v>1.0102903951784206</v>
      </c>
      <c r="H626" s="56">
        <f t="shared" si="132"/>
        <v>26.413380447543375</v>
      </c>
      <c r="I626" s="55">
        <f t="shared" si="133"/>
        <v>3190.1825540821542</v>
      </c>
      <c r="J626" s="33">
        <f t="shared" si="129"/>
        <v>2648.4345354756297</v>
      </c>
      <c r="K626" s="34">
        <f t="shared" si="130"/>
        <v>-456.96546452437042</v>
      </c>
      <c r="L626" s="32">
        <f t="shared" si="134"/>
        <v>25691700</v>
      </c>
      <c r="M626" s="32">
        <f t="shared" si="135"/>
        <v>26484345.354756296</v>
      </c>
      <c r="N626" s="34">
        <f t="shared" si="136"/>
        <v>31054000</v>
      </c>
      <c r="O626" s="34">
        <f t="shared" si="137"/>
        <v>792645.35475629568</v>
      </c>
      <c r="P626" s="34">
        <f t="shared" si="138"/>
        <v>5362300</v>
      </c>
      <c r="Q626" s="60">
        <f t="shared" si="140"/>
        <v>792645.35475629568</v>
      </c>
      <c r="R626" s="60">
        <f t="shared" si="139"/>
        <v>792645.35475629568</v>
      </c>
      <c r="S626" s="61">
        <f t="shared" si="131"/>
        <v>3.0852195641249729E-2</v>
      </c>
    </row>
    <row r="627" spans="1:19" x14ac:dyDescent="0.25">
      <c r="A627" s="7">
        <v>42258</v>
      </c>
      <c r="B627" s="9">
        <v>3080.57</v>
      </c>
      <c r="C627">
        <f>+VLOOKUP($A627,'USD X Barril WTI'!$A$6060:$B$8189,2,0)</f>
        <v>44.75</v>
      </c>
      <c r="D627" s="36">
        <f>+IFERROR(VLOOKUP($A627,'TASA INTERVENCIÓN'!$A$9:$B$4757,2,0),D626)</f>
        <v>4.4999999999999998E-2</v>
      </c>
      <c r="E627" s="52">
        <v>2.5000000000000001E-3</v>
      </c>
      <c r="F627">
        <f t="shared" si="127"/>
        <v>4.2394014962593429E-2</v>
      </c>
      <c r="G627">
        <f t="shared" si="128"/>
        <v>1.0102903951784206</v>
      </c>
      <c r="H627" s="56">
        <f t="shared" si="132"/>
        <v>26.413380447543375</v>
      </c>
      <c r="I627" s="55">
        <f t="shared" si="133"/>
        <v>3165.0970435698741</v>
      </c>
      <c r="J627" s="33">
        <f t="shared" si="129"/>
        <v>2601.7894279302418</v>
      </c>
      <c r="K627" s="34">
        <f t="shared" si="130"/>
        <v>-478.78057206975836</v>
      </c>
      <c r="L627" s="32">
        <f t="shared" si="134"/>
        <v>25230000</v>
      </c>
      <c r="M627" s="32">
        <f t="shared" si="135"/>
        <v>26017894.279302418</v>
      </c>
      <c r="N627" s="34">
        <f t="shared" si="136"/>
        <v>30805700</v>
      </c>
      <c r="O627" s="34">
        <f t="shared" si="137"/>
        <v>787894.27930241823</v>
      </c>
      <c r="P627" s="34">
        <f t="shared" si="138"/>
        <v>5575700</v>
      </c>
      <c r="Q627" s="60">
        <f t="shared" si="140"/>
        <v>787894.27930241823</v>
      </c>
      <c r="R627" s="60">
        <f t="shared" si="139"/>
        <v>787894.27930241823</v>
      </c>
      <c r="S627" s="61">
        <f t="shared" si="131"/>
        <v>3.122846925495118E-2</v>
      </c>
    </row>
    <row r="628" spans="1:19" x14ac:dyDescent="0.25">
      <c r="A628" s="7">
        <v>42259</v>
      </c>
      <c r="B628" s="8">
        <v>3012.96</v>
      </c>
      <c r="C628" t="e">
        <f>+VLOOKUP($A628,'USD X Barril WTI'!$A$6060:$B$8189,2,0)</f>
        <v>#N/A</v>
      </c>
      <c r="D628" s="36">
        <f>+IFERROR(VLOOKUP($A628,'TASA INTERVENCIÓN'!$A$9:$B$4757,2,0),D627)</f>
        <v>4.4999999999999998E-2</v>
      </c>
      <c r="E628" s="52">
        <v>2.5000000000000001E-3</v>
      </c>
      <c r="F628">
        <f t="shared" si="127"/>
        <v>4.2394014962593429E-2</v>
      </c>
      <c r="G628">
        <f t="shared" si="128"/>
        <v>1.0102903951784206</v>
      </c>
      <c r="H628" s="56">
        <f t="shared" si="132"/>
        <v>26.413380447543375</v>
      </c>
      <c r="I628" s="55">
        <f t="shared" si="133"/>
        <v>3096.791309951861</v>
      </c>
      <c r="J628" s="33">
        <f t="shared" si="129"/>
        <v>2617.4994435752665</v>
      </c>
      <c r="K628" s="34">
        <f t="shared" si="130"/>
        <v>-395.46055642473357</v>
      </c>
      <c r="L628" s="32">
        <f t="shared" si="134"/>
        <v>25385500</v>
      </c>
      <c r="M628" s="32">
        <f t="shared" si="135"/>
        <v>26174994.435752664</v>
      </c>
      <c r="N628" s="34">
        <f t="shared" si="136"/>
        <v>30129600</v>
      </c>
      <c r="O628" s="34">
        <f t="shared" si="137"/>
        <v>789494.43575266376</v>
      </c>
      <c r="P628" s="34">
        <f t="shared" si="138"/>
        <v>4744100</v>
      </c>
      <c r="Q628" s="60">
        <f t="shared" si="140"/>
        <v>789494.43575266376</v>
      </c>
      <c r="R628" s="60">
        <f t="shared" si="139"/>
        <v>789494.43575266376</v>
      </c>
      <c r="S628" s="61">
        <f t="shared" si="131"/>
        <v>3.1100212158620622E-2</v>
      </c>
    </row>
    <row r="629" spans="1:19" x14ac:dyDescent="0.25">
      <c r="A629" s="7">
        <v>42260</v>
      </c>
      <c r="B629" s="9">
        <v>3012.96</v>
      </c>
      <c r="C629" t="e">
        <f>+VLOOKUP($A629,'USD X Barril WTI'!$A$6060:$B$8189,2,0)</f>
        <v>#N/A</v>
      </c>
      <c r="D629" s="36">
        <f>+IFERROR(VLOOKUP($A629,'TASA INTERVENCIÓN'!$A$9:$B$4757,2,0),D628)</f>
        <v>4.4999999999999998E-2</v>
      </c>
      <c r="E629" s="52">
        <v>2.5000000000000001E-3</v>
      </c>
      <c r="F629">
        <f t="shared" si="127"/>
        <v>4.2394014962593429E-2</v>
      </c>
      <c r="G629">
        <f t="shared" si="128"/>
        <v>1.0102903951784206</v>
      </c>
      <c r="H629" s="56">
        <f t="shared" si="132"/>
        <v>26.413380447543375</v>
      </c>
      <c r="I629" s="55">
        <f t="shared" si="133"/>
        <v>3096.791309951861</v>
      </c>
      <c r="J629" s="33">
        <f t="shared" si="129"/>
        <v>2614.8322769319952</v>
      </c>
      <c r="K629" s="34">
        <f t="shared" si="130"/>
        <v>-398.1277230680048</v>
      </c>
      <c r="L629" s="32">
        <f t="shared" si="134"/>
        <v>25359100</v>
      </c>
      <c r="M629" s="32">
        <f t="shared" si="135"/>
        <v>26148322.769319952</v>
      </c>
      <c r="N629" s="34">
        <f t="shared" si="136"/>
        <v>30129600</v>
      </c>
      <c r="O629" s="34">
        <f t="shared" si="137"/>
        <v>789222.76931995153</v>
      </c>
      <c r="P629" s="34">
        <f t="shared" si="138"/>
        <v>4770500</v>
      </c>
      <c r="Q629" s="60">
        <f t="shared" si="140"/>
        <v>789222.76931995153</v>
      </c>
      <c r="R629" s="60">
        <f t="shared" si="139"/>
        <v>789222.76931995153</v>
      </c>
      <c r="S629" s="61">
        <f t="shared" si="131"/>
        <v>3.112187614386755E-2</v>
      </c>
    </row>
    <row r="630" spans="1:19" x14ac:dyDescent="0.25">
      <c r="A630" s="7">
        <v>42261</v>
      </c>
      <c r="B630" s="8">
        <v>3012.96</v>
      </c>
      <c r="C630">
        <f>+VLOOKUP($A630,'USD X Barril WTI'!$A$6060:$B$8189,2,0)</f>
        <v>44.07</v>
      </c>
      <c r="D630" s="36">
        <f>+IFERROR(VLOOKUP($A630,'TASA INTERVENCIÓN'!$A$9:$B$4757,2,0),D629)</f>
        <v>4.4999999999999998E-2</v>
      </c>
      <c r="E630" s="52">
        <v>2.5000000000000001E-3</v>
      </c>
      <c r="F630">
        <f t="shared" si="127"/>
        <v>4.2394014962593429E-2</v>
      </c>
      <c r="G630">
        <f t="shared" si="128"/>
        <v>1.0102903951784206</v>
      </c>
      <c r="H630" s="56">
        <f t="shared" si="132"/>
        <v>26.413380447543375</v>
      </c>
      <c r="I630" s="55">
        <f t="shared" si="133"/>
        <v>3096.791309951861</v>
      </c>
      <c r="J630" s="33">
        <f t="shared" si="129"/>
        <v>2614.8322769319952</v>
      </c>
      <c r="K630" s="34">
        <f t="shared" si="130"/>
        <v>-398.1277230680048</v>
      </c>
      <c r="L630" s="32">
        <f t="shared" si="134"/>
        <v>25359100</v>
      </c>
      <c r="M630" s="32">
        <f t="shared" si="135"/>
        <v>26148322.769319952</v>
      </c>
      <c r="N630" s="34">
        <f t="shared" si="136"/>
        <v>30129600</v>
      </c>
      <c r="O630" s="34">
        <f t="shared" si="137"/>
        <v>789222.76931995153</v>
      </c>
      <c r="P630" s="34">
        <f t="shared" si="138"/>
        <v>4770500</v>
      </c>
      <c r="Q630" s="60">
        <f t="shared" si="140"/>
        <v>789222.76931995153</v>
      </c>
      <c r="R630" s="60">
        <f t="shared" si="139"/>
        <v>789222.76931995153</v>
      </c>
      <c r="S630" s="61">
        <f t="shared" si="131"/>
        <v>3.112187614386755E-2</v>
      </c>
    </row>
    <row r="631" spans="1:19" x14ac:dyDescent="0.25">
      <c r="A631" s="7">
        <v>42262</v>
      </c>
      <c r="B631" s="9">
        <v>3032.59</v>
      </c>
      <c r="C631">
        <f>+VLOOKUP($A631,'USD X Barril WTI'!$A$6060:$B$8189,2,0)</f>
        <v>44.58</v>
      </c>
      <c r="D631" s="36">
        <f>+IFERROR(VLOOKUP($A631,'TASA INTERVENCIÓN'!$A$9:$B$4757,2,0),D630)</f>
        <v>4.4999999999999998E-2</v>
      </c>
      <c r="E631" s="52">
        <v>2.5000000000000001E-3</v>
      </c>
      <c r="F631">
        <f t="shared" si="127"/>
        <v>4.2394014962593429E-2</v>
      </c>
      <c r="G631">
        <f t="shared" si="128"/>
        <v>1.0102903951784206</v>
      </c>
      <c r="H631" s="56">
        <f t="shared" si="132"/>
        <v>26.413380447543375</v>
      </c>
      <c r="I631" s="55">
        <f t="shared" si="133"/>
        <v>3116.6233104092134</v>
      </c>
      <c r="J631" s="33">
        <f t="shared" si="129"/>
        <v>2614.8322769319952</v>
      </c>
      <c r="K631" s="34">
        <f t="shared" si="130"/>
        <v>-417.75772306800491</v>
      </c>
      <c r="L631" s="32">
        <f t="shared" si="134"/>
        <v>25359100</v>
      </c>
      <c r="M631" s="32">
        <f t="shared" si="135"/>
        <v>26148322.769319952</v>
      </c>
      <c r="N631" s="34">
        <f t="shared" si="136"/>
        <v>30325900</v>
      </c>
      <c r="O631" s="34">
        <f t="shared" si="137"/>
        <v>789222.76931995153</v>
      </c>
      <c r="P631" s="34">
        <f t="shared" si="138"/>
        <v>4966800</v>
      </c>
      <c r="Q631" s="60">
        <f t="shared" si="140"/>
        <v>789222.76931995153</v>
      </c>
      <c r="R631" s="60">
        <f t="shared" si="139"/>
        <v>789222.76931995153</v>
      </c>
      <c r="S631" s="61">
        <f t="shared" si="131"/>
        <v>3.112187614386755E-2</v>
      </c>
    </row>
    <row r="632" spans="1:19" x14ac:dyDescent="0.25">
      <c r="A632" s="7">
        <v>42263</v>
      </c>
      <c r="B632" s="8">
        <v>3025.28</v>
      </c>
      <c r="C632">
        <f>+VLOOKUP($A632,'USD X Barril WTI'!$A$6060:$B$8189,2,0)</f>
        <v>47.12</v>
      </c>
      <c r="D632" s="36">
        <f>+IFERROR(VLOOKUP($A632,'TASA INTERVENCIÓN'!$A$9:$B$4757,2,0),D631)</f>
        <v>4.4999999999999998E-2</v>
      </c>
      <c r="E632" s="52">
        <v>2.5000000000000001E-3</v>
      </c>
      <c r="F632">
        <f t="shared" si="127"/>
        <v>4.2394014962593429E-2</v>
      </c>
      <c r="G632">
        <f t="shared" si="128"/>
        <v>1.0102903951784206</v>
      </c>
      <c r="H632" s="56">
        <f t="shared" si="132"/>
        <v>26.413380447543375</v>
      </c>
      <c r="I632" s="55">
        <f t="shared" si="133"/>
        <v>3109.2380876204593</v>
      </c>
      <c r="J632" s="33">
        <f t="shared" si="129"/>
        <v>2614.8322769319952</v>
      </c>
      <c r="K632" s="34">
        <f t="shared" si="130"/>
        <v>-410.44772306800496</v>
      </c>
      <c r="L632" s="32">
        <f t="shared" si="134"/>
        <v>25359100</v>
      </c>
      <c r="M632" s="32">
        <f t="shared" si="135"/>
        <v>26148322.769319952</v>
      </c>
      <c r="N632" s="34">
        <f t="shared" si="136"/>
        <v>30252800.000000004</v>
      </c>
      <c r="O632" s="34">
        <f t="shared" si="137"/>
        <v>789222.76931995153</v>
      </c>
      <c r="P632" s="34">
        <f t="shared" si="138"/>
        <v>4893700.0000000037</v>
      </c>
      <c r="Q632" s="60">
        <f t="shared" si="140"/>
        <v>789222.76931995153</v>
      </c>
      <c r="R632" s="60">
        <f t="shared" si="139"/>
        <v>789222.76931995153</v>
      </c>
      <c r="S632" s="61">
        <f t="shared" si="131"/>
        <v>3.112187614386755E-2</v>
      </c>
    </row>
    <row r="633" spans="1:19" x14ac:dyDescent="0.25">
      <c r="A633" s="7">
        <v>42264</v>
      </c>
      <c r="B633" s="9">
        <v>2989.04</v>
      </c>
      <c r="C633">
        <f>+VLOOKUP($A633,'USD X Barril WTI'!$A$6060:$B$8189,2,0)</f>
        <v>46.93</v>
      </c>
      <c r="D633" s="36">
        <f>+IFERROR(VLOOKUP($A633,'TASA INTERVENCIÓN'!$A$9:$B$4757,2,0),D632)</f>
        <v>4.4999999999999998E-2</v>
      </c>
      <c r="E633" s="52">
        <v>2.5000000000000001E-3</v>
      </c>
      <c r="F633">
        <f t="shared" si="127"/>
        <v>4.2394014962593429E-2</v>
      </c>
      <c r="G633">
        <f t="shared" si="128"/>
        <v>1.0102903951784206</v>
      </c>
      <c r="H633" s="56">
        <f t="shared" si="132"/>
        <v>26.413380447543375</v>
      </c>
      <c r="I633" s="55">
        <f t="shared" si="133"/>
        <v>3072.6251636991929</v>
      </c>
      <c r="J633" s="33">
        <f t="shared" si="129"/>
        <v>2610.5991601761975</v>
      </c>
      <c r="K633" s="34">
        <f t="shared" si="130"/>
        <v>-378.44083982380243</v>
      </c>
      <c r="L633" s="32">
        <f t="shared" si="134"/>
        <v>25317199.999999996</v>
      </c>
      <c r="M633" s="32">
        <f t="shared" si="135"/>
        <v>26105991.601761974</v>
      </c>
      <c r="N633" s="34">
        <f t="shared" si="136"/>
        <v>29890400</v>
      </c>
      <c r="O633" s="34">
        <f t="shared" si="137"/>
        <v>788791.60176197812</v>
      </c>
      <c r="P633" s="34">
        <f t="shared" si="138"/>
        <v>4573200.0000000037</v>
      </c>
      <c r="Q633" s="60">
        <f t="shared" si="140"/>
        <v>788791.60176197812</v>
      </c>
      <c r="R633" s="60">
        <f t="shared" si="139"/>
        <v>788791.60176197812</v>
      </c>
      <c r="S633" s="61">
        <f t="shared" si="131"/>
        <v>3.1156352272841317E-2</v>
      </c>
    </row>
    <row r="634" spans="1:19" x14ac:dyDescent="0.25">
      <c r="A634" s="7">
        <v>42265</v>
      </c>
      <c r="B634" s="8">
        <v>2975.13</v>
      </c>
      <c r="C634">
        <f>+VLOOKUP($A634,'USD X Barril WTI'!$A$6060:$B$8189,2,0)</f>
        <v>44.71</v>
      </c>
      <c r="D634" s="36">
        <f>+IFERROR(VLOOKUP($A634,'TASA INTERVENCIÓN'!$A$9:$B$4757,2,0),D633)</f>
        <v>4.4999999999999998E-2</v>
      </c>
      <c r="E634" s="52">
        <v>2.5000000000000001E-3</v>
      </c>
      <c r="F634">
        <f t="shared" si="127"/>
        <v>4.2394014962593429E-2</v>
      </c>
      <c r="G634">
        <f t="shared" si="128"/>
        <v>1.0102903951784206</v>
      </c>
      <c r="H634" s="56">
        <f t="shared" si="132"/>
        <v>26.413380447543375</v>
      </c>
      <c r="I634" s="55">
        <f t="shared" si="133"/>
        <v>3058.5720243022615</v>
      </c>
      <c r="J634" s="33">
        <f t="shared" si="129"/>
        <v>2629.5016934699856</v>
      </c>
      <c r="K634" s="34">
        <f t="shared" si="130"/>
        <v>-345.62830653001447</v>
      </c>
      <c r="L634" s="32">
        <f t="shared" si="134"/>
        <v>25504300</v>
      </c>
      <c r="M634" s="32">
        <f t="shared" si="135"/>
        <v>26295016.934699856</v>
      </c>
      <c r="N634" s="34">
        <f t="shared" si="136"/>
        <v>29751300</v>
      </c>
      <c r="O634" s="34">
        <f t="shared" si="137"/>
        <v>790716.93469985574</v>
      </c>
      <c r="P634" s="34">
        <f t="shared" si="138"/>
        <v>4247000</v>
      </c>
      <c r="Q634" s="60">
        <f t="shared" si="140"/>
        <v>790716.93469985574</v>
      </c>
      <c r="R634" s="60">
        <f t="shared" si="139"/>
        <v>790716.93469985574</v>
      </c>
      <c r="S634" s="61">
        <f t="shared" si="131"/>
        <v>3.1003279239181461E-2</v>
      </c>
    </row>
    <row r="635" spans="1:19" x14ac:dyDescent="0.25">
      <c r="A635" s="7">
        <v>42266</v>
      </c>
      <c r="B635" s="9">
        <v>2984.9</v>
      </c>
      <c r="C635" t="e">
        <f>+VLOOKUP($A635,'USD X Barril WTI'!$A$6060:$B$8189,2,0)</f>
        <v>#N/A</v>
      </c>
      <c r="D635" s="36">
        <f>+IFERROR(VLOOKUP($A635,'TASA INTERVENCIÓN'!$A$9:$B$4757,2,0),D634)</f>
        <v>4.4999999999999998E-2</v>
      </c>
      <c r="E635" s="52">
        <v>2.5000000000000001E-3</v>
      </c>
      <c r="F635">
        <f t="shared" si="127"/>
        <v>4.2394014962593429E-2</v>
      </c>
      <c r="G635">
        <f t="shared" si="128"/>
        <v>1.0102903951784206</v>
      </c>
      <c r="H635" s="56">
        <f t="shared" si="132"/>
        <v>26.413380447543375</v>
      </c>
      <c r="I635" s="55">
        <f t="shared" si="133"/>
        <v>3068.4425614631546</v>
      </c>
      <c r="J635" s="33">
        <f t="shared" si="129"/>
        <v>2607.6996267420354</v>
      </c>
      <c r="K635" s="34">
        <f t="shared" si="130"/>
        <v>-377.20037325796466</v>
      </c>
      <c r="L635" s="32">
        <f t="shared" si="134"/>
        <v>25288500</v>
      </c>
      <c r="M635" s="32">
        <f t="shared" si="135"/>
        <v>26076996.267420355</v>
      </c>
      <c r="N635" s="34">
        <f t="shared" si="136"/>
        <v>29849000</v>
      </c>
      <c r="O635" s="34">
        <f t="shared" si="137"/>
        <v>788496.26742035523</v>
      </c>
      <c r="P635" s="34">
        <f t="shared" si="138"/>
        <v>4560500</v>
      </c>
      <c r="Q635" s="60">
        <f t="shared" si="140"/>
        <v>788496.26742035523</v>
      </c>
      <c r="R635" s="60">
        <f t="shared" si="139"/>
        <v>788496.26742035523</v>
      </c>
      <c r="S635" s="61">
        <f t="shared" si="131"/>
        <v>3.1180033114670908E-2</v>
      </c>
    </row>
    <row r="636" spans="1:19" x14ac:dyDescent="0.25">
      <c r="A636" s="7">
        <v>42267</v>
      </c>
      <c r="B636" s="8">
        <v>2984.9</v>
      </c>
      <c r="C636" t="e">
        <f>+VLOOKUP($A636,'USD X Barril WTI'!$A$6060:$B$8189,2,0)</f>
        <v>#N/A</v>
      </c>
      <c r="D636" s="36">
        <f>+IFERROR(VLOOKUP($A636,'TASA INTERVENCIÓN'!$A$9:$B$4757,2,0),D635)</f>
        <v>4.4999999999999998E-2</v>
      </c>
      <c r="E636" s="52">
        <v>2.5000000000000001E-3</v>
      </c>
      <c r="F636">
        <f t="shared" si="127"/>
        <v>4.2394014962593429E-2</v>
      </c>
      <c r="G636">
        <f t="shared" si="128"/>
        <v>1.0102903951784206</v>
      </c>
      <c r="H636" s="56">
        <f t="shared" si="132"/>
        <v>26.413380447543375</v>
      </c>
      <c r="I636" s="55">
        <f t="shared" si="133"/>
        <v>3068.4425614631546</v>
      </c>
      <c r="J636" s="33">
        <f t="shared" si="129"/>
        <v>2627.2487458887381</v>
      </c>
      <c r="K636" s="34">
        <f t="shared" si="130"/>
        <v>-357.65125411126201</v>
      </c>
      <c r="L636" s="32">
        <f t="shared" si="134"/>
        <v>25482000</v>
      </c>
      <c r="M636" s="32">
        <f t="shared" si="135"/>
        <v>26272487.45888738</v>
      </c>
      <c r="N636" s="34">
        <f t="shared" si="136"/>
        <v>29849000</v>
      </c>
      <c r="O636" s="34">
        <f t="shared" si="137"/>
        <v>790487.45888737962</v>
      </c>
      <c r="P636" s="34">
        <f t="shared" si="138"/>
        <v>4367000</v>
      </c>
      <c r="Q636" s="60">
        <f t="shared" si="140"/>
        <v>790487.45888737962</v>
      </c>
      <c r="R636" s="60">
        <f t="shared" si="139"/>
        <v>790487.45888737962</v>
      </c>
      <c r="S636" s="61">
        <f t="shared" si="131"/>
        <v>3.102140565447687E-2</v>
      </c>
    </row>
    <row r="637" spans="1:19" x14ac:dyDescent="0.25">
      <c r="A637" s="7">
        <v>42268</v>
      </c>
      <c r="B637" s="9">
        <v>2984.9</v>
      </c>
      <c r="C637">
        <f>+VLOOKUP($A637,'USD X Barril WTI'!$A$6060:$B$8189,2,0)</f>
        <v>46.67</v>
      </c>
      <c r="D637" s="36">
        <f>+IFERROR(VLOOKUP($A637,'TASA INTERVENCIÓN'!$A$9:$B$4757,2,0),D636)</f>
        <v>4.4999999999999998E-2</v>
      </c>
      <c r="E637" s="52">
        <v>2.5000000000000001E-3</v>
      </c>
      <c r="F637">
        <f t="shared" si="127"/>
        <v>4.2394014962593429E-2</v>
      </c>
      <c r="G637">
        <f t="shared" si="128"/>
        <v>1.0102903951784206</v>
      </c>
      <c r="H637" s="56">
        <f t="shared" si="132"/>
        <v>26.413380447543375</v>
      </c>
      <c r="I637" s="55">
        <f t="shared" si="133"/>
        <v>3068.4425614631546</v>
      </c>
      <c r="J637" s="33">
        <f t="shared" si="129"/>
        <v>2627.2487458887381</v>
      </c>
      <c r="K637" s="34">
        <f t="shared" si="130"/>
        <v>-357.65125411126201</v>
      </c>
      <c r="L637" s="32">
        <f t="shared" si="134"/>
        <v>25482000</v>
      </c>
      <c r="M637" s="32">
        <f t="shared" si="135"/>
        <v>26272487.45888738</v>
      </c>
      <c r="N637" s="34">
        <f t="shared" si="136"/>
        <v>29849000</v>
      </c>
      <c r="O637" s="34">
        <f t="shared" si="137"/>
        <v>790487.45888737962</v>
      </c>
      <c r="P637" s="34">
        <f t="shared" si="138"/>
        <v>4367000</v>
      </c>
      <c r="Q637" s="60">
        <f t="shared" si="140"/>
        <v>790487.45888737962</v>
      </c>
      <c r="R637" s="60">
        <f t="shared" si="139"/>
        <v>790487.45888737962</v>
      </c>
      <c r="S637" s="61">
        <f t="shared" si="131"/>
        <v>3.102140565447687E-2</v>
      </c>
    </row>
    <row r="638" spans="1:19" x14ac:dyDescent="0.25">
      <c r="A638" s="7">
        <v>42269</v>
      </c>
      <c r="B638" s="8">
        <v>3001.68</v>
      </c>
      <c r="C638">
        <f>+VLOOKUP($A638,'USD X Barril WTI'!$A$6060:$B$8189,2,0)</f>
        <v>46.17</v>
      </c>
      <c r="D638" s="36">
        <f>+IFERROR(VLOOKUP($A638,'TASA INTERVENCIÓN'!$A$9:$B$4757,2,0),D637)</f>
        <v>4.4999999999999998E-2</v>
      </c>
      <c r="E638" s="52">
        <v>2.5000000000000001E-3</v>
      </c>
      <c r="F638">
        <f t="shared" si="127"/>
        <v>4.2394014962593429E-2</v>
      </c>
      <c r="G638">
        <f t="shared" si="128"/>
        <v>1.0102903951784206</v>
      </c>
      <c r="H638" s="56">
        <f t="shared" si="132"/>
        <v>26.413380447543375</v>
      </c>
      <c r="I638" s="55">
        <f t="shared" si="133"/>
        <v>3085.395234294248</v>
      </c>
      <c r="J638" s="33">
        <f t="shared" si="129"/>
        <v>2627.2487458887381</v>
      </c>
      <c r="K638" s="34">
        <f t="shared" si="130"/>
        <v>-374.43125411126175</v>
      </c>
      <c r="L638" s="32">
        <f t="shared" si="134"/>
        <v>25482000</v>
      </c>
      <c r="M638" s="32">
        <f t="shared" si="135"/>
        <v>26272487.45888738</v>
      </c>
      <c r="N638" s="34">
        <f t="shared" si="136"/>
        <v>30016800</v>
      </c>
      <c r="O638" s="34">
        <f t="shared" si="137"/>
        <v>790487.45888737962</v>
      </c>
      <c r="P638" s="34">
        <f t="shared" si="138"/>
        <v>4534800</v>
      </c>
      <c r="Q638" s="60">
        <f t="shared" si="140"/>
        <v>790487.45888737962</v>
      </c>
      <c r="R638" s="60">
        <f t="shared" si="139"/>
        <v>790487.45888737962</v>
      </c>
      <c r="S638" s="61">
        <f t="shared" si="131"/>
        <v>3.102140565447687E-2</v>
      </c>
    </row>
    <row r="639" spans="1:19" x14ac:dyDescent="0.25">
      <c r="A639" s="7">
        <v>42270</v>
      </c>
      <c r="B639" s="9">
        <v>3065.74</v>
      </c>
      <c r="C639">
        <f>+VLOOKUP($A639,'USD X Barril WTI'!$A$6060:$B$8189,2,0)</f>
        <v>44.53</v>
      </c>
      <c r="D639" s="36">
        <f>+IFERROR(VLOOKUP($A639,'TASA INTERVENCIÓN'!$A$9:$B$4757,2,0),D638)</f>
        <v>4.4999999999999998E-2</v>
      </c>
      <c r="E639" s="52">
        <v>2.5000000000000001E-3</v>
      </c>
      <c r="F639">
        <f t="shared" si="127"/>
        <v>4.2394014962593429E-2</v>
      </c>
      <c r="G639">
        <f t="shared" si="128"/>
        <v>1.0102903951784206</v>
      </c>
      <c r="H639" s="56">
        <f t="shared" si="132"/>
        <v>26.413380447543375</v>
      </c>
      <c r="I639" s="55">
        <f t="shared" si="133"/>
        <v>3150.1144370093775</v>
      </c>
      <c r="J639" s="33">
        <f t="shared" si="129"/>
        <v>2616.6204909314611</v>
      </c>
      <c r="K639" s="34">
        <f t="shared" si="130"/>
        <v>-449.11950906853872</v>
      </c>
      <c r="L639" s="32">
        <f t="shared" si="134"/>
        <v>25376800</v>
      </c>
      <c r="M639" s="32">
        <f t="shared" si="135"/>
        <v>26166204.90931461</v>
      </c>
      <c r="N639" s="34">
        <f t="shared" si="136"/>
        <v>30657399.999999996</v>
      </c>
      <c r="O639" s="34">
        <f t="shared" si="137"/>
        <v>789404.90931461006</v>
      </c>
      <c r="P639" s="34">
        <f t="shared" si="138"/>
        <v>5280599.9999999963</v>
      </c>
      <c r="Q639" s="60">
        <f t="shared" si="140"/>
        <v>789404.90931461006</v>
      </c>
      <c r="R639" s="60">
        <f t="shared" si="139"/>
        <v>789404.90931461006</v>
      </c>
      <c r="S639" s="61">
        <f t="shared" si="131"/>
        <v>3.110734644693618E-2</v>
      </c>
    </row>
    <row r="640" spans="1:19" x14ac:dyDescent="0.25">
      <c r="A640" s="7">
        <v>42271</v>
      </c>
      <c r="B640" s="8">
        <v>3099.28</v>
      </c>
      <c r="C640">
        <f>+VLOOKUP($A640,'USD X Barril WTI'!$A$6060:$B$8189,2,0)</f>
        <v>44.94</v>
      </c>
      <c r="D640" s="36">
        <f>+IFERROR(VLOOKUP($A640,'TASA INTERVENCIÓN'!$A$9:$B$4757,2,0),D639)</f>
        <v>4.4999999999999998E-2</v>
      </c>
      <c r="E640" s="52">
        <v>2.5000000000000001E-3</v>
      </c>
      <c r="F640">
        <f t="shared" si="127"/>
        <v>4.2394014962593429E-2</v>
      </c>
      <c r="G640">
        <f t="shared" si="128"/>
        <v>1.0102903951784206</v>
      </c>
      <c r="H640" s="56">
        <f t="shared" si="132"/>
        <v>26.413380447543375</v>
      </c>
      <c r="I640" s="55">
        <f t="shared" si="133"/>
        <v>3183.9995768636622</v>
      </c>
      <c r="J640" s="33">
        <f t="shared" si="129"/>
        <v>2629.8148834924909</v>
      </c>
      <c r="K640" s="34">
        <f t="shared" si="130"/>
        <v>-469.46511650750926</v>
      </c>
      <c r="L640" s="32">
        <f t="shared" si="134"/>
        <v>25507399.999999996</v>
      </c>
      <c r="M640" s="32">
        <f t="shared" si="135"/>
        <v>26298148.83492491</v>
      </c>
      <c r="N640" s="34">
        <f t="shared" si="136"/>
        <v>30992800.000000004</v>
      </c>
      <c r="O640" s="34">
        <f t="shared" si="137"/>
        <v>790748.83492491394</v>
      </c>
      <c r="P640" s="34">
        <f t="shared" si="138"/>
        <v>5485400.0000000075</v>
      </c>
      <c r="Q640" s="60">
        <f t="shared" si="140"/>
        <v>790748.83492491394</v>
      </c>
      <c r="R640" s="60">
        <f t="shared" si="139"/>
        <v>790748.83492491394</v>
      </c>
      <c r="S640" s="61">
        <f t="shared" si="131"/>
        <v>3.1000761932808284E-2</v>
      </c>
    </row>
    <row r="641" spans="1:19" x14ac:dyDescent="0.25">
      <c r="A641" s="7">
        <v>42272</v>
      </c>
      <c r="B641" s="9">
        <v>3135.17</v>
      </c>
      <c r="C641">
        <f>+VLOOKUP($A641,'USD X Barril WTI'!$A$6060:$B$8189,2,0)</f>
        <v>45.55</v>
      </c>
      <c r="D641" s="36">
        <f>+IFERROR(VLOOKUP($A641,'TASA INTERVENCIÓN'!$A$9:$B$4757,2,0),D640)</f>
        <v>4.4999999999999998E-2</v>
      </c>
      <c r="E641" s="52">
        <v>2.5000000000000001E-3</v>
      </c>
      <c r="F641">
        <f t="shared" si="127"/>
        <v>4.2394014962593429E-2</v>
      </c>
      <c r="G641">
        <f t="shared" si="128"/>
        <v>1.0102903951784206</v>
      </c>
      <c r="H641" s="56">
        <f t="shared" si="132"/>
        <v>26.413380447543375</v>
      </c>
      <c r="I641" s="55">
        <f t="shared" si="133"/>
        <v>3220.2588991466159</v>
      </c>
      <c r="J641" s="33">
        <f t="shared" si="129"/>
        <v>2645.8987065837318</v>
      </c>
      <c r="K641" s="34">
        <f t="shared" si="130"/>
        <v>-489.27129341626824</v>
      </c>
      <c r="L641" s="32">
        <f t="shared" si="134"/>
        <v>25666600</v>
      </c>
      <c r="M641" s="32">
        <f t="shared" si="135"/>
        <v>26458987.06583732</v>
      </c>
      <c r="N641" s="34">
        <f t="shared" si="136"/>
        <v>31351700</v>
      </c>
      <c r="O641" s="34">
        <f t="shared" si="137"/>
        <v>792387.06583731994</v>
      </c>
      <c r="P641" s="34">
        <f t="shared" si="138"/>
        <v>5685100</v>
      </c>
      <c r="Q641" s="60">
        <f t="shared" si="140"/>
        <v>792387.06583731994</v>
      </c>
      <c r="R641" s="60">
        <f t="shared" si="139"/>
        <v>792387.06583731994</v>
      </c>
      <c r="S641" s="61">
        <f t="shared" si="131"/>
        <v>3.0872303532112549E-2</v>
      </c>
    </row>
    <row r="642" spans="1:19" x14ac:dyDescent="0.25">
      <c r="A642" s="7">
        <v>42273</v>
      </c>
      <c r="B642" s="8">
        <v>3080.44</v>
      </c>
      <c r="C642" t="e">
        <f>+VLOOKUP($A642,'USD X Barril WTI'!$A$6060:$B$8189,2,0)</f>
        <v>#N/A</v>
      </c>
      <c r="D642" s="36">
        <f>+IFERROR(VLOOKUP($A642,'TASA INTERVENCIÓN'!$A$9:$B$4757,2,0),D641)</f>
        <v>4.4999999999999998E-2</v>
      </c>
      <c r="E642" s="52">
        <v>2.5000000000000001E-3</v>
      </c>
      <c r="F642">
        <f t="shared" si="127"/>
        <v>4.2394014962593429E-2</v>
      </c>
      <c r="G642">
        <f t="shared" si="128"/>
        <v>1.0102903951784206</v>
      </c>
      <c r="H642" s="56">
        <f t="shared" si="132"/>
        <v>26.413380447543375</v>
      </c>
      <c r="I642" s="55">
        <f t="shared" si="133"/>
        <v>3164.9657058185007</v>
      </c>
      <c r="J642" s="33">
        <f t="shared" si="129"/>
        <v>2635.3411719541173</v>
      </c>
      <c r="K642" s="34">
        <f t="shared" si="130"/>
        <v>-445.09882804588278</v>
      </c>
      <c r="L642" s="32">
        <f t="shared" si="134"/>
        <v>25562100</v>
      </c>
      <c r="M642" s="32">
        <f t="shared" si="135"/>
        <v>26353411.719541173</v>
      </c>
      <c r="N642" s="34">
        <f t="shared" si="136"/>
        <v>30804400</v>
      </c>
      <c r="O642" s="34">
        <f t="shared" si="137"/>
        <v>791311.71954117343</v>
      </c>
      <c r="P642" s="34">
        <f t="shared" si="138"/>
        <v>5242300</v>
      </c>
      <c r="Q642" s="60">
        <f t="shared" si="140"/>
        <v>791311.71954117343</v>
      </c>
      <c r="R642" s="60">
        <f t="shared" si="139"/>
        <v>791311.71954117343</v>
      </c>
      <c r="S642" s="61">
        <f t="shared" si="131"/>
        <v>3.0956444092667405E-2</v>
      </c>
    </row>
    <row r="643" spans="1:19" x14ac:dyDescent="0.25">
      <c r="A643" s="7">
        <v>42274</v>
      </c>
      <c r="B643" s="9">
        <v>3080.44</v>
      </c>
      <c r="C643" t="e">
        <f>+VLOOKUP($A643,'USD X Barril WTI'!$A$6060:$B$8189,2,0)</f>
        <v>#N/A</v>
      </c>
      <c r="D643" s="36">
        <f>+IFERROR(VLOOKUP($A643,'TASA INTERVENCIÓN'!$A$9:$B$4757,2,0),D642)</f>
        <v>4.4999999999999998E-2</v>
      </c>
      <c r="E643" s="52">
        <v>2.5000000000000001E-3</v>
      </c>
      <c r="F643">
        <f t="shared" si="127"/>
        <v>4.2394014962593429E-2</v>
      </c>
      <c r="G643">
        <f t="shared" si="128"/>
        <v>1.0102903951784206</v>
      </c>
      <c r="H643" s="56">
        <f t="shared" si="132"/>
        <v>26.413380447543375</v>
      </c>
      <c r="I643" s="55">
        <f t="shared" si="133"/>
        <v>3164.9657058185007</v>
      </c>
      <c r="J643" s="33">
        <f t="shared" si="129"/>
        <v>2664.5385643747736</v>
      </c>
      <c r="K643" s="34">
        <f t="shared" si="130"/>
        <v>-415.90143562522644</v>
      </c>
      <c r="L643" s="32">
        <f t="shared" si="134"/>
        <v>25851100</v>
      </c>
      <c r="M643" s="32">
        <f t="shared" si="135"/>
        <v>26645385.643747736</v>
      </c>
      <c r="N643" s="34">
        <f t="shared" si="136"/>
        <v>30804400</v>
      </c>
      <c r="O643" s="34">
        <f t="shared" si="137"/>
        <v>794285.64374773577</v>
      </c>
      <c r="P643" s="34">
        <f t="shared" si="138"/>
        <v>4953300</v>
      </c>
      <c r="Q643" s="60">
        <f t="shared" si="140"/>
        <v>794285.64374773577</v>
      </c>
      <c r="R643" s="60">
        <f t="shared" si="139"/>
        <v>794285.64374773577</v>
      </c>
      <c r="S643" s="61">
        <f t="shared" si="131"/>
        <v>3.0725409895429431E-2</v>
      </c>
    </row>
    <row r="644" spans="1:19" x14ac:dyDescent="0.25">
      <c r="A644" s="7">
        <v>42275</v>
      </c>
      <c r="B644" s="8">
        <v>3080.44</v>
      </c>
      <c r="C644">
        <f>+VLOOKUP($A644,'USD X Barril WTI'!$A$6060:$B$8189,2,0)</f>
        <v>44.4</v>
      </c>
      <c r="D644" s="36">
        <f>+IFERROR(VLOOKUP($A644,'TASA INTERVENCIÓN'!$A$9:$B$4757,2,0),D643)</f>
        <v>4.7500000000000001E-2</v>
      </c>
      <c r="E644" s="52">
        <v>2.5000000000000001E-3</v>
      </c>
      <c r="F644">
        <f t="shared" si="127"/>
        <v>4.488778054862852E-2</v>
      </c>
      <c r="G644">
        <f t="shared" si="128"/>
        <v>1.0108858222282426</v>
      </c>
      <c r="H644" s="56">
        <f t="shared" si="132"/>
        <v>26.413380447543375</v>
      </c>
      <c r="I644" s="55">
        <f t="shared" si="133"/>
        <v>3166.7998831198547</v>
      </c>
      <c r="J644" s="33">
        <f t="shared" si="129"/>
        <v>2664.5385643747736</v>
      </c>
      <c r="K644" s="34">
        <f t="shared" si="130"/>
        <v>-415.90143562522644</v>
      </c>
      <c r="L644" s="32">
        <f t="shared" si="134"/>
        <v>25851100</v>
      </c>
      <c r="M644" s="32">
        <f t="shared" si="135"/>
        <v>26645385.643747736</v>
      </c>
      <c r="N644" s="34">
        <f t="shared" si="136"/>
        <v>30804400</v>
      </c>
      <c r="O644" s="34">
        <f t="shared" si="137"/>
        <v>794285.64374773577</v>
      </c>
      <c r="P644" s="34">
        <f t="shared" si="138"/>
        <v>4953300</v>
      </c>
      <c r="Q644" s="60">
        <f t="shared" si="140"/>
        <v>794285.64374773577</v>
      </c>
      <c r="R644" s="60">
        <f t="shared" si="139"/>
        <v>794285.64374773577</v>
      </c>
      <c r="S644" s="61">
        <f t="shared" si="131"/>
        <v>3.0725409895429431E-2</v>
      </c>
    </row>
    <row r="645" spans="1:19" x14ac:dyDescent="0.25">
      <c r="A645" s="7">
        <v>42276</v>
      </c>
      <c r="B645" s="9">
        <v>3096.98</v>
      </c>
      <c r="C645">
        <f>+VLOOKUP($A645,'USD X Barril WTI'!$A$6060:$B$8189,2,0)</f>
        <v>45.24</v>
      </c>
      <c r="D645" s="36">
        <f>+IFERROR(VLOOKUP($A645,'TASA INTERVENCIÓN'!$A$9:$B$4757,2,0),D644)</f>
        <v>4.7500000000000001E-2</v>
      </c>
      <c r="E645" s="52">
        <v>2.5000000000000001E-3</v>
      </c>
      <c r="F645">
        <f t="shared" si="127"/>
        <v>4.488778054862852E-2</v>
      </c>
      <c r="G645">
        <f t="shared" si="128"/>
        <v>1.0108858222282426</v>
      </c>
      <c r="H645" s="56">
        <f t="shared" si="132"/>
        <v>26.413380447543375</v>
      </c>
      <c r="I645" s="55">
        <f t="shared" si="133"/>
        <v>3183.51993461951</v>
      </c>
      <c r="J645" s="33">
        <f t="shared" si="129"/>
        <v>2664.5385643747736</v>
      </c>
      <c r="K645" s="34">
        <f t="shared" si="130"/>
        <v>-432.4414356252264</v>
      </c>
      <c r="L645" s="32">
        <f t="shared" si="134"/>
        <v>25851100</v>
      </c>
      <c r="M645" s="32">
        <f t="shared" si="135"/>
        <v>26645385.643747736</v>
      </c>
      <c r="N645" s="34">
        <f t="shared" si="136"/>
        <v>30969800</v>
      </c>
      <c r="O645" s="34">
        <f t="shared" si="137"/>
        <v>794285.64374773577</v>
      </c>
      <c r="P645" s="34">
        <f t="shared" si="138"/>
        <v>5118700</v>
      </c>
      <c r="Q645" s="60">
        <f t="shared" si="140"/>
        <v>794285.64374773577</v>
      </c>
      <c r="R645" s="60">
        <f t="shared" si="139"/>
        <v>794285.64374773577</v>
      </c>
      <c r="S645" s="61">
        <f t="shared" si="131"/>
        <v>3.0725409895429431E-2</v>
      </c>
    </row>
    <row r="646" spans="1:19" x14ac:dyDescent="0.25">
      <c r="A646" s="7">
        <v>42277</v>
      </c>
      <c r="B646" s="8">
        <v>3121.94</v>
      </c>
      <c r="C646">
        <f>+VLOOKUP($A646,'USD X Barril WTI'!$A$6060:$B$8189,2,0)</f>
        <v>45.06</v>
      </c>
      <c r="D646" s="36">
        <f>+IFERROR(VLOOKUP($A646,'TASA INTERVENCIÓN'!$A$9:$B$4757,2,0),D645)</f>
        <v>4.7500000000000001E-2</v>
      </c>
      <c r="E646" s="52">
        <v>2.5000000000000001E-3</v>
      </c>
      <c r="F646">
        <f t="shared" si="127"/>
        <v>4.488778054862852E-2</v>
      </c>
      <c r="G646">
        <f t="shared" si="128"/>
        <v>1.0108858222282426</v>
      </c>
      <c r="H646" s="56">
        <f t="shared" si="132"/>
        <v>26.413380447543375</v>
      </c>
      <c r="I646" s="55">
        <f t="shared" si="133"/>
        <v>3208.7516447423268</v>
      </c>
      <c r="J646" s="33">
        <f t="shared" si="129"/>
        <v>2664.5385643747736</v>
      </c>
      <c r="K646" s="34">
        <f t="shared" si="130"/>
        <v>-457.40143562522644</v>
      </c>
      <c r="L646" s="32">
        <f t="shared" si="134"/>
        <v>25851100</v>
      </c>
      <c r="M646" s="32">
        <f t="shared" si="135"/>
        <v>26645385.643747736</v>
      </c>
      <c r="N646" s="34">
        <f t="shared" si="136"/>
        <v>31219400</v>
      </c>
      <c r="O646" s="34">
        <f t="shared" si="137"/>
        <v>794285.64374773577</v>
      </c>
      <c r="P646" s="34">
        <f t="shared" si="138"/>
        <v>5368300</v>
      </c>
      <c r="Q646" s="60">
        <f t="shared" si="140"/>
        <v>794285.64374773577</v>
      </c>
      <c r="R646" s="60">
        <f t="shared" si="139"/>
        <v>794285.64374773577</v>
      </c>
      <c r="S646" s="61">
        <f t="shared" si="131"/>
        <v>3.0725409895429431E-2</v>
      </c>
    </row>
    <row r="647" spans="1:19" x14ac:dyDescent="0.25">
      <c r="A647" s="7">
        <v>42278</v>
      </c>
      <c r="B647" s="9">
        <v>3086.75</v>
      </c>
      <c r="C647">
        <f>+VLOOKUP($A647,'USD X Barril WTI'!$A$6060:$B$8189,2,0)</f>
        <v>44.75</v>
      </c>
      <c r="D647" s="36">
        <f>+IFERROR(VLOOKUP($A647,'TASA INTERVENCIÓN'!$A$9:$B$4757,2,0),D646)</f>
        <v>4.7500000000000001E-2</v>
      </c>
      <c r="E647" s="52">
        <v>2.5000000000000001E-3</v>
      </c>
      <c r="F647">
        <f t="shared" si="127"/>
        <v>4.488778054862852E-2</v>
      </c>
      <c r="G647">
        <f t="shared" si="128"/>
        <v>1.0108858222282426</v>
      </c>
      <c r="H647" s="56">
        <f t="shared" si="132"/>
        <v>26.413380447543375</v>
      </c>
      <c r="I647" s="55">
        <f t="shared" si="133"/>
        <v>3173.1785726581147</v>
      </c>
      <c r="J647" s="33">
        <f t="shared" si="129"/>
        <v>2678.2482050373446</v>
      </c>
      <c r="K647" s="34">
        <f t="shared" si="130"/>
        <v>-408.50179496265537</v>
      </c>
      <c r="L647" s="32">
        <f t="shared" si="134"/>
        <v>25986800</v>
      </c>
      <c r="M647" s="32">
        <f t="shared" si="135"/>
        <v>26782482.050373446</v>
      </c>
      <c r="N647" s="34">
        <f t="shared" si="136"/>
        <v>30867500</v>
      </c>
      <c r="O647" s="34">
        <f t="shared" si="137"/>
        <v>795682.0503734462</v>
      </c>
      <c r="P647" s="34">
        <f t="shared" si="138"/>
        <v>4880700</v>
      </c>
      <c r="Q647" s="60">
        <f t="shared" si="140"/>
        <v>795682.0503734462</v>
      </c>
      <c r="R647" s="60">
        <f t="shared" si="139"/>
        <v>795682.0503734462</v>
      </c>
      <c r="S647" s="61">
        <f t="shared" si="131"/>
        <v>3.0618700662391914E-2</v>
      </c>
    </row>
    <row r="648" spans="1:19" x14ac:dyDescent="0.25">
      <c r="A648" s="7">
        <v>42279</v>
      </c>
      <c r="B648" s="8">
        <v>3061.85</v>
      </c>
      <c r="C648">
        <f>+VLOOKUP($A648,'USD X Barril WTI'!$A$6060:$B$8189,2,0)</f>
        <v>45.54</v>
      </c>
      <c r="D648" s="36">
        <f>+IFERROR(VLOOKUP($A648,'TASA INTERVENCIÓN'!$A$9:$B$4757,2,0),D647)</f>
        <v>4.7500000000000001E-2</v>
      </c>
      <c r="E648" s="52">
        <v>2.5000000000000001E-3</v>
      </c>
      <c r="F648">
        <f t="shared" ref="F648:F711" si="141">((1+D648)/(1+E648))-1</f>
        <v>4.488778054862852E-2</v>
      </c>
      <c r="G648">
        <f t="shared" ref="G648:G711" si="142">+(1+F648)^(90/365)</f>
        <v>1.0108858222282426</v>
      </c>
      <c r="H648" s="56">
        <f t="shared" si="132"/>
        <v>26.413380447543375</v>
      </c>
      <c r="I648" s="55">
        <f t="shared" si="133"/>
        <v>3148.0075156846315</v>
      </c>
      <c r="J648" s="33">
        <f t="shared" si="129"/>
        <v>2706.657570949762</v>
      </c>
      <c r="K648" s="34">
        <f t="shared" si="130"/>
        <v>-355.19242905023793</v>
      </c>
      <c r="L648" s="32">
        <f t="shared" si="134"/>
        <v>26268000</v>
      </c>
      <c r="M648" s="32">
        <f t="shared" si="135"/>
        <v>27066575.709497619</v>
      </c>
      <c r="N648" s="34">
        <f t="shared" si="136"/>
        <v>30618500</v>
      </c>
      <c r="O648" s="34">
        <f t="shared" si="137"/>
        <v>798575.70949761942</v>
      </c>
      <c r="P648" s="34">
        <f t="shared" si="138"/>
        <v>4350500</v>
      </c>
      <c r="Q648" s="60">
        <f t="shared" si="140"/>
        <v>798575.70949761942</v>
      </c>
      <c r="R648" s="60">
        <f t="shared" si="139"/>
        <v>798575.70949761942</v>
      </c>
      <c r="S648" s="61">
        <f t="shared" si="131"/>
        <v>3.0401085331872219E-2</v>
      </c>
    </row>
    <row r="649" spans="1:19" x14ac:dyDescent="0.25">
      <c r="A649" s="7">
        <v>42280</v>
      </c>
      <c r="B649" s="9">
        <v>3034.9</v>
      </c>
      <c r="C649" t="e">
        <f>+VLOOKUP($A649,'USD X Barril WTI'!$A$6060:$B$8189,2,0)</f>
        <v>#N/A</v>
      </c>
      <c r="D649" s="36">
        <f>+IFERROR(VLOOKUP($A649,'TASA INTERVENCIÓN'!$A$9:$B$4757,2,0),D648)</f>
        <v>4.7500000000000001E-2</v>
      </c>
      <c r="E649" s="52">
        <v>2.5000000000000001E-3</v>
      </c>
      <c r="F649">
        <f t="shared" si="141"/>
        <v>4.488778054862852E-2</v>
      </c>
      <c r="G649">
        <f t="shared" si="142"/>
        <v>1.0108858222282426</v>
      </c>
      <c r="H649" s="56">
        <f t="shared" si="132"/>
        <v>26.413380447543375</v>
      </c>
      <c r="I649" s="55">
        <f t="shared" si="133"/>
        <v>3120.7641427755807</v>
      </c>
      <c r="J649" s="33">
        <f t="shared" si="129"/>
        <v>2703.7378317076964</v>
      </c>
      <c r="K649" s="34">
        <f t="shared" si="130"/>
        <v>-331.1621682923037</v>
      </c>
      <c r="L649" s="32">
        <f t="shared" si="134"/>
        <v>26239100</v>
      </c>
      <c r="M649" s="32">
        <f t="shared" si="135"/>
        <v>27037378.317076962</v>
      </c>
      <c r="N649" s="34">
        <f t="shared" si="136"/>
        <v>30349000</v>
      </c>
      <c r="O649" s="34">
        <f t="shared" si="137"/>
        <v>798278.31707696244</v>
      </c>
      <c r="P649" s="34">
        <f t="shared" si="138"/>
        <v>4109900</v>
      </c>
      <c r="Q649" s="60">
        <f t="shared" si="140"/>
        <v>798278.31707696244</v>
      </c>
      <c r="R649" s="60">
        <f t="shared" si="139"/>
        <v>798278.31707696244</v>
      </c>
      <c r="S649" s="61">
        <f t="shared" si="131"/>
        <v>3.0423235441648624E-2</v>
      </c>
    </row>
    <row r="650" spans="1:19" x14ac:dyDescent="0.25">
      <c r="A650" s="7">
        <v>42281</v>
      </c>
      <c r="B650" s="8">
        <v>3034.9</v>
      </c>
      <c r="C650" t="e">
        <f>+VLOOKUP($A650,'USD X Barril WTI'!$A$6060:$B$8189,2,0)</f>
        <v>#N/A</v>
      </c>
      <c r="D650" s="36">
        <f>+IFERROR(VLOOKUP($A650,'TASA INTERVENCIÓN'!$A$9:$B$4757,2,0),D649)</f>
        <v>4.7500000000000001E-2</v>
      </c>
      <c r="E650" s="52">
        <v>2.5000000000000001E-3</v>
      </c>
      <c r="F650">
        <f t="shared" si="141"/>
        <v>4.488778054862852E-2</v>
      </c>
      <c r="G650">
        <f t="shared" si="142"/>
        <v>1.0108858222282426</v>
      </c>
      <c r="H650" s="56">
        <f t="shared" si="132"/>
        <v>26.413380447543375</v>
      </c>
      <c r="I650" s="55">
        <f t="shared" si="133"/>
        <v>3120.7641427755807</v>
      </c>
      <c r="J650" s="33">
        <f t="shared" si="129"/>
        <v>2722.9939666397968</v>
      </c>
      <c r="K650" s="34">
        <f t="shared" si="130"/>
        <v>-311.90603336020331</v>
      </c>
      <c r="L650" s="32">
        <f t="shared" si="134"/>
        <v>26429699.999999996</v>
      </c>
      <c r="M650" s="32">
        <f t="shared" si="135"/>
        <v>27229939.666397966</v>
      </c>
      <c r="N650" s="34">
        <f t="shared" si="136"/>
        <v>30349000</v>
      </c>
      <c r="O650" s="34">
        <f t="shared" si="137"/>
        <v>800239.66639797017</v>
      </c>
      <c r="P650" s="34">
        <f t="shared" si="138"/>
        <v>3919300.0000000037</v>
      </c>
      <c r="Q650" s="60">
        <f t="shared" si="140"/>
        <v>800239.66639797017</v>
      </c>
      <c r="R650" s="60">
        <f t="shared" si="139"/>
        <v>800239.66639797017</v>
      </c>
      <c r="S650" s="61">
        <f t="shared" si="131"/>
        <v>3.0278045774184734E-2</v>
      </c>
    </row>
    <row r="651" spans="1:19" x14ac:dyDescent="0.25">
      <c r="A651" s="7">
        <v>42282</v>
      </c>
      <c r="B651" s="9">
        <v>3034.9</v>
      </c>
      <c r="C651">
        <f>+VLOOKUP($A651,'USD X Barril WTI'!$A$6060:$B$8189,2,0)</f>
        <v>46.28</v>
      </c>
      <c r="D651" s="36">
        <f>+IFERROR(VLOOKUP($A651,'TASA INTERVENCIÓN'!$A$9:$B$4757,2,0),D650)</f>
        <v>4.7500000000000001E-2</v>
      </c>
      <c r="E651" s="52">
        <v>2.5000000000000001E-3</v>
      </c>
      <c r="F651">
        <f t="shared" si="141"/>
        <v>4.488778054862852E-2</v>
      </c>
      <c r="G651">
        <f t="shared" si="142"/>
        <v>1.0108858222282426</v>
      </c>
      <c r="H651" s="56">
        <f t="shared" si="132"/>
        <v>26.413380447543375</v>
      </c>
      <c r="I651" s="55">
        <f t="shared" si="133"/>
        <v>3120.7641427755807</v>
      </c>
      <c r="J651" s="33">
        <f t="shared" si="129"/>
        <v>2722.9939666397968</v>
      </c>
      <c r="K651" s="34">
        <f t="shared" si="130"/>
        <v>-311.90603336020331</v>
      </c>
      <c r="L651" s="32">
        <f t="shared" si="134"/>
        <v>26429699.999999996</v>
      </c>
      <c r="M651" s="32">
        <f t="shared" si="135"/>
        <v>27229939.666397966</v>
      </c>
      <c r="N651" s="34">
        <f t="shared" si="136"/>
        <v>30349000</v>
      </c>
      <c r="O651" s="34">
        <f t="shared" si="137"/>
        <v>800239.66639797017</v>
      </c>
      <c r="P651" s="34">
        <f t="shared" si="138"/>
        <v>3919300.0000000037</v>
      </c>
      <c r="Q651" s="60">
        <f t="shared" si="140"/>
        <v>800239.66639797017</v>
      </c>
      <c r="R651" s="60">
        <f t="shared" si="139"/>
        <v>800239.66639797017</v>
      </c>
      <c r="S651" s="61">
        <f t="shared" si="131"/>
        <v>3.0278045774184734E-2</v>
      </c>
    </row>
    <row r="652" spans="1:19" x14ac:dyDescent="0.25">
      <c r="A652" s="7">
        <v>42283</v>
      </c>
      <c r="B652" s="8">
        <v>2971.15</v>
      </c>
      <c r="C652">
        <f>+VLOOKUP($A652,'USD X Barril WTI'!$A$6060:$B$8189,2,0)</f>
        <v>48.53</v>
      </c>
      <c r="D652" s="36">
        <f>+IFERROR(VLOOKUP($A652,'TASA INTERVENCIÓN'!$A$9:$B$4757,2,0),D651)</f>
        <v>4.7500000000000001E-2</v>
      </c>
      <c r="E652" s="52">
        <v>2.5000000000000001E-3</v>
      </c>
      <c r="F652">
        <f t="shared" si="141"/>
        <v>4.488778054862852E-2</v>
      </c>
      <c r="G652">
        <f t="shared" si="142"/>
        <v>1.0108858222282426</v>
      </c>
      <c r="H652" s="56">
        <f t="shared" si="132"/>
        <v>26.413380447543375</v>
      </c>
      <c r="I652" s="55">
        <f t="shared" si="133"/>
        <v>3056.32017160853</v>
      </c>
      <c r="J652" s="33">
        <f t="shared" si="129"/>
        <v>2722.9939666397968</v>
      </c>
      <c r="K652" s="34">
        <f t="shared" si="130"/>
        <v>-248.15603336020331</v>
      </c>
      <c r="L652" s="32">
        <f t="shared" si="134"/>
        <v>26429699.999999996</v>
      </c>
      <c r="M652" s="32">
        <f t="shared" si="135"/>
        <v>27229939.666397966</v>
      </c>
      <c r="N652" s="34">
        <f t="shared" si="136"/>
        <v>29711500</v>
      </c>
      <c r="O652" s="34">
        <f t="shared" si="137"/>
        <v>800239.66639797017</v>
      </c>
      <c r="P652" s="34">
        <f t="shared" si="138"/>
        <v>3281800.0000000037</v>
      </c>
      <c r="Q652" s="60">
        <f t="shared" si="140"/>
        <v>800239.66639797017</v>
      </c>
      <c r="R652" s="60">
        <f t="shared" si="139"/>
        <v>800239.66639797017</v>
      </c>
      <c r="S652" s="61">
        <f t="shared" si="131"/>
        <v>3.0278045774184734E-2</v>
      </c>
    </row>
    <row r="653" spans="1:19" x14ac:dyDescent="0.25">
      <c r="A653" s="7">
        <v>42284</v>
      </c>
      <c r="B653" s="9">
        <v>2913.74</v>
      </c>
      <c r="C653">
        <f>+VLOOKUP($A653,'USD X Barril WTI'!$A$6060:$B$8189,2,0)</f>
        <v>47.86</v>
      </c>
      <c r="D653" s="36">
        <f>+IFERROR(VLOOKUP($A653,'TASA INTERVENCIÓN'!$A$9:$B$4757,2,0),D652)</f>
        <v>4.7500000000000001E-2</v>
      </c>
      <c r="E653" s="52">
        <v>2.5000000000000001E-3</v>
      </c>
      <c r="F653">
        <f t="shared" si="141"/>
        <v>4.488778054862852E-2</v>
      </c>
      <c r="G653">
        <f t="shared" si="142"/>
        <v>1.0108858222282426</v>
      </c>
      <c r="H653" s="56">
        <f t="shared" si="132"/>
        <v>26.413380447543375</v>
      </c>
      <c r="I653" s="55">
        <f t="shared" si="133"/>
        <v>2998.2852165544064</v>
      </c>
      <c r="J653" s="33">
        <f t="shared" si="129"/>
        <v>2745.6648831076009</v>
      </c>
      <c r="K653" s="34">
        <f t="shared" si="130"/>
        <v>-168.07511689239891</v>
      </c>
      <c r="L653" s="32">
        <f t="shared" si="134"/>
        <v>26654100</v>
      </c>
      <c r="M653" s="32">
        <f t="shared" si="135"/>
        <v>27456648.831076007</v>
      </c>
      <c r="N653" s="34">
        <f t="shared" si="136"/>
        <v>29137399.999999996</v>
      </c>
      <c r="O653" s="34">
        <f t="shared" si="137"/>
        <v>802548.83107600734</v>
      </c>
      <c r="P653" s="34">
        <f t="shared" si="138"/>
        <v>2483299.9999999963</v>
      </c>
      <c r="Q653" s="60">
        <f t="shared" si="140"/>
        <v>802548.83107600734</v>
      </c>
      <c r="R653" s="60">
        <f t="shared" si="139"/>
        <v>802548.83107600734</v>
      </c>
      <c r="S653" s="61">
        <f t="shared" si="131"/>
        <v>3.0109770394648752E-2</v>
      </c>
    </row>
    <row r="654" spans="1:19" x14ac:dyDescent="0.25">
      <c r="A654" s="7">
        <v>42285</v>
      </c>
      <c r="B654" s="8">
        <v>2891.91</v>
      </c>
      <c r="C654">
        <f>+VLOOKUP($A654,'USD X Barril WTI'!$A$6060:$B$8189,2,0)</f>
        <v>49.46</v>
      </c>
      <c r="D654" s="36">
        <f>+IFERROR(VLOOKUP($A654,'TASA INTERVENCIÓN'!$A$9:$B$4757,2,0),D653)</f>
        <v>4.7500000000000001E-2</v>
      </c>
      <c r="E654" s="52">
        <v>2.5000000000000001E-3</v>
      </c>
      <c r="F654">
        <f t="shared" si="141"/>
        <v>4.488778054862852E-2</v>
      </c>
      <c r="G654">
        <f t="shared" si="142"/>
        <v>1.0108858222282426</v>
      </c>
      <c r="H654" s="56">
        <f t="shared" si="132"/>
        <v>26.413380447543375</v>
      </c>
      <c r="I654" s="55">
        <f t="shared" si="133"/>
        <v>2976.2175790551637</v>
      </c>
      <c r="J654" s="33">
        <f t="shared" si="129"/>
        <v>2770.659467484315</v>
      </c>
      <c r="K654" s="34">
        <f t="shared" si="130"/>
        <v>-121.25053251568488</v>
      </c>
      <c r="L654" s="32">
        <f t="shared" si="134"/>
        <v>26901500</v>
      </c>
      <c r="M654" s="32">
        <f t="shared" si="135"/>
        <v>27706594.674843151</v>
      </c>
      <c r="N654" s="34">
        <f t="shared" si="136"/>
        <v>28919100</v>
      </c>
      <c r="O654" s="34">
        <f t="shared" si="137"/>
        <v>805094.67484315112</v>
      </c>
      <c r="P654" s="34">
        <f t="shared" si="138"/>
        <v>2017600</v>
      </c>
      <c r="Q654" s="60">
        <f t="shared" si="140"/>
        <v>805094.67484315112</v>
      </c>
      <c r="R654" s="60">
        <f t="shared" si="139"/>
        <v>805094.67484315112</v>
      </c>
      <c r="S654" s="61">
        <f t="shared" si="131"/>
        <v>2.9927501248746394E-2</v>
      </c>
    </row>
    <row r="655" spans="1:19" x14ac:dyDescent="0.25">
      <c r="A655" s="7">
        <v>42286</v>
      </c>
      <c r="B655" s="9">
        <v>2887.21</v>
      </c>
      <c r="C655">
        <f>+VLOOKUP($A655,'USD X Barril WTI'!$A$6060:$B$8189,2,0)</f>
        <v>49.67</v>
      </c>
      <c r="D655" s="36">
        <f>+IFERROR(VLOOKUP($A655,'TASA INTERVENCIÓN'!$A$9:$B$4757,2,0),D654)</f>
        <v>4.7500000000000001E-2</v>
      </c>
      <c r="E655" s="52">
        <v>2.5000000000000001E-3</v>
      </c>
      <c r="F655">
        <f t="shared" si="141"/>
        <v>4.488778054862852E-2</v>
      </c>
      <c r="G655">
        <f t="shared" si="142"/>
        <v>1.0108858222282426</v>
      </c>
      <c r="H655" s="56">
        <f t="shared" si="132"/>
        <v>26.413380447543375</v>
      </c>
      <c r="I655" s="55">
        <f t="shared" si="133"/>
        <v>2971.4664156906915</v>
      </c>
      <c r="J655" s="33">
        <f t="shared" si="129"/>
        <v>2771.3060533372291</v>
      </c>
      <c r="K655" s="34">
        <f t="shared" si="130"/>
        <v>-115.90394666277098</v>
      </c>
      <c r="L655" s="32">
        <f t="shared" si="134"/>
        <v>26907900</v>
      </c>
      <c r="M655" s="32">
        <f t="shared" si="135"/>
        <v>27713060.53337229</v>
      </c>
      <c r="N655" s="34">
        <f t="shared" si="136"/>
        <v>28872100</v>
      </c>
      <c r="O655" s="34">
        <f t="shared" si="137"/>
        <v>805160.53337229043</v>
      </c>
      <c r="P655" s="34">
        <f t="shared" si="138"/>
        <v>1964200</v>
      </c>
      <c r="Q655" s="60">
        <f t="shared" si="140"/>
        <v>805160.53337229043</v>
      </c>
      <c r="R655" s="60">
        <f t="shared" si="139"/>
        <v>805160.53337229043</v>
      </c>
      <c r="S655" s="61">
        <f t="shared" si="131"/>
        <v>2.9922830595189163E-2</v>
      </c>
    </row>
    <row r="656" spans="1:19" x14ac:dyDescent="0.25">
      <c r="A656" s="7">
        <v>42287</v>
      </c>
      <c r="B656" s="8">
        <v>2855.74</v>
      </c>
      <c r="C656" t="e">
        <f>+VLOOKUP($A656,'USD X Barril WTI'!$A$6060:$B$8189,2,0)</f>
        <v>#N/A</v>
      </c>
      <c r="D656" s="36">
        <f>+IFERROR(VLOOKUP($A656,'TASA INTERVENCIÓN'!$A$9:$B$4757,2,0),D655)</f>
        <v>4.7500000000000001E-2</v>
      </c>
      <c r="E656" s="52">
        <v>2.5000000000000001E-3</v>
      </c>
      <c r="F656">
        <f t="shared" si="141"/>
        <v>4.488778054862852E-2</v>
      </c>
      <c r="G656">
        <f t="shared" si="142"/>
        <v>1.0108858222282426</v>
      </c>
      <c r="H656" s="56">
        <f t="shared" si="132"/>
        <v>26.413380447543375</v>
      </c>
      <c r="I656" s="55">
        <f t="shared" si="133"/>
        <v>2939.6538388651684</v>
      </c>
      <c r="J656" s="33">
        <f t="shared" si="129"/>
        <v>2751.1002454336608</v>
      </c>
      <c r="K656" s="34">
        <f t="shared" si="130"/>
        <v>-104.63975456633898</v>
      </c>
      <c r="L656" s="32">
        <f t="shared" si="134"/>
        <v>26707900</v>
      </c>
      <c r="M656" s="32">
        <f t="shared" si="135"/>
        <v>27511002.45433661</v>
      </c>
      <c r="N656" s="34">
        <f t="shared" si="136"/>
        <v>28557399.999999996</v>
      </c>
      <c r="O656" s="34">
        <f t="shared" si="137"/>
        <v>803102.45433660969</v>
      </c>
      <c r="P656" s="34">
        <f t="shared" si="138"/>
        <v>1849499.9999999963</v>
      </c>
      <c r="Q656" s="60">
        <f t="shared" si="140"/>
        <v>803102.45433660969</v>
      </c>
      <c r="R656" s="60">
        <f t="shared" si="139"/>
        <v>803102.45433660969</v>
      </c>
      <c r="S656" s="61">
        <f t="shared" si="131"/>
        <v>3.0069846537414388E-2</v>
      </c>
    </row>
    <row r="657" spans="1:19" x14ac:dyDescent="0.25">
      <c r="A657" s="7">
        <v>42288</v>
      </c>
      <c r="B657" s="9">
        <v>2855.74</v>
      </c>
      <c r="C657" t="e">
        <f>+VLOOKUP($A657,'USD X Barril WTI'!$A$6060:$B$8189,2,0)</f>
        <v>#N/A</v>
      </c>
      <c r="D657" s="36">
        <f>+IFERROR(VLOOKUP($A657,'TASA INTERVENCIÓN'!$A$9:$B$4757,2,0),D656)</f>
        <v>4.7500000000000001E-2</v>
      </c>
      <c r="E657" s="52">
        <v>2.5000000000000001E-3</v>
      </c>
      <c r="F657">
        <f t="shared" si="141"/>
        <v>4.488778054862852E-2</v>
      </c>
      <c r="G657">
        <f t="shared" si="142"/>
        <v>1.0108858222282426</v>
      </c>
      <c r="H657" s="56">
        <f t="shared" si="132"/>
        <v>26.413380447543375</v>
      </c>
      <c r="I657" s="55">
        <f t="shared" si="133"/>
        <v>2939.6538388651684</v>
      </c>
      <c r="J657" s="33">
        <f t="shared" si="129"/>
        <v>2747.6450522821506</v>
      </c>
      <c r="K657" s="34">
        <f t="shared" si="130"/>
        <v>-108.09494771784921</v>
      </c>
      <c r="L657" s="32">
        <f t="shared" si="134"/>
        <v>26673700</v>
      </c>
      <c r="M657" s="32">
        <f t="shared" si="135"/>
        <v>27476450.522821505</v>
      </c>
      <c r="N657" s="34">
        <f t="shared" si="136"/>
        <v>28557399.999999996</v>
      </c>
      <c r="O657" s="34">
        <f t="shared" si="137"/>
        <v>802750.52282150462</v>
      </c>
      <c r="P657" s="34">
        <f t="shared" si="138"/>
        <v>1883699.9999999963</v>
      </c>
      <c r="Q657" s="60">
        <f t="shared" si="140"/>
        <v>802750.52282150462</v>
      </c>
      <c r="R657" s="60">
        <f t="shared" si="139"/>
        <v>802750.52282150462</v>
      </c>
      <c r="S657" s="61">
        <f t="shared" si="131"/>
        <v>3.0095206994961501E-2</v>
      </c>
    </row>
    <row r="658" spans="1:19" x14ac:dyDescent="0.25">
      <c r="A658" s="7">
        <v>42289</v>
      </c>
      <c r="B658" s="8">
        <v>2855.74</v>
      </c>
      <c r="C658">
        <f>+VLOOKUP($A658,'USD X Barril WTI'!$A$6060:$B$8189,2,0)</f>
        <v>47.09</v>
      </c>
      <c r="D658" s="36">
        <f>+IFERROR(VLOOKUP($A658,'TASA INTERVENCIÓN'!$A$9:$B$4757,2,0),D657)</f>
        <v>4.7500000000000001E-2</v>
      </c>
      <c r="E658" s="52">
        <v>2.5000000000000001E-3</v>
      </c>
      <c r="F658">
        <f t="shared" si="141"/>
        <v>4.488778054862852E-2</v>
      </c>
      <c r="G658">
        <f t="shared" si="142"/>
        <v>1.0108858222282426</v>
      </c>
      <c r="H658" s="56">
        <f t="shared" si="132"/>
        <v>26.413380447543375</v>
      </c>
      <c r="I658" s="55">
        <f t="shared" si="133"/>
        <v>2939.6538388651684</v>
      </c>
      <c r="J658" s="33">
        <f t="shared" si="129"/>
        <v>2747.6450522821506</v>
      </c>
      <c r="K658" s="34">
        <f t="shared" si="130"/>
        <v>-108.09494771784921</v>
      </c>
      <c r="L658" s="32">
        <f t="shared" si="134"/>
        <v>26673700</v>
      </c>
      <c r="M658" s="32">
        <f t="shared" si="135"/>
        <v>27476450.522821505</v>
      </c>
      <c r="N658" s="34">
        <f t="shared" si="136"/>
        <v>28557399.999999996</v>
      </c>
      <c r="O658" s="34">
        <f t="shared" si="137"/>
        <v>802750.52282150462</v>
      </c>
      <c r="P658" s="34">
        <f t="shared" si="138"/>
        <v>1883699.9999999963</v>
      </c>
      <c r="Q658" s="60">
        <f t="shared" si="140"/>
        <v>802750.52282150462</v>
      </c>
      <c r="R658" s="60">
        <f t="shared" si="139"/>
        <v>802750.52282150462</v>
      </c>
      <c r="S658" s="61">
        <f t="shared" si="131"/>
        <v>3.0095206994961501E-2</v>
      </c>
    </row>
    <row r="659" spans="1:19" x14ac:dyDescent="0.25">
      <c r="A659" s="7">
        <v>42290</v>
      </c>
      <c r="B659" s="9">
        <v>2855.74</v>
      </c>
      <c r="C659">
        <f>+VLOOKUP($A659,'USD X Barril WTI'!$A$6060:$B$8189,2,0)</f>
        <v>46.7</v>
      </c>
      <c r="D659" s="36">
        <f>+IFERROR(VLOOKUP($A659,'TASA INTERVENCIÓN'!$A$9:$B$4757,2,0),D658)</f>
        <v>4.7500000000000001E-2</v>
      </c>
      <c r="E659" s="52">
        <v>2.5000000000000001E-3</v>
      </c>
      <c r="F659">
        <f t="shared" si="141"/>
        <v>4.488778054862852E-2</v>
      </c>
      <c r="G659">
        <f t="shared" si="142"/>
        <v>1.0108858222282426</v>
      </c>
      <c r="H659" s="56">
        <f t="shared" si="132"/>
        <v>26.413380447543375</v>
      </c>
      <c r="I659" s="55">
        <f t="shared" si="133"/>
        <v>2939.6538388651684</v>
      </c>
      <c r="J659" s="33">
        <f t="shared" si="129"/>
        <v>2747.6450522821506</v>
      </c>
      <c r="K659" s="34">
        <f t="shared" si="130"/>
        <v>-108.09494771784921</v>
      </c>
      <c r="L659" s="32">
        <f t="shared" si="134"/>
        <v>26673700</v>
      </c>
      <c r="M659" s="32">
        <f t="shared" si="135"/>
        <v>27476450.522821505</v>
      </c>
      <c r="N659" s="34">
        <f t="shared" si="136"/>
        <v>28557399.999999996</v>
      </c>
      <c r="O659" s="34">
        <f t="shared" si="137"/>
        <v>802750.52282150462</v>
      </c>
      <c r="P659" s="34">
        <f t="shared" si="138"/>
        <v>1883699.9999999963</v>
      </c>
      <c r="Q659" s="60">
        <f t="shared" si="140"/>
        <v>802750.52282150462</v>
      </c>
      <c r="R659" s="60">
        <f t="shared" si="139"/>
        <v>802750.52282150462</v>
      </c>
      <c r="S659" s="61">
        <f t="shared" si="131"/>
        <v>3.0095206994961501E-2</v>
      </c>
    </row>
    <row r="660" spans="1:19" x14ac:dyDescent="0.25">
      <c r="A660" s="7">
        <v>42291</v>
      </c>
      <c r="B660" s="8">
        <v>2910.7</v>
      </c>
      <c r="C660">
        <f>+VLOOKUP($A660,'USD X Barril WTI'!$A$6060:$B$8189,2,0)</f>
        <v>46.63</v>
      </c>
      <c r="D660" s="36">
        <f>+IFERROR(VLOOKUP($A660,'TASA INTERVENCIÓN'!$A$9:$B$4757,2,0),D659)</f>
        <v>4.7500000000000001E-2</v>
      </c>
      <c r="E660" s="52">
        <v>2.5000000000000001E-3</v>
      </c>
      <c r="F660">
        <f t="shared" si="141"/>
        <v>4.488778054862852E-2</v>
      </c>
      <c r="G660">
        <f t="shared" si="142"/>
        <v>1.0108858222282426</v>
      </c>
      <c r="H660" s="56">
        <f t="shared" si="132"/>
        <v>26.413380447543375</v>
      </c>
      <c r="I660" s="55">
        <f t="shared" si="133"/>
        <v>2995.2121236548323</v>
      </c>
      <c r="J660" s="33">
        <f t="shared" si="129"/>
        <v>2774.0843519239697</v>
      </c>
      <c r="K660" s="34">
        <f t="shared" si="130"/>
        <v>-136.61564807603008</v>
      </c>
      <c r="L660" s="32">
        <f t="shared" si="134"/>
        <v>26935400</v>
      </c>
      <c r="M660" s="32">
        <f t="shared" si="135"/>
        <v>27740843.519239698</v>
      </c>
      <c r="N660" s="34">
        <f t="shared" si="136"/>
        <v>29107000</v>
      </c>
      <c r="O660" s="34">
        <f t="shared" si="137"/>
        <v>805443.51923969761</v>
      </c>
      <c r="P660" s="34">
        <f t="shared" si="138"/>
        <v>2171600</v>
      </c>
      <c r="Q660" s="60">
        <f t="shared" si="140"/>
        <v>805443.51923969761</v>
      </c>
      <c r="R660" s="60">
        <f t="shared" si="139"/>
        <v>805443.51923969761</v>
      </c>
      <c r="S660" s="61">
        <f t="shared" si="131"/>
        <v>2.9902786639132799E-2</v>
      </c>
    </row>
    <row r="661" spans="1:19" x14ac:dyDescent="0.25">
      <c r="A661" s="7">
        <v>42292</v>
      </c>
      <c r="B661" s="9">
        <v>2928.69</v>
      </c>
      <c r="C661">
        <f>+VLOOKUP($A661,'USD X Barril WTI'!$A$6060:$B$8189,2,0)</f>
        <v>46.38</v>
      </c>
      <c r="D661" s="36">
        <f>+IFERROR(VLOOKUP($A661,'TASA INTERVENCIÓN'!$A$9:$B$4757,2,0),D660)</f>
        <v>4.7500000000000001E-2</v>
      </c>
      <c r="E661" s="52">
        <v>2.5000000000000001E-3</v>
      </c>
      <c r="F661">
        <f t="shared" si="141"/>
        <v>4.488778054862852E-2</v>
      </c>
      <c r="G661">
        <f t="shared" si="142"/>
        <v>1.0108858222282426</v>
      </c>
      <c r="H661" s="56">
        <f t="shared" si="132"/>
        <v>26.413380447543375</v>
      </c>
      <c r="I661" s="55">
        <f t="shared" si="133"/>
        <v>3013.3979595967189</v>
      </c>
      <c r="J661" s="33">
        <f t="shared" si="129"/>
        <v>2768.6894012137168</v>
      </c>
      <c r="K661" s="34">
        <f t="shared" si="130"/>
        <v>-160.00059878628326</v>
      </c>
      <c r="L661" s="32">
        <f t="shared" si="134"/>
        <v>26882000</v>
      </c>
      <c r="M661" s="32">
        <f t="shared" si="135"/>
        <v>27686894.012137167</v>
      </c>
      <c r="N661" s="34">
        <f t="shared" si="136"/>
        <v>29286900</v>
      </c>
      <c r="O661" s="34">
        <f t="shared" si="137"/>
        <v>804894.01213716716</v>
      </c>
      <c r="P661" s="34">
        <f t="shared" si="138"/>
        <v>2404900</v>
      </c>
      <c r="Q661" s="60">
        <f t="shared" si="140"/>
        <v>804894.01213716716</v>
      </c>
      <c r="R661" s="60">
        <f t="shared" si="139"/>
        <v>804894.01213716716</v>
      </c>
      <c r="S661" s="61">
        <f t="shared" si="131"/>
        <v>2.99417458573457E-2</v>
      </c>
    </row>
    <row r="662" spans="1:19" x14ac:dyDescent="0.25">
      <c r="A662" s="7">
        <v>42293</v>
      </c>
      <c r="B662" s="8">
        <v>2908.87</v>
      </c>
      <c r="C662">
        <f>+VLOOKUP($A662,'USD X Barril WTI'!$A$6060:$B$8189,2,0)</f>
        <v>47.3</v>
      </c>
      <c r="D662" s="36">
        <f>+IFERROR(VLOOKUP($A662,'TASA INTERVENCIÓN'!$A$9:$B$4757,2,0),D661)</f>
        <v>4.7500000000000001E-2</v>
      </c>
      <c r="E662" s="52">
        <v>2.5000000000000001E-3</v>
      </c>
      <c r="F662">
        <f t="shared" si="141"/>
        <v>4.488778054862852E-2</v>
      </c>
      <c r="G662">
        <f t="shared" si="142"/>
        <v>1.0108858222282426</v>
      </c>
      <c r="H662" s="56">
        <f t="shared" si="132"/>
        <v>26.413380447543375</v>
      </c>
      <c r="I662" s="55">
        <f t="shared" si="133"/>
        <v>2993.3622026001549</v>
      </c>
      <c r="J662" s="33">
        <f t="shared" si="129"/>
        <v>2793.7850146299488</v>
      </c>
      <c r="K662" s="34">
        <f t="shared" si="130"/>
        <v>-115.08498537005107</v>
      </c>
      <c r="L662" s="32">
        <f t="shared" si="134"/>
        <v>27130400</v>
      </c>
      <c r="M662" s="32">
        <f t="shared" si="135"/>
        <v>27937850.146299489</v>
      </c>
      <c r="N662" s="34">
        <f t="shared" si="136"/>
        <v>29088700</v>
      </c>
      <c r="O662" s="34">
        <f t="shared" si="137"/>
        <v>807450.14629948884</v>
      </c>
      <c r="P662" s="34">
        <f t="shared" si="138"/>
        <v>1958300</v>
      </c>
      <c r="Q662" s="60">
        <f t="shared" si="140"/>
        <v>807450.14629948884</v>
      </c>
      <c r="R662" s="60">
        <f t="shared" si="139"/>
        <v>807450.14629948884</v>
      </c>
      <c r="S662" s="61">
        <f t="shared" si="131"/>
        <v>2.976182239478551E-2</v>
      </c>
    </row>
    <row r="663" spans="1:19" x14ac:dyDescent="0.25">
      <c r="A663" s="7">
        <v>42294</v>
      </c>
      <c r="B663" s="9">
        <v>2879.89</v>
      </c>
      <c r="C663" t="e">
        <f>+VLOOKUP($A663,'USD X Barril WTI'!$A$6060:$B$8189,2,0)</f>
        <v>#N/A</v>
      </c>
      <c r="D663" s="36">
        <f>+IFERROR(VLOOKUP($A663,'TASA INTERVENCIÓN'!$A$9:$B$4757,2,0),D662)</f>
        <v>4.7500000000000001E-2</v>
      </c>
      <c r="E663" s="52">
        <v>2.5000000000000001E-3</v>
      </c>
      <c r="F663">
        <f t="shared" si="141"/>
        <v>4.488778054862852E-2</v>
      </c>
      <c r="G663">
        <f t="shared" si="142"/>
        <v>1.0108858222282426</v>
      </c>
      <c r="H663" s="56">
        <f t="shared" si="132"/>
        <v>26.413380447543375</v>
      </c>
      <c r="I663" s="55">
        <f t="shared" si="133"/>
        <v>2964.0667314719803</v>
      </c>
      <c r="J663" s="33">
        <f t="shared" si="129"/>
        <v>2808.1210353375309</v>
      </c>
      <c r="K663" s="34">
        <f t="shared" si="130"/>
        <v>-71.768964662468989</v>
      </c>
      <c r="L663" s="32">
        <f t="shared" si="134"/>
        <v>27272300</v>
      </c>
      <c r="M663" s="32">
        <f t="shared" si="135"/>
        <v>28081210.353375308</v>
      </c>
      <c r="N663" s="34">
        <f t="shared" si="136"/>
        <v>28798900</v>
      </c>
      <c r="O663" s="34">
        <f t="shared" si="137"/>
        <v>808910.35337530822</v>
      </c>
      <c r="P663" s="34">
        <f t="shared" si="138"/>
        <v>1526600</v>
      </c>
      <c r="Q663" s="60">
        <f t="shared" si="140"/>
        <v>808910.35337530822</v>
      </c>
      <c r="R663" s="60">
        <f t="shared" si="139"/>
        <v>808910.35337530822</v>
      </c>
      <c r="S663" s="61">
        <f t="shared" si="131"/>
        <v>2.9660510971766526E-2</v>
      </c>
    </row>
    <row r="664" spans="1:19" x14ac:dyDescent="0.25">
      <c r="A664" s="7">
        <v>42295</v>
      </c>
      <c r="B664" s="8">
        <v>2879.89</v>
      </c>
      <c r="C664" t="e">
        <f>+VLOOKUP($A664,'USD X Barril WTI'!$A$6060:$B$8189,2,0)</f>
        <v>#N/A</v>
      </c>
      <c r="D664" s="36">
        <f>+IFERROR(VLOOKUP($A664,'TASA INTERVENCIÓN'!$A$9:$B$4757,2,0),D663)</f>
        <v>4.7500000000000001E-2</v>
      </c>
      <c r="E664" s="52">
        <v>2.5000000000000001E-3</v>
      </c>
      <c r="F664">
        <f t="shared" si="141"/>
        <v>4.488778054862852E-2</v>
      </c>
      <c r="G664">
        <f t="shared" si="142"/>
        <v>1.0108858222282426</v>
      </c>
      <c r="H664" s="56">
        <f t="shared" si="132"/>
        <v>26.413380447543375</v>
      </c>
      <c r="I664" s="55">
        <f t="shared" si="133"/>
        <v>2964.0667314719803</v>
      </c>
      <c r="J664" s="33">
        <f t="shared" si="129"/>
        <v>2833.024693578679</v>
      </c>
      <c r="K664" s="34">
        <f t="shared" si="130"/>
        <v>-46.865306421320838</v>
      </c>
      <c r="L664" s="32">
        <f t="shared" si="134"/>
        <v>27518800</v>
      </c>
      <c r="M664" s="32">
        <f t="shared" si="135"/>
        <v>28330246.935786791</v>
      </c>
      <c r="N664" s="34">
        <f t="shared" si="136"/>
        <v>28798900</v>
      </c>
      <c r="O664" s="34">
        <f t="shared" si="137"/>
        <v>811446.93578679115</v>
      </c>
      <c r="P664" s="34">
        <f t="shared" si="138"/>
        <v>1280100</v>
      </c>
      <c r="Q664" s="60">
        <f t="shared" si="140"/>
        <v>811446.93578679115</v>
      </c>
      <c r="R664" s="60">
        <f t="shared" si="139"/>
        <v>811446.93578679115</v>
      </c>
      <c r="S664" s="61">
        <f t="shared" si="131"/>
        <v>2.9487002913891273E-2</v>
      </c>
    </row>
    <row r="665" spans="1:19" x14ac:dyDescent="0.25">
      <c r="A665" s="7">
        <v>42296</v>
      </c>
      <c r="B665" s="9">
        <v>2879.89</v>
      </c>
      <c r="C665">
        <f>+VLOOKUP($A665,'USD X Barril WTI'!$A$6060:$B$8189,2,0)</f>
        <v>45.91</v>
      </c>
      <c r="D665" s="36">
        <f>+IFERROR(VLOOKUP($A665,'TASA INTERVENCIÓN'!$A$9:$B$4757,2,0),D664)</f>
        <v>4.7500000000000001E-2</v>
      </c>
      <c r="E665" s="52">
        <v>2.5000000000000001E-3</v>
      </c>
      <c r="F665">
        <f t="shared" si="141"/>
        <v>4.488778054862852E-2</v>
      </c>
      <c r="G665">
        <f t="shared" si="142"/>
        <v>1.0108858222282426</v>
      </c>
      <c r="H665" s="56">
        <f t="shared" si="132"/>
        <v>26.413380447543375</v>
      </c>
      <c r="I665" s="55">
        <f t="shared" si="133"/>
        <v>2964.0667314719803</v>
      </c>
      <c r="J665" s="33">
        <f t="shared" si="129"/>
        <v>2833.024693578679</v>
      </c>
      <c r="K665" s="34">
        <f t="shared" si="130"/>
        <v>-46.865306421320838</v>
      </c>
      <c r="L665" s="32">
        <f t="shared" si="134"/>
        <v>27518800</v>
      </c>
      <c r="M665" s="32">
        <f t="shared" si="135"/>
        <v>28330246.935786791</v>
      </c>
      <c r="N665" s="34">
        <f t="shared" si="136"/>
        <v>28798900</v>
      </c>
      <c r="O665" s="34">
        <f t="shared" si="137"/>
        <v>811446.93578679115</v>
      </c>
      <c r="P665" s="34">
        <f t="shared" si="138"/>
        <v>1280100</v>
      </c>
      <c r="Q665" s="60">
        <f t="shared" si="140"/>
        <v>811446.93578679115</v>
      </c>
      <c r="R665" s="60">
        <f t="shared" si="139"/>
        <v>811446.93578679115</v>
      </c>
      <c r="S665" s="61">
        <f t="shared" si="131"/>
        <v>2.9487002913891273E-2</v>
      </c>
    </row>
    <row r="666" spans="1:19" x14ac:dyDescent="0.25">
      <c r="A666" s="7">
        <v>42297</v>
      </c>
      <c r="B666" s="8">
        <v>2912.99</v>
      </c>
      <c r="C666">
        <f>+VLOOKUP($A666,'USD X Barril WTI'!$A$6060:$B$8189,2,0)</f>
        <v>45.84</v>
      </c>
      <c r="D666" s="36">
        <f>+IFERROR(VLOOKUP($A666,'TASA INTERVENCIÓN'!$A$9:$B$4757,2,0),D665)</f>
        <v>4.7500000000000001E-2</v>
      </c>
      <c r="E666" s="52">
        <v>2.5000000000000001E-3</v>
      </c>
      <c r="F666">
        <f t="shared" si="141"/>
        <v>4.488778054862852E-2</v>
      </c>
      <c r="G666">
        <f t="shared" si="142"/>
        <v>1.0108858222282426</v>
      </c>
      <c r="H666" s="56">
        <f t="shared" si="132"/>
        <v>26.413380447543375</v>
      </c>
      <c r="I666" s="55">
        <f t="shared" si="133"/>
        <v>2997.5270521877351</v>
      </c>
      <c r="J666" s="33">
        <f t="shared" si="129"/>
        <v>2833.024693578679</v>
      </c>
      <c r="K666" s="34">
        <f t="shared" si="130"/>
        <v>-79.965306421320747</v>
      </c>
      <c r="L666" s="32">
        <f t="shared" si="134"/>
        <v>27518800</v>
      </c>
      <c r="M666" s="32">
        <f t="shared" si="135"/>
        <v>28330246.935786791</v>
      </c>
      <c r="N666" s="34">
        <f t="shared" si="136"/>
        <v>29129899.999999996</v>
      </c>
      <c r="O666" s="34">
        <f t="shared" si="137"/>
        <v>811446.93578679115</v>
      </c>
      <c r="P666" s="34">
        <f t="shared" si="138"/>
        <v>1611099.9999999963</v>
      </c>
      <c r="Q666" s="60">
        <f t="shared" si="140"/>
        <v>811446.93578679115</v>
      </c>
      <c r="R666" s="60">
        <f t="shared" si="139"/>
        <v>811446.93578679115</v>
      </c>
      <c r="S666" s="61">
        <f t="shared" si="131"/>
        <v>2.9487002913891273E-2</v>
      </c>
    </row>
    <row r="667" spans="1:19" x14ac:dyDescent="0.25">
      <c r="A667" s="7">
        <v>42298</v>
      </c>
      <c r="B667" s="9">
        <v>2929.19</v>
      </c>
      <c r="C667">
        <f>+VLOOKUP($A667,'USD X Barril WTI'!$A$6060:$B$8189,2,0)</f>
        <v>45.22</v>
      </c>
      <c r="D667" s="36">
        <f>+IFERROR(VLOOKUP($A667,'TASA INTERVENCIÓN'!$A$9:$B$4757,2,0),D666)</f>
        <v>4.7500000000000001E-2</v>
      </c>
      <c r="E667" s="52">
        <v>2.5000000000000001E-3</v>
      </c>
      <c r="F667">
        <f t="shared" si="141"/>
        <v>4.488778054862852E-2</v>
      </c>
      <c r="G667">
        <f t="shared" si="142"/>
        <v>1.0108858222282426</v>
      </c>
      <c r="H667" s="56">
        <f t="shared" si="132"/>
        <v>26.413380447543375</v>
      </c>
      <c r="I667" s="55">
        <f t="shared" si="133"/>
        <v>3013.9034025078331</v>
      </c>
      <c r="J667" s="33">
        <f t="shared" si="129"/>
        <v>2833.024693578679</v>
      </c>
      <c r="K667" s="34">
        <f t="shared" si="130"/>
        <v>-96.16530642132102</v>
      </c>
      <c r="L667" s="32">
        <f t="shared" si="134"/>
        <v>27518800</v>
      </c>
      <c r="M667" s="32">
        <f t="shared" si="135"/>
        <v>28330246.935786791</v>
      </c>
      <c r="N667" s="34">
        <f t="shared" si="136"/>
        <v>29291900</v>
      </c>
      <c r="O667" s="34">
        <f t="shared" si="137"/>
        <v>811446.93578679115</v>
      </c>
      <c r="P667" s="34">
        <f t="shared" si="138"/>
        <v>1773100</v>
      </c>
      <c r="Q667" s="60">
        <f t="shared" si="140"/>
        <v>811446.93578679115</v>
      </c>
      <c r="R667" s="60">
        <f t="shared" si="139"/>
        <v>811446.93578679115</v>
      </c>
      <c r="S667" s="61">
        <f t="shared" si="131"/>
        <v>2.9487002913891273E-2</v>
      </c>
    </row>
    <row r="668" spans="1:19" x14ac:dyDescent="0.25">
      <c r="A668" s="7">
        <v>42299</v>
      </c>
      <c r="B668" s="8">
        <v>2966.68</v>
      </c>
      <c r="C668">
        <f>+VLOOKUP($A668,'USD X Barril WTI'!$A$6060:$B$8189,2,0)</f>
        <v>44.9</v>
      </c>
      <c r="D668" s="36">
        <f>+IFERROR(VLOOKUP($A668,'TASA INTERVENCIÓN'!$A$9:$B$4757,2,0),D667)</f>
        <v>4.7500000000000001E-2</v>
      </c>
      <c r="E668" s="52">
        <v>2.5000000000000001E-3</v>
      </c>
      <c r="F668">
        <f t="shared" si="141"/>
        <v>4.488778054862852E-2</v>
      </c>
      <c r="G668">
        <f t="shared" si="142"/>
        <v>1.0108858222282426</v>
      </c>
      <c r="H668" s="56">
        <f t="shared" si="132"/>
        <v>26.413380447543375</v>
      </c>
      <c r="I668" s="55">
        <f t="shared" si="133"/>
        <v>3051.8015119831693</v>
      </c>
      <c r="J668" s="33">
        <f t="shared" si="129"/>
        <v>2846.3807326029373</v>
      </c>
      <c r="K668" s="34">
        <f t="shared" si="130"/>
        <v>-120.29926739706252</v>
      </c>
      <c r="L668" s="32">
        <f t="shared" si="134"/>
        <v>27651000</v>
      </c>
      <c r="M668" s="32">
        <f t="shared" si="135"/>
        <v>28463807.326029371</v>
      </c>
      <c r="N668" s="34">
        <f t="shared" si="136"/>
        <v>29666800</v>
      </c>
      <c r="O668" s="34">
        <f t="shared" si="137"/>
        <v>812807.32602937147</v>
      </c>
      <c r="P668" s="34">
        <f t="shared" si="138"/>
        <v>2015800</v>
      </c>
      <c r="Q668" s="60">
        <f t="shared" si="140"/>
        <v>812807.32602937147</v>
      </c>
      <c r="R668" s="60">
        <f t="shared" si="139"/>
        <v>812807.32602937147</v>
      </c>
      <c r="S668" s="61">
        <f t="shared" si="131"/>
        <v>2.9395223537281526E-2</v>
      </c>
    </row>
    <row r="669" spans="1:19" x14ac:dyDescent="0.25">
      <c r="A669" s="7">
        <v>42300</v>
      </c>
      <c r="B669" s="9">
        <v>2925.36</v>
      </c>
      <c r="C669">
        <f>+VLOOKUP($A669,'USD X Barril WTI'!$A$6060:$B$8189,2,0)</f>
        <v>43.91</v>
      </c>
      <c r="D669" s="36">
        <f>+IFERROR(VLOOKUP($A669,'TASA INTERVENCIÓN'!$A$9:$B$4757,2,0),D668)</f>
        <v>4.7500000000000001E-2</v>
      </c>
      <c r="E669" s="52">
        <v>2.5000000000000001E-3</v>
      </c>
      <c r="F669">
        <f t="shared" si="141"/>
        <v>4.488778054862852E-2</v>
      </c>
      <c r="G669">
        <f t="shared" si="142"/>
        <v>1.0108858222282426</v>
      </c>
      <c r="H669" s="56">
        <f t="shared" si="132"/>
        <v>26.413380447543375</v>
      </c>
      <c r="I669" s="55">
        <f t="shared" si="133"/>
        <v>3010.0317098086989</v>
      </c>
      <c r="J669" s="33">
        <f t="shared" ref="J669:J732" si="143">+I577</f>
        <v>2871.7996389456271</v>
      </c>
      <c r="K669" s="34">
        <f t="shared" si="130"/>
        <v>-53.560361054373061</v>
      </c>
      <c r="L669" s="32">
        <f t="shared" si="134"/>
        <v>27902600.000000004</v>
      </c>
      <c r="M669" s="32">
        <f t="shared" si="135"/>
        <v>28717996.389456272</v>
      </c>
      <c r="N669" s="34">
        <f t="shared" si="136"/>
        <v>29253600</v>
      </c>
      <c r="O669" s="34">
        <f t="shared" si="137"/>
        <v>815396.3894562684</v>
      </c>
      <c r="P669" s="34">
        <f t="shared" si="138"/>
        <v>1350999.9999999963</v>
      </c>
      <c r="Q669" s="60">
        <f t="shared" si="140"/>
        <v>815396.3894562684</v>
      </c>
      <c r="R669" s="60">
        <f t="shared" si="139"/>
        <v>815396.3894562684</v>
      </c>
      <c r="S669" s="61">
        <f t="shared" si="131"/>
        <v>2.9222953755430256E-2</v>
      </c>
    </row>
    <row r="670" spans="1:19" x14ac:dyDescent="0.25">
      <c r="A670" s="7">
        <v>42301</v>
      </c>
      <c r="B670" s="8">
        <v>2912.08</v>
      </c>
      <c r="C670" t="e">
        <f>+VLOOKUP($A670,'USD X Barril WTI'!$A$6060:$B$8189,2,0)</f>
        <v>#N/A</v>
      </c>
      <c r="D670" s="36">
        <f>+IFERROR(VLOOKUP($A670,'TASA INTERVENCIÓN'!$A$9:$B$4757,2,0),D669)</f>
        <v>4.7500000000000001E-2</v>
      </c>
      <c r="E670" s="52">
        <v>2.5000000000000001E-3</v>
      </c>
      <c r="F670">
        <f t="shared" si="141"/>
        <v>4.488778054862852E-2</v>
      </c>
      <c r="G670">
        <f t="shared" si="142"/>
        <v>1.0108858222282426</v>
      </c>
      <c r="H670" s="56">
        <f t="shared" si="132"/>
        <v>26.413380447543375</v>
      </c>
      <c r="I670" s="55">
        <f t="shared" si="133"/>
        <v>2996.6071460895078</v>
      </c>
      <c r="J670" s="33">
        <f t="shared" si="143"/>
        <v>2889.0756047031778</v>
      </c>
      <c r="K670" s="34">
        <f t="shared" si="130"/>
        <v>-23.004395296822167</v>
      </c>
      <c r="L670" s="32">
        <f t="shared" si="134"/>
        <v>28073600</v>
      </c>
      <c r="M670" s="32">
        <f t="shared" si="135"/>
        <v>28890756.047031779</v>
      </c>
      <c r="N670" s="34">
        <f t="shared" si="136"/>
        <v>29120800</v>
      </c>
      <c r="O670" s="34">
        <f t="shared" si="137"/>
        <v>817156.04703177884</v>
      </c>
      <c r="P670" s="34">
        <f t="shared" si="138"/>
        <v>1047200</v>
      </c>
      <c r="Q670" s="60">
        <f t="shared" si="140"/>
        <v>817156.04703177884</v>
      </c>
      <c r="R670" s="60">
        <f t="shared" si="139"/>
        <v>817156.04703177884</v>
      </c>
      <c r="S670" s="61">
        <f t="shared" si="131"/>
        <v>2.9107633044275719E-2</v>
      </c>
    </row>
    <row r="671" spans="1:19" x14ac:dyDescent="0.25">
      <c r="A671" s="7">
        <v>42302</v>
      </c>
      <c r="B671" s="9">
        <v>2912.08</v>
      </c>
      <c r="C671" t="e">
        <f>+VLOOKUP($A671,'USD X Barril WTI'!$A$6060:$B$8189,2,0)</f>
        <v>#N/A</v>
      </c>
      <c r="D671" s="36">
        <f>+IFERROR(VLOOKUP($A671,'TASA INTERVENCIÓN'!$A$9:$B$4757,2,0),D670)</f>
        <v>4.7500000000000001E-2</v>
      </c>
      <c r="E671" s="52">
        <v>2.5000000000000001E-3</v>
      </c>
      <c r="F671">
        <f t="shared" si="141"/>
        <v>4.488778054862852E-2</v>
      </c>
      <c r="G671">
        <f t="shared" si="142"/>
        <v>1.0108858222282426</v>
      </c>
      <c r="H671" s="56">
        <f t="shared" si="132"/>
        <v>26.413380447543375</v>
      </c>
      <c r="I671" s="55">
        <f t="shared" si="133"/>
        <v>2996.6071460895078</v>
      </c>
      <c r="J671" s="33">
        <f t="shared" si="143"/>
        <v>2939.6911535016166</v>
      </c>
      <c r="K671" s="34">
        <f t="shared" si="130"/>
        <v>27.611153501616627</v>
      </c>
      <c r="L671" s="32">
        <f t="shared" si="134"/>
        <v>28574600</v>
      </c>
      <c r="M671" s="32">
        <f t="shared" si="135"/>
        <v>29396911.535016164</v>
      </c>
      <c r="N671" s="34">
        <f t="shared" si="136"/>
        <v>29120800</v>
      </c>
      <c r="O671" s="34">
        <f t="shared" si="137"/>
        <v>822311.53501616418</v>
      </c>
      <c r="P671" s="34">
        <f t="shared" si="138"/>
        <v>546200</v>
      </c>
      <c r="Q671" s="60">
        <f t="shared" si="140"/>
        <v>822311.53501616418</v>
      </c>
      <c r="R671" s="60">
        <f t="shared" si="139"/>
        <v>822311.53501616418</v>
      </c>
      <c r="S671" s="61">
        <f t="shared" si="131"/>
        <v>2.8777709399822365E-2</v>
      </c>
    </row>
    <row r="672" spans="1:19" x14ac:dyDescent="0.25">
      <c r="A672" s="7">
        <v>42303</v>
      </c>
      <c r="B672" s="8">
        <v>2912.08</v>
      </c>
      <c r="C672">
        <f>+VLOOKUP($A672,'USD X Barril WTI'!$A$6060:$B$8189,2,0)</f>
        <v>43.19</v>
      </c>
      <c r="D672" s="36">
        <f>+IFERROR(VLOOKUP($A672,'TASA INTERVENCIÓN'!$A$9:$B$4757,2,0),D671)</f>
        <v>4.7500000000000001E-2</v>
      </c>
      <c r="E672" s="52">
        <v>2.5000000000000001E-3</v>
      </c>
      <c r="F672">
        <f t="shared" si="141"/>
        <v>4.488778054862852E-2</v>
      </c>
      <c r="G672">
        <f t="shared" si="142"/>
        <v>1.0108858222282426</v>
      </c>
      <c r="H672" s="56">
        <f t="shared" si="132"/>
        <v>26.413380447543375</v>
      </c>
      <c r="I672" s="55">
        <f t="shared" si="133"/>
        <v>2996.6071460895078</v>
      </c>
      <c r="J672" s="33">
        <f t="shared" si="143"/>
        <v>2939.6911535016166</v>
      </c>
      <c r="K672" s="34">
        <f t="shared" si="130"/>
        <v>27.611153501616627</v>
      </c>
      <c r="L672" s="32">
        <f t="shared" si="134"/>
        <v>28574600</v>
      </c>
      <c r="M672" s="32">
        <f t="shared" si="135"/>
        <v>29396911.535016164</v>
      </c>
      <c r="N672" s="34">
        <f t="shared" si="136"/>
        <v>29120800</v>
      </c>
      <c r="O672" s="34">
        <f t="shared" si="137"/>
        <v>822311.53501616418</v>
      </c>
      <c r="P672" s="34">
        <f t="shared" si="138"/>
        <v>546200</v>
      </c>
      <c r="Q672" s="60">
        <f t="shared" si="140"/>
        <v>822311.53501616418</v>
      </c>
      <c r="R672" s="60">
        <f t="shared" si="139"/>
        <v>822311.53501616418</v>
      </c>
      <c r="S672" s="61">
        <f t="shared" si="131"/>
        <v>2.8777709399822365E-2</v>
      </c>
    </row>
    <row r="673" spans="1:19" x14ac:dyDescent="0.25">
      <c r="A673" s="7">
        <v>42304</v>
      </c>
      <c r="B673" s="9">
        <v>2918.21</v>
      </c>
      <c r="C673">
        <f>+VLOOKUP($A673,'USD X Barril WTI'!$A$6060:$B$8189,2,0)</f>
        <v>43.21</v>
      </c>
      <c r="D673" s="36">
        <f>+IFERROR(VLOOKUP($A673,'TASA INTERVENCIÓN'!$A$9:$B$4757,2,0),D672)</f>
        <v>4.7500000000000001E-2</v>
      </c>
      <c r="E673" s="52">
        <v>2.5000000000000001E-3</v>
      </c>
      <c r="F673">
        <f t="shared" si="141"/>
        <v>4.488778054862852E-2</v>
      </c>
      <c r="G673">
        <f t="shared" si="142"/>
        <v>1.0108858222282426</v>
      </c>
      <c r="H673" s="56">
        <f t="shared" si="132"/>
        <v>26.413380447543375</v>
      </c>
      <c r="I673" s="55">
        <f t="shared" si="133"/>
        <v>3002.803876179767</v>
      </c>
      <c r="J673" s="33">
        <f t="shared" si="143"/>
        <v>2939.6911535016166</v>
      </c>
      <c r="K673" s="34">
        <f t="shared" si="130"/>
        <v>21.481153501616518</v>
      </c>
      <c r="L673" s="32">
        <f t="shared" si="134"/>
        <v>28574600</v>
      </c>
      <c r="M673" s="32">
        <f t="shared" si="135"/>
        <v>29396911.535016164</v>
      </c>
      <c r="N673" s="34">
        <f t="shared" si="136"/>
        <v>29182100</v>
      </c>
      <c r="O673" s="34">
        <f t="shared" si="137"/>
        <v>822311.53501616418</v>
      </c>
      <c r="P673" s="34">
        <f t="shared" si="138"/>
        <v>607500</v>
      </c>
      <c r="Q673" s="60">
        <f t="shared" si="140"/>
        <v>822311.53501616418</v>
      </c>
      <c r="R673" s="60">
        <f t="shared" si="139"/>
        <v>822311.53501616418</v>
      </c>
      <c r="S673" s="61">
        <f t="shared" si="131"/>
        <v>2.8777709399822365E-2</v>
      </c>
    </row>
    <row r="674" spans="1:19" x14ac:dyDescent="0.25">
      <c r="A674" s="7">
        <v>42305</v>
      </c>
      <c r="B674" s="8">
        <v>2950.87</v>
      </c>
      <c r="C674">
        <f>+VLOOKUP($A674,'USD X Barril WTI'!$A$6060:$B$8189,2,0)</f>
        <v>45.93</v>
      </c>
      <c r="D674" s="36">
        <f>+IFERROR(VLOOKUP($A674,'TASA INTERVENCIÓN'!$A$9:$B$4757,2,0),D673)</f>
        <v>4.7500000000000001E-2</v>
      </c>
      <c r="E674" s="52">
        <v>2.5000000000000001E-3</v>
      </c>
      <c r="F674">
        <f t="shared" si="141"/>
        <v>4.488778054862852E-2</v>
      </c>
      <c r="G674">
        <f t="shared" si="142"/>
        <v>1.0108858222282426</v>
      </c>
      <c r="H674" s="56">
        <f t="shared" si="132"/>
        <v>26.413380447543375</v>
      </c>
      <c r="I674" s="55">
        <f t="shared" si="133"/>
        <v>3035.8194071337412</v>
      </c>
      <c r="J674" s="33">
        <f t="shared" si="143"/>
        <v>2936.3268864856723</v>
      </c>
      <c r="K674" s="34">
        <f t="shared" si="130"/>
        <v>-14.543113514327615</v>
      </c>
      <c r="L674" s="32">
        <f t="shared" si="134"/>
        <v>28541300</v>
      </c>
      <c r="M674" s="32">
        <f t="shared" si="135"/>
        <v>29363268.864856724</v>
      </c>
      <c r="N674" s="34">
        <f t="shared" si="136"/>
        <v>29508700</v>
      </c>
      <c r="O674" s="34">
        <f t="shared" si="137"/>
        <v>821968.8648567237</v>
      </c>
      <c r="P674" s="34">
        <f t="shared" si="138"/>
        <v>967400</v>
      </c>
      <c r="Q674" s="60">
        <f t="shared" si="140"/>
        <v>821968.8648567237</v>
      </c>
      <c r="R674" s="60">
        <f t="shared" si="139"/>
        <v>821968.8648567237</v>
      </c>
      <c r="S674" s="61">
        <f t="shared" si="131"/>
        <v>2.8799279109806619E-2</v>
      </c>
    </row>
    <row r="675" spans="1:19" x14ac:dyDescent="0.25">
      <c r="A675" s="7">
        <v>42306</v>
      </c>
      <c r="B675" s="9">
        <v>2926.75</v>
      </c>
      <c r="C675">
        <f>+VLOOKUP($A675,'USD X Barril WTI'!$A$6060:$B$8189,2,0)</f>
        <v>46.02</v>
      </c>
      <c r="D675" s="36">
        <f>+IFERROR(VLOOKUP($A675,'TASA INTERVENCIÓN'!$A$9:$B$4757,2,0),D674)</f>
        <v>4.7500000000000001E-2</v>
      </c>
      <c r="E675" s="52">
        <v>2.5000000000000001E-3</v>
      </c>
      <c r="F675">
        <f t="shared" si="141"/>
        <v>4.488778054862852E-2</v>
      </c>
      <c r="G675">
        <f t="shared" si="142"/>
        <v>1.0108858222282426</v>
      </c>
      <c r="H675" s="56">
        <f t="shared" si="132"/>
        <v>26.413380447543375</v>
      </c>
      <c r="I675" s="55">
        <f t="shared" si="133"/>
        <v>3011.4368411015962</v>
      </c>
      <c r="J675" s="33">
        <f t="shared" si="143"/>
        <v>2937.6503669033559</v>
      </c>
      <c r="K675" s="34">
        <f t="shared" si="130"/>
        <v>10.900366903355916</v>
      </c>
      <c r="L675" s="32">
        <f t="shared" si="134"/>
        <v>28554400</v>
      </c>
      <c r="M675" s="32">
        <f t="shared" si="135"/>
        <v>29376503.669033561</v>
      </c>
      <c r="N675" s="34">
        <f t="shared" si="136"/>
        <v>29267500</v>
      </c>
      <c r="O675" s="34">
        <f t="shared" si="137"/>
        <v>822103.6690335609</v>
      </c>
      <c r="P675" s="34">
        <f t="shared" si="138"/>
        <v>713100</v>
      </c>
      <c r="Q675" s="60">
        <f t="shared" si="140"/>
        <v>822103.6690335609</v>
      </c>
      <c r="R675" s="60">
        <f t="shared" si="139"/>
        <v>822103.6690335609</v>
      </c>
      <c r="S675" s="61">
        <f t="shared" si="131"/>
        <v>2.8790787725659125E-2</v>
      </c>
    </row>
    <row r="676" spans="1:19" x14ac:dyDescent="0.25">
      <c r="A676" s="7">
        <v>42307</v>
      </c>
      <c r="B676" s="8">
        <v>2921.32</v>
      </c>
      <c r="C676">
        <f>+VLOOKUP($A676,'USD X Barril WTI'!$A$6060:$B$8189,2,0)</f>
        <v>46.6</v>
      </c>
      <c r="D676" s="36">
        <f>+IFERROR(VLOOKUP($A676,'TASA INTERVENCIÓN'!$A$9:$B$4757,2,0),D675)</f>
        <v>4.7500000000000001E-2</v>
      </c>
      <c r="E676" s="52">
        <v>2.5000000000000001E-3</v>
      </c>
      <c r="F676">
        <f t="shared" si="141"/>
        <v>4.488778054862852E-2</v>
      </c>
      <c r="G676">
        <f t="shared" si="142"/>
        <v>1.0108858222282426</v>
      </c>
      <c r="H676" s="56">
        <f t="shared" si="132"/>
        <v>26.413380447543375</v>
      </c>
      <c r="I676" s="55">
        <f t="shared" si="133"/>
        <v>3005.947731086897</v>
      </c>
      <c r="J676" s="33">
        <f t="shared" si="143"/>
        <v>2937.529132055935</v>
      </c>
      <c r="K676" s="34">
        <f t="shared" si="130"/>
        <v>16.209132055934788</v>
      </c>
      <c r="L676" s="32">
        <f t="shared" si="134"/>
        <v>28553200</v>
      </c>
      <c r="M676" s="32">
        <f t="shared" si="135"/>
        <v>29375291.320559349</v>
      </c>
      <c r="N676" s="34">
        <f t="shared" si="136"/>
        <v>29213200</v>
      </c>
      <c r="O676" s="34">
        <f t="shared" si="137"/>
        <v>822091.32055934891</v>
      </c>
      <c r="P676" s="34">
        <f t="shared" si="138"/>
        <v>660000</v>
      </c>
      <c r="Q676" s="60">
        <f t="shared" si="140"/>
        <v>822091.32055934891</v>
      </c>
      <c r="R676" s="60">
        <f t="shared" si="139"/>
        <v>822091.32055934891</v>
      </c>
      <c r="S676" s="61">
        <f t="shared" si="131"/>
        <v>2.8791565238199184E-2</v>
      </c>
    </row>
    <row r="677" spans="1:19" x14ac:dyDescent="0.25">
      <c r="A677" s="7">
        <v>42308</v>
      </c>
      <c r="B677" s="9">
        <v>2897.83</v>
      </c>
      <c r="C677" t="e">
        <f>+VLOOKUP($A677,'USD X Barril WTI'!$A$6060:$B$8189,2,0)</f>
        <v>#N/A</v>
      </c>
      <c r="D677" s="36">
        <f>+IFERROR(VLOOKUP($A677,'TASA INTERVENCIÓN'!$A$9:$B$4757,2,0),D676)</f>
        <v>4.7500000000000001E-2</v>
      </c>
      <c r="E677" s="52">
        <v>2.5000000000000001E-3</v>
      </c>
      <c r="F677">
        <f t="shared" si="141"/>
        <v>4.488778054862852E-2</v>
      </c>
      <c r="G677">
        <f t="shared" si="142"/>
        <v>1.0108858222282426</v>
      </c>
      <c r="H677" s="56">
        <f t="shared" si="132"/>
        <v>26.413380447543375</v>
      </c>
      <c r="I677" s="55">
        <f t="shared" si="133"/>
        <v>2982.2020231227552</v>
      </c>
      <c r="J677" s="33">
        <f t="shared" si="143"/>
        <v>2948.3594450922474</v>
      </c>
      <c r="K677" s="34">
        <f t="shared" ref="K677:K740" si="144">+J677-B677</f>
        <v>50.529445092247443</v>
      </c>
      <c r="L677" s="32">
        <f t="shared" si="134"/>
        <v>28660400</v>
      </c>
      <c r="M677" s="32">
        <f t="shared" si="135"/>
        <v>29483594.450922474</v>
      </c>
      <c r="N677" s="34">
        <f t="shared" si="136"/>
        <v>28978300</v>
      </c>
      <c r="O677" s="34">
        <f t="shared" si="137"/>
        <v>823194.45092247427</v>
      </c>
      <c r="P677" s="34">
        <f t="shared" si="138"/>
        <v>317900</v>
      </c>
      <c r="Q677" s="60">
        <f t="shared" si="140"/>
        <v>823194.45092247427</v>
      </c>
      <c r="R677" s="60">
        <f t="shared" si="139"/>
        <v>823194.45092247427</v>
      </c>
      <c r="S677" s="61">
        <f t="shared" ref="S677:S740" si="145">+R677/L677</f>
        <v>2.8722364339732673E-2</v>
      </c>
    </row>
    <row r="678" spans="1:19" x14ac:dyDescent="0.25">
      <c r="A678" s="7">
        <v>42309</v>
      </c>
      <c r="B678" s="8">
        <v>2897.83</v>
      </c>
      <c r="C678" t="e">
        <f>+VLOOKUP($A678,'USD X Barril WTI'!$A$6060:$B$8189,2,0)</f>
        <v>#N/A</v>
      </c>
      <c r="D678" s="36">
        <f>+IFERROR(VLOOKUP($A678,'TASA INTERVENCIÓN'!$A$9:$B$4757,2,0),D677)</f>
        <v>4.7500000000000001E-2</v>
      </c>
      <c r="E678" s="52">
        <v>2.5000000000000001E-3</v>
      </c>
      <c r="F678">
        <f t="shared" si="141"/>
        <v>4.488778054862852E-2</v>
      </c>
      <c r="G678">
        <f t="shared" si="142"/>
        <v>1.0108858222282426</v>
      </c>
      <c r="H678" s="56">
        <f t="shared" ref="H678:H741" si="146">+_xlfn.STDEV.S(A588:A678)</f>
        <v>26.413380447543375</v>
      </c>
      <c r="I678" s="55">
        <f t="shared" ref="I678:I741" si="147">+(B678*G678)+($B$1644*H678)</f>
        <v>2982.2020231227552</v>
      </c>
      <c r="J678" s="33">
        <f t="shared" si="143"/>
        <v>2944.7931199972677</v>
      </c>
      <c r="K678" s="34">
        <f t="shared" si="144"/>
        <v>46.963119997267768</v>
      </c>
      <c r="L678" s="32">
        <f t="shared" ref="L678:L741" si="148">+$L$99*B586</f>
        <v>28625100.000000004</v>
      </c>
      <c r="M678" s="32">
        <f t="shared" ref="M678:M741" si="149">+($L$99*I586)</f>
        <v>29447931.199972678</v>
      </c>
      <c r="N678" s="34">
        <f t="shared" ref="N678:N741" si="150">+$L$99*B678</f>
        <v>28978300</v>
      </c>
      <c r="O678" s="34">
        <f t="shared" ref="O678:O741" si="151">+M678-L678</f>
        <v>822831.19997267425</v>
      </c>
      <c r="P678" s="34">
        <f t="shared" ref="P678:P741" si="152">+N678-L678</f>
        <v>353199.99999999627</v>
      </c>
      <c r="Q678" s="60">
        <f t="shared" si="140"/>
        <v>822831.19997267425</v>
      </c>
      <c r="R678" s="60">
        <f t="shared" ref="R678:R741" si="153">+M678-L678</f>
        <v>822831.19997267425</v>
      </c>
      <c r="S678" s="61">
        <f t="shared" si="145"/>
        <v>2.8745094339327169E-2</v>
      </c>
    </row>
    <row r="679" spans="1:19" x14ac:dyDescent="0.25">
      <c r="A679" s="7">
        <v>42310</v>
      </c>
      <c r="B679" s="9">
        <v>2897.83</v>
      </c>
      <c r="C679">
        <f>+VLOOKUP($A679,'USD X Barril WTI'!$A$6060:$B$8189,2,0)</f>
        <v>46.12</v>
      </c>
      <c r="D679" s="36">
        <f>+IFERROR(VLOOKUP($A679,'TASA INTERVENCIÓN'!$A$9:$B$4757,2,0),D678)</f>
        <v>4.7500000000000001E-2</v>
      </c>
      <c r="E679" s="52">
        <v>2.5000000000000001E-3</v>
      </c>
      <c r="F679">
        <f t="shared" si="141"/>
        <v>4.488778054862852E-2</v>
      </c>
      <c r="G679">
        <f t="shared" si="142"/>
        <v>1.0108858222282426</v>
      </c>
      <c r="H679" s="56">
        <f t="shared" si="146"/>
        <v>26.413380447543375</v>
      </c>
      <c r="I679" s="55">
        <f t="shared" si="147"/>
        <v>2982.2020231227552</v>
      </c>
      <c r="J679" s="33">
        <f t="shared" si="143"/>
        <v>2944.7931199972677</v>
      </c>
      <c r="K679" s="34">
        <f t="shared" si="144"/>
        <v>46.963119997267768</v>
      </c>
      <c r="L679" s="32">
        <f t="shared" si="148"/>
        <v>28625100.000000004</v>
      </c>
      <c r="M679" s="32">
        <f t="shared" si="149"/>
        <v>29447931.199972678</v>
      </c>
      <c r="N679" s="34">
        <f t="shared" si="150"/>
        <v>28978300</v>
      </c>
      <c r="O679" s="34">
        <f t="shared" si="151"/>
        <v>822831.19997267425</v>
      </c>
      <c r="P679" s="34">
        <f t="shared" si="152"/>
        <v>353199.99999999627</v>
      </c>
      <c r="Q679" s="60">
        <f t="shared" si="140"/>
        <v>822831.19997267425</v>
      </c>
      <c r="R679" s="60">
        <f t="shared" si="153"/>
        <v>822831.19997267425</v>
      </c>
      <c r="S679" s="61">
        <f t="shared" si="145"/>
        <v>2.8745094339327169E-2</v>
      </c>
    </row>
    <row r="680" spans="1:19" x14ac:dyDescent="0.25">
      <c r="A680" s="7">
        <v>42311</v>
      </c>
      <c r="B680" s="8">
        <v>2897.83</v>
      </c>
      <c r="C680">
        <f>+VLOOKUP($A680,'USD X Barril WTI'!$A$6060:$B$8189,2,0)</f>
        <v>47.88</v>
      </c>
      <c r="D680" s="36">
        <f>+IFERROR(VLOOKUP($A680,'TASA INTERVENCIÓN'!$A$9:$B$4757,2,0),D679)</f>
        <v>5.2499999999999998E-2</v>
      </c>
      <c r="E680" s="52">
        <v>2.5000000000000001E-3</v>
      </c>
      <c r="F680">
        <f t="shared" si="141"/>
        <v>4.9875311720698257E-2</v>
      </c>
      <c r="G680">
        <f t="shared" si="142"/>
        <v>1.0120734716710031</v>
      </c>
      <c r="H680" s="56">
        <f t="shared" si="146"/>
        <v>26.413380447543375</v>
      </c>
      <c r="I680" s="55">
        <f t="shared" si="147"/>
        <v>2985.6436293074698</v>
      </c>
      <c r="J680" s="33">
        <f t="shared" si="143"/>
        <v>2944.7931199972677</v>
      </c>
      <c r="K680" s="34">
        <f t="shared" si="144"/>
        <v>46.963119997267768</v>
      </c>
      <c r="L680" s="32">
        <f t="shared" si="148"/>
        <v>28625100.000000004</v>
      </c>
      <c r="M680" s="32">
        <f t="shared" si="149"/>
        <v>29447931.199972678</v>
      </c>
      <c r="N680" s="34">
        <f t="shared" si="150"/>
        <v>28978300</v>
      </c>
      <c r="O680" s="34">
        <f t="shared" si="151"/>
        <v>822831.19997267425</v>
      </c>
      <c r="P680" s="34">
        <f t="shared" si="152"/>
        <v>353199.99999999627</v>
      </c>
      <c r="Q680" s="60">
        <f t="shared" si="140"/>
        <v>822831.19997267425</v>
      </c>
      <c r="R680" s="60">
        <f t="shared" si="153"/>
        <v>822831.19997267425</v>
      </c>
      <c r="S680" s="61">
        <f t="shared" si="145"/>
        <v>2.8745094339327169E-2</v>
      </c>
    </row>
    <row r="681" spans="1:19" x14ac:dyDescent="0.25">
      <c r="A681" s="7">
        <v>42312</v>
      </c>
      <c r="B681" s="9">
        <v>2825.25</v>
      </c>
      <c r="C681">
        <f>+VLOOKUP($A681,'USD X Barril WTI'!$A$6060:$B$8189,2,0)</f>
        <v>46.32</v>
      </c>
      <c r="D681" s="36">
        <f>+IFERROR(VLOOKUP($A681,'TASA INTERVENCIÓN'!$A$9:$B$4757,2,0),D680)</f>
        <v>5.2499999999999998E-2</v>
      </c>
      <c r="E681" s="52">
        <v>2.5000000000000001E-3</v>
      </c>
      <c r="F681">
        <f t="shared" si="141"/>
        <v>4.9875311720698257E-2</v>
      </c>
      <c r="G681">
        <f t="shared" si="142"/>
        <v>1.0120734716710031</v>
      </c>
      <c r="H681" s="56">
        <f t="shared" si="146"/>
        <v>26.413380447543375</v>
      </c>
      <c r="I681" s="55">
        <f t="shared" si="147"/>
        <v>2912.1873367335884</v>
      </c>
      <c r="J681" s="33">
        <f t="shared" si="143"/>
        <v>2985.6795722901384</v>
      </c>
      <c r="K681" s="34">
        <f t="shared" si="144"/>
        <v>160.42957229013837</v>
      </c>
      <c r="L681" s="32">
        <f t="shared" si="148"/>
        <v>29029800</v>
      </c>
      <c r="M681" s="32">
        <f t="shared" si="149"/>
        <v>29856795.722901385</v>
      </c>
      <c r="N681" s="34">
        <f t="shared" si="150"/>
        <v>28252500</v>
      </c>
      <c r="O681" s="34">
        <f t="shared" si="151"/>
        <v>826995.72290138528</v>
      </c>
      <c r="P681" s="34">
        <f t="shared" si="152"/>
        <v>-777300</v>
      </c>
      <c r="Q681" s="60">
        <f t="shared" si="140"/>
        <v>49695.722901385278</v>
      </c>
      <c r="R681" s="60">
        <f t="shared" si="153"/>
        <v>826995.72290138528</v>
      </c>
      <c r="S681" s="61">
        <f t="shared" si="145"/>
        <v>2.8487820202047043E-2</v>
      </c>
    </row>
    <row r="682" spans="1:19" x14ac:dyDescent="0.25">
      <c r="A682" s="7">
        <v>42313</v>
      </c>
      <c r="B682" s="8">
        <v>2819.63</v>
      </c>
      <c r="C682">
        <f>+VLOOKUP($A682,'USD X Barril WTI'!$A$6060:$B$8189,2,0)</f>
        <v>45.27</v>
      </c>
      <c r="D682" s="36">
        <f>+IFERROR(VLOOKUP($A682,'TASA INTERVENCIÓN'!$A$9:$B$4757,2,0),D681)</f>
        <v>5.2499999999999998E-2</v>
      </c>
      <c r="E682" s="52">
        <v>2.5000000000000001E-3</v>
      </c>
      <c r="F682">
        <f t="shared" si="141"/>
        <v>4.9875311720698257E-2</v>
      </c>
      <c r="G682">
        <f t="shared" si="142"/>
        <v>1.0120734716710031</v>
      </c>
      <c r="H682" s="56">
        <f t="shared" si="146"/>
        <v>26.413380447543375</v>
      </c>
      <c r="I682" s="55">
        <f t="shared" si="147"/>
        <v>2906.4994838227976</v>
      </c>
      <c r="J682" s="33">
        <f t="shared" si="143"/>
        <v>2989.6904251589963</v>
      </c>
      <c r="K682" s="34">
        <f t="shared" si="144"/>
        <v>170.06042515899617</v>
      </c>
      <c r="L682" s="32">
        <f t="shared" si="148"/>
        <v>29069500</v>
      </c>
      <c r="M682" s="32">
        <f t="shared" si="149"/>
        <v>29896904.251589961</v>
      </c>
      <c r="N682" s="34">
        <f t="shared" si="150"/>
        <v>28196300</v>
      </c>
      <c r="O682" s="34">
        <f t="shared" si="151"/>
        <v>827404.25158996135</v>
      </c>
      <c r="P682" s="34">
        <f t="shared" si="152"/>
        <v>-873200</v>
      </c>
      <c r="Q682" s="60">
        <f t="shared" si="140"/>
        <v>-45795.74841003865</v>
      </c>
      <c r="R682" s="60">
        <f t="shared" si="153"/>
        <v>827404.25158996135</v>
      </c>
      <c r="S682" s="61">
        <f t="shared" si="145"/>
        <v>2.846296811400132E-2</v>
      </c>
    </row>
    <row r="683" spans="1:19" x14ac:dyDescent="0.25">
      <c r="A683" s="7">
        <v>42314</v>
      </c>
      <c r="B683" s="9">
        <v>2853.32</v>
      </c>
      <c r="C683">
        <f>+VLOOKUP($A683,'USD X Barril WTI'!$A$6060:$B$8189,2,0)</f>
        <v>44.32</v>
      </c>
      <c r="D683" s="36">
        <f>+IFERROR(VLOOKUP($A683,'TASA INTERVENCIÓN'!$A$9:$B$4757,2,0),D682)</f>
        <v>5.2499999999999998E-2</v>
      </c>
      <c r="E683" s="52">
        <v>2.5000000000000001E-3</v>
      </c>
      <c r="F683">
        <f t="shared" si="141"/>
        <v>4.9875311720698257E-2</v>
      </c>
      <c r="G683">
        <f t="shared" si="142"/>
        <v>1.0120734716710031</v>
      </c>
      <c r="H683" s="56">
        <f t="shared" si="146"/>
        <v>26.413380447543375</v>
      </c>
      <c r="I683" s="55">
        <f t="shared" si="147"/>
        <v>2940.5962390833938</v>
      </c>
      <c r="J683" s="33">
        <f t="shared" si="143"/>
        <v>3029.1119563788584</v>
      </c>
      <c r="K683" s="34">
        <f t="shared" si="144"/>
        <v>175.79195637885823</v>
      </c>
      <c r="L683" s="32">
        <f t="shared" si="148"/>
        <v>29459699.999999996</v>
      </c>
      <c r="M683" s="32">
        <f t="shared" si="149"/>
        <v>30291119.563788585</v>
      </c>
      <c r="N683" s="34">
        <f t="shared" si="150"/>
        <v>28533200</v>
      </c>
      <c r="O683" s="34">
        <f t="shared" si="151"/>
        <v>831419.56378858909</v>
      </c>
      <c r="P683" s="34">
        <f t="shared" si="152"/>
        <v>-926499.99999999627</v>
      </c>
      <c r="Q683" s="60">
        <f t="shared" si="140"/>
        <v>-95080.436211407185</v>
      </c>
      <c r="R683" s="60">
        <f t="shared" si="153"/>
        <v>831419.56378858909</v>
      </c>
      <c r="S683" s="61">
        <f t="shared" si="145"/>
        <v>2.8222268515585333E-2</v>
      </c>
    </row>
    <row r="684" spans="1:19" x14ac:dyDescent="0.25">
      <c r="A684" s="7">
        <v>42315</v>
      </c>
      <c r="B684" s="8">
        <v>2896.19</v>
      </c>
      <c r="C684" t="e">
        <f>+VLOOKUP($A684,'USD X Barril WTI'!$A$6060:$B$8189,2,0)</f>
        <v>#N/A</v>
      </c>
      <c r="D684" s="36">
        <f>+IFERROR(VLOOKUP($A684,'TASA INTERVENCIÓN'!$A$9:$B$4757,2,0),D683)</f>
        <v>5.2499999999999998E-2</v>
      </c>
      <c r="E684" s="52">
        <v>2.5000000000000001E-3</v>
      </c>
      <c r="F684">
        <f t="shared" si="141"/>
        <v>4.9875311720698257E-2</v>
      </c>
      <c r="G684">
        <f t="shared" si="142"/>
        <v>1.0120734716710031</v>
      </c>
      <c r="H684" s="56">
        <f t="shared" si="146"/>
        <v>26.413380447543375</v>
      </c>
      <c r="I684" s="55">
        <f t="shared" si="147"/>
        <v>2983.9838288139294</v>
      </c>
      <c r="J684" s="33">
        <f t="shared" si="143"/>
        <v>3038.5480686698247</v>
      </c>
      <c r="K684" s="34">
        <f t="shared" si="144"/>
        <v>142.35806866982466</v>
      </c>
      <c r="L684" s="32">
        <f t="shared" si="148"/>
        <v>29553100</v>
      </c>
      <c r="M684" s="32">
        <f t="shared" si="149"/>
        <v>30385480.686698247</v>
      </c>
      <c r="N684" s="34">
        <f t="shared" si="150"/>
        <v>28961900</v>
      </c>
      <c r="O684" s="34">
        <f t="shared" si="151"/>
        <v>832380.68669824675</v>
      </c>
      <c r="P684" s="34">
        <f t="shared" si="152"/>
        <v>-591200</v>
      </c>
      <c r="Q684" s="60">
        <f t="shared" ref="Q684:Q747" si="154">+IF(P684&gt;0,M684-L684,O684+P684)</f>
        <v>241180.68669824675</v>
      </c>
      <c r="R684" s="60">
        <f t="shared" si="153"/>
        <v>832380.68669824675</v>
      </c>
      <c r="S684" s="61">
        <f t="shared" si="145"/>
        <v>2.8165596390843827E-2</v>
      </c>
    </row>
    <row r="685" spans="1:19" x14ac:dyDescent="0.25">
      <c r="A685" s="7">
        <v>42316</v>
      </c>
      <c r="B685" s="9">
        <v>2896.19</v>
      </c>
      <c r="C685" t="e">
        <f>+VLOOKUP($A685,'USD X Barril WTI'!$A$6060:$B$8189,2,0)</f>
        <v>#N/A</v>
      </c>
      <c r="D685" s="36">
        <f>+IFERROR(VLOOKUP($A685,'TASA INTERVENCIÓN'!$A$9:$B$4757,2,0),D684)</f>
        <v>5.2499999999999998E-2</v>
      </c>
      <c r="E685" s="52">
        <v>2.5000000000000001E-3</v>
      </c>
      <c r="F685">
        <f t="shared" si="141"/>
        <v>4.9875311720698257E-2</v>
      </c>
      <c r="G685">
        <f t="shared" si="142"/>
        <v>1.0120734716710031</v>
      </c>
      <c r="H685" s="56">
        <f t="shared" si="146"/>
        <v>26.413380447543375</v>
      </c>
      <c r="I685" s="55">
        <f t="shared" si="147"/>
        <v>2983.9838288139294</v>
      </c>
      <c r="J685" s="33">
        <f t="shared" si="143"/>
        <v>3038.5480686698247</v>
      </c>
      <c r="K685" s="34">
        <f t="shared" si="144"/>
        <v>142.35806866982466</v>
      </c>
      <c r="L685" s="32">
        <f t="shared" si="148"/>
        <v>29553100</v>
      </c>
      <c r="M685" s="32">
        <f t="shared" si="149"/>
        <v>30385480.686698247</v>
      </c>
      <c r="N685" s="34">
        <f t="shared" si="150"/>
        <v>28961900</v>
      </c>
      <c r="O685" s="34">
        <f t="shared" si="151"/>
        <v>832380.68669824675</v>
      </c>
      <c r="P685" s="34">
        <f t="shared" si="152"/>
        <v>-591200</v>
      </c>
      <c r="Q685" s="60">
        <f t="shared" si="154"/>
        <v>241180.68669824675</v>
      </c>
      <c r="R685" s="60">
        <f t="shared" si="153"/>
        <v>832380.68669824675</v>
      </c>
      <c r="S685" s="61">
        <f t="shared" si="145"/>
        <v>2.8165596390843827E-2</v>
      </c>
    </row>
    <row r="686" spans="1:19" x14ac:dyDescent="0.25">
      <c r="A686" s="7">
        <v>42317</v>
      </c>
      <c r="B686" s="8">
        <v>2896.19</v>
      </c>
      <c r="C686">
        <f>+VLOOKUP($A686,'USD X Barril WTI'!$A$6060:$B$8189,2,0)</f>
        <v>43.87</v>
      </c>
      <c r="D686" s="36">
        <f>+IFERROR(VLOOKUP($A686,'TASA INTERVENCIÓN'!$A$9:$B$4757,2,0),D685)</f>
        <v>5.2499999999999998E-2</v>
      </c>
      <c r="E686" s="52">
        <v>2.5000000000000001E-3</v>
      </c>
      <c r="F686">
        <f t="shared" si="141"/>
        <v>4.9875311720698257E-2</v>
      </c>
      <c r="G686">
        <f t="shared" si="142"/>
        <v>1.0120734716710031</v>
      </c>
      <c r="H686" s="56">
        <f t="shared" si="146"/>
        <v>26.413380447543375</v>
      </c>
      <c r="I686" s="55">
        <f t="shared" si="147"/>
        <v>2983.9838288139294</v>
      </c>
      <c r="J686" s="33">
        <f t="shared" si="143"/>
        <v>3038.5480686698247</v>
      </c>
      <c r="K686" s="34">
        <f t="shared" si="144"/>
        <v>142.35806866982466</v>
      </c>
      <c r="L686" s="32">
        <f t="shared" si="148"/>
        <v>29553100</v>
      </c>
      <c r="M686" s="32">
        <f t="shared" si="149"/>
        <v>30385480.686698247</v>
      </c>
      <c r="N686" s="34">
        <f t="shared" si="150"/>
        <v>28961900</v>
      </c>
      <c r="O686" s="34">
        <f t="shared" si="151"/>
        <v>832380.68669824675</v>
      </c>
      <c r="P686" s="34">
        <f t="shared" si="152"/>
        <v>-591200</v>
      </c>
      <c r="Q686" s="60">
        <f t="shared" si="154"/>
        <v>241180.68669824675</v>
      </c>
      <c r="R686" s="60">
        <f t="shared" si="153"/>
        <v>832380.68669824675</v>
      </c>
      <c r="S686" s="61">
        <f t="shared" si="145"/>
        <v>2.8165596390843827E-2</v>
      </c>
    </row>
    <row r="687" spans="1:19" x14ac:dyDescent="0.25">
      <c r="A687" s="7">
        <v>42318</v>
      </c>
      <c r="B687" s="9">
        <v>2921.15</v>
      </c>
      <c r="C687">
        <f>+VLOOKUP($A687,'USD X Barril WTI'!$A$6060:$B$8189,2,0)</f>
        <v>44.23</v>
      </c>
      <c r="D687" s="36">
        <f>+IFERROR(VLOOKUP($A687,'TASA INTERVENCIÓN'!$A$9:$B$4757,2,0),D686)</f>
        <v>5.2499999999999998E-2</v>
      </c>
      <c r="E687" s="52">
        <v>2.5000000000000001E-3</v>
      </c>
      <c r="F687">
        <f t="shared" si="141"/>
        <v>4.9875311720698257E-2</v>
      </c>
      <c r="G687">
        <f t="shared" si="142"/>
        <v>1.0120734716710031</v>
      </c>
      <c r="H687" s="56">
        <f t="shared" si="146"/>
        <v>26.413380447543375</v>
      </c>
      <c r="I687" s="55">
        <f t="shared" si="147"/>
        <v>3009.245182666838</v>
      </c>
      <c r="J687" s="33">
        <f t="shared" si="143"/>
        <v>3038.5480686698247</v>
      </c>
      <c r="K687" s="34">
        <f t="shared" si="144"/>
        <v>117.39806866982462</v>
      </c>
      <c r="L687" s="32">
        <f t="shared" si="148"/>
        <v>29553100</v>
      </c>
      <c r="M687" s="32">
        <f t="shared" si="149"/>
        <v>30385480.686698247</v>
      </c>
      <c r="N687" s="34">
        <f t="shared" si="150"/>
        <v>29211500</v>
      </c>
      <c r="O687" s="34">
        <f t="shared" si="151"/>
        <v>832380.68669824675</v>
      </c>
      <c r="P687" s="34">
        <f t="shared" si="152"/>
        <v>-341600</v>
      </c>
      <c r="Q687" s="60">
        <f t="shared" si="154"/>
        <v>490780.68669824675</v>
      </c>
      <c r="R687" s="60">
        <f t="shared" si="153"/>
        <v>832380.68669824675</v>
      </c>
      <c r="S687" s="61">
        <f t="shared" si="145"/>
        <v>2.8165596390843827E-2</v>
      </c>
    </row>
    <row r="688" spans="1:19" x14ac:dyDescent="0.25">
      <c r="A688" s="7">
        <v>42319</v>
      </c>
      <c r="B688" s="8">
        <v>2935.86</v>
      </c>
      <c r="C688">
        <f>+VLOOKUP($A688,'USD X Barril WTI'!$A$6060:$B$8189,2,0)</f>
        <v>42.95</v>
      </c>
      <c r="D688" s="36">
        <f>+IFERROR(VLOOKUP($A688,'TASA INTERVENCIÓN'!$A$9:$B$4757,2,0),D687)</f>
        <v>5.2499999999999998E-2</v>
      </c>
      <c r="E688" s="52">
        <v>2.5000000000000001E-3</v>
      </c>
      <c r="F688">
        <f t="shared" si="141"/>
        <v>4.9875311720698257E-2</v>
      </c>
      <c r="G688">
        <f t="shared" si="142"/>
        <v>1.0120734716710031</v>
      </c>
      <c r="H688" s="56">
        <f t="shared" si="146"/>
        <v>26.413380447543375</v>
      </c>
      <c r="I688" s="55">
        <f t="shared" si="147"/>
        <v>3024.1327834351182</v>
      </c>
      <c r="J688" s="33">
        <f t="shared" si="143"/>
        <v>2996.257312727656</v>
      </c>
      <c r="K688" s="34">
        <f t="shared" si="144"/>
        <v>60.397312727655844</v>
      </c>
      <c r="L688" s="32">
        <f t="shared" si="148"/>
        <v>29134500</v>
      </c>
      <c r="M688" s="32">
        <f t="shared" si="149"/>
        <v>29962573.127276558</v>
      </c>
      <c r="N688" s="34">
        <f t="shared" si="150"/>
        <v>29358600</v>
      </c>
      <c r="O688" s="34">
        <f t="shared" si="151"/>
        <v>828073.12727655843</v>
      </c>
      <c r="P688" s="34">
        <f t="shared" si="152"/>
        <v>224100</v>
      </c>
      <c r="Q688" s="60">
        <f t="shared" si="154"/>
        <v>828073.12727655843</v>
      </c>
      <c r="R688" s="60">
        <f t="shared" si="153"/>
        <v>828073.12727655843</v>
      </c>
      <c r="S688" s="61">
        <f t="shared" si="145"/>
        <v>2.8422424523384938E-2</v>
      </c>
    </row>
    <row r="689" spans="1:19" x14ac:dyDescent="0.25">
      <c r="A689" s="7">
        <v>42320</v>
      </c>
      <c r="B689" s="9">
        <v>2935.86</v>
      </c>
      <c r="C689">
        <f>+VLOOKUP($A689,'USD X Barril WTI'!$A$6060:$B$8189,2,0)</f>
        <v>41.74</v>
      </c>
      <c r="D689" s="36">
        <f>+IFERROR(VLOOKUP($A689,'TASA INTERVENCIÓN'!$A$9:$B$4757,2,0),D688)</f>
        <v>5.2499999999999998E-2</v>
      </c>
      <c r="E689" s="52">
        <v>2.5000000000000001E-3</v>
      </c>
      <c r="F689">
        <f t="shared" si="141"/>
        <v>4.9875311720698257E-2</v>
      </c>
      <c r="G689">
        <f t="shared" si="142"/>
        <v>1.0120734716710031</v>
      </c>
      <c r="H689" s="56">
        <f t="shared" si="146"/>
        <v>26.413380447543375</v>
      </c>
      <c r="I689" s="55">
        <f t="shared" si="147"/>
        <v>3024.1327834351182</v>
      </c>
      <c r="J689" s="33">
        <f t="shared" si="143"/>
        <v>3027.0913755885013</v>
      </c>
      <c r="K689" s="34">
        <f t="shared" si="144"/>
        <v>91.231375588501123</v>
      </c>
      <c r="L689" s="32">
        <f t="shared" si="148"/>
        <v>29439699.999999996</v>
      </c>
      <c r="M689" s="32">
        <f t="shared" si="149"/>
        <v>30270913.755885012</v>
      </c>
      <c r="N689" s="34">
        <f t="shared" si="150"/>
        <v>29358600</v>
      </c>
      <c r="O689" s="34">
        <f t="shared" si="151"/>
        <v>831213.75588501617</v>
      </c>
      <c r="P689" s="34">
        <f t="shared" si="152"/>
        <v>-81099.999999996275</v>
      </c>
      <c r="Q689" s="60">
        <f t="shared" si="154"/>
        <v>750113.7558850199</v>
      </c>
      <c r="R689" s="60">
        <f t="shared" si="153"/>
        <v>831213.75588501617</v>
      </c>
      <c r="S689" s="61">
        <f t="shared" si="145"/>
        <v>2.823445061889273E-2</v>
      </c>
    </row>
    <row r="690" spans="1:19" x14ac:dyDescent="0.25">
      <c r="A690" s="7">
        <v>42321</v>
      </c>
      <c r="B690" s="8">
        <v>3009.36</v>
      </c>
      <c r="C690">
        <f>+VLOOKUP($A690,'USD X Barril WTI'!$A$6060:$B$8189,2,0)</f>
        <v>40.69</v>
      </c>
      <c r="D690" s="36">
        <f>+IFERROR(VLOOKUP($A690,'TASA INTERVENCIÓN'!$A$9:$B$4757,2,0),D689)</f>
        <v>5.2499999999999998E-2</v>
      </c>
      <c r="E690" s="52">
        <v>2.5000000000000001E-3</v>
      </c>
      <c r="F690">
        <f t="shared" si="141"/>
        <v>4.9875311720698257E-2</v>
      </c>
      <c r="G690">
        <f t="shared" si="142"/>
        <v>1.0120734716710031</v>
      </c>
      <c r="H690" s="56">
        <f t="shared" si="146"/>
        <v>26.413380447543375</v>
      </c>
      <c r="I690" s="55">
        <f t="shared" si="147"/>
        <v>3098.5201836029369</v>
      </c>
      <c r="J690" s="33">
        <f t="shared" si="143"/>
        <v>3020.6861344830704</v>
      </c>
      <c r="K690" s="34">
        <f t="shared" si="144"/>
        <v>11.326134483070291</v>
      </c>
      <c r="L690" s="32">
        <f t="shared" si="148"/>
        <v>29376300</v>
      </c>
      <c r="M690" s="32">
        <f t="shared" si="149"/>
        <v>30206861.344830703</v>
      </c>
      <c r="N690" s="34">
        <f t="shared" si="150"/>
        <v>30093600</v>
      </c>
      <c r="O690" s="34">
        <f t="shared" si="151"/>
        <v>830561.34483070299</v>
      </c>
      <c r="P690" s="34">
        <f t="shared" si="152"/>
        <v>717300</v>
      </c>
      <c r="Q690" s="60">
        <f t="shared" si="154"/>
        <v>830561.34483070299</v>
      </c>
      <c r="R690" s="60">
        <f t="shared" si="153"/>
        <v>830561.34483070299</v>
      </c>
      <c r="S690" s="61">
        <f t="shared" si="145"/>
        <v>2.8273177521699566E-2</v>
      </c>
    </row>
    <row r="691" spans="1:19" x14ac:dyDescent="0.25">
      <c r="A691" s="7">
        <v>42322</v>
      </c>
      <c r="B691" s="9">
        <v>3073.23</v>
      </c>
      <c r="C691" t="e">
        <f>+VLOOKUP($A691,'USD X Barril WTI'!$A$6060:$B$8189,2,0)</f>
        <v>#N/A</v>
      </c>
      <c r="D691" s="36">
        <f>+IFERROR(VLOOKUP($A691,'TASA INTERVENCIÓN'!$A$9:$B$4757,2,0),D690)</f>
        <v>5.2499999999999998E-2</v>
      </c>
      <c r="E691" s="52">
        <v>2.5000000000000001E-3</v>
      </c>
      <c r="F691">
        <f t="shared" si="141"/>
        <v>4.9875311720698257E-2</v>
      </c>
      <c r="G691">
        <f t="shared" si="142"/>
        <v>1.0120734716710031</v>
      </c>
      <c r="H691" s="56">
        <f t="shared" si="146"/>
        <v>26.413380447543375</v>
      </c>
      <c r="I691" s="55">
        <f t="shared" si="147"/>
        <v>3163.1613162385638</v>
      </c>
      <c r="J691" s="33">
        <f t="shared" si="143"/>
        <v>3049.4693078417035</v>
      </c>
      <c r="K691" s="34">
        <f t="shared" si="144"/>
        <v>-23.760692158296479</v>
      </c>
      <c r="L691" s="32">
        <f t="shared" si="148"/>
        <v>29661200</v>
      </c>
      <c r="M691" s="32">
        <f t="shared" si="149"/>
        <v>30494693.078417037</v>
      </c>
      <c r="N691" s="34">
        <f t="shared" si="150"/>
        <v>30732300</v>
      </c>
      <c r="O691" s="34">
        <f t="shared" si="151"/>
        <v>833493.07841703668</v>
      </c>
      <c r="P691" s="34">
        <f t="shared" si="152"/>
        <v>1071100</v>
      </c>
      <c r="Q691" s="60">
        <f t="shared" si="154"/>
        <v>833493.07841703668</v>
      </c>
      <c r="R691" s="60">
        <f t="shared" si="153"/>
        <v>833493.07841703668</v>
      </c>
      <c r="S691" s="61">
        <f t="shared" si="145"/>
        <v>2.8100450366709259E-2</v>
      </c>
    </row>
    <row r="692" spans="1:19" x14ac:dyDescent="0.25">
      <c r="A692" s="7">
        <v>42323</v>
      </c>
      <c r="B692" s="8">
        <v>3073.23</v>
      </c>
      <c r="C692" t="e">
        <f>+VLOOKUP($A692,'USD X Barril WTI'!$A$6060:$B$8189,2,0)</f>
        <v>#N/A</v>
      </c>
      <c r="D692" s="36">
        <f>+IFERROR(VLOOKUP($A692,'TASA INTERVENCIÓN'!$A$9:$B$4757,2,0),D691)</f>
        <v>5.2499999999999998E-2</v>
      </c>
      <c r="E692" s="52">
        <v>2.5000000000000001E-3</v>
      </c>
      <c r="F692">
        <f t="shared" si="141"/>
        <v>4.9875311720698257E-2</v>
      </c>
      <c r="G692">
        <f t="shared" si="142"/>
        <v>1.0120734716710031</v>
      </c>
      <c r="H692" s="56">
        <f t="shared" si="146"/>
        <v>26.413380447543375</v>
      </c>
      <c r="I692" s="55">
        <f t="shared" si="147"/>
        <v>3163.1613162385638</v>
      </c>
      <c r="J692" s="33">
        <f t="shared" si="143"/>
        <v>3066.6442445597368</v>
      </c>
      <c r="K692" s="34">
        <f t="shared" si="144"/>
        <v>-6.5857554402632559</v>
      </c>
      <c r="L692" s="32">
        <f t="shared" si="148"/>
        <v>29831200</v>
      </c>
      <c r="M692" s="32">
        <f t="shared" si="149"/>
        <v>30666442.445597369</v>
      </c>
      <c r="N692" s="34">
        <f t="shared" si="150"/>
        <v>30732300</v>
      </c>
      <c r="O692" s="34">
        <f t="shared" si="151"/>
        <v>835242.44559736922</v>
      </c>
      <c r="P692" s="34">
        <f t="shared" si="152"/>
        <v>901100</v>
      </c>
      <c r="Q692" s="60">
        <f t="shared" si="154"/>
        <v>835242.44559736922</v>
      </c>
      <c r="R692" s="60">
        <f t="shared" si="153"/>
        <v>835242.44559736922</v>
      </c>
      <c r="S692" s="61">
        <f t="shared" si="145"/>
        <v>2.7998955643667344E-2</v>
      </c>
    </row>
    <row r="693" spans="1:19" x14ac:dyDescent="0.25">
      <c r="A693" s="7">
        <v>42324</v>
      </c>
      <c r="B693" s="9">
        <v>3073.23</v>
      </c>
      <c r="C693">
        <f>+VLOOKUP($A693,'USD X Barril WTI'!$A$6060:$B$8189,2,0)</f>
        <v>41.68</v>
      </c>
      <c r="D693" s="36">
        <f>+IFERROR(VLOOKUP($A693,'TASA INTERVENCIÓN'!$A$9:$B$4757,2,0),D692)</f>
        <v>5.2499999999999998E-2</v>
      </c>
      <c r="E693" s="52">
        <v>2.5000000000000001E-3</v>
      </c>
      <c r="F693">
        <f t="shared" si="141"/>
        <v>4.9875311720698257E-2</v>
      </c>
      <c r="G693">
        <f t="shared" si="142"/>
        <v>1.0120734716710031</v>
      </c>
      <c r="H693" s="56">
        <f t="shared" si="146"/>
        <v>26.413380447543375</v>
      </c>
      <c r="I693" s="55">
        <f t="shared" si="147"/>
        <v>3163.1613162385638</v>
      </c>
      <c r="J693" s="33">
        <f t="shared" si="143"/>
        <v>3066.6442445597368</v>
      </c>
      <c r="K693" s="34">
        <f t="shared" si="144"/>
        <v>-6.5857554402632559</v>
      </c>
      <c r="L693" s="32">
        <f t="shared" si="148"/>
        <v>29831200</v>
      </c>
      <c r="M693" s="32">
        <f t="shared" si="149"/>
        <v>30666442.445597369</v>
      </c>
      <c r="N693" s="34">
        <f t="shared" si="150"/>
        <v>30732300</v>
      </c>
      <c r="O693" s="34">
        <f t="shared" si="151"/>
        <v>835242.44559736922</v>
      </c>
      <c r="P693" s="34">
        <f t="shared" si="152"/>
        <v>901100</v>
      </c>
      <c r="Q693" s="60">
        <f t="shared" si="154"/>
        <v>835242.44559736922</v>
      </c>
      <c r="R693" s="60">
        <f t="shared" si="153"/>
        <v>835242.44559736922</v>
      </c>
      <c r="S693" s="61">
        <f t="shared" si="145"/>
        <v>2.7998955643667344E-2</v>
      </c>
    </row>
    <row r="694" spans="1:19" x14ac:dyDescent="0.25">
      <c r="A694" s="7">
        <v>42325</v>
      </c>
      <c r="B694" s="8">
        <v>3073.23</v>
      </c>
      <c r="C694">
        <f>+VLOOKUP($A694,'USD X Barril WTI'!$A$6060:$B$8189,2,0)</f>
        <v>40.729999999999997</v>
      </c>
      <c r="D694" s="36">
        <f>+IFERROR(VLOOKUP($A694,'TASA INTERVENCIÓN'!$A$9:$B$4757,2,0),D693)</f>
        <v>5.2499999999999998E-2</v>
      </c>
      <c r="E694" s="52">
        <v>2.5000000000000001E-3</v>
      </c>
      <c r="F694">
        <f t="shared" si="141"/>
        <v>4.9875311720698257E-2</v>
      </c>
      <c r="G694">
        <f t="shared" si="142"/>
        <v>1.0120734716710031</v>
      </c>
      <c r="H694" s="56">
        <f t="shared" si="146"/>
        <v>26.413380447543375</v>
      </c>
      <c r="I694" s="55">
        <f t="shared" si="147"/>
        <v>3163.1613162385638</v>
      </c>
      <c r="J694" s="33">
        <f t="shared" si="143"/>
        <v>3066.6442445597368</v>
      </c>
      <c r="K694" s="34">
        <f t="shared" si="144"/>
        <v>-6.5857554402632559</v>
      </c>
      <c r="L694" s="32">
        <f t="shared" si="148"/>
        <v>29831200</v>
      </c>
      <c r="M694" s="32">
        <f t="shared" si="149"/>
        <v>30666442.445597369</v>
      </c>
      <c r="N694" s="34">
        <f t="shared" si="150"/>
        <v>30732300</v>
      </c>
      <c r="O694" s="34">
        <f t="shared" si="151"/>
        <v>835242.44559736922</v>
      </c>
      <c r="P694" s="34">
        <f t="shared" si="152"/>
        <v>901100</v>
      </c>
      <c r="Q694" s="60">
        <f t="shared" si="154"/>
        <v>835242.44559736922</v>
      </c>
      <c r="R694" s="60">
        <f t="shared" si="153"/>
        <v>835242.44559736922</v>
      </c>
      <c r="S694" s="61">
        <f t="shared" si="145"/>
        <v>2.7998955643667344E-2</v>
      </c>
    </row>
    <row r="695" spans="1:19" x14ac:dyDescent="0.25">
      <c r="A695" s="7">
        <v>42326</v>
      </c>
      <c r="B695" s="9">
        <v>3069.24</v>
      </c>
      <c r="C695">
        <f>+VLOOKUP($A695,'USD X Barril WTI'!$A$6060:$B$8189,2,0)</f>
        <v>40.75</v>
      </c>
      <c r="D695" s="36">
        <f>+IFERROR(VLOOKUP($A695,'TASA INTERVENCIÓN'!$A$9:$B$4757,2,0),D694)</f>
        <v>5.2499999999999998E-2</v>
      </c>
      <c r="E695" s="52">
        <v>2.5000000000000001E-3</v>
      </c>
      <c r="F695">
        <f t="shared" si="141"/>
        <v>4.9875311720698257E-2</v>
      </c>
      <c r="G695">
        <f t="shared" si="142"/>
        <v>1.0120734716710031</v>
      </c>
      <c r="H695" s="56">
        <f t="shared" si="146"/>
        <v>26.413380447543375</v>
      </c>
      <c r="I695" s="55">
        <f t="shared" si="147"/>
        <v>3159.1231430865964</v>
      </c>
      <c r="J695" s="33">
        <f t="shared" si="143"/>
        <v>3066.6442445597368</v>
      </c>
      <c r="K695" s="34">
        <f t="shared" si="144"/>
        <v>-2.5957554402630194</v>
      </c>
      <c r="L695" s="32">
        <f t="shared" si="148"/>
        <v>29831200</v>
      </c>
      <c r="M695" s="32">
        <f t="shared" si="149"/>
        <v>30666442.445597369</v>
      </c>
      <c r="N695" s="34">
        <f t="shared" si="150"/>
        <v>30692399.999999996</v>
      </c>
      <c r="O695" s="34">
        <f t="shared" si="151"/>
        <v>835242.44559736922</v>
      </c>
      <c r="P695" s="34">
        <f t="shared" si="152"/>
        <v>861199.99999999627</v>
      </c>
      <c r="Q695" s="60">
        <f t="shared" si="154"/>
        <v>835242.44559736922</v>
      </c>
      <c r="R695" s="60">
        <f t="shared" si="153"/>
        <v>835242.44559736922</v>
      </c>
      <c r="S695" s="61">
        <f t="shared" si="145"/>
        <v>2.7998955643667344E-2</v>
      </c>
    </row>
    <row r="696" spans="1:19" x14ac:dyDescent="0.25">
      <c r="A696" s="7">
        <v>42327</v>
      </c>
      <c r="B696" s="8">
        <v>3108.7</v>
      </c>
      <c r="C696">
        <f>+VLOOKUP($A696,'USD X Barril WTI'!$A$6060:$B$8189,2,0)</f>
        <v>40.549999999999997</v>
      </c>
      <c r="D696" s="36">
        <f>+IFERROR(VLOOKUP($A696,'TASA INTERVENCIÓN'!$A$9:$B$4757,2,0),D695)</f>
        <v>5.2499999999999998E-2</v>
      </c>
      <c r="E696" s="52">
        <v>2.5000000000000001E-3</v>
      </c>
      <c r="F696">
        <f t="shared" si="141"/>
        <v>4.9875311720698257E-2</v>
      </c>
      <c r="G696">
        <f t="shared" si="142"/>
        <v>1.0120734716710031</v>
      </c>
      <c r="H696" s="56">
        <f t="shared" si="146"/>
        <v>26.413380447543375</v>
      </c>
      <c r="I696" s="55">
        <f t="shared" si="147"/>
        <v>3199.0595622787341</v>
      </c>
      <c r="J696" s="33">
        <f t="shared" si="143"/>
        <v>3087.0824192541963</v>
      </c>
      <c r="K696" s="34">
        <f t="shared" si="144"/>
        <v>-21.61758074580348</v>
      </c>
      <c r="L696" s="32">
        <f t="shared" si="148"/>
        <v>30033500</v>
      </c>
      <c r="M696" s="32">
        <f t="shared" si="149"/>
        <v>30870824.192541964</v>
      </c>
      <c r="N696" s="34">
        <f t="shared" si="150"/>
        <v>31087000</v>
      </c>
      <c r="O696" s="34">
        <f t="shared" si="151"/>
        <v>837324.19254196435</v>
      </c>
      <c r="P696" s="34">
        <f t="shared" si="152"/>
        <v>1053500</v>
      </c>
      <c r="Q696" s="60">
        <f t="shared" si="154"/>
        <v>837324.19254196435</v>
      </c>
      <c r="R696" s="60">
        <f t="shared" si="153"/>
        <v>837324.19254196435</v>
      </c>
      <c r="S696" s="61">
        <f t="shared" si="145"/>
        <v>2.7879674115303388E-2</v>
      </c>
    </row>
    <row r="697" spans="1:19" x14ac:dyDescent="0.25">
      <c r="A697" s="7">
        <v>42328</v>
      </c>
      <c r="B697" s="9">
        <v>3082.04</v>
      </c>
      <c r="C697">
        <f>+VLOOKUP($A697,'USD X Barril WTI'!$A$6060:$B$8189,2,0)</f>
        <v>39.39</v>
      </c>
      <c r="D697" s="36">
        <f>+IFERROR(VLOOKUP($A697,'TASA INTERVENCIÓN'!$A$9:$B$4757,2,0),D696)</f>
        <v>5.2499999999999998E-2</v>
      </c>
      <c r="E697" s="52">
        <v>2.5000000000000001E-3</v>
      </c>
      <c r="F697">
        <f t="shared" si="141"/>
        <v>4.9875311720698257E-2</v>
      </c>
      <c r="G697">
        <f t="shared" si="142"/>
        <v>1.0120734716710031</v>
      </c>
      <c r="H697" s="56">
        <f t="shared" si="146"/>
        <v>26.413380447543375</v>
      </c>
      <c r="I697" s="55">
        <f t="shared" si="147"/>
        <v>3172.0776835239853</v>
      </c>
      <c r="J697" s="33">
        <f t="shared" si="143"/>
        <v>3111.1778451792015</v>
      </c>
      <c r="K697" s="34">
        <f t="shared" si="144"/>
        <v>29.137845179201577</v>
      </c>
      <c r="L697" s="32">
        <f t="shared" si="148"/>
        <v>30272000</v>
      </c>
      <c r="M697" s="32">
        <f t="shared" si="149"/>
        <v>31111778.451792017</v>
      </c>
      <c r="N697" s="34">
        <f t="shared" si="150"/>
        <v>30820400</v>
      </c>
      <c r="O697" s="34">
        <f t="shared" si="151"/>
        <v>839778.45179201663</v>
      </c>
      <c r="P697" s="34">
        <f t="shared" si="152"/>
        <v>548400</v>
      </c>
      <c r="Q697" s="60">
        <f t="shared" si="154"/>
        <v>839778.45179201663</v>
      </c>
      <c r="R697" s="60">
        <f t="shared" si="153"/>
        <v>839778.45179201663</v>
      </c>
      <c r="S697" s="61">
        <f t="shared" si="145"/>
        <v>2.7741095791226765E-2</v>
      </c>
    </row>
    <row r="698" spans="1:19" x14ac:dyDescent="0.25">
      <c r="A698" s="7">
        <v>42329</v>
      </c>
      <c r="B698" s="8">
        <v>3047.31</v>
      </c>
      <c r="C698" t="e">
        <f>+VLOOKUP($A698,'USD X Barril WTI'!$A$6060:$B$8189,2,0)</f>
        <v>#N/A</v>
      </c>
      <c r="D698" s="36">
        <f>+IFERROR(VLOOKUP($A698,'TASA INTERVENCIÓN'!$A$9:$B$4757,2,0),D697)</f>
        <v>5.2499999999999998E-2</v>
      </c>
      <c r="E698" s="52">
        <v>2.5000000000000001E-3</v>
      </c>
      <c r="F698">
        <f t="shared" si="141"/>
        <v>4.9875311720698257E-2</v>
      </c>
      <c r="G698">
        <f t="shared" si="142"/>
        <v>1.0120734716710031</v>
      </c>
      <c r="H698" s="56">
        <f t="shared" si="146"/>
        <v>26.413380447543375</v>
      </c>
      <c r="I698" s="55">
        <f t="shared" si="147"/>
        <v>3136.9283718528513</v>
      </c>
      <c r="J698" s="33">
        <f t="shared" si="143"/>
        <v>3137.900026131671</v>
      </c>
      <c r="K698" s="34">
        <f t="shared" si="144"/>
        <v>90.590026131671038</v>
      </c>
      <c r="L698" s="32">
        <f t="shared" si="148"/>
        <v>30536500</v>
      </c>
      <c r="M698" s="32">
        <f t="shared" si="149"/>
        <v>31379000.261316709</v>
      </c>
      <c r="N698" s="34">
        <f t="shared" si="150"/>
        <v>30473100</v>
      </c>
      <c r="O698" s="34">
        <f t="shared" si="151"/>
        <v>842500.26131670922</v>
      </c>
      <c r="P698" s="34">
        <f t="shared" si="152"/>
        <v>-63400</v>
      </c>
      <c r="Q698" s="60">
        <f t="shared" si="154"/>
        <v>779100.26131670922</v>
      </c>
      <c r="R698" s="60">
        <f t="shared" si="153"/>
        <v>842500.26131670922</v>
      </c>
      <c r="S698" s="61">
        <f t="shared" si="145"/>
        <v>2.7589941915959891E-2</v>
      </c>
    </row>
    <row r="699" spans="1:19" x14ac:dyDescent="0.25">
      <c r="A699" s="7">
        <v>42330</v>
      </c>
      <c r="B699" s="9">
        <v>3047.31</v>
      </c>
      <c r="C699" t="e">
        <f>+VLOOKUP($A699,'USD X Barril WTI'!$A$6060:$B$8189,2,0)</f>
        <v>#N/A</v>
      </c>
      <c r="D699" s="36">
        <f>+IFERROR(VLOOKUP($A699,'TASA INTERVENCIÓN'!$A$9:$B$4757,2,0),D698)</f>
        <v>5.2499999999999998E-2</v>
      </c>
      <c r="E699" s="52">
        <v>2.5000000000000001E-3</v>
      </c>
      <c r="F699">
        <f t="shared" si="141"/>
        <v>4.9875311720698257E-2</v>
      </c>
      <c r="G699">
        <f t="shared" si="142"/>
        <v>1.0120734716710031</v>
      </c>
      <c r="H699" s="56">
        <f t="shared" si="146"/>
        <v>26.413380447543375</v>
      </c>
      <c r="I699" s="55">
        <f t="shared" si="147"/>
        <v>3136.9283718528513</v>
      </c>
      <c r="J699" s="33">
        <f t="shared" si="143"/>
        <v>3187.3537409756545</v>
      </c>
      <c r="K699" s="34">
        <f t="shared" si="144"/>
        <v>140.0437409756546</v>
      </c>
      <c r="L699" s="32">
        <f t="shared" si="148"/>
        <v>31026000</v>
      </c>
      <c r="M699" s="32">
        <f t="shared" si="149"/>
        <v>31873537.409756545</v>
      </c>
      <c r="N699" s="34">
        <f t="shared" si="150"/>
        <v>30473100</v>
      </c>
      <c r="O699" s="34">
        <f t="shared" si="151"/>
        <v>847537.40975654498</v>
      </c>
      <c r="P699" s="34">
        <f t="shared" si="152"/>
        <v>-552900</v>
      </c>
      <c r="Q699" s="60">
        <f t="shared" si="154"/>
        <v>294637.40975654498</v>
      </c>
      <c r="R699" s="60">
        <f t="shared" si="153"/>
        <v>847537.40975654498</v>
      </c>
      <c r="S699" s="61">
        <f t="shared" si="145"/>
        <v>2.7317005406966577E-2</v>
      </c>
    </row>
    <row r="700" spans="1:19" x14ac:dyDescent="0.25">
      <c r="A700" s="7">
        <v>42331</v>
      </c>
      <c r="B700" s="8">
        <v>3047.31</v>
      </c>
      <c r="C700">
        <f>+VLOOKUP($A700,'USD X Barril WTI'!$A$6060:$B$8189,2,0)</f>
        <v>39.270000000000003</v>
      </c>
      <c r="D700" s="36">
        <f>+IFERROR(VLOOKUP($A700,'TASA INTERVENCIÓN'!$A$9:$B$4757,2,0),D699)</f>
        <v>5.2499999999999998E-2</v>
      </c>
      <c r="E700" s="52">
        <v>2.5000000000000001E-3</v>
      </c>
      <c r="F700">
        <f t="shared" si="141"/>
        <v>4.9875311720698257E-2</v>
      </c>
      <c r="G700">
        <f t="shared" si="142"/>
        <v>1.0120734716710031</v>
      </c>
      <c r="H700" s="56">
        <f t="shared" si="146"/>
        <v>26.413380447543375</v>
      </c>
      <c r="I700" s="55">
        <f t="shared" si="147"/>
        <v>3136.9283718528513</v>
      </c>
      <c r="J700" s="33">
        <f t="shared" si="143"/>
        <v>3187.3537409756545</v>
      </c>
      <c r="K700" s="34">
        <f t="shared" si="144"/>
        <v>140.0437409756546</v>
      </c>
      <c r="L700" s="32">
        <f t="shared" si="148"/>
        <v>31026000</v>
      </c>
      <c r="M700" s="32">
        <f t="shared" si="149"/>
        <v>31873537.409756545</v>
      </c>
      <c r="N700" s="34">
        <f t="shared" si="150"/>
        <v>30473100</v>
      </c>
      <c r="O700" s="34">
        <f t="shared" si="151"/>
        <v>847537.40975654498</v>
      </c>
      <c r="P700" s="34">
        <f t="shared" si="152"/>
        <v>-552900</v>
      </c>
      <c r="Q700" s="60">
        <f t="shared" si="154"/>
        <v>294637.40975654498</v>
      </c>
      <c r="R700" s="60">
        <f t="shared" si="153"/>
        <v>847537.40975654498</v>
      </c>
      <c r="S700" s="61">
        <f t="shared" si="145"/>
        <v>2.7317005406966577E-2</v>
      </c>
    </row>
    <row r="701" spans="1:19" x14ac:dyDescent="0.25">
      <c r="A701" s="7">
        <v>42332</v>
      </c>
      <c r="B701" s="9">
        <v>3086.82</v>
      </c>
      <c r="C701">
        <f>+VLOOKUP($A701,'USD X Barril WTI'!$A$6060:$B$8189,2,0)</f>
        <v>40.89</v>
      </c>
      <c r="D701" s="36">
        <f>+IFERROR(VLOOKUP($A701,'TASA INTERVENCIÓN'!$A$9:$B$4757,2,0),D700)</f>
        <v>5.2499999999999998E-2</v>
      </c>
      <c r="E701" s="52">
        <v>2.5000000000000001E-3</v>
      </c>
      <c r="F701">
        <f t="shared" si="141"/>
        <v>4.9875311720698257E-2</v>
      </c>
      <c r="G701">
        <f t="shared" si="142"/>
        <v>1.0120734716710031</v>
      </c>
      <c r="H701" s="56">
        <f t="shared" si="146"/>
        <v>26.413380447543375</v>
      </c>
      <c r="I701" s="55">
        <f t="shared" si="147"/>
        <v>3176.9153947185728</v>
      </c>
      <c r="J701" s="33">
        <f t="shared" si="143"/>
        <v>3187.3537409756545</v>
      </c>
      <c r="K701" s="34">
        <f t="shared" si="144"/>
        <v>100.53374097565438</v>
      </c>
      <c r="L701" s="32">
        <f t="shared" si="148"/>
        <v>31026000</v>
      </c>
      <c r="M701" s="32">
        <f t="shared" si="149"/>
        <v>31873537.409756545</v>
      </c>
      <c r="N701" s="34">
        <f t="shared" si="150"/>
        <v>30868200</v>
      </c>
      <c r="O701" s="34">
        <f t="shared" si="151"/>
        <v>847537.40975654498</v>
      </c>
      <c r="P701" s="34">
        <f t="shared" si="152"/>
        <v>-157800</v>
      </c>
      <c r="Q701" s="60">
        <f t="shared" si="154"/>
        <v>689737.40975654498</v>
      </c>
      <c r="R701" s="60">
        <f t="shared" si="153"/>
        <v>847537.40975654498</v>
      </c>
      <c r="S701" s="61">
        <f t="shared" si="145"/>
        <v>2.7317005406966577E-2</v>
      </c>
    </row>
    <row r="702" spans="1:19" x14ac:dyDescent="0.25">
      <c r="A702" s="7">
        <v>42333</v>
      </c>
      <c r="B702" s="8">
        <v>3074.35</v>
      </c>
      <c r="C702">
        <f>+VLOOKUP($A702,'USD X Barril WTI'!$A$6060:$B$8189,2,0)</f>
        <v>41.22</v>
      </c>
      <c r="D702" s="36">
        <f>+IFERROR(VLOOKUP($A702,'TASA INTERVENCIÓN'!$A$9:$B$4757,2,0),D701)</f>
        <v>5.2499999999999998E-2</v>
      </c>
      <c r="E702" s="52">
        <v>2.5000000000000001E-3</v>
      </c>
      <c r="F702">
        <f t="shared" si="141"/>
        <v>4.9875311720698257E-2</v>
      </c>
      <c r="G702">
        <f t="shared" si="142"/>
        <v>1.0120734716710031</v>
      </c>
      <c r="H702" s="56">
        <f t="shared" si="146"/>
        <v>26.413380447543375</v>
      </c>
      <c r="I702" s="55">
        <f t="shared" si="147"/>
        <v>3164.2948385268351</v>
      </c>
      <c r="J702" s="33">
        <f t="shared" si="143"/>
        <v>3294.2121560736759</v>
      </c>
      <c r="K702" s="34">
        <f t="shared" si="144"/>
        <v>219.86215607367603</v>
      </c>
      <c r="L702" s="32">
        <f t="shared" si="148"/>
        <v>32083700</v>
      </c>
      <c r="M702" s="32">
        <f t="shared" si="149"/>
        <v>32942121.56073676</v>
      </c>
      <c r="N702" s="34">
        <f t="shared" si="150"/>
        <v>30743500</v>
      </c>
      <c r="O702" s="34">
        <f t="shared" si="151"/>
        <v>858421.5607367605</v>
      </c>
      <c r="P702" s="34">
        <f t="shared" si="152"/>
        <v>-1340200</v>
      </c>
      <c r="Q702" s="60">
        <f t="shared" si="154"/>
        <v>-481778.4392632395</v>
      </c>
      <c r="R702" s="60">
        <f t="shared" si="153"/>
        <v>858421.5607367605</v>
      </c>
      <c r="S702" s="61">
        <f t="shared" si="145"/>
        <v>2.6755690918963852E-2</v>
      </c>
    </row>
    <row r="703" spans="1:19" x14ac:dyDescent="0.25">
      <c r="A703" s="7">
        <v>42334</v>
      </c>
      <c r="B703" s="9">
        <v>3099.75</v>
      </c>
      <c r="C703" t="e">
        <f>+VLOOKUP($A703,'USD X Barril WTI'!$A$6060:$B$8189,2,0)</f>
        <v>#N/A</v>
      </c>
      <c r="D703" s="36">
        <f>+IFERROR(VLOOKUP($A703,'TASA INTERVENCIÓN'!$A$9:$B$4757,2,0),D702)</f>
        <v>5.2499999999999998E-2</v>
      </c>
      <c r="E703" s="52">
        <v>2.5000000000000001E-3</v>
      </c>
      <c r="F703">
        <f t="shared" si="141"/>
        <v>4.9875311720698257E-2</v>
      </c>
      <c r="G703">
        <f t="shared" si="142"/>
        <v>1.0120734716710031</v>
      </c>
      <c r="H703" s="56">
        <f t="shared" si="146"/>
        <v>26.413380447543375</v>
      </c>
      <c r="I703" s="55">
        <f t="shared" si="147"/>
        <v>3190.0015047072789</v>
      </c>
      <c r="J703" s="33">
        <f t="shared" si="143"/>
        <v>3279.9367527898048</v>
      </c>
      <c r="K703" s="34">
        <f t="shared" si="144"/>
        <v>180.18675278980481</v>
      </c>
      <c r="L703" s="32">
        <f t="shared" si="148"/>
        <v>31942399.999999996</v>
      </c>
      <c r="M703" s="32">
        <f t="shared" si="149"/>
        <v>32799367.527898047</v>
      </c>
      <c r="N703" s="34">
        <f t="shared" si="150"/>
        <v>30997500</v>
      </c>
      <c r="O703" s="34">
        <f t="shared" si="151"/>
        <v>856967.52789805084</v>
      </c>
      <c r="P703" s="34">
        <f t="shared" si="152"/>
        <v>-944899.99999999627</v>
      </c>
      <c r="Q703" s="60">
        <f t="shared" si="154"/>
        <v>-87932.47210194543</v>
      </c>
      <c r="R703" s="60">
        <f t="shared" si="153"/>
        <v>856967.52789805084</v>
      </c>
      <c r="S703" s="61">
        <f t="shared" si="145"/>
        <v>2.6828526594684526E-2</v>
      </c>
    </row>
    <row r="704" spans="1:19" x14ac:dyDescent="0.25">
      <c r="A704" s="7">
        <v>42335</v>
      </c>
      <c r="B704" s="8">
        <v>3099.75</v>
      </c>
      <c r="C704">
        <f>+VLOOKUP($A704,'USD X Barril WTI'!$A$6060:$B$8189,2,0)</f>
        <v>40.57</v>
      </c>
      <c r="D704" s="36">
        <f>+IFERROR(VLOOKUP($A704,'TASA INTERVENCIÓN'!$A$9:$B$4757,2,0),D703)</f>
        <v>5.2499999999999998E-2</v>
      </c>
      <c r="E704" s="52">
        <v>2.5000000000000001E-3</v>
      </c>
      <c r="F704">
        <f t="shared" si="141"/>
        <v>4.9875311720698257E-2</v>
      </c>
      <c r="G704">
        <f t="shared" si="142"/>
        <v>1.0120734716710031</v>
      </c>
      <c r="H704" s="56">
        <f t="shared" si="146"/>
        <v>26.413380447543375</v>
      </c>
      <c r="I704" s="55">
        <f t="shared" si="147"/>
        <v>3190.0015047072789</v>
      </c>
      <c r="J704" s="33">
        <f t="shared" si="143"/>
        <v>3324.6623085843539</v>
      </c>
      <c r="K704" s="34">
        <f t="shared" si="144"/>
        <v>224.91230858435392</v>
      </c>
      <c r="L704" s="32">
        <f t="shared" si="148"/>
        <v>32385100.000000004</v>
      </c>
      <c r="M704" s="32">
        <f t="shared" si="149"/>
        <v>33246623.085843541</v>
      </c>
      <c r="N704" s="34">
        <f t="shared" si="150"/>
        <v>30997500</v>
      </c>
      <c r="O704" s="34">
        <f t="shared" si="151"/>
        <v>861523.085843537</v>
      </c>
      <c r="P704" s="34">
        <f t="shared" si="152"/>
        <v>-1387600.0000000037</v>
      </c>
      <c r="Q704" s="60">
        <f t="shared" si="154"/>
        <v>-526076.91415646672</v>
      </c>
      <c r="R704" s="60">
        <f t="shared" si="153"/>
        <v>861523.085843537</v>
      </c>
      <c r="S704" s="61">
        <f t="shared" si="145"/>
        <v>2.660245254279088E-2</v>
      </c>
    </row>
    <row r="705" spans="1:19" x14ac:dyDescent="0.25">
      <c r="A705" s="7">
        <v>42336</v>
      </c>
      <c r="B705" s="9">
        <v>3101.1</v>
      </c>
      <c r="C705" t="e">
        <f>+VLOOKUP($A705,'USD X Barril WTI'!$A$6060:$B$8189,2,0)</f>
        <v>#N/A</v>
      </c>
      <c r="D705" s="36">
        <f>+IFERROR(VLOOKUP($A705,'TASA INTERVENCIÓN'!$A$9:$B$4757,2,0),D704)</f>
        <v>5.2499999999999998E-2</v>
      </c>
      <c r="E705" s="52">
        <v>2.5000000000000001E-3</v>
      </c>
      <c r="F705">
        <f t="shared" si="141"/>
        <v>4.9875311720698257E-2</v>
      </c>
      <c r="G705">
        <f t="shared" si="142"/>
        <v>1.0120734716710031</v>
      </c>
      <c r="H705" s="56">
        <f t="shared" si="146"/>
        <v>26.413380447543375</v>
      </c>
      <c r="I705" s="55">
        <f t="shared" si="147"/>
        <v>3191.3678038940348</v>
      </c>
      <c r="J705" s="33">
        <f t="shared" si="143"/>
        <v>3281.179409975874</v>
      </c>
      <c r="K705" s="34">
        <f t="shared" si="144"/>
        <v>180.07940997587411</v>
      </c>
      <c r="L705" s="32">
        <f t="shared" si="148"/>
        <v>31954699.999999996</v>
      </c>
      <c r="M705" s="32">
        <f t="shared" si="149"/>
        <v>32811794.099758741</v>
      </c>
      <c r="N705" s="34">
        <f t="shared" si="150"/>
        <v>31011000</v>
      </c>
      <c r="O705" s="34">
        <f t="shared" si="151"/>
        <v>857094.09975874424</v>
      </c>
      <c r="P705" s="34">
        <f t="shared" si="152"/>
        <v>-943699.99999999627</v>
      </c>
      <c r="Q705" s="60">
        <f t="shared" si="154"/>
        <v>-86605.900241252035</v>
      </c>
      <c r="R705" s="60">
        <f t="shared" si="153"/>
        <v>857094.09975874424</v>
      </c>
      <c r="S705" s="61">
        <f t="shared" si="145"/>
        <v>2.6822160738756564E-2</v>
      </c>
    </row>
    <row r="706" spans="1:19" x14ac:dyDescent="0.25">
      <c r="A706" s="7">
        <v>42337</v>
      </c>
      <c r="B706" s="8">
        <v>3101.1</v>
      </c>
      <c r="C706" t="e">
        <f>+VLOOKUP($A706,'USD X Barril WTI'!$A$6060:$B$8189,2,0)</f>
        <v>#N/A</v>
      </c>
      <c r="D706" s="36">
        <f>+IFERROR(VLOOKUP($A706,'TASA INTERVENCIÓN'!$A$9:$B$4757,2,0),D705)</f>
        <v>5.2499999999999998E-2</v>
      </c>
      <c r="E706" s="52">
        <v>2.5000000000000001E-3</v>
      </c>
      <c r="F706">
        <f t="shared" si="141"/>
        <v>4.9875311720698257E-2</v>
      </c>
      <c r="G706">
        <f t="shared" si="142"/>
        <v>1.0120734716710031</v>
      </c>
      <c r="H706" s="56">
        <f t="shared" si="146"/>
        <v>26.413380447543375</v>
      </c>
      <c r="I706" s="55">
        <f t="shared" si="147"/>
        <v>3191.3678038940348</v>
      </c>
      <c r="J706" s="33">
        <f t="shared" si="143"/>
        <v>3185.8383053828866</v>
      </c>
      <c r="K706" s="34">
        <f t="shared" si="144"/>
        <v>84.738305382886665</v>
      </c>
      <c r="L706" s="32">
        <f t="shared" si="148"/>
        <v>31011000</v>
      </c>
      <c r="M706" s="32">
        <f t="shared" si="149"/>
        <v>31858383.053828865</v>
      </c>
      <c r="N706" s="34">
        <f t="shared" si="150"/>
        <v>31011000</v>
      </c>
      <c r="O706" s="34">
        <f t="shared" si="151"/>
        <v>847383.05382886529</v>
      </c>
      <c r="P706" s="34">
        <f t="shared" si="152"/>
        <v>0</v>
      </c>
      <c r="Q706" s="60">
        <f t="shared" si="154"/>
        <v>847383.05382886529</v>
      </c>
      <c r="R706" s="60">
        <f t="shared" si="153"/>
        <v>847383.05382886529</v>
      </c>
      <c r="S706" s="61">
        <f t="shared" si="145"/>
        <v>2.7325241166968665E-2</v>
      </c>
    </row>
    <row r="707" spans="1:19" x14ac:dyDescent="0.25">
      <c r="A707" s="7">
        <v>42338</v>
      </c>
      <c r="B707" s="9">
        <v>3101.1</v>
      </c>
      <c r="C707">
        <f>+VLOOKUP($A707,'USD X Barril WTI'!$A$6060:$B$8189,2,0)</f>
        <v>40.43</v>
      </c>
      <c r="D707" s="36">
        <f>+IFERROR(VLOOKUP($A707,'TASA INTERVENCIÓN'!$A$9:$B$4757,2,0),D706)</f>
        <v>5.5E-2</v>
      </c>
      <c r="E707" s="52">
        <v>2.5000000000000001E-3</v>
      </c>
      <c r="F707">
        <f t="shared" si="141"/>
        <v>5.2369077306733125E-2</v>
      </c>
      <c r="G707">
        <f t="shared" si="142"/>
        <v>1.0126657029584605</v>
      </c>
      <c r="H707" s="56">
        <f t="shared" si="146"/>
        <v>26.413380447543375</v>
      </c>
      <c r="I707" s="55">
        <f t="shared" si="147"/>
        <v>3193.2043723395686</v>
      </c>
      <c r="J707" s="33">
        <f t="shared" si="143"/>
        <v>3185.8383053828866</v>
      </c>
      <c r="K707" s="34">
        <f t="shared" si="144"/>
        <v>84.738305382886665</v>
      </c>
      <c r="L707" s="32">
        <f t="shared" si="148"/>
        <v>31011000</v>
      </c>
      <c r="M707" s="32">
        <f t="shared" si="149"/>
        <v>31858383.053828865</v>
      </c>
      <c r="N707" s="34">
        <f t="shared" si="150"/>
        <v>31011000</v>
      </c>
      <c r="O707" s="34">
        <f t="shared" si="151"/>
        <v>847383.05382886529</v>
      </c>
      <c r="P707" s="34">
        <f t="shared" si="152"/>
        <v>0</v>
      </c>
      <c r="Q707" s="60">
        <f t="shared" si="154"/>
        <v>847383.05382886529</v>
      </c>
      <c r="R707" s="60">
        <f t="shared" si="153"/>
        <v>847383.05382886529</v>
      </c>
      <c r="S707" s="61">
        <f t="shared" si="145"/>
        <v>2.7325241166968665E-2</v>
      </c>
    </row>
    <row r="708" spans="1:19" x14ac:dyDescent="0.25">
      <c r="A708" s="7">
        <v>42339</v>
      </c>
      <c r="B708" s="8">
        <v>3142.11</v>
      </c>
      <c r="C708">
        <f>+VLOOKUP($A708,'USD X Barril WTI'!$A$6060:$B$8189,2,0)</f>
        <v>40.58</v>
      </c>
      <c r="D708" s="36">
        <f>+IFERROR(VLOOKUP($A708,'TASA INTERVENCIÓN'!$A$9:$B$4757,2,0),D707)</f>
        <v>5.5E-2</v>
      </c>
      <c r="E708" s="52">
        <v>2.5000000000000001E-3</v>
      </c>
      <c r="F708">
        <f t="shared" si="141"/>
        <v>5.2369077306733125E-2</v>
      </c>
      <c r="G708">
        <f t="shared" si="142"/>
        <v>1.0126657029584605</v>
      </c>
      <c r="H708" s="56">
        <f t="shared" si="146"/>
        <v>26.413380447543375</v>
      </c>
      <c r="I708" s="55">
        <f t="shared" si="147"/>
        <v>3234.7337928178954</v>
      </c>
      <c r="J708" s="33">
        <f t="shared" si="143"/>
        <v>3185.8383053828866</v>
      </c>
      <c r="K708" s="34">
        <f t="shared" si="144"/>
        <v>43.728305382886447</v>
      </c>
      <c r="L708" s="32">
        <f t="shared" si="148"/>
        <v>31011000</v>
      </c>
      <c r="M708" s="32">
        <f t="shared" si="149"/>
        <v>31858383.053828865</v>
      </c>
      <c r="N708" s="34">
        <f t="shared" si="150"/>
        <v>31421100</v>
      </c>
      <c r="O708" s="34">
        <f t="shared" si="151"/>
        <v>847383.05382886529</v>
      </c>
      <c r="P708" s="34">
        <f t="shared" si="152"/>
        <v>410100</v>
      </c>
      <c r="Q708" s="60">
        <f t="shared" si="154"/>
        <v>847383.05382886529</v>
      </c>
      <c r="R708" s="60">
        <f t="shared" si="153"/>
        <v>847383.05382886529</v>
      </c>
      <c r="S708" s="61">
        <f t="shared" si="145"/>
        <v>2.7325241166968665E-2</v>
      </c>
    </row>
    <row r="709" spans="1:19" x14ac:dyDescent="0.25">
      <c r="A709" s="7">
        <v>42340</v>
      </c>
      <c r="B709" s="9">
        <v>3131.95</v>
      </c>
      <c r="C709">
        <f>+VLOOKUP($A709,'USD X Barril WTI'!$A$6060:$B$8189,2,0)</f>
        <v>39.93</v>
      </c>
      <c r="D709" s="36">
        <f>+IFERROR(VLOOKUP($A709,'TASA INTERVENCIÓN'!$A$9:$B$4757,2,0),D708)</f>
        <v>5.5E-2</v>
      </c>
      <c r="E709" s="52">
        <v>2.5000000000000001E-3</v>
      </c>
      <c r="F709">
        <f t="shared" si="141"/>
        <v>5.2369077306733125E-2</v>
      </c>
      <c r="G709">
        <f t="shared" si="142"/>
        <v>1.0126657029584605</v>
      </c>
      <c r="H709" s="56">
        <f t="shared" si="146"/>
        <v>26.413380447543375</v>
      </c>
      <c r="I709" s="55">
        <f t="shared" si="147"/>
        <v>3224.4451092758368</v>
      </c>
      <c r="J709" s="33">
        <f t="shared" si="143"/>
        <v>3164.4908693327666</v>
      </c>
      <c r="K709" s="34">
        <f t="shared" si="144"/>
        <v>32.540869332766761</v>
      </c>
      <c r="L709" s="32">
        <f t="shared" si="148"/>
        <v>30799699.999999996</v>
      </c>
      <c r="M709" s="32">
        <f t="shared" si="149"/>
        <v>31644908.693327665</v>
      </c>
      <c r="N709" s="34">
        <f t="shared" si="150"/>
        <v>31319500</v>
      </c>
      <c r="O709" s="34">
        <f t="shared" si="151"/>
        <v>845208.69332766905</v>
      </c>
      <c r="P709" s="34">
        <f t="shared" si="152"/>
        <v>519800.00000000373</v>
      </c>
      <c r="Q709" s="60">
        <f t="shared" si="154"/>
        <v>845208.69332766905</v>
      </c>
      <c r="R709" s="60">
        <f t="shared" si="153"/>
        <v>845208.69332766905</v>
      </c>
      <c r="S709" s="61">
        <f t="shared" si="145"/>
        <v>2.7442107985716391E-2</v>
      </c>
    </row>
    <row r="710" spans="1:19" x14ac:dyDescent="0.25">
      <c r="A710" s="7">
        <v>42341</v>
      </c>
      <c r="B710" s="8">
        <v>3166.67</v>
      </c>
      <c r="C710">
        <f>+VLOOKUP($A710,'USD X Barril WTI'!$A$6060:$B$8189,2,0)</f>
        <v>41.08</v>
      </c>
      <c r="D710" s="36">
        <f>+IFERROR(VLOOKUP($A710,'TASA INTERVENCIÓN'!$A$9:$B$4757,2,0),D709)</f>
        <v>5.5E-2</v>
      </c>
      <c r="E710" s="52">
        <v>2.5000000000000001E-3</v>
      </c>
      <c r="F710">
        <f t="shared" si="141"/>
        <v>5.2369077306733125E-2</v>
      </c>
      <c r="G710">
        <f t="shared" si="142"/>
        <v>1.0126657029584605</v>
      </c>
      <c r="H710" s="56">
        <f t="shared" si="146"/>
        <v>26.413380447543375</v>
      </c>
      <c r="I710" s="55">
        <f t="shared" si="147"/>
        <v>3259.6048624825548</v>
      </c>
      <c r="J710" s="33">
        <f t="shared" si="143"/>
        <v>3178.3015390348555</v>
      </c>
      <c r="K710" s="34">
        <f t="shared" si="144"/>
        <v>11.63153903485545</v>
      </c>
      <c r="L710" s="32">
        <f t="shared" si="148"/>
        <v>30936400</v>
      </c>
      <c r="M710" s="32">
        <f t="shared" si="149"/>
        <v>31783015.390348554</v>
      </c>
      <c r="N710" s="34">
        <f t="shared" si="150"/>
        <v>31666700</v>
      </c>
      <c r="O710" s="34">
        <f t="shared" si="151"/>
        <v>846615.39034855366</v>
      </c>
      <c r="P710" s="34">
        <f t="shared" si="152"/>
        <v>730300</v>
      </c>
      <c r="Q710" s="60">
        <f t="shared" si="154"/>
        <v>846615.39034855366</v>
      </c>
      <c r="R710" s="60">
        <f t="shared" si="153"/>
        <v>846615.39034855366</v>
      </c>
      <c r="S710" s="61">
        <f t="shared" si="145"/>
        <v>2.7366318975334997E-2</v>
      </c>
    </row>
    <row r="711" spans="1:19" x14ac:dyDescent="0.25">
      <c r="A711" s="7">
        <v>42342</v>
      </c>
      <c r="B711" s="9">
        <v>3149.12</v>
      </c>
      <c r="C711">
        <f>+VLOOKUP($A711,'USD X Barril WTI'!$A$6060:$B$8189,2,0)</f>
        <v>40</v>
      </c>
      <c r="D711" s="36">
        <f>+IFERROR(VLOOKUP($A711,'TASA INTERVENCIÓN'!$A$9:$B$4757,2,0),D710)</f>
        <v>5.5E-2</v>
      </c>
      <c r="E711" s="52">
        <v>2.5000000000000001E-3</v>
      </c>
      <c r="F711">
        <f t="shared" si="141"/>
        <v>5.2369077306733125E-2</v>
      </c>
      <c r="G711">
        <f t="shared" si="142"/>
        <v>1.0126657029584605</v>
      </c>
      <c r="H711" s="56">
        <f t="shared" si="146"/>
        <v>26.413380447543375</v>
      </c>
      <c r="I711" s="55">
        <f t="shared" si="147"/>
        <v>3241.8325793956337</v>
      </c>
      <c r="J711" s="33">
        <f t="shared" si="143"/>
        <v>3227.5026812800452</v>
      </c>
      <c r="K711" s="34">
        <f t="shared" si="144"/>
        <v>78.38268128004529</v>
      </c>
      <c r="L711" s="32">
        <f t="shared" si="148"/>
        <v>31423400</v>
      </c>
      <c r="M711" s="32">
        <f t="shared" si="149"/>
        <v>32275026.812800452</v>
      </c>
      <c r="N711" s="34">
        <f t="shared" si="150"/>
        <v>31491200</v>
      </c>
      <c r="O711" s="34">
        <f t="shared" si="151"/>
        <v>851626.81280045211</v>
      </c>
      <c r="P711" s="34">
        <f t="shared" si="152"/>
        <v>67800</v>
      </c>
      <c r="Q711" s="60">
        <f t="shared" si="154"/>
        <v>851626.81280045211</v>
      </c>
      <c r="R711" s="60">
        <f t="shared" si="153"/>
        <v>851626.81280045211</v>
      </c>
      <c r="S711" s="61">
        <f t="shared" si="145"/>
        <v>2.7101676228557449E-2</v>
      </c>
    </row>
    <row r="712" spans="1:19" x14ac:dyDescent="0.25">
      <c r="A712" s="7">
        <v>42343</v>
      </c>
      <c r="B712" s="8">
        <v>3179.22</v>
      </c>
      <c r="C712" t="e">
        <f>+VLOOKUP($A712,'USD X Barril WTI'!$A$6060:$B$8189,2,0)</f>
        <v>#N/A</v>
      </c>
      <c r="D712" s="36">
        <f>+IFERROR(VLOOKUP($A712,'TASA INTERVENCIÓN'!$A$9:$B$4757,2,0),D711)</f>
        <v>5.5E-2</v>
      </c>
      <c r="E712" s="52">
        <v>2.5000000000000001E-3</v>
      </c>
      <c r="F712">
        <f t="shared" ref="F712:F775" si="155">((1+D712)/(1+E712))-1</f>
        <v>5.2369077306733125E-2</v>
      </c>
      <c r="G712">
        <f t="shared" ref="G712:G775" si="156">+(1+F712)^(90/365)</f>
        <v>1.0126657029584605</v>
      </c>
      <c r="H712" s="56">
        <f t="shared" si="146"/>
        <v>26.413380447543375</v>
      </c>
      <c r="I712" s="55">
        <f t="shared" si="147"/>
        <v>3272.3138170546836</v>
      </c>
      <c r="J712" s="33">
        <f t="shared" si="143"/>
        <v>3204.8620735240966</v>
      </c>
      <c r="K712" s="34">
        <f t="shared" si="144"/>
        <v>25.642073524096759</v>
      </c>
      <c r="L712" s="32">
        <f t="shared" si="148"/>
        <v>31199300</v>
      </c>
      <c r="M712" s="32">
        <f t="shared" si="149"/>
        <v>32048620.735240966</v>
      </c>
      <c r="N712" s="34">
        <f t="shared" si="150"/>
        <v>31792199.999999996</v>
      </c>
      <c r="O712" s="34">
        <f t="shared" si="151"/>
        <v>849320.73524096608</v>
      </c>
      <c r="P712" s="34">
        <f t="shared" si="152"/>
        <v>592899.99999999627</v>
      </c>
      <c r="Q712" s="60">
        <f t="shared" si="154"/>
        <v>849320.73524096608</v>
      </c>
      <c r="R712" s="60">
        <f t="shared" si="153"/>
        <v>849320.73524096608</v>
      </c>
      <c r="S712" s="61">
        <f t="shared" si="145"/>
        <v>2.7222429196839867E-2</v>
      </c>
    </row>
    <row r="713" spans="1:19" x14ac:dyDescent="0.25">
      <c r="A713" s="7">
        <v>42344</v>
      </c>
      <c r="B713" s="9">
        <v>3179.22</v>
      </c>
      <c r="C713" t="e">
        <f>+VLOOKUP($A713,'USD X Barril WTI'!$A$6060:$B$8189,2,0)</f>
        <v>#N/A</v>
      </c>
      <c r="D713" s="36">
        <f>+IFERROR(VLOOKUP($A713,'TASA INTERVENCIÓN'!$A$9:$B$4757,2,0),D712)</f>
        <v>5.5E-2</v>
      </c>
      <c r="E713" s="52">
        <v>2.5000000000000001E-3</v>
      </c>
      <c r="F713">
        <f t="shared" si="155"/>
        <v>5.2369077306733125E-2</v>
      </c>
      <c r="G713">
        <f t="shared" si="156"/>
        <v>1.0126657029584605</v>
      </c>
      <c r="H713" s="56">
        <f t="shared" si="146"/>
        <v>26.413380447543375</v>
      </c>
      <c r="I713" s="55">
        <f t="shared" si="147"/>
        <v>3272.3138170546836</v>
      </c>
      <c r="J713" s="33">
        <f t="shared" si="143"/>
        <v>3198.4164208028583</v>
      </c>
      <c r="K713" s="34">
        <f t="shared" si="144"/>
        <v>19.196420802858484</v>
      </c>
      <c r="L713" s="32">
        <f t="shared" si="148"/>
        <v>31135500</v>
      </c>
      <c r="M713" s="32">
        <f t="shared" si="149"/>
        <v>31984164.208028581</v>
      </c>
      <c r="N713" s="34">
        <f t="shared" si="150"/>
        <v>31792199.999999996</v>
      </c>
      <c r="O713" s="34">
        <f t="shared" si="151"/>
        <v>848664.20802858099</v>
      </c>
      <c r="P713" s="34">
        <f t="shared" si="152"/>
        <v>656699.99999999627</v>
      </c>
      <c r="Q713" s="60">
        <f t="shared" si="154"/>
        <v>848664.20802858099</v>
      </c>
      <c r="R713" s="60">
        <f t="shared" si="153"/>
        <v>848664.20802858099</v>
      </c>
      <c r="S713" s="61">
        <f t="shared" si="145"/>
        <v>2.7257124762042718E-2</v>
      </c>
    </row>
    <row r="714" spans="1:19" x14ac:dyDescent="0.25">
      <c r="A714" s="7">
        <v>42345</v>
      </c>
      <c r="B714" s="8">
        <v>3179.22</v>
      </c>
      <c r="C714">
        <f>+VLOOKUP($A714,'USD X Barril WTI'!$A$6060:$B$8189,2,0)</f>
        <v>37.64</v>
      </c>
      <c r="D714" s="36">
        <f>+IFERROR(VLOOKUP($A714,'TASA INTERVENCIÓN'!$A$9:$B$4757,2,0),D713)</f>
        <v>5.5E-2</v>
      </c>
      <c r="E714" s="52">
        <v>2.5000000000000001E-3</v>
      </c>
      <c r="F714">
        <f t="shared" si="155"/>
        <v>5.2369077306733125E-2</v>
      </c>
      <c r="G714">
        <f t="shared" si="156"/>
        <v>1.0126657029584605</v>
      </c>
      <c r="H714" s="56">
        <f t="shared" si="146"/>
        <v>26.413380447543375</v>
      </c>
      <c r="I714" s="55">
        <f t="shared" si="147"/>
        <v>3272.3138170546836</v>
      </c>
      <c r="J714" s="33">
        <f t="shared" si="143"/>
        <v>3198.4164208028583</v>
      </c>
      <c r="K714" s="34">
        <f t="shared" si="144"/>
        <v>19.196420802858484</v>
      </c>
      <c r="L714" s="32">
        <f t="shared" si="148"/>
        <v>31135500</v>
      </c>
      <c r="M714" s="32">
        <f t="shared" si="149"/>
        <v>31984164.208028581</v>
      </c>
      <c r="N714" s="34">
        <f t="shared" si="150"/>
        <v>31792199.999999996</v>
      </c>
      <c r="O714" s="34">
        <f t="shared" si="151"/>
        <v>848664.20802858099</v>
      </c>
      <c r="P714" s="34">
        <f t="shared" si="152"/>
        <v>656699.99999999627</v>
      </c>
      <c r="Q714" s="60">
        <f t="shared" si="154"/>
        <v>848664.20802858099</v>
      </c>
      <c r="R714" s="60">
        <f t="shared" si="153"/>
        <v>848664.20802858099</v>
      </c>
      <c r="S714" s="61">
        <f t="shared" si="145"/>
        <v>2.7257124762042718E-2</v>
      </c>
    </row>
    <row r="715" spans="1:19" x14ac:dyDescent="0.25">
      <c r="A715" s="7">
        <v>42346</v>
      </c>
      <c r="B715" s="9">
        <v>3287.03</v>
      </c>
      <c r="C715">
        <f>+VLOOKUP($A715,'USD X Barril WTI'!$A$6060:$B$8189,2,0)</f>
        <v>37.46</v>
      </c>
      <c r="D715" s="36">
        <f>+IFERROR(VLOOKUP($A715,'TASA INTERVENCIÓN'!$A$9:$B$4757,2,0),D714)</f>
        <v>5.5E-2</v>
      </c>
      <c r="E715" s="52">
        <v>2.5000000000000001E-3</v>
      </c>
      <c r="F715">
        <f t="shared" si="155"/>
        <v>5.2369077306733125E-2</v>
      </c>
      <c r="G715">
        <f t="shared" si="156"/>
        <v>1.0126657029584605</v>
      </c>
      <c r="H715" s="56">
        <f t="shared" si="146"/>
        <v>26.413380447543375</v>
      </c>
      <c r="I715" s="55">
        <f t="shared" si="147"/>
        <v>3381.4893064906355</v>
      </c>
      <c r="J715" s="33">
        <f t="shared" si="143"/>
        <v>3198.4164208028583</v>
      </c>
      <c r="K715" s="34">
        <f t="shared" si="144"/>
        <v>-88.613579197141917</v>
      </c>
      <c r="L715" s="32">
        <f t="shared" si="148"/>
        <v>31135500</v>
      </c>
      <c r="M715" s="32">
        <f t="shared" si="149"/>
        <v>31984164.208028581</v>
      </c>
      <c r="N715" s="34">
        <f t="shared" si="150"/>
        <v>32870300.000000004</v>
      </c>
      <c r="O715" s="34">
        <f t="shared" si="151"/>
        <v>848664.20802858099</v>
      </c>
      <c r="P715" s="34">
        <f t="shared" si="152"/>
        <v>1734800.0000000037</v>
      </c>
      <c r="Q715" s="60">
        <f t="shared" si="154"/>
        <v>848664.20802858099</v>
      </c>
      <c r="R715" s="60">
        <f t="shared" si="153"/>
        <v>848664.20802858099</v>
      </c>
      <c r="S715" s="61">
        <f t="shared" si="145"/>
        <v>2.7257124762042718E-2</v>
      </c>
    </row>
    <row r="716" spans="1:19" x14ac:dyDescent="0.25">
      <c r="A716" s="7">
        <v>42347</v>
      </c>
      <c r="B716" s="8">
        <v>3287.03</v>
      </c>
      <c r="C716">
        <f>+VLOOKUP($A716,'USD X Barril WTI'!$A$6060:$B$8189,2,0)</f>
        <v>37.159999999999997</v>
      </c>
      <c r="D716" s="36">
        <f>+IFERROR(VLOOKUP($A716,'TASA INTERVENCIÓN'!$A$9:$B$4757,2,0),D715)</f>
        <v>5.5E-2</v>
      </c>
      <c r="E716" s="52">
        <v>2.5000000000000001E-3</v>
      </c>
      <c r="F716">
        <f t="shared" si="155"/>
        <v>5.2369077306733125E-2</v>
      </c>
      <c r="G716">
        <f t="shared" si="156"/>
        <v>1.0126657029584605</v>
      </c>
      <c r="H716" s="56">
        <f t="shared" si="146"/>
        <v>26.413380447543375</v>
      </c>
      <c r="I716" s="55">
        <f t="shared" si="147"/>
        <v>3381.4893064906355</v>
      </c>
      <c r="J716" s="33">
        <f t="shared" si="143"/>
        <v>3198.4164208028583</v>
      </c>
      <c r="K716" s="34">
        <f t="shared" si="144"/>
        <v>-88.613579197141917</v>
      </c>
      <c r="L716" s="32">
        <f t="shared" si="148"/>
        <v>31135500</v>
      </c>
      <c r="M716" s="32">
        <f t="shared" si="149"/>
        <v>31984164.208028581</v>
      </c>
      <c r="N716" s="34">
        <f t="shared" si="150"/>
        <v>32870300.000000004</v>
      </c>
      <c r="O716" s="34">
        <f t="shared" si="151"/>
        <v>848664.20802858099</v>
      </c>
      <c r="P716" s="34">
        <f t="shared" si="152"/>
        <v>1734800.0000000037</v>
      </c>
      <c r="Q716" s="60">
        <f t="shared" si="154"/>
        <v>848664.20802858099</v>
      </c>
      <c r="R716" s="60">
        <f t="shared" si="153"/>
        <v>848664.20802858099</v>
      </c>
      <c r="S716" s="61">
        <f t="shared" si="145"/>
        <v>2.7257124762042718E-2</v>
      </c>
    </row>
    <row r="717" spans="1:19" x14ac:dyDescent="0.25">
      <c r="A717" s="7">
        <v>42348</v>
      </c>
      <c r="B717" s="9">
        <v>3294.02</v>
      </c>
      <c r="C717">
        <f>+VLOOKUP($A717,'USD X Barril WTI'!$A$6060:$B$8189,2,0)</f>
        <v>36.76</v>
      </c>
      <c r="D717" s="36">
        <f>+IFERROR(VLOOKUP($A717,'TASA INTERVENCIÓN'!$A$9:$B$4757,2,0),D716)</f>
        <v>5.5E-2</v>
      </c>
      <c r="E717" s="52">
        <v>2.5000000000000001E-3</v>
      </c>
      <c r="F717">
        <f t="shared" si="155"/>
        <v>5.2369077306733125E-2</v>
      </c>
      <c r="G717">
        <f t="shared" si="156"/>
        <v>1.0126657029584605</v>
      </c>
      <c r="H717" s="56">
        <f t="shared" si="146"/>
        <v>26.413380447543375</v>
      </c>
      <c r="I717" s="55">
        <f t="shared" si="147"/>
        <v>3388.5678397543147</v>
      </c>
      <c r="J717" s="33">
        <f t="shared" si="143"/>
        <v>3223.5827545467528</v>
      </c>
      <c r="K717" s="34">
        <f t="shared" si="144"/>
        <v>-70.437245453247215</v>
      </c>
      <c r="L717" s="32">
        <f t="shared" si="148"/>
        <v>31384600</v>
      </c>
      <c r="M717" s="32">
        <f t="shared" si="149"/>
        <v>32235827.545467529</v>
      </c>
      <c r="N717" s="34">
        <f t="shared" si="150"/>
        <v>32940200</v>
      </c>
      <c r="O717" s="34">
        <f t="shared" si="151"/>
        <v>851227.54546752945</v>
      </c>
      <c r="P717" s="34">
        <f t="shared" si="152"/>
        <v>1555600</v>
      </c>
      <c r="Q717" s="60">
        <f t="shared" si="154"/>
        <v>851227.54546752945</v>
      </c>
      <c r="R717" s="60">
        <f t="shared" si="153"/>
        <v>851227.54546752945</v>
      </c>
      <c r="S717" s="61">
        <f t="shared" si="145"/>
        <v>2.712245959698481E-2</v>
      </c>
    </row>
    <row r="718" spans="1:19" x14ac:dyDescent="0.25">
      <c r="A718" s="7">
        <v>42349</v>
      </c>
      <c r="B718" s="8">
        <v>3259.56</v>
      </c>
      <c r="C718">
        <f>+VLOOKUP($A718,'USD X Barril WTI'!$A$6060:$B$8189,2,0)</f>
        <v>35.65</v>
      </c>
      <c r="D718" s="36">
        <f>+IFERROR(VLOOKUP($A718,'TASA INTERVENCIÓN'!$A$9:$B$4757,2,0),D717)</f>
        <v>5.5E-2</v>
      </c>
      <c r="E718" s="52">
        <v>2.5000000000000001E-3</v>
      </c>
      <c r="F718">
        <f t="shared" si="155"/>
        <v>5.2369077306733125E-2</v>
      </c>
      <c r="G718">
        <f t="shared" si="156"/>
        <v>1.0126657029584605</v>
      </c>
      <c r="H718" s="56">
        <f t="shared" si="146"/>
        <v>26.413380447543375</v>
      </c>
      <c r="I718" s="55">
        <f t="shared" si="147"/>
        <v>3353.6713796303661</v>
      </c>
      <c r="J718" s="33">
        <f t="shared" si="143"/>
        <v>3190.1825540821542</v>
      </c>
      <c r="K718" s="34">
        <f t="shared" si="144"/>
        <v>-69.377445917845762</v>
      </c>
      <c r="L718" s="32">
        <f t="shared" si="148"/>
        <v>31054000</v>
      </c>
      <c r="M718" s="32">
        <f t="shared" si="149"/>
        <v>31901825.540821541</v>
      </c>
      <c r="N718" s="34">
        <f t="shared" si="150"/>
        <v>32595600</v>
      </c>
      <c r="O718" s="34">
        <f t="shared" si="151"/>
        <v>847825.5408215411</v>
      </c>
      <c r="P718" s="34">
        <f t="shared" si="152"/>
        <v>1541600</v>
      </c>
      <c r="Q718" s="60">
        <f t="shared" si="154"/>
        <v>847825.5408215411</v>
      </c>
      <c r="R718" s="60">
        <f t="shared" si="153"/>
        <v>847825.5408215411</v>
      </c>
      <c r="S718" s="61">
        <f t="shared" si="145"/>
        <v>2.7301653275634091E-2</v>
      </c>
    </row>
    <row r="719" spans="1:19" x14ac:dyDescent="0.25">
      <c r="A719" s="7">
        <v>42350</v>
      </c>
      <c r="B719" s="9">
        <v>3299.36</v>
      </c>
      <c r="C719" t="e">
        <f>+VLOOKUP($A719,'USD X Barril WTI'!$A$6060:$B$8189,2,0)</f>
        <v>#N/A</v>
      </c>
      <c r="D719" s="36">
        <f>+IFERROR(VLOOKUP($A719,'TASA INTERVENCIÓN'!$A$9:$B$4757,2,0),D718)</f>
        <v>5.5E-2</v>
      </c>
      <c r="E719" s="52">
        <v>2.5000000000000001E-3</v>
      </c>
      <c r="F719">
        <f t="shared" si="155"/>
        <v>5.2369077306733125E-2</v>
      </c>
      <c r="G719">
        <f t="shared" si="156"/>
        <v>1.0126657029584605</v>
      </c>
      <c r="H719" s="56">
        <f t="shared" si="146"/>
        <v>26.413380447543375</v>
      </c>
      <c r="I719" s="55">
        <f t="shared" si="147"/>
        <v>3393.975474608113</v>
      </c>
      <c r="J719" s="33">
        <f t="shared" si="143"/>
        <v>3165.0970435698741</v>
      </c>
      <c r="K719" s="34">
        <f t="shared" si="144"/>
        <v>-134.262956430126</v>
      </c>
      <c r="L719" s="32">
        <f t="shared" si="148"/>
        <v>30805700</v>
      </c>
      <c r="M719" s="32">
        <f t="shared" si="149"/>
        <v>31650970.43569874</v>
      </c>
      <c r="N719" s="34">
        <f t="shared" si="150"/>
        <v>32993600</v>
      </c>
      <c r="O719" s="34">
        <f t="shared" si="151"/>
        <v>845270.43569874018</v>
      </c>
      <c r="P719" s="34">
        <f t="shared" si="152"/>
        <v>2187900</v>
      </c>
      <c r="Q719" s="60">
        <f t="shared" si="154"/>
        <v>845270.43569874018</v>
      </c>
      <c r="R719" s="60">
        <f t="shared" si="153"/>
        <v>845270.43569874018</v>
      </c>
      <c r="S719" s="61">
        <f t="shared" si="145"/>
        <v>2.7438767361194199E-2</v>
      </c>
    </row>
    <row r="720" spans="1:19" x14ac:dyDescent="0.25">
      <c r="A720" s="7">
        <v>42351</v>
      </c>
      <c r="B720" s="8">
        <v>3299.36</v>
      </c>
      <c r="C720" t="e">
        <f>+VLOOKUP($A720,'USD X Barril WTI'!$A$6060:$B$8189,2,0)</f>
        <v>#N/A</v>
      </c>
      <c r="D720" s="36">
        <f>+IFERROR(VLOOKUP($A720,'TASA INTERVENCIÓN'!$A$9:$B$4757,2,0),D719)</f>
        <v>5.5E-2</v>
      </c>
      <c r="E720" s="52">
        <v>2.5000000000000001E-3</v>
      </c>
      <c r="F720">
        <f t="shared" si="155"/>
        <v>5.2369077306733125E-2</v>
      </c>
      <c r="G720">
        <f t="shared" si="156"/>
        <v>1.0126657029584605</v>
      </c>
      <c r="H720" s="56">
        <f t="shared" si="146"/>
        <v>26.413380447543375</v>
      </c>
      <c r="I720" s="55">
        <f t="shared" si="147"/>
        <v>3393.975474608113</v>
      </c>
      <c r="J720" s="33">
        <f t="shared" si="143"/>
        <v>3096.791309951861</v>
      </c>
      <c r="K720" s="34">
        <f t="shared" si="144"/>
        <v>-202.56869004813916</v>
      </c>
      <c r="L720" s="32">
        <f t="shared" si="148"/>
        <v>30129600</v>
      </c>
      <c r="M720" s="32">
        <f t="shared" si="149"/>
        <v>30967913.099518608</v>
      </c>
      <c r="N720" s="34">
        <f t="shared" si="150"/>
        <v>32993600</v>
      </c>
      <c r="O720" s="34">
        <f t="shared" si="151"/>
        <v>838313.0995186083</v>
      </c>
      <c r="P720" s="34">
        <f t="shared" si="152"/>
        <v>2864000</v>
      </c>
      <c r="Q720" s="60">
        <f t="shared" si="154"/>
        <v>838313.0995186083</v>
      </c>
      <c r="R720" s="60">
        <f t="shared" si="153"/>
        <v>838313.0995186083</v>
      </c>
      <c r="S720" s="61">
        <f t="shared" si="145"/>
        <v>2.7823572152255865E-2</v>
      </c>
    </row>
    <row r="721" spans="1:19" x14ac:dyDescent="0.25">
      <c r="A721" s="7">
        <v>42352</v>
      </c>
      <c r="B721" s="9">
        <v>3299.36</v>
      </c>
      <c r="C721">
        <f>+VLOOKUP($A721,'USD X Barril WTI'!$A$6060:$B$8189,2,0)</f>
        <v>36.31</v>
      </c>
      <c r="D721" s="36">
        <f>+IFERROR(VLOOKUP($A721,'TASA INTERVENCIÓN'!$A$9:$B$4757,2,0),D720)</f>
        <v>5.5E-2</v>
      </c>
      <c r="E721" s="52">
        <v>2.5000000000000001E-3</v>
      </c>
      <c r="F721">
        <f t="shared" si="155"/>
        <v>5.2369077306733125E-2</v>
      </c>
      <c r="G721">
        <f t="shared" si="156"/>
        <v>1.0126657029584605</v>
      </c>
      <c r="H721" s="56">
        <f t="shared" si="146"/>
        <v>26.413380447543375</v>
      </c>
      <c r="I721" s="55">
        <f t="shared" si="147"/>
        <v>3393.975474608113</v>
      </c>
      <c r="J721" s="33">
        <f t="shared" si="143"/>
        <v>3096.791309951861</v>
      </c>
      <c r="K721" s="34">
        <f t="shared" si="144"/>
        <v>-202.56869004813916</v>
      </c>
      <c r="L721" s="32">
        <f t="shared" si="148"/>
        <v>30129600</v>
      </c>
      <c r="M721" s="32">
        <f t="shared" si="149"/>
        <v>30967913.099518608</v>
      </c>
      <c r="N721" s="34">
        <f t="shared" si="150"/>
        <v>32993600</v>
      </c>
      <c r="O721" s="34">
        <f t="shared" si="151"/>
        <v>838313.0995186083</v>
      </c>
      <c r="P721" s="34">
        <f t="shared" si="152"/>
        <v>2864000</v>
      </c>
      <c r="Q721" s="60">
        <f t="shared" si="154"/>
        <v>838313.0995186083</v>
      </c>
      <c r="R721" s="60">
        <f t="shared" si="153"/>
        <v>838313.0995186083</v>
      </c>
      <c r="S721" s="61">
        <f t="shared" si="145"/>
        <v>2.7823572152255865E-2</v>
      </c>
    </row>
    <row r="722" spans="1:19" x14ac:dyDescent="0.25">
      <c r="A722" s="7">
        <v>42353</v>
      </c>
      <c r="B722" s="8">
        <v>3356</v>
      </c>
      <c r="C722">
        <f>+VLOOKUP($A722,'USD X Barril WTI'!$A$6060:$B$8189,2,0)</f>
        <v>37.32</v>
      </c>
      <c r="D722" s="36">
        <f>+IFERROR(VLOOKUP($A722,'TASA INTERVENCIÓN'!$A$9:$B$4757,2,0),D721)</f>
        <v>5.5E-2</v>
      </c>
      <c r="E722" s="52">
        <v>2.5000000000000001E-3</v>
      </c>
      <c r="F722">
        <f t="shared" si="155"/>
        <v>5.2369077306733125E-2</v>
      </c>
      <c r="G722">
        <f t="shared" si="156"/>
        <v>1.0126657029584605</v>
      </c>
      <c r="H722" s="56">
        <f t="shared" si="146"/>
        <v>26.413380447543375</v>
      </c>
      <c r="I722" s="55">
        <f t="shared" si="147"/>
        <v>3451.33286002368</v>
      </c>
      <c r="J722" s="33">
        <f t="shared" si="143"/>
        <v>3096.791309951861</v>
      </c>
      <c r="K722" s="34">
        <f t="shared" si="144"/>
        <v>-259.20869004813903</v>
      </c>
      <c r="L722" s="32">
        <f t="shared" si="148"/>
        <v>30129600</v>
      </c>
      <c r="M722" s="32">
        <f t="shared" si="149"/>
        <v>30967913.099518608</v>
      </c>
      <c r="N722" s="34">
        <f t="shared" si="150"/>
        <v>33560000</v>
      </c>
      <c r="O722" s="34">
        <f t="shared" si="151"/>
        <v>838313.0995186083</v>
      </c>
      <c r="P722" s="34">
        <f t="shared" si="152"/>
        <v>3430400</v>
      </c>
      <c r="Q722" s="60">
        <f t="shared" si="154"/>
        <v>838313.0995186083</v>
      </c>
      <c r="R722" s="60">
        <f t="shared" si="153"/>
        <v>838313.0995186083</v>
      </c>
      <c r="S722" s="61">
        <f t="shared" si="145"/>
        <v>2.7823572152255865E-2</v>
      </c>
    </row>
    <row r="723" spans="1:19" x14ac:dyDescent="0.25">
      <c r="A723" s="7">
        <v>42354</v>
      </c>
      <c r="B723" s="9">
        <v>3328.08</v>
      </c>
      <c r="C723">
        <f>+VLOOKUP($A723,'USD X Barril WTI'!$A$6060:$B$8189,2,0)</f>
        <v>35.549999999999997</v>
      </c>
      <c r="D723" s="36">
        <f>+IFERROR(VLOOKUP($A723,'TASA INTERVENCIÓN'!$A$9:$B$4757,2,0),D722)</f>
        <v>5.5E-2</v>
      </c>
      <c r="E723" s="36">
        <v>5.0000000000000001E-3</v>
      </c>
      <c r="F723">
        <f t="shared" si="155"/>
        <v>4.9751243781094523E-2</v>
      </c>
      <c r="G723">
        <f t="shared" si="156"/>
        <v>1.0120439797631888</v>
      </c>
      <c r="H723" s="56">
        <f t="shared" si="146"/>
        <v>26.413380447543375</v>
      </c>
      <c r="I723" s="55">
        <f t="shared" si="147"/>
        <v>3420.9900890653603</v>
      </c>
      <c r="J723" s="33">
        <f t="shared" si="143"/>
        <v>3116.6233104092134</v>
      </c>
      <c r="K723" s="34">
        <f t="shared" si="144"/>
        <v>-211.45668959078648</v>
      </c>
      <c r="L723" s="32">
        <f t="shared" si="148"/>
        <v>30325900</v>
      </c>
      <c r="M723" s="32">
        <f t="shared" si="149"/>
        <v>31166233.104092136</v>
      </c>
      <c r="N723" s="34">
        <f t="shared" si="150"/>
        <v>33280800</v>
      </c>
      <c r="O723" s="34">
        <f t="shared" si="151"/>
        <v>840333.10409213603</v>
      </c>
      <c r="P723" s="34">
        <f t="shared" si="152"/>
        <v>2954900</v>
      </c>
      <c r="Q723" s="60">
        <f t="shared" si="154"/>
        <v>840333.10409213603</v>
      </c>
      <c r="R723" s="60">
        <f t="shared" si="153"/>
        <v>840333.10409213603</v>
      </c>
      <c r="S723" s="61">
        <f t="shared" si="145"/>
        <v>2.7710079637937736E-2</v>
      </c>
    </row>
    <row r="724" spans="1:19" x14ac:dyDescent="0.25">
      <c r="A724" s="7">
        <v>42355</v>
      </c>
      <c r="B724" s="8">
        <v>3317.72</v>
      </c>
      <c r="C724">
        <f>+VLOOKUP($A724,'USD X Barril WTI'!$A$6060:$B$8189,2,0)</f>
        <v>34.979999999999997</v>
      </c>
      <c r="D724" s="36">
        <f>+IFERROR(VLOOKUP($A724,'TASA INTERVENCIÓN'!$A$9:$B$4757,2,0),D723)</f>
        <v>5.5E-2</v>
      </c>
      <c r="E724" s="36">
        <v>5.0000000000000001E-3</v>
      </c>
      <c r="F724">
        <f t="shared" si="155"/>
        <v>4.9751243781094523E-2</v>
      </c>
      <c r="G724">
        <f t="shared" si="156"/>
        <v>1.0120439797631888</v>
      </c>
      <c r="H724" s="56">
        <f t="shared" si="146"/>
        <v>26.413380447543375</v>
      </c>
      <c r="I724" s="55">
        <f t="shared" si="147"/>
        <v>3410.5053134350137</v>
      </c>
      <c r="J724" s="33">
        <f t="shared" si="143"/>
        <v>3109.2380876204593</v>
      </c>
      <c r="K724" s="34">
        <f t="shared" si="144"/>
        <v>-208.48191237954052</v>
      </c>
      <c r="L724" s="32">
        <f t="shared" si="148"/>
        <v>30252800.000000004</v>
      </c>
      <c r="M724" s="32">
        <f t="shared" si="149"/>
        <v>31092380.876204591</v>
      </c>
      <c r="N724" s="34">
        <f t="shared" si="150"/>
        <v>33177199.999999996</v>
      </c>
      <c r="O724" s="34">
        <f t="shared" si="151"/>
        <v>839580.87620458752</v>
      </c>
      <c r="P724" s="34">
        <f t="shared" si="152"/>
        <v>2924399.9999999925</v>
      </c>
      <c r="Q724" s="60">
        <f t="shared" si="154"/>
        <v>839580.87620458752</v>
      </c>
      <c r="R724" s="60">
        <f t="shared" si="153"/>
        <v>839580.87620458752</v>
      </c>
      <c r="S724" s="61">
        <f t="shared" si="145"/>
        <v>2.7752170913257199E-2</v>
      </c>
    </row>
    <row r="725" spans="1:19" x14ac:dyDescent="0.25">
      <c r="A725" s="7">
        <v>42356</v>
      </c>
      <c r="B725" s="9">
        <v>3333.37</v>
      </c>
      <c r="C725">
        <f>+VLOOKUP($A725,'USD X Barril WTI'!$A$6060:$B$8189,2,0)</f>
        <v>34.72</v>
      </c>
      <c r="D725" s="36">
        <f>+IFERROR(VLOOKUP($A725,'TASA INTERVENCIÓN'!$A$9:$B$4757,2,0),D724)</f>
        <v>5.5E-2</v>
      </c>
      <c r="E725" s="36">
        <v>5.0000000000000001E-3</v>
      </c>
      <c r="F725">
        <f t="shared" si="155"/>
        <v>4.9751243781094523E-2</v>
      </c>
      <c r="G725">
        <f t="shared" si="156"/>
        <v>1.0120439797631888</v>
      </c>
      <c r="H725" s="56">
        <f t="shared" si="146"/>
        <v>26.413380447543375</v>
      </c>
      <c r="I725" s="55">
        <f t="shared" si="147"/>
        <v>3426.3438017183075</v>
      </c>
      <c r="J725" s="33">
        <f t="shared" si="143"/>
        <v>3072.6251636991929</v>
      </c>
      <c r="K725" s="34">
        <f t="shared" si="144"/>
        <v>-260.74483630080704</v>
      </c>
      <c r="L725" s="32">
        <f t="shared" si="148"/>
        <v>29890400</v>
      </c>
      <c r="M725" s="32">
        <f t="shared" si="149"/>
        <v>30726251.636991929</v>
      </c>
      <c r="N725" s="34">
        <f t="shared" si="150"/>
        <v>33333700</v>
      </c>
      <c r="O725" s="34">
        <f t="shared" si="151"/>
        <v>835851.63699192926</v>
      </c>
      <c r="P725" s="34">
        <f t="shared" si="152"/>
        <v>3443300</v>
      </c>
      <c r="Q725" s="60">
        <f t="shared" si="154"/>
        <v>835851.63699192926</v>
      </c>
      <c r="R725" s="60">
        <f t="shared" si="153"/>
        <v>835851.63699192926</v>
      </c>
      <c r="S725" s="61">
        <f t="shared" si="145"/>
        <v>2.7963882617560464E-2</v>
      </c>
    </row>
    <row r="726" spans="1:19" x14ac:dyDescent="0.25">
      <c r="A726" s="7">
        <v>42357</v>
      </c>
      <c r="B726" s="8">
        <v>3337.68</v>
      </c>
      <c r="C726" t="e">
        <f>+VLOOKUP($A726,'USD X Barril WTI'!$A$6060:$B$8189,2,0)</f>
        <v>#N/A</v>
      </c>
      <c r="D726" s="36">
        <f>+IFERROR(VLOOKUP($A726,'TASA INTERVENCIÓN'!$A$9:$B$4757,2,0),D725)</f>
        <v>5.5E-2</v>
      </c>
      <c r="E726" s="36">
        <v>5.0000000000000001E-3</v>
      </c>
      <c r="F726">
        <f t="shared" si="155"/>
        <v>4.9751243781094523E-2</v>
      </c>
      <c r="G726">
        <f t="shared" si="156"/>
        <v>1.0120439797631888</v>
      </c>
      <c r="H726" s="56">
        <f t="shared" si="146"/>
        <v>26.413380447543375</v>
      </c>
      <c r="I726" s="55">
        <f t="shared" si="147"/>
        <v>3430.7057112710868</v>
      </c>
      <c r="J726" s="33">
        <f t="shared" si="143"/>
        <v>3058.5720243022615</v>
      </c>
      <c r="K726" s="34">
        <f t="shared" si="144"/>
        <v>-279.10797569773831</v>
      </c>
      <c r="L726" s="32">
        <f t="shared" si="148"/>
        <v>29751300</v>
      </c>
      <c r="M726" s="32">
        <f t="shared" si="149"/>
        <v>30585720.243022617</v>
      </c>
      <c r="N726" s="34">
        <f t="shared" si="150"/>
        <v>33376800</v>
      </c>
      <c r="O726" s="34">
        <f t="shared" si="151"/>
        <v>834420.24302261695</v>
      </c>
      <c r="P726" s="34">
        <f t="shared" si="152"/>
        <v>3625500</v>
      </c>
      <c r="Q726" s="60">
        <f t="shared" si="154"/>
        <v>834420.24302261695</v>
      </c>
      <c r="R726" s="60">
        <f t="shared" si="153"/>
        <v>834420.24302261695</v>
      </c>
      <c r="S726" s="61">
        <f t="shared" si="145"/>
        <v>2.8046513699321273E-2</v>
      </c>
    </row>
    <row r="727" spans="1:19" x14ac:dyDescent="0.25">
      <c r="A727" s="7">
        <v>42358</v>
      </c>
      <c r="B727" s="9">
        <v>3337.68</v>
      </c>
      <c r="C727" t="e">
        <f>+VLOOKUP($A727,'USD X Barril WTI'!$A$6060:$B$8189,2,0)</f>
        <v>#N/A</v>
      </c>
      <c r="D727" s="36">
        <f>+IFERROR(VLOOKUP($A727,'TASA INTERVENCIÓN'!$A$9:$B$4757,2,0),D726)</f>
        <v>5.5E-2</v>
      </c>
      <c r="E727" s="36">
        <v>5.0000000000000001E-3</v>
      </c>
      <c r="F727">
        <f t="shared" si="155"/>
        <v>4.9751243781094523E-2</v>
      </c>
      <c r="G727">
        <f t="shared" si="156"/>
        <v>1.0120439797631888</v>
      </c>
      <c r="H727" s="56">
        <f t="shared" si="146"/>
        <v>26.413380447543375</v>
      </c>
      <c r="I727" s="55">
        <f t="shared" si="147"/>
        <v>3430.7057112710868</v>
      </c>
      <c r="J727" s="33">
        <f t="shared" si="143"/>
        <v>3068.4425614631546</v>
      </c>
      <c r="K727" s="34">
        <f t="shared" si="144"/>
        <v>-269.23743853684527</v>
      </c>
      <c r="L727" s="32">
        <f t="shared" si="148"/>
        <v>29849000</v>
      </c>
      <c r="M727" s="32">
        <f t="shared" si="149"/>
        <v>30684425.614631545</v>
      </c>
      <c r="N727" s="34">
        <f t="shared" si="150"/>
        <v>33376800</v>
      </c>
      <c r="O727" s="34">
        <f t="shared" si="151"/>
        <v>835425.6146315448</v>
      </c>
      <c r="P727" s="34">
        <f t="shared" si="152"/>
        <v>3527800</v>
      </c>
      <c r="Q727" s="60">
        <f t="shared" si="154"/>
        <v>835425.6146315448</v>
      </c>
      <c r="R727" s="60">
        <f t="shared" si="153"/>
        <v>835425.6146315448</v>
      </c>
      <c r="S727" s="61">
        <f t="shared" si="145"/>
        <v>2.7988395411288312E-2</v>
      </c>
    </row>
    <row r="728" spans="1:19" x14ac:dyDescent="0.25">
      <c r="A728" s="7">
        <v>42359</v>
      </c>
      <c r="B728" s="8">
        <v>3337.68</v>
      </c>
      <c r="C728">
        <f>+VLOOKUP($A728,'USD X Barril WTI'!$A$6060:$B$8189,2,0)</f>
        <v>34.549999999999997</v>
      </c>
      <c r="D728" s="36">
        <f>+IFERROR(VLOOKUP($A728,'TASA INTERVENCIÓN'!$A$9:$B$4757,2,0),D727)</f>
        <v>5.7500000000000002E-2</v>
      </c>
      <c r="E728" s="36">
        <v>5.0000000000000001E-3</v>
      </c>
      <c r="F728">
        <f t="shared" si="155"/>
        <v>5.2238805970149516E-2</v>
      </c>
      <c r="G728">
        <f t="shared" si="156"/>
        <v>1.0126347916925935</v>
      </c>
      <c r="H728" s="56">
        <f t="shared" si="146"/>
        <v>26.413380447543375</v>
      </c>
      <c r="I728" s="55">
        <f t="shared" si="147"/>
        <v>3432.6776524316224</v>
      </c>
      <c r="J728" s="33">
        <f t="shared" si="143"/>
        <v>3068.4425614631546</v>
      </c>
      <c r="K728" s="34">
        <f t="shared" si="144"/>
        <v>-269.23743853684527</v>
      </c>
      <c r="L728" s="32">
        <f t="shared" si="148"/>
        <v>29849000</v>
      </c>
      <c r="M728" s="32">
        <f t="shared" si="149"/>
        <v>30684425.614631545</v>
      </c>
      <c r="N728" s="34">
        <f t="shared" si="150"/>
        <v>33376800</v>
      </c>
      <c r="O728" s="34">
        <f t="shared" si="151"/>
        <v>835425.6146315448</v>
      </c>
      <c r="P728" s="34">
        <f t="shared" si="152"/>
        <v>3527800</v>
      </c>
      <c r="Q728" s="60">
        <f t="shared" si="154"/>
        <v>835425.6146315448</v>
      </c>
      <c r="R728" s="60">
        <f t="shared" si="153"/>
        <v>835425.6146315448</v>
      </c>
      <c r="S728" s="61">
        <f t="shared" si="145"/>
        <v>2.7988395411288312E-2</v>
      </c>
    </row>
    <row r="729" spans="1:19" x14ac:dyDescent="0.25">
      <c r="A729" s="7">
        <v>42360</v>
      </c>
      <c r="B729" s="9">
        <v>3332.7</v>
      </c>
      <c r="C729">
        <f>+VLOOKUP($A729,'USD X Barril WTI'!$A$6060:$B$8189,2,0)</f>
        <v>36.119999999999997</v>
      </c>
      <c r="D729" s="36">
        <f>+IFERROR(VLOOKUP($A729,'TASA INTERVENCIÓN'!$A$9:$B$4757,2,0),D728)</f>
        <v>5.7500000000000002E-2</v>
      </c>
      <c r="E729" s="36">
        <v>5.0000000000000001E-3</v>
      </c>
      <c r="F729">
        <f t="shared" si="155"/>
        <v>5.2238805970149516E-2</v>
      </c>
      <c r="G729">
        <f t="shared" si="156"/>
        <v>1.0126347916925935</v>
      </c>
      <c r="H729" s="56">
        <f t="shared" si="146"/>
        <v>26.413380447543375</v>
      </c>
      <c r="I729" s="55">
        <f t="shared" si="147"/>
        <v>3427.6347311689933</v>
      </c>
      <c r="J729" s="33">
        <f t="shared" si="143"/>
        <v>3068.4425614631546</v>
      </c>
      <c r="K729" s="34">
        <f t="shared" si="144"/>
        <v>-264.25743853684526</v>
      </c>
      <c r="L729" s="32">
        <f t="shared" si="148"/>
        <v>29849000</v>
      </c>
      <c r="M729" s="32">
        <f t="shared" si="149"/>
        <v>30684425.614631545</v>
      </c>
      <c r="N729" s="34">
        <f t="shared" si="150"/>
        <v>33327000</v>
      </c>
      <c r="O729" s="34">
        <f t="shared" si="151"/>
        <v>835425.6146315448</v>
      </c>
      <c r="P729" s="34">
        <f t="shared" si="152"/>
        <v>3478000</v>
      </c>
      <c r="Q729" s="60">
        <f t="shared" si="154"/>
        <v>835425.6146315448</v>
      </c>
      <c r="R729" s="60">
        <f t="shared" si="153"/>
        <v>835425.6146315448</v>
      </c>
      <c r="S729" s="61">
        <f t="shared" si="145"/>
        <v>2.7988395411288312E-2</v>
      </c>
    </row>
    <row r="730" spans="1:19" x14ac:dyDescent="0.25">
      <c r="A730" s="7">
        <v>42361</v>
      </c>
      <c r="B730" s="8">
        <v>3307.24</v>
      </c>
      <c r="C730">
        <f>+VLOOKUP($A730,'USD X Barril WTI'!$A$6060:$B$8189,2,0)</f>
        <v>36.76</v>
      </c>
      <c r="D730" s="36">
        <f>+IFERROR(VLOOKUP($A730,'TASA INTERVENCIÓN'!$A$9:$B$4757,2,0),D729)</f>
        <v>5.7500000000000002E-2</v>
      </c>
      <c r="E730" s="36">
        <v>5.0000000000000001E-3</v>
      </c>
      <c r="F730">
        <f t="shared" si="155"/>
        <v>5.2238805970149516E-2</v>
      </c>
      <c r="G730">
        <f t="shared" si="156"/>
        <v>1.0126347916925935</v>
      </c>
      <c r="H730" s="56">
        <f t="shared" si="146"/>
        <v>26.413380447543375</v>
      </c>
      <c r="I730" s="55">
        <f t="shared" si="147"/>
        <v>3401.8530493724998</v>
      </c>
      <c r="J730" s="33">
        <f t="shared" si="143"/>
        <v>3085.395234294248</v>
      </c>
      <c r="K730" s="34">
        <f t="shared" si="144"/>
        <v>-221.8447657057518</v>
      </c>
      <c r="L730" s="32">
        <f t="shared" si="148"/>
        <v>30016800</v>
      </c>
      <c r="M730" s="32">
        <f t="shared" si="149"/>
        <v>30853952.34294248</v>
      </c>
      <c r="N730" s="34">
        <f t="shared" si="150"/>
        <v>33072399.999999996</v>
      </c>
      <c r="O730" s="34">
        <f t="shared" si="151"/>
        <v>837152.34294248</v>
      </c>
      <c r="P730" s="34">
        <f t="shared" si="152"/>
        <v>3055599.9999999963</v>
      </c>
      <c r="Q730" s="60">
        <f t="shared" si="154"/>
        <v>837152.34294248</v>
      </c>
      <c r="R730" s="60">
        <f t="shared" si="153"/>
        <v>837152.34294248</v>
      </c>
      <c r="S730" s="61">
        <f t="shared" si="145"/>
        <v>2.7889460000482397E-2</v>
      </c>
    </row>
    <row r="731" spans="1:19" x14ac:dyDescent="0.25">
      <c r="A731" s="7">
        <v>42362</v>
      </c>
      <c r="B731" s="9">
        <v>3255.19</v>
      </c>
      <c r="C731">
        <f>+VLOOKUP($A731,'USD X Barril WTI'!$A$6060:$B$8189,2,0)</f>
        <v>37.619999999999997</v>
      </c>
      <c r="D731" s="36">
        <f>+IFERROR(VLOOKUP($A731,'TASA INTERVENCIÓN'!$A$9:$B$4757,2,0),D730)</f>
        <v>5.7500000000000002E-2</v>
      </c>
      <c r="E731" s="36">
        <v>5.0000000000000001E-3</v>
      </c>
      <c r="F731">
        <f t="shared" si="155"/>
        <v>5.2238805970149516E-2</v>
      </c>
      <c r="G731">
        <f t="shared" si="156"/>
        <v>1.0126347916925935</v>
      </c>
      <c r="H731" s="56">
        <f t="shared" si="146"/>
        <v>26.413380447543375</v>
      </c>
      <c r="I731" s="55">
        <f t="shared" si="147"/>
        <v>3349.1454084649004</v>
      </c>
      <c r="J731" s="33">
        <f t="shared" si="143"/>
        <v>3150.1144370093775</v>
      </c>
      <c r="K731" s="34">
        <f t="shared" si="144"/>
        <v>-105.07556299062253</v>
      </c>
      <c r="L731" s="32">
        <f t="shared" si="148"/>
        <v>30657399.999999996</v>
      </c>
      <c r="M731" s="32">
        <f t="shared" si="149"/>
        <v>31501144.370093774</v>
      </c>
      <c r="N731" s="34">
        <f t="shared" si="150"/>
        <v>32551900</v>
      </c>
      <c r="O731" s="34">
        <f t="shared" si="151"/>
        <v>843744.37009377778</v>
      </c>
      <c r="P731" s="34">
        <f t="shared" si="152"/>
        <v>1894500.0000000037</v>
      </c>
      <c r="Q731" s="60">
        <f t="shared" si="154"/>
        <v>843744.37009377778</v>
      </c>
      <c r="R731" s="60">
        <f t="shared" si="153"/>
        <v>843744.37009377778</v>
      </c>
      <c r="S731" s="61">
        <f t="shared" si="145"/>
        <v>2.7521719718364177E-2</v>
      </c>
    </row>
    <row r="732" spans="1:19" x14ac:dyDescent="0.25">
      <c r="A732" s="7">
        <v>42363</v>
      </c>
      <c r="B732" s="8">
        <v>3172.03</v>
      </c>
      <c r="C732" t="e">
        <f>+VLOOKUP($A732,'USD X Barril WTI'!$A$6060:$B$8189,2,0)</f>
        <v>#N/A</v>
      </c>
      <c r="D732" s="36">
        <f>+IFERROR(VLOOKUP($A732,'TASA INTERVENCIÓN'!$A$9:$B$4757,2,0),D731)</f>
        <v>5.7500000000000002E-2</v>
      </c>
      <c r="E732" s="36">
        <v>5.0000000000000001E-3</v>
      </c>
      <c r="F732">
        <f t="shared" si="155"/>
        <v>5.2238805970149516E-2</v>
      </c>
      <c r="G732">
        <f t="shared" si="156"/>
        <v>1.0126347916925935</v>
      </c>
      <c r="H732" s="56">
        <f t="shared" si="146"/>
        <v>26.413380447543375</v>
      </c>
      <c r="I732" s="55">
        <f t="shared" si="147"/>
        <v>3264.9346991877446</v>
      </c>
      <c r="J732" s="33">
        <f t="shared" si="143"/>
        <v>3183.9995768636622</v>
      </c>
      <c r="K732" s="34">
        <f t="shared" si="144"/>
        <v>11.969576863662041</v>
      </c>
      <c r="L732" s="32">
        <f t="shared" si="148"/>
        <v>30992800.000000004</v>
      </c>
      <c r="M732" s="32">
        <f t="shared" si="149"/>
        <v>31839995.768636622</v>
      </c>
      <c r="N732" s="34">
        <f t="shared" si="150"/>
        <v>31720300.000000004</v>
      </c>
      <c r="O732" s="34">
        <f t="shared" si="151"/>
        <v>847195.76863661781</v>
      </c>
      <c r="P732" s="34">
        <f t="shared" si="152"/>
        <v>727500</v>
      </c>
      <c r="Q732" s="60">
        <f t="shared" si="154"/>
        <v>847195.76863661781</v>
      </c>
      <c r="R732" s="60">
        <f t="shared" si="153"/>
        <v>847195.76863661781</v>
      </c>
      <c r="S732" s="61">
        <f t="shared" si="145"/>
        <v>2.7335244593473893E-2</v>
      </c>
    </row>
    <row r="733" spans="1:19" x14ac:dyDescent="0.25">
      <c r="A733" s="7">
        <v>42364</v>
      </c>
      <c r="B733" s="9">
        <v>3172.03</v>
      </c>
      <c r="C733" t="e">
        <f>+VLOOKUP($A733,'USD X Barril WTI'!$A$6060:$B$8189,2,0)</f>
        <v>#N/A</v>
      </c>
      <c r="D733" s="36">
        <f>+IFERROR(VLOOKUP($A733,'TASA INTERVENCIÓN'!$A$9:$B$4757,2,0),D732)</f>
        <v>5.7500000000000002E-2</v>
      </c>
      <c r="E733" s="36">
        <v>5.0000000000000001E-3</v>
      </c>
      <c r="F733">
        <f t="shared" si="155"/>
        <v>5.2238805970149516E-2</v>
      </c>
      <c r="G733">
        <f t="shared" si="156"/>
        <v>1.0126347916925935</v>
      </c>
      <c r="H733" s="56">
        <f t="shared" si="146"/>
        <v>26.413380447543375</v>
      </c>
      <c r="I733" s="55">
        <f t="shared" si="147"/>
        <v>3264.9346991877446</v>
      </c>
      <c r="J733" s="33">
        <f t="shared" ref="J733:J796" si="157">+I641</f>
        <v>3220.2588991466159</v>
      </c>
      <c r="K733" s="34">
        <f t="shared" si="144"/>
        <v>48.228899146615731</v>
      </c>
      <c r="L733" s="32">
        <f t="shared" si="148"/>
        <v>31351700</v>
      </c>
      <c r="M733" s="32">
        <f t="shared" si="149"/>
        <v>32202588.991466161</v>
      </c>
      <c r="N733" s="34">
        <f t="shared" si="150"/>
        <v>31720300.000000004</v>
      </c>
      <c r="O733" s="34">
        <f t="shared" si="151"/>
        <v>850888.99146616086</v>
      </c>
      <c r="P733" s="34">
        <f t="shared" si="152"/>
        <v>368600.00000000373</v>
      </c>
      <c r="Q733" s="60">
        <f t="shared" si="154"/>
        <v>850888.99146616086</v>
      </c>
      <c r="R733" s="60">
        <f t="shared" si="153"/>
        <v>850888.99146616086</v>
      </c>
      <c r="S733" s="61">
        <f t="shared" si="145"/>
        <v>2.7140122910915863E-2</v>
      </c>
    </row>
    <row r="734" spans="1:19" x14ac:dyDescent="0.25">
      <c r="A734" s="7">
        <v>42365</v>
      </c>
      <c r="B734" s="8">
        <v>3172.03</v>
      </c>
      <c r="C734" t="e">
        <f>+VLOOKUP($A734,'USD X Barril WTI'!$A$6060:$B$8189,2,0)</f>
        <v>#N/A</v>
      </c>
      <c r="D734" s="36">
        <f>+IFERROR(VLOOKUP($A734,'TASA INTERVENCIÓN'!$A$9:$B$4757,2,0),D733)</f>
        <v>5.7500000000000002E-2</v>
      </c>
      <c r="E734" s="36">
        <v>5.0000000000000001E-3</v>
      </c>
      <c r="F734">
        <f t="shared" si="155"/>
        <v>5.2238805970149516E-2</v>
      </c>
      <c r="G734">
        <f t="shared" si="156"/>
        <v>1.0126347916925935</v>
      </c>
      <c r="H734" s="56">
        <f t="shared" si="146"/>
        <v>26.413380447543375</v>
      </c>
      <c r="I734" s="55">
        <f t="shared" si="147"/>
        <v>3264.9346991877446</v>
      </c>
      <c r="J734" s="33">
        <f t="shared" si="157"/>
        <v>3164.9657058185007</v>
      </c>
      <c r="K734" s="34">
        <f t="shared" si="144"/>
        <v>-7.0642941814994629</v>
      </c>
      <c r="L734" s="32">
        <f t="shared" si="148"/>
        <v>30804400</v>
      </c>
      <c r="M734" s="32">
        <f t="shared" si="149"/>
        <v>31649657.058185007</v>
      </c>
      <c r="N734" s="34">
        <f t="shared" si="150"/>
        <v>31720300.000000004</v>
      </c>
      <c r="O734" s="34">
        <f t="shared" si="151"/>
        <v>845257.05818500742</v>
      </c>
      <c r="P734" s="34">
        <f t="shared" si="152"/>
        <v>915900.00000000373</v>
      </c>
      <c r="Q734" s="60">
        <f t="shared" si="154"/>
        <v>845257.05818500742</v>
      </c>
      <c r="R734" s="60">
        <f t="shared" si="153"/>
        <v>845257.05818500742</v>
      </c>
      <c r="S734" s="61">
        <f t="shared" si="145"/>
        <v>2.7439491052739459E-2</v>
      </c>
    </row>
    <row r="735" spans="1:19" x14ac:dyDescent="0.25">
      <c r="A735" s="7">
        <v>42366</v>
      </c>
      <c r="B735" s="9">
        <v>3172.03</v>
      </c>
      <c r="C735">
        <f>+VLOOKUP($A735,'USD X Barril WTI'!$A$6060:$B$8189,2,0)</f>
        <v>36.36</v>
      </c>
      <c r="D735" s="36">
        <f>+IFERROR(VLOOKUP($A735,'TASA INTERVENCIÓN'!$A$9:$B$4757,2,0),D734)</f>
        <v>5.7500000000000002E-2</v>
      </c>
      <c r="E735" s="36">
        <v>5.0000000000000001E-3</v>
      </c>
      <c r="F735">
        <f t="shared" si="155"/>
        <v>5.2238805970149516E-2</v>
      </c>
      <c r="G735">
        <f t="shared" si="156"/>
        <v>1.0126347916925935</v>
      </c>
      <c r="H735" s="56">
        <f t="shared" si="146"/>
        <v>26.413380447543375</v>
      </c>
      <c r="I735" s="55">
        <f t="shared" si="147"/>
        <v>3264.9346991877446</v>
      </c>
      <c r="J735" s="33">
        <f t="shared" si="157"/>
        <v>3164.9657058185007</v>
      </c>
      <c r="K735" s="34">
        <f t="shared" si="144"/>
        <v>-7.0642941814994629</v>
      </c>
      <c r="L735" s="32">
        <f t="shared" si="148"/>
        <v>30804400</v>
      </c>
      <c r="M735" s="32">
        <f t="shared" si="149"/>
        <v>31649657.058185007</v>
      </c>
      <c r="N735" s="34">
        <f t="shared" si="150"/>
        <v>31720300.000000004</v>
      </c>
      <c r="O735" s="34">
        <f t="shared" si="151"/>
        <v>845257.05818500742</v>
      </c>
      <c r="P735" s="34">
        <f t="shared" si="152"/>
        <v>915900.00000000373</v>
      </c>
      <c r="Q735" s="60">
        <f t="shared" si="154"/>
        <v>845257.05818500742</v>
      </c>
      <c r="R735" s="60">
        <f t="shared" si="153"/>
        <v>845257.05818500742</v>
      </c>
      <c r="S735" s="61">
        <f t="shared" si="145"/>
        <v>2.7439491052739459E-2</v>
      </c>
    </row>
    <row r="736" spans="1:19" x14ac:dyDescent="0.25">
      <c r="A736" s="7">
        <v>42367</v>
      </c>
      <c r="B736" s="8">
        <v>3180.87</v>
      </c>
      <c r="C736">
        <f>+VLOOKUP($A736,'USD X Barril WTI'!$A$6060:$B$8189,2,0)</f>
        <v>37.880000000000003</v>
      </c>
      <c r="D736" s="36">
        <f>+IFERROR(VLOOKUP($A736,'TASA INTERVENCIÓN'!$A$9:$B$4757,2,0),D735)</f>
        <v>5.7500000000000002E-2</v>
      </c>
      <c r="E736" s="36">
        <v>5.0000000000000001E-3</v>
      </c>
      <c r="F736">
        <f t="shared" si="155"/>
        <v>5.2238805970149516E-2</v>
      </c>
      <c r="G736">
        <f t="shared" si="156"/>
        <v>1.0126347916925935</v>
      </c>
      <c r="H736" s="56">
        <f t="shared" si="146"/>
        <v>26.413380447543375</v>
      </c>
      <c r="I736" s="55">
        <f t="shared" si="147"/>
        <v>3273.8863907463069</v>
      </c>
      <c r="J736" s="33">
        <f t="shared" si="157"/>
        <v>3166.7998831198547</v>
      </c>
      <c r="K736" s="34">
        <f t="shared" si="144"/>
        <v>-14.070116880145179</v>
      </c>
      <c r="L736" s="32">
        <f t="shared" si="148"/>
        <v>30804400</v>
      </c>
      <c r="M736" s="32">
        <f t="shared" si="149"/>
        <v>31667998.831198547</v>
      </c>
      <c r="N736" s="34">
        <f t="shared" si="150"/>
        <v>31808700</v>
      </c>
      <c r="O736" s="34">
        <f t="shared" si="151"/>
        <v>863598.83119854704</v>
      </c>
      <c r="P736" s="34">
        <f t="shared" si="152"/>
        <v>1004300</v>
      </c>
      <c r="Q736" s="60">
        <f t="shared" si="154"/>
        <v>863598.83119854704</v>
      </c>
      <c r="R736" s="60">
        <f t="shared" si="153"/>
        <v>863598.83119854704</v>
      </c>
      <c r="S736" s="61">
        <f t="shared" si="145"/>
        <v>2.8034918102561552E-2</v>
      </c>
    </row>
    <row r="737" spans="1:19" x14ac:dyDescent="0.25">
      <c r="A737" s="7">
        <v>42368</v>
      </c>
      <c r="B737" s="9">
        <v>3155.22</v>
      </c>
      <c r="C737">
        <f>+VLOOKUP($A737,'USD X Barril WTI'!$A$6060:$B$8189,2,0)</f>
        <v>36.590000000000003</v>
      </c>
      <c r="D737" s="36">
        <f>+IFERROR(VLOOKUP($A737,'TASA INTERVENCIÓN'!$A$9:$B$4757,2,0),D736)</f>
        <v>5.7500000000000002E-2</v>
      </c>
      <c r="E737" s="36">
        <v>5.0000000000000001E-3</v>
      </c>
      <c r="F737">
        <f t="shared" si="155"/>
        <v>5.2238805970149516E-2</v>
      </c>
      <c r="G737">
        <f t="shared" si="156"/>
        <v>1.0126347916925935</v>
      </c>
      <c r="H737" s="56">
        <f t="shared" si="146"/>
        <v>26.413380447543375</v>
      </c>
      <c r="I737" s="55">
        <f t="shared" si="147"/>
        <v>3247.9123083393915</v>
      </c>
      <c r="J737" s="33">
        <f t="shared" si="157"/>
        <v>3183.51993461951</v>
      </c>
      <c r="K737" s="34">
        <f t="shared" si="144"/>
        <v>28.299934619510168</v>
      </c>
      <c r="L737" s="32">
        <f t="shared" si="148"/>
        <v>30969800</v>
      </c>
      <c r="M737" s="32">
        <f t="shared" si="149"/>
        <v>31835199.346195098</v>
      </c>
      <c r="N737" s="34">
        <f t="shared" si="150"/>
        <v>31552199.999999996</v>
      </c>
      <c r="O737" s="34">
        <f t="shared" si="151"/>
        <v>865399.34619509801</v>
      </c>
      <c r="P737" s="34">
        <f t="shared" si="152"/>
        <v>582399.99999999627</v>
      </c>
      <c r="Q737" s="60">
        <f t="shared" si="154"/>
        <v>865399.34619509801</v>
      </c>
      <c r="R737" s="60">
        <f t="shared" si="153"/>
        <v>865399.34619509801</v>
      </c>
      <c r="S737" s="61">
        <f t="shared" si="145"/>
        <v>2.7943330153733573E-2</v>
      </c>
    </row>
    <row r="738" spans="1:19" x14ac:dyDescent="0.25">
      <c r="A738" s="7">
        <v>42369</v>
      </c>
      <c r="B738" s="8">
        <v>3149.47</v>
      </c>
      <c r="C738">
        <f>+VLOOKUP($A738,'USD X Barril WTI'!$A$6060:$B$8189,2,0)</f>
        <v>37.130000000000003</v>
      </c>
      <c r="D738" s="36">
        <f>+IFERROR(VLOOKUP($A738,'TASA INTERVENCIÓN'!$A$9:$B$4757,2,0),D737)</f>
        <v>5.7500000000000002E-2</v>
      </c>
      <c r="E738" s="36">
        <v>5.0000000000000001E-3</v>
      </c>
      <c r="F738">
        <f t="shared" si="155"/>
        <v>5.2238805970149516E-2</v>
      </c>
      <c r="G738">
        <f t="shared" si="156"/>
        <v>1.0126347916925935</v>
      </c>
      <c r="H738" s="56">
        <f t="shared" si="146"/>
        <v>26.413380447543375</v>
      </c>
      <c r="I738" s="55">
        <f t="shared" si="147"/>
        <v>3242.0896582871592</v>
      </c>
      <c r="J738" s="33">
        <f t="shared" si="157"/>
        <v>3208.7516447423268</v>
      </c>
      <c r="K738" s="34">
        <f t="shared" si="144"/>
        <v>59.281644742326989</v>
      </c>
      <c r="L738" s="32">
        <f t="shared" si="148"/>
        <v>31219400</v>
      </c>
      <c r="M738" s="32">
        <f t="shared" si="149"/>
        <v>32087516.447423268</v>
      </c>
      <c r="N738" s="34">
        <f t="shared" si="150"/>
        <v>31494699.999999996</v>
      </c>
      <c r="O738" s="34">
        <f t="shared" si="151"/>
        <v>868116.44742326811</v>
      </c>
      <c r="P738" s="34">
        <f t="shared" si="152"/>
        <v>275299.99999999627</v>
      </c>
      <c r="Q738" s="60">
        <f t="shared" si="154"/>
        <v>868116.44742326811</v>
      </c>
      <c r="R738" s="60">
        <f t="shared" si="153"/>
        <v>868116.44742326811</v>
      </c>
      <c r="S738" s="61">
        <f t="shared" si="145"/>
        <v>2.7806954887770685E-2</v>
      </c>
    </row>
    <row r="739" spans="1:19" x14ac:dyDescent="0.25">
      <c r="A739" s="7">
        <v>42370</v>
      </c>
      <c r="B739" s="9">
        <v>3149.47</v>
      </c>
      <c r="C739" t="e">
        <f>+VLOOKUP($A739,'USD X Barril WTI'!$A$6060:$B$8189,2,0)</f>
        <v>#N/A</v>
      </c>
      <c r="D739" s="36">
        <f>+IFERROR(VLOOKUP($A739,'TASA INTERVENCIÓN'!$A$9:$B$4757,2,0),D738)</f>
        <v>5.7500000000000002E-2</v>
      </c>
      <c r="E739" s="36">
        <v>5.0000000000000001E-3</v>
      </c>
      <c r="F739">
        <f t="shared" si="155"/>
        <v>5.2238805970149516E-2</v>
      </c>
      <c r="G739">
        <f t="shared" si="156"/>
        <v>1.0126347916925935</v>
      </c>
      <c r="H739" s="56">
        <f t="shared" si="146"/>
        <v>26.413380447543375</v>
      </c>
      <c r="I739" s="55">
        <f t="shared" si="147"/>
        <v>3242.0896582871592</v>
      </c>
      <c r="J739" s="33">
        <f t="shared" si="157"/>
        <v>3173.1785726581147</v>
      </c>
      <c r="K739" s="34">
        <f t="shared" si="144"/>
        <v>23.708572658114917</v>
      </c>
      <c r="L739" s="32">
        <f t="shared" si="148"/>
        <v>30867500</v>
      </c>
      <c r="M739" s="32">
        <f t="shared" si="149"/>
        <v>31731785.726581149</v>
      </c>
      <c r="N739" s="34">
        <f t="shared" si="150"/>
        <v>31494699.999999996</v>
      </c>
      <c r="O739" s="34">
        <f t="shared" si="151"/>
        <v>864285.7265811488</v>
      </c>
      <c r="P739" s="34">
        <f t="shared" si="152"/>
        <v>627199.99999999627</v>
      </c>
      <c r="Q739" s="60">
        <f t="shared" si="154"/>
        <v>864285.7265811488</v>
      </c>
      <c r="R739" s="60">
        <f t="shared" si="153"/>
        <v>864285.7265811488</v>
      </c>
      <c r="S739" s="61">
        <f t="shared" si="145"/>
        <v>2.7999861556042723E-2</v>
      </c>
    </row>
    <row r="740" spans="1:19" x14ac:dyDescent="0.25">
      <c r="A740" s="7">
        <v>42371</v>
      </c>
      <c r="B740" s="8">
        <v>3149.47</v>
      </c>
      <c r="C740" t="e">
        <f>+VLOOKUP($A740,'USD X Barril WTI'!$A$6060:$B$8189,2,0)</f>
        <v>#N/A</v>
      </c>
      <c r="D740" s="36">
        <f>+IFERROR(VLOOKUP($A740,'TASA INTERVENCIÓN'!$A$9:$B$4757,2,0),D739)</f>
        <v>5.7500000000000002E-2</v>
      </c>
      <c r="E740" s="36">
        <v>5.0000000000000001E-3</v>
      </c>
      <c r="F740">
        <f t="shared" si="155"/>
        <v>5.2238805970149516E-2</v>
      </c>
      <c r="G740">
        <f t="shared" si="156"/>
        <v>1.0126347916925935</v>
      </c>
      <c r="H740" s="56">
        <f t="shared" si="146"/>
        <v>26.413380447543375</v>
      </c>
      <c r="I740" s="55">
        <f t="shared" si="147"/>
        <v>3242.0896582871592</v>
      </c>
      <c r="J740" s="33">
        <f t="shared" si="157"/>
        <v>3148.0075156846315</v>
      </c>
      <c r="K740" s="34">
        <f t="shared" si="144"/>
        <v>-1.4624843153683287</v>
      </c>
      <c r="L740" s="32">
        <f t="shared" si="148"/>
        <v>30618500</v>
      </c>
      <c r="M740" s="32">
        <f t="shared" si="149"/>
        <v>31480075.156846315</v>
      </c>
      <c r="N740" s="34">
        <f t="shared" si="150"/>
        <v>31494699.999999996</v>
      </c>
      <c r="O740" s="34">
        <f t="shared" si="151"/>
        <v>861575.15684631467</v>
      </c>
      <c r="P740" s="34">
        <f t="shared" si="152"/>
        <v>876199.99999999627</v>
      </c>
      <c r="Q740" s="60">
        <f t="shared" si="154"/>
        <v>861575.15684631467</v>
      </c>
      <c r="R740" s="60">
        <f t="shared" si="153"/>
        <v>861575.15684631467</v>
      </c>
      <c r="S740" s="61">
        <f t="shared" si="145"/>
        <v>2.8139038713402509E-2</v>
      </c>
    </row>
    <row r="741" spans="1:19" x14ac:dyDescent="0.25">
      <c r="A741" s="7">
        <v>42372</v>
      </c>
      <c r="B741" s="9">
        <v>3149.47</v>
      </c>
      <c r="C741" t="e">
        <f>+VLOOKUP($A741,'USD X Barril WTI'!$A$6060:$B$8189,2,0)</f>
        <v>#N/A</v>
      </c>
      <c r="D741" s="36">
        <f>+IFERROR(VLOOKUP($A741,'TASA INTERVENCIÓN'!$A$9:$B$4757,2,0),D740)</f>
        <v>5.7500000000000002E-2</v>
      </c>
      <c r="E741" s="36">
        <v>5.0000000000000001E-3</v>
      </c>
      <c r="F741">
        <f t="shared" si="155"/>
        <v>5.2238805970149516E-2</v>
      </c>
      <c r="G741">
        <f t="shared" si="156"/>
        <v>1.0126347916925935</v>
      </c>
      <c r="H741" s="56">
        <f t="shared" si="146"/>
        <v>26.413380447543375</v>
      </c>
      <c r="I741" s="55">
        <f t="shared" si="147"/>
        <v>3242.0896582871592</v>
      </c>
      <c r="J741" s="33">
        <f t="shared" si="157"/>
        <v>3120.7641427755807</v>
      </c>
      <c r="K741" s="34">
        <f t="shared" ref="K741:K804" si="158">+J741-B741</f>
        <v>-28.705857224419105</v>
      </c>
      <c r="L741" s="32">
        <f t="shared" si="148"/>
        <v>30349000</v>
      </c>
      <c r="M741" s="32">
        <f t="shared" si="149"/>
        <v>31207641.427755807</v>
      </c>
      <c r="N741" s="34">
        <f t="shared" si="150"/>
        <v>31494699.999999996</v>
      </c>
      <c r="O741" s="34">
        <f t="shared" si="151"/>
        <v>858641.4277558066</v>
      </c>
      <c r="P741" s="34">
        <f t="shared" si="152"/>
        <v>1145699.9999999963</v>
      </c>
      <c r="Q741" s="60">
        <f t="shared" si="154"/>
        <v>858641.4277558066</v>
      </c>
      <c r="R741" s="60">
        <f t="shared" si="153"/>
        <v>858641.4277558066</v>
      </c>
      <c r="S741" s="61">
        <f t="shared" ref="S741:S804" si="159">+R741/L741</f>
        <v>2.8292247776065326E-2</v>
      </c>
    </row>
    <row r="742" spans="1:19" x14ac:dyDescent="0.25">
      <c r="A742" s="7">
        <v>42373</v>
      </c>
      <c r="B742" s="8">
        <v>3149.47</v>
      </c>
      <c r="C742">
        <f>+VLOOKUP($A742,'USD X Barril WTI'!$A$6060:$B$8189,2,0)</f>
        <v>36.81</v>
      </c>
      <c r="D742" s="36">
        <f>+IFERROR(VLOOKUP($A742,'TASA INTERVENCIÓN'!$A$9:$B$4757,2,0),D741)</f>
        <v>5.7500000000000002E-2</v>
      </c>
      <c r="E742" s="36">
        <v>5.0000000000000001E-3</v>
      </c>
      <c r="F742">
        <f t="shared" si="155"/>
        <v>5.2238805970149516E-2</v>
      </c>
      <c r="G742">
        <f t="shared" si="156"/>
        <v>1.0126347916925935</v>
      </c>
      <c r="H742" s="56">
        <f t="shared" ref="H742:H805" si="160">+_xlfn.STDEV.S(A652:A742)</f>
        <v>26.413380447543375</v>
      </c>
      <c r="I742" s="55">
        <f t="shared" ref="I742:I805" si="161">+(B742*G742)+($B$1644*H742)</f>
        <v>3242.0896582871592</v>
      </c>
      <c r="J742" s="33">
        <f t="shared" si="157"/>
        <v>3120.7641427755807</v>
      </c>
      <c r="K742" s="34">
        <f t="shared" si="158"/>
        <v>-28.705857224419105</v>
      </c>
      <c r="L742" s="32">
        <f t="shared" ref="L742:L805" si="162">+$L$99*B650</f>
        <v>30349000</v>
      </c>
      <c r="M742" s="32">
        <f t="shared" ref="M742:M805" si="163">+($L$99*I650)</f>
        <v>31207641.427755807</v>
      </c>
      <c r="N742" s="34">
        <f t="shared" ref="N742:N805" si="164">+$L$99*B742</f>
        <v>31494699.999999996</v>
      </c>
      <c r="O742" s="34">
        <f t="shared" ref="O742:O805" si="165">+M742-L742</f>
        <v>858641.4277558066</v>
      </c>
      <c r="P742" s="34">
        <f t="shared" ref="P742:P805" si="166">+N742-L742</f>
        <v>1145699.9999999963</v>
      </c>
      <c r="Q742" s="60">
        <f t="shared" si="154"/>
        <v>858641.4277558066</v>
      </c>
      <c r="R742" s="60">
        <f t="shared" ref="R742:R805" si="167">+M742-L742</f>
        <v>858641.4277558066</v>
      </c>
      <c r="S742" s="61">
        <f t="shared" si="159"/>
        <v>2.8292247776065326E-2</v>
      </c>
    </row>
    <row r="743" spans="1:19" x14ac:dyDescent="0.25">
      <c r="A743" s="7">
        <v>42374</v>
      </c>
      <c r="B743" s="9">
        <v>3213.24</v>
      </c>
      <c r="C743">
        <f>+VLOOKUP($A743,'USD X Barril WTI'!$A$6060:$B$8189,2,0)</f>
        <v>35.97</v>
      </c>
      <c r="D743" s="36">
        <f>+IFERROR(VLOOKUP($A743,'TASA INTERVENCIÓN'!$A$9:$B$4757,2,0),D742)</f>
        <v>5.7500000000000002E-2</v>
      </c>
      <c r="E743" s="36">
        <v>5.0000000000000001E-3</v>
      </c>
      <c r="F743">
        <f t="shared" si="155"/>
        <v>5.2238805970149516E-2</v>
      </c>
      <c r="G743">
        <f t="shared" si="156"/>
        <v>1.0126347916925935</v>
      </c>
      <c r="H743" s="56">
        <f t="shared" si="160"/>
        <v>26.413380447543375</v>
      </c>
      <c r="I743" s="55">
        <f t="shared" si="161"/>
        <v>3306.6653789533957</v>
      </c>
      <c r="J743" s="33">
        <f t="shared" si="157"/>
        <v>3120.7641427755807</v>
      </c>
      <c r="K743" s="34">
        <f t="shared" si="158"/>
        <v>-92.475857224419087</v>
      </c>
      <c r="L743" s="32">
        <f t="shared" si="162"/>
        <v>30349000</v>
      </c>
      <c r="M743" s="32">
        <f t="shared" si="163"/>
        <v>31207641.427755807</v>
      </c>
      <c r="N743" s="34">
        <f t="shared" si="164"/>
        <v>32132399.999999996</v>
      </c>
      <c r="O743" s="34">
        <f t="shared" si="165"/>
        <v>858641.4277558066</v>
      </c>
      <c r="P743" s="34">
        <f t="shared" si="166"/>
        <v>1783399.9999999963</v>
      </c>
      <c r="Q743" s="60">
        <f t="shared" si="154"/>
        <v>858641.4277558066</v>
      </c>
      <c r="R743" s="60">
        <f t="shared" si="167"/>
        <v>858641.4277558066</v>
      </c>
      <c r="S743" s="61">
        <f t="shared" si="159"/>
        <v>2.8292247776065326E-2</v>
      </c>
    </row>
    <row r="744" spans="1:19" x14ac:dyDescent="0.25">
      <c r="A744" s="7">
        <v>42375</v>
      </c>
      <c r="B744" s="8">
        <v>3203.86</v>
      </c>
      <c r="C744">
        <f>+VLOOKUP($A744,'USD X Barril WTI'!$A$6060:$B$8189,2,0)</f>
        <v>33.97</v>
      </c>
      <c r="D744" s="36">
        <f>+IFERROR(VLOOKUP($A744,'TASA INTERVENCIÓN'!$A$9:$B$4757,2,0),D743)</f>
        <v>5.7500000000000002E-2</v>
      </c>
      <c r="E744" s="36">
        <v>5.0000000000000001E-3</v>
      </c>
      <c r="F744">
        <f t="shared" si="155"/>
        <v>5.2238805970149516E-2</v>
      </c>
      <c r="G744">
        <f t="shared" si="156"/>
        <v>1.0126347916925935</v>
      </c>
      <c r="H744" s="56">
        <f t="shared" si="160"/>
        <v>26.413380447543375</v>
      </c>
      <c r="I744" s="55">
        <f t="shared" si="161"/>
        <v>3297.1668646073194</v>
      </c>
      <c r="J744" s="33">
        <f t="shared" si="157"/>
        <v>3056.32017160853</v>
      </c>
      <c r="K744" s="34">
        <f t="shared" si="158"/>
        <v>-147.53982839147011</v>
      </c>
      <c r="L744" s="32">
        <f t="shared" si="162"/>
        <v>29711500</v>
      </c>
      <c r="M744" s="32">
        <f t="shared" si="163"/>
        <v>30563201.7160853</v>
      </c>
      <c r="N744" s="34">
        <f t="shared" si="164"/>
        <v>32038600</v>
      </c>
      <c r="O744" s="34">
        <f t="shared" si="165"/>
        <v>851701.71608529985</v>
      </c>
      <c r="P744" s="34">
        <f t="shared" si="166"/>
        <v>2327100</v>
      </c>
      <c r="Q744" s="60">
        <f t="shared" si="154"/>
        <v>851701.71608529985</v>
      </c>
      <c r="R744" s="60">
        <f t="shared" si="167"/>
        <v>851701.71608529985</v>
      </c>
      <c r="S744" s="61">
        <f t="shared" si="159"/>
        <v>2.8665725933907742E-2</v>
      </c>
    </row>
    <row r="745" spans="1:19" x14ac:dyDescent="0.25">
      <c r="A745" s="7">
        <v>42376</v>
      </c>
      <c r="B745" s="9">
        <v>3250.69</v>
      </c>
      <c r="C745">
        <f>+VLOOKUP($A745,'USD X Barril WTI'!$A$6060:$B$8189,2,0)</f>
        <v>33.29</v>
      </c>
      <c r="D745" s="36">
        <f>+IFERROR(VLOOKUP($A745,'TASA INTERVENCIÓN'!$A$9:$B$4757,2,0),D744)</f>
        <v>5.7500000000000002E-2</v>
      </c>
      <c r="E745" s="36">
        <v>5.0000000000000001E-3</v>
      </c>
      <c r="F745">
        <f t="shared" si="155"/>
        <v>5.2238805970149516E-2</v>
      </c>
      <c r="G745">
        <f t="shared" si="156"/>
        <v>1.0126347916925935</v>
      </c>
      <c r="H745" s="56">
        <f t="shared" si="160"/>
        <v>26.413380447543375</v>
      </c>
      <c r="I745" s="55">
        <f t="shared" si="161"/>
        <v>3344.5885519022836</v>
      </c>
      <c r="J745" s="33">
        <f t="shared" si="157"/>
        <v>2998.2852165544064</v>
      </c>
      <c r="K745" s="34">
        <f t="shared" si="158"/>
        <v>-252.40478344559369</v>
      </c>
      <c r="L745" s="32">
        <f t="shared" si="162"/>
        <v>29137399.999999996</v>
      </c>
      <c r="M745" s="32">
        <f t="shared" si="163"/>
        <v>29982852.165544063</v>
      </c>
      <c r="N745" s="34">
        <f t="shared" si="164"/>
        <v>32506900</v>
      </c>
      <c r="O745" s="34">
        <f t="shared" si="165"/>
        <v>845452.16554406658</v>
      </c>
      <c r="P745" s="34">
        <f t="shared" si="166"/>
        <v>3369500.0000000037</v>
      </c>
      <c r="Q745" s="60">
        <f t="shared" si="154"/>
        <v>845452.16554406658</v>
      </c>
      <c r="R745" s="60">
        <f t="shared" si="167"/>
        <v>845452.16554406658</v>
      </c>
      <c r="S745" s="61">
        <f t="shared" si="159"/>
        <v>2.9016046920592321E-2</v>
      </c>
    </row>
    <row r="746" spans="1:19" x14ac:dyDescent="0.25">
      <c r="A746" s="7">
        <v>42377</v>
      </c>
      <c r="B746" s="8">
        <v>3287.28</v>
      </c>
      <c r="C746">
        <f>+VLOOKUP($A746,'USD X Barril WTI'!$A$6060:$B$8189,2,0)</f>
        <v>33.200000000000003</v>
      </c>
      <c r="D746" s="36">
        <f>+IFERROR(VLOOKUP($A746,'TASA INTERVENCIÓN'!$A$9:$B$4757,2,0),D745)</f>
        <v>5.7500000000000002E-2</v>
      </c>
      <c r="E746" s="36">
        <v>5.0000000000000001E-3</v>
      </c>
      <c r="F746">
        <f t="shared" si="155"/>
        <v>5.2238805970149516E-2</v>
      </c>
      <c r="G746">
        <f t="shared" si="156"/>
        <v>1.0126347916925935</v>
      </c>
      <c r="H746" s="56">
        <f t="shared" si="160"/>
        <v>26.413380447543375</v>
      </c>
      <c r="I746" s="55">
        <f t="shared" si="161"/>
        <v>3381.640858930316</v>
      </c>
      <c r="J746" s="33">
        <f t="shared" si="157"/>
        <v>2976.2175790551637</v>
      </c>
      <c r="K746" s="34">
        <f t="shared" si="158"/>
        <v>-311.0624209448365</v>
      </c>
      <c r="L746" s="32">
        <f t="shared" si="162"/>
        <v>28919100</v>
      </c>
      <c r="M746" s="32">
        <f t="shared" si="163"/>
        <v>29762175.790551636</v>
      </c>
      <c r="N746" s="34">
        <f t="shared" si="164"/>
        <v>32872800.000000004</v>
      </c>
      <c r="O746" s="34">
        <f t="shared" si="165"/>
        <v>843075.79055163637</v>
      </c>
      <c r="P746" s="34">
        <f t="shared" si="166"/>
        <v>3953700.0000000037</v>
      </c>
      <c r="Q746" s="60">
        <f t="shared" si="154"/>
        <v>843075.79055163637</v>
      </c>
      <c r="R746" s="60">
        <f t="shared" si="167"/>
        <v>843075.79055163637</v>
      </c>
      <c r="S746" s="61">
        <f t="shared" si="159"/>
        <v>2.9152905538264898E-2</v>
      </c>
    </row>
    <row r="747" spans="1:19" x14ac:dyDescent="0.25">
      <c r="A747" s="7">
        <v>42378</v>
      </c>
      <c r="B747" s="9">
        <v>3268.37</v>
      </c>
      <c r="C747" t="e">
        <f>+VLOOKUP($A747,'USD X Barril WTI'!$A$6060:$B$8189,2,0)</f>
        <v>#N/A</v>
      </c>
      <c r="D747" s="36">
        <f>+IFERROR(VLOOKUP($A747,'TASA INTERVENCIÓN'!$A$9:$B$4757,2,0),D746)</f>
        <v>5.7500000000000002E-2</v>
      </c>
      <c r="E747" s="36">
        <v>5.0000000000000001E-3</v>
      </c>
      <c r="F747">
        <f t="shared" si="155"/>
        <v>5.2238805970149516E-2</v>
      </c>
      <c r="G747">
        <f t="shared" si="156"/>
        <v>1.0126347916925935</v>
      </c>
      <c r="H747" s="56">
        <f t="shared" si="160"/>
        <v>26.413380447543375</v>
      </c>
      <c r="I747" s="55">
        <f t="shared" si="161"/>
        <v>3362.4919350194086</v>
      </c>
      <c r="J747" s="33">
        <f t="shared" si="157"/>
        <v>2971.4664156906915</v>
      </c>
      <c r="K747" s="34">
        <f t="shared" si="158"/>
        <v>-296.90358430930837</v>
      </c>
      <c r="L747" s="32">
        <f t="shared" si="162"/>
        <v>28872100</v>
      </c>
      <c r="M747" s="32">
        <f t="shared" si="163"/>
        <v>29714664.156906914</v>
      </c>
      <c r="N747" s="34">
        <f t="shared" si="164"/>
        <v>32683700</v>
      </c>
      <c r="O747" s="34">
        <f t="shared" si="165"/>
        <v>842564.15690691397</v>
      </c>
      <c r="P747" s="34">
        <f t="shared" si="166"/>
        <v>3811600</v>
      </c>
      <c r="Q747" s="60">
        <f t="shared" si="154"/>
        <v>842564.15690691397</v>
      </c>
      <c r="R747" s="60">
        <f t="shared" si="167"/>
        <v>842564.15690691397</v>
      </c>
      <c r="S747" s="61">
        <f t="shared" si="159"/>
        <v>2.9182641959085553E-2</v>
      </c>
    </row>
    <row r="748" spans="1:19" x14ac:dyDescent="0.25">
      <c r="A748" s="7">
        <v>42379</v>
      </c>
      <c r="B748" s="8">
        <v>3268.37</v>
      </c>
      <c r="C748" t="e">
        <f>+VLOOKUP($A748,'USD X Barril WTI'!$A$6060:$B$8189,2,0)</f>
        <v>#N/A</v>
      </c>
      <c r="D748" s="36">
        <f>+IFERROR(VLOOKUP($A748,'TASA INTERVENCIÓN'!$A$9:$B$4757,2,0),D747)</f>
        <v>5.7500000000000002E-2</v>
      </c>
      <c r="E748" s="36">
        <v>5.0000000000000001E-3</v>
      </c>
      <c r="F748">
        <f t="shared" si="155"/>
        <v>5.2238805970149516E-2</v>
      </c>
      <c r="G748">
        <f t="shared" si="156"/>
        <v>1.0126347916925935</v>
      </c>
      <c r="H748" s="56">
        <f t="shared" si="160"/>
        <v>26.413380447543375</v>
      </c>
      <c r="I748" s="55">
        <f t="shared" si="161"/>
        <v>3362.4919350194086</v>
      </c>
      <c r="J748" s="33">
        <f t="shared" si="157"/>
        <v>2939.6538388651684</v>
      </c>
      <c r="K748" s="34">
        <f t="shared" si="158"/>
        <v>-328.71616113483151</v>
      </c>
      <c r="L748" s="32">
        <f t="shared" si="162"/>
        <v>28557399.999999996</v>
      </c>
      <c r="M748" s="32">
        <f t="shared" si="163"/>
        <v>29396538.388651684</v>
      </c>
      <c r="N748" s="34">
        <f t="shared" si="164"/>
        <v>32683700</v>
      </c>
      <c r="O748" s="34">
        <f t="shared" si="165"/>
        <v>839138.38865168765</v>
      </c>
      <c r="P748" s="34">
        <f t="shared" si="166"/>
        <v>4126300.0000000037</v>
      </c>
      <c r="Q748" s="60">
        <f t="shared" ref="Q748:Q811" si="168">+IF(P748&gt;0,M748-L748,O748+P748)</f>
        <v>839138.38865168765</v>
      </c>
      <c r="R748" s="60">
        <f t="shared" si="167"/>
        <v>839138.38865168765</v>
      </c>
      <c r="S748" s="61">
        <f t="shared" si="159"/>
        <v>2.9384271280007555E-2</v>
      </c>
    </row>
    <row r="749" spans="1:19" x14ac:dyDescent="0.25">
      <c r="A749" s="7">
        <v>42380</v>
      </c>
      <c r="B749" s="9">
        <v>3268.37</v>
      </c>
      <c r="C749">
        <f>+VLOOKUP($A749,'USD X Barril WTI'!$A$6060:$B$8189,2,0)</f>
        <v>31.42</v>
      </c>
      <c r="D749" s="36">
        <f>+IFERROR(VLOOKUP($A749,'TASA INTERVENCIÓN'!$A$9:$B$4757,2,0),D748)</f>
        <v>5.7500000000000002E-2</v>
      </c>
      <c r="E749" s="36">
        <v>5.0000000000000001E-3</v>
      </c>
      <c r="F749">
        <f t="shared" si="155"/>
        <v>5.2238805970149516E-2</v>
      </c>
      <c r="G749">
        <f t="shared" si="156"/>
        <v>1.0126347916925935</v>
      </c>
      <c r="H749" s="56">
        <f t="shared" si="160"/>
        <v>26.413380447543375</v>
      </c>
      <c r="I749" s="55">
        <f t="shared" si="161"/>
        <v>3362.4919350194086</v>
      </c>
      <c r="J749" s="33">
        <f t="shared" si="157"/>
        <v>2939.6538388651684</v>
      </c>
      <c r="K749" s="34">
        <f t="shared" si="158"/>
        <v>-328.71616113483151</v>
      </c>
      <c r="L749" s="32">
        <f t="shared" si="162"/>
        <v>28557399.999999996</v>
      </c>
      <c r="M749" s="32">
        <f t="shared" si="163"/>
        <v>29396538.388651684</v>
      </c>
      <c r="N749" s="34">
        <f t="shared" si="164"/>
        <v>32683700</v>
      </c>
      <c r="O749" s="34">
        <f t="shared" si="165"/>
        <v>839138.38865168765</v>
      </c>
      <c r="P749" s="34">
        <f t="shared" si="166"/>
        <v>4126300.0000000037</v>
      </c>
      <c r="Q749" s="60">
        <f t="shared" si="168"/>
        <v>839138.38865168765</v>
      </c>
      <c r="R749" s="60">
        <f t="shared" si="167"/>
        <v>839138.38865168765</v>
      </c>
      <c r="S749" s="61">
        <f t="shared" si="159"/>
        <v>2.9384271280007555E-2</v>
      </c>
    </row>
    <row r="750" spans="1:19" x14ac:dyDescent="0.25">
      <c r="A750" s="7">
        <v>42381</v>
      </c>
      <c r="B750" s="8">
        <v>3268.37</v>
      </c>
      <c r="C750">
        <f>+VLOOKUP($A750,'USD X Barril WTI'!$A$6060:$B$8189,2,0)</f>
        <v>30.42</v>
      </c>
      <c r="D750" s="36">
        <f>+IFERROR(VLOOKUP($A750,'TASA INTERVENCIÓN'!$A$9:$B$4757,2,0),D749)</f>
        <v>5.7500000000000002E-2</v>
      </c>
      <c r="E750" s="36">
        <v>5.0000000000000001E-3</v>
      </c>
      <c r="F750">
        <f t="shared" si="155"/>
        <v>5.2238805970149516E-2</v>
      </c>
      <c r="G750">
        <f t="shared" si="156"/>
        <v>1.0126347916925935</v>
      </c>
      <c r="H750" s="56">
        <f t="shared" si="160"/>
        <v>26.413380447543375</v>
      </c>
      <c r="I750" s="55">
        <f t="shared" si="161"/>
        <v>3362.4919350194086</v>
      </c>
      <c r="J750" s="33">
        <f t="shared" si="157"/>
        <v>2939.6538388651684</v>
      </c>
      <c r="K750" s="34">
        <f t="shared" si="158"/>
        <v>-328.71616113483151</v>
      </c>
      <c r="L750" s="32">
        <f t="shared" si="162"/>
        <v>28557399.999999996</v>
      </c>
      <c r="M750" s="32">
        <f t="shared" si="163"/>
        <v>29396538.388651684</v>
      </c>
      <c r="N750" s="34">
        <f t="shared" si="164"/>
        <v>32683700</v>
      </c>
      <c r="O750" s="34">
        <f t="shared" si="165"/>
        <v>839138.38865168765</v>
      </c>
      <c r="P750" s="34">
        <f t="shared" si="166"/>
        <v>4126300.0000000037</v>
      </c>
      <c r="Q750" s="60">
        <f t="shared" si="168"/>
        <v>839138.38865168765</v>
      </c>
      <c r="R750" s="60">
        <f t="shared" si="167"/>
        <v>839138.38865168765</v>
      </c>
      <c r="S750" s="61">
        <f t="shared" si="159"/>
        <v>2.9384271280007555E-2</v>
      </c>
    </row>
    <row r="751" spans="1:19" x14ac:dyDescent="0.25">
      <c r="A751" s="7">
        <v>42382</v>
      </c>
      <c r="B751" s="9">
        <v>3246.51</v>
      </c>
      <c r="C751">
        <f>+VLOOKUP($A751,'USD X Barril WTI'!$A$6060:$B$8189,2,0)</f>
        <v>30.42</v>
      </c>
      <c r="D751" s="36">
        <f>+IFERROR(VLOOKUP($A751,'TASA INTERVENCIÓN'!$A$9:$B$4757,2,0),D750)</f>
        <v>5.7500000000000002E-2</v>
      </c>
      <c r="E751" s="36">
        <v>5.0000000000000001E-3</v>
      </c>
      <c r="F751">
        <f t="shared" si="155"/>
        <v>5.2238805970149516E-2</v>
      </c>
      <c r="G751">
        <f t="shared" si="156"/>
        <v>1.0126347916925935</v>
      </c>
      <c r="H751" s="56">
        <f t="shared" si="160"/>
        <v>26.413380447543375</v>
      </c>
      <c r="I751" s="55">
        <f t="shared" si="161"/>
        <v>3340.3557384730088</v>
      </c>
      <c r="J751" s="33">
        <f t="shared" si="157"/>
        <v>2939.6538388651684</v>
      </c>
      <c r="K751" s="34">
        <f t="shared" si="158"/>
        <v>-306.85616113483184</v>
      </c>
      <c r="L751" s="32">
        <f t="shared" si="162"/>
        <v>28557399.999999996</v>
      </c>
      <c r="M751" s="32">
        <f t="shared" si="163"/>
        <v>29396538.388651684</v>
      </c>
      <c r="N751" s="34">
        <f t="shared" si="164"/>
        <v>32465100.000000004</v>
      </c>
      <c r="O751" s="34">
        <f t="shared" si="165"/>
        <v>839138.38865168765</v>
      </c>
      <c r="P751" s="34">
        <f t="shared" si="166"/>
        <v>3907700.0000000075</v>
      </c>
      <c r="Q751" s="60">
        <f t="shared" si="168"/>
        <v>839138.38865168765</v>
      </c>
      <c r="R751" s="60">
        <f t="shared" si="167"/>
        <v>839138.38865168765</v>
      </c>
      <c r="S751" s="61">
        <f t="shared" si="159"/>
        <v>2.9384271280007555E-2</v>
      </c>
    </row>
    <row r="752" spans="1:19" x14ac:dyDescent="0.25">
      <c r="A752" s="7">
        <v>42383</v>
      </c>
      <c r="B752" s="8">
        <v>3235.45</v>
      </c>
      <c r="C752">
        <f>+VLOOKUP($A752,'USD X Barril WTI'!$A$6060:$B$8189,2,0)</f>
        <v>31.22</v>
      </c>
      <c r="D752" s="36">
        <f>+IFERROR(VLOOKUP($A752,'TASA INTERVENCIÓN'!$A$9:$B$4757,2,0),D751)</f>
        <v>5.7500000000000002E-2</v>
      </c>
      <c r="E752" s="36">
        <v>5.0000000000000001E-3</v>
      </c>
      <c r="F752">
        <f t="shared" si="155"/>
        <v>5.2238805970149516E-2</v>
      </c>
      <c r="G752">
        <f t="shared" si="156"/>
        <v>1.0126347916925935</v>
      </c>
      <c r="H752" s="56">
        <f t="shared" si="160"/>
        <v>26.413380447543375</v>
      </c>
      <c r="I752" s="55">
        <f t="shared" si="161"/>
        <v>3329.1559976768885</v>
      </c>
      <c r="J752" s="33">
        <f t="shared" si="157"/>
        <v>2995.2121236548323</v>
      </c>
      <c r="K752" s="34">
        <f t="shared" si="158"/>
        <v>-240.23787634516748</v>
      </c>
      <c r="L752" s="32">
        <f t="shared" si="162"/>
        <v>29107000</v>
      </c>
      <c r="M752" s="32">
        <f t="shared" si="163"/>
        <v>29952121.236548323</v>
      </c>
      <c r="N752" s="34">
        <f t="shared" si="164"/>
        <v>32354500</v>
      </c>
      <c r="O752" s="34">
        <f t="shared" si="165"/>
        <v>845121.23654832318</v>
      </c>
      <c r="P752" s="34">
        <f t="shared" si="166"/>
        <v>3247500</v>
      </c>
      <c r="Q752" s="60">
        <f t="shared" si="168"/>
        <v>845121.23654832318</v>
      </c>
      <c r="R752" s="60">
        <f t="shared" si="167"/>
        <v>845121.23654832318</v>
      </c>
      <c r="S752" s="61">
        <f t="shared" si="159"/>
        <v>2.9034982531635799E-2</v>
      </c>
    </row>
    <row r="753" spans="1:19" x14ac:dyDescent="0.25">
      <c r="A753" s="7">
        <v>42384</v>
      </c>
      <c r="B753" s="9">
        <v>3240.71</v>
      </c>
      <c r="C753">
        <f>+VLOOKUP($A753,'USD X Barril WTI'!$A$6060:$B$8189,2,0)</f>
        <v>29.45</v>
      </c>
      <c r="D753" s="36">
        <f>+IFERROR(VLOOKUP($A753,'TASA INTERVENCIÓN'!$A$9:$B$4757,2,0),D752)</f>
        <v>5.7500000000000002E-2</v>
      </c>
      <c r="E753" s="36">
        <v>5.0000000000000001E-3</v>
      </c>
      <c r="F753">
        <f t="shared" si="155"/>
        <v>5.2238805970149516E-2</v>
      </c>
      <c r="G753">
        <f t="shared" si="156"/>
        <v>1.0126347916925935</v>
      </c>
      <c r="H753" s="56">
        <f t="shared" si="160"/>
        <v>26.413380447543375</v>
      </c>
      <c r="I753" s="55">
        <f t="shared" si="161"/>
        <v>3334.4824566811917</v>
      </c>
      <c r="J753" s="33">
        <f t="shared" si="157"/>
        <v>3013.3979595967189</v>
      </c>
      <c r="K753" s="34">
        <f t="shared" si="158"/>
        <v>-227.31204040328112</v>
      </c>
      <c r="L753" s="32">
        <f t="shared" si="162"/>
        <v>29286900</v>
      </c>
      <c r="M753" s="32">
        <f t="shared" si="163"/>
        <v>30133979.595967188</v>
      </c>
      <c r="N753" s="34">
        <f t="shared" si="164"/>
        <v>32407100</v>
      </c>
      <c r="O753" s="34">
        <f t="shared" si="165"/>
        <v>847079.59596718848</v>
      </c>
      <c r="P753" s="34">
        <f t="shared" si="166"/>
        <v>3120200</v>
      </c>
      <c r="Q753" s="60">
        <f t="shared" si="168"/>
        <v>847079.59596718848</v>
      </c>
      <c r="R753" s="60">
        <f t="shared" si="167"/>
        <v>847079.59596718848</v>
      </c>
      <c r="S753" s="61">
        <f t="shared" si="159"/>
        <v>2.8923498081640204E-2</v>
      </c>
    </row>
    <row r="754" spans="1:19" x14ac:dyDescent="0.25">
      <c r="A754" s="7">
        <v>42385</v>
      </c>
      <c r="B754" s="8">
        <v>3293.94</v>
      </c>
      <c r="C754" t="e">
        <f>+VLOOKUP($A754,'USD X Barril WTI'!$A$6060:$B$8189,2,0)</f>
        <v>#N/A</v>
      </c>
      <c r="D754" s="36">
        <f>+IFERROR(VLOOKUP($A754,'TASA INTERVENCIÓN'!$A$9:$B$4757,2,0),D753)</f>
        <v>5.7500000000000002E-2</v>
      </c>
      <c r="E754" s="36">
        <v>5.0000000000000001E-3</v>
      </c>
      <c r="F754">
        <f t="shared" si="155"/>
        <v>5.2238805970149516E-2</v>
      </c>
      <c r="G754">
        <f t="shared" si="156"/>
        <v>1.0126347916925935</v>
      </c>
      <c r="H754" s="56">
        <f t="shared" si="160"/>
        <v>26.413380447543375</v>
      </c>
      <c r="I754" s="55">
        <f t="shared" si="161"/>
        <v>3388.3850066429886</v>
      </c>
      <c r="J754" s="33">
        <f t="shared" si="157"/>
        <v>2993.3622026001549</v>
      </c>
      <c r="K754" s="34">
        <f t="shared" si="158"/>
        <v>-300.57779739984517</v>
      </c>
      <c r="L754" s="32">
        <f t="shared" si="162"/>
        <v>29088700</v>
      </c>
      <c r="M754" s="32">
        <f t="shared" si="163"/>
        <v>29933622.02600155</v>
      </c>
      <c r="N754" s="34">
        <f t="shared" si="164"/>
        <v>32939400</v>
      </c>
      <c r="O754" s="34">
        <f t="shared" si="165"/>
        <v>844922.02600155026</v>
      </c>
      <c r="P754" s="34">
        <f t="shared" si="166"/>
        <v>3850700</v>
      </c>
      <c r="Q754" s="60">
        <f t="shared" si="168"/>
        <v>844922.02600155026</v>
      </c>
      <c r="R754" s="60">
        <f t="shared" si="167"/>
        <v>844922.02600155026</v>
      </c>
      <c r="S754" s="61">
        <f t="shared" si="159"/>
        <v>2.9046400354830235E-2</v>
      </c>
    </row>
    <row r="755" spans="1:19" x14ac:dyDescent="0.25">
      <c r="A755" s="7">
        <v>42386</v>
      </c>
      <c r="B755" s="9">
        <v>3293.94</v>
      </c>
      <c r="C755" t="e">
        <f>+VLOOKUP($A755,'USD X Barril WTI'!$A$6060:$B$8189,2,0)</f>
        <v>#N/A</v>
      </c>
      <c r="D755" s="36">
        <f>+IFERROR(VLOOKUP($A755,'TASA INTERVENCIÓN'!$A$9:$B$4757,2,0),D754)</f>
        <v>5.7500000000000002E-2</v>
      </c>
      <c r="E755" s="36">
        <v>5.0000000000000001E-3</v>
      </c>
      <c r="F755">
        <f t="shared" si="155"/>
        <v>5.2238805970149516E-2</v>
      </c>
      <c r="G755">
        <f t="shared" si="156"/>
        <v>1.0126347916925935</v>
      </c>
      <c r="H755" s="56">
        <f t="shared" si="160"/>
        <v>26.413380447543375</v>
      </c>
      <c r="I755" s="55">
        <f t="shared" si="161"/>
        <v>3388.3850066429886</v>
      </c>
      <c r="J755" s="33">
        <f t="shared" si="157"/>
        <v>2964.0667314719803</v>
      </c>
      <c r="K755" s="34">
        <f t="shared" si="158"/>
        <v>-329.87326852801971</v>
      </c>
      <c r="L755" s="32">
        <f t="shared" si="162"/>
        <v>28798900</v>
      </c>
      <c r="M755" s="32">
        <f t="shared" si="163"/>
        <v>29640667.314719804</v>
      </c>
      <c r="N755" s="34">
        <f t="shared" si="164"/>
        <v>32939400</v>
      </c>
      <c r="O755" s="34">
        <f t="shared" si="165"/>
        <v>841767.31471980363</v>
      </c>
      <c r="P755" s="34">
        <f t="shared" si="166"/>
        <v>4140500</v>
      </c>
      <c r="Q755" s="60">
        <f t="shared" si="168"/>
        <v>841767.31471980363</v>
      </c>
      <c r="R755" s="60">
        <f t="shared" si="167"/>
        <v>841767.31471980363</v>
      </c>
      <c r="S755" s="61">
        <f t="shared" si="159"/>
        <v>2.922914815217955E-2</v>
      </c>
    </row>
    <row r="756" spans="1:19" x14ac:dyDescent="0.25">
      <c r="A756" s="7">
        <v>42387</v>
      </c>
      <c r="B756" s="8">
        <v>3293.94</v>
      </c>
      <c r="C756" t="e">
        <f>+VLOOKUP($A756,'USD X Barril WTI'!$A$6060:$B$8189,2,0)</f>
        <v>#N/A</v>
      </c>
      <c r="D756" s="36">
        <f>+IFERROR(VLOOKUP($A756,'TASA INTERVENCIÓN'!$A$9:$B$4757,2,0),D755)</f>
        <v>5.7500000000000002E-2</v>
      </c>
      <c r="E756" s="36">
        <v>5.0000000000000001E-3</v>
      </c>
      <c r="F756">
        <f t="shared" si="155"/>
        <v>5.2238805970149516E-2</v>
      </c>
      <c r="G756">
        <f t="shared" si="156"/>
        <v>1.0126347916925935</v>
      </c>
      <c r="H756" s="56">
        <f t="shared" si="160"/>
        <v>26.413380447543375</v>
      </c>
      <c r="I756" s="55">
        <f t="shared" si="161"/>
        <v>3388.3850066429886</v>
      </c>
      <c r="J756" s="33">
        <f t="shared" si="157"/>
        <v>2964.0667314719803</v>
      </c>
      <c r="K756" s="34">
        <f t="shared" si="158"/>
        <v>-329.87326852801971</v>
      </c>
      <c r="L756" s="32">
        <f t="shared" si="162"/>
        <v>28798900</v>
      </c>
      <c r="M756" s="32">
        <f t="shared" si="163"/>
        <v>29640667.314719804</v>
      </c>
      <c r="N756" s="34">
        <f t="shared" si="164"/>
        <v>32939400</v>
      </c>
      <c r="O756" s="34">
        <f t="shared" si="165"/>
        <v>841767.31471980363</v>
      </c>
      <c r="P756" s="34">
        <f t="shared" si="166"/>
        <v>4140500</v>
      </c>
      <c r="Q756" s="60">
        <f t="shared" si="168"/>
        <v>841767.31471980363</v>
      </c>
      <c r="R756" s="60">
        <f t="shared" si="167"/>
        <v>841767.31471980363</v>
      </c>
      <c r="S756" s="61">
        <f t="shared" si="159"/>
        <v>2.922914815217955E-2</v>
      </c>
    </row>
    <row r="757" spans="1:19" x14ac:dyDescent="0.25">
      <c r="A757" s="7">
        <v>42388</v>
      </c>
      <c r="B757" s="9">
        <v>3293.94</v>
      </c>
      <c r="C757">
        <f>+VLOOKUP($A757,'USD X Barril WTI'!$A$6060:$B$8189,2,0)</f>
        <v>28.47</v>
      </c>
      <c r="D757" s="36">
        <f>+IFERROR(VLOOKUP($A757,'TASA INTERVENCIÓN'!$A$9:$B$4757,2,0),D756)</f>
        <v>5.7500000000000002E-2</v>
      </c>
      <c r="E757" s="36">
        <v>5.0000000000000001E-3</v>
      </c>
      <c r="F757">
        <f t="shared" si="155"/>
        <v>5.2238805970149516E-2</v>
      </c>
      <c r="G757">
        <f t="shared" si="156"/>
        <v>1.0126347916925935</v>
      </c>
      <c r="H757" s="56">
        <f t="shared" si="160"/>
        <v>26.413380447543375</v>
      </c>
      <c r="I757" s="55">
        <f t="shared" si="161"/>
        <v>3388.3850066429886</v>
      </c>
      <c r="J757" s="33">
        <f t="shared" si="157"/>
        <v>2964.0667314719803</v>
      </c>
      <c r="K757" s="34">
        <f t="shared" si="158"/>
        <v>-329.87326852801971</v>
      </c>
      <c r="L757" s="32">
        <f t="shared" si="162"/>
        <v>28798900</v>
      </c>
      <c r="M757" s="32">
        <f t="shared" si="163"/>
        <v>29640667.314719804</v>
      </c>
      <c r="N757" s="34">
        <f t="shared" si="164"/>
        <v>32939400</v>
      </c>
      <c r="O757" s="34">
        <f t="shared" si="165"/>
        <v>841767.31471980363</v>
      </c>
      <c r="P757" s="34">
        <f t="shared" si="166"/>
        <v>4140500</v>
      </c>
      <c r="Q757" s="60">
        <f t="shared" si="168"/>
        <v>841767.31471980363</v>
      </c>
      <c r="R757" s="60">
        <f t="shared" si="167"/>
        <v>841767.31471980363</v>
      </c>
      <c r="S757" s="61">
        <f t="shared" si="159"/>
        <v>2.922914815217955E-2</v>
      </c>
    </row>
    <row r="758" spans="1:19" x14ac:dyDescent="0.25">
      <c r="A758" s="7">
        <v>42389</v>
      </c>
      <c r="B758" s="8">
        <v>3297.46</v>
      </c>
      <c r="C758">
        <f>+VLOOKUP($A758,'USD X Barril WTI'!$A$6060:$B$8189,2,0)</f>
        <v>26.68</v>
      </c>
      <c r="D758" s="36">
        <f>+IFERROR(VLOOKUP($A758,'TASA INTERVENCIÓN'!$A$9:$B$4757,2,0),D757)</f>
        <v>5.7500000000000002E-2</v>
      </c>
      <c r="E758" s="36">
        <v>5.0000000000000001E-3</v>
      </c>
      <c r="F758">
        <f t="shared" si="155"/>
        <v>5.2238805970149516E-2</v>
      </c>
      <c r="G758">
        <f t="shared" si="156"/>
        <v>1.0126347916925935</v>
      </c>
      <c r="H758" s="56">
        <f t="shared" si="160"/>
        <v>26.413380447543375</v>
      </c>
      <c r="I758" s="55">
        <f t="shared" si="161"/>
        <v>3391.9494811097461</v>
      </c>
      <c r="J758" s="33">
        <f t="shared" si="157"/>
        <v>2997.5270521877351</v>
      </c>
      <c r="K758" s="34">
        <f t="shared" si="158"/>
        <v>-299.93294781226496</v>
      </c>
      <c r="L758" s="32">
        <f t="shared" si="162"/>
        <v>29129899.999999996</v>
      </c>
      <c r="M758" s="32">
        <f t="shared" si="163"/>
        <v>29975270.521877352</v>
      </c>
      <c r="N758" s="34">
        <f t="shared" si="164"/>
        <v>32974600</v>
      </c>
      <c r="O758" s="34">
        <f t="shared" si="165"/>
        <v>845370.52187735587</v>
      </c>
      <c r="P758" s="34">
        <f t="shared" si="166"/>
        <v>3844700.0000000037</v>
      </c>
      <c r="Q758" s="60">
        <f t="shared" si="168"/>
        <v>845370.52187735587</v>
      </c>
      <c r="R758" s="60">
        <f t="shared" si="167"/>
        <v>845370.52187735587</v>
      </c>
      <c r="S758" s="61">
        <f t="shared" si="159"/>
        <v>2.9020714862644775E-2</v>
      </c>
    </row>
    <row r="759" spans="1:19" x14ac:dyDescent="0.25">
      <c r="A759" s="7">
        <v>42390</v>
      </c>
      <c r="B759" s="9">
        <v>3357.67</v>
      </c>
      <c r="C759">
        <f>+VLOOKUP($A759,'USD X Barril WTI'!$A$6060:$B$8189,2,0)</f>
        <v>29.55</v>
      </c>
      <c r="D759" s="36">
        <f>+IFERROR(VLOOKUP($A759,'TASA INTERVENCIÓN'!$A$9:$B$4757,2,0),D758)</f>
        <v>5.7500000000000002E-2</v>
      </c>
      <c r="E759" s="36">
        <v>5.0000000000000001E-3</v>
      </c>
      <c r="F759">
        <f t="shared" si="155"/>
        <v>5.2238805970149516E-2</v>
      </c>
      <c r="G759">
        <f t="shared" si="156"/>
        <v>1.0126347916925935</v>
      </c>
      <c r="H759" s="56">
        <f t="shared" si="160"/>
        <v>26.413380447543375</v>
      </c>
      <c r="I759" s="55">
        <f t="shared" si="161"/>
        <v>3452.9202219175572</v>
      </c>
      <c r="J759" s="33">
        <f t="shared" si="157"/>
        <v>3013.9034025078331</v>
      </c>
      <c r="K759" s="34">
        <f t="shared" si="158"/>
        <v>-343.76659749216697</v>
      </c>
      <c r="L759" s="32">
        <f t="shared" si="162"/>
        <v>29291900</v>
      </c>
      <c r="M759" s="32">
        <f t="shared" si="163"/>
        <v>30139034.02507833</v>
      </c>
      <c r="N759" s="34">
        <f t="shared" si="164"/>
        <v>33576700</v>
      </c>
      <c r="O759" s="34">
        <f t="shared" si="165"/>
        <v>847134.02507833019</v>
      </c>
      <c r="P759" s="34">
        <f t="shared" si="166"/>
        <v>4284800</v>
      </c>
      <c r="Q759" s="60">
        <f t="shared" si="168"/>
        <v>847134.02507833019</v>
      </c>
      <c r="R759" s="60">
        <f t="shared" si="167"/>
        <v>847134.02507833019</v>
      </c>
      <c r="S759" s="61">
        <f t="shared" si="159"/>
        <v>2.8920419128780659E-2</v>
      </c>
    </row>
    <row r="760" spans="1:19" x14ac:dyDescent="0.25">
      <c r="A760" s="7">
        <v>42391</v>
      </c>
      <c r="B760" s="8">
        <v>3368.49</v>
      </c>
      <c r="C760">
        <f>+VLOOKUP($A760,'USD X Barril WTI'!$A$6060:$B$8189,2,0)</f>
        <v>32.07</v>
      </c>
      <c r="D760" s="36">
        <f>+IFERROR(VLOOKUP($A760,'TASA INTERVENCIÓN'!$A$9:$B$4757,2,0),D759)</f>
        <v>5.7500000000000002E-2</v>
      </c>
      <c r="E760" s="36">
        <v>5.0000000000000001E-3</v>
      </c>
      <c r="F760">
        <f t="shared" si="155"/>
        <v>5.2238805970149516E-2</v>
      </c>
      <c r="G760">
        <f t="shared" si="156"/>
        <v>1.0126347916925935</v>
      </c>
      <c r="H760" s="56">
        <f t="shared" si="160"/>
        <v>26.413380447543375</v>
      </c>
      <c r="I760" s="55">
        <f t="shared" si="161"/>
        <v>3463.8769303636709</v>
      </c>
      <c r="J760" s="33">
        <f t="shared" si="157"/>
        <v>3051.8015119831693</v>
      </c>
      <c r="K760" s="34">
        <f t="shared" si="158"/>
        <v>-316.68848801683043</v>
      </c>
      <c r="L760" s="32">
        <f t="shared" si="162"/>
        <v>29666800</v>
      </c>
      <c r="M760" s="32">
        <f t="shared" si="163"/>
        <v>30518015.119831692</v>
      </c>
      <c r="N760" s="34">
        <f t="shared" si="164"/>
        <v>33684900</v>
      </c>
      <c r="O760" s="34">
        <f t="shared" si="165"/>
        <v>851215.11983169243</v>
      </c>
      <c r="P760" s="34">
        <f t="shared" si="166"/>
        <v>4018100</v>
      </c>
      <c r="Q760" s="60">
        <f t="shared" si="168"/>
        <v>851215.11983169243</v>
      </c>
      <c r="R760" s="60">
        <f t="shared" si="167"/>
        <v>851215.11983169243</v>
      </c>
      <c r="S760" s="61">
        <f t="shared" si="159"/>
        <v>2.8692515533582739E-2</v>
      </c>
    </row>
    <row r="761" spans="1:19" x14ac:dyDescent="0.25">
      <c r="A761" s="7">
        <v>42392</v>
      </c>
      <c r="B761" s="9">
        <v>3281.74</v>
      </c>
      <c r="C761" t="e">
        <f>+VLOOKUP($A761,'USD X Barril WTI'!$A$6060:$B$8189,2,0)</f>
        <v>#N/A</v>
      </c>
      <c r="D761" s="36">
        <f>+IFERROR(VLOOKUP($A761,'TASA INTERVENCIÓN'!$A$9:$B$4757,2,0),D760)</f>
        <v>5.7500000000000002E-2</v>
      </c>
      <c r="E761" s="36">
        <v>5.0000000000000001E-3</v>
      </c>
      <c r="F761">
        <f t="shared" si="155"/>
        <v>5.2238805970149516E-2</v>
      </c>
      <c r="G761">
        <f t="shared" si="156"/>
        <v>1.0126347916925935</v>
      </c>
      <c r="H761" s="56">
        <f t="shared" si="160"/>
        <v>26.413380447543375</v>
      </c>
      <c r="I761" s="55">
        <f t="shared" si="161"/>
        <v>3376.0308621843383</v>
      </c>
      <c r="J761" s="33">
        <f t="shared" si="157"/>
        <v>3010.0317098086989</v>
      </c>
      <c r="K761" s="34">
        <f t="shared" si="158"/>
        <v>-271.70829019130088</v>
      </c>
      <c r="L761" s="32">
        <f t="shared" si="162"/>
        <v>29253600</v>
      </c>
      <c r="M761" s="32">
        <f t="shared" si="163"/>
        <v>30100317.09808699</v>
      </c>
      <c r="N761" s="34">
        <f t="shared" si="164"/>
        <v>32817399.999999996</v>
      </c>
      <c r="O761" s="34">
        <f t="shared" si="165"/>
        <v>846717.09808699042</v>
      </c>
      <c r="P761" s="34">
        <f t="shared" si="166"/>
        <v>3563799.9999999963</v>
      </c>
      <c r="Q761" s="60">
        <f t="shared" si="168"/>
        <v>846717.09808699042</v>
      </c>
      <c r="R761" s="60">
        <f t="shared" si="167"/>
        <v>846717.09808699042</v>
      </c>
      <c r="S761" s="61">
        <f t="shared" si="159"/>
        <v>2.8944030754744388E-2</v>
      </c>
    </row>
    <row r="762" spans="1:19" x14ac:dyDescent="0.25">
      <c r="A762" s="7">
        <v>42393</v>
      </c>
      <c r="B762" s="8">
        <v>3281.74</v>
      </c>
      <c r="C762" t="e">
        <f>+VLOOKUP($A762,'USD X Barril WTI'!$A$6060:$B$8189,2,0)</f>
        <v>#N/A</v>
      </c>
      <c r="D762" s="36">
        <f>+IFERROR(VLOOKUP($A762,'TASA INTERVENCIÓN'!$A$9:$B$4757,2,0),D761)</f>
        <v>5.7500000000000002E-2</v>
      </c>
      <c r="E762" s="36">
        <v>5.0000000000000001E-3</v>
      </c>
      <c r="F762">
        <f t="shared" si="155"/>
        <v>5.2238805970149516E-2</v>
      </c>
      <c r="G762">
        <f t="shared" si="156"/>
        <v>1.0126347916925935</v>
      </c>
      <c r="H762" s="56">
        <f t="shared" si="160"/>
        <v>26.413380447543375</v>
      </c>
      <c r="I762" s="55">
        <f t="shared" si="161"/>
        <v>3376.0308621843383</v>
      </c>
      <c r="J762" s="33">
        <f t="shared" si="157"/>
        <v>2996.6071460895078</v>
      </c>
      <c r="K762" s="34">
        <f t="shared" si="158"/>
        <v>-285.13285391049203</v>
      </c>
      <c r="L762" s="32">
        <f t="shared" si="162"/>
        <v>29120800</v>
      </c>
      <c r="M762" s="32">
        <f t="shared" si="163"/>
        <v>29966071.460895076</v>
      </c>
      <c r="N762" s="34">
        <f t="shared" si="164"/>
        <v>32817399.999999996</v>
      </c>
      <c r="O762" s="34">
        <f t="shared" si="165"/>
        <v>845271.46089507639</v>
      </c>
      <c r="P762" s="34">
        <f t="shared" si="166"/>
        <v>3696599.9999999963</v>
      </c>
      <c r="Q762" s="60">
        <f t="shared" si="168"/>
        <v>845271.46089507639</v>
      </c>
      <c r="R762" s="60">
        <f t="shared" si="167"/>
        <v>845271.46089507639</v>
      </c>
      <c r="S762" s="61">
        <f t="shared" si="159"/>
        <v>2.902638186090617E-2</v>
      </c>
    </row>
    <row r="763" spans="1:19" x14ac:dyDescent="0.25">
      <c r="A763" s="7">
        <v>42394</v>
      </c>
      <c r="B763" s="9">
        <v>3281.74</v>
      </c>
      <c r="C763">
        <f>+VLOOKUP($A763,'USD X Barril WTI'!$A$6060:$B$8189,2,0)</f>
        <v>30.31</v>
      </c>
      <c r="D763" s="36">
        <f>+IFERROR(VLOOKUP($A763,'TASA INTERVENCIÓN'!$A$9:$B$4757,2,0),D762)</f>
        <v>5.7500000000000002E-2</v>
      </c>
      <c r="E763" s="36">
        <v>5.0000000000000001E-3</v>
      </c>
      <c r="F763">
        <f t="shared" si="155"/>
        <v>5.2238805970149516E-2</v>
      </c>
      <c r="G763">
        <f t="shared" si="156"/>
        <v>1.0126347916925935</v>
      </c>
      <c r="H763" s="56">
        <f t="shared" si="160"/>
        <v>26.413380447543375</v>
      </c>
      <c r="I763" s="55">
        <f t="shared" si="161"/>
        <v>3376.0308621843383</v>
      </c>
      <c r="J763" s="33">
        <f t="shared" si="157"/>
        <v>2996.6071460895078</v>
      </c>
      <c r="K763" s="34">
        <f t="shared" si="158"/>
        <v>-285.13285391049203</v>
      </c>
      <c r="L763" s="32">
        <f t="shared" si="162"/>
        <v>29120800</v>
      </c>
      <c r="M763" s="32">
        <f t="shared" si="163"/>
        <v>29966071.460895076</v>
      </c>
      <c r="N763" s="34">
        <f t="shared" si="164"/>
        <v>32817399.999999996</v>
      </c>
      <c r="O763" s="34">
        <f t="shared" si="165"/>
        <v>845271.46089507639</v>
      </c>
      <c r="P763" s="34">
        <f t="shared" si="166"/>
        <v>3696599.9999999963</v>
      </c>
      <c r="Q763" s="60">
        <f t="shared" si="168"/>
        <v>845271.46089507639</v>
      </c>
      <c r="R763" s="60">
        <f t="shared" si="167"/>
        <v>845271.46089507639</v>
      </c>
      <c r="S763" s="61">
        <f t="shared" si="159"/>
        <v>2.902638186090617E-2</v>
      </c>
    </row>
    <row r="764" spans="1:19" x14ac:dyDescent="0.25">
      <c r="A764" s="7">
        <v>42395</v>
      </c>
      <c r="B764" s="8">
        <v>3362.38</v>
      </c>
      <c r="C764">
        <f>+VLOOKUP($A764,'USD X Barril WTI'!$A$6060:$B$8189,2,0)</f>
        <v>29.54</v>
      </c>
      <c r="D764" s="36">
        <f>+IFERROR(VLOOKUP($A764,'TASA INTERVENCIÓN'!$A$9:$B$4757,2,0),D763)</f>
        <v>5.7500000000000002E-2</v>
      </c>
      <c r="E764" s="36">
        <v>5.0000000000000001E-3</v>
      </c>
      <c r="F764">
        <f t="shared" si="155"/>
        <v>5.2238805970149516E-2</v>
      </c>
      <c r="G764">
        <f t="shared" si="156"/>
        <v>1.0126347916925935</v>
      </c>
      <c r="H764" s="56">
        <f t="shared" si="160"/>
        <v>26.413380447543375</v>
      </c>
      <c r="I764" s="55">
        <f t="shared" si="161"/>
        <v>3457.6897317864295</v>
      </c>
      <c r="J764" s="33">
        <f t="shared" si="157"/>
        <v>2996.6071460895078</v>
      </c>
      <c r="K764" s="34">
        <f t="shared" si="158"/>
        <v>-365.77285391049236</v>
      </c>
      <c r="L764" s="32">
        <f t="shared" si="162"/>
        <v>29120800</v>
      </c>
      <c r="M764" s="32">
        <f t="shared" si="163"/>
        <v>29966071.460895076</v>
      </c>
      <c r="N764" s="34">
        <f t="shared" si="164"/>
        <v>33623800</v>
      </c>
      <c r="O764" s="34">
        <f t="shared" si="165"/>
        <v>845271.46089507639</v>
      </c>
      <c r="P764" s="34">
        <f t="shared" si="166"/>
        <v>4503000</v>
      </c>
      <c r="Q764" s="60">
        <f t="shared" si="168"/>
        <v>845271.46089507639</v>
      </c>
      <c r="R764" s="60">
        <f t="shared" si="167"/>
        <v>845271.46089507639</v>
      </c>
      <c r="S764" s="61">
        <f t="shared" si="159"/>
        <v>2.902638186090617E-2</v>
      </c>
    </row>
    <row r="765" spans="1:19" x14ac:dyDescent="0.25">
      <c r="A765" s="7">
        <v>42396</v>
      </c>
      <c r="B765" s="9">
        <v>3375.8</v>
      </c>
      <c r="C765">
        <f>+VLOOKUP($A765,'USD X Barril WTI'!$A$6060:$B$8189,2,0)</f>
        <v>32.32</v>
      </c>
      <c r="D765" s="36">
        <f>+IFERROR(VLOOKUP($A765,'TASA INTERVENCIÓN'!$A$9:$B$4757,2,0),D764)</f>
        <v>5.7500000000000002E-2</v>
      </c>
      <c r="E765" s="36">
        <v>5.0000000000000001E-3</v>
      </c>
      <c r="F765">
        <f t="shared" si="155"/>
        <v>5.2238805970149516E-2</v>
      </c>
      <c r="G765">
        <f t="shared" si="156"/>
        <v>1.0126347916925935</v>
      </c>
      <c r="H765" s="56">
        <f t="shared" si="160"/>
        <v>26.413380447543375</v>
      </c>
      <c r="I765" s="55">
        <f t="shared" si="161"/>
        <v>3471.2792906909444</v>
      </c>
      <c r="J765" s="33">
        <f t="shared" si="157"/>
        <v>3002.803876179767</v>
      </c>
      <c r="K765" s="34">
        <f t="shared" si="158"/>
        <v>-372.99612382023315</v>
      </c>
      <c r="L765" s="32">
        <f t="shared" si="162"/>
        <v>29182100</v>
      </c>
      <c r="M765" s="32">
        <f t="shared" si="163"/>
        <v>30028038.76179767</v>
      </c>
      <c r="N765" s="34">
        <f t="shared" si="164"/>
        <v>33758000</v>
      </c>
      <c r="O765" s="34">
        <f t="shared" si="165"/>
        <v>845938.76179767027</v>
      </c>
      <c r="P765" s="34">
        <f t="shared" si="166"/>
        <v>4575900</v>
      </c>
      <c r="Q765" s="60">
        <f t="shared" si="168"/>
        <v>845938.76179767027</v>
      </c>
      <c r="R765" s="60">
        <f t="shared" si="167"/>
        <v>845938.76179767027</v>
      </c>
      <c r="S765" s="61">
        <f t="shared" si="159"/>
        <v>2.8988275751151229E-2</v>
      </c>
    </row>
    <row r="766" spans="1:19" x14ac:dyDescent="0.25">
      <c r="A766" s="7">
        <v>42397</v>
      </c>
      <c r="B766" s="8">
        <v>3366.63</v>
      </c>
      <c r="C766">
        <f>+VLOOKUP($A766,'USD X Barril WTI'!$A$6060:$B$8189,2,0)</f>
        <v>33.21</v>
      </c>
      <c r="D766" s="36">
        <f>+IFERROR(VLOOKUP($A766,'TASA INTERVENCIÓN'!$A$9:$B$4757,2,0),D765)</f>
        <v>5.7500000000000002E-2</v>
      </c>
      <c r="E766" s="36">
        <v>5.0000000000000001E-3</v>
      </c>
      <c r="F766">
        <f t="shared" si="155"/>
        <v>5.2238805970149516E-2</v>
      </c>
      <c r="G766">
        <f t="shared" si="156"/>
        <v>1.0126347916925935</v>
      </c>
      <c r="H766" s="56">
        <f t="shared" si="160"/>
        <v>26.413380447543375</v>
      </c>
      <c r="I766" s="55">
        <f t="shared" si="161"/>
        <v>3461.9934296511233</v>
      </c>
      <c r="J766" s="33">
        <f t="shared" si="157"/>
        <v>3035.8194071337412</v>
      </c>
      <c r="K766" s="34">
        <f t="shared" si="158"/>
        <v>-330.81059286625896</v>
      </c>
      <c r="L766" s="32">
        <f t="shared" si="162"/>
        <v>29508700</v>
      </c>
      <c r="M766" s="32">
        <f t="shared" si="163"/>
        <v>30358194.071337413</v>
      </c>
      <c r="N766" s="34">
        <f t="shared" si="164"/>
        <v>33666300</v>
      </c>
      <c r="O766" s="34">
        <f t="shared" si="165"/>
        <v>849494.07133741304</v>
      </c>
      <c r="P766" s="34">
        <f t="shared" si="166"/>
        <v>4157600</v>
      </c>
      <c r="Q766" s="60">
        <f t="shared" si="168"/>
        <v>849494.07133741304</v>
      </c>
      <c r="R766" s="60">
        <f t="shared" si="167"/>
        <v>849494.07133741304</v>
      </c>
      <c r="S766" s="61">
        <f t="shared" si="159"/>
        <v>2.8787919201368174E-2</v>
      </c>
    </row>
    <row r="767" spans="1:19" x14ac:dyDescent="0.25">
      <c r="A767" s="7">
        <v>42398</v>
      </c>
      <c r="B767" s="9">
        <v>3302.92</v>
      </c>
      <c r="C767">
        <f>+VLOOKUP($A767,'USD X Barril WTI'!$A$6060:$B$8189,2,0)</f>
        <v>33.659999999999997</v>
      </c>
      <c r="D767" s="36">
        <f>+IFERROR(VLOOKUP($A767,'TASA INTERVENCIÓN'!$A$9:$B$4757,2,0),D766)</f>
        <v>5.7500000000000002E-2</v>
      </c>
      <c r="E767" s="36">
        <v>5.0000000000000001E-3</v>
      </c>
      <c r="F767">
        <f t="shared" si="155"/>
        <v>5.2238805970149516E-2</v>
      </c>
      <c r="G767">
        <f t="shared" si="156"/>
        <v>1.0126347916925935</v>
      </c>
      <c r="H767" s="56">
        <f t="shared" si="160"/>
        <v>26.413380447543375</v>
      </c>
      <c r="I767" s="55">
        <f t="shared" si="161"/>
        <v>3397.478467072388</v>
      </c>
      <c r="J767" s="33">
        <f t="shared" si="157"/>
        <v>3011.4368411015962</v>
      </c>
      <c r="K767" s="34">
        <f t="shared" si="158"/>
        <v>-291.48315889840387</v>
      </c>
      <c r="L767" s="32">
        <f t="shared" si="162"/>
        <v>29267500</v>
      </c>
      <c r="M767" s="32">
        <f t="shared" si="163"/>
        <v>30114368.411015961</v>
      </c>
      <c r="N767" s="34">
        <f t="shared" si="164"/>
        <v>33029200</v>
      </c>
      <c r="O767" s="34">
        <f t="shared" si="165"/>
        <v>846868.41101596132</v>
      </c>
      <c r="P767" s="34">
        <f t="shared" si="166"/>
        <v>3761700</v>
      </c>
      <c r="Q767" s="60">
        <f t="shared" si="168"/>
        <v>846868.41101596132</v>
      </c>
      <c r="R767" s="60">
        <f t="shared" si="167"/>
        <v>846868.41101596132</v>
      </c>
      <c r="S767" s="61">
        <f t="shared" si="159"/>
        <v>2.893545437826809E-2</v>
      </c>
    </row>
    <row r="768" spans="1:19" x14ac:dyDescent="0.25">
      <c r="A768" s="7">
        <v>42399</v>
      </c>
      <c r="B768" s="8">
        <v>3287.31</v>
      </c>
      <c r="C768" t="e">
        <f>+VLOOKUP($A768,'USD X Barril WTI'!$A$6060:$B$8189,2,0)</f>
        <v>#N/A</v>
      </c>
      <c r="D768" s="36">
        <f>+IFERROR(VLOOKUP($A768,'TASA INTERVENCIÓN'!$A$9:$B$4757,2,0),D767)</f>
        <v>5.7500000000000002E-2</v>
      </c>
      <c r="E768" s="36">
        <v>5.0000000000000001E-3</v>
      </c>
      <c r="F768">
        <f t="shared" si="155"/>
        <v>5.2238805970149516E-2</v>
      </c>
      <c r="G768">
        <f t="shared" si="156"/>
        <v>1.0126347916925935</v>
      </c>
      <c r="H768" s="56">
        <f t="shared" si="160"/>
        <v>26.413380447543375</v>
      </c>
      <c r="I768" s="55">
        <f t="shared" si="161"/>
        <v>3381.6712379740666</v>
      </c>
      <c r="J768" s="33">
        <f t="shared" si="157"/>
        <v>3005.947731086897</v>
      </c>
      <c r="K768" s="34">
        <f t="shared" si="158"/>
        <v>-281.36226891310298</v>
      </c>
      <c r="L768" s="32">
        <f t="shared" si="162"/>
        <v>29213200</v>
      </c>
      <c r="M768" s="32">
        <f t="shared" si="163"/>
        <v>30059477.310868971</v>
      </c>
      <c r="N768" s="34">
        <f t="shared" si="164"/>
        <v>32873100</v>
      </c>
      <c r="O768" s="34">
        <f t="shared" si="165"/>
        <v>846277.31086897105</v>
      </c>
      <c r="P768" s="34">
        <f t="shared" si="166"/>
        <v>3659900</v>
      </c>
      <c r="Q768" s="60">
        <f t="shared" si="168"/>
        <v>846277.31086897105</v>
      </c>
      <c r="R768" s="60">
        <f t="shared" si="167"/>
        <v>846277.31086897105</v>
      </c>
      <c r="S768" s="61">
        <f t="shared" si="159"/>
        <v>2.8969004110093077E-2</v>
      </c>
    </row>
    <row r="769" spans="1:19" x14ac:dyDescent="0.25">
      <c r="A769" s="7">
        <v>42400</v>
      </c>
      <c r="B769" s="9">
        <v>3287.31</v>
      </c>
      <c r="C769" t="e">
        <f>+VLOOKUP($A769,'USD X Barril WTI'!$A$6060:$B$8189,2,0)</f>
        <v>#N/A</v>
      </c>
      <c r="D769" s="36">
        <f>+IFERROR(VLOOKUP($A769,'TASA INTERVENCIÓN'!$A$9:$B$4757,2,0),D768)</f>
        <v>5.7500000000000002E-2</v>
      </c>
      <c r="E769" s="36">
        <v>5.0000000000000001E-3</v>
      </c>
      <c r="F769">
        <f t="shared" si="155"/>
        <v>5.2238805970149516E-2</v>
      </c>
      <c r="G769">
        <f t="shared" si="156"/>
        <v>1.0126347916925935</v>
      </c>
      <c r="H769" s="56">
        <f t="shared" si="160"/>
        <v>26.413380447543375</v>
      </c>
      <c r="I769" s="55">
        <f t="shared" si="161"/>
        <v>3381.6712379740666</v>
      </c>
      <c r="J769" s="33">
        <f t="shared" si="157"/>
        <v>2982.2020231227552</v>
      </c>
      <c r="K769" s="34">
        <f t="shared" si="158"/>
        <v>-305.10797687724471</v>
      </c>
      <c r="L769" s="32">
        <f t="shared" si="162"/>
        <v>28978300</v>
      </c>
      <c r="M769" s="32">
        <f t="shared" si="163"/>
        <v>29822020.231227551</v>
      </c>
      <c r="N769" s="34">
        <f t="shared" si="164"/>
        <v>32873100</v>
      </c>
      <c r="O769" s="34">
        <f t="shared" si="165"/>
        <v>843720.23122755066</v>
      </c>
      <c r="P769" s="34">
        <f t="shared" si="166"/>
        <v>3894800</v>
      </c>
      <c r="Q769" s="60">
        <f t="shared" si="168"/>
        <v>843720.23122755066</v>
      </c>
      <c r="R769" s="60">
        <f t="shared" si="167"/>
        <v>843720.23122755066</v>
      </c>
      <c r="S769" s="61">
        <f t="shared" si="159"/>
        <v>2.911558756819933E-2</v>
      </c>
    </row>
    <row r="770" spans="1:19" x14ac:dyDescent="0.25">
      <c r="A770" s="7">
        <v>42401</v>
      </c>
      <c r="B770" s="8">
        <v>3287.31</v>
      </c>
      <c r="C770">
        <f>+VLOOKUP($A770,'USD X Barril WTI'!$A$6060:$B$8189,2,0)</f>
        <v>31.62</v>
      </c>
      <c r="D770" s="36">
        <f>+IFERROR(VLOOKUP($A770,'TASA INTERVENCIÓN'!$A$9:$B$4757,2,0),D769)</f>
        <v>0.06</v>
      </c>
      <c r="E770" s="36">
        <v>5.0000000000000001E-3</v>
      </c>
      <c r="F770">
        <f t="shared" si="155"/>
        <v>5.4726368159204064E-2</v>
      </c>
      <c r="G770">
        <f t="shared" si="156"/>
        <v>1.0132245522350998</v>
      </c>
      <c r="H770" s="56">
        <f t="shared" si="160"/>
        <v>26.413380447543375</v>
      </c>
      <c r="I770" s="55">
        <f t="shared" si="161"/>
        <v>3383.6099637030525</v>
      </c>
      <c r="J770" s="33">
        <f t="shared" si="157"/>
        <v>2982.2020231227552</v>
      </c>
      <c r="K770" s="34">
        <f t="shared" si="158"/>
        <v>-305.10797687724471</v>
      </c>
      <c r="L770" s="32">
        <f t="shared" si="162"/>
        <v>28978300</v>
      </c>
      <c r="M770" s="32">
        <f t="shared" si="163"/>
        <v>29822020.231227551</v>
      </c>
      <c r="N770" s="34">
        <f t="shared" si="164"/>
        <v>32873100</v>
      </c>
      <c r="O770" s="34">
        <f t="shared" si="165"/>
        <v>843720.23122755066</v>
      </c>
      <c r="P770" s="34">
        <f t="shared" si="166"/>
        <v>3894800</v>
      </c>
      <c r="Q770" s="60">
        <f t="shared" si="168"/>
        <v>843720.23122755066</v>
      </c>
      <c r="R770" s="60">
        <f t="shared" si="167"/>
        <v>843720.23122755066</v>
      </c>
      <c r="S770" s="61">
        <f t="shared" si="159"/>
        <v>2.911558756819933E-2</v>
      </c>
    </row>
    <row r="771" spans="1:19" x14ac:dyDescent="0.25">
      <c r="A771" s="7">
        <v>42402</v>
      </c>
      <c r="B771" s="9">
        <v>3326.82</v>
      </c>
      <c r="C771">
        <f>+VLOOKUP($A771,'USD X Barril WTI'!$A$6060:$B$8189,2,0)</f>
        <v>29.9</v>
      </c>
      <c r="D771" s="36">
        <f>+IFERROR(VLOOKUP($A771,'TASA INTERVENCIÓN'!$A$9:$B$4757,2,0),D770)</f>
        <v>0.06</v>
      </c>
      <c r="E771" s="36">
        <v>5.0000000000000001E-3</v>
      </c>
      <c r="F771">
        <f t="shared" si="155"/>
        <v>5.4726368159204064E-2</v>
      </c>
      <c r="G771">
        <f t="shared" si="156"/>
        <v>1.0132245522350998</v>
      </c>
      <c r="H771" s="56">
        <f t="shared" si="160"/>
        <v>26.413380447543375</v>
      </c>
      <c r="I771" s="55">
        <f t="shared" si="161"/>
        <v>3423.6424657618618</v>
      </c>
      <c r="J771" s="33">
        <f t="shared" si="157"/>
        <v>2982.2020231227552</v>
      </c>
      <c r="K771" s="34">
        <f t="shared" si="158"/>
        <v>-344.61797687724493</v>
      </c>
      <c r="L771" s="32">
        <f t="shared" si="162"/>
        <v>28978300</v>
      </c>
      <c r="M771" s="32">
        <f t="shared" si="163"/>
        <v>29822020.231227551</v>
      </c>
      <c r="N771" s="34">
        <f t="shared" si="164"/>
        <v>33268200</v>
      </c>
      <c r="O771" s="34">
        <f t="shared" si="165"/>
        <v>843720.23122755066</v>
      </c>
      <c r="P771" s="34">
        <f t="shared" si="166"/>
        <v>4289900</v>
      </c>
      <c r="Q771" s="60">
        <f t="shared" si="168"/>
        <v>843720.23122755066</v>
      </c>
      <c r="R771" s="60">
        <f t="shared" si="167"/>
        <v>843720.23122755066</v>
      </c>
      <c r="S771" s="61">
        <f t="shared" si="159"/>
        <v>2.911558756819933E-2</v>
      </c>
    </row>
    <row r="772" spans="1:19" x14ac:dyDescent="0.25">
      <c r="A772" s="7">
        <v>42403</v>
      </c>
      <c r="B772" s="8">
        <v>3387.69</v>
      </c>
      <c r="C772">
        <f>+VLOOKUP($A772,'USD X Barril WTI'!$A$6060:$B$8189,2,0)</f>
        <v>32.29</v>
      </c>
      <c r="D772" s="36">
        <f>+IFERROR(VLOOKUP($A772,'TASA INTERVENCIÓN'!$A$9:$B$4757,2,0),D771)</f>
        <v>0.06</v>
      </c>
      <c r="E772" s="36">
        <v>5.0000000000000001E-3</v>
      </c>
      <c r="F772">
        <f t="shared" si="155"/>
        <v>5.4726368159204064E-2</v>
      </c>
      <c r="G772">
        <f t="shared" si="156"/>
        <v>1.0132245522350998</v>
      </c>
      <c r="H772" s="56">
        <f t="shared" si="160"/>
        <v>26.413380447543375</v>
      </c>
      <c r="I772" s="55">
        <f t="shared" si="161"/>
        <v>3485.3174442564123</v>
      </c>
      <c r="J772" s="33">
        <f t="shared" si="157"/>
        <v>2985.6436293074698</v>
      </c>
      <c r="K772" s="34">
        <f t="shared" si="158"/>
        <v>-402.04637069253022</v>
      </c>
      <c r="L772" s="32">
        <f t="shared" si="162"/>
        <v>28978300</v>
      </c>
      <c r="M772" s="32">
        <f t="shared" si="163"/>
        <v>29856436.293074697</v>
      </c>
      <c r="N772" s="34">
        <f t="shared" si="164"/>
        <v>33876900</v>
      </c>
      <c r="O772" s="34">
        <f t="shared" si="165"/>
        <v>878136.29307469726</v>
      </c>
      <c r="P772" s="34">
        <f t="shared" si="166"/>
        <v>4898600</v>
      </c>
      <c r="Q772" s="60">
        <f t="shared" si="168"/>
        <v>878136.29307469726</v>
      </c>
      <c r="R772" s="60">
        <f t="shared" si="167"/>
        <v>878136.29307469726</v>
      </c>
      <c r="S772" s="61">
        <f t="shared" si="159"/>
        <v>3.030323701095983E-2</v>
      </c>
    </row>
    <row r="773" spans="1:19" x14ac:dyDescent="0.25">
      <c r="A773" s="7">
        <v>42404</v>
      </c>
      <c r="B773" s="9">
        <v>3382.2</v>
      </c>
      <c r="C773">
        <f>+VLOOKUP($A773,'USD X Barril WTI'!$A$6060:$B$8189,2,0)</f>
        <v>31.63</v>
      </c>
      <c r="D773" s="36">
        <f>+IFERROR(VLOOKUP($A773,'TASA INTERVENCIÓN'!$A$9:$B$4757,2,0),D772)</f>
        <v>0.06</v>
      </c>
      <c r="E773" s="36">
        <v>5.0000000000000001E-3</v>
      </c>
      <c r="F773">
        <f t="shared" si="155"/>
        <v>5.4726368159204064E-2</v>
      </c>
      <c r="G773">
        <f t="shared" si="156"/>
        <v>1.0132245522350998</v>
      </c>
      <c r="H773" s="56">
        <f t="shared" si="160"/>
        <v>26.413380447543375</v>
      </c>
      <c r="I773" s="55">
        <f t="shared" si="161"/>
        <v>3479.7548414646412</v>
      </c>
      <c r="J773" s="33">
        <f t="shared" si="157"/>
        <v>2912.1873367335884</v>
      </c>
      <c r="K773" s="34">
        <f t="shared" si="158"/>
        <v>-470.01266326641144</v>
      </c>
      <c r="L773" s="32">
        <f t="shared" si="162"/>
        <v>28252500</v>
      </c>
      <c r="M773" s="32">
        <f t="shared" si="163"/>
        <v>29121873.367335882</v>
      </c>
      <c r="N773" s="34">
        <f t="shared" si="164"/>
        <v>33822000</v>
      </c>
      <c r="O773" s="34">
        <f t="shared" si="165"/>
        <v>869373.36733588204</v>
      </c>
      <c r="P773" s="34">
        <f t="shared" si="166"/>
        <v>5569500</v>
      </c>
      <c r="Q773" s="60">
        <f t="shared" si="168"/>
        <v>869373.36733588204</v>
      </c>
      <c r="R773" s="60">
        <f t="shared" si="167"/>
        <v>869373.36733588204</v>
      </c>
      <c r="S773" s="61">
        <f t="shared" si="159"/>
        <v>3.0771555343275182E-2</v>
      </c>
    </row>
    <row r="774" spans="1:19" x14ac:dyDescent="0.25">
      <c r="A774" s="7">
        <v>42405</v>
      </c>
      <c r="B774" s="8">
        <v>3315.75</v>
      </c>
      <c r="C774">
        <f>+VLOOKUP($A774,'USD X Barril WTI'!$A$6060:$B$8189,2,0)</f>
        <v>30.86</v>
      </c>
      <c r="D774" s="36">
        <f>+IFERROR(VLOOKUP($A774,'TASA INTERVENCIÓN'!$A$9:$B$4757,2,0),D773)</f>
        <v>0.06</v>
      </c>
      <c r="E774" s="36">
        <v>5.0000000000000001E-3</v>
      </c>
      <c r="F774">
        <f t="shared" si="155"/>
        <v>5.4726368159204064E-2</v>
      </c>
      <c r="G774">
        <f t="shared" si="156"/>
        <v>1.0132245522350998</v>
      </c>
      <c r="H774" s="56">
        <f t="shared" si="160"/>
        <v>26.413380447543375</v>
      </c>
      <c r="I774" s="55">
        <f t="shared" si="161"/>
        <v>3412.4260699686188</v>
      </c>
      <c r="J774" s="33">
        <f t="shared" si="157"/>
        <v>2906.4994838227976</v>
      </c>
      <c r="K774" s="34">
        <f t="shared" si="158"/>
        <v>-409.25051617720237</v>
      </c>
      <c r="L774" s="32">
        <f t="shared" si="162"/>
        <v>28196300</v>
      </c>
      <c r="M774" s="32">
        <f t="shared" si="163"/>
        <v>29064994.838227976</v>
      </c>
      <c r="N774" s="34">
        <f t="shared" si="164"/>
        <v>33157500</v>
      </c>
      <c r="O774" s="34">
        <f t="shared" si="165"/>
        <v>868694.83822797611</v>
      </c>
      <c r="P774" s="34">
        <f t="shared" si="166"/>
        <v>4961200</v>
      </c>
      <c r="Q774" s="60">
        <f t="shared" si="168"/>
        <v>868694.83822797611</v>
      </c>
      <c r="R774" s="60">
        <f t="shared" si="167"/>
        <v>868694.83822797611</v>
      </c>
      <c r="S774" s="61">
        <f t="shared" si="159"/>
        <v>3.0808823789929038E-2</v>
      </c>
    </row>
    <row r="775" spans="1:19" x14ac:dyDescent="0.25">
      <c r="A775" s="7">
        <v>42406</v>
      </c>
      <c r="B775" s="9">
        <v>3320.49</v>
      </c>
      <c r="C775" t="e">
        <f>+VLOOKUP($A775,'USD X Barril WTI'!$A$6060:$B$8189,2,0)</f>
        <v>#N/A</v>
      </c>
      <c r="D775" s="36">
        <f>+IFERROR(VLOOKUP($A775,'TASA INTERVENCIÓN'!$A$9:$B$4757,2,0),D774)</f>
        <v>0.06</v>
      </c>
      <c r="E775" s="36">
        <v>5.0000000000000001E-3</v>
      </c>
      <c r="F775">
        <f t="shared" si="155"/>
        <v>5.4726368159204064E-2</v>
      </c>
      <c r="G775">
        <f t="shared" si="156"/>
        <v>1.0132245522350998</v>
      </c>
      <c r="H775" s="56">
        <f t="shared" si="160"/>
        <v>26.413380447543375</v>
      </c>
      <c r="I775" s="55">
        <f t="shared" si="161"/>
        <v>3417.228754346213</v>
      </c>
      <c r="J775" s="33">
        <f t="shared" si="157"/>
        <v>2940.5962390833938</v>
      </c>
      <c r="K775" s="34">
        <f t="shared" si="158"/>
        <v>-379.89376091660597</v>
      </c>
      <c r="L775" s="32">
        <f t="shared" si="162"/>
        <v>28533200</v>
      </c>
      <c r="M775" s="32">
        <f t="shared" si="163"/>
        <v>29405962.390833937</v>
      </c>
      <c r="N775" s="34">
        <f t="shared" si="164"/>
        <v>33204899.999999996</v>
      </c>
      <c r="O775" s="34">
        <f t="shared" si="165"/>
        <v>872762.39083393663</v>
      </c>
      <c r="P775" s="34">
        <f t="shared" si="166"/>
        <v>4671699.9999999963</v>
      </c>
      <c r="Q775" s="60">
        <f t="shared" si="168"/>
        <v>872762.39083393663</v>
      </c>
      <c r="R775" s="60">
        <f t="shared" si="167"/>
        <v>872762.39083393663</v>
      </c>
      <c r="S775" s="61">
        <f t="shared" si="159"/>
        <v>3.0587609901235636E-2</v>
      </c>
    </row>
    <row r="776" spans="1:19" x14ac:dyDescent="0.25">
      <c r="A776" s="7">
        <v>42407</v>
      </c>
      <c r="B776" s="8">
        <v>3320.49</v>
      </c>
      <c r="C776" t="e">
        <f>+VLOOKUP($A776,'USD X Barril WTI'!$A$6060:$B$8189,2,0)</f>
        <v>#N/A</v>
      </c>
      <c r="D776" s="36">
        <f>+IFERROR(VLOOKUP($A776,'TASA INTERVENCIÓN'!$A$9:$B$4757,2,0),D775)</f>
        <v>0.06</v>
      </c>
      <c r="E776" s="36">
        <v>5.0000000000000001E-3</v>
      </c>
      <c r="F776">
        <f t="shared" ref="F776:F839" si="169">((1+D776)/(1+E776))-1</f>
        <v>5.4726368159204064E-2</v>
      </c>
      <c r="G776">
        <f t="shared" ref="G776:G839" si="170">+(1+F776)^(90/365)</f>
        <v>1.0132245522350998</v>
      </c>
      <c r="H776" s="56">
        <f t="shared" si="160"/>
        <v>26.413380447543375</v>
      </c>
      <c r="I776" s="55">
        <f t="shared" si="161"/>
        <v>3417.228754346213</v>
      </c>
      <c r="J776" s="33">
        <f t="shared" si="157"/>
        <v>2983.9838288139294</v>
      </c>
      <c r="K776" s="34">
        <f t="shared" si="158"/>
        <v>-336.50617118607033</v>
      </c>
      <c r="L776" s="32">
        <f t="shared" si="162"/>
        <v>28961900</v>
      </c>
      <c r="M776" s="32">
        <f t="shared" si="163"/>
        <v>29839838.288139295</v>
      </c>
      <c r="N776" s="34">
        <f t="shared" si="164"/>
        <v>33204899.999999996</v>
      </c>
      <c r="O776" s="34">
        <f t="shared" si="165"/>
        <v>877938.28813929483</v>
      </c>
      <c r="P776" s="34">
        <f t="shared" si="166"/>
        <v>4242999.9999999963</v>
      </c>
      <c r="Q776" s="60">
        <f t="shared" si="168"/>
        <v>877938.28813929483</v>
      </c>
      <c r="R776" s="60">
        <f t="shared" si="167"/>
        <v>877938.28813929483</v>
      </c>
      <c r="S776" s="61">
        <f t="shared" si="159"/>
        <v>3.0313559819600745E-2</v>
      </c>
    </row>
    <row r="777" spans="1:19" x14ac:dyDescent="0.25">
      <c r="A777" s="7">
        <v>42408</v>
      </c>
      <c r="B777" s="9">
        <v>3320.49</v>
      </c>
      <c r="C777">
        <f>+VLOOKUP($A777,'USD X Barril WTI'!$A$6060:$B$8189,2,0)</f>
        <v>29.71</v>
      </c>
      <c r="D777" s="36">
        <f>+IFERROR(VLOOKUP($A777,'TASA INTERVENCIÓN'!$A$9:$B$4757,2,0),D776)</f>
        <v>0.06</v>
      </c>
      <c r="E777" s="36">
        <v>5.0000000000000001E-3</v>
      </c>
      <c r="F777">
        <f t="shared" si="169"/>
        <v>5.4726368159204064E-2</v>
      </c>
      <c r="G777">
        <f t="shared" si="170"/>
        <v>1.0132245522350998</v>
      </c>
      <c r="H777" s="56">
        <f t="shared" si="160"/>
        <v>26.413380447543375</v>
      </c>
      <c r="I777" s="55">
        <f t="shared" si="161"/>
        <v>3417.228754346213</v>
      </c>
      <c r="J777" s="33">
        <f t="shared" si="157"/>
        <v>2983.9838288139294</v>
      </c>
      <c r="K777" s="34">
        <f t="shared" si="158"/>
        <v>-336.50617118607033</v>
      </c>
      <c r="L777" s="32">
        <f t="shared" si="162"/>
        <v>28961900</v>
      </c>
      <c r="M777" s="32">
        <f t="shared" si="163"/>
        <v>29839838.288139295</v>
      </c>
      <c r="N777" s="34">
        <f t="shared" si="164"/>
        <v>33204899.999999996</v>
      </c>
      <c r="O777" s="34">
        <f t="shared" si="165"/>
        <v>877938.28813929483</v>
      </c>
      <c r="P777" s="34">
        <f t="shared" si="166"/>
        <v>4242999.9999999963</v>
      </c>
      <c r="Q777" s="60">
        <f t="shared" si="168"/>
        <v>877938.28813929483</v>
      </c>
      <c r="R777" s="60">
        <f t="shared" si="167"/>
        <v>877938.28813929483</v>
      </c>
      <c r="S777" s="61">
        <f t="shared" si="159"/>
        <v>3.0313559819600745E-2</v>
      </c>
    </row>
    <row r="778" spans="1:19" x14ac:dyDescent="0.25">
      <c r="A778" s="7">
        <v>42409</v>
      </c>
      <c r="B778" s="8">
        <v>3367.02</v>
      </c>
      <c r="C778">
        <f>+VLOOKUP($A778,'USD X Barril WTI'!$A$6060:$B$8189,2,0)</f>
        <v>27.96</v>
      </c>
      <c r="D778" s="36">
        <f>+IFERROR(VLOOKUP($A778,'TASA INTERVENCIÓN'!$A$9:$B$4757,2,0),D777)</f>
        <v>0.06</v>
      </c>
      <c r="E778" s="36">
        <v>5.0000000000000001E-3</v>
      </c>
      <c r="F778">
        <f t="shared" si="169"/>
        <v>5.4726368159204064E-2</v>
      </c>
      <c r="G778">
        <f t="shared" si="170"/>
        <v>1.0132245522350998</v>
      </c>
      <c r="H778" s="56">
        <f t="shared" si="160"/>
        <v>26.413380447543375</v>
      </c>
      <c r="I778" s="55">
        <f t="shared" si="161"/>
        <v>3464.3740927617123</v>
      </c>
      <c r="J778" s="33">
        <f t="shared" si="157"/>
        <v>2983.9838288139294</v>
      </c>
      <c r="K778" s="34">
        <f t="shared" si="158"/>
        <v>-383.03617118607053</v>
      </c>
      <c r="L778" s="32">
        <f t="shared" si="162"/>
        <v>28961900</v>
      </c>
      <c r="M778" s="32">
        <f t="shared" si="163"/>
        <v>29839838.288139295</v>
      </c>
      <c r="N778" s="34">
        <f t="shared" si="164"/>
        <v>33670200</v>
      </c>
      <c r="O778" s="34">
        <f t="shared" si="165"/>
        <v>877938.28813929483</v>
      </c>
      <c r="P778" s="34">
        <f t="shared" si="166"/>
        <v>4708300</v>
      </c>
      <c r="Q778" s="60">
        <f t="shared" si="168"/>
        <v>877938.28813929483</v>
      </c>
      <c r="R778" s="60">
        <f t="shared" si="167"/>
        <v>877938.28813929483</v>
      </c>
      <c r="S778" s="61">
        <f t="shared" si="159"/>
        <v>3.0313559819600745E-2</v>
      </c>
    </row>
    <row r="779" spans="1:19" x14ac:dyDescent="0.25">
      <c r="A779" s="7">
        <v>42410</v>
      </c>
      <c r="B779" s="9">
        <v>3391.93</v>
      </c>
      <c r="C779">
        <f>+VLOOKUP($A779,'USD X Barril WTI'!$A$6060:$B$8189,2,0)</f>
        <v>27.54</v>
      </c>
      <c r="D779" s="36">
        <f>+IFERROR(VLOOKUP($A779,'TASA INTERVENCIÓN'!$A$9:$B$4757,2,0),D778)</f>
        <v>0.06</v>
      </c>
      <c r="E779" s="36">
        <v>5.0000000000000001E-3</v>
      </c>
      <c r="F779">
        <f t="shared" si="169"/>
        <v>5.4726368159204064E-2</v>
      </c>
      <c r="G779">
        <f t="shared" si="170"/>
        <v>1.0132245522350998</v>
      </c>
      <c r="H779" s="56">
        <f t="shared" si="160"/>
        <v>26.413380447543375</v>
      </c>
      <c r="I779" s="55">
        <f t="shared" si="161"/>
        <v>3489.6135163578888</v>
      </c>
      <c r="J779" s="33">
        <f t="shared" si="157"/>
        <v>3009.245182666838</v>
      </c>
      <c r="K779" s="34">
        <f t="shared" si="158"/>
        <v>-382.68481733316185</v>
      </c>
      <c r="L779" s="32">
        <f t="shared" si="162"/>
        <v>29211500</v>
      </c>
      <c r="M779" s="32">
        <f t="shared" si="163"/>
        <v>30092451.826668382</v>
      </c>
      <c r="N779" s="34">
        <f t="shared" si="164"/>
        <v>33919300</v>
      </c>
      <c r="O779" s="34">
        <f t="shared" si="165"/>
        <v>880951.82666838169</v>
      </c>
      <c r="P779" s="34">
        <f t="shared" si="166"/>
        <v>4707800</v>
      </c>
      <c r="Q779" s="60">
        <f t="shared" si="168"/>
        <v>880951.82666838169</v>
      </c>
      <c r="R779" s="60">
        <f t="shared" si="167"/>
        <v>880951.82666838169</v>
      </c>
      <c r="S779" s="61">
        <f t="shared" si="159"/>
        <v>3.0157705926377683E-2</v>
      </c>
    </row>
    <row r="780" spans="1:19" x14ac:dyDescent="0.25">
      <c r="A780" s="7">
        <v>42411</v>
      </c>
      <c r="B780" s="8">
        <v>3385.65</v>
      </c>
      <c r="C780">
        <f>+VLOOKUP($A780,'USD X Barril WTI'!$A$6060:$B$8189,2,0)</f>
        <v>26.19</v>
      </c>
      <c r="D780" s="36">
        <f>+IFERROR(VLOOKUP($A780,'TASA INTERVENCIÓN'!$A$9:$B$4757,2,0),D779)</f>
        <v>0.06</v>
      </c>
      <c r="E780" s="36">
        <v>5.0000000000000001E-3</v>
      </c>
      <c r="F780">
        <f t="shared" si="169"/>
        <v>5.4726368159204064E-2</v>
      </c>
      <c r="G780">
        <f t="shared" si="170"/>
        <v>1.0132245522350998</v>
      </c>
      <c r="H780" s="56">
        <f t="shared" si="160"/>
        <v>26.413380447543375</v>
      </c>
      <c r="I780" s="55">
        <f t="shared" si="161"/>
        <v>3483.2504661698526</v>
      </c>
      <c r="J780" s="33">
        <f t="shared" si="157"/>
        <v>3024.1327834351182</v>
      </c>
      <c r="K780" s="34">
        <f t="shared" si="158"/>
        <v>-361.51721656488189</v>
      </c>
      <c r="L780" s="32">
        <f t="shared" si="162"/>
        <v>29358600</v>
      </c>
      <c r="M780" s="32">
        <f t="shared" si="163"/>
        <v>30241327.834351182</v>
      </c>
      <c r="N780" s="34">
        <f t="shared" si="164"/>
        <v>33856500</v>
      </c>
      <c r="O780" s="34">
        <f t="shared" si="165"/>
        <v>882727.83435118198</v>
      </c>
      <c r="P780" s="34">
        <f t="shared" si="166"/>
        <v>4497900</v>
      </c>
      <c r="Q780" s="60">
        <f t="shared" si="168"/>
        <v>882727.83435118198</v>
      </c>
      <c r="R780" s="60">
        <f t="shared" si="167"/>
        <v>882727.83435118198</v>
      </c>
      <c r="S780" s="61">
        <f t="shared" si="159"/>
        <v>3.0067095650037196E-2</v>
      </c>
    </row>
    <row r="781" spans="1:19" x14ac:dyDescent="0.25">
      <c r="A781" s="7">
        <v>42412</v>
      </c>
      <c r="B781" s="9">
        <v>3434.89</v>
      </c>
      <c r="C781">
        <f>+VLOOKUP($A781,'USD X Barril WTI'!$A$6060:$B$8189,2,0)</f>
        <v>29.32</v>
      </c>
      <c r="D781" s="36">
        <f>+IFERROR(VLOOKUP($A781,'TASA INTERVENCIÓN'!$A$9:$B$4757,2,0),D780)</f>
        <v>0.06</v>
      </c>
      <c r="E781" s="36">
        <v>5.0000000000000001E-3</v>
      </c>
      <c r="F781">
        <f t="shared" si="169"/>
        <v>5.4726368159204064E-2</v>
      </c>
      <c r="G781">
        <f t="shared" si="170"/>
        <v>1.0132245522350998</v>
      </c>
      <c r="H781" s="56">
        <f t="shared" si="160"/>
        <v>26.413380447543375</v>
      </c>
      <c r="I781" s="55">
        <f t="shared" si="161"/>
        <v>3533.1416431219086</v>
      </c>
      <c r="J781" s="33">
        <f t="shared" si="157"/>
        <v>3024.1327834351182</v>
      </c>
      <c r="K781" s="34">
        <f t="shared" si="158"/>
        <v>-410.75721656488167</v>
      </c>
      <c r="L781" s="32">
        <f t="shared" si="162"/>
        <v>29358600</v>
      </c>
      <c r="M781" s="32">
        <f t="shared" si="163"/>
        <v>30241327.834351182</v>
      </c>
      <c r="N781" s="34">
        <f t="shared" si="164"/>
        <v>34348900</v>
      </c>
      <c r="O781" s="34">
        <f t="shared" si="165"/>
        <v>882727.83435118198</v>
      </c>
      <c r="P781" s="34">
        <f t="shared" si="166"/>
        <v>4990300</v>
      </c>
      <c r="Q781" s="60">
        <f t="shared" si="168"/>
        <v>882727.83435118198</v>
      </c>
      <c r="R781" s="60">
        <f t="shared" si="167"/>
        <v>882727.83435118198</v>
      </c>
      <c r="S781" s="61">
        <f t="shared" si="159"/>
        <v>3.0067095650037196E-2</v>
      </c>
    </row>
    <row r="782" spans="1:19" x14ac:dyDescent="0.25">
      <c r="A782" s="7">
        <v>42413</v>
      </c>
      <c r="B782" s="8">
        <v>3409.82</v>
      </c>
      <c r="C782" t="e">
        <f>+VLOOKUP($A782,'USD X Barril WTI'!$A$6060:$B$8189,2,0)</f>
        <v>#N/A</v>
      </c>
      <c r="D782" s="36">
        <f>+IFERROR(VLOOKUP($A782,'TASA INTERVENCIÓN'!$A$9:$B$4757,2,0),D781)</f>
        <v>0.06</v>
      </c>
      <c r="E782" s="36">
        <v>5.0000000000000001E-3</v>
      </c>
      <c r="F782">
        <f t="shared" si="169"/>
        <v>5.4726368159204064E-2</v>
      </c>
      <c r="G782">
        <f t="shared" si="170"/>
        <v>1.0132245522350998</v>
      </c>
      <c r="H782" s="56">
        <f t="shared" si="160"/>
        <v>26.413380447543375</v>
      </c>
      <c r="I782" s="55">
        <f t="shared" si="161"/>
        <v>3507.7401035973749</v>
      </c>
      <c r="J782" s="33">
        <f t="shared" si="157"/>
        <v>3098.5201836029369</v>
      </c>
      <c r="K782" s="34">
        <f t="shared" si="158"/>
        <v>-311.2998163970633</v>
      </c>
      <c r="L782" s="32">
        <f t="shared" si="162"/>
        <v>30093600</v>
      </c>
      <c r="M782" s="32">
        <f t="shared" si="163"/>
        <v>30985201.836029369</v>
      </c>
      <c r="N782" s="34">
        <f t="shared" si="164"/>
        <v>34098200</v>
      </c>
      <c r="O782" s="34">
        <f t="shared" si="165"/>
        <v>891601.83602936938</v>
      </c>
      <c r="P782" s="34">
        <f t="shared" si="166"/>
        <v>4004600</v>
      </c>
      <c r="Q782" s="60">
        <f t="shared" si="168"/>
        <v>891601.83602936938</v>
      </c>
      <c r="R782" s="60">
        <f t="shared" si="167"/>
        <v>891601.83602936938</v>
      </c>
      <c r="S782" s="61">
        <f t="shared" si="159"/>
        <v>2.9627623017165424E-2</v>
      </c>
    </row>
    <row r="783" spans="1:19" x14ac:dyDescent="0.25">
      <c r="A783" s="7">
        <v>42414</v>
      </c>
      <c r="B783" s="9">
        <v>3409.82</v>
      </c>
      <c r="C783" t="e">
        <f>+VLOOKUP($A783,'USD X Barril WTI'!$A$6060:$B$8189,2,0)</f>
        <v>#N/A</v>
      </c>
      <c r="D783" s="36">
        <f>+IFERROR(VLOOKUP($A783,'TASA INTERVENCIÓN'!$A$9:$B$4757,2,0),D782)</f>
        <v>0.06</v>
      </c>
      <c r="E783" s="36">
        <v>5.0000000000000001E-3</v>
      </c>
      <c r="F783">
        <f t="shared" si="169"/>
        <v>5.4726368159204064E-2</v>
      </c>
      <c r="G783">
        <f t="shared" si="170"/>
        <v>1.0132245522350998</v>
      </c>
      <c r="H783" s="56">
        <f t="shared" si="160"/>
        <v>26.413380447543375</v>
      </c>
      <c r="I783" s="55">
        <f t="shared" si="161"/>
        <v>3507.7401035973749</v>
      </c>
      <c r="J783" s="33">
        <f t="shared" si="157"/>
        <v>3163.1613162385638</v>
      </c>
      <c r="K783" s="34">
        <f t="shared" si="158"/>
        <v>-246.65868376143635</v>
      </c>
      <c r="L783" s="32">
        <f t="shared" si="162"/>
        <v>30732300</v>
      </c>
      <c r="M783" s="32">
        <f t="shared" si="163"/>
        <v>31631613.162385639</v>
      </c>
      <c r="N783" s="34">
        <f t="shared" si="164"/>
        <v>34098200</v>
      </c>
      <c r="O783" s="34">
        <f t="shared" si="165"/>
        <v>899313.1623856388</v>
      </c>
      <c r="P783" s="34">
        <f t="shared" si="166"/>
        <v>3365900</v>
      </c>
      <c r="Q783" s="60">
        <f t="shared" si="168"/>
        <v>899313.1623856388</v>
      </c>
      <c r="R783" s="60">
        <f t="shared" si="167"/>
        <v>899313.1623856388</v>
      </c>
      <c r="S783" s="61">
        <f t="shared" si="159"/>
        <v>2.926280045377791E-2</v>
      </c>
    </row>
    <row r="784" spans="1:19" x14ac:dyDescent="0.25">
      <c r="A784" s="7">
        <v>42415</v>
      </c>
      <c r="B784" s="8">
        <v>3409.82</v>
      </c>
      <c r="C784" t="e">
        <f>+VLOOKUP($A784,'USD X Barril WTI'!$A$6060:$B$8189,2,0)</f>
        <v>#N/A</v>
      </c>
      <c r="D784" s="36">
        <f>+IFERROR(VLOOKUP($A784,'TASA INTERVENCIÓN'!$A$9:$B$4757,2,0),D783)</f>
        <v>0.06</v>
      </c>
      <c r="E784" s="36">
        <v>5.0000000000000001E-3</v>
      </c>
      <c r="F784">
        <f t="shared" si="169"/>
        <v>5.4726368159204064E-2</v>
      </c>
      <c r="G784">
        <f t="shared" si="170"/>
        <v>1.0132245522350998</v>
      </c>
      <c r="H784" s="56">
        <f t="shared" si="160"/>
        <v>26.413380447543375</v>
      </c>
      <c r="I784" s="55">
        <f t="shared" si="161"/>
        <v>3507.7401035973749</v>
      </c>
      <c r="J784" s="33">
        <f t="shared" si="157"/>
        <v>3163.1613162385638</v>
      </c>
      <c r="K784" s="34">
        <f t="shared" si="158"/>
        <v>-246.65868376143635</v>
      </c>
      <c r="L784" s="32">
        <f t="shared" si="162"/>
        <v>30732300</v>
      </c>
      <c r="M784" s="32">
        <f t="shared" si="163"/>
        <v>31631613.162385639</v>
      </c>
      <c r="N784" s="34">
        <f t="shared" si="164"/>
        <v>34098200</v>
      </c>
      <c r="O784" s="34">
        <f t="shared" si="165"/>
        <v>899313.1623856388</v>
      </c>
      <c r="P784" s="34">
        <f t="shared" si="166"/>
        <v>3365900</v>
      </c>
      <c r="Q784" s="60">
        <f t="shared" si="168"/>
        <v>899313.1623856388</v>
      </c>
      <c r="R784" s="60">
        <f t="shared" si="167"/>
        <v>899313.1623856388</v>
      </c>
      <c r="S784" s="61">
        <f t="shared" si="159"/>
        <v>2.926280045377791E-2</v>
      </c>
    </row>
    <row r="785" spans="1:19" x14ac:dyDescent="0.25">
      <c r="A785" s="7">
        <v>42416</v>
      </c>
      <c r="B785" s="9">
        <v>3409.82</v>
      </c>
      <c r="C785">
        <f>+VLOOKUP($A785,'USD X Barril WTI'!$A$6060:$B$8189,2,0)</f>
        <v>29.05</v>
      </c>
      <c r="D785" s="36">
        <f>+IFERROR(VLOOKUP($A785,'TASA INTERVENCIÓN'!$A$9:$B$4757,2,0),D784)</f>
        <v>0.06</v>
      </c>
      <c r="E785" s="36">
        <v>5.0000000000000001E-3</v>
      </c>
      <c r="F785">
        <f t="shared" si="169"/>
        <v>5.4726368159204064E-2</v>
      </c>
      <c r="G785">
        <f t="shared" si="170"/>
        <v>1.0132245522350998</v>
      </c>
      <c r="H785" s="56">
        <f t="shared" si="160"/>
        <v>26.413380447543375</v>
      </c>
      <c r="I785" s="55">
        <f t="shared" si="161"/>
        <v>3507.7401035973749</v>
      </c>
      <c r="J785" s="33">
        <f t="shared" si="157"/>
        <v>3163.1613162385638</v>
      </c>
      <c r="K785" s="34">
        <f t="shared" si="158"/>
        <v>-246.65868376143635</v>
      </c>
      <c r="L785" s="32">
        <f t="shared" si="162"/>
        <v>30732300</v>
      </c>
      <c r="M785" s="32">
        <f t="shared" si="163"/>
        <v>31631613.162385639</v>
      </c>
      <c r="N785" s="34">
        <f t="shared" si="164"/>
        <v>34098200</v>
      </c>
      <c r="O785" s="34">
        <f t="shared" si="165"/>
        <v>899313.1623856388</v>
      </c>
      <c r="P785" s="34">
        <f t="shared" si="166"/>
        <v>3365900</v>
      </c>
      <c r="Q785" s="60">
        <f t="shared" si="168"/>
        <v>899313.1623856388</v>
      </c>
      <c r="R785" s="60">
        <f t="shared" si="167"/>
        <v>899313.1623856388</v>
      </c>
      <c r="S785" s="61">
        <f t="shared" si="159"/>
        <v>2.926280045377791E-2</v>
      </c>
    </row>
    <row r="786" spans="1:19" x14ac:dyDescent="0.25">
      <c r="A786" s="7">
        <v>42417</v>
      </c>
      <c r="B786" s="8">
        <v>3406.87</v>
      </c>
      <c r="C786">
        <f>+VLOOKUP($A786,'USD X Barril WTI'!$A$6060:$B$8189,2,0)</f>
        <v>30.68</v>
      </c>
      <c r="D786" s="36">
        <f>+IFERROR(VLOOKUP($A786,'TASA INTERVENCIÓN'!$A$9:$B$4757,2,0),D785)</f>
        <v>0.06</v>
      </c>
      <c r="E786" s="36">
        <v>5.0000000000000001E-3</v>
      </c>
      <c r="F786">
        <f t="shared" si="169"/>
        <v>5.4726368159204064E-2</v>
      </c>
      <c r="G786">
        <f t="shared" si="170"/>
        <v>1.0132245522350998</v>
      </c>
      <c r="H786" s="56">
        <f t="shared" si="160"/>
        <v>26.413380447543375</v>
      </c>
      <c r="I786" s="55">
        <f t="shared" si="161"/>
        <v>3504.7510911682812</v>
      </c>
      <c r="J786" s="33">
        <f t="shared" si="157"/>
        <v>3163.1613162385638</v>
      </c>
      <c r="K786" s="34">
        <f t="shared" si="158"/>
        <v>-243.70868376143608</v>
      </c>
      <c r="L786" s="32">
        <f t="shared" si="162"/>
        <v>30732300</v>
      </c>
      <c r="M786" s="32">
        <f t="shared" si="163"/>
        <v>31631613.162385639</v>
      </c>
      <c r="N786" s="34">
        <f t="shared" si="164"/>
        <v>34068700</v>
      </c>
      <c r="O786" s="34">
        <f t="shared" si="165"/>
        <v>899313.1623856388</v>
      </c>
      <c r="P786" s="34">
        <f t="shared" si="166"/>
        <v>3336400</v>
      </c>
      <c r="Q786" s="60">
        <f t="shared" si="168"/>
        <v>899313.1623856388</v>
      </c>
      <c r="R786" s="60">
        <f t="shared" si="167"/>
        <v>899313.1623856388</v>
      </c>
      <c r="S786" s="61">
        <f t="shared" si="159"/>
        <v>2.926280045377791E-2</v>
      </c>
    </row>
    <row r="787" spans="1:19" x14ac:dyDescent="0.25">
      <c r="A787" s="7">
        <v>42418</v>
      </c>
      <c r="B787" s="9">
        <v>3391.87</v>
      </c>
      <c r="C787">
        <f>+VLOOKUP($A787,'USD X Barril WTI'!$A$6060:$B$8189,2,0)</f>
        <v>30.77</v>
      </c>
      <c r="D787" s="36">
        <f>+IFERROR(VLOOKUP($A787,'TASA INTERVENCIÓN'!$A$9:$B$4757,2,0),D786)</f>
        <v>0.06</v>
      </c>
      <c r="E787" s="36">
        <v>5.0000000000000001E-3</v>
      </c>
      <c r="F787">
        <f t="shared" si="169"/>
        <v>5.4726368159204064E-2</v>
      </c>
      <c r="G787">
        <f t="shared" si="170"/>
        <v>1.0132245522350998</v>
      </c>
      <c r="H787" s="56">
        <f t="shared" si="160"/>
        <v>26.413380447543375</v>
      </c>
      <c r="I787" s="55">
        <f t="shared" si="161"/>
        <v>3489.5527228847545</v>
      </c>
      <c r="J787" s="33">
        <f t="shared" si="157"/>
        <v>3159.1231430865964</v>
      </c>
      <c r="K787" s="34">
        <f t="shared" si="158"/>
        <v>-232.74685691340346</v>
      </c>
      <c r="L787" s="32">
        <f t="shared" si="162"/>
        <v>30692399.999999996</v>
      </c>
      <c r="M787" s="32">
        <f t="shared" si="163"/>
        <v>31591231.430865966</v>
      </c>
      <c r="N787" s="34">
        <f t="shared" si="164"/>
        <v>33918700</v>
      </c>
      <c r="O787" s="34">
        <f t="shared" si="165"/>
        <v>898831.43086596951</v>
      </c>
      <c r="P787" s="34">
        <f t="shared" si="166"/>
        <v>3226300.0000000037</v>
      </c>
      <c r="Q787" s="60">
        <f t="shared" si="168"/>
        <v>898831.43086596951</v>
      </c>
      <c r="R787" s="60">
        <f t="shared" si="167"/>
        <v>898831.43086596951</v>
      </c>
      <c r="S787" s="61">
        <f t="shared" si="159"/>
        <v>2.9285146513989443E-2</v>
      </c>
    </row>
    <row r="788" spans="1:19" x14ac:dyDescent="0.25">
      <c r="A788" s="7">
        <v>42419</v>
      </c>
      <c r="B788" s="8">
        <v>3338.03</v>
      </c>
      <c r="C788">
        <f>+VLOOKUP($A788,'USD X Barril WTI'!$A$6060:$B$8189,2,0)</f>
        <v>29.59</v>
      </c>
      <c r="D788" s="36">
        <f>+IFERROR(VLOOKUP($A788,'TASA INTERVENCIÓN'!$A$9:$B$4757,2,0),D787)</f>
        <v>0.06</v>
      </c>
      <c r="E788" s="36">
        <v>5.0000000000000001E-3</v>
      </c>
      <c r="F788">
        <f t="shared" si="169"/>
        <v>5.4726368159204064E-2</v>
      </c>
      <c r="G788">
        <f t="shared" si="170"/>
        <v>1.0132245522350998</v>
      </c>
      <c r="H788" s="56">
        <f t="shared" si="160"/>
        <v>26.413380447543375</v>
      </c>
      <c r="I788" s="55">
        <f t="shared" si="161"/>
        <v>3435.000712992417</v>
      </c>
      <c r="J788" s="33">
        <f t="shared" si="157"/>
        <v>3199.0595622787341</v>
      </c>
      <c r="K788" s="34">
        <f t="shared" si="158"/>
        <v>-138.97043772126608</v>
      </c>
      <c r="L788" s="32">
        <f t="shared" si="162"/>
        <v>31087000</v>
      </c>
      <c r="M788" s="32">
        <f t="shared" si="163"/>
        <v>31990595.622787341</v>
      </c>
      <c r="N788" s="34">
        <f t="shared" si="164"/>
        <v>33380300.000000004</v>
      </c>
      <c r="O788" s="34">
        <f t="shared" si="165"/>
        <v>903595.62278734148</v>
      </c>
      <c r="P788" s="34">
        <f t="shared" si="166"/>
        <v>2293300.0000000037</v>
      </c>
      <c r="Q788" s="60">
        <f t="shared" si="168"/>
        <v>903595.62278734148</v>
      </c>
      <c r="R788" s="60">
        <f t="shared" si="167"/>
        <v>903595.62278734148</v>
      </c>
      <c r="S788" s="61">
        <f t="shared" si="159"/>
        <v>2.9066671688723306E-2</v>
      </c>
    </row>
    <row r="789" spans="1:19" x14ac:dyDescent="0.25">
      <c r="A789" s="7">
        <v>42420</v>
      </c>
      <c r="B789" s="9">
        <v>3356.78</v>
      </c>
      <c r="C789" t="e">
        <f>+VLOOKUP($A789,'USD X Barril WTI'!$A$6060:$B$8189,2,0)</f>
        <v>#N/A</v>
      </c>
      <c r="D789" s="36">
        <f>+IFERROR(VLOOKUP($A789,'TASA INTERVENCIÓN'!$A$9:$B$4757,2,0),D788)</f>
        <v>0.06</v>
      </c>
      <c r="E789" s="36">
        <v>5.0000000000000001E-3</v>
      </c>
      <c r="F789">
        <f t="shared" si="169"/>
        <v>5.4726368159204064E-2</v>
      </c>
      <c r="G789">
        <f t="shared" si="170"/>
        <v>1.0132245522350998</v>
      </c>
      <c r="H789" s="56">
        <f t="shared" si="160"/>
        <v>26.413380447543375</v>
      </c>
      <c r="I789" s="55">
        <f t="shared" si="161"/>
        <v>3453.9986733468254</v>
      </c>
      <c r="J789" s="33">
        <f t="shared" si="157"/>
        <v>3172.0776835239853</v>
      </c>
      <c r="K789" s="34">
        <f t="shared" si="158"/>
        <v>-184.70231647601486</v>
      </c>
      <c r="L789" s="32">
        <f t="shared" si="162"/>
        <v>30820400</v>
      </c>
      <c r="M789" s="32">
        <f t="shared" si="163"/>
        <v>31720776.835239854</v>
      </c>
      <c r="N789" s="34">
        <f t="shared" si="164"/>
        <v>33567800</v>
      </c>
      <c r="O789" s="34">
        <f t="shared" si="165"/>
        <v>900376.83523985371</v>
      </c>
      <c r="P789" s="34">
        <f t="shared" si="166"/>
        <v>2747400</v>
      </c>
      <c r="Q789" s="60">
        <f t="shared" si="168"/>
        <v>900376.83523985371</v>
      </c>
      <c r="R789" s="60">
        <f t="shared" si="167"/>
        <v>900376.83523985371</v>
      </c>
      <c r="S789" s="61">
        <f t="shared" si="159"/>
        <v>2.9213664820698423E-2</v>
      </c>
    </row>
    <row r="790" spans="1:19" x14ac:dyDescent="0.25">
      <c r="A790" s="7">
        <v>42421</v>
      </c>
      <c r="B790" s="8">
        <v>3356.78</v>
      </c>
      <c r="C790" t="e">
        <f>+VLOOKUP($A790,'USD X Barril WTI'!$A$6060:$B$8189,2,0)</f>
        <v>#N/A</v>
      </c>
      <c r="D790" s="36">
        <f>+IFERROR(VLOOKUP($A790,'TASA INTERVENCIÓN'!$A$9:$B$4757,2,0),D789)</f>
        <v>0.06</v>
      </c>
      <c r="E790" s="36">
        <v>5.0000000000000001E-3</v>
      </c>
      <c r="F790">
        <f t="shared" si="169"/>
        <v>5.4726368159204064E-2</v>
      </c>
      <c r="G790">
        <f t="shared" si="170"/>
        <v>1.0132245522350998</v>
      </c>
      <c r="H790" s="56">
        <f t="shared" si="160"/>
        <v>26.413380447543375</v>
      </c>
      <c r="I790" s="55">
        <f t="shared" si="161"/>
        <v>3453.9986733468254</v>
      </c>
      <c r="J790" s="33">
        <f t="shared" si="157"/>
        <v>3136.9283718528513</v>
      </c>
      <c r="K790" s="34">
        <f t="shared" si="158"/>
        <v>-219.85162814714886</v>
      </c>
      <c r="L790" s="32">
        <f t="shared" si="162"/>
        <v>30473100</v>
      </c>
      <c r="M790" s="32">
        <f t="shared" si="163"/>
        <v>31369283.718528513</v>
      </c>
      <c r="N790" s="34">
        <f t="shared" si="164"/>
        <v>33567800</v>
      </c>
      <c r="O790" s="34">
        <f t="shared" si="165"/>
        <v>896183.71852851287</v>
      </c>
      <c r="P790" s="34">
        <f t="shared" si="166"/>
        <v>3094700</v>
      </c>
      <c r="Q790" s="60">
        <f t="shared" si="168"/>
        <v>896183.71852851287</v>
      </c>
      <c r="R790" s="60">
        <f t="shared" si="167"/>
        <v>896183.71852851287</v>
      </c>
      <c r="S790" s="61">
        <f t="shared" si="159"/>
        <v>2.9409010521690045E-2</v>
      </c>
    </row>
    <row r="791" spans="1:19" x14ac:dyDescent="0.25">
      <c r="A791" s="7">
        <v>42422</v>
      </c>
      <c r="B791" s="9">
        <v>3356.78</v>
      </c>
      <c r="C791">
        <f>+VLOOKUP($A791,'USD X Barril WTI'!$A$6060:$B$8189,2,0)</f>
        <v>31.37</v>
      </c>
      <c r="D791" s="36">
        <f>+IFERROR(VLOOKUP($A791,'TASA INTERVENCIÓN'!$A$9:$B$4757,2,0),D790)</f>
        <v>6.25E-2</v>
      </c>
      <c r="E791" s="36">
        <v>5.0000000000000001E-3</v>
      </c>
      <c r="F791">
        <f t="shared" si="169"/>
        <v>5.7213930348258835E-2</v>
      </c>
      <c r="G791">
        <f t="shared" si="170"/>
        <v>1.013813265734798</v>
      </c>
      <c r="H791" s="56">
        <f t="shared" si="160"/>
        <v>26.413380447543375</v>
      </c>
      <c r="I791" s="55">
        <f t="shared" si="161"/>
        <v>3455.9748550483423</v>
      </c>
      <c r="J791" s="33">
        <f t="shared" si="157"/>
        <v>3136.9283718528513</v>
      </c>
      <c r="K791" s="34">
        <f t="shared" si="158"/>
        <v>-219.85162814714886</v>
      </c>
      <c r="L791" s="32">
        <f t="shared" si="162"/>
        <v>30473100</v>
      </c>
      <c r="M791" s="32">
        <f t="shared" si="163"/>
        <v>31369283.718528513</v>
      </c>
      <c r="N791" s="34">
        <f t="shared" si="164"/>
        <v>33567800</v>
      </c>
      <c r="O791" s="34">
        <f t="shared" si="165"/>
        <v>896183.71852851287</v>
      </c>
      <c r="P791" s="34">
        <f t="shared" si="166"/>
        <v>3094700</v>
      </c>
      <c r="Q791" s="60">
        <f t="shared" si="168"/>
        <v>896183.71852851287</v>
      </c>
      <c r="R791" s="60">
        <f t="shared" si="167"/>
        <v>896183.71852851287</v>
      </c>
      <c r="S791" s="61">
        <f t="shared" si="159"/>
        <v>2.9409010521690045E-2</v>
      </c>
    </row>
    <row r="792" spans="1:19" x14ac:dyDescent="0.25">
      <c r="A792" s="7">
        <v>42423</v>
      </c>
      <c r="B792" s="8">
        <v>3314.24</v>
      </c>
      <c r="C792">
        <f>+VLOOKUP($A792,'USD X Barril WTI'!$A$6060:$B$8189,2,0)</f>
        <v>31.84</v>
      </c>
      <c r="D792" s="36">
        <f>+IFERROR(VLOOKUP($A792,'TASA INTERVENCIÓN'!$A$9:$B$4757,2,0),D791)</f>
        <v>6.25E-2</v>
      </c>
      <c r="E792" s="36">
        <v>5.0000000000000001E-3</v>
      </c>
      <c r="F792">
        <f t="shared" si="169"/>
        <v>5.7213930348258835E-2</v>
      </c>
      <c r="G792">
        <f t="shared" si="170"/>
        <v>1.013813265734798</v>
      </c>
      <c r="H792" s="56">
        <f t="shared" si="160"/>
        <v>26.413380447543375</v>
      </c>
      <c r="I792" s="55">
        <f t="shared" si="161"/>
        <v>3412.8472387239835</v>
      </c>
      <c r="J792" s="33">
        <f t="shared" si="157"/>
        <v>3136.9283718528513</v>
      </c>
      <c r="K792" s="34">
        <f t="shared" si="158"/>
        <v>-177.31162814714844</v>
      </c>
      <c r="L792" s="32">
        <f t="shared" si="162"/>
        <v>30473100</v>
      </c>
      <c r="M792" s="32">
        <f t="shared" si="163"/>
        <v>31369283.718528513</v>
      </c>
      <c r="N792" s="34">
        <f t="shared" si="164"/>
        <v>33142399.999999996</v>
      </c>
      <c r="O792" s="34">
        <f t="shared" si="165"/>
        <v>896183.71852851287</v>
      </c>
      <c r="P792" s="34">
        <f t="shared" si="166"/>
        <v>2669299.9999999963</v>
      </c>
      <c r="Q792" s="60">
        <f t="shared" si="168"/>
        <v>896183.71852851287</v>
      </c>
      <c r="R792" s="60">
        <f t="shared" si="167"/>
        <v>896183.71852851287</v>
      </c>
      <c r="S792" s="61">
        <f t="shared" si="159"/>
        <v>2.9409010521690045E-2</v>
      </c>
    </row>
    <row r="793" spans="1:19" x14ac:dyDescent="0.25">
      <c r="A793" s="7">
        <v>42424</v>
      </c>
      <c r="B793" s="9">
        <v>3322.54</v>
      </c>
      <c r="C793">
        <f>+VLOOKUP($A793,'USD X Barril WTI'!$A$6060:$B$8189,2,0)</f>
        <v>30.35</v>
      </c>
      <c r="D793" s="36">
        <f>+IFERROR(VLOOKUP($A793,'TASA INTERVENCIÓN'!$A$9:$B$4757,2,0),D792)</f>
        <v>6.25E-2</v>
      </c>
      <c r="E793" s="36">
        <v>5.0000000000000001E-3</v>
      </c>
      <c r="F793">
        <f t="shared" si="169"/>
        <v>5.7213930348258835E-2</v>
      </c>
      <c r="G793">
        <f t="shared" si="170"/>
        <v>1.013813265734798</v>
      </c>
      <c r="H793" s="56">
        <f t="shared" si="160"/>
        <v>26.413380447543375</v>
      </c>
      <c r="I793" s="55">
        <f t="shared" si="161"/>
        <v>3421.2618888295829</v>
      </c>
      <c r="J793" s="33">
        <f t="shared" si="157"/>
        <v>3176.9153947185728</v>
      </c>
      <c r="K793" s="34">
        <f t="shared" si="158"/>
        <v>-145.62460528142719</v>
      </c>
      <c r="L793" s="32">
        <f t="shared" si="162"/>
        <v>30868200</v>
      </c>
      <c r="M793" s="32">
        <f t="shared" si="163"/>
        <v>31769153.947185729</v>
      </c>
      <c r="N793" s="34">
        <f t="shared" si="164"/>
        <v>33225400</v>
      </c>
      <c r="O793" s="34">
        <f t="shared" si="165"/>
        <v>900953.9471857287</v>
      </c>
      <c r="P793" s="34">
        <f t="shared" si="166"/>
        <v>2357200</v>
      </c>
      <c r="Q793" s="60">
        <f t="shared" si="168"/>
        <v>900953.9471857287</v>
      </c>
      <c r="R793" s="60">
        <f t="shared" si="167"/>
        <v>900953.9471857287</v>
      </c>
      <c r="S793" s="61">
        <f t="shared" si="159"/>
        <v>2.9187122902719586E-2</v>
      </c>
    </row>
    <row r="794" spans="1:19" x14ac:dyDescent="0.25">
      <c r="A794" s="7">
        <v>42425</v>
      </c>
      <c r="B794" s="8">
        <v>3341.69</v>
      </c>
      <c r="C794">
        <f>+VLOOKUP($A794,'USD X Barril WTI'!$A$6060:$B$8189,2,0)</f>
        <v>31.4</v>
      </c>
      <c r="D794" s="36">
        <f>+IFERROR(VLOOKUP($A794,'TASA INTERVENCIÓN'!$A$9:$B$4757,2,0),D793)</f>
        <v>6.25E-2</v>
      </c>
      <c r="E794" s="36">
        <v>5.0000000000000001E-3</v>
      </c>
      <c r="F794">
        <f t="shared" si="169"/>
        <v>5.7213930348258835E-2</v>
      </c>
      <c r="G794">
        <f t="shared" si="170"/>
        <v>1.013813265734798</v>
      </c>
      <c r="H794" s="56">
        <f t="shared" si="160"/>
        <v>26.413380447543375</v>
      </c>
      <c r="I794" s="55">
        <f t="shared" si="161"/>
        <v>3440.676412868404</v>
      </c>
      <c r="J794" s="33">
        <f t="shared" si="157"/>
        <v>3164.2948385268351</v>
      </c>
      <c r="K794" s="34">
        <f t="shared" si="158"/>
        <v>-177.39516147316499</v>
      </c>
      <c r="L794" s="32">
        <f t="shared" si="162"/>
        <v>30743500</v>
      </c>
      <c r="M794" s="32">
        <f t="shared" si="163"/>
        <v>31642948.385268349</v>
      </c>
      <c r="N794" s="34">
        <f t="shared" si="164"/>
        <v>33416900</v>
      </c>
      <c r="O794" s="34">
        <f t="shared" si="165"/>
        <v>899448.3852683492</v>
      </c>
      <c r="P794" s="34">
        <f t="shared" si="166"/>
        <v>2673400</v>
      </c>
      <c r="Q794" s="60">
        <f t="shared" si="168"/>
        <v>899448.3852683492</v>
      </c>
      <c r="R794" s="60">
        <f t="shared" si="167"/>
        <v>899448.3852683492</v>
      </c>
      <c r="S794" s="61">
        <f t="shared" si="159"/>
        <v>2.9256538301375874E-2</v>
      </c>
    </row>
    <row r="795" spans="1:19" x14ac:dyDescent="0.25">
      <c r="A795" s="7">
        <v>42426</v>
      </c>
      <c r="B795" s="9">
        <v>3310.16</v>
      </c>
      <c r="C795">
        <f>+VLOOKUP($A795,'USD X Barril WTI'!$A$6060:$B$8189,2,0)</f>
        <v>31.65</v>
      </c>
      <c r="D795" s="36">
        <f>+IFERROR(VLOOKUP($A795,'TASA INTERVENCIÓN'!$A$9:$B$4757,2,0),D794)</f>
        <v>6.25E-2</v>
      </c>
      <c r="E795" s="36">
        <v>5.0000000000000001E-3</v>
      </c>
      <c r="F795">
        <f t="shared" si="169"/>
        <v>5.7213930348258835E-2</v>
      </c>
      <c r="G795">
        <f t="shared" si="170"/>
        <v>1.013813265734798</v>
      </c>
      <c r="H795" s="56">
        <f t="shared" si="160"/>
        <v>26.413380447543375</v>
      </c>
      <c r="I795" s="55">
        <f t="shared" si="161"/>
        <v>3408.7108805997859</v>
      </c>
      <c r="J795" s="33">
        <f t="shared" si="157"/>
        <v>3190.0015047072789</v>
      </c>
      <c r="K795" s="34">
        <f t="shared" si="158"/>
        <v>-120.158495292721</v>
      </c>
      <c r="L795" s="32">
        <f t="shared" si="162"/>
        <v>30997500</v>
      </c>
      <c r="M795" s="32">
        <f t="shared" si="163"/>
        <v>31900015.047072787</v>
      </c>
      <c r="N795" s="34">
        <f t="shared" si="164"/>
        <v>33101600</v>
      </c>
      <c r="O795" s="34">
        <f t="shared" si="165"/>
        <v>902515.04707278684</v>
      </c>
      <c r="P795" s="34">
        <f t="shared" si="166"/>
        <v>2104100</v>
      </c>
      <c r="Q795" s="60">
        <f t="shared" si="168"/>
        <v>902515.04707278684</v>
      </c>
      <c r="R795" s="60">
        <f t="shared" si="167"/>
        <v>902515.04707278684</v>
      </c>
      <c r="S795" s="61">
        <f t="shared" si="159"/>
        <v>2.9115736658530102E-2</v>
      </c>
    </row>
    <row r="796" spans="1:19" x14ac:dyDescent="0.25">
      <c r="A796" s="7">
        <v>42427</v>
      </c>
      <c r="B796" s="8">
        <v>3306</v>
      </c>
      <c r="C796" t="e">
        <f>+VLOOKUP($A796,'USD X Barril WTI'!$A$6060:$B$8189,2,0)</f>
        <v>#N/A</v>
      </c>
      <c r="D796" s="36">
        <f>+IFERROR(VLOOKUP($A796,'TASA INTERVENCIÓN'!$A$9:$B$4757,2,0),D795)</f>
        <v>6.25E-2</v>
      </c>
      <c r="E796" s="36">
        <v>5.0000000000000001E-3</v>
      </c>
      <c r="F796">
        <f t="shared" si="169"/>
        <v>5.7213930348258835E-2</v>
      </c>
      <c r="G796">
        <f t="shared" si="170"/>
        <v>1.013813265734798</v>
      </c>
      <c r="H796" s="56">
        <f t="shared" si="160"/>
        <v>26.413380447543375</v>
      </c>
      <c r="I796" s="55">
        <f t="shared" si="161"/>
        <v>3404.4934174143291</v>
      </c>
      <c r="J796" s="33">
        <f t="shared" si="157"/>
        <v>3190.0015047072789</v>
      </c>
      <c r="K796" s="34">
        <f t="shared" si="158"/>
        <v>-115.99849529272115</v>
      </c>
      <c r="L796" s="32">
        <f t="shared" si="162"/>
        <v>30997500</v>
      </c>
      <c r="M796" s="32">
        <f t="shared" si="163"/>
        <v>31900015.047072787</v>
      </c>
      <c r="N796" s="34">
        <f t="shared" si="164"/>
        <v>33060000</v>
      </c>
      <c r="O796" s="34">
        <f t="shared" si="165"/>
        <v>902515.04707278684</v>
      </c>
      <c r="P796" s="34">
        <f t="shared" si="166"/>
        <v>2062500</v>
      </c>
      <c r="Q796" s="60">
        <f t="shared" si="168"/>
        <v>902515.04707278684</v>
      </c>
      <c r="R796" s="60">
        <f t="shared" si="167"/>
        <v>902515.04707278684</v>
      </c>
      <c r="S796" s="61">
        <f t="shared" si="159"/>
        <v>2.9115736658530102E-2</v>
      </c>
    </row>
    <row r="797" spans="1:19" x14ac:dyDescent="0.25">
      <c r="A797" s="7">
        <v>42428</v>
      </c>
      <c r="B797" s="9">
        <v>3306</v>
      </c>
      <c r="C797" t="e">
        <f>+VLOOKUP($A797,'USD X Barril WTI'!$A$6060:$B$8189,2,0)</f>
        <v>#N/A</v>
      </c>
      <c r="D797" s="36">
        <f>+IFERROR(VLOOKUP($A797,'TASA INTERVENCIÓN'!$A$9:$B$4757,2,0),D796)</f>
        <v>6.25E-2</v>
      </c>
      <c r="E797" s="36">
        <v>5.0000000000000001E-3</v>
      </c>
      <c r="F797">
        <f t="shared" si="169"/>
        <v>5.7213930348258835E-2</v>
      </c>
      <c r="G797">
        <f t="shared" si="170"/>
        <v>1.013813265734798</v>
      </c>
      <c r="H797" s="56">
        <f t="shared" si="160"/>
        <v>26.413380447543375</v>
      </c>
      <c r="I797" s="55">
        <f t="shared" si="161"/>
        <v>3404.4934174143291</v>
      </c>
      <c r="J797" s="33">
        <f t="shared" ref="J797:J860" si="171">+I705</f>
        <v>3191.3678038940348</v>
      </c>
      <c r="K797" s="34">
        <f t="shared" si="158"/>
        <v>-114.63219610596525</v>
      </c>
      <c r="L797" s="32">
        <f t="shared" si="162"/>
        <v>31011000</v>
      </c>
      <c r="M797" s="32">
        <f t="shared" si="163"/>
        <v>31913678.038940348</v>
      </c>
      <c r="N797" s="34">
        <f t="shared" si="164"/>
        <v>33060000</v>
      </c>
      <c r="O797" s="34">
        <f t="shared" si="165"/>
        <v>902678.03894034773</v>
      </c>
      <c r="P797" s="34">
        <f t="shared" si="166"/>
        <v>2049000</v>
      </c>
      <c r="Q797" s="60">
        <f t="shared" si="168"/>
        <v>902678.03894034773</v>
      </c>
      <c r="R797" s="60">
        <f t="shared" si="167"/>
        <v>902678.03894034773</v>
      </c>
      <c r="S797" s="61">
        <f t="shared" si="159"/>
        <v>2.9108317659551377E-2</v>
      </c>
    </row>
    <row r="798" spans="1:19" x14ac:dyDescent="0.25">
      <c r="A798" s="7">
        <v>42429</v>
      </c>
      <c r="B798" s="8">
        <v>3306</v>
      </c>
      <c r="C798">
        <f>+VLOOKUP($A798,'USD X Barril WTI'!$A$6060:$B$8189,2,0)</f>
        <v>32.74</v>
      </c>
      <c r="D798" s="36">
        <f>+IFERROR(VLOOKUP($A798,'TASA INTERVENCIÓN'!$A$9:$B$4757,2,0),D797)</f>
        <v>6.25E-2</v>
      </c>
      <c r="E798" s="36">
        <v>5.0000000000000001E-3</v>
      </c>
      <c r="F798">
        <f t="shared" si="169"/>
        <v>5.7213930348258835E-2</v>
      </c>
      <c r="G798">
        <f t="shared" si="170"/>
        <v>1.013813265734798</v>
      </c>
      <c r="H798" s="56">
        <f t="shared" si="160"/>
        <v>26.413380447543375</v>
      </c>
      <c r="I798" s="55">
        <f t="shared" si="161"/>
        <v>3404.4934174143291</v>
      </c>
      <c r="J798" s="33">
        <f t="shared" si="171"/>
        <v>3191.3678038940348</v>
      </c>
      <c r="K798" s="34">
        <f t="shared" si="158"/>
        <v>-114.63219610596525</v>
      </c>
      <c r="L798" s="32">
        <f t="shared" si="162"/>
        <v>31011000</v>
      </c>
      <c r="M798" s="32">
        <f t="shared" si="163"/>
        <v>31913678.038940348</v>
      </c>
      <c r="N798" s="34">
        <f t="shared" si="164"/>
        <v>33060000</v>
      </c>
      <c r="O798" s="34">
        <f t="shared" si="165"/>
        <v>902678.03894034773</v>
      </c>
      <c r="P798" s="34">
        <f t="shared" si="166"/>
        <v>2049000</v>
      </c>
      <c r="Q798" s="60">
        <f t="shared" si="168"/>
        <v>902678.03894034773</v>
      </c>
      <c r="R798" s="60">
        <f t="shared" si="167"/>
        <v>902678.03894034773</v>
      </c>
      <c r="S798" s="61">
        <f t="shared" si="159"/>
        <v>2.9108317659551377E-2</v>
      </c>
    </row>
    <row r="799" spans="1:19" x14ac:dyDescent="0.25">
      <c r="A799" s="7">
        <v>42430</v>
      </c>
      <c r="B799" s="9">
        <v>3319.8</v>
      </c>
      <c r="C799">
        <f>+VLOOKUP($A799,'USD X Barril WTI'!$A$6060:$B$8189,2,0)</f>
        <v>34.39</v>
      </c>
      <c r="D799" s="36">
        <f>+IFERROR(VLOOKUP($A799,'TASA INTERVENCIÓN'!$A$9:$B$4757,2,0),D798)</f>
        <v>6.25E-2</v>
      </c>
      <c r="E799" s="36">
        <v>5.0000000000000001E-3</v>
      </c>
      <c r="F799">
        <f t="shared" si="169"/>
        <v>5.7213930348258835E-2</v>
      </c>
      <c r="G799">
        <f t="shared" si="170"/>
        <v>1.013813265734798</v>
      </c>
      <c r="H799" s="56">
        <f t="shared" si="160"/>
        <v>26.413380447543375</v>
      </c>
      <c r="I799" s="55">
        <f t="shared" si="161"/>
        <v>3418.4840404814695</v>
      </c>
      <c r="J799" s="33">
        <f t="shared" si="171"/>
        <v>3193.2043723395686</v>
      </c>
      <c r="K799" s="34">
        <f t="shared" si="158"/>
        <v>-126.59562766043155</v>
      </c>
      <c r="L799" s="32">
        <f t="shared" si="162"/>
        <v>31011000</v>
      </c>
      <c r="M799" s="32">
        <f t="shared" si="163"/>
        <v>31932043.723395687</v>
      </c>
      <c r="N799" s="34">
        <f t="shared" si="164"/>
        <v>33198000</v>
      </c>
      <c r="O799" s="34">
        <f t="shared" si="165"/>
        <v>921043.7233956866</v>
      </c>
      <c r="P799" s="34">
        <f t="shared" si="166"/>
        <v>2187000</v>
      </c>
      <c r="Q799" s="60">
        <f t="shared" si="168"/>
        <v>921043.7233956866</v>
      </c>
      <c r="R799" s="60">
        <f t="shared" si="167"/>
        <v>921043.7233956866</v>
      </c>
      <c r="S799" s="61">
        <f t="shared" si="159"/>
        <v>2.9700548947008694E-2</v>
      </c>
    </row>
    <row r="800" spans="1:19" x14ac:dyDescent="0.25">
      <c r="A800" s="7">
        <v>42431</v>
      </c>
      <c r="B800" s="8">
        <v>3268.86</v>
      </c>
      <c r="C800">
        <f>+VLOOKUP($A800,'USD X Barril WTI'!$A$6060:$B$8189,2,0)</f>
        <v>34.57</v>
      </c>
      <c r="D800" s="36">
        <f>+IFERROR(VLOOKUP($A800,'TASA INTERVENCIÓN'!$A$9:$B$4757,2,0),D799)</f>
        <v>6.25E-2</v>
      </c>
      <c r="E800" s="36">
        <v>5.0000000000000001E-3</v>
      </c>
      <c r="F800">
        <f t="shared" si="169"/>
        <v>5.7213930348258835E-2</v>
      </c>
      <c r="G800">
        <f t="shared" si="170"/>
        <v>1.013813265734798</v>
      </c>
      <c r="H800" s="56">
        <f t="shared" si="160"/>
        <v>26.413380447543375</v>
      </c>
      <c r="I800" s="55">
        <f t="shared" si="161"/>
        <v>3366.8403927249387</v>
      </c>
      <c r="J800" s="33">
        <f t="shared" si="171"/>
        <v>3234.7337928178954</v>
      </c>
      <c r="K800" s="34">
        <f t="shared" si="158"/>
        <v>-34.126207182104736</v>
      </c>
      <c r="L800" s="32">
        <f t="shared" si="162"/>
        <v>31421100</v>
      </c>
      <c r="M800" s="32">
        <f t="shared" si="163"/>
        <v>32347337.928178955</v>
      </c>
      <c r="N800" s="34">
        <f t="shared" si="164"/>
        <v>32688600</v>
      </c>
      <c r="O800" s="34">
        <f t="shared" si="165"/>
        <v>926237.92817895487</v>
      </c>
      <c r="P800" s="34">
        <f t="shared" si="166"/>
        <v>1267500</v>
      </c>
      <c r="Q800" s="60">
        <f t="shared" si="168"/>
        <v>926237.92817895487</v>
      </c>
      <c r="R800" s="60">
        <f t="shared" si="167"/>
        <v>926237.92817895487</v>
      </c>
      <c r="S800" s="61">
        <f t="shared" si="159"/>
        <v>2.9478214581251289E-2</v>
      </c>
    </row>
    <row r="801" spans="1:19" x14ac:dyDescent="0.25">
      <c r="A801" s="7">
        <v>42432</v>
      </c>
      <c r="B801" s="9">
        <v>3205.6</v>
      </c>
      <c r="C801">
        <f>+VLOOKUP($A801,'USD X Barril WTI'!$A$6060:$B$8189,2,0)</f>
        <v>34.56</v>
      </c>
      <c r="D801" s="36">
        <f>+IFERROR(VLOOKUP($A801,'TASA INTERVENCIÓN'!$A$9:$B$4757,2,0),D800)</f>
        <v>6.25E-2</v>
      </c>
      <c r="E801" s="36">
        <v>5.0000000000000001E-3</v>
      </c>
      <c r="F801">
        <f t="shared" si="169"/>
        <v>5.7213930348258835E-2</v>
      </c>
      <c r="G801">
        <f t="shared" si="170"/>
        <v>1.013813265734798</v>
      </c>
      <c r="H801" s="56">
        <f t="shared" si="160"/>
        <v>26.413380447543375</v>
      </c>
      <c r="I801" s="55">
        <f t="shared" si="161"/>
        <v>3302.7065655345555</v>
      </c>
      <c r="J801" s="33">
        <f t="shared" si="171"/>
        <v>3224.4451092758368</v>
      </c>
      <c r="K801" s="34">
        <f t="shared" si="158"/>
        <v>18.845109275836876</v>
      </c>
      <c r="L801" s="32">
        <f t="shared" si="162"/>
        <v>31319500</v>
      </c>
      <c r="M801" s="32">
        <f t="shared" si="163"/>
        <v>32244451.092758369</v>
      </c>
      <c r="N801" s="34">
        <f t="shared" si="164"/>
        <v>32056000</v>
      </c>
      <c r="O801" s="34">
        <f t="shared" si="165"/>
        <v>924951.0927583687</v>
      </c>
      <c r="P801" s="34">
        <f t="shared" si="166"/>
        <v>736500</v>
      </c>
      <c r="Q801" s="60">
        <f t="shared" si="168"/>
        <v>924951.0927583687</v>
      </c>
      <c r="R801" s="60">
        <f t="shared" si="167"/>
        <v>924951.0927583687</v>
      </c>
      <c r="S801" s="61">
        <f t="shared" si="159"/>
        <v>2.953275412309803E-2</v>
      </c>
    </row>
    <row r="802" spans="1:19" x14ac:dyDescent="0.25">
      <c r="A802" s="7">
        <v>42433</v>
      </c>
      <c r="B802" s="8">
        <v>3203.03</v>
      </c>
      <c r="C802">
        <f>+VLOOKUP($A802,'USD X Barril WTI'!$A$6060:$B$8189,2,0)</f>
        <v>35.909999999999997</v>
      </c>
      <c r="D802" s="36">
        <f>+IFERROR(VLOOKUP($A802,'TASA INTERVENCIÓN'!$A$9:$B$4757,2,0),D801)</f>
        <v>6.25E-2</v>
      </c>
      <c r="E802" s="36">
        <v>5.0000000000000001E-3</v>
      </c>
      <c r="F802">
        <f t="shared" si="169"/>
        <v>5.7213930348258835E-2</v>
      </c>
      <c r="G802">
        <f t="shared" si="170"/>
        <v>1.013813265734798</v>
      </c>
      <c r="H802" s="56">
        <f t="shared" si="160"/>
        <v>26.413380447543375</v>
      </c>
      <c r="I802" s="55">
        <f t="shared" si="161"/>
        <v>3300.1010654416173</v>
      </c>
      <c r="J802" s="33">
        <f t="shared" si="171"/>
        <v>3259.6048624825548</v>
      </c>
      <c r="K802" s="34">
        <f t="shared" si="158"/>
        <v>56.574862482554636</v>
      </c>
      <c r="L802" s="32">
        <f t="shared" si="162"/>
        <v>31666700</v>
      </c>
      <c r="M802" s="32">
        <f t="shared" si="163"/>
        <v>32596048.624825548</v>
      </c>
      <c r="N802" s="34">
        <f t="shared" si="164"/>
        <v>32030300.000000004</v>
      </c>
      <c r="O802" s="34">
        <f t="shared" si="165"/>
        <v>929348.62482554838</v>
      </c>
      <c r="P802" s="34">
        <f t="shared" si="166"/>
        <v>363600.00000000373</v>
      </c>
      <c r="Q802" s="60">
        <f t="shared" si="168"/>
        <v>929348.62482554838</v>
      </c>
      <c r="R802" s="60">
        <f t="shared" si="167"/>
        <v>929348.62482554838</v>
      </c>
      <c r="S802" s="61">
        <f t="shared" si="159"/>
        <v>2.9347820417837931E-2</v>
      </c>
    </row>
    <row r="803" spans="1:19" x14ac:dyDescent="0.25">
      <c r="A803" s="7">
        <v>42434</v>
      </c>
      <c r="B803" s="9">
        <v>3163.25</v>
      </c>
      <c r="C803" t="e">
        <f>+VLOOKUP($A803,'USD X Barril WTI'!$A$6060:$B$8189,2,0)</f>
        <v>#N/A</v>
      </c>
      <c r="D803" s="36">
        <f>+IFERROR(VLOOKUP($A803,'TASA INTERVENCIÓN'!$A$9:$B$4757,2,0),D802)</f>
        <v>6.25E-2</v>
      </c>
      <c r="E803" s="36">
        <v>5.0000000000000001E-3</v>
      </c>
      <c r="F803">
        <f t="shared" si="169"/>
        <v>5.7213930348258835E-2</v>
      </c>
      <c r="G803">
        <f t="shared" si="170"/>
        <v>1.013813265734798</v>
      </c>
      <c r="H803" s="56">
        <f t="shared" si="160"/>
        <v>26.413380447543375</v>
      </c>
      <c r="I803" s="55">
        <f t="shared" si="161"/>
        <v>3259.7715737306867</v>
      </c>
      <c r="J803" s="33">
        <f t="shared" si="171"/>
        <v>3241.8325793956337</v>
      </c>
      <c r="K803" s="34">
        <f t="shared" si="158"/>
        <v>78.582579395633729</v>
      </c>
      <c r="L803" s="32">
        <f t="shared" si="162"/>
        <v>31491200</v>
      </c>
      <c r="M803" s="32">
        <f t="shared" si="163"/>
        <v>32418325.793956336</v>
      </c>
      <c r="N803" s="34">
        <f t="shared" si="164"/>
        <v>31632500</v>
      </c>
      <c r="O803" s="34">
        <f t="shared" si="165"/>
        <v>927125.79395633563</v>
      </c>
      <c r="P803" s="34">
        <f t="shared" si="166"/>
        <v>141300</v>
      </c>
      <c r="Q803" s="60">
        <f t="shared" si="168"/>
        <v>927125.79395633563</v>
      </c>
      <c r="R803" s="60">
        <f t="shared" si="167"/>
        <v>927125.79395633563</v>
      </c>
      <c r="S803" s="61">
        <f t="shared" si="159"/>
        <v>2.9440789616030371E-2</v>
      </c>
    </row>
    <row r="804" spans="1:19" x14ac:dyDescent="0.25">
      <c r="A804" s="7">
        <v>42435</v>
      </c>
      <c r="B804" s="8">
        <v>3163.25</v>
      </c>
      <c r="C804" t="e">
        <f>+VLOOKUP($A804,'USD X Barril WTI'!$A$6060:$B$8189,2,0)</f>
        <v>#N/A</v>
      </c>
      <c r="D804" s="36">
        <f>+IFERROR(VLOOKUP($A804,'TASA INTERVENCIÓN'!$A$9:$B$4757,2,0),D803)</f>
        <v>6.25E-2</v>
      </c>
      <c r="E804" s="36">
        <v>5.0000000000000001E-3</v>
      </c>
      <c r="F804">
        <f t="shared" si="169"/>
        <v>5.7213930348258835E-2</v>
      </c>
      <c r="G804">
        <f t="shared" si="170"/>
        <v>1.013813265734798</v>
      </c>
      <c r="H804" s="56">
        <f t="shared" si="160"/>
        <v>26.413380447543375</v>
      </c>
      <c r="I804" s="55">
        <f t="shared" si="161"/>
        <v>3259.7715737306867</v>
      </c>
      <c r="J804" s="33">
        <f t="shared" si="171"/>
        <v>3272.3138170546836</v>
      </c>
      <c r="K804" s="34">
        <f t="shared" si="158"/>
        <v>109.06381705468357</v>
      </c>
      <c r="L804" s="32">
        <f t="shared" si="162"/>
        <v>31792199.999999996</v>
      </c>
      <c r="M804" s="32">
        <f t="shared" si="163"/>
        <v>32723138.170546837</v>
      </c>
      <c r="N804" s="34">
        <f t="shared" si="164"/>
        <v>31632500</v>
      </c>
      <c r="O804" s="34">
        <f t="shared" si="165"/>
        <v>930938.17054684088</v>
      </c>
      <c r="P804" s="34">
        <f t="shared" si="166"/>
        <v>-159699.99999999627</v>
      </c>
      <c r="Q804" s="60">
        <f t="shared" si="168"/>
        <v>771238.1705468446</v>
      </c>
      <c r="R804" s="60">
        <f t="shared" si="167"/>
        <v>930938.17054684088</v>
      </c>
      <c r="S804" s="61">
        <f t="shared" si="159"/>
        <v>2.9281967606735015E-2</v>
      </c>
    </row>
    <row r="805" spans="1:19" x14ac:dyDescent="0.25">
      <c r="A805" s="7">
        <v>42436</v>
      </c>
      <c r="B805" s="9">
        <v>3163.25</v>
      </c>
      <c r="C805">
        <f>+VLOOKUP($A805,'USD X Barril WTI'!$A$6060:$B$8189,2,0)</f>
        <v>37.9</v>
      </c>
      <c r="D805" s="36">
        <f>+IFERROR(VLOOKUP($A805,'TASA INTERVENCIÓN'!$A$9:$B$4757,2,0),D804)</f>
        <v>6.25E-2</v>
      </c>
      <c r="E805" s="36">
        <v>5.0000000000000001E-3</v>
      </c>
      <c r="F805">
        <f t="shared" si="169"/>
        <v>5.7213930348258835E-2</v>
      </c>
      <c r="G805">
        <f t="shared" si="170"/>
        <v>1.013813265734798</v>
      </c>
      <c r="H805" s="56">
        <f t="shared" si="160"/>
        <v>26.413380447543375</v>
      </c>
      <c r="I805" s="55">
        <f t="shared" si="161"/>
        <v>3259.7715737306867</v>
      </c>
      <c r="J805" s="33">
        <f t="shared" si="171"/>
        <v>3272.3138170546836</v>
      </c>
      <c r="K805" s="34">
        <f t="shared" ref="K805:K868" si="172">+J805-B805</f>
        <v>109.06381705468357</v>
      </c>
      <c r="L805" s="32">
        <f t="shared" si="162"/>
        <v>31792199.999999996</v>
      </c>
      <c r="M805" s="32">
        <f t="shared" si="163"/>
        <v>32723138.170546837</v>
      </c>
      <c r="N805" s="34">
        <f t="shared" si="164"/>
        <v>31632500</v>
      </c>
      <c r="O805" s="34">
        <f t="shared" si="165"/>
        <v>930938.17054684088</v>
      </c>
      <c r="P805" s="34">
        <f t="shared" si="166"/>
        <v>-159699.99999999627</v>
      </c>
      <c r="Q805" s="60">
        <f t="shared" si="168"/>
        <v>771238.1705468446</v>
      </c>
      <c r="R805" s="60">
        <f t="shared" si="167"/>
        <v>930938.17054684088</v>
      </c>
      <c r="S805" s="61">
        <f t="shared" ref="S805:S868" si="173">+R805/L805</f>
        <v>2.9281967606735015E-2</v>
      </c>
    </row>
    <row r="806" spans="1:19" x14ac:dyDescent="0.25">
      <c r="A806" s="7">
        <v>42437</v>
      </c>
      <c r="B806" s="8">
        <v>3135.28</v>
      </c>
      <c r="C806">
        <f>+VLOOKUP($A806,'USD X Barril WTI'!$A$6060:$B$8189,2,0)</f>
        <v>36.67</v>
      </c>
      <c r="D806" s="36">
        <f>+IFERROR(VLOOKUP($A806,'TASA INTERVENCIÓN'!$A$9:$B$4757,2,0),D805)</f>
        <v>6.25E-2</v>
      </c>
      <c r="E806" s="36">
        <v>5.0000000000000001E-3</v>
      </c>
      <c r="F806">
        <f t="shared" si="169"/>
        <v>5.7213930348258835E-2</v>
      </c>
      <c r="G806">
        <f t="shared" si="170"/>
        <v>1.013813265734798</v>
      </c>
      <c r="H806" s="56">
        <f t="shared" ref="H806:H869" si="174">+_xlfn.STDEV.S(A716:A806)</f>
        <v>26.413380447543375</v>
      </c>
      <c r="I806" s="55">
        <f t="shared" ref="I806:I869" si="175">+(B806*G806)+($B$1644*H806)</f>
        <v>3231.4152166880845</v>
      </c>
      <c r="J806" s="33">
        <f t="shared" si="171"/>
        <v>3272.3138170546836</v>
      </c>
      <c r="K806" s="34">
        <f t="shared" si="172"/>
        <v>137.03381705468337</v>
      </c>
      <c r="L806" s="32">
        <f t="shared" ref="L806:L869" si="176">+$L$99*B714</f>
        <v>31792199.999999996</v>
      </c>
      <c r="M806" s="32">
        <f t="shared" ref="M806:M869" si="177">+($L$99*I714)</f>
        <v>32723138.170546837</v>
      </c>
      <c r="N806" s="34">
        <f t="shared" ref="N806:N869" si="178">+$L$99*B806</f>
        <v>31352800.000000004</v>
      </c>
      <c r="O806" s="34">
        <f t="shared" ref="O806:O869" si="179">+M806-L806</f>
        <v>930938.17054684088</v>
      </c>
      <c r="P806" s="34">
        <f t="shared" ref="P806:P869" si="180">+N806-L806</f>
        <v>-439399.99999999255</v>
      </c>
      <c r="Q806" s="60">
        <f t="shared" si="168"/>
        <v>491538.17054684833</v>
      </c>
      <c r="R806" s="60">
        <f t="shared" ref="R806:R869" si="181">+M806-L806</f>
        <v>930938.17054684088</v>
      </c>
      <c r="S806" s="61">
        <f t="shared" si="173"/>
        <v>2.9281967606735015E-2</v>
      </c>
    </row>
    <row r="807" spans="1:19" x14ac:dyDescent="0.25">
      <c r="A807" s="7">
        <v>42438</v>
      </c>
      <c r="B807" s="9">
        <v>3155.9</v>
      </c>
      <c r="C807">
        <f>+VLOOKUP($A807,'USD X Barril WTI'!$A$6060:$B$8189,2,0)</f>
        <v>37.619999999999997</v>
      </c>
      <c r="D807" s="36">
        <f>+IFERROR(VLOOKUP($A807,'TASA INTERVENCIÓN'!$A$9:$B$4757,2,0),D806)</f>
        <v>6.25E-2</v>
      </c>
      <c r="E807" s="36">
        <v>5.0000000000000001E-3</v>
      </c>
      <c r="F807">
        <f t="shared" si="169"/>
        <v>5.7213930348258835E-2</v>
      </c>
      <c r="G807">
        <f t="shared" si="170"/>
        <v>1.013813265734798</v>
      </c>
      <c r="H807" s="56">
        <f t="shared" si="174"/>
        <v>26.413380447543375</v>
      </c>
      <c r="I807" s="55">
        <f t="shared" si="175"/>
        <v>3252.3200462275358</v>
      </c>
      <c r="J807" s="33">
        <f t="shared" si="171"/>
        <v>3381.4893064906355</v>
      </c>
      <c r="K807" s="34">
        <f t="shared" si="172"/>
        <v>225.58930649063541</v>
      </c>
      <c r="L807" s="32">
        <f t="shared" si="176"/>
        <v>32870300.000000004</v>
      </c>
      <c r="M807" s="32">
        <f t="shared" si="177"/>
        <v>33814893.064906359</v>
      </c>
      <c r="N807" s="34">
        <f t="shared" si="178"/>
        <v>31559000</v>
      </c>
      <c r="O807" s="34">
        <f t="shared" si="179"/>
        <v>944593.06490635499</v>
      </c>
      <c r="P807" s="34">
        <f t="shared" si="180"/>
        <v>-1311300.0000000037</v>
      </c>
      <c r="Q807" s="60">
        <f t="shared" si="168"/>
        <v>-366706.93509364873</v>
      </c>
      <c r="R807" s="60">
        <f t="shared" si="181"/>
        <v>944593.06490635499</v>
      </c>
      <c r="S807" s="61">
        <f t="shared" si="173"/>
        <v>2.8736977298848956E-2</v>
      </c>
    </row>
    <row r="808" spans="1:19" x14ac:dyDescent="0.25">
      <c r="A808" s="7">
        <v>42439</v>
      </c>
      <c r="B808" s="8">
        <v>3192.49</v>
      </c>
      <c r="C808">
        <f>+VLOOKUP($A808,'USD X Barril WTI'!$A$6060:$B$8189,2,0)</f>
        <v>37.770000000000003</v>
      </c>
      <c r="D808" s="36">
        <f>+IFERROR(VLOOKUP($A808,'TASA INTERVENCIÓN'!$A$9:$B$4757,2,0),D807)</f>
        <v>6.25E-2</v>
      </c>
      <c r="E808" s="36">
        <v>5.0000000000000001E-3</v>
      </c>
      <c r="F808">
        <f t="shared" si="169"/>
        <v>5.7213930348258835E-2</v>
      </c>
      <c r="G808">
        <f t="shared" si="170"/>
        <v>1.013813265734798</v>
      </c>
      <c r="H808" s="56">
        <f t="shared" si="174"/>
        <v>26.413380447543375</v>
      </c>
      <c r="I808" s="55">
        <f t="shared" si="175"/>
        <v>3289.415473620772</v>
      </c>
      <c r="J808" s="33">
        <f t="shared" si="171"/>
        <v>3381.4893064906355</v>
      </c>
      <c r="K808" s="34">
        <f t="shared" si="172"/>
        <v>188.99930649063572</v>
      </c>
      <c r="L808" s="32">
        <f t="shared" si="176"/>
        <v>32870300.000000004</v>
      </c>
      <c r="M808" s="32">
        <f t="shared" si="177"/>
        <v>33814893.064906359</v>
      </c>
      <c r="N808" s="34">
        <f t="shared" si="178"/>
        <v>31924899.999999996</v>
      </c>
      <c r="O808" s="34">
        <f t="shared" si="179"/>
        <v>944593.06490635499</v>
      </c>
      <c r="P808" s="34">
        <f t="shared" si="180"/>
        <v>-945400.00000000745</v>
      </c>
      <c r="Q808" s="60">
        <f t="shared" si="168"/>
        <v>-806.935093652457</v>
      </c>
      <c r="R808" s="60">
        <f t="shared" si="181"/>
        <v>944593.06490635499</v>
      </c>
      <c r="S808" s="61">
        <f t="shared" si="173"/>
        <v>2.8736977298848956E-2</v>
      </c>
    </row>
    <row r="809" spans="1:19" x14ac:dyDescent="0.25">
      <c r="A809" s="7">
        <v>42440</v>
      </c>
      <c r="B809" s="9">
        <v>3204.27</v>
      </c>
      <c r="C809">
        <f>+VLOOKUP($A809,'USD X Barril WTI'!$A$6060:$B$8189,2,0)</f>
        <v>38.51</v>
      </c>
      <c r="D809" s="36">
        <f>+IFERROR(VLOOKUP($A809,'TASA INTERVENCIÓN'!$A$9:$B$4757,2,0),D808)</f>
        <v>6.25E-2</v>
      </c>
      <c r="E809" s="36">
        <v>5.0000000000000001E-3</v>
      </c>
      <c r="F809">
        <f t="shared" si="169"/>
        <v>5.7213930348258835E-2</v>
      </c>
      <c r="G809">
        <f t="shared" si="170"/>
        <v>1.013813265734798</v>
      </c>
      <c r="H809" s="56">
        <f t="shared" si="174"/>
        <v>26.413380447543375</v>
      </c>
      <c r="I809" s="55">
        <f t="shared" si="175"/>
        <v>3301.3581938911279</v>
      </c>
      <c r="J809" s="33">
        <f t="shared" si="171"/>
        <v>3388.5678397543147</v>
      </c>
      <c r="K809" s="34">
        <f t="shared" si="172"/>
        <v>184.29783975431474</v>
      </c>
      <c r="L809" s="32">
        <f t="shared" si="176"/>
        <v>32940200</v>
      </c>
      <c r="M809" s="32">
        <f t="shared" si="177"/>
        <v>33885678.397543147</v>
      </c>
      <c r="N809" s="34">
        <f t="shared" si="178"/>
        <v>32042700</v>
      </c>
      <c r="O809" s="34">
        <f t="shared" si="179"/>
        <v>945478.39754314721</v>
      </c>
      <c r="P809" s="34">
        <f t="shared" si="180"/>
        <v>-897500</v>
      </c>
      <c r="Q809" s="60">
        <f t="shared" si="168"/>
        <v>47978.397543147206</v>
      </c>
      <c r="R809" s="60">
        <f t="shared" si="181"/>
        <v>945478.39754314721</v>
      </c>
      <c r="S809" s="61">
        <f t="shared" si="173"/>
        <v>2.8702873617742066E-2</v>
      </c>
    </row>
    <row r="810" spans="1:19" x14ac:dyDescent="0.25">
      <c r="A810" s="7">
        <v>42441</v>
      </c>
      <c r="B810" s="8">
        <v>3164.12</v>
      </c>
      <c r="C810" t="e">
        <f>+VLOOKUP($A810,'USD X Barril WTI'!$A$6060:$B$8189,2,0)</f>
        <v>#N/A</v>
      </c>
      <c r="D810" s="36">
        <f>+IFERROR(VLOOKUP($A810,'TASA INTERVENCIÓN'!$A$9:$B$4757,2,0),D809)</f>
        <v>6.25E-2</v>
      </c>
      <c r="E810" s="36">
        <v>5.0000000000000001E-3</v>
      </c>
      <c r="F810">
        <f t="shared" si="169"/>
        <v>5.7213930348258835E-2</v>
      </c>
      <c r="G810">
        <f t="shared" si="170"/>
        <v>1.013813265734798</v>
      </c>
      <c r="H810" s="56">
        <f t="shared" si="174"/>
        <v>26.413380447543375</v>
      </c>
      <c r="I810" s="55">
        <f t="shared" si="175"/>
        <v>3260.6535912718759</v>
      </c>
      <c r="J810" s="33">
        <f t="shared" si="171"/>
        <v>3353.6713796303661</v>
      </c>
      <c r="K810" s="34">
        <f t="shared" si="172"/>
        <v>189.55137963036623</v>
      </c>
      <c r="L810" s="32">
        <f t="shared" si="176"/>
        <v>32595600</v>
      </c>
      <c r="M810" s="32">
        <f t="shared" si="177"/>
        <v>33536713.79630366</v>
      </c>
      <c r="N810" s="34">
        <f t="shared" si="178"/>
        <v>31641200</v>
      </c>
      <c r="O810" s="34">
        <f t="shared" si="179"/>
        <v>941113.79630365968</v>
      </c>
      <c r="P810" s="34">
        <f t="shared" si="180"/>
        <v>-954400</v>
      </c>
      <c r="Q810" s="60">
        <f t="shared" si="168"/>
        <v>-13286.203696340322</v>
      </c>
      <c r="R810" s="60">
        <f t="shared" si="181"/>
        <v>941113.79630365968</v>
      </c>
      <c r="S810" s="61">
        <f t="shared" si="173"/>
        <v>2.887241824981469E-2</v>
      </c>
    </row>
    <row r="811" spans="1:19" x14ac:dyDescent="0.25">
      <c r="A811" s="7">
        <v>42442</v>
      </c>
      <c r="B811" s="9">
        <v>3164.12</v>
      </c>
      <c r="C811" t="e">
        <f>+VLOOKUP($A811,'USD X Barril WTI'!$A$6060:$B$8189,2,0)</f>
        <v>#N/A</v>
      </c>
      <c r="D811" s="36">
        <f>+IFERROR(VLOOKUP($A811,'TASA INTERVENCIÓN'!$A$9:$B$4757,2,0),D810)</f>
        <v>6.25E-2</v>
      </c>
      <c r="E811" s="36">
        <v>5.0000000000000001E-3</v>
      </c>
      <c r="F811">
        <f t="shared" si="169"/>
        <v>5.7213930348258835E-2</v>
      </c>
      <c r="G811">
        <f t="shared" si="170"/>
        <v>1.013813265734798</v>
      </c>
      <c r="H811" s="56">
        <f t="shared" si="174"/>
        <v>26.413380447543375</v>
      </c>
      <c r="I811" s="55">
        <f t="shared" si="175"/>
        <v>3260.6535912718759</v>
      </c>
      <c r="J811" s="33">
        <f t="shared" si="171"/>
        <v>3393.975474608113</v>
      </c>
      <c r="K811" s="34">
        <f t="shared" si="172"/>
        <v>229.85547460811313</v>
      </c>
      <c r="L811" s="32">
        <f t="shared" si="176"/>
        <v>32993600</v>
      </c>
      <c r="M811" s="32">
        <f t="shared" si="177"/>
        <v>33939754.746081129</v>
      </c>
      <c r="N811" s="34">
        <f t="shared" si="178"/>
        <v>31641200</v>
      </c>
      <c r="O811" s="34">
        <f t="shared" si="179"/>
        <v>946154.74608112872</v>
      </c>
      <c r="P811" s="34">
        <f t="shared" si="180"/>
        <v>-1352400</v>
      </c>
      <c r="Q811" s="60">
        <f t="shared" si="168"/>
        <v>-406245.25391887128</v>
      </c>
      <c r="R811" s="60">
        <f t="shared" si="181"/>
        <v>946154.74608112872</v>
      </c>
      <c r="S811" s="61">
        <f t="shared" si="173"/>
        <v>2.8676917525857399E-2</v>
      </c>
    </row>
    <row r="812" spans="1:19" x14ac:dyDescent="0.25">
      <c r="A812" s="7">
        <v>42443</v>
      </c>
      <c r="B812" s="8">
        <v>3164.12</v>
      </c>
      <c r="C812">
        <f>+VLOOKUP($A812,'USD X Barril WTI'!$A$6060:$B$8189,2,0)</f>
        <v>37.200000000000003</v>
      </c>
      <c r="D812" s="36">
        <f>+IFERROR(VLOOKUP($A812,'TASA INTERVENCIÓN'!$A$9:$B$4757,2,0),D811)</f>
        <v>6.25E-2</v>
      </c>
      <c r="E812" s="36">
        <v>5.0000000000000001E-3</v>
      </c>
      <c r="F812">
        <f t="shared" si="169"/>
        <v>5.7213930348258835E-2</v>
      </c>
      <c r="G812">
        <f t="shared" si="170"/>
        <v>1.013813265734798</v>
      </c>
      <c r="H812" s="56">
        <f t="shared" si="174"/>
        <v>26.413380447543375</v>
      </c>
      <c r="I812" s="55">
        <f t="shared" si="175"/>
        <v>3260.6535912718759</v>
      </c>
      <c r="J812" s="33">
        <f t="shared" si="171"/>
        <v>3393.975474608113</v>
      </c>
      <c r="K812" s="34">
        <f t="shared" si="172"/>
        <v>229.85547460811313</v>
      </c>
      <c r="L812" s="32">
        <f t="shared" si="176"/>
        <v>32993600</v>
      </c>
      <c r="M812" s="32">
        <f t="shared" si="177"/>
        <v>33939754.746081129</v>
      </c>
      <c r="N812" s="34">
        <f t="shared" si="178"/>
        <v>31641200</v>
      </c>
      <c r="O812" s="34">
        <f t="shared" si="179"/>
        <v>946154.74608112872</v>
      </c>
      <c r="P812" s="34">
        <f t="shared" si="180"/>
        <v>-1352400</v>
      </c>
      <c r="Q812" s="60">
        <f t="shared" ref="Q812:Q875" si="182">+IF(P812&gt;0,M812-L812,O812+P812)</f>
        <v>-406245.25391887128</v>
      </c>
      <c r="R812" s="60">
        <f t="shared" si="181"/>
        <v>946154.74608112872</v>
      </c>
      <c r="S812" s="61">
        <f t="shared" si="173"/>
        <v>2.8676917525857399E-2</v>
      </c>
    </row>
    <row r="813" spans="1:19" x14ac:dyDescent="0.25">
      <c r="A813" s="7">
        <v>42444</v>
      </c>
      <c r="B813" s="9">
        <v>3175.95</v>
      </c>
      <c r="C813">
        <f>+VLOOKUP($A813,'USD X Barril WTI'!$A$6060:$B$8189,2,0)</f>
        <v>36.32</v>
      </c>
      <c r="D813" s="36">
        <f>+IFERROR(VLOOKUP($A813,'TASA INTERVENCIÓN'!$A$9:$B$4757,2,0),D812)</f>
        <v>6.25E-2</v>
      </c>
      <c r="E813" s="36">
        <v>5.0000000000000001E-3</v>
      </c>
      <c r="F813">
        <f t="shared" si="169"/>
        <v>5.7213930348258835E-2</v>
      </c>
      <c r="G813">
        <f t="shared" si="170"/>
        <v>1.013813265734798</v>
      </c>
      <c r="H813" s="56">
        <f t="shared" si="174"/>
        <v>26.413380447543375</v>
      </c>
      <c r="I813" s="55">
        <f t="shared" si="175"/>
        <v>3272.6470022055187</v>
      </c>
      <c r="J813" s="33">
        <f t="shared" si="171"/>
        <v>3393.975474608113</v>
      </c>
      <c r="K813" s="34">
        <f t="shared" si="172"/>
        <v>218.0254746081132</v>
      </c>
      <c r="L813" s="32">
        <f t="shared" si="176"/>
        <v>32993600</v>
      </c>
      <c r="M813" s="32">
        <f t="shared" si="177"/>
        <v>33939754.746081129</v>
      </c>
      <c r="N813" s="34">
        <f t="shared" si="178"/>
        <v>31759500</v>
      </c>
      <c r="O813" s="34">
        <f t="shared" si="179"/>
        <v>946154.74608112872</v>
      </c>
      <c r="P813" s="34">
        <f t="shared" si="180"/>
        <v>-1234100</v>
      </c>
      <c r="Q813" s="60">
        <f t="shared" si="182"/>
        <v>-287945.25391887128</v>
      </c>
      <c r="R813" s="60">
        <f t="shared" si="181"/>
        <v>946154.74608112872</v>
      </c>
      <c r="S813" s="61">
        <f t="shared" si="173"/>
        <v>2.8676917525857399E-2</v>
      </c>
    </row>
    <row r="814" spans="1:19" x14ac:dyDescent="0.25">
      <c r="A814" s="7">
        <v>42445</v>
      </c>
      <c r="B814" s="8">
        <v>3175.88</v>
      </c>
      <c r="C814">
        <f>+VLOOKUP($A814,'USD X Barril WTI'!$A$6060:$B$8189,2,0)</f>
        <v>38.43</v>
      </c>
      <c r="D814" s="36">
        <f>+IFERROR(VLOOKUP($A814,'TASA INTERVENCIÓN'!$A$9:$B$4757,2,0),D813)</f>
        <v>6.25E-2</v>
      </c>
      <c r="E814" s="36">
        <v>5.0000000000000001E-3</v>
      </c>
      <c r="F814">
        <f t="shared" si="169"/>
        <v>5.7213930348258835E-2</v>
      </c>
      <c r="G814">
        <f t="shared" si="170"/>
        <v>1.013813265734798</v>
      </c>
      <c r="H814" s="56">
        <f t="shared" si="174"/>
        <v>26.413380447543375</v>
      </c>
      <c r="I814" s="55">
        <f t="shared" si="175"/>
        <v>3272.5760352769171</v>
      </c>
      <c r="J814" s="33">
        <f t="shared" si="171"/>
        <v>3451.33286002368</v>
      </c>
      <c r="K814" s="34">
        <f t="shared" si="172"/>
        <v>275.45286002367993</v>
      </c>
      <c r="L814" s="32">
        <f t="shared" si="176"/>
        <v>33560000</v>
      </c>
      <c r="M814" s="32">
        <f t="shared" si="177"/>
        <v>34513328.600236803</v>
      </c>
      <c r="N814" s="34">
        <f t="shared" si="178"/>
        <v>31758800</v>
      </c>
      <c r="O814" s="34">
        <f t="shared" si="179"/>
        <v>953328.60023680329</v>
      </c>
      <c r="P814" s="34">
        <f t="shared" si="180"/>
        <v>-1801200</v>
      </c>
      <c r="Q814" s="60">
        <f t="shared" si="182"/>
        <v>-847871.39976319671</v>
      </c>
      <c r="R814" s="60">
        <f t="shared" si="181"/>
        <v>953328.60023680329</v>
      </c>
      <c r="S814" s="61">
        <f t="shared" si="173"/>
        <v>2.8406692498116903E-2</v>
      </c>
    </row>
    <row r="815" spans="1:19" x14ac:dyDescent="0.25">
      <c r="A815" s="7">
        <v>42446</v>
      </c>
      <c r="B815" s="9">
        <v>3155.9</v>
      </c>
      <c r="C815">
        <f>+VLOOKUP($A815,'USD X Barril WTI'!$A$6060:$B$8189,2,0)</f>
        <v>40.17</v>
      </c>
      <c r="D815" s="36">
        <f>+IFERROR(VLOOKUP($A815,'TASA INTERVENCIÓN'!$A$9:$B$4757,2,0),D814)</f>
        <v>6.25E-2</v>
      </c>
      <c r="E815" s="36">
        <v>5.0000000000000001E-3</v>
      </c>
      <c r="F815">
        <f t="shared" si="169"/>
        <v>5.7213930348258835E-2</v>
      </c>
      <c r="G815">
        <f t="shared" si="170"/>
        <v>1.013813265734798</v>
      </c>
      <c r="H815" s="56">
        <f t="shared" si="174"/>
        <v>26.413380447543375</v>
      </c>
      <c r="I815" s="55">
        <f t="shared" si="175"/>
        <v>3252.3200462275358</v>
      </c>
      <c r="J815" s="33">
        <f t="shared" si="171"/>
        <v>3420.9900890653603</v>
      </c>
      <c r="K815" s="34">
        <f t="shared" si="172"/>
        <v>265.09008906536019</v>
      </c>
      <c r="L815" s="32">
        <f t="shared" si="176"/>
        <v>33280800</v>
      </c>
      <c r="M815" s="32">
        <f t="shared" si="177"/>
        <v>34209900.890653603</v>
      </c>
      <c r="N815" s="34">
        <f t="shared" si="178"/>
        <v>31559000</v>
      </c>
      <c r="O815" s="34">
        <f t="shared" si="179"/>
        <v>929100.89065360278</v>
      </c>
      <c r="P815" s="34">
        <f t="shared" si="180"/>
        <v>-1721800</v>
      </c>
      <c r="Q815" s="60">
        <f t="shared" si="182"/>
        <v>-792699.10934639722</v>
      </c>
      <c r="R815" s="60">
        <f t="shared" si="181"/>
        <v>929100.89065360278</v>
      </c>
      <c r="S815" s="61">
        <f t="shared" si="173"/>
        <v>2.7917023949352263E-2</v>
      </c>
    </row>
    <row r="816" spans="1:19" x14ac:dyDescent="0.25">
      <c r="A816" s="7">
        <v>42447</v>
      </c>
      <c r="B816" s="8">
        <v>3087.39</v>
      </c>
      <c r="C816">
        <f>+VLOOKUP($A816,'USD X Barril WTI'!$A$6060:$B$8189,2,0)</f>
        <v>39.47</v>
      </c>
      <c r="D816" s="36">
        <f>+IFERROR(VLOOKUP($A816,'TASA INTERVENCIÓN'!$A$9:$B$4757,2,0),D815)</f>
        <v>6.25E-2</v>
      </c>
      <c r="E816" s="36">
        <v>5.0000000000000001E-3</v>
      </c>
      <c r="F816">
        <f t="shared" si="169"/>
        <v>5.7213930348258835E-2</v>
      </c>
      <c r="G816">
        <f t="shared" si="170"/>
        <v>1.013813265734798</v>
      </c>
      <c r="H816" s="56">
        <f t="shared" si="174"/>
        <v>26.413380447543375</v>
      </c>
      <c r="I816" s="55">
        <f t="shared" si="175"/>
        <v>3182.863699392045</v>
      </c>
      <c r="J816" s="33">
        <f t="shared" si="171"/>
        <v>3410.5053134350137</v>
      </c>
      <c r="K816" s="34">
        <f t="shared" si="172"/>
        <v>323.11531343501383</v>
      </c>
      <c r="L816" s="32">
        <f t="shared" si="176"/>
        <v>33177199.999999996</v>
      </c>
      <c r="M816" s="32">
        <f t="shared" si="177"/>
        <v>34105053.134350136</v>
      </c>
      <c r="N816" s="34">
        <f t="shared" si="178"/>
        <v>30873900</v>
      </c>
      <c r="O816" s="34">
        <f t="shared" si="179"/>
        <v>927853.13435013965</v>
      </c>
      <c r="P816" s="34">
        <f t="shared" si="180"/>
        <v>-2303299.9999999963</v>
      </c>
      <c r="Q816" s="60">
        <f t="shared" si="182"/>
        <v>-1375446.8656498566</v>
      </c>
      <c r="R816" s="60">
        <f t="shared" si="181"/>
        <v>927853.13435013965</v>
      </c>
      <c r="S816" s="61">
        <f t="shared" si="173"/>
        <v>2.7966589535890304E-2</v>
      </c>
    </row>
    <row r="817" spans="1:19" x14ac:dyDescent="0.25">
      <c r="A817" s="7">
        <v>42448</v>
      </c>
      <c r="B817" s="9">
        <v>3065.79</v>
      </c>
      <c r="C817" t="e">
        <f>+VLOOKUP($A817,'USD X Barril WTI'!$A$6060:$B$8189,2,0)</f>
        <v>#N/A</v>
      </c>
      <c r="D817" s="36">
        <f>+IFERROR(VLOOKUP($A817,'TASA INTERVENCIÓN'!$A$9:$B$4757,2,0),D816)</f>
        <v>6.25E-2</v>
      </c>
      <c r="E817" s="36">
        <v>5.0000000000000001E-3</v>
      </c>
      <c r="F817">
        <f t="shared" si="169"/>
        <v>5.7213930348258835E-2</v>
      </c>
      <c r="G817">
        <f t="shared" si="170"/>
        <v>1.013813265734798</v>
      </c>
      <c r="H817" s="56">
        <f t="shared" si="174"/>
        <v>26.413380447543375</v>
      </c>
      <c r="I817" s="55">
        <f t="shared" si="175"/>
        <v>3160.9653328521731</v>
      </c>
      <c r="J817" s="33">
        <f t="shared" si="171"/>
        <v>3426.3438017183075</v>
      </c>
      <c r="K817" s="34">
        <f t="shared" si="172"/>
        <v>360.55380171830757</v>
      </c>
      <c r="L817" s="32">
        <f t="shared" si="176"/>
        <v>33333700</v>
      </c>
      <c r="M817" s="32">
        <f t="shared" si="177"/>
        <v>34263438.017183073</v>
      </c>
      <c r="N817" s="34">
        <f t="shared" si="178"/>
        <v>30657900</v>
      </c>
      <c r="O817" s="34">
        <f t="shared" si="179"/>
        <v>929738.01718307287</v>
      </c>
      <c r="P817" s="34">
        <f t="shared" si="180"/>
        <v>-2675800</v>
      </c>
      <c r="Q817" s="60">
        <f t="shared" si="182"/>
        <v>-1746061.9828169271</v>
      </c>
      <c r="R817" s="60">
        <f t="shared" si="181"/>
        <v>929738.01718307287</v>
      </c>
      <c r="S817" s="61">
        <f t="shared" si="173"/>
        <v>2.7891833705321428E-2</v>
      </c>
    </row>
    <row r="818" spans="1:19" x14ac:dyDescent="0.25">
      <c r="A818" s="7">
        <v>42449</v>
      </c>
      <c r="B818" s="8">
        <v>3065.79</v>
      </c>
      <c r="C818" t="e">
        <f>+VLOOKUP($A818,'USD X Barril WTI'!$A$6060:$B$8189,2,0)</f>
        <v>#N/A</v>
      </c>
      <c r="D818" s="36">
        <f>+IFERROR(VLOOKUP($A818,'TASA INTERVENCIÓN'!$A$9:$B$4757,2,0),D817)</f>
        <v>6.25E-2</v>
      </c>
      <c r="E818" s="36">
        <v>5.0000000000000001E-3</v>
      </c>
      <c r="F818">
        <f t="shared" si="169"/>
        <v>5.7213930348258835E-2</v>
      </c>
      <c r="G818">
        <f t="shared" si="170"/>
        <v>1.013813265734798</v>
      </c>
      <c r="H818" s="56">
        <f t="shared" si="174"/>
        <v>26.413380447543375</v>
      </c>
      <c r="I818" s="55">
        <f t="shared" si="175"/>
        <v>3160.9653328521731</v>
      </c>
      <c r="J818" s="33">
        <f t="shared" si="171"/>
        <v>3430.7057112710868</v>
      </c>
      <c r="K818" s="34">
        <f t="shared" si="172"/>
        <v>364.91571127108682</v>
      </c>
      <c r="L818" s="32">
        <f t="shared" si="176"/>
        <v>33376800</v>
      </c>
      <c r="M818" s="32">
        <f t="shared" si="177"/>
        <v>34307057.112710871</v>
      </c>
      <c r="N818" s="34">
        <f t="shared" si="178"/>
        <v>30657900</v>
      </c>
      <c r="O818" s="34">
        <f t="shared" si="179"/>
        <v>930257.1127108708</v>
      </c>
      <c r="P818" s="34">
        <f t="shared" si="180"/>
        <v>-2718900</v>
      </c>
      <c r="Q818" s="60">
        <f t="shared" si="182"/>
        <v>-1788642.8872891292</v>
      </c>
      <c r="R818" s="60">
        <f t="shared" si="181"/>
        <v>930257.1127108708</v>
      </c>
      <c r="S818" s="61">
        <f t="shared" si="173"/>
        <v>2.787136911599886E-2</v>
      </c>
    </row>
    <row r="819" spans="1:19" x14ac:dyDescent="0.25">
      <c r="A819" s="7">
        <v>42450</v>
      </c>
      <c r="B819" s="9">
        <v>3065.79</v>
      </c>
      <c r="C819">
        <f>+VLOOKUP($A819,'USD X Barril WTI'!$A$6060:$B$8189,2,0)</f>
        <v>39.909999999999997</v>
      </c>
      <c r="D819" s="36">
        <f>+IFERROR(VLOOKUP($A819,'TASA INTERVENCIÓN'!$A$9:$B$4757,2,0),D818)</f>
        <v>6.25E-2</v>
      </c>
      <c r="E819" s="36">
        <v>5.0000000000000001E-3</v>
      </c>
      <c r="F819">
        <f t="shared" si="169"/>
        <v>5.7213930348258835E-2</v>
      </c>
      <c r="G819">
        <f t="shared" si="170"/>
        <v>1.013813265734798</v>
      </c>
      <c r="H819" s="56">
        <f t="shared" si="174"/>
        <v>26.413380447543375</v>
      </c>
      <c r="I819" s="55">
        <f t="shared" si="175"/>
        <v>3160.9653328521731</v>
      </c>
      <c r="J819" s="33">
        <f t="shared" si="171"/>
        <v>3430.7057112710868</v>
      </c>
      <c r="K819" s="34">
        <f t="shared" si="172"/>
        <v>364.91571127108682</v>
      </c>
      <c r="L819" s="32">
        <f t="shared" si="176"/>
        <v>33376800</v>
      </c>
      <c r="M819" s="32">
        <f t="shared" si="177"/>
        <v>34307057.112710871</v>
      </c>
      <c r="N819" s="34">
        <f t="shared" si="178"/>
        <v>30657900</v>
      </c>
      <c r="O819" s="34">
        <f t="shared" si="179"/>
        <v>930257.1127108708</v>
      </c>
      <c r="P819" s="34">
        <f t="shared" si="180"/>
        <v>-2718900</v>
      </c>
      <c r="Q819" s="60">
        <f t="shared" si="182"/>
        <v>-1788642.8872891292</v>
      </c>
      <c r="R819" s="60">
        <f t="shared" si="181"/>
        <v>930257.1127108708</v>
      </c>
      <c r="S819" s="61">
        <f t="shared" si="173"/>
        <v>2.787136911599886E-2</v>
      </c>
    </row>
    <row r="820" spans="1:19" x14ac:dyDescent="0.25">
      <c r="A820" s="7">
        <v>42451</v>
      </c>
      <c r="B820" s="8">
        <v>3065.79</v>
      </c>
      <c r="C820">
        <f>+VLOOKUP($A820,'USD X Barril WTI'!$A$6060:$B$8189,2,0)</f>
        <v>41.45</v>
      </c>
      <c r="D820" s="36">
        <f>+IFERROR(VLOOKUP($A820,'TASA INTERVENCIÓN'!$A$9:$B$4757,2,0),D819)</f>
        <v>6.5000000000000002E-2</v>
      </c>
      <c r="E820" s="36">
        <v>5.0000000000000001E-3</v>
      </c>
      <c r="F820">
        <f t="shared" si="169"/>
        <v>5.9701492537313383E-2</v>
      </c>
      <c r="G820">
        <f t="shared" si="170"/>
        <v>1.0144009365076592</v>
      </c>
      <c r="H820" s="56">
        <f t="shared" si="174"/>
        <v>26.413380447543375</v>
      </c>
      <c r="I820" s="55">
        <f t="shared" si="175"/>
        <v>3162.7670080309031</v>
      </c>
      <c r="J820" s="33">
        <f t="shared" si="171"/>
        <v>3432.6776524316224</v>
      </c>
      <c r="K820" s="34">
        <f t="shared" si="172"/>
        <v>366.88765243162243</v>
      </c>
      <c r="L820" s="32">
        <f t="shared" si="176"/>
        <v>33376800</v>
      </c>
      <c r="M820" s="32">
        <f t="shared" si="177"/>
        <v>34326776.524316221</v>
      </c>
      <c r="N820" s="34">
        <f t="shared" si="178"/>
        <v>30657900</v>
      </c>
      <c r="O820" s="34">
        <f t="shared" si="179"/>
        <v>949976.52431622148</v>
      </c>
      <c r="P820" s="34">
        <f t="shared" si="180"/>
        <v>-2718900</v>
      </c>
      <c r="Q820" s="60">
        <f t="shared" si="182"/>
        <v>-1768923.4756837785</v>
      </c>
      <c r="R820" s="60">
        <f t="shared" si="181"/>
        <v>949976.52431622148</v>
      </c>
      <c r="S820" s="61">
        <f t="shared" si="173"/>
        <v>2.8462181045403438E-2</v>
      </c>
    </row>
    <row r="821" spans="1:19" x14ac:dyDescent="0.25">
      <c r="A821" s="7">
        <v>42452</v>
      </c>
      <c r="B821" s="9">
        <v>3050.31</v>
      </c>
      <c r="C821">
        <f>+VLOOKUP($A821,'USD X Barril WTI'!$A$6060:$B$8189,2,0)</f>
        <v>38.28</v>
      </c>
      <c r="D821" s="36">
        <f>+IFERROR(VLOOKUP($A821,'TASA INTERVENCIÓN'!$A$9:$B$4757,2,0),D820)</f>
        <v>6.5000000000000002E-2</v>
      </c>
      <c r="E821" s="36">
        <v>5.0000000000000001E-3</v>
      </c>
      <c r="F821">
        <f t="shared" si="169"/>
        <v>5.9701492537313383E-2</v>
      </c>
      <c r="G821">
        <f t="shared" si="170"/>
        <v>1.0144009365076592</v>
      </c>
      <c r="H821" s="56">
        <f t="shared" si="174"/>
        <v>26.413380447543375</v>
      </c>
      <c r="I821" s="55">
        <f t="shared" si="175"/>
        <v>3147.0640815337647</v>
      </c>
      <c r="J821" s="33">
        <f t="shared" si="171"/>
        <v>3427.6347311689933</v>
      </c>
      <c r="K821" s="34">
        <f t="shared" si="172"/>
        <v>377.32473116899337</v>
      </c>
      <c r="L821" s="32">
        <f t="shared" si="176"/>
        <v>33327000</v>
      </c>
      <c r="M821" s="32">
        <f t="shared" si="177"/>
        <v>34276347.311689936</v>
      </c>
      <c r="N821" s="34">
        <f t="shared" si="178"/>
        <v>30503100</v>
      </c>
      <c r="O821" s="34">
        <f t="shared" si="179"/>
        <v>949347.31168993562</v>
      </c>
      <c r="P821" s="34">
        <f t="shared" si="180"/>
        <v>-2823900</v>
      </c>
      <c r="Q821" s="60">
        <f t="shared" si="182"/>
        <v>-1874552.6883100644</v>
      </c>
      <c r="R821" s="60">
        <f t="shared" si="181"/>
        <v>949347.31168993562</v>
      </c>
      <c r="S821" s="61">
        <f t="shared" si="173"/>
        <v>2.8485831658713226E-2</v>
      </c>
    </row>
    <row r="822" spans="1:19" x14ac:dyDescent="0.25">
      <c r="A822" s="7">
        <v>42453</v>
      </c>
      <c r="B822" s="8">
        <v>3058.8</v>
      </c>
      <c r="C822">
        <f>+VLOOKUP($A822,'USD X Barril WTI'!$A$6060:$B$8189,2,0)</f>
        <v>38.14</v>
      </c>
      <c r="D822" s="36">
        <f>+IFERROR(VLOOKUP($A822,'TASA INTERVENCIÓN'!$A$9:$B$4757,2,0),D821)</f>
        <v>6.5000000000000002E-2</v>
      </c>
      <c r="E822" s="36">
        <v>5.0000000000000001E-3</v>
      </c>
      <c r="F822">
        <f t="shared" si="169"/>
        <v>5.9701492537313383E-2</v>
      </c>
      <c r="G822">
        <f t="shared" si="170"/>
        <v>1.0144009365076592</v>
      </c>
      <c r="H822" s="56">
        <f t="shared" si="174"/>
        <v>26.413380447543375</v>
      </c>
      <c r="I822" s="55">
        <f t="shared" si="175"/>
        <v>3155.6763454847151</v>
      </c>
      <c r="J822" s="33">
        <f t="shared" si="171"/>
        <v>3401.8530493724998</v>
      </c>
      <c r="K822" s="34">
        <f t="shared" si="172"/>
        <v>343.05304937249957</v>
      </c>
      <c r="L822" s="32">
        <f t="shared" si="176"/>
        <v>33072399.999999996</v>
      </c>
      <c r="M822" s="32">
        <f t="shared" si="177"/>
        <v>34018530.493724994</v>
      </c>
      <c r="N822" s="34">
        <f t="shared" si="178"/>
        <v>30588000</v>
      </c>
      <c r="O822" s="34">
        <f t="shared" si="179"/>
        <v>946130.49372499809</v>
      </c>
      <c r="P822" s="34">
        <f t="shared" si="180"/>
        <v>-2484399.9999999963</v>
      </c>
      <c r="Q822" s="60">
        <f t="shared" si="182"/>
        <v>-1538269.5062749982</v>
      </c>
      <c r="R822" s="60">
        <f t="shared" si="181"/>
        <v>946130.49372499809</v>
      </c>
      <c r="S822" s="61">
        <f t="shared" si="173"/>
        <v>2.8607857117263887E-2</v>
      </c>
    </row>
    <row r="823" spans="1:19" x14ac:dyDescent="0.25">
      <c r="A823" s="7">
        <v>42454</v>
      </c>
      <c r="B823" s="9">
        <v>3058.8</v>
      </c>
      <c r="C823" t="e">
        <f>+VLOOKUP($A823,'USD X Barril WTI'!$A$6060:$B$8189,2,0)</f>
        <v>#N/A</v>
      </c>
      <c r="D823" s="36">
        <f>+IFERROR(VLOOKUP($A823,'TASA INTERVENCIÓN'!$A$9:$B$4757,2,0),D822)</f>
        <v>6.5000000000000002E-2</v>
      </c>
      <c r="E823" s="36">
        <v>5.0000000000000001E-3</v>
      </c>
      <c r="F823">
        <f t="shared" si="169"/>
        <v>5.9701492537313383E-2</v>
      </c>
      <c r="G823">
        <f t="shared" si="170"/>
        <v>1.0144009365076592</v>
      </c>
      <c r="H823" s="56">
        <f t="shared" si="174"/>
        <v>26.413380447543375</v>
      </c>
      <c r="I823" s="55">
        <f t="shared" si="175"/>
        <v>3155.6763454847151</v>
      </c>
      <c r="J823" s="33">
        <f t="shared" si="171"/>
        <v>3349.1454084649004</v>
      </c>
      <c r="K823" s="34">
        <f t="shared" si="172"/>
        <v>290.34540846490017</v>
      </c>
      <c r="L823" s="32">
        <f t="shared" si="176"/>
        <v>32551900</v>
      </c>
      <c r="M823" s="32">
        <f t="shared" si="177"/>
        <v>33491454.084649004</v>
      </c>
      <c r="N823" s="34">
        <f t="shared" si="178"/>
        <v>30588000</v>
      </c>
      <c r="O823" s="34">
        <f t="shared" si="179"/>
        <v>939554.08464900404</v>
      </c>
      <c r="P823" s="34">
        <f t="shared" si="180"/>
        <v>-1963900</v>
      </c>
      <c r="Q823" s="60">
        <f t="shared" si="182"/>
        <v>-1024345.915350996</v>
      </c>
      <c r="R823" s="60">
        <f t="shared" si="181"/>
        <v>939554.08464900404</v>
      </c>
      <c r="S823" s="61">
        <f t="shared" si="173"/>
        <v>2.8863264038320468E-2</v>
      </c>
    </row>
    <row r="824" spans="1:19" x14ac:dyDescent="0.25">
      <c r="A824" s="7">
        <v>42455</v>
      </c>
      <c r="B824" s="8">
        <v>3058.8</v>
      </c>
      <c r="C824" t="e">
        <f>+VLOOKUP($A824,'USD X Barril WTI'!$A$6060:$B$8189,2,0)</f>
        <v>#N/A</v>
      </c>
      <c r="D824" s="36">
        <f>+IFERROR(VLOOKUP($A824,'TASA INTERVENCIÓN'!$A$9:$B$4757,2,0),D823)</f>
        <v>6.5000000000000002E-2</v>
      </c>
      <c r="E824" s="36">
        <v>5.0000000000000001E-3</v>
      </c>
      <c r="F824">
        <f t="shared" si="169"/>
        <v>5.9701492537313383E-2</v>
      </c>
      <c r="G824">
        <f t="shared" si="170"/>
        <v>1.0144009365076592</v>
      </c>
      <c r="H824" s="56">
        <f t="shared" si="174"/>
        <v>26.413380447543375</v>
      </c>
      <c r="I824" s="55">
        <f t="shared" si="175"/>
        <v>3155.6763454847151</v>
      </c>
      <c r="J824" s="33">
        <f t="shared" si="171"/>
        <v>3264.9346991877446</v>
      </c>
      <c r="K824" s="34">
        <f t="shared" si="172"/>
        <v>206.13469918774445</v>
      </c>
      <c r="L824" s="32">
        <f t="shared" si="176"/>
        <v>31720300.000000004</v>
      </c>
      <c r="M824" s="32">
        <f t="shared" si="177"/>
        <v>32649346.991877448</v>
      </c>
      <c r="N824" s="34">
        <f t="shared" si="178"/>
        <v>30588000</v>
      </c>
      <c r="O824" s="34">
        <f t="shared" si="179"/>
        <v>929046.99187744409</v>
      </c>
      <c r="P824" s="34">
        <f t="shared" si="180"/>
        <v>-1132300.0000000037</v>
      </c>
      <c r="Q824" s="60">
        <f t="shared" si="182"/>
        <v>-203253.00812255964</v>
      </c>
      <c r="R824" s="60">
        <f t="shared" si="181"/>
        <v>929046.99187744409</v>
      </c>
      <c r="S824" s="61">
        <f t="shared" si="173"/>
        <v>2.9288720216310817E-2</v>
      </c>
    </row>
    <row r="825" spans="1:19" x14ac:dyDescent="0.25">
      <c r="A825" s="7">
        <v>42456</v>
      </c>
      <c r="B825" s="9">
        <v>3058.8</v>
      </c>
      <c r="C825" t="e">
        <f>+VLOOKUP($A825,'USD X Barril WTI'!$A$6060:$B$8189,2,0)</f>
        <v>#N/A</v>
      </c>
      <c r="D825" s="36">
        <f>+IFERROR(VLOOKUP($A825,'TASA INTERVENCIÓN'!$A$9:$B$4757,2,0),D824)</f>
        <v>6.5000000000000002E-2</v>
      </c>
      <c r="E825" s="36">
        <v>5.0000000000000001E-3</v>
      </c>
      <c r="F825">
        <f t="shared" si="169"/>
        <v>5.9701492537313383E-2</v>
      </c>
      <c r="G825">
        <f t="shared" si="170"/>
        <v>1.0144009365076592</v>
      </c>
      <c r="H825" s="56">
        <f t="shared" si="174"/>
        <v>26.413380447543375</v>
      </c>
      <c r="I825" s="55">
        <f t="shared" si="175"/>
        <v>3155.6763454847151</v>
      </c>
      <c r="J825" s="33">
        <f t="shared" si="171"/>
        <v>3264.9346991877446</v>
      </c>
      <c r="K825" s="34">
        <f t="shared" si="172"/>
        <v>206.13469918774445</v>
      </c>
      <c r="L825" s="32">
        <f t="shared" si="176"/>
        <v>31720300.000000004</v>
      </c>
      <c r="M825" s="32">
        <f t="shared" si="177"/>
        <v>32649346.991877448</v>
      </c>
      <c r="N825" s="34">
        <f t="shared" si="178"/>
        <v>30588000</v>
      </c>
      <c r="O825" s="34">
        <f t="shared" si="179"/>
        <v>929046.99187744409</v>
      </c>
      <c r="P825" s="34">
        <f t="shared" si="180"/>
        <v>-1132300.0000000037</v>
      </c>
      <c r="Q825" s="60">
        <f t="shared" si="182"/>
        <v>-203253.00812255964</v>
      </c>
      <c r="R825" s="60">
        <f t="shared" si="181"/>
        <v>929046.99187744409</v>
      </c>
      <c r="S825" s="61">
        <f t="shared" si="173"/>
        <v>2.9288720216310817E-2</v>
      </c>
    </row>
    <row r="826" spans="1:19" x14ac:dyDescent="0.25">
      <c r="A826" s="7">
        <v>42457</v>
      </c>
      <c r="B826" s="8">
        <v>3058.8</v>
      </c>
      <c r="C826">
        <f>+VLOOKUP($A826,'USD X Barril WTI'!$A$6060:$B$8189,2,0)</f>
        <v>37.99</v>
      </c>
      <c r="D826" s="36">
        <f>+IFERROR(VLOOKUP($A826,'TASA INTERVENCIÓN'!$A$9:$B$4757,2,0),D825)</f>
        <v>6.5000000000000002E-2</v>
      </c>
      <c r="E826" s="36">
        <v>5.0000000000000001E-3</v>
      </c>
      <c r="F826">
        <f t="shared" si="169"/>
        <v>5.9701492537313383E-2</v>
      </c>
      <c r="G826">
        <f t="shared" si="170"/>
        <v>1.0144009365076592</v>
      </c>
      <c r="H826" s="56">
        <f t="shared" si="174"/>
        <v>26.413380447543375</v>
      </c>
      <c r="I826" s="55">
        <f t="shared" si="175"/>
        <v>3155.6763454847151</v>
      </c>
      <c r="J826" s="33">
        <f t="shared" si="171"/>
        <v>3264.9346991877446</v>
      </c>
      <c r="K826" s="34">
        <f t="shared" si="172"/>
        <v>206.13469918774445</v>
      </c>
      <c r="L826" s="32">
        <f t="shared" si="176"/>
        <v>31720300.000000004</v>
      </c>
      <c r="M826" s="32">
        <f t="shared" si="177"/>
        <v>32649346.991877448</v>
      </c>
      <c r="N826" s="34">
        <f t="shared" si="178"/>
        <v>30588000</v>
      </c>
      <c r="O826" s="34">
        <f t="shared" si="179"/>
        <v>929046.99187744409</v>
      </c>
      <c r="P826" s="34">
        <f t="shared" si="180"/>
        <v>-1132300.0000000037</v>
      </c>
      <c r="Q826" s="60">
        <f t="shared" si="182"/>
        <v>-203253.00812255964</v>
      </c>
      <c r="R826" s="60">
        <f t="shared" si="181"/>
        <v>929046.99187744409</v>
      </c>
      <c r="S826" s="61">
        <f t="shared" si="173"/>
        <v>2.9288720216310817E-2</v>
      </c>
    </row>
    <row r="827" spans="1:19" x14ac:dyDescent="0.25">
      <c r="A827" s="7">
        <v>42458</v>
      </c>
      <c r="B827" s="9">
        <v>3047.85</v>
      </c>
      <c r="C827">
        <f>+VLOOKUP($A827,'USD X Barril WTI'!$A$6060:$B$8189,2,0)</f>
        <v>36.909999999999997</v>
      </c>
      <c r="D827" s="36">
        <f>+IFERROR(VLOOKUP($A827,'TASA INTERVENCIÓN'!$A$9:$B$4757,2,0),D826)</f>
        <v>6.5000000000000002E-2</v>
      </c>
      <c r="E827" s="36">
        <v>5.0000000000000001E-3</v>
      </c>
      <c r="F827">
        <f t="shared" si="169"/>
        <v>5.9701492537313383E-2</v>
      </c>
      <c r="G827">
        <f t="shared" si="170"/>
        <v>1.0144009365076592</v>
      </c>
      <c r="H827" s="56">
        <f t="shared" si="174"/>
        <v>26.413380447543375</v>
      </c>
      <c r="I827" s="55">
        <f t="shared" si="175"/>
        <v>3144.5686552299558</v>
      </c>
      <c r="J827" s="33">
        <f t="shared" si="171"/>
        <v>3264.9346991877446</v>
      </c>
      <c r="K827" s="34">
        <f t="shared" si="172"/>
        <v>217.08469918774472</v>
      </c>
      <c r="L827" s="32">
        <f t="shared" si="176"/>
        <v>31720300.000000004</v>
      </c>
      <c r="M827" s="32">
        <f t="shared" si="177"/>
        <v>32649346.991877448</v>
      </c>
      <c r="N827" s="34">
        <f t="shared" si="178"/>
        <v>30478500</v>
      </c>
      <c r="O827" s="34">
        <f t="shared" si="179"/>
        <v>929046.99187744409</v>
      </c>
      <c r="P827" s="34">
        <f t="shared" si="180"/>
        <v>-1241800.0000000037</v>
      </c>
      <c r="Q827" s="60">
        <f t="shared" si="182"/>
        <v>-312753.00812255964</v>
      </c>
      <c r="R827" s="60">
        <f t="shared" si="181"/>
        <v>929046.99187744409</v>
      </c>
      <c r="S827" s="61">
        <f t="shared" si="173"/>
        <v>2.9288720216310817E-2</v>
      </c>
    </row>
    <row r="828" spans="1:19" x14ac:dyDescent="0.25">
      <c r="A828" s="7">
        <v>42459</v>
      </c>
      <c r="B828" s="8">
        <v>3052.33</v>
      </c>
      <c r="C828">
        <f>+VLOOKUP($A828,'USD X Barril WTI'!$A$6060:$B$8189,2,0)</f>
        <v>36.909999999999997</v>
      </c>
      <c r="D828" s="36">
        <f>+IFERROR(VLOOKUP($A828,'TASA INTERVENCIÓN'!$A$9:$B$4757,2,0),D827)</f>
        <v>6.5000000000000002E-2</v>
      </c>
      <c r="E828" s="36">
        <v>5.0000000000000001E-3</v>
      </c>
      <c r="F828">
        <f t="shared" si="169"/>
        <v>5.9701492537313383E-2</v>
      </c>
      <c r="G828">
        <f t="shared" si="170"/>
        <v>1.0144009365076592</v>
      </c>
      <c r="H828" s="56">
        <f t="shared" si="174"/>
        <v>26.413380447543375</v>
      </c>
      <c r="I828" s="55">
        <f t="shared" si="175"/>
        <v>3149.1131714255102</v>
      </c>
      <c r="J828" s="33">
        <f t="shared" si="171"/>
        <v>3273.8863907463069</v>
      </c>
      <c r="K828" s="34">
        <f t="shared" si="172"/>
        <v>221.55639074630699</v>
      </c>
      <c r="L828" s="32">
        <f t="shared" si="176"/>
        <v>31808700</v>
      </c>
      <c r="M828" s="32">
        <f t="shared" si="177"/>
        <v>32738863.90746307</v>
      </c>
      <c r="N828" s="34">
        <f t="shared" si="178"/>
        <v>30523300</v>
      </c>
      <c r="O828" s="34">
        <f t="shared" si="179"/>
        <v>930163.90746307001</v>
      </c>
      <c r="P828" s="34">
        <f t="shared" si="180"/>
        <v>-1285400</v>
      </c>
      <c r="Q828" s="60">
        <f t="shared" si="182"/>
        <v>-355236.09253692999</v>
      </c>
      <c r="R828" s="60">
        <f t="shared" si="181"/>
        <v>930163.90746307001</v>
      </c>
      <c r="S828" s="61">
        <f t="shared" si="173"/>
        <v>2.9242437052223763E-2</v>
      </c>
    </row>
    <row r="829" spans="1:19" x14ac:dyDescent="0.25">
      <c r="A829" s="7">
        <v>42460</v>
      </c>
      <c r="B829" s="9">
        <v>3022.35</v>
      </c>
      <c r="C829">
        <f>+VLOOKUP($A829,'USD X Barril WTI'!$A$6060:$B$8189,2,0)</f>
        <v>36.94</v>
      </c>
      <c r="D829" s="36">
        <f>+IFERROR(VLOOKUP($A829,'TASA INTERVENCIÓN'!$A$9:$B$4757,2,0),D828)</f>
        <v>6.5000000000000002E-2</v>
      </c>
      <c r="E829" s="36">
        <v>5.0000000000000001E-3</v>
      </c>
      <c r="F829">
        <f t="shared" si="169"/>
        <v>5.9701492537313383E-2</v>
      </c>
      <c r="G829">
        <f t="shared" si="170"/>
        <v>1.0144009365076592</v>
      </c>
      <c r="H829" s="56">
        <f t="shared" si="174"/>
        <v>26.413380447543375</v>
      </c>
      <c r="I829" s="55">
        <f t="shared" si="175"/>
        <v>3118.7014313490104</v>
      </c>
      <c r="J829" s="33">
        <f t="shared" si="171"/>
        <v>3247.9123083393915</v>
      </c>
      <c r="K829" s="34">
        <f t="shared" si="172"/>
        <v>225.56230833939162</v>
      </c>
      <c r="L829" s="32">
        <f t="shared" si="176"/>
        <v>31552199.999999996</v>
      </c>
      <c r="M829" s="32">
        <f t="shared" si="177"/>
        <v>32479123.083393916</v>
      </c>
      <c r="N829" s="34">
        <f t="shared" si="178"/>
        <v>30223500</v>
      </c>
      <c r="O829" s="34">
        <f t="shared" si="179"/>
        <v>926923.08339392021</v>
      </c>
      <c r="P829" s="34">
        <f t="shared" si="180"/>
        <v>-1328699.9999999963</v>
      </c>
      <c r="Q829" s="60">
        <f t="shared" si="182"/>
        <v>-401776.91660607606</v>
      </c>
      <c r="R829" s="60">
        <f t="shared" si="181"/>
        <v>926923.08339392021</v>
      </c>
      <c r="S829" s="61">
        <f t="shared" si="173"/>
        <v>2.9377447005087452E-2</v>
      </c>
    </row>
    <row r="830" spans="1:19" x14ac:dyDescent="0.25">
      <c r="A830" s="7">
        <v>42461</v>
      </c>
      <c r="B830" s="8">
        <v>3000.63</v>
      </c>
      <c r="C830">
        <f>+VLOOKUP($A830,'USD X Barril WTI'!$A$6060:$B$8189,2,0)</f>
        <v>35.36</v>
      </c>
      <c r="D830" s="36">
        <f>+IFERROR(VLOOKUP($A830,'TASA INTERVENCIÓN'!$A$9:$B$4757,2,0),D829)</f>
        <v>6.5000000000000002E-2</v>
      </c>
      <c r="E830" s="36">
        <v>5.0000000000000001E-3</v>
      </c>
      <c r="F830">
        <f t="shared" si="169"/>
        <v>5.9701492537313383E-2</v>
      </c>
      <c r="G830">
        <f t="shared" si="170"/>
        <v>1.0144009365076592</v>
      </c>
      <c r="H830" s="56">
        <f t="shared" si="174"/>
        <v>26.413380447543375</v>
      </c>
      <c r="I830" s="55">
        <f t="shared" si="175"/>
        <v>3096.6686430080645</v>
      </c>
      <c r="J830" s="33">
        <f t="shared" si="171"/>
        <v>3242.0896582871592</v>
      </c>
      <c r="K830" s="34">
        <f t="shared" si="172"/>
        <v>241.45965828715907</v>
      </c>
      <c r="L830" s="32">
        <f t="shared" si="176"/>
        <v>31494699.999999996</v>
      </c>
      <c r="M830" s="32">
        <f t="shared" si="177"/>
        <v>32420896.582871594</v>
      </c>
      <c r="N830" s="34">
        <f t="shared" si="178"/>
        <v>30006300</v>
      </c>
      <c r="O830" s="34">
        <f t="shared" si="179"/>
        <v>926196.58287159726</v>
      </c>
      <c r="P830" s="34">
        <f t="shared" si="180"/>
        <v>-1488399.9999999963</v>
      </c>
      <c r="Q830" s="60">
        <f t="shared" si="182"/>
        <v>-562203.41712839901</v>
      </c>
      <c r="R830" s="60">
        <f t="shared" si="181"/>
        <v>926196.58287159726</v>
      </c>
      <c r="S830" s="61">
        <f t="shared" si="173"/>
        <v>2.9408014137985036E-2</v>
      </c>
    </row>
    <row r="831" spans="1:19" x14ac:dyDescent="0.25">
      <c r="A831" s="7">
        <v>42462</v>
      </c>
      <c r="B831" s="9">
        <v>3038.48</v>
      </c>
      <c r="C831" t="e">
        <f>+VLOOKUP($A831,'USD X Barril WTI'!$A$6060:$B$8189,2,0)</f>
        <v>#N/A</v>
      </c>
      <c r="D831" s="36">
        <f>+IFERROR(VLOOKUP($A831,'TASA INTERVENCIÓN'!$A$9:$B$4757,2,0),D830)</f>
        <v>6.5000000000000002E-2</v>
      </c>
      <c r="E831" s="36">
        <v>5.0000000000000001E-3</v>
      </c>
      <c r="F831">
        <f t="shared" si="169"/>
        <v>5.9701492537313383E-2</v>
      </c>
      <c r="G831">
        <f t="shared" si="170"/>
        <v>1.0144009365076592</v>
      </c>
      <c r="H831" s="56">
        <f t="shared" si="174"/>
        <v>26.413380447543375</v>
      </c>
      <c r="I831" s="55">
        <f t="shared" si="175"/>
        <v>3135.0637184548791</v>
      </c>
      <c r="J831" s="33">
        <f t="shared" si="171"/>
        <v>3242.0896582871592</v>
      </c>
      <c r="K831" s="34">
        <f t="shared" si="172"/>
        <v>203.60965828715916</v>
      </c>
      <c r="L831" s="32">
        <f t="shared" si="176"/>
        <v>31494699.999999996</v>
      </c>
      <c r="M831" s="32">
        <f t="shared" si="177"/>
        <v>32420896.582871594</v>
      </c>
      <c r="N831" s="34">
        <f t="shared" si="178"/>
        <v>30384800</v>
      </c>
      <c r="O831" s="34">
        <f t="shared" si="179"/>
        <v>926196.58287159726</v>
      </c>
      <c r="P831" s="34">
        <f t="shared" si="180"/>
        <v>-1109899.9999999963</v>
      </c>
      <c r="Q831" s="60">
        <f t="shared" si="182"/>
        <v>-183703.41712839901</v>
      </c>
      <c r="R831" s="60">
        <f t="shared" si="181"/>
        <v>926196.58287159726</v>
      </c>
      <c r="S831" s="61">
        <f t="shared" si="173"/>
        <v>2.9408014137985036E-2</v>
      </c>
    </row>
    <row r="832" spans="1:19" x14ac:dyDescent="0.25">
      <c r="A832" s="7">
        <v>42463</v>
      </c>
      <c r="B832" s="8">
        <v>3038.48</v>
      </c>
      <c r="C832" t="e">
        <f>+VLOOKUP($A832,'USD X Barril WTI'!$A$6060:$B$8189,2,0)</f>
        <v>#N/A</v>
      </c>
      <c r="D832" s="36">
        <f>+IFERROR(VLOOKUP($A832,'TASA INTERVENCIÓN'!$A$9:$B$4757,2,0),D831)</f>
        <v>6.5000000000000002E-2</v>
      </c>
      <c r="E832" s="36">
        <v>5.0000000000000001E-3</v>
      </c>
      <c r="F832">
        <f t="shared" si="169"/>
        <v>5.9701492537313383E-2</v>
      </c>
      <c r="G832">
        <f t="shared" si="170"/>
        <v>1.0144009365076592</v>
      </c>
      <c r="H832" s="56">
        <f t="shared" si="174"/>
        <v>26.413380447543375</v>
      </c>
      <c r="I832" s="55">
        <f t="shared" si="175"/>
        <v>3135.0637184548791</v>
      </c>
      <c r="J832" s="33">
        <f t="shared" si="171"/>
        <v>3242.0896582871592</v>
      </c>
      <c r="K832" s="34">
        <f t="shared" si="172"/>
        <v>203.60965828715916</v>
      </c>
      <c r="L832" s="32">
        <f t="shared" si="176"/>
        <v>31494699.999999996</v>
      </c>
      <c r="M832" s="32">
        <f t="shared" si="177"/>
        <v>32420896.582871594</v>
      </c>
      <c r="N832" s="34">
        <f t="shared" si="178"/>
        <v>30384800</v>
      </c>
      <c r="O832" s="34">
        <f t="shared" si="179"/>
        <v>926196.58287159726</v>
      </c>
      <c r="P832" s="34">
        <f t="shared" si="180"/>
        <v>-1109899.9999999963</v>
      </c>
      <c r="Q832" s="60">
        <f t="shared" si="182"/>
        <v>-183703.41712839901</v>
      </c>
      <c r="R832" s="60">
        <f t="shared" si="181"/>
        <v>926196.58287159726</v>
      </c>
      <c r="S832" s="61">
        <f t="shared" si="173"/>
        <v>2.9408014137985036E-2</v>
      </c>
    </row>
    <row r="833" spans="1:19" x14ac:dyDescent="0.25">
      <c r="A833" s="7">
        <v>42464</v>
      </c>
      <c r="B833" s="9">
        <v>3038.48</v>
      </c>
      <c r="C833">
        <f>+VLOOKUP($A833,'USD X Barril WTI'!$A$6060:$B$8189,2,0)</f>
        <v>34.299999999999997</v>
      </c>
      <c r="D833" s="36">
        <f>+IFERROR(VLOOKUP($A833,'TASA INTERVENCIÓN'!$A$9:$B$4757,2,0),D832)</f>
        <v>6.5000000000000002E-2</v>
      </c>
      <c r="E833" s="36">
        <v>5.0000000000000001E-3</v>
      </c>
      <c r="F833">
        <f t="shared" si="169"/>
        <v>5.9701492537313383E-2</v>
      </c>
      <c r="G833">
        <f t="shared" si="170"/>
        <v>1.0144009365076592</v>
      </c>
      <c r="H833" s="56">
        <f t="shared" si="174"/>
        <v>26.413380447543375</v>
      </c>
      <c r="I833" s="55">
        <f t="shared" si="175"/>
        <v>3135.0637184548791</v>
      </c>
      <c r="J833" s="33">
        <f t="shared" si="171"/>
        <v>3242.0896582871592</v>
      </c>
      <c r="K833" s="34">
        <f t="shared" si="172"/>
        <v>203.60965828715916</v>
      </c>
      <c r="L833" s="32">
        <f t="shared" si="176"/>
        <v>31494699.999999996</v>
      </c>
      <c r="M833" s="32">
        <f t="shared" si="177"/>
        <v>32420896.582871594</v>
      </c>
      <c r="N833" s="34">
        <f t="shared" si="178"/>
        <v>30384800</v>
      </c>
      <c r="O833" s="34">
        <f t="shared" si="179"/>
        <v>926196.58287159726</v>
      </c>
      <c r="P833" s="34">
        <f t="shared" si="180"/>
        <v>-1109899.9999999963</v>
      </c>
      <c r="Q833" s="60">
        <f t="shared" si="182"/>
        <v>-183703.41712839901</v>
      </c>
      <c r="R833" s="60">
        <f t="shared" si="181"/>
        <v>926196.58287159726</v>
      </c>
      <c r="S833" s="61">
        <f t="shared" si="173"/>
        <v>2.9408014137985036E-2</v>
      </c>
    </row>
    <row r="834" spans="1:19" x14ac:dyDescent="0.25">
      <c r="A834" s="7">
        <v>42465</v>
      </c>
      <c r="B834" s="8">
        <v>3066.94</v>
      </c>
      <c r="C834">
        <f>+VLOOKUP($A834,'USD X Barril WTI'!$A$6060:$B$8189,2,0)</f>
        <v>34.520000000000003</v>
      </c>
      <c r="D834" s="36">
        <f>+IFERROR(VLOOKUP($A834,'TASA INTERVENCIÓN'!$A$9:$B$4757,2,0),D833)</f>
        <v>6.5000000000000002E-2</v>
      </c>
      <c r="E834" s="36">
        <v>5.0000000000000001E-3</v>
      </c>
      <c r="F834">
        <f t="shared" si="169"/>
        <v>5.9701492537313383E-2</v>
      </c>
      <c r="G834">
        <f t="shared" si="170"/>
        <v>1.0144009365076592</v>
      </c>
      <c r="H834" s="56">
        <f t="shared" si="174"/>
        <v>26.413380447543375</v>
      </c>
      <c r="I834" s="55">
        <f t="shared" si="175"/>
        <v>3163.9335691078873</v>
      </c>
      <c r="J834" s="33">
        <f t="shared" si="171"/>
        <v>3242.0896582871592</v>
      </c>
      <c r="K834" s="34">
        <f t="shared" si="172"/>
        <v>175.14965828715913</v>
      </c>
      <c r="L834" s="32">
        <f t="shared" si="176"/>
        <v>31494699.999999996</v>
      </c>
      <c r="M834" s="32">
        <f t="shared" si="177"/>
        <v>32420896.582871594</v>
      </c>
      <c r="N834" s="34">
        <f t="shared" si="178"/>
        <v>30669400</v>
      </c>
      <c r="O834" s="34">
        <f t="shared" si="179"/>
        <v>926196.58287159726</v>
      </c>
      <c r="P834" s="34">
        <f t="shared" si="180"/>
        <v>-825299.99999999627</v>
      </c>
      <c r="Q834" s="60">
        <f t="shared" si="182"/>
        <v>100896.58287160099</v>
      </c>
      <c r="R834" s="60">
        <f t="shared" si="181"/>
        <v>926196.58287159726</v>
      </c>
      <c r="S834" s="61">
        <f t="shared" si="173"/>
        <v>2.9408014137985036E-2</v>
      </c>
    </row>
    <row r="835" spans="1:19" x14ac:dyDescent="0.25">
      <c r="A835" s="7">
        <v>42466</v>
      </c>
      <c r="B835" s="9">
        <v>3085.82</v>
      </c>
      <c r="C835">
        <f>+VLOOKUP($A835,'USD X Barril WTI'!$A$6060:$B$8189,2,0)</f>
        <v>37.74</v>
      </c>
      <c r="D835" s="36">
        <f>+IFERROR(VLOOKUP($A835,'TASA INTERVENCIÓN'!$A$9:$B$4757,2,0),D834)</f>
        <v>6.5000000000000002E-2</v>
      </c>
      <c r="E835" s="36">
        <v>5.0000000000000001E-3</v>
      </c>
      <c r="F835">
        <f t="shared" si="169"/>
        <v>5.9701492537313383E-2</v>
      </c>
      <c r="G835">
        <f t="shared" si="170"/>
        <v>1.0144009365076592</v>
      </c>
      <c r="H835" s="56">
        <f t="shared" si="174"/>
        <v>26.413380447543375</v>
      </c>
      <c r="I835" s="55">
        <f t="shared" si="175"/>
        <v>3183.0854587891517</v>
      </c>
      <c r="J835" s="33">
        <f t="shared" si="171"/>
        <v>3306.6653789533957</v>
      </c>
      <c r="K835" s="34">
        <f t="shared" si="172"/>
        <v>220.84537895339554</v>
      </c>
      <c r="L835" s="32">
        <f t="shared" si="176"/>
        <v>32132399.999999996</v>
      </c>
      <c r="M835" s="32">
        <f t="shared" si="177"/>
        <v>33066653.789533958</v>
      </c>
      <c r="N835" s="34">
        <f t="shared" si="178"/>
        <v>30858200</v>
      </c>
      <c r="O835" s="34">
        <f t="shared" si="179"/>
        <v>934253.78953396156</v>
      </c>
      <c r="P835" s="34">
        <f t="shared" si="180"/>
        <v>-1274199.9999999963</v>
      </c>
      <c r="Q835" s="60">
        <f t="shared" si="182"/>
        <v>-339946.21046603471</v>
      </c>
      <c r="R835" s="60">
        <f t="shared" si="181"/>
        <v>934253.78953396156</v>
      </c>
      <c r="S835" s="61">
        <f t="shared" si="173"/>
        <v>2.9075132561961189E-2</v>
      </c>
    </row>
    <row r="836" spans="1:19" x14ac:dyDescent="0.25">
      <c r="A836" s="7">
        <v>42467</v>
      </c>
      <c r="B836" s="8">
        <v>3081.39</v>
      </c>
      <c r="C836">
        <f>+VLOOKUP($A836,'USD X Barril WTI'!$A$6060:$B$8189,2,0)</f>
        <v>37.299999999999997</v>
      </c>
      <c r="D836" s="36">
        <f>+IFERROR(VLOOKUP($A836,'TASA INTERVENCIÓN'!$A$9:$B$4757,2,0),D835)</f>
        <v>6.5000000000000002E-2</v>
      </c>
      <c r="E836" s="36">
        <v>5.0000000000000001E-3</v>
      </c>
      <c r="F836">
        <f t="shared" si="169"/>
        <v>5.9701492537313383E-2</v>
      </c>
      <c r="G836">
        <f t="shared" si="170"/>
        <v>1.0144009365076592</v>
      </c>
      <c r="H836" s="56">
        <f t="shared" si="174"/>
        <v>26.413380447543375</v>
      </c>
      <c r="I836" s="55">
        <f t="shared" si="175"/>
        <v>3178.5916626404228</v>
      </c>
      <c r="J836" s="33">
        <f t="shared" si="171"/>
        <v>3297.1668646073194</v>
      </c>
      <c r="K836" s="34">
        <f t="shared" si="172"/>
        <v>215.77686460731957</v>
      </c>
      <c r="L836" s="32">
        <f t="shared" si="176"/>
        <v>32038600</v>
      </c>
      <c r="M836" s="32">
        <f t="shared" si="177"/>
        <v>32971668.646073196</v>
      </c>
      <c r="N836" s="34">
        <f t="shared" si="178"/>
        <v>30813900</v>
      </c>
      <c r="O836" s="34">
        <f t="shared" si="179"/>
        <v>933068.64607319608</v>
      </c>
      <c r="P836" s="34">
        <f t="shared" si="180"/>
        <v>-1224700</v>
      </c>
      <c r="Q836" s="60">
        <f t="shared" si="182"/>
        <v>-291631.35392680392</v>
      </c>
      <c r="R836" s="60">
        <f t="shared" si="181"/>
        <v>933068.64607319608</v>
      </c>
      <c r="S836" s="61">
        <f t="shared" si="173"/>
        <v>2.9123265251078265E-2</v>
      </c>
    </row>
    <row r="837" spans="1:19" x14ac:dyDescent="0.25">
      <c r="A837" s="7">
        <v>42468</v>
      </c>
      <c r="B837" s="9">
        <v>3109.6</v>
      </c>
      <c r="C837">
        <f>+VLOOKUP($A837,'USD X Barril WTI'!$A$6060:$B$8189,2,0)</f>
        <v>39.74</v>
      </c>
      <c r="D837" s="36">
        <f>+IFERROR(VLOOKUP($A837,'TASA INTERVENCIÓN'!$A$9:$B$4757,2,0),D836)</f>
        <v>6.5000000000000002E-2</v>
      </c>
      <c r="E837" s="36">
        <v>5.0000000000000001E-3</v>
      </c>
      <c r="F837">
        <f t="shared" si="169"/>
        <v>5.9701492537313383E-2</v>
      </c>
      <c r="G837">
        <f t="shared" si="170"/>
        <v>1.0144009365076592</v>
      </c>
      <c r="H837" s="56">
        <f t="shared" si="174"/>
        <v>26.413380447543375</v>
      </c>
      <c r="I837" s="55">
        <f t="shared" si="175"/>
        <v>3207.2079130593038</v>
      </c>
      <c r="J837" s="33">
        <f t="shared" si="171"/>
        <v>3344.5885519022836</v>
      </c>
      <c r="K837" s="34">
        <f t="shared" si="172"/>
        <v>234.98855190228369</v>
      </c>
      <c r="L837" s="32">
        <f t="shared" si="176"/>
        <v>32506900</v>
      </c>
      <c r="M837" s="32">
        <f t="shared" si="177"/>
        <v>33445885.519022837</v>
      </c>
      <c r="N837" s="34">
        <f t="shared" si="178"/>
        <v>31096000</v>
      </c>
      <c r="O837" s="34">
        <f t="shared" si="179"/>
        <v>938985.51902283728</v>
      </c>
      <c r="P837" s="34">
        <f t="shared" si="180"/>
        <v>-1410900</v>
      </c>
      <c r="Q837" s="60">
        <f t="shared" si="182"/>
        <v>-471914.48097716272</v>
      </c>
      <c r="R837" s="60">
        <f t="shared" si="181"/>
        <v>938985.51902283728</v>
      </c>
      <c r="S837" s="61">
        <f t="shared" si="173"/>
        <v>2.8885729461217074E-2</v>
      </c>
    </row>
    <row r="838" spans="1:19" x14ac:dyDescent="0.25">
      <c r="A838" s="7">
        <v>42469</v>
      </c>
      <c r="B838" s="8">
        <v>3076.29</v>
      </c>
      <c r="C838" t="e">
        <f>+VLOOKUP($A838,'USD X Barril WTI'!$A$6060:$B$8189,2,0)</f>
        <v>#N/A</v>
      </c>
      <c r="D838" s="36">
        <f>+IFERROR(VLOOKUP($A838,'TASA INTERVENCIÓN'!$A$9:$B$4757,2,0),D837)</f>
        <v>6.5000000000000002E-2</v>
      </c>
      <c r="E838" s="36">
        <v>5.0000000000000001E-3</v>
      </c>
      <c r="F838">
        <f t="shared" si="169"/>
        <v>5.9701492537313383E-2</v>
      </c>
      <c r="G838">
        <f t="shared" si="170"/>
        <v>1.0144009365076592</v>
      </c>
      <c r="H838" s="56">
        <f t="shared" si="174"/>
        <v>26.413380447543375</v>
      </c>
      <c r="I838" s="55">
        <f t="shared" si="175"/>
        <v>3173.4182178642336</v>
      </c>
      <c r="J838" s="33">
        <f t="shared" si="171"/>
        <v>3381.640858930316</v>
      </c>
      <c r="K838" s="34">
        <f t="shared" si="172"/>
        <v>305.35085893031601</v>
      </c>
      <c r="L838" s="32">
        <f t="shared" si="176"/>
        <v>32872800.000000004</v>
      </c>
      <c r="M838" s="32">
        <f t="shared" si="177"/>
        <v>33816408.589303158</v>
      </c>
      <c r="N838" s="34">
        <f t="shared" si="178"/>
        <v>30762900</v>
      </c>
      <c r="O838" s="34">
        <f t="shared" si="179"/>
        <v>943608.5893031545</v>
      </c>
      <c r="P838" s="34">
        <f t="shared" si="180"/>
        <v>-2109900.0000000037</v>
      </c>
      <c r="Q838" s="60">
        <f t="shared" si="182"/>
        <v>-1166291.4106968492</v>
      </c>
      <c r="R838" s="60">
        <f t="shared" si="181"/>
        <v>943608.5893031545</v>
      </c>
      <c r="S838" s="61">
        <f t="shared" si="173"/>
        <v>2.8704843801049939E-2</v>
      </c>
    </row>
    <row r="839" spans="1:19" x14ac:dyDescent="0.25">
      <c r="A839" s="7">
        <v>42470</v>
      </c>
      <c r="B839" s="9">
        <v>3076.29</v>
      </c>
      <c r="C839" t="e">
        <f>+VLOOKUP($A839,'USD X Barril WTI'!$A$6060:$B$8189,2,0)</f>
        <v>#N/A</v>
      </c>
      <c r="D839" s="36">
        <f>+IFERROR(VLOOKUP($A839,'TASA INTERVENCIÓN'!$A$9:$B$4757,2,0),D838)</f>
        <v>6.5000000000000002E-2</v>
      </c>
      <c r="E839" s="36">
        <v>5.0000000000000001E-3</v>
      </c>
      <c r="F839">
        <f t="shared" si="169"/>
        <v>5.9701492537313383E-2</v>
      </c>
      <c r="G839">
        <f t="shared" si="170"/>
        <v>1.0144009365076592</v>
      </c>
      <c r="H839" s="56">
        <f t="shared" si="174"/>
        <v>26.413380447543375</v>
      </c>
      <c r="I839" s="55">
        <f t="shared" si="175"/>
        <v>3173.4182178642336</v>
      </c>
      <c r="J839" s="33">
        <f t="shared" si="171"/>
        <v>3362.4919350194086</v>
      </c>
      <c r="K839" s="34">
        <f t="shared" si="172"/>
        <v>286.20193501940867</v>
      </c>
      <c r="L839" s="32">
        <f t="shared" si="176"/>
        <v>32683700</v>
      </c>
      <c r="M839" s="32">
        <f t="shared" si="177"/>
        <v>33624919.350194089</v>
      </c>
      <c r="N839" s="34">
        <f t="shared" si="178"/>
        <v>30762900</v>
      </c>
      <c r="O839" s="34">
        <f t="shared" si="179"/>
        <v>941219.35019408911</v>
      </c>
      <c r="P839" s="34">
        <f t="shared" si="180"/>
        <v>-1920800</v>
      </c>
      <c r="Q839" s="60">
        <f t="shared" si="182"/>
        <v>-979580.64980591089</v>
      </c>
      <c r="R839" s="60">
        <f t="shared" si="181"/>
        <v>941219.35019408911</v>
      </c>
      <c r="S839" s="61">
        <f t="shared" si="173"/>
        <v>2.8797821244047922E-2</v>
      </c>
    </row>
    <row r="840" spans="1:19" x14ac:dyDescent="0.25">
      <c r="A840" s="7">
        <v>42471</v>
      </c>
      <c r="B840" s="8">
        <v>3076.29</v>
      </c>
      <c r="C840">
        <f>+VLOOKUP($A840,'USD X Barril WTI'!$A$6060:$B$8189,2,0)</f>
        <v>40.46</v>
      </c>
      <c r="D840" s="36">
        <f>+IFERROR(VLOOKUP($A840,'TASA INTERVENCIÓN'!$A$9:$B$4757,2,0),D839)</f>
        <v>6.5000000000000002E-2</v>
      </c>
      <c r="E840" s="36">
        <v>5.0000000000000001E-3</v>
      </c>
      <c r="F840">
        <f t="shared" ref="F840:F903" si="183">((1+D840)/(1+E840))-1</f>
        <v>5.9701492537313383E-2</v>
      </c>
      <c r="G840">
        <f t="shared" ref="G840:G903" si="184">+(1+F840)^(90/365)</f>
        <v>1.0144009365076592</v>
      </c>
      <c r="H840" s="56">
        <f t="shared" si="174"/>
        <v>26.413380447543375</v>
      </c>
      <c r="I840" s="55">
        <f t="shared" si="175"/>
        <v>3173.4182178642336</v>
      </c>
      <c r="J840" s="33">
        <f t="shared" si="171"/>
        <v>3362.4919350194086</v>
      </c>
      <c r="K840" s="34">
        <f t="shared" si="172"/>
        <v>286.20193501940867</v>
      </c>
      <c r="L840" s="32">
        <f t="shared" si="176"/>
        <v>32683700</v>
      </c>
      <c r="M840" s="32">
        <f t="shared" si="177"/>
        <v>33624919.350194089</v>
      </c>
      <c r="N840" s="34">
        <f t="shared" si="178"/>
        <v>30762900</v>
      </c>
      <c r="O840" s="34">
        <f t="shared" si="179"/>
        <v>941219.35019408911</v>
      </c>
      <c r="P840" s="34">
        <f t="shared" si="180"/>
        <v>-1920800</v>
      </c>
      <c r="Q840" s="60">
        <f t="shared" si="182"/>
        <v>-979580.64980591089</v>
      </c>
      <c r="R840" s="60">
        <f t="shared" si="181"/>
        <v>941219.35019408911</v>
      </c>
      <c r="S840" s="61">
        <f t="shared" si="173"/>
        <v>2.8797821244047922E-2</v>
      </c>
    </row>
    <row r="841" spans="1:19" x14ac:dyDescent="0.25">
      <c r="A841" s="7">
        <v>42472</v>
      </c>
      <c r="B841" s="9">
        <v>3057.96</v>
      </c>
      <c r="C841">
        <f>+VLOOKUP($A841,'USD X Barril WTI'!$A$6060:$B$8189,2,0)</f>
        <v>42.12</v>
      </c>
      <c r="D841" s="36">
        <f>+IFERROR(VLOOKUP($A841,'TASA INTERVENCIÓN'!$A$9:$B$4757,2,0),D840)</f>
        <v>6.5000000000000002E-2</v>
      </c>
      <c r="E841" s="36">
        <v>5.0000000000000001E-3</v>
      </c>
      <c r="F841">
        <f t="shared" si="183"/>
        <v>5.9701492537313383E-2</v>
      </c>
      <c r="G841">
        <f t="shared" si="184"/>
        <v>1.0144009365076592</v>
      </c>
      <c r="H841" s="56">
        <f t="shared" si="174"/>
        <v>26.413380447543375</v>
      </c>
      <c r="I841" s="55">
        <f t="shared" si="175"/>
        <v>3154.8242486980485</v>
      </c>
      <c r="J841" s="33">
        <f t="shared" si="171"/>
        <v>3362.4919350194086</v>
      </c>
      <c r="K841" s="34">
        <f t="shared" si="172"/>
        <v>304.53193501940859</v>
      </c>
      <c r="L841" s="32">
        <f t="shared" si="176"/>
        <v>32683700</v>
      </c>
      <c r="M841" s="32">
        <f t="shared" si="177"/>
        <v>33624919.350194089</v>
      </c>
      <c r="N841" s="34">
        <f t="shared" si="178"/>
        <v>30579600</v>
      </c>
      <c r="O841" s="34">
        <f t="shared" si="179"/>
        <v>941219.35019408911</v>
      </c>
      <c r="P841" s="34">
        <f t="shared" si="180"/>
        <v>-2104100</v>
      </c>
      <c r="Q841" s="60">
        <f t="shared" si="182"/>
        <v>-1162880.6498059109</v>
      </c>
      <c r="R841" s="60">
        <f t="shared" si="181"/>
        <v>941219.35019408911</v>
      </c>
      <c r="S841" s="61">
        <f t="shared" si="173"/>
        <v>2.8797821244047922E-2</v>
      </c>
    </row>
    <row r="842" spans="1:19" x14ac:dyDescent="0.25">
      <c r="A842" s="7">
        <v>42473</v>
      </c>
      <c r="B842" s="8">
        <v>3036.57</v>
      </c>
      <c r="C842">
        <f>+VLOOKUP($A842,'USD X Barril WTI'!$A$6060:$B$8189,2,0)</f>
        <v>41.7</v>
      </c>
      <c r="D842" s="36">
        <f>+IFERROR(VLOOKUP($A842,'TASA INTERVENCIÓN'!$A$9:$B$4757,2,0),D841)</f>
        <v>6.5000000000000002E-2</v>
      </c>
      <c r="E842" s="36">
        <v>5.0000000000000001E-3</v>
      </c>
      <c r="F842">
        <f t="shared" si="183"/>
        <v>5.9701492537313383E-2</v>
      </c>
      <c r="G842">
        <f t="shared" si="184"/>
        <v>1.0144009365076592</v>
      </c>
      <c r="H842" s="56">
        <f t="shared" si="174"/>
        <v>26.413380447543375</v>
      </c>
      <c r="I842" s="55">
        <f t="shared" si="175"/>
        <v>3133.1262126661495</v>
      </c>
      <c r="J842" s="33">
        <f t="shared" si="171"/>
        <v>3362.4919350194086</v>
      </c>
      <c r="K842" s="34">
        <f t="shared" si="172"/>
        <v>325.92193501940847</v>
      </c>
      <c r="L842" s="32">
        <f t="shared" si="176"/>
        <v>32683700</v>
      </c>
      <c r="M842" s="32">
        <f t="shared" si="177"/>
        <v>33624919.350194089</v>
      </c>
      <c r="N842" s="34">
        <f t="shared" si="178"/>
        <v>30365700</v>
      </c>
      <c r="O842" s="34">
        <f t="shared" si="179"/>
        <v>941219.35019408911</v>
      </c>
      <c r="P842" s="34">
        <f t="shared" si="180"/>
        <v>-2318000</v>
      </c>
      <c r="Q842" s="60">
        <f t="shared" si="182"/>
        <v>-1376780.6498059109</v>
      </c>
      <c r="R842" s="60">
        <f t="shared" si="181"/>
        <v>941219.35019408911</v>
      </c>
      <c r="S842" s="61">
        <f t="shared" si="173"/>
        <v>2.8797821244047922E-2</v>
      </c>
    </row>
    <row r="843" spans="1:19" x14ac:dyDescent="0.25">
      <c r="A843" s="7">
        <v>42474</v>
      </c>
      <c r="B843" s="9">
        <v>3006.35</v>
      </c>
      <c r="C843">
        <f>+VLOOKUP($A843,'USD X Barril WTI'!$A$6060:$B$8189,2,0)</f>
        <v>41.45</v>
      </c>
      <c r="D843" s="36">
        <f>+IFERROR(VLOOKUP($A843,'TASA INTERVENCIÓN'!$A$9:$B$4757,2,0),D842)</f>
        <v>6.5000000000000002E-2</v>
      </c>
      <c r="E843" s="36">
        <v>5.0000000000000001E-3</v>
      </c>
      <c r="F843">
        <f t="shared" si="183"/>
        <v>5.9701492537313383E-2</v>
      </c>
      <c r="G843">
        <f t="shared" si="184"/>
        <v>1.0144009365076592</v>
      </c>
      <c r="H843" s="56">
        <f t="shared" si="174"/>
        <v>26.413380447543375</v>
      </c>
      <c r="I843" s="55">
        <f t="shared" si="175"/>
        <v>3102.4710163648879</v>
      </c>
      <c r="J843" s="33">
        <f t="shared" si="171"/>
        <v>3340.3557384730088</v>
      </c>
      <c r="K843" s="34">
        <f t="shared" si="172"/>
        <v>334.00573847300893</v>
      </c>
      <c r="L843" s="32">
        <f t="shared" si="176"/>
        <v>32465100.000000004</v>
      </c>
      <c r="M843" s="32">
        <f t="shared" si="177"/>
        <v>33403557.384730089</v>
      </c>
      <c r="N843" s="34">
        <f t="shared" si="178"/>
        <v>30063500</v>
      </c>
      <c r="O843" s="34">
        <f t="shared" si="179"/>
        <v>938457.38473008573</v>
      </c>
      <c r="P843" s="34">
        <f t="shared" si="180"/>
        <v>-2401600.0000000037</v>
      </c>
      <c r="Q843" s="60">
        <f t="shared" si="182"/>
        <v>-1463142.615269918</v>
      </c>
      <c r="R843" s="60">
        <f t="shared" si="181"/>
        <v>938457.38473008573</v>
      </c>
      <c r="S843" s="61">
        <f t="shared" si="173"/>
        <v>2.8906653136139597E-2</v>
      </c>
    </row>
    <row r="844" spans="1:19" x14ac:dyDescent="0.25">
      <c r="A844" s="7">
        <v>42475</v>
      </c>
      <c r="B844" s="8">
        <v>3000.78</v>
      </c>
      <c r="C844">
        <f>+VLOOKUP($A844,'USD X Barril WTI'!$A$6060:$B$8189,2,0)</f>
        <v>40.4</v>
      </c>
      <c r="D844" s="36">
        <f>+IFERROR(VLOOKUP($A844,'TASA INTERVENCIÓN'!$A$9:$B$4757,2,0),D843)</f>
        <v>6.5000000000000002E-2</v>
      </c>
      <c r="E844" s="36">
        <v>5.0000000000000001E-3</v>
      </c>
      <c r="F844">
        <f t="shared" si="183"/>
        <v>5.9701492537313383E-2</v>
      </c>
      <c r="G844">
        <f t="shared" si="184"/>
        <v>1.0144009365076592</v>
      </c>
      <c r="H844" s="56">
        <f t="shared" si="174"/>
        <v>26.413380447543375</v>
      </c>
      <c r="I844" s="55">
        <f t="shared" si="175"/>
        <v>3096.8208031485406</v>
      </c>
      <c r="J844" s="33">
        <f t="shared" si="171"/>
        <v>3329.1559976768885</v>
      </c>
      <c r="K844" s="34">
        <f t="shared" si="172"/>
        <v>328.37599767688835</v>
      </c>
      <c r="L844" s="32">
        <f t="shared" si="176"/>
        <v>32354500</v>
      </c>
      <c r="M844" s="32">
        <f t="shared" si="177"/>
        <v>33291559.976768885</v>
      </c>
      <c r="N844" s="34">
        <f t="shared" si="178"/>
        <v>30007800.000000004</v>
      </c>
      <c r="O844" s="34">
        <f t="shared" si="179"/>
        <v>937059.97676888481</v>
      </c>
      <c r="P844" s="34">
        <f t="shared" si="180"/>
        <v>-2346699.9999999963</v>
      </c>
      <c r="Q844" s="60">
        <f t="shared" si="182"/>
        <v>-1409640.0232311115</v>
      </c>
      <c r="R844" s="60">
        <f t="shared" si="181"/>
        <v>937059.97676888481</v>
      </c>
      <c r="S844" s="61">
        <f t="shared" si="173"/>
        <v>2.8962276554077016E-2</v>
      </c>
    </row>
    <row r="845" spans="1:19" x14ac:dyDescent="0.25">
      <c r="A845" s="7">
        <v>42476</v>
      </c>
      <c r="B845" s="9">
        <v>2999.38</v>
      </c>
      <c r="C845" t="e">
        <f>+VLOOKUP($A845,'USD X Barril WTI'!$A$6060:$B$8189,2,0)</f>
        <v>#N/A</v>
      </c>
      <c r="D845" s="36">
        <f>+IFERROR(VLOOKUP($A845,'TASA INTERVENCIÓN'!$A$9:$B$4757,2,0),D844)</f>
        <v>6.5000000000000002E-2</v>
      </c>
      <c r="E845" s="36">
        <v>5.0000000000000001E-3</v>
      </c>
      <c r="F845">
        <f t="shared" si="183"/>
        <v>5.9701492537313383E-2</v>
      </c>
      <c r="G845">
        <f t="shared" si="184"/>
        <v>1.0144009365076592</v>
      </c>
      <c r="H845" s="56">
        <f t="shared" si="174"/>
        <v>26.413380447543375</v>
      </c>
      <c r="I845" s="55">
        <f t="shared" si="175"/>
        <v>3095.4006418374297</v>
      </c>
      <c r="J845" s="33">
        <f t="shared" si="171"/>
        <v>3334.4824566811917</v>
      </c>
      <c r="K845" s="34">
        <f t="shared" si="172"/>
        <v>335.1024566811916</v>
      </c>
      <c r="L845" s="32">
        <f t="shared" si="176"/>
        <v>32407100</v>
      </c>
      <c r="M845" s="32">
        <f t="shared" si="177"/>
        <v>33344824.566811915</v>
      </c>
      <c r="N845" s="34">
        <f t="shared" si="178"/>
        <v>29993800</v>
      </c>
      <c r="O845" s="34">
        <f t="shared" si="179"/>
        <v>937724.56681191549</v>
      </c>
      <c r="P845" s="34">
        <f t="shared" si="180"/>
        <v>-2413300</v>
      </c>
      <c r="Q845" s="60">
        <f t="shared" si="182"/>
        <v>-1475575.4331880845</v>
      </c>
      <c r="R845" s="60">
        <f t="shared" si="181"/>
        <v>937724.56681191549</v>
      </c>
      <c r="S845" s="61">
        <f t="shared" si="173"/>
        <v>2.8935775395265713E-2</v>
      </c>
    </row>
    <row r="846" spans="1:19" x14ac:dyDescent="0.25">
      <c r="A846" s="7">
        <v>42477</v>
      </c>
      <c r="B846" s="8">
        <v>2999.38</v>
      </c>
      <c r="C846" t="e">
        <f>+VLOOKUP($A846,'USD X Barril WTI'!$A$6060:$B$8189,2,0)</f>
        <v>#N/A</v>
      </c>
      <c r="D846" s="36">
        <f>+IFERROR(VLOOKUP($A846,'TASA INTERVENCIÓN'!$A$9:$B$4757,2,0),D845)</f>
        <v>6.5000000000000002E-2</v>
      </c>
      <c r="E846" s="36">
        <v>5.0000000000000001E-3</v>
      </c>
      <c r="F846">
        <f t="shared" si="183"/>
        <v>5.9701492537313383E-2</v>
      </c>
      <c r="G846">
        <f t="shared" si="184"/>
        <v>1.0144009365076592</v>
      </c>
      <c r="H846" s="56">
        <f t="shared" si="174"/>
        <v>26.413380447543375</v>
      </c>
      <c r="I846" s="55">
        <f t="shared" si="175"/>
        <v>3095.4006418374297</v>
      </c>
      <c r="J846" s="33">
        <f t="shared" si="171"/>
        <v>3388.3850066429886</v>
      </c>
      <c r="K846" s="34">
        <f t="shared" si="172"/>
        <v>389.00500664298852</v>
      </c>
      <c r="L846" s="32">
        <f t="shared" si="176"/>
        <v>32939400</v>
      </c>
      <c r="M846" s="32">
        <f t="shared" si="177"/>
        <v>33883850.066429883</v>
      </c>
      <c r="N846" s="34">
        <f t="shared" si="178"/>
        <v>29993800</v>
      </c>
      <c r="O846" s="34">
        <f t="shared" si="179"/>
        <v>944450.06642988324</v>
      </c>
      <c r="P846" s="34">
        <f t="shared" si="180"/>
        <v>-2945600</v>
      </c>
      <c r="Q846" s="60">
        <f t="shared" si="182"/>
        <v>-2001149.9335701168</v>
      </c>
      <c r="R846" s="60">
        <f t="shared" si="181"/>
        <v>944450.06642988324</v>
      </c>
      <c r="S846" s="61">
        <f t="shared" si="173"/>
        <v>2.8672351847024633E-2</v>
      </c>
    </row>
    <row r="847" spans="1:19" x14ac:dyDescent="0.25">
      <c r="A847" s="7">
        <v>42478</v>
      </c>
      <c r="B847" s="9">
        <v>2999.38</v>
      </c>
      <c r="C847">
        <f>+VLOOKUP($A847,'USD X Barril WTI'!$A$6060:$B$8189,2,0)</f>
        <v>39.74</v>
      </c>
      <c r="D847" s="36">
        <f>+IFERROR(VLOOKUP($A847,'TASA INTERVENCIÓN'!$A$9:$B$4757,2,0),D846)</f>
        <v>6.5000000000000002E-2</v>
      </c>
      <c r="E847" s="36">
        <v>5.0000000000000001E-3</v>
      </c>
      <c r="F847">
        <f t="shared" si="183"/>
        <v>5.9701492537313383E-2</v>
      </c>
      <c r="G847">
        <f t="shared" si="184"/>
        <v>1.0144009365076592</v>
      </c>
      <c r="H847" s="56">
        <f t="shared" si="174"/>
        <v>26.413380447543375</v>
      </c>
      <c r="I847" s="55">
        <f t="shared" si="175"/>
        <v>3095.4006418374297</v>
      </c>
      <c r="J847" s="33">
        <f t="shared" si="171"/>
        <v>3388.3850066429886</v>
      </c>
      <c r="K847" s="34">
        <f t="shared" si="172"/>
        <v>389.00500664298852</v>
      </c>
      <c r="L847" s="32">
        <f t="shared" si="176"/>
        <v>32939400</v>
      </c>
      <c r="M847" s="32">
        <f t="shared" si="177"/>
        <v>33883850.066429883</v>
      </c>
      <c r="N847" s="34">
        <f t="shared" si="178"/>
        <v>29993800</v>
      </c>
      <c r="O847" s="34">
        <f t="shared" si="179"/>
        <v>944450.06642988324</v>
      </c>
      <c r="P847" s="34">
        <f t="shared" si="180"/>
        <v>-2945600</v>
      </c>
      <c r="Q847" s="60">
        <f t="shared" si="182"/>
        <v>-2001149.9335701168</v>
      </c>
      <c r="R847" s="60">
        <f t="shared" si="181"/>
        <v>944450.06642988324</v>
      </c>
      <c r="S847" s="61">
        <f t="shared" si="173"/>
        <v>2.8672351847024633E-2</v>
      </c>
    </row>
    <row r="848" spans="1:19" x14ac:dyDescent="0.25">
      <c r="A848" s="7">
        <v>42479</v>
      </c>
      <c r="B848" s="8">
        <v>2995.86</v>
      </c>
      <c r="C848">
        <f>+VLOOKUP($A848,'USD X Barril WTI'!$A$6060:$B$8189,2,0)</f>
        <v>40.880000000000003</v>
      </c>
      <c r="D848" s="36">
        <f>+IFERROR(VLOOKUP($A848,'TASA INTERVENCIÓN'!$A$9:$B$4757,2,0),D847)</f>
        <v>6.5000000000000002E-2</v>
      </c>
      <c r="E848" s="36">
        <v>5.0000000000000001E-3</v>
      </c>
      <c r="F848">
        <f t="shared" si="183"/>
        <v>5.9701492537313383E-2</v>
      </c>
      <c r="G848">
        <f t="shared" si="184"/>
        <v>1.0144009365076592</v>
      </c>
      <c r="H848" s="56">
        <f t="shared" si="174"/>
        <v>26.413380447543375</v>
      </c>
      <c r="I848" s="55">
        <f t="shared" si="175"/>
        <v>3091.8299505409227</v>
      </c>
      <c r="J848" s="33">
        <f t="shared" si="171"/>
        <v>3388.3850066429886</v>
      </c>
      <c r="K848" s="34">
        <f t="shared" si="172"/>
        <v>392.5250066429885</v>
      </c>
      <c r="L848" s="32">
        <f t="shared" si="176"/>
        <v>32939400</v>
      </c>
      <c r="M848" s="32">
        <f t="shared" si="177"/>
        <v>33883850.066429883</v>
      </c>
      <c r="N848" s="34">
        <f t="shared" si="178"/>
        <v>29958600</v>
      </c>
      <c r="O848" s="34">
        <f t="shared" si="179"/>
        <v>944450.06642988324</v>
      </c>
      <c r="P848" s="34">
        <f t="shared" si="180"/>
        <v>-2980800</v>
      </c>
      <c r="Q848" s="60">
        <f t="shared" si="182"/>
        <v>-2036349.9335701168</v>
      </c>
      <c r="R848" s="60">
        <f t="shared" si="181"/>
        <v>944450.06642988324</v>
      </c>
      <c r="S848" s="61">
        <f t="shared" si="173"/>
        <v>2.8672351847024633E-2</v>
      </c>
    </row>
    <row r="849" spans="1:19" x14ac:dyDescent="0.25">
      <c r="A849" s="7">
        <v>42480</v>
      </c>
      <c r="B849" s="9">
        <v>2912.2</v>
      </c>
      <c r="C849">
        <f>+VLOOKUP($A849,'USD X Barril WTI'!$A$6060:$B$8189,2,0)</f>
        <v>42.72</v>
      </c>
      <c r="D849" s="36">
        <f>+IFERROR(VLOOKUP($A849,'TASA INTERVENCIÓN'!$A$9:$B$4757,2,0),D848)</f>
        <v>6.5000000000000002E-2</v>
      </c>
      <c r="E849" s="36">
        <v>5.0000000000000001E-3</v>
      </c>
      <c r="F849">
        <f t="shared" si="183"/>
        <v>5.9701492537313383E-2</v>
      </c>
      <c r="G849">
        <f t="shared" si="184"/>
        <v>1.0144009365076592</v>
      </c>
      <c r="H849" s="56">
        <f t="shared" si="174"/>
        <v>26.413380447543375</v>
      </c>
      <c r="I849" s="55">
        <f t="shared" si="175"/>
        <v>3006.9651681926916</v>
      </c>
      <c r="J849" s="33">
        <f t="shared" si="171"/>
        <v>3388.3850066429886</v>
      </c>
      <c r="K849" s="34">
        <f t="shared" si="172"/>
        <v>476.18500664298881</v>
      </c>
      <c r="L849" s="32">
        <f t="shared" si="176"/>
        <v>32939400</v>
      </c>
      <c r="M849" s="32">
        <f t="shared" si="177"/>
        <v>33883850.066429883</v>
      </c>
      <c r="N849" s="34">
        <f t="shared" si="178"/>
        <v>29122000</v>
      </c>
      <c r="O849" s="34">
        <f t="shared" si="179"/>
        <v>944450.06642988324</v>
      </c>
      <c r="P849" s="34">
        <f t="shared" si="180"/>
        <v>-3817400</v>
      </c>
      <c r="Q849" s="60">
        <f t="shared" si="182"/>
        <v>-2872949.9335701168</v>
      </c>
      <c r="R849" s="60">
        <f t="shared" si="181"/>
        <v>944450.06642988324</v>
      </c>
      <c r="S849" s="61">
        <f t="shared" si="173"/>
        <v>2.8672351847024633E-2</v>
      </c>
    </row>
    <row r="850" spans="1:19" x14ac:dyDescent="0.25">
      <c r="A850" s="7">
        <v>42481</v>
      </c>
      <c r="B850" s="8">
        <v>2899.92</v>
      </c>
      <c r="C850">
        <f>+VLOOKUP($A850,'USD X Barril WTI'!$A$6060:$B$8189,2,0)</f>
        <v>43.18</v>
      </c>
      <c r="D850" s="36">
        <f>+IFERROR(VLOOKUP($A850,'TASA INTERVENCIÓN'!$A$9:$B$4757,2,0),D849)</f>
        <v>6.5000000000000002E-2</v>
      </c>
      <c r="E850" s="36">
        <v>5.0000000000000001E-3</v>
      </c>
      <c r="F850">
        <f t="shared" si="183"/>
        <v>5.9701492537313383E-2</v>
      </c>
      <c r="G850">
        <f t="shared" si="184"/>
        <v>1.0144009365076592</v>
      </c>
      <c r="H850" s="56">
        <f t="shared" si="174"/>
        <v>26.413380447543375</v>
      </c>
      <c r="I850" s="55">
        <f t="shared" si="175"/>
        <v>2994.5083246923778</v>
      </c>
      <c r="J850" s="33">
        <f t="shared" si="171"/>
        <v>3391.9494811097461</v>
      </c>
      <c r="K850" s="34">
        <f t="shared" si="172"/>
        <v>492.02948110974603</v>
      </c>
      <c r="L850" s="32">
        <f t="shared" si="176"/>
        <v>32974600</v>
      </c>
      <c r="M850" s="32">
        <f t="shared" si="177"/>
        <v>33919494.811097458</v>
      </c>
      <c r="N850" s="34">
        <f t="shared" si="178"/>
        <v>28999200</v>
      </c>
      <c r="O850" s="34">
        <f t="shared" si="179"/>
        <v>944894.811097458</v>
      </c>
      <c r="P850" s="34">
        <f t="shared" si="180"/>
        <v>-3975400</v>
      </c>
      <c r="Q850" s="60">
        <f t="shared" si="182"/>
        <v>-3030505.188902542</v>
      </c>
      <c r="R850" s="60">
        <f t="shared" si="181"/>
        <v>944894.811097458</v>
      </c>
      <c r="S850" s="61">
        <f t="shared" si="173"/>
        <v>2.8655231939051815E-2</v>
      </c>
    </row>
    <row r="851" spans="1:19" x14ac:dyDescent="0.25">
      <c r="A851" s="7">
        <v>42482</v>
      </c>
      <c r="B851" s="9">
        <v>2928.7</v>
      </c>
      <c r="C851">
        <f>+VLOOKUP($A851,'USD X Barril WTI'!$A$6060:$B$8189,2,0)</f>
        <v>42.76</v>
      </c>
      <c r="D851" s="36">
        <f>+IFERROR(VLOOKUP($A851,'TASA INTERVENCIÓN'!$A$9:$B$4757,2,0),D850)</f>
        <v>6.5000000000000002E-2</v>
      </c>
      <c r="E851" s="36">
        <v>5.0000000000000001E-3</v>
      </c>
      <c r="F851">
        <f t="shared" si="183"/>
        <v>5.9701492537313383E-2</v>
      </c>
      <c r="G851">
        <f t="shared" si="184"/>
        <v>1.0144009365076592</v>
      </c>
      <c r="H851" s="56">
        <f t="shared" si="174"/>
        <v>26.413380447543375</v>
      </c>
      <c r="I851" s="55">
        <f t="shared" si="175"/>
        <v>3023.7027836450679</v>
      </c>
      <c r="J851" s="33">
        <f t="shared" si="171"/>
        <v>3452.9202219175572</v>
      </c>
      <c r="K851" s="34">
        <f t="shared" si="172"/>
        <v>524.22022191755741</v>
      </c>
      <c r="L851" s="32">
        <f t="shared" si="176"/>
        <v>33576700</v>
      </c>
      <c r="M851" s="32">
        <f t="shared" si="177"/>
        <v>34529202.21917557</v>
      </c>
      <c r="N851" s="34">
        <f t="shared" si="178"/>
        <v>29287000</v>
      </c>
      <c r="O851" s="34">
        <f t="shared" si="179"/>
        <v>952502.21917556971</v>
      </c>
      <c r="P851" s="34">
        <f t="shared" si="180"/>
        <v>-4289700</v>
      </c>
      <c r="Q851" s="60">
        <f t="shared" si="182"/>
        <v>-3337197.7808244303</v>
      </c>
      <c r="R851" s="60">
        <f t="shared" si="181"/>
        <v>952502.21917556971</v>
      </c>
      <c r="S851" s="61">
        <f t="shared" si="173"/>
        <v>2.8367952156571959E-2</v>
      </c>
    </row>
    <row r="852" spans="1:19" x14ac:dyDescent="0.25">
      <c r="A852" s="7">
        <v>42483</v>
      </c>
      <c r="B852" s="8">
        <v>2939.7</v>
      </c>
      <c r="C852" t="e">
        <f>+VLOOKUP($A852,'USD X Barril WTI'!$A$6060:$B$8189,2,0)</f>
        <v>#N/A</v>
      </c>
      <c r="D852" s="36">
        <f>+IFERROR(VLOOKUP($A852,'TASA INTERVENCIÓN'!$A$9:$B$4757,2,0),D851)</f>
        <v>6.5000000000000002E-2</v>
      </c>
      <c r="E852" s="36">
        <v>5.0000000000000001E-3</v>
      </c>
      <c r="F852">
        <f t="shared" si="183"/>
        <v>5.9701492537313383E-2</v>
      </c>
      <c r="G852">
        <f t="shared" si="184"/>
        <v>1.0144009365076592</v>
      </c>
      <c r="H852" s="56">
        <f t="shared" si="174"/>
        <v>26.413380447543375</v>
      </c>
      <c r="I852" s="55">
        <f t="shared" si="175"/>
        <v>3034.8611939466523</v>
      </c>
      <c r="J852" s="33">
        <f t="shared" si="171"/>
        <v>3463.8769303636709</v>
      </c>
      <c r="K852" s="34">
        <f t="shared" si="172"/>
        <v>524.17693036367109</v>
      </c>
      <c r="L852" s="32">
        <f t="shared" si="176"/>
        <v>33684900</v>
      </c>
      <c r="M852" s="32">
        <f t="shared" si="177"/>
        <v>34638769.303636707</v>
      </c>
      <c r="N852" s="34">
        <f t="shared" si="178"/>
        <v>29397000</v>
      </c>
      <c r="O852" s="34">
        <f t="shared" si="179"/>
        <v>953869.30363670737</v>
      </c>
      <c r="P852" s="34">
        <f t="shared" si="180"/>
        <v>-4287900</v>
      </c>
      <c r="Q852" s="60">
        <f t="shared" si="182"/>
        <v>-3334030.6963632926</v>
      </c>
      <c r="R852" s="60">
        <f t="shared" si="181"/>
        <v>953869.30363670737</v>
      </c>
      <c r="S852" s="61">
        <f t="shared" si="173"/>
        <v>2.8317415329619722E-2</v>
      </c>
    </row>
    <row r="853" spans="1:19" x14ac:dyDescent="0.25">
      <c r="A853" s="7">
        <v>42484</v>
      </c>
      <c r="B853" s="9">
        <v>2939.7</v>
      </c>
      <c r="C853" t="e">
        <f>+VLOOKUP($A853,'USD X Barril WTI'!$A$6060:$B$8189,2,0)</f>
        <v>#N/A</v>
      </c>
      <c r="D853" s="36">
        <f>+IFERROR(VLOOKUP($A853,'TASA INTERVENCIÓN'!$A$9:$B$4757,2,0),D852)</f>
        <v>6.5000000000000002E-2</v>
      </c>
      <c r="E853" s="36">
        <v>5.0000000000000001E-3</v>
      </c>
      <c r="F853">
        <f t="shared" si="183"/>
        <v>5.9701492537313383E-2</v>
      </c>
      <c r="G853">
        <f t="shared" si="184"/>
        <v>1.0144009365076592</v>
      </c>
      <c r="H853" s="56">
        <f t="shared" si="174"/>
        <v>26.413380447543375</v>
      </c>
      <c r="I853" s="55">
        <f t="shared" si="175"/>
        <v>3034.8611939466523</v>
      </c>
      <c r="J853" s="33">
        <f t="shared" si="171"/>
        <v>3376.0308621843383</v>
      </c>
      <c r="K853" s="34">
        <f t="shared" si="172"/>
        <v>436.33086218433846</v>
      </c>
      <c r="L853" s="32">
        <f t="shared" si="176"/>
        <v>32817399.999999996</v>
      </c>
      <c r="M853" s="32">
        <f t="shared" si="177"/>
        <v>33760308.621843383</v>
      </c>
      <c r="N853" s="34">
        <f t="shared" si="178"/>
        <v>29397000</v>
      </c>
      <c r="O853" s="34">
        <f t="shared" si="179"/>
        <v>942908.62184338644</v>
      </c>
      <c r="P853" s="34">
        <f t="shared" si="180"/>
        <v>-3420399.9999999963</v>
      </c>
      <c r="Q853" s="60">
        <f t="shared" si="182"/>
        <v>-2477491.3781566098</v>
      </c>
      <c r="R853" s="60">
        <f t="shared" si="181"/>
        <v>942908.62184338644</v>
      </c>
      <c r="S853" s="61">
        <f t="shared" si="173"/>
        <v>2.873197211977142E-2</v>
      </c>
    </row>
    <row r="854" spans="1:19" x14ac:dyDescent="0.25">
      <c r="A854" s="7">
        <v>42485</v>
      </c>
      <c r="B854" s="8">
        <v>2939.7</v>
      </c>
      <c r="C854">
        <f>+VLOOKUP($A854,'USD X Barril WTI'!$A$6060:$B$8189,2,0)</f>
        <v>41.67</v>
      </c>
      <c r="D854" s="36">
        <f>+IFERROR(VLOOKUP($A854,'TASA INTERVENCIÓN'!$A$9:$B$4757,2,0),D853)</f>
        <v>6.5000000000000002E-2</v>
      </c>
      <c r="E854" s="36">
        <v>5.0000000000000001E-3</v>
      </c>
      <c r="F854">
        <f t="shared" si="183"/>
        <v>5.9701492537313383E-2</v>
      </c>
      <c r="G854">
        <f t="shared" si="184"/>
        <v>1.0144009365076592</v>
      </c>
      <c r="H854" s="56">
        <f t="shared" si="174"/>
        <v>26.413380447543375</v>
      </c>
      <c r="I854" s="55">
        <f t="shared" si="175"/>
        <v>3034.8611939466523</v>
      </c>
      <c r="J854" s="33">
        <f t="shared" si="171"/>
        <v>3376.0308621843383</v>
      </c>
      <c r="K854" s="34">
        <f t="shared" si="172"/>
        <v>436.33086218433846</v>
      </c>
      <c r="L854" s="32">
        <f t="shared" si="176"/>
        <v>32817399.999999996</v>
      </c>
      <c r="M854" s="32">
        <f t="shared" si="177"/>
        <v>33760308.621843383</v>
      </c>
      <c r="N854" s="34">
        <f t="shared" si="178"/>
        <v>29397000</v>
      </c>
      <c r="O854" s="34">
        <f t="shared" si="179"/>
        <v>942908.62184338644</v>
      </c>
      <c r="P854" s="34">
        <f t="shared" si="180"/>
        <v>-3420399.9999999963</v>
      </c>
      <c r="Q854" s="60">
        <f t="shared" si="182"/>
        <v>-2477491.3781566098</v>
      </c>
      <c r="R854" s="60">
        <f t="shared" si="181"/>
        <v>942908.62184338644</v>
      </c>
      <c r="S854" s="61">
        <f t="shared" si="173"/>
        <v>2.873197211977142E-2</v>
      </c>
    </row>
    <row r="855" spans="1:19" x14ac:dyDescent="0.25">
      <c r="A855" s="7">
        <v>42486</v>
      </c>
      <c r="B855" s="9">
        <v>2962.08</v>
      </c>
      <c r="C855">
        <f>+VLOOKUP($A855,'USD X Barril WTI'!$A$6060:$B$8189,2,0)</f>
        <v>42.52</v>
      </c>
      <c r="D855" s="36">
        <f>+IFERROR(VLOOKUP($A855,'TASA INTERVENCIÓN'!$A$9:$B$4757,2,0),D854)</f>
        <v>6.5000000000000002E-2</v>
      </c>
      <c r="E855" s="36">
        <v>5.0000000000000001E-3</v>
      </c>
      <c r="F855">
        <f t="shared" si="183"/>
        <v>5.9701492537313383E-2</v>
      </c>
      <c r="G855">
        <f t="shared" si="184"/>
        <v>1.0144009365076592</v>
      </c>
      <c r="H855" s="56">
        <f t="shared" si="174"/>
        <v>26.413380447543375</v>
      </c>
      <c r="I855" s="55">
        <f t="shared" si="175"/>
        <v>3057.5634869056939</v>
      </c>
      <c r="J855" s="33">
        <f t="shared" si="171"/>
        <v>3376.0308621843383</v>
      </c>
      <c r="K855" s="34">
        <f t="shared" si="172"/>
        <v>413.95086218433835</v>
      </c>
      <c r="L855" s="32">
        <f t="shared" si="176"/>
        <v>32817399.999999996</v>
      </c>
      <c r="M855" s="32">
        <f t="shared" si="177"/>
        <v>33760308.621843383</v>
      </c>
      <c r="N855" s="34">
        <f t="shared" si="178"/>
        <v>29620800</v>
      </c>
      <c r="O855" s="34">
        <f t="shared" si="179"/>
        <v>942908.62184338644</v>
      </c>
      <c r="P855" s="34">
        <f t="shared" si="180"/>
        <v>-3196599.9999999963</v>
      </c>
      <c r="Q855" s="60">
        <f t="shared" si="182"/>
        <v>-2253691.3781566098</v>
      </c>
      <c r="R855" s="60">
        <f t="shared" si="181"/>
        <v>942908.62184338644</v>
      </c>
      <c r="S855" s="61">
        <f t="shared" si="173"/>
        <v>2.873197211977142E-2</v>
      </c>
    </row>
    <row r="856" spans="1:19" x14ac:dyDescent="0.25">
      <c r="A856" s="7">
        <v>42487</v>
      </c>
      <c r="B856" s="8">
        <v>2945.37</v>
      </c>
      <c r="C856">
        <f>+VLOOKUP($A856,'USD X Barril WTI'!$A$6060:$B$8189,2,0)</f>
        <v>45.29</v>
      </c>
      <c r="D856" s="36">
        <f>+IFERROR(VLOOKUP($A856,'TASA INTERVENCIÓN'!$A$9:$B$4757,2,0),D855)</f>
        <v>6.5000000000000002E-2</v>
      </c>
      <c r="E856" s="36">
        <v>5.0000000000000001E-3</v>
      </c>
      <c r="F856">
        <f t="shared" si="183"/>
        <v>5.9701492537313383E-2</v>
      </c>
      <c r="G856">
        <f t="shared" si="184"/>
        <v>1.0144009365076592</v>
      </c>
      <c r="H856" s="56">
        <f t="shared" si="174"/>
        <v>26.413380447543375</v>
      </c>
      <c r="I856" s="55">
        <f t="shared" si="175"/>
        <v>3040.6128472566506</v>
      </c>
      <c r="J856" s="33">
        <f t="shared" si="171"/>
        <v>3457.6897317864295</v>
      </c>
      <c r="K856" s="34">
        <f t="shared" si="172"/>
        <v>512.31973178642966</v>
      </c>
      <c r="L856" s="32">
        <f t="shared" si="176"/>
        <v>33623800</v>
      </c>
      <c r="M856" s="32">
        <f t="shared" si="177"/>
        <v>34576897.317864299</v>
      </c>
      <c r="N856" s="34">
        <f t="shared" si="178"/>
        <v>29453700</v>
      </c>
      <c r="O856" s="34">
        <f t="shared" si="179"/>
        <v>953097.31786429882</v>
      </c>
      <c r="P856" s="34">
        <f t="shared" si="180"/>
        <v>-4170100</v>
      </c>
      <c r="Q856" s="60">
        <f t="shared" si="182"/>
        <v>-3217002.6821357012</v>
      </c>
      <c r="R856" s="60">
        <f t="shared" si="181"/>
        <v>953097.31786429882</v>
      </c>
      <c r="S856" s="61">
        <f t="shared" si="173"/>
        <v>2.8345913247886878E-2</v>
      </c>
    </row>
    <row r="857" spans="1:19" x14ac:dyDescent="0.25">
      <c r="A857" s="7">
        <v>42488</v>
      </c>
      <c r="B857" s="9">
        <v>2943.23</v>
      </c>
      <c r="C857">
        <f>+VLOOKUP($A857,'USD X Barril WTI'!$A$6060:$B$8189,2,0)</f>
        <v>46.03</v>
      </c>
      <c r="D857" s="36">
        <f>+IFERROR(VLOOKUP($A857,'TASA INTERVENCIÓN'!$A$9:$B$4757,2,0),D856)</f>
        <v>6.5000000000000002E-2</v>
      </c>
      <c r="E857" s="36">
        <v>5.0000000000000001E-3</v>
      </c>
      <c r="F857">
        <f t="shared" si="183"/>
        <v>5.9701492537313383E-2</v>
      </c>
      <c r="G857">
        <f t="shared" si="184"/>
        <v>1.0144009365076592</v>
      </c>
      <c r="H857" s="56">
        <f t="shared" si="174"/>
        <v>26.413380447543375</v>
      </c>
      <c r="I857" s="55">
        <f t="shared" si="175"/>
        <v>3038.4420292525247</v>
      </c>
      <c r="J857" s="33">
        <f t="shared" si="171"/>
        <v>3471.2792906909444</v>
      </c>
      <c r="K857" s="34">
        <f t="shared" si="172"/>
        <v>528.04929069094442</v>
      </c>
      <c r="L857" s="32">
        <f t="shared" si="176"/>
        <v>33758000</v>
      </c>
      <c r="M857" s="32">
        <f t="shared" si="177"/>
        <v>34712792.906909443</v>
      </c>
      <c r="N857" s="34">
        <f t="shared" si="178"/>
        <v>29432300</v>
      </c>
      <c r="O857" s="34">
        <f t="shared" si="179"/>
        <v>954792.90690944344</v>
      </c>
      <c r="P857" s="34">
        <f t="shared" si="180"/>
        <v>-4325700</v>
      </c>
      <c r="Q857" s="60">
        <f t="shared" si="182"/>
        <v>-3370907.0930905566</v>
      </c>
      <c r="R857" s="60">
        <f t="shared" si="181"/>
        <v>954792.90690944344</v>
      </c>
      <c r="S857" s="61">
        <f t="shared" si="173"/>
        <v>2.8283455978122027E-2</v>
      </c>
    </row>
    <row r="858" spans="1:19" x14ac:dyDescent="0.25">
      <c r="A858" s="7">
        <v>42489</v>
      </c>
      <c r="B858" s="8">
        <v>2885.72</v>
      </c>
      <c r="C858">
        <f>+VLOOKUP($A858,'USD X Barril WTI'!$A$6060:$B$8189,2,0)</f>
        <v>45.98</v>
      </c>
      <c r="D858" s="36">
        <f>+IFERROR(VLOOKUP($A858,'TASA INTERVENCIÓN'!$A$9:$B$4757,2,0),D857)</f>
        <v>6.5000000000000002E-2</v>
      </c>
      <c r="E858" s="36">
        <v>5.0000000000000001E-3</v>
      </c>
      <c r="F858">
        <f t="shared" si="183"/>
        <v>5.9701492537313383E-2</v>
      </c>
      <c r="G858">
        <f t="shared" si="184"/>
        <v>1.0144009365076592</v>
      </c>
      <c r="H858" s="56">
        <f t="shared" si="174"/>
        <v>26.413380447543375</v>
      </c>
      <c r="I858" s="55">
        <f t="shared" si="175"/>
        <v>2980.1038313939689</v>
      </c>
      <c r="J858" s="33">
        <f t="shared" si="171"/>
        <v>3461.9934296511233</v>
      </c>
      <c r="K858" s="34">
        <f t="shared" si="172"/>
        <v>576.27342965112348</v>
      </c>
      <c r="L858" s="32">
        <f t="shared" si="176"/>
        <v>33666300</v>
      </c>
      <c r="M858" s="32">
        <f t="shared" si="177"/>
        <v>34619934.296511233</v>
      </c>
      <c r="N858" s="34">
        <f t="shared" si="178"/>
        <v>28857199.999999996</v>
      </c>
      <c r="O858" s="34">
        <f t="shared" si="179"/>
        <v>953634.29651123285</v>
      </c>
      <c r="P858" s="34">
        <f t="shared" si="180"/>
        <v>-4809100.0000000037</v>
      </c>
      <c r="Q858" s="60">
        <f t="shared" si="182"/>
        <v>-3855465.7034887709</v>
      </c>
      <c r="R858" s="60">
        <f t="shared" si="181"/>
        <v>953634.29651123285</v>
      </c>
      <c r="S858" s="61">
        <f t="shared" si="173"/>
        <v>2.8326079685359926E-2</v>
      </c>
    </row>
    <row r="859" spans="1:19" x14ac:dyDescent="0.25">
      <c r="A859" s="7">
        <v>42490</v>
      </c>
      <c r="B859" s="9">
        <v>2851.14</v>
      </c>
      <c r="C859" t="e">
        <f>+VLOOKUP($A859,'USD X Barril WTI'!$A$6060:$B$8189,2,0)</f>
        <v>#N/A</v>
      </c>
      <c r="D859" s="36">
        <f>+IFERROR(VLOOKUP($A859,'TASA INTERVENCIÓN'!$A$9:$B$4757,2,0),D858)</f>
        <v>6.5000000000000002E-2</v>
      </c>
      <c r="E859" s="36">
        <v>5.0000000000000001E-3</v>
      </c>
      <c r="F859">
        <f t="shared" si="183"/>
        <v>5.9701492537313383E-2</v>
      </c>
      <c r="G859">
        <f t="shared" si="184"/>
        <v>1.0144009365076592</v>
      </c>
      <c r="H859" s="56">
        <f t="shared" si="174"/>
        <v>26.413380447543375</v>
      </c>
      <c r="I859" s="55">
        <f t="shared" si="175"/>
        <v>2945.0258470095341</v>
      </c>
      <c r="J859" s="33">
        <f t="shared" si="171"/>
        <v>3397.478467072388</v>
      </c>
      <c r="K859" s="34">
        <f t="shared" si="172"/>
        <v>546.33846707238808</v>
      </c>
      <c r="L859" s="32">
        <f t="shared" si="176"/>
        <v>33029200</v>
      </c>
      <c r="M859" s="32">
        <f t="shared" si="177"/>
        <v>33974784.670723878</v>
      </c>
      <c r="N859" s="34">
        <f t="shared" si="178"/>
        <v>28511400</v>
      </c>
      <c r="O859" s="34">
        <f t="shared" si="179"/>
        <v>945584.67072387785</v>
      </c>
      <c r="P859" s="34">
        <f t="shared" si="180"/>
        <v>-4517800</v>
      </c>
      <c r="Q859" s="60">
        <f t="shared" si="182"/>
        <v>-3572215.3292761222</v>
      </c>
      <c r="R859" s="60">
        <f t="shared" si="181"/>
        <v>945584.67072387785</v>
      </c>
      <c r="S859" s="61">
        <f t="shared" si="173"/>
        <v>2.8628748826004802E-2</v>
      </c>
    </row>
    <row r="860" spans="1:19" x14ac:dyDescent="0.25">
      <c r="A860" s="7">
        <v>42491</v>
      </c>
      <c r="B860" s="8">
        <v>2851.14</v>
      </c>
      <c r="C860" t="e">
        <f>+VLOOKUP($A860,'USD X Barril WTI'!$A$6060:$B$8189,2,0)</f>
        <v>#N/A</v>
      </c>
      <c r="D860" s="36">
        <f>+IFERROR(VLOOKUP($A860,'TASA INTERVENCIÓN'!$A$9:$B$4757,2,0),D859)</f>
        <v>6.5000000000000002E-2</v>
      </c>
      <c r="E860" s="36">
        <v>5.0000000000000001E-3</v>
      </c>
      <c r="F860">
        <f t="shared" si="183"/>
        <v>5.9701492537313383E-2</v>
      </c>
      <c r="G860">
        <f t="shared" si="184"/>
        <v>1.0144009365076592</v>
      </c>
      <c r="H860" s="56">
        <f t="shared" si="174"/>
        <v>26.413380447543375</v>
      </c>
      <c r="I860" s="55">
        <f t="shared" si="175"/>
        <v>2945.0258470095341</v>
      </c>
      <c r="J860" s="33">
        <f t="shared" si="171"/>
        <v>3381.6712379740666</v>
      </c>
      <c r="K860" s="34">
        <f t="shared" si="172"/>
        <v>530.5312379740667</v>
      </c>
      <c r="L860" s="32">
        <f t="shared" si="176"/>
        <v>32873100</v>
      </c>
      <c r="M860" s="32">
        <f t="shared" si="177"/>
        <v>33816712.379740663</v>
      </c>
      <c r="N860" s="34">
        <f t="shared" si="178"/>
        <v>28511400</v>
      </c>
      <c r="O860" s="34">
        <f t="shared" si="179"/>
        <v>943612.37974066287</v>
      </c>
      <c r="P860" s="34">
        <f t="shared" si="180"/>
        <v>-4361700</v>
      </c>
      <c r="Q860" s="60">
        <f t="shared" si="182"/>
        <v>-3418087.6202593371</v>
      </c>
      <c r="R860" s="60">
        <f t="shared" si="181"/>
        <v>943612.37974066287</v>
      </c>
      <c r="S860" s="61">
        <f t="shared" si="173"/>
        <v>2.8704697145710716E-2</v>
      </c>
    </row>
    <row r="861" spans="1:19" x14ac:dyDescent="0.25">
      <c r="A861" s="7">
        <v>42492</v>
      </c>
      <c r="B861" s="9">
        <v>2851.14</v>
      </c>
      <c r="C861">
        <f>+VLOOKUP($A861,'USD X Barril WTI'!$A$6060:$B$8189,2,0)</f>
        <v>44.75</v>
      </c>
      <c r="D861" s="36">
        <f>+IFERROR(VLOOKUP($A861,'TASA INTERVENCIÓN'!$A$9:$B$4757,2,0),D860)</f>
        <v>7.0000000000000007E-2</v>
      </c>
      <c r="E861" s="36">
        <v>5.0000000000000001E-3</v>
      </c>
      <c r="F861">
        <f t="shared" si="183"/>
        <v>6.4676616915423146E-2</v>
      </c>
      <c r="G861">
        <f t="shared" si="184"/>
        <v>1.0155731669976427</v>
      </c>
      <c r="H861" s="56">
        <f t="shared" si="174"/>
        <v>26.413380447543375</v>
      </c>
      <c r="I861" s="55">
        <f t="shared" si="175"/>
        <v>2948.3680402487457</v>
      </c>
      <c r="J861" s="33">
        <f t="shared" ref="J861:J924" si="185">+I769</f>
        <v>3381.6712379740666</v>
      </c>
      <c r="K861" s="34">
        <f t="shared" si="172"/>
        <v>530.5312379740667</v>
      </c>
      <c r="L861" s="32">
        <f t="shared" si="176"/>
        <v>32873100</v>
      </c>
      <c r="M861" s="32">
        <f t="shared" si="177"/>
        <v>33816712.379740663</v>
      </c>
      <c r="N861" s="34">
        <f t="shared" si="178"/>
        <v>28511400</v>
      </c>
      <c r="O861" s="34">
        <f t="shared" si="179"/>
        <v>943612.37974066287</v>
      </c>
      <c r="P861" s="34">
        <f t="shared" si="180"/>
        <v>-4361700</v>
      </c>
      <c r="Q861" s="60">
        <f t="shared" si="182"/>
        <v>-3418087.6202593371</v>
      </c>
      <c r="R861" s="60">
        <f t="shared" si="181"/>
        <v>943612.37974066287</v>
      </c>
      <c r="S861" s="61">
        <f t="shared" si="173"/>
        <v>2.8704697145710716E-2</v>
      </c>
    </row>
    <row r="862" spans="1:19" x14ac:dyDescent="0.25">
      <c r="A862" s="7">
        <v>42493</v>
      </c>
      <c r="B862" s="8">
        <v>2833.78</v>
      </c>
      <c r="C862">
        <f>+VLOOKUP($A862,'USD X Barril WTI'!$A$6060:$B$8189,2,0)</f>
        <v>43.65</v>
      </c>
      <c r="D862" s="36">
        <f>+IFERROR(VLOOKUP($A862,'TASA INTERVENCIÓN'!$A$9:$B$4757,2,0),D861)</f>
        <v>7.0000000000000007E-2</v>
      </c>
      <c r="E862" s="36">
        <v>5.0000000000000001E-3</v>
      </c>
      <c r="F862">
        <f t="shared" si="183"/>
        <v>6.4676616915423146E-2</v>
      </c>
      <c r="G862">
        <f t="shared" si="184"/>
        <v>1.0155731669976427</v>
      </c>
      <c r="H862" s="56">
        <f t="shared" si="174"/>
        <v>26.413380447543375</v>
      </c>
      <c r="I862" s="55">
        <f t="shared" si="175"/>
        <v>2930.7376900696668</v>
      </c>
      <c r="J862" s="33">
        <f t="shared" si="185"/>
        <v>3383.6099637030525</v>
      </c>
      <c r="K862" s="34">
        <f t="shared" si="172"/>
        <v>549.82996370305227</v>
      </c>
      <c r="L862" s="32">
        <f t="shared" si="176"/>
        <v>32873100</v>
      </c>
      <c r="M862" s="32">
        <f t="shared" si="177"/>
        <v>33836099.637030527</v>
      </c>
      <c r="N862" s="34">
        <f t="shared" si="178"/>
        <v>28337800.000000004</v>
      </c>
      <c r="O862" s="34">
        <f t="shared" si="179"/>
        <v>962999.637030527</v>
      </c>
      <c r="P862" s="34">
        <f t="shared" si="180"/>
        <v>-4535299.9999999963</v>
      </c>
      <c r="Q862" s="60">
        <f t="shared" si="182"/>
        <v>-3572300.3629694693</v>
      </c>
      <c r="R862" s="60">
        <f t="shared" si="181"/>
        <v>962999.637030527</v>
      </c>
      <c r="S862" s="61">
        <f t="shared" si="173"/>
        <v>2.9294457688217021E-2</v>
      </c>
    </row>
    <row r="863" spans="1:19" x14ac:dyDescent="0.25">
      <c r="A863" s="7">
        <v>42494</v>
      </c>
      <c r="B863" s="9">
        <v>2895.51</v>
      </c>
      <c r="C863">
        <f>+VLOOKUP($A863,'USD X Barril WTI'!$A$6060:$B$8189,2,0)</f>
        <v>43.77</v>
      </c>
      <c r="D863" s="36">
        <f>+IFERROR(VLOOKUP($A863,'TASA INTERVENCIÓN'!$A$9:$B$4757,2,0),D862)</f>
        <v>7.0000000000000007E-2</v>
      </c>
      <c r="E863" s="36">
        <v>5.0000000000000001E-3</v>
      </c>
      <c r="F863">
        <f t="shared" si="183"/>
        <v>6.4676616915423146E-2</v>
      </c>
      <c r="G863">
        <f t="shared" si="184"/>
        <v>1.0155731669976427</v>
      </c>
      <c r="H863" s="56">
        <f t="shared" si="174"/>
        <v>26.413380447543375</v>
      </c>
      <c r="I863" s="55">
        <f t="shared" si="175"/>
        <v>2993.4290216684312</v>
      </c>
      <c r="J863" s="33">
        <f t="shared" si="185"/>
        <v>3423.6424657618618</v>
      </c>
      <c r="K863" s="34">
        <f t="shared" si="172"/>
        <v>528.13246576186157</v>
      </c>
      <c r="L863" s="32">
        <f t="shared" si="176"/>
        <v>33268200</v>
      </c>
      <c r="M863" s="32">
        <f t="shared" si="177"/>
        <v>34236424.65761862</v>
      </c>
      <c r="N863" s="34">
        <f t="shared" si="178"/>
        <v>28955100.000000004</v>
      </c>
      <c r="O863" s="34">
        <f t="shared" si="179"/>
        <v>968224.6576186195</v>
      </c>
      <c r="P863" s="34">
        <f t="shared" si="180"/>
        <v>-4313099.9999999963</v>
      </c>
      <c r="Q863" s="60">
        <f t="shared" si="182"/>
        <v>-3344875.3423813768</v>
      </c>
      <c r="R863" s="60">
        <f t="shared" si="181"/>
        <v>968224.6576186195</v>
      </c>
      <c r="S863" s="61">
        <f t="shared" si="173"/>
        <v>2.9103608178940234E-2</v>
      </c>
    </row>
    <row r="864" spans="1:19" x14ac:dyDescent="0.25">
      <c r="A864" s="7">
        <v>42495</v>
      </c>
      <c r="B864" s="8">
        <v>2942.16</v>
      </c>
      <c r="C864">
        <f>+VLOOKUP($A864,'USD X Barril WTI'!$A$6060:$B$8189,2,0)</f>
        <v>44.33</v>
      </c>
      <c r="D864" s="36">
        <f>+IFERROR(VLOOKUP($A864,'TASA INTERVENCIÓN'!$A$9:$B$4757,2,0),D863)</f>
        <v>7.0000000000000007E-2</v>
      </c>
      <c r="E864" s="36">
        <v>5.0000000000000001E-3</v>
      </c>
      <c r="F864">
        <f t="shared" si="183"/>
        <v>6.4676616915423146E-2</v>
      </c>
      <c r="G864">
        <f t="shared" si="184"/>
        <v>1.0155731669976427</v>
      </c>
      <c r="H864" s="56">
        <f t="shared" si="174"/>
        <v>26.413380447543375</v>
      </c>
      <c r="I864" s="55">
        <f t="shared" si="175"/>
        <v>3040.805509908871</v>
      </c>
      <c r="J864" s="33">
        <f t="shared" si="185"/>
        <v>3485.3174442564123</v>
      </c>
      <c r="K864" s="34">
        <f t="shared" si="172"/>
        <v>543.15744425641242</v>
      </c>
      <c r="L864" s="32">
        <f t="shared" si="176"/>
        <v>33876900</v>
      </c>
      <c r="M864" s="32">
        <f t="shared" si="177"/>
        <v>34853174.442564122</v>
      </c>
      <c r="N864" s="34">
        <f t="shared" si="178"/>
        <v>29421600</v>
      </c>
      <c r="O864" s="34">
        <f t="shared" si="179"/>
        <v>976274.44256412238</v>
      </c>
      <c r="P864" s="34">
        <f t="shared" si="180"/>
        <v>-4455300</v>
      </c>
      <c r="Q864" s="60">
        <f t="shared" si="182"/>
        <v>-3479025.5574358776</v>
      </c>
      <c r="R864" s="60">
        <f t="shared" si="181"/>
        <v>976274.44256412238</v>
      </c>
      <c r="S864" s="61">
        <f t="shared" si="173"/>
        <v>2.8818293366988195E-2</v>
      </c>
    </row>
    <row r="865" spans="1:19" x14ac:dyDescent="0.25">
      <c r="A865" s="7">
        <v>42496</v>
      </c>
      <c r="B865" s="9">
        <v>2952.37</v>
      </c>
      <c r="C865">
        <f>+VLOOKUP($A865,'USD X Barril WTI'!$A$6060:$B$8189,2,0)</f>
        <v>44.58</v>
      </c>
      <c r="D865" s="36">
        <f>+IFERROR(VLOOKUP($A865,'TASA INTERVENCIÓN'!$A$9:$B$4757,2,0),D864)</f>
        <v>7.0000000000000007E-2</v>
      </c>
      <c r="E865" s="36">
        <v>5.0000000000000001E-3</v>
      </c>
      <c r="F865">
        <f t="shared" si="183"/>
        <v>6.4676616915423146E-2</v>
      </c>
      <c r="G865">
        <f t="shared" si="184"/>
        <v>1.0155731669976427</v>
      </c>
      <c r="H865" s="56">
        <f t="shared" si="174"/>
        <v>26.413380447543375</v>
      </c>
      <c r="I865" s="55">
        <f t="shared" si="175"/>
        <v>3051.174511943917</v>
      </c>
      <c r="J865" s="33">
        <f t="shared" si="185"/>
        <v>3479.7548414646412</v>
      </c>
      <c r="K865" s="34">
        <f t="shared" si="172"/>
        <v>527.38484146464134</v>
      </c>
      <c r="L865" s="32">
        <f t="shared" si="176"/>
        <v>33822000</v>
      </c>
      <c r="M865" s="32">
        <f t="shared" si="177"/>
        <v>34797548.414646409</v>
      </c>
      <c r="N865" s="34">
        <f t="shared" si="178"/>
        <v>29523700</v>
      </c>
      <c r="O865" s="34">
        <f t="shared" si="179"/>
        <v>975548.41464640945</v>
      </c>
      <c r="P865" s="34">
        <f t="shared" si="180"/>
        <v>-4298300</v>
      </c>
      <c r="Q865" s="60">
        <f t="shared" si="182"/>
        <v>-3322751.5853535905</v>
      </c>
      <c r="R865" s="60">
        <f t="shared" si="181"/>
        <v>975548.41464640945</v>
      </c>
      <c r="S865" s="61">
        <f t="shared" si="173"/>
        <v>2.8843605187345793E-2</v>
      </c>
    </row>
    <row r="866" spans="1:19" x14ac:dyDescent="0.25">
      <c r="A866" s="7">
        <v>42497</v>
      </c>
      <c r="B866" s="8">
        <v>2969.62</v>
      </c>
      <c r="C866" t="e">
        <f>+VLOOKUP($A866,'USD X Barril WTI'!$A$6060:$B$8189,2,0)</f>
        <v>#N/A</v>
      </c>
      <c r="D866" s="36">
        <f>+IFERROR(VLOOKUP($A866,'TASA INTERVENCIÓN'!$A$9:$B$4757,2,0),D865)</f>
        <v>7.0000000000000007E-2</v>
      </c>
      <c r="E866" s="36">
        <v>5.0000000000000001E-3</v>
      </c>
      <c r="F866">
        <f t="shared" si="183"/>
        <v>6.4676616915423146E-2</v>
      </c>
      <c r="G866">
        <f t="shared" si="184"/>
        <v>1.0155731669976427</v>
      </c>
      <c r="H866" s="56">
        <f t="shared" si="174"/>
        <v>26.413380447543375</v>
      </c>
      <c r="I866" s="55">
        <f t="shared" si="175"/>
        <v>3068.6931490746265</v>
      </c>
      <c r="J866" s="33">
        <f t="shared" si="185"/>
        <v>3412.4260699686188</v>
      </c>
      <c r="K866" s="34">
        <f t="shared" si="172"/>
        <v>442.80606996861889</v>
      </c>
      <c r="L866" s="32">
        <f t="shared" si="176"/>
        <v>33157500</v>
      </c>
      <c r="M866" s="32">
        <f t="shared" si="177"/>
        <v>34124260.699686185</v>
      </c>
      <c r="N866" s="34">
        <f t="shared" si="178"/>
        <v>29696200</v>
      </c>
      <c r="O866" s="34">
        <f t="shared" si="179"/>
        <v>966760.69968618453</v>
      </c>
      <c r="P866" s="34">
        <f t="shared" si="180"/>
        <v>-3461300</v>
      </c>
      <c r="Q866" s="60">
        <f t="shared" si="182"/>
        <v>-2494539.3003138155</v>
      </c>
      <c r="R866" s="60">
        <f t="shared" si="181"/>
        <v>966760.69968618453</v>
      </c>
      <c r="S866" s="61">
        <f t="shared" si="173"/>
        <v>2.9156622172545714E-2</v>
      </c>
    </row>
    <row r="867" spans="1:19" x14ac:dyDescent="0.25">
      <c r="A867" s="7">
        <v>42498</v>
      </c>
      <c r="B867" s="9">
        <v>2969.62</v>
      </c>
      <c r="C867" t="e">
        <f>+VLOOKUP($A867,'USD X Barril WTI'!$A$6060:$B$8189,2,0)</f>
        <v>#N/A</v>
      </c>
      <c r="D867" s="36">
        <f>+IFERROR(VLOOKUP($A867,'TASA INTERVENCIÓN'!$A$9:$B$4757,2,0),D866)</f>
        <v>7.0000000000000007E-2</v>
      </c>
      <c r="E867" s="36">
        <v>5.0000000000000001E-3</v>
      </c>
      <c r="F867">
        <f t="shared" si="183"/>
        <v>6.4676616915423146E-2</v>
      </c>
      <c r="G867">
        <f t="shared" si="184"/>
        <v>1.0155731669976427</v>
      </c>
      <c r="H867" s="56">
        <f t="shared" si="174"/>
        <v>26.413380447543375</v>
      </c>
      <c r="I867" s="55">
        <f t="shared" si="175"/>
        <v>3068.6931490746265</v>
      </c>
      <c r="J867" s="33">
        <f t="shared" si="185"/>
        <v>3417.228754346213</v>
      </c>
      <c r="K867" s="34">
        <f t="shared" si="172"/>
        <v>447.60875434621312</v>
      </c>
      <c r="L867" s="32">
        <f t="shared" si="176"/>
        <v>33204899.999999996</v>
      </c>
      <c r="M867" s="32">
        <f t="shared" si="177"/>
        <v>34172287.543462127</v>
      </c>
      <c r="N867" s="34">
        <f t="shared" si="178"/>
        <v>29696200</v>
      </c>
      <c r="O867" s="34">
        <f t="shared" si="179"/>
        <v>967387.54346213117</v>
      </c>
      <c r="P867" s="34">
        <f t="shared" si="180"/>
        <v>-3508699.9999999963</v>
      </c>
      <c r="Q867" s="60">
        <f t="shared" si="182"/>
        <v>-2541312.4565378651</v>
      </c>
      <c r="R867" s="60">
        <f t="shared" si="181"/>
        <v>967387.54346213117</v>
      </c>
      <c r="S867" s="61">
        <f t="shared" si="173"/>
        <v>2.9133879140191096E-2</v>
      </c>
    </row>
    <row r="868" spans="1:19" x14ac:dyDescent="0.25">
      <c r="A868" s="7">
        <v>42499</v>
      </c>
      <c r="B868" s="8">
        <v>2969.62</v>
      </c>
      <c r="C868">
        <f>+VLOOKUP($A868,'USD X Barril WTI'!$A$6060:$B$8189,2,0)</f>
        <v>43.45</v>
      </c>
      <c r="D868" s="36">
        <f>+IFERROR(VLOOKUP($A868,'TASA INTERVENCIÓN'!$A$9:$B$4757,2,0),D867)</f>
        <v>7.0000000000000007E-2</v>
      </c>
      <c r="E868" s="36">
        <v>5.0000000000000001E-3</v>
      </c>
      <c r="F868">
        <f t="shared" si="183"/>
        <v>6.4676616915423146E-2</v>
      </c>
      <c r="G868">
        <f t="shared" si="184"/>
        <v>1.0155731669976427</v>
      </c>
      <c r="H868" s="56">
        <f t="shared" si="174"/>
        <v>26.413380447543375</v>
      </c>
      <c r="I868" s="55">
        <f t="shared" si="175"/>
        <v>3068.6931490746265</v>
      </c>
      <c r="J868" s="33">
        <f t="shared" si="185"/>
        <v>3417.228754346213</v>
      </c>
      <c r="K868" s="34">
        <f t="shared" si="172"/>
        <v>447.60875434621312</v>
      </c>
      <c r="L868" s="32">
        <f t="shared" si="176"/>
        <v>33204899.999999996</v>
      </c>
      <c r="M868" s="32">
        <f t="shared" si="177"/>
        <v>34172287.543462127</v>
      </c>
      <c r="N868" s="34">
        <f t="shared" si="178"/>
        <v>29696200</v>
      </c>
      <c r="O868" s="34">
        <f t="shared" si="179"/>
        <v>967387.54346213117</v>
      </c>
      <c r="P868" s="34">
        <f t="shared" si="180"/>
        <v>-3508699.9999999963</v>
      </c>
      <c r="Q868" s="60">
        <f t="shared" si="182"/>
        <v>-2541312.4565378651</v>
      </c>
      <c r="R868" s="60">
        <f t="shared" si="181"/>
        <v>967387.54346213117</v>
      </c>
      <c r="S868" s="61">
        <f t="shared" si="173"/>
        <v>2.9133879140191096E-2</v>
      </c>
    </row>
    <row r="869" spans="1:19" x14ac:dyDescent="0.25">
      <c r="A869" s="7">
        <v>42500</v>
      </c>
      <c r="B869" s="9">
        <v>2969.62</v>
      </c>
      <c r="C869">
        <f>+VLOOKUP($A869,'USD X Barril WTI'!$A$6060:$B$8189,2,0)</f>
        <v>44.68</v>
      </c>
      <c r="D869" s="36">
        <f>+IFERROR(VLOOKUP($A869,'TASA INTERVENCIÓN'!$A$9:$B$4757,2,0),D868)</f>
        <v>7.0000000000000007E-2</v>
      </c>
      <c r="E869" s="36">
        <v>5.0000000000000001E-3</v>
      </c>
      <c r="F869">
        <f t="shared" si="183"/>
        <v>6.4676616915423146E-2</v>
      </c>
      <c r="G869">
        <f t="shared" si="184"/>
        <v>1.0155731669976427</v>
      </c>
      <c r="H869" s="56">
        <f t="shared" si="174"/>
        <v>26.413380447543375</v>
      </c>
      <c r="I869" s="55">
        <f t="shared" si="175"/>
        <v>3068.6931490746265</v>
      </c>
      <c r="J869" s="33">
        <f t="shared" si="185"/>
        <v>3417.228754346213</v>
      </c>
      <c r="K869" s="34">
        <f t="shared" ref="K869:K932" si="186">+J869-B869</f>
        <v>447.60875434621312</v>
      </c>
      <c r="L869" s="32">
        <f t="shared" si="176"/>
        <v>33204899.999999996</v>
      </c>
      <c r="M869" s="32">
        <f t="shared" si="177"/>
        <v>34172287.543462127</v>
      </c>
      <c r="N869" s="34">
        <f t="shared" si="178"/>
        <v>29696200</v>
      </c>
      <c r="O869" s="34">
        <f t="shared" si="179"/>
        <v>967387.54346213117</v>
      </c>
      <c r="P869" s="34">
        <f t="shared" si="180"/>
        <v>-3508699.9999999963</v>
      </c>
      <c r="Q869" s="60">
        <f t="shared" si="182"/>
        <v>-2541312.4565378651</v>
      </c>
      <c r="R869" s="60">
        <f t="shared" si="181"/>
        <v>967387.54346213117</v>
      </c>
      <c r="S869" s="61">
        <f t="shared" ref="S869:S932" si="187">+R869/L869</f>
        <v>2.9133879140191096E-2</v>
      </c>
    </row>
    <row r="870" spans="1:19" x14ac:dyDescent="0.25">
      <c r="A870" s="7">
        <v>42501</v>
      </c>
      <c r="B870" s="8">
        <v>2979.54</v>
      </c>
      <c r="C870">
        <f>+VLOOKUP($A870,'USD X Barril WTI'!$A$6060:$B$8189,2,0)</f>
        <v>46.21</v>
      </c>
      <c r="D870" s="36">
        <f>+IFERROR(VLOOKUP($A870,'TASA INTERVENCIÓN'!$A$9:$B$4757,2,0),D869)</f>
        <v>7.0000000000000007E-2</v>
      </c>
      <c r="E870" s="36">
        <v>5.0000000000000001E-3</v>
      </c>
      <c r="F870">
        <f t="shared" si="183"/>
        <v>6.4676616915423146E-2</v>
      </c>
      <c r="G870">
        <f t="shared" si="184"/>
        <v>1.0155731669976427</v>
      </c>
      <c r="H870" s="56">
        <f t="shared" ref="H870:H933" si="188">+_xlfn.STDEV.S(A780:A870)</f>
        <v>26.413380447543375</v>
      </c>
      <c r="I870" s="55">
        <f t="shared" ref="I870:I933" si="189">+(B870*G870)+($B$1644*H870)</f>
        <v>3078.7676348912432</v>
      </c>
      <c r="J870" s="33">
        <f t="shared" si="185"/>
        <v>3464.3740927617123</v>
      </c>
      <c r="K870" s="34">
        <f t="shared" si="186"/>
        <v>484.83409276171233</v>
      </c>
      <c r="L870" s="32">
        <f t="shared" ref="L870:L933" si="190">+$L$99*B778</f>
        <v>33670200</v>
      </c>
      <c r="M870" s="32">
        <f t="shared" ref="M870:M933" si="191">+($L$99*I778)</f>
        <v>34643740.927617125</v>
      </c>
      <c r="N870" s="34">
        <f t="shared" ref="N870:N933" si="192">+$L$99*B870</f>
        <v>29795400</v>
      </c>
      <c r="O870" s="34">
        <f t="shared" ref="O870:O933" si="193">+M870-L870</f>
        <v>973540.92761712521</v>
      </c>
      <c r="P870" s="34">
        <f t="shared" ref="P870:P933" si="194">+N870-L870</f>
        <v>-3874800</v>
      </c>
      <c r="Q870" s="60">
        <f t="shared" si="182"/>
        <v>-2901259.0723828748</v>
      </c>
      <c r="R870" s="60">
        <f t="shared" ref="R870:R933" si="195">+M870-L870</f>
        <v>973540.92761712521</v>
      </c>
      <c r="S870" s="61">
        <f t="shared" si="187"/>
        <v>2.8914022714956408E-2</v>
      </c>
    </row>
    <row r="871" spans="1:19" x14ac:dyDescent="0.25">
      <c r="A871" s="7">
        <v>42502</v>
      </c>
      <c r="B871" s="9">
        <v>2956.82</v>
      </c>
      <c r="C871">
        <f>+VLOOKUP($A871,'USD X Barril WTI'!$A$6060:$B$8189,2,0)</f>
        <v>46.64</v>
      </c>
      <c r="D871" s="36">
        <f>+IFERROR(VLOOKUP($A871,'TASA INTERVENCIÓN'!$A$9:$B$4757,2,0),D870)</f>
        <v>7.0000000000000007E-2</v>
      </c>
      <c r="E871" s="36">
        <v>5.0000000000000001E-3</v>
      </c>
      <c r="F871">
        <f t="shared" si="183"/>
        <v>6.4676616915423146E-2</v>
      </c>
      <c r="G871">
        <f t="shared" si="184"/>
        <v>1.0155731669976427</v>
      </c>
      <c r="H871" s="56">
        <f t="shared" si="188"/>
        <v>26.413380447543375</v>
      </c>
      <c r="I871" s="55">
        <f t="shared" si="189"/>
        <v>3055.6938125370566</v>
      </c>
      <c r="J871" s="33">
        <f t="shared" si="185"/>
        <v>3489.6135163578888</v>
      </c>
      <c r="K871" s="34">
        <f t="shared" si="186"/>
        <v>532.79351635788862</v>
      </c>
      <c r="L871" s="32">
        <f t="shared" si="190"/>
        <v>33919300</v>
      </c>
      <c r="M871" s="32">
        <f t="shared" si="191"/>
        <v>34896135.16357889</v>
      </c>
      <c r="N871" s="34">
        <f t="shared" si="192"/>
        <v>29568200</v>
      </c>
      <c r="O871" s="34">
        <f t="shared" si="193"/>
        <v>976835.16357889026</v>
      </c>
      <c r="P871" s="34">
        <f t="shared" si="194"/>
        <v>-4351100</v>
      </c>
      <c r="Q871" s="60">
        <f t="shared" si="182"/>
        <v>-3374264.8364211097</v>
      </c>
      <c r="R871" s="60">
        <f t="shared" si="195"/>
        <v>976835.16357889026</v>
      </c>
      <c r="S871" s="61">
        <f t="shared" si="187"/>
        <v>2.8798800788309025E-2</v>
      </c>
    </row>
    <row r="872" spans="1:19" x14ac:dyDescent="0.25">
      <c r="A872" s="7">
        <v>42503</v>
      </c>
      <c r="B872" s="8">
        <v>2934.88</v>
      </c>
      <c r="C872">
        <f>+VLOOKUP($A872,'USD X Barril WTI'!$A$6060:$B$8189,2,0)</f>
        <v>46.22</v>
      </c>
      <c r="D872" s="36">
        <f>+IFERROR(VLOOKUP($A872,'TASA INTERVENCIÓN'!$A$9:$B$4757,2,0),D871)</f>
        <v>7.0000000000000007E-2</v>
      </c>
      <c r="E872" s="36">
        <v>5.0000000000000001E-3</v>
      </c>
      <c r="F872">
        <f t="shared" si="183"/>
        <v>6.4676616915423146E-2</v>
      </c>
      <c r="G872">
        <f t="shared" si="184"/>
        <v>1.0155731669976427</v>
      </c>
      <c r="H872" s="56">
        <f t="shared" si="188"/>
        <v>26.413380447543375</v>
      </c>
      <c r="I872" s="55">
        <f t="shared" si="189"/>
        <v>3033.4121372531285</v>
      </c>
      <c r="J872" s="33">
        <f t="shared" si="185"/>
        <v>3483.2504661698526</v>
      </c>
      <c r="K872" s="34">
        <f t="shared" si="186"/>
        <v>548.37046616985253</v>
      </c>
      <c r="L872" s="32">
        <f t="shared" si="190"/>
        <v>33856500</v>
      </c>
      <c r="M872" s="32">
        <f t="shared" si="191"/>
        <v>34832504.661698528</v>
      </c>
      <c r="N872" s="34">
        <f t="shared" si="192"/>
        <v>29348800</v>
      </c>
      <c r="O872" s="34">
        <f t="shared" si="193"/>
        <v>976004.66169852763</v>
      </c>
      <c r="P872" s="34">
        <f t="shared" si="194"/>
        <v>-4507700</v>
      </c>
      <c r="Q872" s="60">
        <f t="shared" si="182"/>
        <v>-3531695.3383014724</v>
      </c>
      <c r="R872" s="60">
        <f t="shared" si="195"/>
        <v>976004.66169852763</v>
      </c>
      <c r="S872" s="61">
        <f t="shared" si="187"/>
        <v>2.8827689267896198E-2</v>
      </c>
    </row>
    <row r="873" spans="1:19" x14ac:dyDescent="0.25">
      <c r="A873" s="7">
        <v>42504</v>
      </c>
      <c r="B873" s="9">
        <v>2983.82</v>
      </c>
      <c r="C873" t="e">
        <f>+VLOOKUP($A873,'USD X Barril WTI'!$A$6060:$B$8189,2,0)</f>
        <v>#N/A</v>
      </c>
      <c r="D873" s="36">
        <f>+IFERROR(VLOOKUP($A873,'TASA INTERVENCIÓN'!$A$9:$B$4757,2,0),D872)</f>
        <v>7.0000000000000007E-2</v>
      </c>
      <c r="E873" s="36">
        <v>5.0000000000000001E-3</v>
      </c>
      <c r="F873">
        <f t="shared" si="183"/>
        <v>6.4676616915423146E-2</v>
      </c>
      <c r="G873">
        <f t="shared" si="184"/>
        <v>1.0155731669976427</v>
      </c>
      <c r="H873" s="56">
        <f t="shared" si="188"/>
        <v>26.413380447543375</v>
      </c>
      <c r="I873" s="55">
        <f t="shared" si="189"/>
        <v>3083.1142880459934</v>
      </c>
      <c r="J873" s="33">
        <f t="shared" si="185"/>
        <v>3533.1416431219086</v>
      </c>
      <c r="K873" s="34">
        <f t="shared" si="186"/>
        <v>549.32164312190844</v>
      </c>
      <c r="L873" s="32">
        <f t="shared" si="190"/>
        <v>34348900</v>
      </c>
      <c r="M873" s="32">
        <f t="shared" si="191"/>
        <v>35331416.431219086</v>
      </c>
      <c r="N873" s="34">
        <f t="shared" si="192"/>
        <v>29838200</v>
      </c>
      <c r="O873" s="34">
        <f t="shared" si="193"/>
        <v>982516.43121908605</v>
      </c>
      <c r="P873" s="34">
        <f t="shared" si="194"/>
        <v>-4510700</v>
      </c>
      <c r="Q873" s="60">
        <f t="shared" si="182"/>
        <v>-3528183.5687809139</v>
      </c>
      <c r="R873" s="60">
        <f t="shared" si="195"/>
        <v>982516.43121908605</v>
      </c>
      <c r="S873" s="61">
        <f t="shared" si="187"/>
        <v>2.8604014428965294E-2</v>
      </c>
    </row>
    <row r="874" spans="1:19" x14ac:dyDescent="0.25">
      <c r="A874" s="7">
        <v>42505</v>
      </c>
      <c r="B874" s="8">
        <v>2983.82</v>
      </c>
      <c r="C874" t="e">
        <f>+VLOOKUP($A874,'USD X Barril WTI'!$A$6060:$B$8189,2,0)</f>
        <v>#N/A</v>
      </c>
      <c r="D874" s="36">
        <f>+IFERROR(VLOOKUP($A874,'TASA INTERVENCIÓN'!$A$9:$B$4757,2,0),D873)</f>
        <v>7.0000000000000007E-2</v>
      </c>
      <c r="E874" s="36">
        <v>5.0000000000000001E-3</v>
      </c>
      <c r="F874">
        <f t="shared" si="183"/>
        <v>6.4676616915423146E-2</v>
      </c>
      <c r="G874">
        <f t="shared" si="184"/>
        <v>1.0155731669976427</v>
      </c>
      <c r="H874" s="56">
        <f t="shared" si="188"/>
        <v>26.413380447543375</v>
      </c>
      <c r="I874" s="55">
        <f t="shared" si="189"/>
        <v>3083.1142880459934</v>
      </c>
      <c r="J874" s="33">
        <f t="shared" si="185"/>
        <v>3507.7401035973749</v>
      </c>
      <c r="K874" s="34">
        <f t="shared" si="186"/>
        <v>523.92010359737469</v>
      </c>
      <c r="L874" s="32">
        <f t="shared" si="190"/>
        <v>34098200</v>
      </c>
      <c r="M874" s="32">
        <f t="shared" si="191"/>
        <v>35077401.03597375</v>
      </c>
      <c r="N874" s="34">
        <f t="shared" si="192"/>
        <v>29838200</v>
      </c>
      <c r="O874" s="34">
        <f t="shared" si="193"/>
        <v>979201.03597375005</v>
      </c>
      <c r="P874" s="34">
        <f t="shared" si="194"/>
        <v>-4260000</v>
      </c>
      <c r="Q874" s="60">
        <f t="shared" si="182"/>
        <v>-3280798.9640262499</v>
      </c>
      <c r="R874" s="60">
        <f t="shared" si="195"/>
        <v>979201.03597375005</v>
      </c>
      <c r="S874" s="61">
        <f t="shared" si="187"/>
        <v>2.8717088760513754E-2</v>
      </c>
    </row>
    <row r="875" spans="1:19" x14ac:dyDescent="0.25">
      <c r="A875" s="7">
        <v>42506</v>
      </c>
      <c r="B875" s="9">
        <v>2983.82</v>
      </c>
      <c r="C875">
        <f>+VLOOKUP($A875,'USD X Barril WTI'!$A$6060:$B$8189,2,0)</f>
        <v>47.72</v>
      </c>
      <c r="D875" s="36">
        <f>+IFERROR(VLOOKUP($A875,'TASA INTERVENCIÓN'!$A$9:$B$4757,2,0),D874)</f>
        <v>7.0000000000000007E-2</v>
      </c>
      <c r="E875" s="36">
        <v>5.0000000000000001E-3</v>
      </c>
      <c r="F875">
        <f t="shared" si="183"/>
        <v>6.4676616915423146E-2</v>
      </c>
      <c r="G875">
        <f t="shared" si="184"/>
        <v>1.0155731669976427</v>
      </c>
      <c r="H875" s="56">
        <f t="shared" si="188"/>
        <v>26.413380447543375</v>
      </c>
      <c r="I875" s="55">
        <f t="shared" si="189"/>
        <v>3083.1142880459934</v>
      </c>
      <c r="J875" s="33">
        <f t="shared" si="185"/>
        <v>3507.7401035973749</v>
      </c>
      <c r="K875" s="34">
        <f t="shared" si="186"/>
        <v>523.92010359737469</v>
      </c>
      <c r="L875" s="32">
        <f t="shared" si="190"/>
        <v>34098200</v>
      </c>
      <c r="M875" s="32">
        <f t="shared" si="191"/>
        <v>35077401.03597375</v>
      </c>
      <c r="N875" s="34">
        <f t="shared" si="192"/>
        <v>29838200</v>
      </c>
      <c r="O875" s="34">
        <f t="shared" si="193"/>
        <v>979201.03597375005</v>
      </c>
      <c r="P875" s="34">
        <f t="shared" si="194"/>
        <v>-4260000</v>
      </c>
      <c r="Q875" s="60">
        <f t="shared" si="182"/>
        <v>-3280798.9640262499</v>
      </c>
      <c r="R875" s="60">
        <f t="shared" si="195"/>
        <v>979201.03597375005</v>
      </c>
      <c r="S875" s="61">
        <f t="shared" si="187"/>
        <v>2.8717088760513754E-2</v>
      </c>
    </row>
    <row r="876" spans="1:19" x14ac:dyDescent="0.25">
      <c r="A876" s="7">
        <v>42507</v>
      </c>
      <c r="B876" s="8">
        <v>3007.74</v>
      </c>
      <c r="C876">
        <f>+VLOOKUP($A876,'USD X Barril WTI'!$A$6060:$B$8189,2,0)</f>
        <v>48.29</v>
      </c>
      <c r="D876" s="36">
        <f>+IFERROR(VLOOKUP($A876,'TASA INTERVENCIÓN'!$A$9:$B$4757,2,0),D875)</f>
        <v>7.0000000000000007E-2</v>
      </c>
      <c r="E876" s="36">
        <v>5.0000000000000001E-3</v>
      </c>
      <c r="F876">
        <f t="shared" si="183"/>
        <v>6.4676616915423146E-2</v>
      </c>
      <c r="G876">
        <f t="shared" si="184"/>
        <v>1.0155731669976427</v>
      </c>
      <c r="H876" s="56">
        <f t="shared" si="188"/>
        <v>26.413380447543375</v>
      </c>
      <c r="I876" s="55">
        <f t="shared" si="189"/>
        <v>3107.4067982005763</v>
      </c>
      <c r="J876" s="33">
        <f t="shared" si="185"/>
        <v>3507.7401035973749</v>
      </c>
      <c r="K876" s="34">
        <f t="shared" si="186"/>
        <v>500.00010359737507</v>
      </c>
      <c r="L876" s="32">
        <f t="shared" si="190"/>
        <v>34098200</v>
      </c>
      <c r="M876" s="32">
        <f t="shared" si="191"/>
        <v>35077401.03597375</v>
      </c>
      <c r="N876" s="34">
        <f t="shared" si="192"/>
        <v>30077399.999999996</v>
      </c>
      <c r="O876" s="34">
        <f t="shared" si="193"/>
        <v>979201.03597375005</v>
      </c>
      <c r="P876" s="34">
        <f t="shared" si="194"/>
        <v>-4020800.0000000037</v>
      </c>
      <c r="Q876" s="60">
        <f t="shared" ref="Q876:Q939" si="196">+IF(P876&gt;0,M876-L876,O876+P876)</f>
        <v>-3041598.9640262537</v>
      </c>
      <c r="R876" s="60">
        <f t="shared" si="195"/>
        <v>979201.03597375005</v>
      </c>
      <c r="S876" s="61">
        <f t="shared" si="187"/>
        <v>2.8717088760513754E-2</v>
      </c>
    </row>
    <row r="877" spans="1:19" x14ac:dyDescent="0.25">
      <c r="A877" s="7">
        <v>42508</v>
      </c>
      <c r="B877" s="9">
        <v>3020.89</v>
      </c>
      <c r="C877">
        <f>+VLOOKUP($A877,'USD X Barril WTI'!$A$6060:$B$8189,2,0)</f>
        <v>48.12</v>
      </c>
      <c r="D877" s="36">
        <f>+IFERROR(VLOOKUP($A877,'TASA INTERVENCIÓN'!$A$9:$B$4757,2,0),D876)</f>
        <v>7.0000000000000007E-2</v>
      </c>
      <c r="E877" s="36">
        <v>5.0000000000000001E-3</v>
      </c>
      <c r="F877">
        <f t="shared" si="183"/>
        <v>6.4676616915423146E-2</v>
      </c>
      <c r="G877">
        <f t="shared" si="184"/>
        <v>1.0155731669976427</v>
      </c>
      <c r="H877" s="56">
        <f t="shared" si="188"/>
        <v>26.413380447543375</v>
      </c>
      <c r="I877" s="55">
        <f t="shared" si="189"/>
        <v>3120.7615853465954</v>
      </c>
      <c r="J877" s="33">
        <f t="shared" si="185"/>
        <v>3507.7401035973749</v>
      </c>
      <c r="K877" s="34">
        <f t="shared" si="186"/>
        <v>486.85010359737498</v>
      </c>
      <c r="L877" s="32">
        <f t="shared" si="190"/>
        <v>34098200</v>
      </c>
      <c r="M877" s="32">
        <f t="shared" si="191"/>
        <v>35077401.03597375</v>
      </c>
      <c r="N877" s="34">
        <f t="shared" si="192"/>
        <v>30208900</v>
      </c>
      <c r="O877" s="34">
        <f t="shared" si="193"/>
        <v>979201.03597375005</v>
      </c>
      <c r="P877" s="34">
        <f t="shared" si="194"/>
        <v>-3889300</v>
      </c>
      <c r="Q877" s="60">
        <f t="shared" si="196"/>
        <v>-2910098.9640262499</v>
      </c>
      <c r="R877" s="60">
        <f t="shared" si="195"/>
        <v>979201.03597375005</v>
      </c>
      <c r="S877" s="61">
        <f t="shared" si="187"/>
        <v>2.8717088760513754E-2</v>
      </c>
    </row>
    <row r="878" spans="1:19" x14ac:dyDescent="0.25">
      <c r="A878" s="7">
        <v>42509</v>
      </c>
      <c r="B878" s="8">
        <v>3031.48</v>
      </c>
      <c r="C878">
        <f>+VLOOKUP($A878,'USD X Barril WTI'!$A$6060:$B$8189,2,0)</f>
        <v>48.16</v>
      </c>
      <c r="D878" s="36">
        <f>+IFERROR(VLOOKUP($A878,'TASA INTERVENCIÓN'!$A$9:$B$4757,2,0),D877)</f>
        <v>7.0000000000000007E-2</v>
      </c>
      <c r="E878" s="36">
        <v>5.0000000000000001E-3</v>
      </c>
      <c r="F878">
        <f t="shared" si="183"/>
        <v>6.4676616915423146E-2</v>
      </c>
      <c r="G878">
        <f t="shared" si="184"/>
        <v>1.0155731669976427</v>
      </c>
      <c r="H878" s="56">
        <f t="shared" si="188"/>
        <v>26.413380447543375</v>
      </c>
      <c r="I878" s="55">
        <f t="shared" si="189"/>
        <v>3131.5165051851009</v>
      </c>
      <c r="J878" s="33">
        <f t="shared" si="185"/>
        <v>3504.7510911682812</v>
      </c>
      <c r="K878" s="34">
        <f t="shared" si="186"/>
        <v>473.27109116828115</v>
      </c>
      <c r="L878" s="32">
        <f t="shared" si="190"/>
        <v>34068700</v>
      </c>
      <c r="M878" s="32">
        <f t="shared" si="191"/>
        <v>35047510.911682814</v>
      </c>
      <c r="N878" s="34">
        <f t="shared" si="192"/>
        <v>30314800</v>
      </c>
      <c r="O878" s="34">
        <f t="shared" si="193"/>
        <v>978810.91168281436</v>
      </c>
      <c r="P878" s="34">
        <f t="shared" si="194"/>
        <v>-3753900</v>
      </c>
      <c r="Q878" s="60">
        <f t="shared" si="196"/>
        <v>-2775089.0883171856</v>
      </c>
      <c r="R878" s="60">
        <f t="shared" si="195"/>
        <v>978810.91168281436</v>
      </c>
      <c r="S878" s="61">
        <f t="shared" si="187"/>
        <v>2.8730503708178309E-2</v>
      </c>
    </row>
    <row r="879" spans="1:19" x14ac:dyDescent="0.25">
      <c r="A879" s="7">
        <v>42510</v>
      </c>
      <c r="B879" s="9">
        <v>3056.06</v>
      </c>
      <c r="C879">
        <f>+VLOOKUP($A879,'USD X Barril WTI'!$A$6060:$B$8189,2,0)</f>
        <v>47.67</v>
      </c>
      <c r="D879" s="36">
        <f>+IFERROR(VLOOKUP($A879,'TASA INTERVENCIÓN'!$A$9:$B$4757,2,0),D878)</f>
        <v>7.0000000000000007E-2</v>
      </c>
      <c r="E879" s="36">
        <v>5.0000000000000001E-3</v>
      </c>
      <c r="F879">
        <f t="shared" si="183"/>
        <v>6.4676616915423146E-2</v>
      </c>
      <c r="G879">
        <f t="shared" si="184"/>
        <v>1.0155731669976427</v>
      </c>
      <c r="H879" s="56">
        <f t="shared" si="188"/>
        <v>26.413380447543375</v>
      </c>
      <c r="I879" s="55">
        <f t="shared" si="189"/>
        <v>3156.4792936299027</v>
      </c>
      <c r="J879" s="33">
        <f t="shared" si="185"/>
        <v>3489.5527228847545</v>
      </c>
      <c r="K879" s="34">
        <f t="shared" si="186"/>
        <v>433.49272288475458</v>
      </c>
      <c r="L879" s="32">
        <f t="shared" si="190"/>
        <v>33918700</v>
      </c>
      <c r="M879" s="32">
        <f t="shared" si="191"/>
        <v>34895527.228847548</v>
      </c>
      <c r="N879" s="34">
        <f t="shared" si="192"/>
        <v>30560600</v>
      </c>
      <c r="O879" s="34">
        <f t="shared" si="193"/>
        <v>976827.22884754837</v>
      </c>
      <c r="P879" s="34">
        <f t="shared" si="194"/>
        <v>-3358100</v>
      </c>
      <c r="Q879" s="60">
        <f t="shared" si="196"/>
        <v>-2381272.7711524516</v>
      </c>
      <c r="R879" s="60">
        <f t="shared" si="195"/>
        <v>976827.22884754837</v>
      </c>
      <c r="S879" s="61">
        <f t="shared" si="187"/>
        <v>2.8799076286754752E-2</v>
      </c>
    </row>
    <row r="880" spans="1:19" x14ac:dyDescent="0.25">
      <c r="A880" s="7">
        <v>42511</v>
      </c>
      <c r="B880" s="8">
        <v>3047.99</v>
      </c>
      <c r="C880" t="e">
        <f>+VLOOKUP($A880,'USD X Barril WTI'!$A$6060:$B$8189,2,0)</f>
        <v>#N/A</v>
      </c>
      <c r="D880" s="36">
        <f>+IFERROR(VLOOKUP($A880,'TASA INTERVENCIÓN'!$A$9:$B$4757,2,0),D879)</f>
        <v>7.0000000000000007E-2</v>
      </c>
      <c r="E880" s="36">
        <v>5.0000000000000001E-3</v>
      </c>
      <c r="F880">
        <f t="shared" si="183"/>
        <v>6.4676616915423146E-2</v>
      </c>
      <c r="G880">
        <f t="shared" si="184"/>
        <v>1.0155731669976427</v>
      </c>
      <c r="H880" s="56">
        <f t="shared" si="188"/>
        <v>26.413380447543375</v>
      </c>
      <c r="I880" s="55">
        <f t="shared" si="189"/>
        <v>3148.2836181722314</v>
      </c>
      <c r="J880" s="33">
        <f t="shared" si="185"/>
        <v>3435.000712992417</v>
      </c>
      <c r="K880" s="34">
        <f t="shared" si="186"/>
        <v>387.01071299241721</v>
      </c>
      <c r="L880" s="32">
        <f t="shared" si="190"/>
        <v>33380300.000000004</v>
      </c>
      <c r="M880" s="32">
        <f t="shared" si="191"/>
        <v>34350007.129924171</v>
      </c>
      <c r="N880" s="34">
        <f t="shared" si="192"/>
        <v>30479899.999999996</v>
      </c>
      <c r="O880" s="34">
        <f t="shared" si="193"/>
        <v>969707.12992416695</v>
      </c>
      <c r="P880" s="34">
        <f t="shared" si="194"/>
        <v>-2900400.0000000075</v>
      </c>
      <c r="Q880" s="60">
        <f t="shared" si="196"/>
        <v>-1930692.8700758405</v>
      </c>
      <c r="R880" s="60">
        <f t="shared" si="195"/>
        <v>969707.12992416695</v>
      </c>
      <c r="S880" s="61">
        <f t="shared" si="187"/>
        <v>2.9050282050316109E-2</v>
      </c>
    </row>
    <row r="881" spans="1:19" x14ac:dyDescent="0.25">
      <c r="A881" s="7">
        <v>42512</v>
      </c>
      <c r="B881" s="9">
        <v>3047.99</v>
      </c>
      <c r="C881" t="e">
        <f>+VLOOKUP($A881,'USD X Barril WTI'!$A$6060:$B$8189,2,0)</f>
        <v>#N/A</v>
      </c>
      <c r="D881" s="36">
        <f>+IFERROR(VLOOKUP($A881,'TASA INTERVENCIÓN'!$A$9:$B$4757,2,0),D880)</f>
        <v>7.0000000000000007E-2</v>
      </c>
      <c r="E881" s="36">
        <v>5.0000000000000001E-3</v>
      </c>
      <c r="F881">
        <f t="shared" si="183"/>
        <v>6.4676616915423146E-2</v>
      </c>
      <c r="G881">
        <f t="shared" si="184"/>
        <v>1.0155731669976427</v>
      </c>
      <c r="H881" s="56">
        <f t="shared" si="188"/>
        <v>26.413380447543375</v>
      </c>
      <c r="I881" s="55">
        <f t="shared" si="189"/>
        <v>3148.2836181722314</v>
      </c>
      <c r="J881" s="33">
        <f t="shared" si="185"/>
        <v>3453.9986733468254</v>
      </c>
      <c r="K881" s="34">
        <f t="shared" si="186"/>
        <v>406.00867334682562</v>
      </c>
      <c r="L881" s="32">
        <f t="shared" si="190"/>
        <v>33567800</v>
      </c>
      <c r="M881" s="32">
        <f t="shared" si="191"/>
        <v>34539986.733468257</v>
      </c>
      <c r="N881" s="34">
        <f t="shared" si="192"/>
        <v>30479899.999999996</v>
      </c>
      <c r="O881" s="34">
        <f t="shared" si="193"/>
        <v>972186.73346825689</v>
      </c>
      <c r="P881" s="34">
        <f t="shared" si="194"/>
        <v>-3087900.0000000037</v>
      </c>
      <c r="Q881" s="60">
        <f t="shared" si="196"/>
        <v>-2115713.2665317468</v>
      </c>
      <c r="R881" s="60">
        <f t="shared" si="195"/>
        <v>972186.73346825689</v>
      </c>
      <c r="S881" s="61">
        <f t="shared" si="187"/>
        <v>2.8961884111209459E-2</v>
      </c>
    </row>
    <row r="882" spans="1:19" x14ac:dyDescent="0.25">
      <c r="A882" s="7">
        <v>42513</v>
      </c>
      <c r="B882" s="8">
        <v>3047.99</v>
      </c>
      <c r="C882">
        <f>+VLOOKUP($A882,'USD X Barril WTI'!$A$6060:$B$8189,2,0)</f>
        <v>48.12</v>
      </c>
      <c r="D882" s="36">
        <f>+IFERROR(VLOOKUP($A882,'TASA INTERVENCIÓN'!$A$9:$B$4757,2,0),D881)</f>
        <v>7.0000000000000007E-2</v>
      </c>
      <c r="E882" s="36">
        <v>5.0000000000000001E-3</v>
      </c>
      <c r="F882">
        <f t="shared" si="183"/>
        <v>6.4676616915423146E-2</v>
      </c>
      <c r="G882">
        <f t="shared" si="184"/>
        <v>1.0155731669976427</v>
      </c>
      <c r="H882" s="56">
        <f t="shared" si="188"/>
        <v>26.413380447543375</v>
      </c>
      <c r="I882" s="55">
        <f t="shared" si="189"/>
        <v>3148.2836181722314</v>
      </c>
      <c r="J882" s="33">
        <f t="shared" si="185"/>
        <v>3453.9986733468254</v>
      </c>
      <c r="K882" s="34">
        <f t="shared" si="186"/>
        <v>406.00867334682562</v>
      </c>
      <c r="L882" s="32">
        <f t="shared" si="190"/>
        <v>33567800</v>
      </c>
      <c r="M882" s="32">
        <f t="shared" si="191"/>
        <v>34539986.733468257</v>
      </c>
      <c r="N882" s="34">
        <f t="shared" si="192"/>
        <v>30479899.999999996</v>
      </c>
      <c r="O882" s="34">
        <f t="shared" si="193"/>
        <v>972186.73346825689</v>
      </c>
      <c r="P882" s="34">
        <f t="shared" si="194"/>
        <v>-3087900.0000000037</v>
      </c>
      <c r="Q882" s="60">
        <f t="shared" si="196"/>
        <v>-2115713.2665317468</v>
      </c>
      <c r="R882" s="60">
        <f t="shared" si="195"/>
        <v>972186.73346825689</v>
      </c>
      <c r="S882" s="61">
        <f t="shared" si="187"/>
        <v>2.8961884111209459E-2</v>
      </c>
    </row>
    <row r="883" spans="1:19" x14ac:dyDescent="0.25">
      <c r="A883" s="7">
        <v>42514</v>
      </c>
      <c r="B883" s="9">
        <v>3058.25</v>
      </c>
      <c r="C883">
        <f>+VLOOKUP($A883,'USD X Barril WTI'!$A$6060:$B$8189,2,0)</f>
        <v>48.04</v>
      </c>
      <c r="D883" s="36">
        <f>+IFERROR(VLOOKUP($A883,'TASA INTERVENCIÓN'!$A$9:$B$4757,2,0),D882)</f>
        <v>7.0000000000000007E-2</v>
      </c>
      <c r="E883" s="36">
        <v>5.0000000000000001E-3</v>
      </c>
      <c r="F883">
        <f t="shared" si="183"/>
        <v>6.4676616915423146E-2</v>
      </c>
      <c r="G883">
        <f t="shared" si="184"/>
        <v>1.0155731669976427</v>
      </c>
      <c r="H883" s="56">
        <f t="shared" si="188"/>
        <v>26.413380447543375</v>
      </c>
      <c r="I883" s="55">
        <f t="shared" si="189"/>
        <v>3158.7033988656276</v>
      </c>
      <c r="J883" s="33">
        <f t="shared" si="185"/>
        <v>3455.9748550483423</v>
      </c>
      <c r="K883" s="34">
        <f t="shared" si="186"/>
        <v>397.72485504834231</v>
      </c>
      <c r="L883" s="32">
        <f t="shared" si="190"/>
        <v>33567800</v>
      </c>
      <c r="M883" s="32">
        <f t="shared" si="191"/>
        <v>34559748.55048342</v>
      </c>
      <c r="N883" s="34">
        <f t="shared" si="192"/>
        <v>30582500</v>
      </c>
      <c r="O883" s="34">
        <f t="shared" si="193"/>
        <v>991948.55048342049</v>
      </c>
      <c r="P883" s="34">
        <f t="shared" si="194"/>
        <v>-2985300</v>
      </c>
      <c r="Q883" s="60">
        <f t="shared" si="196"/>
        <v>-1993351.4495165795</v>
      </c>
      <c r="R883" s="60">
        <f t="shared" si="195"/>
        <v>991948.55048342049</v>
      </c>
      <c r="S883" s="61">
        <f t="shared" si="187"/>
        <v>2.9550597610907493E-2</v>
      </c>
    </row>
    <row r="884" spans="1:19" x14ac:dyDescent="0.25">
      <c r="A884" s="7">
        <v>42515</v>
      </c>
      <c r="B884" s="8">
        <v>3059.92</v>
      </c>
      <c r="C884">
        <f>+VLOOKUP($A884,'USD X Barril WTI'!$A$6060:$B$8189,2,0)</f>
        <v>49.1</v>
      </c>
      <c r="D884" s="36">
        <f>+IFERROR(VLOOKUP($A884,'TASA INTERVENCIÓN'!$A$9:$B$4757,2,0),D883)</f>
        <v>7.0000000000000007E-2</v>
      </c>
      <c r="E884" s="36">
        <v>5.0000000000000001E-3</v>
      </c>
      <c r="F884">
        <f t="shared" si="183"/>
        <v>6.4676616915423146E-2</v>
      </c>
      <c r="G884">
        <f t="shared" si="184"/>
        <v>1.0155731669976427</v>
      </c>
      <c r="H884" s="56">
        <f t="shared" si="188"/>
        <v>26.413380447543375</v>
      </c>
      <c r="I884" s="55">
        <f t="shared" si="189"/>
        <v>3160.3994060545137</v>
      </c>
      <c r="J884" s="33">
        <f t="shared" si="185"/>
        <v>3412.8472387239835</v>
      </c>
      <c r="K884" s="34">
        <f t="shared" si="186"/>
        <v>352.92723872398346</v>
      </c>
      <c r="L884" s="32">
        <f t="shared" si="190"/>
        <v>33142399.999999996</v>
      </c>
      <c r="M884" s="32">
        <f t="shared" si="191"/>
        <v>34128472.387239836</v>
      </c>
      <c r="N884" s="34">
        <f t="shared" si="192"/>
        <v>30599200</v>
      </c>
      <c r="O884" s="34">
        <f t="shared" si="193"/>
        <v>986072.38723983988</v>
      </c>
      <c r="P884" s="34">
        <f t="shared" si="194"/>
        <v>-2543199.9999999963</v>
      </c>
      <c r="Q884" s="60">
        <f t="shared" si="196"/>
        <v>-1557127.6127601564</v>
      </c>
      <c r="R884" s="60">
        <f t="shared" si="195"/>
        <v>986072.38723983988</v>
      </c>
      <c r="S884" s="61">
        <f t="shared" si="187"/>
        <v>2.9752594478367287E-2</v>
      </c>
    </row>
    <row r="885" spans="1:19" x14ac:dyDescent="0.25">
      <c r="A885" s="7">
        <v>42516</v>
      </c>
      <c r="B885" s="9">
        <v>3061.89</v>
      </c>
      <c r="C885">
        <f>+VLOOKUP($A885,'USD X Barril WTI'!$A$6060:$B$8189,2,0)</f>
        <v>49</v>
      </c>
      <c r="D885" s="36">
        <f>+IFERROR(VLOOKUP($A885,'TASA INTERVENCIÓN'!$A$9:$B$4757,2,0),D884)</f>
        <v>7.0000000000000007E-2</v>
      </c>
      <c r="E885" s="36">
        <v>5.0000000000000001E-3</v>
      </c>
      <c r="F885">
        <f t="shared" si="183"/>
        <v>6.4676616915423146E-2</v>
      </c>
      <c r="G885">
        <f t="shared" si="184"/>
        <v>1.0155731669976427</v>
      </c>
      <c r="H885" s="56">
        <f t="shared" si="188"/>
        <v>26.413380447543375</v>
      </c>
      <c r="I885" s="55">
        <f t="shared" si="189"/>
        <v>3162.4000851934989</v>
      </c>
      <c r="J885" s="33">
        <f t="shared" si="185"/>
        <v>3421.2618888295829</v>
      </c>
      <c r="K885" s="34">
        <f t="shared" si="186"/>
        <v>359.37188882958299</v>
      </c>
      <c r="L885" s="32">
        <f t="shared" si="190"/>
        <v>33225400</v>
      </c>
      <c r="M885" s="32">
        <f t="shared" si="191"/>
        <v>34212618.888295829</v>
      </c>
      <c r="N885" s="34">
        <f t="shared" si="192"/>
        <v>30618900</v>
      </c>
      <c r="O885" s="34">
        <f t="shared" si="193"/>
        <v>987218.8882958293</v>
      </c>
      <c r="P885" s="34">
        <f t="shared" si="194"/>
        <v>-2606500</v>
      </c>
      <c r="Q885" s="60">
        <f t="shared" si="196"/>
        <v>-1619281.1117041707</v>
      </c>
      <c r="R885" s="60">
        <f t="shared" si="195"/>
        <v>987218.8882958293</v>
      </c>
      <c r="S885" s="61">
        <f t="shared" si="187"/>
        <v>2.9712776619569045E-2</v>
      </c>
    </row>
    <row r="886" spans="1:19" x14ac:dyDescent="0.25">
      <c r="A886" s="7">
        <v>42517</v>
      </c>
      <c r="B886" s="8">
        <v>3054.6</v>
      </c>
      <c r="C886">
        <f>+VLOOKUP($A886,'USD X Barril WTI'!$A$6060:$B$8189,2,0)</f>
        <v>49.36</v>
      </c>
      <c r="D886" s="36">
        <f>+IFERROR(VLOOKUP($A886,'TASA INTERVENCIÓN'!$A$9:$B$4757,2,0),D885)</f>
        <v>7.0000000000000007E-2</v>
      </c>
      <c r="E886" s="36">
        <v>5.0000000000000001E-3</v>
      </c>
      <c r="F886">
        <f t="shared" si="183"/>
        <v>6.4676616915423146E-2</v>
      </c>
      <c r="G886">
        <f t="shared" si="184"/>
        <v>1.0155731669976427</v>
      </c>
      <c r="H886" s="56">
        <f t="shared" si="188"/>
        <v>26.413380447543375</v>
      </c>
      <c r="I886" s="55">
        <f t="shared" si="189"/>
        <v>3154.9965568060861</v>
      </c>
      <c r="J886" s="33">
        <f t="shared" si="185"/>
        <v>3440.676412868404</v>
      </c>
      <c r="K886" s="34">
        <f t="shared" si="186"/>
        <v>386.07641286840408</v>
      </c>
      <c r="L886" s="32">
        <f t="shared" si="190"/>
        <v>33416900</v>
      </c>
      <c r="M886" s="32">
        <f t="shared" si="191"/>
        <v>34406764.128684036</v>
      </c>
      <c r="N886" s="34">
        <f t="shared" si="192"/>
        <v>30546000</v>
      </c>
      <c r="O886" s="34">
        <f t="shared" si="193"/>
        <v>989864.12868403643</v>
      </c>
      <c r="P886" s="34">
        <f t="shared" si="194"/>
        <v>-2870900</v>
      </c>
      <c r="Q886" s="60">
        <f t="shared" si="196"/>
        <v>-1881035.8713159636</v>
      </c>
      <c r="R886" s="60">
        <f t="shared" si="195"/>
        <v>989864.12868403643</v>
      </c>
      <c r="S886" s="61">
        <f t="shared" si="187"/>
        <v>2.9621662353002117E-2</v>
      </c>
    </row>
    <row r="887" spans="1:19" x14ac:dyDescent="0.25">
      <c r="A887" s="7">
        <v>42518</v>
      </c>
      <c r="B887" s="9">
        <v>3069.17</v>
      </c>
      <c r="C887" t="e">
        <f>+VLOOKUP($A887,'USD X Barril WTI'!$A$6060:$B$8189,2,0)</f>
        <v>#N/A</v>
      </c>
      <c r="D887" s="36">
        <f>+IFERROR(VLOOKUP($A887,'TASA INTERVENCIÓN'!$A$9:$B$4757,2,0),D886)</f>
        <v>7.0000000000000007E-2</v>
      </c>
      <c r="E887" s="36">
        <v>5.0000000000000001E-3</v>
      </c>
      <c r="F887">
        <f t="shared" si="183"/>
        <v>6.4676616915423146E-2</v>
      </c>
      <c r="G887">
        <f t="shared" si="184"/>
        <v>1.0155731669976427</v>
      </c>
      <c r="H887" s="56">
        <f t="shared" si="188"/>
        <v>26.413380447543375</v>
      </c>
      <c r="I887" s="55">
        <f t="shared" si="189"/>
        <v>3169.7934578492418</v>
      </c>
      <c r="J887" s="33">
        <f t="shared" si="185"/>
        <v>3408.7108805997859</v>
      </c>
      <c r="K887" s="34">
        <f t="shared" si="186"/>
        <v>339.54088059978585</v>
      </c>
      <c r="L887" s="32">
        <f t="shared" si="190"/>
        <v>33101600</v>
      </c>
      <c r="M887" s="32">
        <f t="shared" si="191"/>
        <v>34087108.805997856</v>
      </c>
      <c r="N887" s="34">
        <f t="shared" si="192"/>
        <v>30691700</v>
      </c>
      <c r="O887" s="34">
        <f t="shared" si="193"/>
        <v>985508.80599785596</v>
      </c>
      <c r="P887" s="34">
        <f t="shared" si="194"/>
        <v>-2409900</v>
      </c>
      <c r="Q887" s="60">
        <f t="shared" si="196"/>
        <v>-1424391.194002144</v>
      </c>
      <c r="R887" s="60">
        <f t="shared" si="195"/>
        <v>985508.80599785596</v>
      </c>
      <c r="S887" s="61">
        <f t="shared" si="187"/>
        <v>2.9772240797963118E-2</v>
      </c>
    </row>
    <row r="888" spans="1:19" x14ac:dyDescent="0.25">
      <c r="A888" s="7">
        <v>42519</v>
      </c>
      <c r="B888" s="8">
        <v>3069.17</v>
      </c>
      <c r="C888" t="e">
        <f>+VLOOKUP($A888,'USD X Barril WTI'!$A$6060:$B$8189,2,0)</f>
        <v>#N/A</v>
      </c>
      <c r="D888" s="36">
        <f>+IFERROR(VLOOKUP($A888,'TASA INTERVENCIÓN'!$A$9:$B$4757,2,0),D887)</f>
        <v>7.0000000000000007E-2</v>
      </c>
      <c r="E888" s="36">
        <v>5.0000000000000001E-3</v>
      </c>
      <c r="F888">
        <f t="shared" si="183"/>
        <v>6.4676616915423146E-2</v>
      </c>
      <c r="G888">
        <f t="shared" si="184"/>
        <v>1.0155731669976427</v>
      </c>
      <c r="H888" s="56">
        <f t="shared" si="188"/>
        <v>26.413380447543375</v>
      </c>
      <c r="I888" s="55">
        <f t="shared" si="189"/>
        <v>3169.7934578492418</v>
      </c>
      <c r="J888" s="33">
        <f t="shared" si="185"/>
        <v>3404.4934174143291</v>
      </c>
      <c r="K888" s="34">
        <f t="shared" si="186"/>
        <v>335.32341741432901</v>
      </c>
      <c r="L888" s="32">
        <f t="shared" si="190"/>
        <v>33060000</v>
      </c>
      <c r="M888" s="32">
        <f t="shared" si="191"/>
        <v>34044934.174143292</v>
      </c>
      <c r="N888" s="34">
        <f t="shared" si="192"/>
        <v>30691700</v>
      </c>
      <c r="O888" s="34">
        <f t="shared" si="193"/>
        <v>984934.17414329201</v>
      </c>
      <c r="P888" s="34">
        <f t="shared" si="194"/>
        <v>-2368300</v>
      </c>
      <c r="Q888" s="60">
        <f t="shared" si="196"/>
        <v>-1383365.825856708</v>
      </c>
      <c r="R888" s="60">
        <f t="shared" si="195"/>
        <v>984934.17414329201</v>
      </c>
      <c r="S888" s="61">
        <f t="shared" si="187"/>
        <v>2.9792322266887234E-2</v>
      </c>
    </row>
    <row r="889" spans="1:19" x14ac:dyDescent="0.25">
      <c r="A889" s="7">
        <v>42520</v>
      </c>
      <c r="B889" s="9">
        <v>3069.17</v>
      </c>
      <c r="C889" t="e">
        <f>+VLOOKUP($A889,'USD X Barril WTI'!$A$6060:$B$8189,2,0)</f>
        <v>#N/A</v>
      </c>
      <c r="D889" s="36">
        <f>+IFERROR(VLOOKUP($A889,'TASA INTERVENCIÓN'!$A$9:$B$4757,2,0),D888)</f>
        <v>7.0000000000000007E-2</v>
      </c>
      <c r="E889" s="36">
        <v>5.0000000000000001E-3</v>
      </c>
      <c r="F889">
        <f t="shared" si="183"/>
        <v>6.4676616915423146E-2</v>
      </c>
      <c r="G889">
        <f t="shared" si="184"/>
        <v>1.0155731669976427</v>
      </c>
      <c r="H889" s="56">
        <f t="shared" si="188"/>
        <v>26.413380447543375</v>
      </c>
      <c r="I889" s="55">
        <f t="shared" si="189"/>
        <v>3169.7934578492418</v>
      </c>
      <c r="J889" s="33">
        <f t="shared" si="185"/>
        <v>3404.4934174143291</v>
      </c>
      <c r="K889" s="34">
        <f t="shared" si="186"/>
        <v>335.32341741432901</v>
      </c>
      <c r="L889" s="32">
        <f t="shared" si="190"/>
        <v>33060000</v>
      </c>
      <c r="M889" s="32">
        <f t="shared" si="191"/>
        <v>34044934.174143292</v>
      </c>
      <c r="N889" s="34">
        <f t="shared" si="192"/>
        <v>30691700</v>
      </c>
      <c r="O889" s="34">
        <f t="shared" si="193"/>
        <v>984934.17414329201</v>
      </c>
      <c r="P889" s="34">
        <f t="shared" si="194"/>
        <v>-2368300</v>
      </c>
      <c r="Q889" s="60">
        <f t="shared" si="196"/>
        <v>-1383365.825856708</v>
      </c>
      <c r="R889" s="60">
        <f t="shared" si="195"/>
        <v>984934.17414329201</v>
      </c>
      <c r="S889" s="61">
        <f t="shared" si="187"/>
        <v>2.9792322266887234E-2</v>
      </c>
    </row>
    <row r="890" spans="1:19" x14ac:dyDescent="0.25">
      <c r="A890" s="7">
        <v>42521</v>
      </c>
      <c r="B890" s="8">
        <v>3069.17</v>
      </c>
      <c r="C890">
        <f>+VLOOKUP($A890,'USD X Barril WTI'!$A$6060:$B$8189,2,0)</f>
        <v>49.1</v>
      </c>
      <c r="D890" s="36">
        <f>+IFERROR(VLOOKUP($A890,'TASA INTERVENCIÓN'!$A$9:$B$4757,2,0),D889)</f>
        <v>7.2499999999999995E-2</v>
      </c>
      <c r="E890" s="36">
        <v>5.0000000000000001E-3</v>
      </c>
      <c r="F890">
        <f t="shared" si="183"/>
        <v>6.7164179104477695E-2</v>
      </c>
      <c r="G890">
        <f t="shared" si="184"/>
        <v>1.0161577352083262</v>
      </c>
      <c r="H890" s="56">
        <f t="shared" si="188"/>
        <v>26.413380447543375</v>
      </c>
      <c r="I890" s="55">
        <f t="shared" si="189"/>
        <v>3171.5875970644256</v>
      </c>
      <c r="J890" s="33">
        <f t="shared" si="185"/>
        <v>3404.4934174143291</v>
      </c>
      <c r="K890" s="34">
        <f t="shared" si="186"/>
        <v>335.32341741432901</v>
      </c>
      <c r="L890" s="32">
        <f t="shared" si="190"/>
        <v>33060000</v>
      </c>
      <c r="M890" s="32">
        <f t="shared" si="191"/>
        <v>34044934.174143292</v>
      </c>
      <c r="N890" s="34">
        <f t="shared" si="192"/>
        <v>30691700</v>
      </c>
      <c r="O890" s="34">
        <f t="shared" si="193"/>
        <v>984934.17414329201</v>
      </c>
      <c r="P890" s="34">
        <f t="shared" si="194"/>
        <v>-2368300</v>
      </c>
      <c r="Q890" s="60">
        <f t="shared" si="196"/>
        <v>-1383365.825856708</v>
      </c>
      <c r="R890" s="60">
        <f t="shared" si="195"/>
        <v>984934.17414329201</v>
      </c>
      <c r="S890" s="61">
        <f t="shared" si="187"/>
        <v>2.9792322266887234E-2</v>
      </c>
    </row>
    <row r="891" spans="1:19" x14ac:dyDescent="0.25">
      <c r="A891" s="7">
        <v>42522</v>
      </c>
      <c r="B891" s="9">
        <v>3089.65</v>
      </c>
      <c r="C891">
        <f>+VLOOKUP($A891,'USD X Barril WTI'!$A$6060:$B$8189,2,0)</f>
        <v>49.07</v>
      </c>
      <c r="D891" s="36">
        <f>+IFERROR(VLOOKUP($A891,'TASA INTERVENCIÓN'!$A$9:$B$4757,2,0),D890)</f>
        <v>7.2499999999999995E-2</v>
      </c>
      <c r="E891" s="36">
        <v>5.0000000000000001E-3</v>
      </c>
      <c r="F891">
        <f t="shared" si="183"/>
        <v>6.7164179104477695E-2</v>
      </c>
      <c r="G891">
        <f t="shared" si="184"/>
        <v>1.0161577352083262</v>
      </c>
      <c r="H891" s="56">
        <f t="shared" si="188"/>
        <v>26.413380447543375</v>
      </c>
      <c r="I891" s="55">
        <f t="shared" si="189"/>
        <v>3192.3985074814918</v>
      </c>
      <c r="J891" s="33">
        <f t="shared" si="185"/>
        <v>3418.4840404814695</v>
      </c>
      <c r="K891" s="34">
        <f t="shared" si="186"/>
        <v>328.8340404814694</v>
      </c>
      <c r="L891" s="32">
        <f t="shared" si="190"/>
        <v>33198000</v>
      </c>
      <c r="M891" s="32">
        <f t="shared" si="191"/>
        <v>34184840.404814698</v>
      </c>
      <c r="N891" s="34">
        <f t="shared" si="192"/>
        <v>30896500</v>
      </c>
      <c r="O891" s="34">
        <f t="shared" si="193"/>
        <v>986840.4048146978</v>
      </c>
      <c r="P891" s="34">
        <f t="shared" si="194"/>
        <v>-2301500</v>
      </c>
      <c r="Q891" s="60">
        <f t="shared" si="196"/>
        <v>-1314659.5951853022</v>
      </c>
      <c r="R891" s="60">
        <f t="shared" si="195"/>
        <v>986840.4048146978</v>
      </c>
      <c r="S891" s="61">
        <f t="shared" si="187"/>
        <v>2.9725899295580994E-2</v>
      </c>
    </row>
    <row r="892" spans="1:19" x14ac:dyDescent="0.25">
      <c r="A892" s="7">
        <v>42523</v>
      </c>
      <c r="B892" s="8">
        <v>3117.83</v>
      </c>
      <c r="C892">
        <f>+VLOOKUP($A892,'USD X Barril WTI'!$A$6060:$B$8189,2,0)</f>
        <v>49.14</v>
      </c>
      <c r="D892" s="36">
        <f>+IFERROR(VLOOKUP($A892,'TASA INTERVENCIÓN'!$A$9:$B$4757,2,0),D891)</f>
        <v>7.2499999999999995E-2</v>
      </c>
      <c r="E892" s="36">
        <v>5.0000000000000001E-3</v>
      </c>
      <c r="F892">
        <f t="shared" si="183"/>
        <v>6.7164179104477695E-2</v>
      </c>
      <c r="G892">
        <f t="shared" si="184"/>
        <v>1.0161577352083262</v>
      </c>
      <c r="H892" s="56">
        <f t="shared" si="188"/>
        <v>26.413380447543375</v>
      </c>
      <c r="I892" s="55">
        <f t="shared" si="189"/>
        <v>3221.0338324596623</v>
      </c>
      <c r="J892" s="33">
        <f t="shared" si="185"/>
        <v>3366.8403927249387</v>
      </c>
      <c r="K892" s="34">
        <f t="shared" si="186"/>
        <v>249.01039272493881</v>
      </c>
      <c r="L892" s="32">
        <f t="shared" si="190"/>
        <v>32688600</v>
      </c>
      <c r="M892" s="32">
        <f t="shared" si="191"/>
        <v>33668403.927249387</v>
      </c>
      <c r="N892" s="34">
        <f t="shared" si="192"/>
        <v>31178300</v>
      </c>
      <c r="O892" s="34">
        <f t="shared" si="193"/>
        <v>979803.92724938691</v>
      </c>
      <c r="P892" s="34">
        <f t="shared" si="194"/>
        <v>-1510300</v>
      </c>
      <c r="Q892" s="60">
        <f t="shared" si="196"/>
        <v>-530496.07275061309</v>
      </c>
      <c r="R892" s="60">
        <f t="shared" si="195"/>
        <v>979803.92724938691</v>
      </c>
      <c r="S892" s="61">
        <f t="shared" si="187"/>
        <v>2.9973872458575371E-2</v>
      </c>
    </row>
    <row r="893" spans="1:19" x14ac:dyDescent="0.25">
      <c r="A893" s="7">
        <v>42524</v>
      </c>
      <c r="B893" s="9">
        <v>3110.88</v>
      </c>
      <c r="C893">
        <f>+VLOOKUP($A893,'USD X Barril WTI'!$A$6060:$B$8189,2,0)</f>
        <v>48.69</v>
      </c>
      <c r="D893" s="36">
        <f>+IFERROR(VLOOKUP($A893,'TASA INTERVENCIÓN'!$A$9:$B$4757,2,0),D892)</f>
        <v>7.2499999999999995E-2</v>
      </c>
      <c r="E893" s="36">
        <v>5.0000000000000001E-3</v>
      </c>
      <c r="F893">
        <f t="shared" si="183"/>
        <v>6.7164179104477695E-2</v>
      </c>
      <c r="G893">
        <f t="shared" si="184"/>
        <v>1.0161577352083262</v>
      </c>
      <c r="H893" s="56">
        <f t="shared" si="188"/>
        <v>26.413380447543375</v>
      </c>
      <c r="I893" s="55">
        <f t="shared" si="189"/>
        <v>3213.9715361999647</v>
      </c>
      <c r="J893" s="33">
        <f t="shared" si="185"/>
        <v>3302.7065655345555</v>
      </c>
      <c r="K893" s="34">
        <f t="shared" si="186"/>
        <v>191.82656553455536</v>
      </c>
      <c r="L893" s="32">
        <f t="shared" si="190"/>
        <v>32056000</v>
      </c>
      <c r="M893" s="32">
        <f t="shared" si="191"/>
        <v>33027065.655345555</v>
      </c>
      <c r="N893" s="34">
        <f t="shared" si="192"/>
        <v>31108800</v>
      </c>
      <c r="O893" s="34">
        <f t="shared" si="193"/>
        <v>971065.65534555539</v>
      </c>
      <c r="P893" s="34">
        <f t="shared" si="194"/>
        <v>-947200</v>
      </c>
      <c r="Q893" s="60">
        <f t="shared" si="196"/>
        <v>23865.655345555395</v>
      </c>
      <c r="R893" s="60">
        <f t="shared" si="195"/>
        <v>971065.65534555539</v>
      </c>
      <c r="S893" s="61">
        <f t="shared" si="187"/>
        <v>3.0292789348189277E-2</v>
      </c>
    </row>
    <row r="894" spans="1:19" x14ac:dyDescent="0.25">
      <c r="A894" s="7">
        <v>42525</v>
      </c>
      <c r="B894" s="8">
        <v>3017.71</v>
      </c>
      <c r="C894" t="e">
        <f>+VLOOKUP($A894,'USD X Barril WTI'!$A$6060:$B$8189,2,0)</f>
        <v>#N/A</v>
      </c>
      <c r="D894" s="36">
        <f>+IFERROR(VLOOKUP($A894,'TASA INTERVENCIÓN'!$A$9:$B$4757,2,0),D893)</f>
        <v>7.2499999999999995E-2</v>
      </c>
      <c r="E894" s="36">
        <v>5.0000000000000001E-3</v>
      </c>
      <c r="F894">
        <f t="shared" si="183"/>
        <v>6.7164179104477695E-2</v>
      </c>
      <c r="G894">
        <f t="shared" si="184"/>
        <v>1.0161577352083262</v>
      </c>
      <c r="H894" s="56">
        <f t="shared" si="188"/>
        <v>26.413380447543375</v>
      </c>
      <c r="I894" s="55">
        <f t="shared" si="189"/>
        <v>3119.2961200106051</v>
      </c>
      <c r="J894" s="33">
        <f t="shared" si="185"/>
        <v>3300.1010654416173</v>
      </c>
      <c r="K894" s="34">
        <f t="shared" si="186"/>
        <v>282.39106544161723</v>
      </c>
      <c r="L894" s="32">
        <f t="shared" si="190"/>
        <v>32030300.000000004</v>
      </c>
      <c r="M894" s="32">
        <f t="shared" si="191"/>
        <v>33001010.654416174</v>
      </c>
      <c r="N894" s="34">
        <f t="shared" si="192"/>
        <v>30177100</v>
      </c>
      <c r="O894" s="34">
        <f t="shared" si="193"/>
        <v>970710.65441616997</v>
      </c>
      <c r="P894" s="34">
        <f t="shared" si="194"/>
        <v>-1853200.0000000037</v>
      </c>
      <c r="Q894" s="60">
        <f t="shared" si="196"/>
        <v>-882489.34558383375</v>
      </c>
      <c r="R894" s="60">
        <f t="shared" si="195"/>
        <v>970710.65441616997</v>
      </c>
      <c r="S894" s="61">
        <f t="shared" si="187"/>
        <v>3.0306011945444467E-2</v>
      </c>
    </row>
    <row r="895" spans="1:19" x14ac:dyDescent="0.25">
      <c r="A895" s="7">
        <v>42526</v>
      </c>
      <c r="B895" s="9">
        <v>3017.71</v>
      </c>
      <c r="C895" t="e">
        <f>+VLOOKUP($A895,'USD X Barril WTI'!$A$6060:$B$8189,2,0)</f>
        <v>#N/A</v>
      </c>
      <c r="D895" s="36">
        <f>+IFERROR(VLOOKUP($A895,'TASA INTERVENCIÓN'!$A$9:$B$4757,2,0),D894)</f>
        <v>7.2499999999999995E-2</v>
      </c>
      <c r="E895" s="36">
        <v>5.0000000000000001E-3</v>
      </c>
      <c r="F895">
        <f t="shared" si="183"/>
        <v>6.7164179104477695E-2</v>
      </c>
      <c r="G895">
        <f t="shared" si="184"/>
        <v>1.0161577352083262</v>
      </c>
      <c r="H895" s="56">
        <f t="shared" si="188"/>
        <v>26.413380447543375</v>
      </c>
      <c r="I895" s="55">
        <f t="shared" si="189"/>
        <v>3119.2961200106051</v>
      </c>
      <c r="J895" s="33">
        <f t="shared" si="185"/>
        <v>3259.7715737306867</v>
      </c>
      <c r="K895" s="34">
        <f t="shared" si="186"/>
        <v>242.06157373068663</v>
      </c>
      <c r="L895" s="32">
        <f t="shared" si="190"/>
        <v>31632500</v>
      </c>
      <c r="M895" s="32">
        <f t="shared" si="191"/>
        <v>32597715.737306867</v>
      </c>
      <c r="N895" s="34">
        <f t="shared" si="192"/>
        <v>30177100</v>
      </c>
      <c r="O895" s="34">
        <f t="shared" si="193"/>
        <v>965215.73730686679</v>
      </c>
      <c r="P895" s="34">
        <f t="shared" si="194"/>
        <v>-1455400</v>
      </c>
      <c r="Q895" s="60">
        <f t="shared" si="196"/>
        <v>-490184.26269313321</v>
      </c>
      <c r="R895" s="60">
        <f t="shared" si="195"/>
        <v>965215.73730686679</v>
      </c>
      <c r="S895" s="61">
        <f t="shared" si="187"/>
        <v>3.0513419341084858E-2</v>
      </c>
    </row>
    <row r="896" spans="1:19" x14ac:dyDescent="0.25">
      <c r="A896" s="7">
        <v>42527</v>
      </c>
      <c r="B896" s="8">
        <v>3017.71</v>
      </c>
      <c r="C896">
        <f>+VLOOKUP($A896,'USD X Barril WTI'!$A$6060:$B$8189,2,0)</f>
        <v>49.71</v>
      </c>
      <c r="D896" s="36">
        <f>+IFERROR(VLOOKUP($A896,'TASA INTERVENCIÓN'!$A$9:$B$4757,2,0),D895)</f>
        <v>7.2499999999999995E-2</v>
      </c>
      <c r="E896" s="36">
        <v>5.0000000000000001E-3</v>
      </c>
      <c r="F896">
        <f t="shared" si="183"/>
        <v>6.7164179104477695E-2</v>
      </c>
      <c r="G896">
        <f t="shared" si="184"/>
        <v>1.0161577352083262</v>
      </c>
      <c r="H896" s="56">
        <f t="shared" si="188"/>
        <v>26.413380447543375</v>
      </c>
      <c r="I896" s="55">
        <f t="shared" si="189"/>
        <v>3119.2961200106051</v>
      </c>
      <c r="J896" s="33">
        <f t="shared" si="185"/>
        <v>3259.7715737306867</v>
      </c>
      <c r="K896" s="34">
        <f t="shared" si="186"/>
        <v>242.06157373068663</v>
      </c>
      <c r="L896" s="32">
        <f t="shared" si="190"/>
        <v>31632500</v>
      </c>
      <c r="M896" s="32">
        <f t="shared" si="191"/>
        <v>32597715.737306867</v>
      </c>
      <c r="N896" s="34">
        <f t="shared" si="192"/>
        <v>30177100</v>
      </c>
      <c r="O896" s="34">
        <f t="shared" si="193"/>
        <v>965215.73730686679</v>
      </c>
      <c r="P896" s="34">
        <f t="shared" si="194"/>
        <v>-1455400</v>
      </c>
      <c r="Q896" s="60">
        <f t="shared" si="196"/>
        <v>-490184.26269313321</v>
      </c>
      <c r="R896" s="60">
        <f t="shared" si="195"/>
        <v>965215.73730686679</v>
      </c>
      <c r="S896" s="61">
        <f t="shared" si="187"/>
        <v>3.0513419341084858E-2</v>
      </c>
    </row>
    <row r="897" spans="1:19" x14ac:dyDescent="0.25">
      <c r="A897" s="7">
        <v>42528</v>
      </c>
      <c r="B897" s="9">
        <v>3017.71</v>
      </c>
      <c r="C897">
        <f>+VLOOKUP($A897,'USD X Barril WTI'!$A$6060:$B$8189,2,0)</f>
        <v>50.37</v>
      </c>
      <c r="D897" s="36">
        <f>+IFERROR(VLOOKUP($A897,'TASA INTERVENCIÓN'!$A$9:$B$4757,2,0),D896)</f>
        <v>7.2499999999999995E-2</v>
      </c>
      <c r="E897" s="36">
        <v>5.0000000000000001E-3</v>
      </c>
      <c r="F897">
        <f t="shared" si="183"/>
        <v>6.7164179104477695E-2</v>
      </c>
      <c r="G897">
        <f t="shared" si="184"/>
        <v>1.0161577352083262</v>
      </c>
      <c r="H897" s="56">
        <f t="shared" si="188"/>
        <v>26.413380447543375</v>
      </c>
      <c r="I897" s="55">
        <f t="shared" si="189"/>
        <v>3119.2961200106051</v>
      </c>
      <c r="J897" s="33">
        <f t="shared" si="185"/>
        <v>3259.7715737306867</v>
      </c>
      <c r="K897" s="34">
        <f t="shared" si="186"/>
        <v>242.06157373068663</v>
      </c>
      <c r="L897" s="32">
        <f t="shared" si="190"/>
        <v>31632500</v>
      </c>
      <c r="M897" s="32">
        <f t="shared" si="191"/>
        <v>32597715.737306867</v>
      </c>
      <c r="N897" s="34">
        <f t="shared" si="192"/>
        <v>30177100</v>
      </c>
      <c r="O897" s="34">
        <f t="shared" si="193"/>
        <v>965215.73730686679</v>
      </c>
      <c r="P897" s="34">
        <f t="shared" si="194"/>
        <v>-1455400</v>
      </c>
      <c r="Q897" s="60">
        <f t="shared" si="196"/>
        <v>-490184.26269313321</v>
      </c>
      <c r="R897" s="60">
        <f t="shared" si="195"/>
        <v>965215.73730686679</v>
      </c>
      <c r="S897" s="61">
        <f t="shared" si="187"/>
        <v>3.0513419341084858E-2</v>
      </c>
    </row>
    <row r="898" spans="1:19" x14ac:dyDescent="0.25">
      <c r="A898" s="7">
        <v>42529</v>
      </c>
      <c r="B898" s="8">
        <v>2950.95</v>
      </c>
      <c r="C898">
        <f>+VLOOKUP($A898,'USD X Barril WTI'!$A$6060:$B$8189,2,0)</f>
        <v>51.23</v>
      </c>
      <c r="D898" s="36">
        <f>+IFERROR(VLOOKUP($A898,'TASA INTERVENCIÓN'!$A$9:$B$4757,2,0),D897)</f>
        <v>7.2499999999999995E-2</v>
      </c>
      <c r="E898" s="36">
        <v>5.0000000000000001E-3</v>
      </c>
      <c r="F898">
        <f t="shared" si="183"/>
        <v>6.7164179104477695E-2</v>
      </c>
      <c r="G898">
        <f t="shared" si="184"/>
        <v>1.0161577352083262</v>
      </c>
      <c r="H898" s="56">
        <f t="shared" si="188"/>
        <v>26.413380447543375</v>
      </c>
      <c r="I898" s="55">
        <f t="shared" si="189"/>
        <v>3051.4574296080968</v>
      </c>
      <c r="J898" s="33">
        <f t="shared" si="185"/>
        <v>3231.4152166880845</v>
      </c>
      <c r="K898" s="34">
        <f t="shared" si="186"/>
        <v>280.46521668808464</v>
      </c>
      <c r="L898" s="32">
        <f t="shared" si="190"/>
        <v>31352800.000000004</v>
      </c>
      <c r="M898" s="32">
        <f t="shared" si="191"/>
        <v>32314152.166880846</v>
      </c>
      <c r="N898" s="34">
        <f t="shared" si="192"/>
        <v>29509500</v>
      </c>
      <c r="O898" s="34">
        <f t="shared" si="193"/>
        <v>961352.1668808423</v>
      </c>
      <c r="P898" s="34">
        <f t="shared" si="194"/>
        <v>-1843300.0000000037</v>
      </c>
      <c r="Q898" s="60">
        <f t="shared" si="196"/>
        <v>-881947.83311916143</v>
      </c>
      <c r="R898" s="60">
        <f t="shared" si="195"/>
        <v>961352.1668808423</v>
      </c>
      <c r="S898" s="61">
        <f t="shared" si="187"/>
        <v>3.0662402301575686E-2</v>
      </c>
    </row>
    <row r="899" spans="1:19" x14ac:dyDescent="0.25">
      <c r="A899" s="7">
        <v>42530</v>
      </c>
      <c r="B899" s="9">
        <v>2905.23</v>
      </c>
      <c r="C899">
        <f>+VLOOKUP($A899,'USD X Barril WTI'!$A$6060:$B$8189,2,0)</f>
        <v>50.52</v>
      </c>
      <c r="D899" s="36">
        <f>+IFERROR(VLOOKUP($A899,'TASA INTERVENCIÓN'!$A$9:$B$4757,2,0),D898)</f>
        <v>7.2499999999999995E-2</v>
      </c>
      <c r="E899" s="36">
        <v>5.0000000000000001E-3</v>
      </c>
      <c r="F899">
        <f t="shared" si="183"/>
        <v>6.7164179104477695E-2</v>
      </c>
      <c r="G899">
        <f t="shared" si="184"/>
        <v>1.0161577352083262</v>
      </c>
      <c r="H899" s="56">
        <f t="shared" si="188"/>
        <v>26.413380447543375</v>
      </c>
      <c r="I899" s="55">
        <f t="shared" si="189"/>
        <v>3004.9986979543723</v>
      </c>
      <c r="J899" s="33">
        <f t="shared" si="185"/>
        <v>3252.3200462275358</v>
      </c>
      <c r="K899" s="34">
        <f t="shared" si="186"/>
        <v>347.09004622753582</v>
      </c>
      <c r="L899" s="32">
        <f t="shared" si="190"/>
        <v>31559000</v>
      </c>
      <c r="M899" s="32">
        <f t="shared" si="191"/>
        <v>32523200.46227536</v>
      </c>
      <c r="N899" s="34">
        <f t="shared" si="192"/>
        <v>29052300</v>
      </c>
      <c r="O899" s="34">
        <f t="shared" si="193"/>
        <v>964200.46227535978</v>
      </c>
      <c r="P899" s="34">
        <f t="shared" si="194"/>
        <v>-2506700</v>
      </c>
      <c r="Q899" s="60">
        <f t="shared" si="196"/>
        <v>-1542499.5377246402</v>
      </c>
      <c r="R899" s="60">
        <f t="shared" si="195"/>
        <v>964200.46227535978</v>
      </c>
      <c r="S899" s="61">
        <f t="shared" si="187"/>
        <v>3.0552313516757811E-2</v>
      </c>
    </row>
    <row r="900" spans="1:19" x14ac:dyDescent="0.25">
      <c r="A900" s="7">
        <v>42531</v>
      </c>
      <c r="B900" s="8">
        <v>2942.13</v>
      </c>
      <c r="C900">
        <f>+VLOOKUP($A900,'USD X Barril WTI'!$A$6060:$B$8189,2,0)</f>
        <v>49.09</v>
      </c>
      <c r="D900" s="36">
        <f>+IFERROR(VLOOKUP($A900,'TASA INTERVENCIÓN'!$A$9:$B$4757,2,0),D899)</f>
        <v>7.2499999999999995E-2</v>
      </c>
      <c r="E900" s="36">
        <v>5.0000000000000001E-3</v>
      </c>
      <c r="F900">
        <f t="shared" si="183"/>
        <v>6.7164179104477695E-2</v>
      </c>
      <c r="G900">
        <f t="shared" si="184"/>
        <v>1.0161577352083262</v>
      </c>
      <c r="H900" s="56">
        <f t="shared" si="188"/>
        <v>26.413380447543375</v>
      </c>
      <c r="I900" s="55">
        <f t="shared" si="189"/>
        <v>3042.4949183835597</v>
      </c>
      <c r="J900" s="33">
        <f t="shared" si="185"/>
        <v>3289.415473620772</v>
      </c>
      <c r="K900" s="34">
        <f t="shared" si="186"/>
        <v>347.28547362077188</v>
      </c>
      <c r="L900" s="32">
        <f t="shared" si="190"/>
        <v>31924899.999999996</v>
      </c>
      <c r="M900" s="32">
        <f t="shared" si="191"/>
        <v>32894154.73620772</v>
      </c>
      <c r="N900" s="34">
        <f t="shared" si="192"/>
        <v>29421300</v>
      </c>
      <c r="O900" s="34">
        <f t="shared" si="193"/>
        <v>969254.73620772362</v>
      </c>
      <c r="P900" s="34">
        <f t="shared" si="194"/>
        <v>-2503599.9999999963</v>
      </c>
      <c r="Q900" s="60">
        <f t="shared" si="196"/>
        <v>-1534345.2637922727</v>
      </c>
      <c r="R900" s="60">
        <f t="shared" si="195"/>
        <v>969254.73620772362</v>
      </c>
      <c r="S900" s="61">
        <f t="shared" si="187"/>
        <v>3.0360462717431338E-2</v>
      </c>
    </row>
    <row r="901" spans="1:19" x14ac:dyDescent="0.25">
      <c r="A901" s="7">
        <v>42532</v>
      </c>
      <c r="B901" s="9">
        <v>2969.83</v>
      </c>
      <c r="C901" t="e">
        <f>+VLOOKUP($A901,'USD X Barril WTI'!$A$6060:$B$8189,2,0)</f>
        <v>#N/A</v>
      </c>
      <c r="D901" s="36">
        <f>+IFERROR(VLOOKUP($A901,'TASA INTERVENCIÓN'!$A$9:$B$4757,2,0),D900)</f>
        <v>7.2499999999999995E-2</v>
      </c>
      <c r="E901" s="36">
        <v>5.0000000000000001E-3</v>
      </c>
      <c r="F901">
        <f t="shared" si="183"/>
        <v>6.7164179104477695E-2</v>
      </c>
      <c r="G901">
        <f t="shared" si="184"/>
        <v>1.0161577352083262</v>
      </c>
      <c r="H901" s="56">
        <f t="shared" si="188"/>
        <v>26.413380447543375</v>
      </c>
      <c r="I901" s="55">
        <f t="shared" si="189"/>
        <v>3070.64248764883</v>
      </c>
      <c r="J901" s="33">
        <f t="shared" si="185"/>
        <v>3301.3581938911279</v>
      </c>
      <c r="K901" s="34">
        <f t="shared" si="186"/>
        <v>331.52819389112801</v>
      </c>
      <c r="L901" s="32">
        <f t="shared" si="190"/>
        <v>32042700</v>
      </c>
      <c r="M901" s="32">
        <f t="shared" si="191"/>
        <v>33013581.938911278</v>
      </c>
      <c r="N901" s="34">
        <f t="shared" si="192"/>
        <v>29698300</v>
      </c>
      <c r="O901" s="34">
        <f t="shared" si="193"/>
        <v>970881.9389112778</v>
      </c>
      <c r="P901" s="34">
        <f t="shared" si="194"/>
        <v>-2344400</v>
      </c>
      <c r="Q901" s="60">
        <f t="shared" si="196"/>
        <v>-1373518.0610887222</v>
      </c>
      <c r="R901" s="60">
        <f t="shared" si="195"/>
        <v>970881.9389112778</v>
      </c>
      <c r="S901" s="61">
        <f t="shared" si="187"/>
        <v>3.02996295228329E-2</v>
      </c>
    </row>
    <row r="902" spans="1:19" x14ac:dyDescent="0.25">
      <c r="A902" s="7">
        <v>42533</v>
      </c>
      <c r="B902" s="8">
        <v>2969.83</v>
      </c>
      <c r="C902" t="e">
        <f>+VLOOKUP($A902,'USD X Barril WTI'!$A$6060:$B$8189,2,0)</f>
        <v>#N/A</v>
      </c>
      <c r="D902" s="36">
        <f>+IFERROR(VLOOKUP($A902,'TASA INTERVENCIÓN'!$A$9:$B$4757,2,0),D901)</f>
        <v>7.2499999999999995E-2</v>
      </c>
      <c r="E902" s="36">
        <v>5.0000000000000001E-3</v>
      </c>
      <c r="F902">
        <f t="shared" si="183"/>
        <v>6.7164179104477695E-2</v>
      </c>
      <c r="G902">
        <f t="shared" si="184"/>
        <v>1.0161577352083262</v>
      </c>
      <c r="H902" s="56">
        <f t="shared" si="188"/>
        <v>26.413380447543375</v>
      </c>
      <c r="I902" s="55">
        <f t="shared" si="189"/>
        <v>3070.64248764883</v>
      </c>
      <c r="J902" s="33">
        <f t="shared" si="185"/>
        <v>3260.6535912718759</v>
      </c>
      <c r="K902" s="34">
        <f t="shared" si="186"/>
        <v>290.82359127187601</v>
      </c>
      <c r="L902" s="32">
        <f t="shared" si="190"/>
        <v>31641200</v>
      </c>
      <c r="M902" s="32">
        <f t="shared" si="191"/>
        <v>32606535.912718758</v>
      </c>
      <c r="N902" s="34">
        <f t="shared" si="192"/>
        <v>29698300</v>
      </c>
      <c r="O902" s="34">
        <f t="shared" si="193"/>
        <v>965335.91271875799</v>
      </c>
      <c r="P902" s="34">
        <f t="shared" si="194"/>
        <v>-1942900</v>
      </c>
      <c r="Q902" s="60">
        <f t="shared" si="196"/>
        <v>-977564.08728124201</v>
      </c>
      <c r="R902" s="60">
        <f t="shared" si="195"/>
        <v>965335.91271875799</v>
      </c>
      <c r="S902" s="61">
        <f t="shared" si="187"/>
        <v>3.0508827500814066E-2</v>
      </c>
    </row>
    <row r="903" spans="1:19" x14ac:dyDescent="0.25">
      <c r="A903" s="7">
        <v>42534</v>
      </c>
      <c r="B903" s="9">
        <v>2969.83</v>
      </c>
      <c r="C903">
        <f>+VLOOKUP($A903,'USD X Barril WTI'!$A$6060:$B$8189,2,0)</f>
        <v>48.89</v>
      </c>
      <c r="D903" s="36">
        <f>+IFERROR(VLOOKUP($A903,'TASA INTERVENCIÓN'!$A$9:$B$4757,2,0),D902)</f>
        <v>7.2499999999999995E-2</v>
      </c>
      <c r="E903" s="36">
        <v>5.0000000000000001E-3</v>
      </c>
      <c r="F903">
        <f t="shared" si="183"/>
        <v>6.7164179104477695E-2</v>
      </c>
      <c r="G903">
        <f t="shared" si="184"/>
        <v>1.0161577352083262</v>
      </c>
      <c r="H903" s="56">
        <f t="shared" si="188"/>
        <v>26.413380447543375</v>
      </c>
      <c r="I903" s="55">
        <f t="shared" si="189"/>
        <v>3070.64248764883</v>
      </c>
      <c r="J903" s="33">
        <f t="shared" si="185"/>
        <v>3260.6535912718759</v>
      </c>
      <c r="K903" s="34">
        <f t="shared" si="186"/>
        <v>290.82359127187601</v>
      </c>
      <c r="L903" s="32">
        <f t="shared" si="190"/>
        <v>31641200</v>
      </c>
      <c r="M903" s="32">
        <f t="shared" si="191"/>
        <v>32606535.912718758</v>
      </c>
      <c r="N903" s="34">
        <f t="shared" si="192"/>
        <v>29698300</v>
      </c>
      <c r="O903" s="34">
        <f t="shared" si="193"/>
        <v>965335.91271875799</v>
      </c>
      <c r="P903" s="34">
        <f t="shared" si="194"/>
        <v>-1942900</v>
      </c>
      <c r="Q903" s="60">
        <f t="shared" si="196"/>
        <v>-977564.08728124201</v>
      </c>
      <c r="R903" s="60">
        <f t="shared" si="195"/>
        <v>965335.91271875799</v>
      </c>
      <c r="S903" s="61">
        <f t="shared" si="187"/>
        <v>3.0508827500814066E-2</v>
      </c>
    </row>
    <row r="904" spans="1:19" x14ac:dyDescent="0.25">
      <c r="A904" s="7">
        <v>42535</v>
      </c>
      <c r="B904" s="8">
        <v>2990.35</v>
      </c>
      <c r="C904">
        <f>+VLOOKUP($A904,'USD X Barril WTI'!$A$6060:$B$8189,2,0)</f>
        <v>48.49</v>
      </c>
      <c r="D904" s="36">
        <f>+IFERROR(VLOOKUP($A904,'TASA INTERVENCIÓN'!$A$9:$B$4757,2,0),D903)</f>
        <v>7.2499999999999995E-2</v>
      </c>
      <c r="E904" s="36">
        <v>5.0000000000000001E-3</v>
      </c>
      <c r="F904">
        <f t="shared" ref="F904:F967" si="197">((1+D904)/(1+E904))-1</f>
        <v>6.7164179104477695E-2</v>
      </c>
      <c r="G904">
        <f t="shared" ref="G904:G967" si="198">+(1+F904)^(90/365)</f>
        <v>1.0161577352083262</v>
      </c>
      <c r="H904" s="56">
        <f t="shared" si="188"/>
        <v>26.413380447543375</v>
      </c>
      <c r="I904" s="55">
        <f t="shared" si="189"/>
        <v>3091.4940443753048</v>
      </c>
      <c r="J904" s="33">
        <f t="shared" si="185"/>
        <v>3260.6535912718759</v>
      </c>
      <c r="K904" s="34">
        <f t="shared" si="186"/>
        <v>270.30359127187603</v>
      </c>
      <c r="L904" s="32">
        <f t="shared" si="190"/>
        <v>31641200</v>
      </c>
      <c r="M904" s="32">
        <f t="shared" si="191"/>
        <v>32606535.912718758</v>
      </c>
      <c r="N904" s="34">
        <f t="shared" si="192"/>
        <v>29903500</v>
      </c>
      <c r="O904" s="34">
        <f t="shared" si="193"/>
        <v>965335.91271875799</v>
      </c>
      <c r="P904" s="34">
        <f t="shared" si="194"/>
        <v>-1737700</v>
      </c>
      <c r="Q904" s="60">
        <f t="shared" si="196"/>
        <v>-772364.08728124201</v>
      </c>
      <c r="R904" s="60">
        <f t="shared" si="195"/>
        <v>965335.91271875799</v>
      </c>
      <c r="S904" s="61">
        <f t="shared" si="187"/>
        <v>3.0508827500814066E-2</v>
      </c>
    </row>
    <row r="905" spans="1:19" x14ac:dyDescent="0.25">
      <c r="A905" s="7">
        <v>42536</v>
      </c>
      <c r="B905" s="9">
        <v>3003.28</v>
      </c>
      <c r="C905">
        <f>+VLOOKUP($A905,'USD X Barril WTI'!$A$6060:$B$8189,2,0)</f>
        <v>47.92</v>
      </c>
      <c r="D905" s="36">
        <f>+IFERROR(VLOOKUP($A905,'TASA INTERVENCIÓN'!$A$9:$B$4757,2,0),D904)</f>
        <v>7.2499999999999995E-2</v>
      </c>
      <c r="E905" s="36">
        <v>5.0000000000000001E-3</v>
      </c>
      <c r="F905">
        <f t="shared" si="197"/>
        <v>6.7164179104477695E-2</v>
      </c>
      <c r="G905">
        <f t="shared" si="198"/>
        <v>1.0161577352083262</v>
      </c>
      <c r="H905" s="56">
        <f t="shared" si="188"/>
        <v>26.413380447543375</v>
      </c>
      <c r="I905" s="55">
        <f t="shared" si="189"/>
        <v>3104.632963891549</v>
      </c>
      <c r="J905" s="33">
        <f t="shared" si="185"/>
        <v>3272.6470022055187</v>
      </c>
      <c r="K905" s="34">
        <f t="shared" si="186"/>
        <v>269.36700220551847</v>
      </c>
      <c r="L905" s="32">
        <f t="shared" si="190"/>
        <v>31759500</v>
      </c>
      <c r="M905" s="32">
        <f t="shared" si="191"/>
        <v>32726470.022055186</v>
      </c>
      <c r="N905" s="34">
        <f t="shared" si="192"/>
        <v>30032800.000000004</v>
      </c>
      <c r="O905" s="34">
        <f t="shared" si="193"/>
        <v>966970.02205518633</v>
      </c>
      <c r="P905" s="34">
        <f t="shared" si="194"/>
        <v>-1726699.9999999963</v>
      </c>
      <c r="Q905" s="60">
        <f t="shared" si="196"/>
        <v>-759729.97794480994</v>
      </c>
      <c r="R905" s="60">
        <f t="shared" si="195"/>
        <v>966970.02205518633</v>
      </c>
      <c r="S905" s="61">
        <f t="shared" si="187"/>
        <v>3.0446638708266388E-2</v>
      </c>
    </row>
    <row r="906" spans="1:19" x14ac:dyDescent="0.25">
      <c r="A906" s="7">
        <v>42537</v>
      </c>
      <c r="B906" s="8">
        <v>2989.56</v>
      </c>
      <c r="C906">
        <f>+VLOOKUP($A906,'USD X Barril WTI'!$A$6060:$B$8189,2,0)</f>
        <v>46.14</v>
      </c>
      <c r="D906" s="36">
        <f>+IFERROR(VLOOKUP($A906,'TASA INTERVENCIÓN'!$A$9:$B$4757,2,0),D905)</f>
        <v>7.2499999999999995E-2</v>
      </c>
      <c r="E906" s="36">
        <v>5.0000000000000001E-3</v>
      </c>
      <c r="F906">
        <f t="shared" si="197"/>
        <v>6.7164179104477695E-2</v>
      </c>
      <c r="G906">
        <f t="shared" si="198"/>
        <v>1.0161577352083262</v>
      </c>
      <c r="H906" s="56">
        <f t="shared" si="188"/>
        <v>26.413380447543375</v>
      </c>
      <c r="I906" s="55">
        <f t="shared" si="189"/>
        <v>3090.6912797644904</v>
      </c>
      <c r="J906" s="33">
        <f t="shared" si="185"/>
        <v>3272.5760352769171</v>
      </c>
      <c r="K906" s="34">
        <f t="shared" si="186"/>
        <v>283.01603527691714</v>
      </c>
      <c r="L906" s="32">
        <f t="shared" si="190"/>
        <v>31758800</v>
      </c>
      <c r="M906" s="32">
        <f t="shared" si="191"/>
        <v>32725760.35276917</v>
      </c>
      <c r="N906" s="34">
        <f t="shared" si="192"/>
        <v>29895600</v>
      </c>
      <c r="O906" s="34">
        <f t="shared" si="193"/>
        <v>966960.35276916996</v>
      </c>
      <c r="P906" s="34">
        <f t="shared" si="194"/>
        <v>-1863200</v>
      </c>
      <c r="Q906" s="60">
        <f t="shared" si="196"/>
        <v>-896239.64723083004</v>
      </c>
      <c r="R906" s="60">
        <f t="shared" si="195"/>
        <v>966960.35276916996</v>
      </c>
      <c r="S906" s="61">
        <f t="shared" si="187"/>
        <v>3.0447005326686462E-2</v>
      </c>
    </row>
    <row r="907" spans="1:19" x14ac:dyDescent="0.25">
      <c r="A907" s="7">
        <v>42538</v>
      </c>
      <c r="B907" s="9">
        <v>3019.12</v>
      </c>
      <c r="C907">
        <f>+VLOOKUP($A907,'USD X Barril WTI'!$A$6060:$B$8189,2,0)</f>
        <v>48</v>
      </c>
      <c r="D907" s="36">
        <f>+IFERROR(VLOOKUP($A907,'TASA INTERVENCIÓN'!$A$9:$B$4757,2,0),D906)</f>
        <v>7.2499999999999995E-2</v>
      </c>
      <c r="E907" s="36">
        <v>5.0000000000000001E-3</v>
      </c>
      <c r="F907">
        <f t="shared" si="197"/>
        <v>6.7164179104477695E-2</v>
      </c>
      <c r="G907">
        <f t="shared" si="198"/>
        <v>1.0161577352083262</v>
      </c>
      <c r="H907" s="56">
        <f t="shared" si="188"/>
        <v>26.413380447543375</v>
      </c>
      <c r="I907" s="55">
        <f t="shared" si="189"/>
        <v>3120.7289024172487</v>
      </c>
      <c r="J907" s="33">
        <f t="shared" si="185"/>
        <v>3252.3200462275358</v>
      </c>
      <c r="K907" s="34">
        <f t="shared" si="186"/>
        <v>233.20004622753595</v>
      </c>
      <c r="L907" s="32">
        <f t="shared" si="190"/>
        <v>31559000</v>
      </c>
      <c r="M907" s="32">
        <f t="shared" si="191"/>
        <v>32523200.46227536</v>
      </c>
      <c r="N907" s="34">
        <f t="shared" si="192"/>
        <v>30191200</v>
      </c>
      <c r="O907" s="34">
        <f t="shared" si="193"/>
        <v>964200.46227535978</v>
      </c>
      <c r="P907" s="34">
        <f t="shared" si="194"/>
        <v>-1367800</v>
      </c>
      <c r="Q907" s="60">
        <f t="shared" si="196"/>
        <v>-403599.53772464022</v>
      </c>
      <c r="R907" s="60">
        <f t="shared" si="195"/>
        <v>964200.46227535978</v>
      </c>
      <c r="S907" s="61">
        <f t="shared" si="187"/>
        <v>3.0552313516757811E-2</v>
      </c>
    </row>
    <row r="908" spans="1:19" x14ac:dyDescent="0.25">
      <c r="A908" s="7">
        <v>42539</v>
      </c>
      <c r="B908" s="8">
        <v>3010.91</v>
      </c>
      <c r="C908" t="e">
        <f>+VLOOKUP($A908,'USD X Barril WTI'!$A$6060:$B$8189,2,0)</f>
        <v>#N/A</v>
      </c>
      <c r="D908" s="36">
        <f>+IFERROR(VLOOKUP($A908,'TASA INTERVENCIÓN'!$A$9:$B$4757,2,0),D907)</f>
        <v>7.2499999999999995E-2</v>
      </c>
      <c r="E908" s="36">
        <v>5.0000000000000001E-3</v>
      </c>
      <c r="F908">
        <f t="shared" si="197"/>
        <v>6.7164179104477695E-2</v>
      </c>
      <c r="G908">
        <f t="shared" si="198"/>
        <v>1.0161577352083262</v>
      </c>
      <c r="H908" s="56">
        <f t="shared" si="188"/>
        <v>26.413380447543375</v>
      </c>
      <c r="I908" s="55">
        <f t="shared" si="189"/>
        <v>3112.3862474111879</v>
      </c>
      <c r="J908" s="33">
        <f t="shared" si="185"/>
        <v>3182.863699392045</v>
      </c>
      <c r="K908" s="34">
        <f t="shared" si="186"/>
        <v>171.95369939204511</v>
      </c>
      <c r="L908" s="32">
        <f t="shared" si="190"/>
        <v>30873900</v>
      </c>
      <c r="M908" s="32">
        <f t="shared" si="191"/>
        <v>31828636.993920449</v>
      </c>
      <c r="N908" s="34">
        <f t="shared" si="192"/>
        <v>30109100</v>
      </c>
      <c r="O908" s="34">
        <f t="shared" si="193"/>
        <v>954736.99392044917</v>
      </c>
      <c r="P908" s="34">
        <f t="shared" si="194"/>
        <v>-764800</v>
      </c>
      <c r="Q908" s="60">
        <f t="shared" si="196"/>
        <v>189936.99392044917</v>
      </c>
      <c r="R908" s="60">
        <f t="shared" si="195"/>
        <v>954736.99392044917</v>
      </c>
      <c r="S908" s="61">
        <f t="shared" si="187"/>
        <v>3.0923757410642943E-2</v>
      </c>
    </row>
    <row r="909" spans="1:19" x14ac:dyDescent="0.25">
      <c r="A909" s="7">
        <v>42540</v>
      </c>
      <c r="B909" s="9">
        <v>3010.91</v>
      </c>
      <c r="C909" t="e">
        <f>+VLOOKUP($A909,'USD X Barril WTI'!$A$6060:$B$8189,2,0)</f>
        <v>#N/A</v>
      </c>
      <c r="D909" s="36">
        <f>+IFERROR(VLOOKUP($A909,'TASA INTERVENCIÓN'!$A$9:$B$4757,2,0),D908)</f>
        <v>7.2499999999999995E-2</v>
      </c>
      <c r="E909" s="36">
        <v>5.0000000000000001E-3</v>
      </c>
      <c r="F909">
        <f t="shared" si="197"/>
        <v>6.7164179104477695E-2</v>
      </c>
      <c r="G909">
        <f t="shared" si="198"/>
        <v>1.0161577352083262</v>
      </c>
      <c r="H909" s="56">
        <f t="shared" si="188"/>
        <v>26.413380447543375</v>
      </c>
      <c r="I909" s="55">
        <f t="shared" si="189"/>
        <v>3112.3862474111879</v>
      </c>
      <c r="J909" s="33">
        <f t="shared" si="185"/>
        <v>3160.9653328521731</v>
      </c>
      <c r="K909" s="34">
        <f t="shared" si="186"/>
        <v>150.05533285217325</v>
      </c>
      <c r="L909" s="32">
        <f t="shared" si="190"/>
        <v>30657900</v>
      </c>
      <c r="M909" s="32">
        <f t="shared" si="191"/>
        <v>31609653.328521732</v>
      </c>
      <c r="N909" s="34">
        <f t="shared" si="192"/>
        <v>30109100</v>
      </c>
      <c r="O909" s="34">
        <f t="shared" si="193"/>
        <v>951753.32852173224</v>
      </c>
      <c r="P909" s="34">
        <f t="shared" si="194"/>
        <v>-548800</v>
      </c>
      <c r="Q909" s="60">
        <f t="shared" si="196"/>
        <v>402953.32852173224</v>
      </c>
      <c r="R909" s="60">
        <f t="shared" si="195"/>
        <v>951753.32852173224</v>
      </c>
      <c r="S909" s="61">
        <f t="shared" si="187"/>
        <v>3.1044309248896115E-2</v>
      </c>
    </row>
    <row r="910" spans="1:19" x14ac:dyDescent="0.25">
      <c r="A910" s="7">
        <v>42541</v>
      </c>
      <c r="B910" s="8">
        <v>3010.91</v>
      </c>
      <c r="C910">
        <f>+VLOOKUP($A910,'USD X Barril WTI'!$A$6060:$B$8189,2,0)</f>
        <v>49.4</v>
      </c>
      <c r="D910" s="36">
        <f>+IFERROR(VLOOKUP($A910,'TASA INTERVENCIÓN'!$A$9:$B$4757,2,0),D909)</f>
        <v>7.2499999999999995E-2</v>
      </c>
      <c r="E910" s="36">
        <v>5.0000000000000001E-3</v>
      </c>
      <c r="F910">
        <f t="shared" si="197"/>
        <v>6.7164179104477695E-2</v>
      </c>
      <c r="G910">
        <f t="shared" si="198"/>
        <v>1.0161577352083262</v>
      </c>
      <c r="H910" s="56">
        <f t="shared" si="188"/>
        <v>26.413380447543375</v>
      </c>
      <c r="I910" s="55">
        <f t="shared" si="189"/>
        <v>3112.3862474111879</v>
      </c>
      <c r="J910" s="33">
        <f t="shared" si="185"/>
        <v>3160.9653328521731</v>
      </c>
      <c r="K910" s="34">
        <f t="shared" si="186"/>
        <v>150.05533285217325</v>
      </c>
      <c r="L910" s="32">
        <f t="shared" si="190"/>
        <v>30657900</v>
      </c>
      <c r="M910" s="32">
        <f t="shared" si="191"/>
        <v>31609653.328521732</v>
      </c>
      <c r="N910" s="34">
        <f t="shared" si="192"/>
        <v>30109100</v>
      </c>
      <c r="O910" s="34">
        <f t="shared" si="193"/>
        <v>951753.32852173224</v>
      </c>
      <c r="P910" s="34">
        <f t="shared" si="194"/>
        <v>-548800</v>
      </c>
      <c r="Q910" s="60">
        <f t="shared" si="196"/>
        <v>402953.32852173224</v>
      </c>
      <c r="R910" s="60">
        <f t="shared" si="195"/>
        <v>951753.32852173224</v>
      </c>
      <c r="S910" s="61">
        <f t="shared" si="187"/>
        <v>3.1044309248896115E-2</v>
      </c>
    </row>
    <row r="911" spans="1:19" x14ac:dyDescent="0.25">
      <c r="A911" s="7">
        <v>42542</v>
      </c>
      <c r="B911" s="9">
        <v>2972.97</v>
      </c>
      <c r="C911">
        <f>+VLOOKUP($A911,'USD X Barril WTI'!$A$6060:$B$8189,2,0)</f>
        <v>48.95</v>
      </c>
      <c r="D911" s="36">
        <f>+IFERROR(VLOOKUP($A911,'TASA INTERVENCIÓN'!$A$9:$B$4757,2,0),D910)</f>
        <v>7.2499999999999995E-2</v>
      </c>
      <c r="E911" s="36">
        <v>5.0000000000000001E-3</v>
      </c>
      <c r="F911">
        <f t="shared" si="197"/>
        <v>6.7164179104477695E-2</v>
      </c>
      <c r="G911">
        <f t="shared" si="198"/>
        <v>1.0161577352083262</v>
      </c>
      <c r="H911" s="56">
        <f t="shared" si="188"/>
        <v>26.413380447543375</v>
      </c>
      <c r="I911" s="55">
        <f t="shared" si="189"/>
        <v>3073.8332229373841</v>
      </c>
      <c r="J911" s="33">
        <f t="shared" si="185"/>
        <v>3160.9653328521731</v>
      </c>
      <c r="K911" s="34">
        <f t="shared" si="186"/>
        <v>187.99533285217331</v>
      </c>
      <c r="L911" s="32">
        <f t="shared" si="190"/>
        <v>30657900</v>
      </c>
      <c r="M911" s="32">
        <f t="shared" si="191"/>
        <v>31609653.328521732</v>
      </c>
      <c r="N911" s="34">
        <f t="shared" si="192"/>
        <v>29729699.999999996</v>
      </c>
      <c r="O911" s="34">
        <f t="shared" si="193"/>
        <v>951753.32852173224</v>
      </c>
      <c r="P911" s="34">
        <f t="shared" si="194"/>
        <v>-928200.00000000373</v>
      </c>
      <c r="Q911" s="60">
        <f t="shared" si="196"/>
        <v>23553.328521728516</v>
      </c>
      <c r="R911" s="60">
        <f t="shared" si="195"/>
        <v>951753.32852173224</v>
      </c>
      <c r="S911" s="61">
        <f t="shared" si="187"/>
        <v>3.1044309248896115E-2</v>
      </c>
    </row>
    <row r="912" spans="1:19" x14ac:dyDescent="0.25">
      <c r="A912" s="7">
        <v>42543</v>
      </c>
      <c r="B912" s="8">
        <v>2976.29</v>
      </c>
      <c r="C912">
        <f>+VLOOKUP($A912,'USD X Barril WTI'!$A$6060:$B$8189,2,0)</f>
        <v>49.16</v>
      </c>
      <c r="D912" s="36">
        <f>+IFERROR(VLOOKUP($A912,'TASA INTERVENCIÓN'!$A$9:$B$4757,2,0),D911)</f>
        <v>7.2499999999999995E-2</v>
      </c>
      <c r="E912" s="36">
        <v>5.0000000000000001E-3</v>
      </c>
      <c r="F912">
        <f t="shared" si="197"/>
        <v>6.7164179104477695E-2</v>
      </c>
      <c r="G912">
        <f t="shared" si="198"/>
        <v>1.0161577352083262</v>
      </c>
      <c r="H912" s="56">
        <f t="shared" si="188"/>
        <v>26.413380447543375</v>
      </c>
      <c r="I912" s="55">
        <f t="shared" si="189"/>
        <v>3077.2068666182759</v>
      </c>
      <c r="J912" s="33">
        <f t="shared" si="185"/>
        <v>3162.7670080309031</v>
      </c>
      <c r="K912" s="34">
        <f t="shared" si="186"/>
        <v>186.47700803090311</v>
      </c>
      <c r="L912" s="32">
        <f t="shared" si="190"/>
        <v>30657900</v>
      </c>
      <c r="M912" s="32">
        <f t="shared" si="191"/>
        <v>31627670.08030903</v>
      </c>
      <c r="N912" s="34">
        <f t="shared" si="192"/>
        <v>29762900</v>
      </c>
      <c r="O912" s="34">
        <f t="shared" si="193"/>
        <v>969770.08030902967</v>
      </c>
      <c r="P912" s="34">
        <f t="shared" si="194"/>
        <v>-895000</v>
      </c>
      <c r="Q912" s="60">
        <f t="shared" si="196"/>
        <v>74770.080309029669</v>
      </c>
      <c r="R912" s="60">
        <f t="shared" si="195"/>
        <v>969770.08030902967</v>
      </c>
      <c r="S912" s="61">
        <f t="shared" si="187"/>
        <v>3.163198002175719E-2</v>
      </c>
    </row>
    <row r="913" spans="1:19" x14ac:dyDescent="0.25">
      <c r="A913" s="7">
        <v>42544</v>
      </c>
      <c r="B913" s="9">
        <v>2944.06</v>
      </c>
      <c r="C913">
        <f>+VLOOKUP($A913,'USD X Barril WTI'!$A$6060:$B$8189,2,0)</f>
        <v>49.34</v>
      </c>
      <c r="D913" s="36">
        <f>+IFERROR(VLOOKUP($A913,'TASA INTERVENCIÓN'!$A$9:$B$4757,2,0),D912)</f>
        <v>7.4999999999999997E-2</v>
      </c>
      <c r="E913" s="36">
        <v>5.0000000000000001E-3</v>
      </c>
      <c r="F913">
        <f t="shared" si="197"/>
        <v>6.9651741293532465E-2</v>
      </c>
      <c r="G913">
        <f t="shared" si="198"/>
        <v>1.0167412776797771</v>
      </c>
      <c r="H913" s="56">
        <f t="shared" si="188"/>
        <v>26.413380447543375</v>
      </c>
      <c r="I913" s="55">
        <f t="shared" si="189"/>
        <v>3046.1740868610113</v>
      </c>
      <c r="J913" s="33">
        <f t="shared" si="185"/>
        <v>3147.0640815337647</v>
      </c>
      <c r="K913" s="34">
        <f t="shared" si="186"/>
        <v>203.00408153376475</v>
      </c>
      <c r="L913" s="32">
        <f t="shared" si="190"/>
        <v>30503100</v>
      </c>
      <c r="M913" s="32">
        <f t="shared" si="191"/>
        <v>31470640.815337647</v>
      </c>
      <c r="N913" s="34">
        <f t="shared" si="192"/>
        <v>29440600</v>
      </c>
      <c r="O913" s="34">
        <f t="shared" si="193"/>
        <v>967540.81533764675</v>
      </c>
      <c r="P913" s="34">
        <f t="shared" si="194"/>
        <v>-1062500</v>
      </c>
      <c r="Q913" s="60">
        <f t="shared" si="196"/>
        <v>-94959.184662353247</v>
      </c>
      <c r="R913" s="60">
        <f t="shared" si="195"/>
        <v>967540.81533764675</v>
      </c>
      <c r="S913" s="61">
        <f t="shared" si="187"/>
        <v>3.1719425741568781E-2</v>
      </c>
    </row>
    <row r="914" spans="1:19" x14ac:dyDescent="0.25">
      <c r="A914" s="7">
        <v>42545</v>
      </c>
      <c r="B914" s="8">
        <v>2897.53</v>
      </c>
      <c r="C914">
        <f>+VLOOKUP($A914,'USD X Barril WTI'!$A$6060:$B$8189,2,0)</f>
        <v>46.7</v>
      </c>
      <c r="D914" s="36">
        <f>+IFERROR(VLOOKUP($A914,'TASA INTERVENCIÓN'!$A$9:$B$4757,2,0),D913)</f>
        <v>7.4999999999999997E-2</v>
      </c>
      <c r="E914" s="36">
        <v>5.0000000000000001E-3</v>
      </c>
      <c r="F914">
        <f t="shared" si="197"/>
        <v>6.9651741293532465E-2</v>
      </c>
      <c r="G914">
        <f t="shared" si="198"/>
        <v>1.0167412776797771</v>
      </c>
      <c r="H914" s="56">
        <f t="shared" si="188"/>
        <v>26.413380447543375</v>
      </c>
      <c r="I914" s="55">
        <f t="shared" si="189"/>
        <v>2998.8651152105717</v>
      </c>
      <c r="J914" s="33">
        <f t="shared" si="185"/>
        <v>3155.6763454847151</v>
      </c>
      <c r="K914" s="34">
        <f t="shared" si="186"/>
        <v>258.14634548471486</v>
      </c>
      <c r="L914" s="32">
        <f t="shared" si="190"/>
        <v>30588000</v>
      </c>
      <c r="M914" s="32">
        <f t="shared" si="191"/>
        <v>31556763.45484715</v>
      </c>
      <c r="N914" s="34">
        <f t="shared" si="192"/>
        <v>28975300.000000004</v>
      </c>
      <c r="O914" s="34">
        <f t="shared" si="193"/>
        <v>968763.45484714955</v>
      </c>
      <c r="P914" s="34">
        <f t="shared" si="194"/>
        <v>-1612699.9999999963</v>
      </c>
      <c r="Q914" s="60">
        <f t="shared" si="196"/>
        <v>-643936.54515284672</v>
      </c>
      <c r="R914" s="60">
        <f t="shared" si="195"/>
        <v>968763.45484714955</v>
      </c>
      <c r="S914" s="61">
        <f t="shared" si="187"/>
        <v>3.1671356572745835E-2</v>
      </c>
    </row>
    <row r="915" spans="1:19" x14ac:dyDescent="0.25">
      <c r="A915" s="7">
        <v>42546</v>
      </c>
      <c r="B915" s="9">
        <v>2972.92</v>
      </c>
      <c r="C915" t="e">
        <f>+VLOOKUP($A915,'USD X Barril WTI'!$A$6060:$B$8189,2,0)</f>
        <v>#N/A</v>
      </c>
      <c r="D915" s="36">
        <f>+IFERROR(VLOOKUP($A915,'TASA INTERVENCIÓN'!$A$9:$B$4757,2,0),D914)</f>
        <v>7.4999999999999997E-2</v>
      </c>
      <c r="E915" s="36">
        <v>5.0000000000000001E-3</v>
      </c>
      <c r="F915">
        <f t="shared" si="197"/>
        <v>6.9651741293532465E-2</v>
      </c>
      <c r="G915">
        <f t="shared" si="198"/>
        <v>1.0167412776797771</v>
      </c>
      <c r="H915" s="56">
        <f t="shared" si="188"/>
        <v>26.413380447543375</v>
      </c>
      <c r="I915" s="55">
        <f t="shared" si="189"/>
        <v>3075.51724013485</v>
      </c>
      <c r="J915" s="33">
        <f t="shared" si="185"/>
        <v>3155.6763454847151</v>
      </c>
      <c r="K915" s="34">
        <f t="shared" si="186"/>
        <v>182.75634548471498</v>
      </c>
      <c r="L915" s="32">
        <f t="shared" si="190"/>
        <v>30588000</v>
      </c>
      <c r="M915" s="32">
        <f t="shared" si="191"/>
        <v>31556763.45484715</v>
      </c>
      <c r="N915" s="34">
        <f t="shared" si="192"/>
        <v>29729200</v>
      </c>
      <c r="O915" s="34">
        <f t="shared" si="193"/>
        <v>968763.45484714955</v>
      </c>
      <c r="P915" s="34">
        <f t="shared" si="194"/>
        <v>-858800</v>
      </c>
      <c r="Q915" s="60">
        <f t="shared" si="196"/>
        <v>109963.45484714955</v>
      </c>
      <c r="R915" s="60">
        <f t="shared" si="195"/>
        <v>968763.45484714955</v>
      </c>
      <c r="S915" s="61">
        <f t="shared" si="187"/>
        <v>3.1671356572745835E-2</v>
      </c>
    </row>
    <row r="916" spans="1:19" x14ac:dyDescent="0.25">
      <c r="A916" s="7">
        <v>42547</v>
      </c>
      <c r="B916" s="8">
        <v>2972.92</v>
      </c>
      <c r="C916" t="e">
        <f>+VLOOKUP($A916,'USD X Barril WTI'!$A$6060:$B$8189,2,0)</f>
        <v>#N/A</v>
      </c>
      <c r="D916" s="36">
        <f>+IFERROR(VLOOKUP($A916,'TASA INTERVENCIÓN'!$A$9:$B$4757,2,0),D915)</f>
        <v>7.4999999999999997E-2</v>
      </c>
      <c r="E916" s="36">
        <v>5.0000000000000001E-3</v>
      </c>
      <c r="F916">
        <f t="shared" si="197"/>
        <v>6.9651741293532465E-2</v>
      </c>
      <c r="G916">
        <f t="shared" si="198"/>
        <v>1.0167412776797771</v>
      </c>
      <c r="H916" s="56">
        <f t="shared" si="188"/>
        <v>26.413380447543375</v>
      </c>
      <c r="I916" s="55">
        <f t="shared" si="189"/>
        <v>3075.51724013485</v>
      </c>
      <c r="J916" s="33">
        <f t="shared" si="185"/>
        <v>3155.6763454847151</v>
      </c>
      <c r="K916" s="34">
        <f t="shared" si="186"/>
        <v>182.75634548471498</v>
      </c>
      <c r="L916" s="32">
        <f t="shared" si="190"/>
        <v>30588000</v>
      </c>
      <c r="M916" s="32">
        <f t="shared" si="191"/>
        <v>31556763.45484715</v>
      </c>
      <c r="N916" s="34">
        <f t="shared" si="192"/>
        <v>29729200</v>
      </c>
      <c r="O916" s="34">
        <f t="shared" si="193"/>
        <v>968763.45484714955</v>
      </c>
      <c r="P916" s="34">
        <f t="shared" si="194"/>
        <v>-858800</v>
      </c>
      <c r="Q916" s="60">
        <f t="shared" si="196"/>
        <v>109963.45484714955</v>
      </c>
      <c r="R916" s="60">
        <f t="shared" si="195"/>
        <v>968763.45484714955</v>
      </c>
      <c r="S916" s="61">
        <f t="shared" si="187"/>
        <v>3.1671356572745835E-2</v>
      </c>
    </row>
    <row r="917" spans="1:19" x14ac:dyDescent="0.25">
      <c r="A917" s="7">
        <v>42548</v>
      </c>
      <c r="B917" s="9">
        <v>2972.92</v>
      </c>
      <c r="C917">
        <f>+VLOOKUP($A917,'USD X Barril WTI'!$A$6060:$B$8189,2,0)</f>
        <v>45.8</v>
      </c>
      <c r="D917" s="36">
        <f>+IFERROR(VLOOKUP($A917,'TASA INTERVENCIÓN'!$A$9:$B$4757,2,0),D916)</f>
        <v>7.4999999999999997E-2</v>
      </c>
      <c r="E917" s="36">
        <v>5.0000000000000001E-3</v>
      </c>
      <c r="F917">
        <f t="shared" si="197"/>
        <v>6.9651741293532465E-2</v>
      </c>
      <c r="G917">
        <f t="shared" si="198"/>
        <v>1.0167412776797771</v>
      </c>
      <c r="H917" s="56">
        <f t="shared" si="188"/>
        <v>26.413380447543375</v>
      </c>
      <c r="I917" s="55">
        <f t="shared" si="189"/>
        <v>3075.51724013485</v>
      </c>
      <c r="J917" s="33">
        <f t="shared" si="185"/>
        <v>3155.6763454847151</v>
      </c>
      <c r="K917" s="34">
        <f t="shared" si="186"/>
        <v>182.75634548471498</v>
      </c>
      <c r="L917" s="32">
        <f t="shared" si="190"/>
        <v>30588000</v>
      </c>
      <c r="M917" s="32">
        <f t="shared" si="191"/>
        <v>31556763.45484715</v>
      </c>
      <c r="N917" s="34">
        <f t="shared" si="192"/>
        <v>29729200</v>
      </c>
      <c r="O917" s="34">
        <f t="shared" si="193"/>
        <v>968763.45484714955</v>
      </c>
      <c r="P917" s="34">
        <f t="shared" si="194"/>
        <v>-858800</v>
      </c>
      <c r="Q917" s="60">
        <f t="shared" si="196"/>
        <v>109963.45484714955</v>
      </c>
      <c r="R917" s="60">
        <f t="shared" si="195"/>
        <v>968763.45484714955</v>
      </c>
      <c r="S917" s="61">
        <f t="shared" si="187"/>
        <v>3.1671356572745835E-2</v>
      </c>
    </row>
    <row r="918" spans="1:19" x14ac:dyDescent="0.25">
      <c r="A918" s="7">
        <v>42549</v>
      </c>
      <c r="B918" s="8">
        <v>3022.78</v>
      </c>
      <c r="C918">
        <f>+VLOOKUP($A918,'USD X Barril WTI'!$A$6060:$B$8189,2,0)</f>
        <v>47.93</v>
      </c>
      <c r="D918" s="36">
        <f>+IFERROR(VLOOKUP($A918,'TASA INTERVENCIÓN'!$A$9:$B$4757,2,0),D917)</f>
        <v>7.4999999999999997E-2</v>
      </c>
      <c r="E918" s="36">
        <v>5.0000000000000001E-3</v>
      </c>
      <c r="F918">
        <f t="shared" si="197"/>
        <v>6.9651741293532465E-2</v>
      </c>
      <c r="G918">
        <f t="shared" si="198"/>
        <v>1.0167412776797771</v>
      </c>
      <c r="H918" s="56">
        <f t="shared" si="188"/>
        <v>26.413380447543375</v>
      </c>
      <c r="I918" s="55">
        <f t="shared" si="189"/>
        <v>3126.2119602399634</v>
      </c>
      <c r="J918" s="33">
        <f t="shared" si="185"/>
        <v>3155.6763454847151</v>
      </c>
      <c r="K918" s="34">
        <f t="shared" si="186"/>
        <v>132.89634548471486</v>
      </c>
      <c r="L918" s="32">
        <f t="shared" si="190"/>
        <v>30588000</v>
      </c>
      <c r="M918" s="32">
        <f t="shared" si="191"/>
        <v>31556763.45484715</v>
      </c>
      <c r="N918" s="34">
        <f t="shared" si="192"/>
        <v>30227800.000000004</v>
      </c>
      <c r="O918" s="34">
        <f t="shared" si="193"/>
        <v>968763.45484714955</v>
      </c>
      <c r="P918" s="34">
        <f t="shared" si="194"/>
        <v>-360199.99999999627</v>
      </c>
      <c r="Q918" s="60">
        <f t="shared" si="196"/>
        <v>608563.45484715328</v>
      </c>
      <c r="R918" s="60">
        <f t="shared" si="195"/>
        <v>968763.45484714955</v>
      </c>
      <c r="S918" s="61">
        <f t="shared" si="187"/>
        <v>3.1671356572745835E-2</v>
      </c>
    </row>
    <row r="919" spans="1:19" x14ac:dyDescent="0.25">
      <c r="A919" s="7">
        <v>42550</v>
      </c>
      <c r="B919" s="9">
        <v>3005.18</v>
      </c>
      <c r="C919">
        <f>+VLOOKUP($A919,'USD X Barril WTI'!$A$6060:$B$8189,2,0)</f>
        <v>49.85</v>
      </c>
      <c r="D919" s="36">
        <f>+IFERROR(VLOOKUP($A919,'TASA INTERVENCIÓN'!$A$9:$B$4757,2,0),D918)</f>
        <v>7.4999999999999997E-2</v>
      </c>
      <c r="E919" s="36">
        <v>5.0000000000000001E-3</v>
      </c>
      <c r="F919">
        <f t="shared" si="197"/>
        <v>6.9651741293532465E-2</v>
      </c>
      <c r="G919">
        <f t="shared" si="198"/>
        <v>1.0167412776797771</v>
      </c>
      <c r="H919" s="56">
        <f t="shared" si="188"/>
        <v>26.413380447543375</v>
      </c>
      <c r="I919" s="55">
        <f t="shared" si="189"/>
        <v>3108.3173137527992</v>
      </c>
      <c r="J919" s="33">
        <f t="shared" si="185"/>
        <v>3144.5686552299558</v>
      </c>
      <c r="K919" s="34">
        <f t="shared" si="186"/>
        <v>139.38865522995593</v>
      </c>
      <c r="L919" s="32">
        <f t="shared" si="190"/>
        <v>30478500</v>
      </c>
      <c r="M919" s="32">
        <f t="shared" si="191"/>
        <v>31445686.552299559</v>
      </c>
      <c r="N919" s="34">
        <f t="shared" si="192"/>
        <v>30051800</v>
      </c>
      <c r="O919" s="34">
        <f t="shared" si="193"/>
        <v>967186.55229955912</v>
      </c>
      <c r="P919" s="34">
        <f t="shared" si="194"/>
        <v>-426700</v>
      </c>
      <c r="Q919" s="60">
        <f t="shared" si="196"/>
        <v>540486.55229955912</v>
      </c>
      <c r="R919" s="60">
        <f t="shared" si="195"/>
        <v>967186.55229955912</v>
      </c>
      <c r="S919" s="61">
        <f t="shared" si="187"/>
        <v>3.1733403950311177E-2</v>
      </c>
    </row>
    <row r="920" spans="1:19" x14ac:dyDescent="0.25">
      <c r="A920" s="7">
        <v>42551</v>
      </c>
      <c r="B920" s="8">
        <v>2916.15</v>
      </c>
      <c r="C920">
        <f>+VLOOKUP($A920,'USD X Barril WTI'!$A$6060:$B$8189,2,0)</f>
        <v>48.27</v>
      </c>
      <c r="D920" s="36">
        <f>+IFERROR(VLOOKUP($A920,'TASA INTERVENCIÓN'!$A$9:$B$4757,2,0),D919)</f>
        <v>7.4999999999999997E-2</v>
      </c>
      <c r="E920" s="36">
        <v>5.0000000000000001E-3</v>
      </c>
      <c r="F920">
        <f t="shared" si="197"/>
        <v>6.9651741293532465E-2</v>
      </c>
      <c r="G920">
        <f t="shared" si="198"/>
        <v>1.0167412776797771</v>
      </c>
      <c r="H920" s="56">
        <f t="shared" si="188"/>
        <v>26.413380447543375</v>
      </c>
      <c r="I920" s="55">
        <f t="shared" si="189"/>
        <v>3017.7968378009687</v>
      </c>
      <c r="J920" s="33">
        <f t="shared" si="185"/>
        <v>3149.1131714255102</v>
      </c>
      <c r="K920" s="34">
        <f t="shared" si="186"/>
        <v>232.96317142551015</v>
      </c>
      <c r="L920" s="32">
        <f t="shared" si="190"/>
        <v>30523300</v>
      </c>
      <c r="M920" s="32">
        <f t="shared" si="191"/>
        <v>31491131.714255102</v>
      </c>
      <c r="N920" s="34">
        <f t="shared" si="192"/>
        <v>29161500</v>
      </c>
      <c r="O920" s="34">
        <f t="shared" si="193"/>
        <v>967831.71425510198</v>
      </c>
      <c r="P920" s="34">
        <f t="shared" si="194"/>
        <v>-1361800</v>
      </c>
      <c r="Q920" s="60">
        <f t="shared" si="196"/>
        <v>-393968.28574489802</v>
      </c>
      <c r="R920" s="60">
        <f t="shared" si="195"/>
        <v>967831.71425510198</v>
      </c>
      <c r="S920" s="61">
        <f t="shared" si="187"/>
        <v>3.1707964546923234E-2</v>
      </c>
    </row>
    <row r="921" spans="1:19" x14ac:dyDescent="0.25">
      <c r="A921" s="7">
        <v>42552</v>
      </c>
      <c r="B921" s="9">
        <v>2919.01</v>
      </c>
      <c r="C921">
        <f>+VLOOKUP($A921,'USD X Barril WTI'!$A$6060:$B$8189,2,0)</f>
        <v>49.02</v>
      </c>
      <c r="D921" s="36">
        <f>+IFERROR(VLOOKUP($A921,'TASA INTERVENCIÓN'!$A$9:$B$4757,2,0),D920)</f>
        <v>7.4999999999999997E-2</v>
      </c>
      <c r="E921" s="36">
        <v>5.0000000000000001E-3</v>
      </c>
      <c r="F921">
        <f t="shared" si="197"/>
        <v>6.9651741293532465E-2</v>
      </c>
      <c r="G921">
        <f t="shared" si="198"/>
        <v>1.0167412776797771</v>
      </c>
      <c r="H921" s="56">
        <f t="shared" si="188"/>
        <v>26.413380447543375</v>
      </c>
      <c r="I921" s="55">
        <f t="shared" si="189"/>
        <v>3020.7047178551334</v>
      </c>
      <c r="J921" s="33">
        <f t="shared" si="185"/>
        <v>3118.7014313490104</v>
      </c>
      <c r="K921" s="34">
        <f t="shared" si="186"/>
        <v>199.69143134901014</v>
      </c>
      <c r="L921" s="32">
        <f t="shared" si="190"/>
        <v>30223500</v>
      </c>
      <c r="M921" s="32">
        <f t="shared" si="191"/>
        <v>31187014.313490104</v>
      </c>
      <c r="N921" s="34">
        <f t="shared" si="192"/>
        <v>29190100.000000004</v>
      </c>
      <c r="O921" s="34">
        <f t="shared" si="193"/>
        <v>963514.31349010393</v>
      </c>
      <c r="P921" s="34">
        <f t="shared" si="194"/>
        <v>-1033399.9999999963</v>
      </c>
      <c r="Q921" s="60">
        <f t="shared" si="196"/>
        <v>-69885.686509892344</v>
      </c>
      <c r="R921" s="60">
        <f t="shared" si="195"/>
        <v>963514.31349010393</v>
      </c>
      <c r="S921" s="61">
        <f t="shared" si="187"/>
        <v>3.1879640461564808E-2</v>
      </c>
    </row>
    <row r="922" spans="1:19" x14ac:dyDescent="0.25">
      <c r="A922" s="7">
        <v>42553</v>
      </c>
      <c r="B922" s="8">
        <v>2914.38</v>
      </c>
      <c r="C922" t="e">
        <f>+VLOOKUP($A922,'USD X Barril WTI'!$A$6060:$B$8189,2,0)</f>
        <v>#N/A</v>
      </c>
      <c r="D922" s="36">
        <f>+IFERROR(VLOOKUP($A922,'TASA INTERVENCIÓN'!$A$9:$B$4757,2,0),D921)</f>
        <v>7.4999999999999997E-2</v>
      </c>
      <c r="E922" s="36">
        <v>5.0000000000000001E-3</v>
      </c>
      <c r="F922">
        <f t="shared" si="197"/>
        <v>6.9651741293532465E-2</v>
      </c>
      <c r="G922">
        <f t="shared" si="198"/>
        <v>1.0167412776797771</v>
      </c>
      <c r="H922" s="56">
        <f t="shared" si="188"/>
        <v>26.413380447543375</v>
      </c>
      <c r="I922" s="55">
        <f t="shared" si="189"/>
        <v>3015.9972057394757</v>
      </c>
      <c r="J922" s="33">
        <f t="shared" si="185"/>
        <v>3096.6686430080645</v>
      </c>
      <c r="K922" s="34">
        <f t="shared" si="186"/>
        <v>182.28864300806435</v>
      </c>
      <c r="L922" s="32">
        <f t="shared" si="190"/>
        <v>30006300</v>
      </c>
      <c r="M922" s="32">
        <f t="shared" si="191"/>
        <v>30966686.430080645</v>
      </c>
      <c r="N922" s="34">
        <f t="shared" si="192"/>
        <v>29143800</v>
      </c>
      <c r="O922" s="34">
        <f t="shared" si="193"/>
        <v>960386.43008064479</v>
      </c>
      <c r="P922" s="34">
        <f t="shared" si="194"/>
        <v>-862500</v>
      </c>
      <c r="Q922" s="60">
        <f t="shared" si="196"/>
        <v>97886.430080644786</v>
      </c>
      <c r="R922" s="60">
        <f t="shared" si="195"/>
        <v>960386.43008064479</v>
      </c>
      <c r="S922" s="61">
        <f t="shared" si="187"/>
        <v>3.2006159709149239E-2</v>
      </c>
    </row>
    <row r="923" spans="1:19" x14ac:dyDescent="0.25">
      <c r="A923" s="7">
        <v>42554</v>
      </c>
      <c r="B923" s="9">
        <v>2914.38</v>
      </c>
      <c r="C923" t="e">
        <f>+VLOOKUP($A923,'USD X Barril WTI'!$A$6060:$B$8189,2,0)</f>
        <v>#N/A</v>
      </c>
      <c r="D923" s="36">
        <f>+IFERROR(VLOOKUP($A923,'TASA INTERVENCIÓN'!$A$9:$B$4757,2,0),D922)</f>
        <v>7.4999999999999997E-2</v>
      </c>
      <c r="E923" s="36">
        <v>5.0000000000000001E-3</v>
      </c>
      <c r="F923">
        <f t="shared" si="197"/>
        <v>6.9651741293532465E-2</v>
      </c>
      <c r="G923">
        <f t="shared" si="198"/>
        <v>1.0167412776797771</v>
      </c>
      <c r="H923" s="56">
        <f t="shared" si="188"/>
        <v>26.413380447543375</v>
      </c>
      <c r="I923" s="55">
        <f t="shared" si="189"/>
        <v>3015.9972057394757</v>
      </c>
      <c r="J923" s="33">
        <f t="shared" si="185"/>
        <v>3135.0637184548791</v>
      </c>
      <c r="K923" s="34">
        <f t="shared" si="186"/>
        <v>220.683718454879</v>
      </c>
      <c r="L923" s="32">
        <f t="shared" si="190"/>
        <v>30384800</v>
      </c>
      <c r="M923" s="32">
        <f t="shared" si="191"/>
        <v>31350637.184548791</v>
      </c>
      <c r="N923" s="34">
        <f t="shared" si="192"/>
        <v>29143800</v>
      </c>
      <c r="O923" s="34">
        <f t="shared" si="193"/>
        <v>965837.1845487915</v>
      </c>
      <c r="P923" s="34">
        <f t="shared" si="194"/>
        <v>-1241000</v>
      </c>
      <c r="Q923" s="60">
        <f t="shared" si="196"/>
        <v>-275162.8154512085</v>
      </c>
      <c r="R923" s="60">
        <f t="shared" si="195"/>
        <v>965837.1845487915</v>
      </c>
      <c r="S923" s="61">
        <f t="shared" si="187"/>
        <v>3.1786853444774742E-2</v>
      </c>
    </row>
    <row r="924" spans="1:19" x14ac:dyDescent="0.25">
      <c r="A924" s="7">
        <v>42555</v>
      </c>
      <c r="B924" s="8">
        <v>2914.38</v>
      </c>
      <c r="C924" t="e">
        <f>+VLOOKUP($A924,'USD X Barril WTI'!$A$6060:$B$8189,2,0)</f>
        <v>#N/A</v>
      </c>
      <c r="D924" s="36">
        <f>+IFERROR(VLOOKUP($A924,'TASA INTERVENCIÓN'!$A$9:$B$4757,2,0),D923)</f>
        <v>7.4999999999999997E-2</v>
      </c>
      <c r="E924" s="36">
        <v>5.0000000000000001E-3</v>
      </c>
      <c r="F924">
        <f t="shared" si="197"/>
        <v>6.9651741293532465E-2</v>
      </c>
      <c r="G924">
        <f t="shared" si="198"/>
        <v>1.0167412776797771</v>
      </c>
      <c r="H924" s="56">
        <f t="shared" si="188"/>
        <v>26.413380447543375</v>
      </c>
      <c r="I924" s="55">
        <f t="shared" si="189"/>
        <v>3015.9972057394757</v>
      </c>
      <c r="J924" s="33">
        <f t="shared" si="185"/>
        <v>3135.0637184548791</v>
      </c>
      <c r="K924" s="34">
        <f t="shared" si="186"/>
        <v>220.683718454879</v>
      </c>
      <c r="L924" s="32">
        <f t="shared" si="190"/>
        <v>30384800</v>
      </c>
      <c r="M924" s="32">
        <f t="shared" si="191"/>
        <v>31350637.184548791</v>
      </c>
      <c r="N924" s="34">
        <f t="shared" si="192"/>
        <v>29143800</v>
      </c>
      <c r="O924" s="34">
        <f t="shared" si="193"/>
        <v>965837.1845487915</v>
      </c>
      <c r="P924" s="34">
        <f t="shared" si="194"/>
        <v>-1241000</v>
      </c>
      <c r="Q924" s="60">
        <f t="shared" si="196"/>
        <v>-275162.8154512085</v>
      </c>
      <c r="R924" s="60">
        <f t="shared" si="195"/>
        <v>965837.1845487915</v>
      </c>
      <c r="S924" s="61">
        <f t="shared" si="187"/>
        <v>3.1786853444774742E-2</v>
      </c>
    </row>
    <row r="925" spans="1:19" x14ac:dyDescent="0.25">
      <c r="A925" s="7">
        <v>42556</v>
      </c>
      <c r="B925" s="9">
        <v>2914.38</v>
      </c>
      <c r="C925">
        <f>+VLOOKUP($A925,'USD X Barril WTI'!$A$6060:$B$8189,2,0)</f>
        <v>46.73</v>
      </c>
      <c r="D925" s="36">
        <f>+IFERROR(VLOOKUP($A925,'TASA INTERVENCIÓN'!$A$9:$B$4757,2,0),D924)</f>
        <v>7.4999999999999997E-2</v>
      </c>
      <c r="E925" s="36">
        <v>5.0000000000000001E-3</v>
      </c>
      <c r="F925">
        <f t="shared" si="197"/>
        <v>6.9651741293532465E-2</v>
      </c>
      <c r="G925">
        <f t="shared" si="198"/>
        <v>1.0167412776797771</v>
      </c>
      <c r="H925" s="56">
        <f t="shared" si="188"/>
        <v>26.413380447543375</v>
      </c>
      <c r="I925" s="55">
        <f t="shared" si="189"/>
        <v>3015.9972057394757</v>
      </c>
      <c r="J925" s="33">
        <f t="shared" ref="J925:J988" si="199">+I833</f>
        <v>3135.0637184548791</v>
      </c>
      <c r="K925" s="34">
        <f t="shared" si="186"/>
        <v>220.683718454879</v>
      </c>
      <c r="L925" s="32">
        <f t="shared" si="190"/>
        <v>30384800</v>
      </c>
      <c r="M925" s="32">
        <f t="shared" si="191"/>
        <v>31350637.184548791</v>
      </c>
      <c r="N925" s="34">
        <f t="shared" si="192"/>
        <v>29143800</v>
      </c>
      <c r="O925" s="34">
        <f t="shared" si="193"/>
        <v>965837.1845487915</v>
      </c>
      <c r="P925" s="34">
        <f t="shared" si="194"/>
        <v>-1241000</v>
      </c>
      <c r="Q925" s="60">
        <f t="shared" si="196"/>
        <v>-275162.8154512085</v>
      </c>
      <c r="R925" s="60">
        <f t="shared" si="195"/>
        <v>965837.1845487915</v>
      </c>
      <c r="S925" s="61">
        <f t="shared" si="187"/>
        <v>3.1786853444774742E-2</v>
      </c>
    </row>
    <row r="926" spans="1:19" x14ac:dyDescent="0.25">
      <c r="A926" s="7">
        <v>42557</v>
      </c>
      <c r="B926" s="8">
        <v>2966.87</v>
      </c>
      <c r="C926">
        <f>+VLOOKUP($A926,'USD X Barril WTI'!$A$6060:$B$8189,2,0)</f>
        <v>47.37</v>
      </c>
      <c r="D926" s="36">
        <f>+IFERROR(VLOOKUP($A926,'TASA INTERVENCIÓN'!$A$9:$B$4757,2,0),D925)</f>
        <v>7.4999999999999997E-2</v>
      </c>
      <c r="E926" s="36">
        <v>5.0000000000000001E-3</v>
      </c>
      <c r="F926">
        <f t="shared" si="197"/>
        <v>6.9651741293532465E-2</v>
      </c>
      <c r="G926">
        <f t="shared" si="198"/>
        <v>1.0167412776797771</v>
      </c>
      <c r="H926" s="56">
        <f t="shared" si="188"/>
        <v>26.413380447543375</v>
      </c>
      <c r="I926" s="55">
        <f t="shared" si="189"/>
        <v>3069.3659554048868</v>
      </c>
      <c r="J926" s="33">
        <f t="shared" si="199"/>
        <v>3163.9335691078873</v>
      </c>
      <c r="K926" s="34">
        <f t="shared" si="186"/>
        <v>197.06356910788736</v>
      </c>
      <c r="L926" s="32">
        <f t="shared" si="190"/>
        <v>30669400</v>
      </c>
      <c r="M926" s="32">
        <f t="shared" si="191"/>
        <v>31639335.691078871</v>
      </c>
      <c r="N926" s="34">
        <f t="shared" si="192"/>
        <v>29668700</v>
      </c>
      <c r="O926" s="34">
        <f t="shared" si="193"/>
        <v>969935.69107887149</v>
      </c>
      <c r="P926" s="34">
        <f t="shared" si="194"/>
        <v>-1000700</v>
      </c>
      <c r="Q926" s="60">
        <f t="shared" si="196"/>
        <v>-30764.308921128511</v>
      </c>
      <c r="R926" s="60">
        <f t="shared" si="195"/>
        <v>969935.69107887149</v>
      </c>
      <c r="S926" s="61">
        <f t="shared" si="187"/>
        <v>3.1625518956317093E-2</v>
      </c>
    </row>
    <row r="927" spans="1:19" x14ac:dyDescent="0.25">
      <c r="A927" s="7">
        <v>42558</v>
      </c>
      <c r="B927" s="9">
        <v>3003.2</v>
      </c>
      <c r="C927">
        <f>+VLOOKUP($A927,'USD X Barril WTI'!$A$6060:$B$8189,2,0)</f>
        <v>45.22</v>
      </c>
      <c r="D927" s="36">
        <f>+IFERROR(VLOOKUP($A927,'TASA INTERVENCIÓN'!$A$9:$B$4757,2,0),D926)</f>
        <v>7.4999999999999997E-2</v>
      </c>
      <c r="E927" s="36">
        <v>5.0000000000000001E-3</v>
      </c>
      <c r="F927">
        <f t="shared" si="197"/>
        <v>6.9651741293532465E-2</v>
      </c>
      <c r="G927">
        <f t="shared" si="198"/>
        <v>1.0167412776797771</v>
      </c>
      <c r="H927" s="56">
        <f t="shared" si="188"/>
        <v>26.413380447543375</v>
      </c>
      <c r="I927" s="55">
        <f t="shared" si="189"/>
        <v>3106.3041660229933</v>
      </c>
      <c r="J927" s="33">
        <f t="shared" si="199"/>
        <v>3183.0854587891517</v>
      </c>
      <c r="K927" s="34">
        <f t="shared" si="186"/>
        <v>179.88545878915193</v>
      </c>
      <c r="L927" s="32">
        <f t="shared" si="190"/>
        <v>30858200</v>
      </c>
      <c r="M927" s="32">
        <f t="shared" si="191"/>
        <v>31830854.587891519</v>
      </c>
      <c r="N927" s="34">
        <f t="shared" si="192"/>
        <v>30032000</v>
      </c>
      <c r="O927" s="34">
        <f t="shared" si="193"/>
        <v>972654.58789151907</v>
      </c>
      <c r="P927" s="34">
        <f t="shared" si="194"/>
        <v>-826200</v>
      </c>
      <c r="Q927" s="60">
        <f t="shared" si="196"/>
        <v>146454.58789151907</v>
      </c>
      <c r="R927" s="60">
        <f t="shared" si="195"/>
        <v>972654.58789151907</v>
      </c>
      <c r="S927" s="61">
        <f t="shared" si="187"/>
        <v>3.1520133640054154E-2</v>
      </c>
    </row>
    <row r="928" spans="1:19" x14ac:dyDescent="0.25">
      <c r="A928" s="7">
        <v>42559</v>
      </c>
      <c r="B928" s="8">
        <v>2986.49</v>
      </c>
      <c r="C928">
        <f>+VLOOKUP($A928,'USD X Barril WTI'!$A$6060:$B$8189,2,0)</f>
        <v>45.37</v>
      </c>
      <c r="D928" s="36">
        <f>+IFERROR(VLOOKUP($A928,'TASA INTERVENCIÓN'!$A$9:$B$4757,2,0),D927)</f>
        <v>7.4999999999999997E-2</v>
      </c>
      <c r="E928" s="36">
        <v>5.0000000000000001E-3</v>
      </c>
      <c r="F928">
        <f t="shared" si="197"/>
        <v>6.9651741293532465E-2</v>
      </c>
      <c r="G928">
        <f t="shared" si="198"/>
        <v>1.0167412776797771</v>
      </c>
      <c r="H928" s="56">
        <f t="shared" si="188"/>
        <v>26.413380447543375</v>
      </c>
      <c r="I928" s="55">
        <f t="shared" si="189"/>
        <v>3089.3144192729642</v>
      </c>
      <c r="J928" s="33">
        <f t="shared" si="199"/>
        <v>3178.5916626404228</v>
      </c>
      <c r="K928" s="34">
        <f t="shared" si="186"/>
        <v>192.101662640423</v>
      </c>
      <c r="L928" s="32">
        <f t="shared" si="190"/>
        <v>30813900</v>
      </c>
      <c r="M928" s="32">
        <f t="shared" si="191"/>
        <v>31785916.62640423</v>
      </c>
      <c r="N928" s="34">
        <f t="shared" si="192"/>
        <v>29864899.999999996</v>
      </c>
      <c r="O928" s="34">
        <f t="shared" si="193"/>
        <v>972016.62640422955</v>
      </c>
      <c r="P928" s="34">
        <f t="shared" si="194"/>
        <v>-949000.00000000373</v>
      </c>
      <c r="Q928" s="60">
        <f t="shared" si="196"/>
        <v>23016.626404225826</v>
      </c>
      <c r="R928" s="60">
        <f t="shared" si="195"/>
        <v>972016.62640422955</v>
      </c>
      <c r="S928" s="61">
        <f t="shared" si="187"/>
        <v>3.1544745274185659E-2</v>
      </c>
    </row>
    <row r="929" spans="1:19" x14ac:dyDescent="0.25">
      <c r="A929" s="7">
        <v>42560</v>
      </c>
      <c r="B929" s="9">
        <v>2952.64</v>
      </c>
      <c r="C929" t="e">
        <f>+VLOOKUP($A929,'USD X Barril WTI'!$A$6060:$B$8189,2,0)</f>
        <v>#N/A</v>
      </c>
      <c r="D929" s="36">
        <f>+IFERROR(VLOOKUP($A929,'TASA INTERVENCIÓN'!$A$9:$B$4757,2,0),D928)</f>
        <v>7.4999999999999997E-2</v>
      </c>
      <c r="E929" s="36">
        <v>5.0000000000000001E-3</v>
      </c>
      <c r="F929">
        <f t="shared" si="197"/>
        <v>6.9651741293532465E-2</v>
      </c>
      <c r="G929">
        <f t="shared" si="198"/>
        <v>1.0167412776797771</v>
      </c>
      <c r="H929" s="56">
        <f t="shared" si="188"/>
        <v>26.413380447543375</v>
      </c>
      <c r="I929" s="55">
        <f t="shared" si="189"/>
        <v>3054.8977270235036</v>
      </c>
      <c r="J929" s="33">
        <f t="shared" si="199"/>
        <v>3207.2079130593038</v>
      </c>
      <c r="K929" s="34">
        <f t="shared" si="186"/>
        <v>254.56791305930392</v>
      </c>
      <c r="L929" s="32">
        <f t="shared" si="190"/>
        <v>31096000</v>
      </c>
      <c r="M929" s="32">
        <f t="shared" si="191"/>
        <v>32072079.130593039</v>
      </c>
      <c r="N929" s="34">
        <f t="shared" si="192"/>
        <v>29526400</v>
      </c>
      <c r="O929" s="34">
        <f t="shared" si="193"/>
        <v>976079.1305930391</v>
      </c>
      <c r="P929" s="34">
        <f t="shared" si="194"/>
        <v>-1569600</v>
      </c>
      <c r="Q929" s="60">
        <f t="shared" si="196"/>
        <v>-593520.8694069609</v>
      </c>
      <c r="R929" s="60">
        <f t="shared" si="195"/>
        <v>976079.1305930391</v>
      </c>
      <c r="S929" s="61">
        <f t="shared" si="187"/>
        <v>3.138921824649598E-2</v>
      </c>
    </row>
    <row r="930" spans="1:19" x14ac:dyDescent="0.25">
      <c r="A930" s="7">
        <v>42561</v>
      </c>
      <c r="B930" s="8">
        <v>2952.64</v>
      </c>
      <c r="C930" t="e">
        <f>+VLOOKUP($A930,'USD X Barril WTI'!$A$6060:$B$8189,2,0)</f>
        <v>#N/A</v>
      </c>
      <c r="D930" s="36">
        <f>+IFERROR(VLOOKUP($A930,'TASA INTERVENCIÓN'!$A$9:$B$4757,2,0),D929)</f>
        <v>7.4999999999999997E-2</v>
      </c>
      <c r="E930" s="36">
        <v>5.0000000000000001E-3</v>
      </c>
      <c r="F930">
        <f t="shared" si="197"/>
        <v>6.9651741293532465E-2</v>
      </c>
      <c r="G930">
        <f t="shared" si="198"/>
        <v>1.0167412776797771</v>
      </c>
      <c r="H930" s="56">
        <f t="shared" si="188"/>
        <v>26.413380447543375</v>
      </c>
      <c r="I930" s="55">
        <f t="shared" si="189"/>
        <v>3054.8977270235036</v>
      </c>
      <c r="J930" s="33">
        <f t="shared" si="199"/>
        <v>3173.4182178642336</v>
      </c>
      <c r="K930" s="34">
        <f t="shared" si="186"/>
        <v>220.77821786423374</v>
      </c>
      <c r="L930" s="32">
        <f t="shared" si="190"/>
        <v>30762900</v>
      </c>
      <c r="M930" s="32">
        <f t="shared" si="191"/>
        <v>31734182.178642336</v>
      </c>
      <c r="N930" s="34">
        <f t="shared" si="192"/>
        <v>29526400</v>
      </c>
      <c r="O930" s="34">
        <f t="shared" si="193"/>
        <v>971282.17864233628</v>
      </c>
      <c r="P930" s="34">
        <f t="shared" si="194"/>
        <v>-1236500</v>
      </c>
      <c r="Q930" s="60">
        <f t="shared" si="196"/>
        <v>-265217.82135766372</v>
      </c>
      <c r="R930" s="60">
        <f t="shared" si="195"/>
        <v>971282.17864233628</v>
      </c>
      <c r="S930" s="61">
        <f t="shared" si="187"/>
        <v>3.1573166984983088E-2</v>
      </c>
    </row>
    <row r="931" spans="1:19" x14ac:dyDescent="0.25">
      <c r="A931" s="7">
        <v>42562</v>
      </c>
      <c r="B931" s="9">
        <v>2952.64</v>
      </c>
      <c r="C931">
        <f>+VLOOKUP($A931,'USD X Barril WTI'!$A$6060:$B$8189,2,0)</f>
        <v>44.73</v>
      </c>
      <c r="D931" s="36">
        <f>+IFERROR(VLOOKUP($A931,'TASA INTERVENCIÓN'!$A$9:$B$4757,2,0),D930)</f>
        <v>7.4999999999999997E-2</v>
      </c>
      <c r="E931" s="36">
        <v>5.0000000000000001E-3</v>
      </c>
      <c r="F931">
        <f t="shared" si="197"/>
        <v>6.9651741293532465E-2</v>
      </c>
      <c r="G931">
        <f t="shared" si="198"/>
        <v>1.0167412776797771</v>
      </c>
      <c r="H931" s="56">
        <f t="shared" si="188"/>
        <v>26.413380447543375</v>
      </c>
      <c r="I931" s="55">
        <f t="shared" si="189"/>
        <v>3054.8977270235036</v>
      </c>
      <c r="J931" s="33">
        <f t="shared" si="199"/>
        <v>3173.4182178642336</v>
      </c>
      <c r="K931" s="34">
        <f t="shared" si="186"/>
        <v>220.77821786423374</v>
      </c>
      <c r="L931" s="32">
        <f t="shared" si="190"/>
        <v>30762900</v>
      </c>
      <c r="M931" s="32">
        <f t="shared" si="191"/>
        <v>31734182.178642336</v>
      </c>
      <c r="N931" s="34">
        <f t="shared" si="192"/>
        <v>29526400</v>
      </c>
      <c r="O931" s="34">
        <f t="shared" si="193"/>
        <v>971282.17864233628</v>
      </c>
      <c r="P931" s="34">
        <f t="shared" si="194"/>
        <v>-1236500</v>
      </c>
      <c r="Q931" s="60">
        <f t="shared" si="196"/>
        <v>-265217.82135766372</v>
      </c>
      <c r="R931" s="60">
        <f t="shared" si="195"/>
        <v>971282.17864233628</v>
      </c>
      <c r="S931" s="61">
        <f t="shared" si="187"/>
        <v>3.1573166984983088E-2</v>
      </c>
    </row>
    <row r="932" spans="1:19" x14ac:dyDescent="0.25">
      <c r="A932" s="7">
        <v>42563</v>
      </c>
      <c r="B932" s="8">
        <v>2929.81</v>
      </c>
      <c r="C932">
        <f>+VLOOKUP($A932,'USD X Barril WTI'!$A$6060:$B$8189,2,0)</f>
        <v>46.82</v>
      </c>
      <c r="D932" s="36">
        <f>+IFERROR(VLOOKUP($A932,'TASA INTERVENCIÓN'!$A$9:$B$4757,2,0),D931)</f>
        <v>7.4999999999999997E-2</v>
      </c>
      <c r="E932" s="36">
        <v>5.0000000000000001E-3</v>
      </c>
      <c r="F932">
        <f t="shared" si="197"/>
        <v>6.9651741293532465E-2</v>
      </c>
      <c r="G932">
        <f t="shared" si="198"/>
        <v>1.0167412776797771</v>
      </c>
      <c r="H932" s="56">
        <f t="shared" si="188"/>
        <v>26.413380447543375</v>
      </c>
      <c r="I932" s="55">
        <f t="shared" si="189"/>
        <v>3031.6855236540746</v>
      </c>
      <c r="J932" s="33">
        <f t="shared" si="199"/>
        <v>3173.4182178642336</v>
      </c>
      <c r="K932" s="34">
        <f t="shared" si="186"/>
        <v>243.60821786423367</v>
      </c>
      <c r="L932" s="32">
        <f t="shared" si="190"/>
        <v>30762900</v>
      </c>
      <c r="M932" s="32">
        <f t="shared" si="191"/>
        <v>31734182.178642336</v>
      </c>
      <c r="N932" s="34">
        <f t="shared" si="192"/>
        <v>29298100</v>
      </c>
      <c r="O932" s="34">
        <f t="shared" si="193"/>
        <v>971282.17864233628</v>
      </c>
      <c r="P932" s="34">
        <f t="shared" si="194"/>
        <v>-1464800</v>
      </c>
      <c r="Q932" s="60">
        <f t="shared" si="196"/>
        <v>-493517.82135766372</v>
      </c>
      <c r="R932" s="60">
        <f t="shared" si="195"/>
        <v>971282.17864233628</v>
      </c>
      <c r="S932" s="61">
        <f t="shared" si="187"/>
        <v>3.1573166984983088E-2</v>
      </c>
    </row>
    <row r="933" spans="1:19" x14ac:dyDescent="0.25">
      <c r="A933" s="7">
        <v>42564</v>
      </c>
      <c r="B933" s="9">
        <v>2911.91</v>
      </c>
      <c r="C933">
        <f>+VLOOKUP($A933,'USD X Barril WTI'!$A$6060:$B$8189,2,0)</f>
        <v>44.87</v>
      </c>
      <c r="D933" s="36">
        <f>+IFERROR(VLOOKUP($A933,'TASA INTERVENCIÓN'!$A$9:$B$4757,2,0),D932)</f>
        <v>7.4999999999999997E-2</v>
      </c>
      <c r="E933" s="36">
        <v>5.0000000000000001E-3</v>
      </c>
      <c r="F933">
        <f t="shared" si="197"/>
        <v>6.9651741293532465E-2</v>
      </c>
      <c r="G933">
        <f t="shared" si="198"/>
        <v>1.0167412776797771</v>
      </c>
      <c r="H933" s="56">
        <f t="shared" si="188"/>
        <v>26.413380447543375</v>
      </c>
      <c r="I933" s="55">
        <f t="shared" si="189"/>
        <v>3013.4858547836066</v>
      </c>
      <c r="J933" s="33">
        <f t="shared" si="199"/>
        <v>3154.8242486980485</v>
      </c>
      <c r="K933" s="34">
        <f t="shared" ref="K933:K996" si="200">+J933-B933</f>
        <v>242.9142486980486</v>
      </c>
      <c r="L933" s="32">
        <f t="shared" si="190"/>
        <v>30579600</v>
      </c>
      <c r="M933" s="32">
        <f t="shared" si="191"/>
        <v>31548242.486980483</v>
      </c>
      <c r="N933" s="34">
        <f t="shared" si="192"/>
        <v>29119100</v>
      </c>
      <c r="O933" s="34">
        <f t="shared" si="193"/>
        <v>968642.48698048294</v>
      </c>
      <c r="P933" s="34">
        <f t="shared" si="194"/>
        <v>-1460500</v>
      </c>
      <c r="Q933" s="60">
        <f t="shared" si="196"/>
        <v>-491857.51301951706</v>
      </c>
      <c r="R933" s="60">
        <f t="shared" si="195"/>
        <v>968642.48698048294</v>
      </c>
      <c r="S933" s="61">
        <f t="shared" ref="S933:S996" si="201">+R933/L933</f>
        <v>3.1676100635079689E-2</v>
      </c>
    </row>
    <row r="934" spans="1:19" x14ac:dyDescent="0.25">
      <c r="A934" s="7">
        <v>42565</v>
      </c>
      <c r="B934" s="8">
        <v>2936.53</v>
      </c>
      <c r="C934">
        <f>+VLOOKUP($A934,'USD X Barril WTI'!$A$6060:$B$8189,2,0)</f>
        <v>45.64</v>
      </c>
      <c r="D934" s="36">
        <f>+IFERROR(VLOOKUP($A934,'TASA INTERVENCIÓN'!$A$9:$B$4757,2,0),D933)</f>
        <v>7.4999999999999997E-2</v>
      </c>
      <c r="E934" s="36">
        <v>5.0000000000000001E-3</v>
      </c>
      <c r="F934">
        <f t="shared" si="197"/>
        <v>6.9651741293532465E-2</v>
      </c>
      <c r="G934">
        <f t="shared" si="198"/>
        <v>1.0167412776797771</v>
      </c>
      <c r="H934" s="56">
        <f t="shared" ref="H934:H997" si="202">+_xlfn.STDEV.S(A844:A934)</f>
        <v>26.413380447543375</v>
      </c>
      <c r="I934" s="55">
        <f t="shared" ref="I934:I997" si="203">+(B934*G934)+($B$1644*H934)</f>
        <v>3038.5180250400826</v>
      </c>
      <c r="J934" s="33">
        <f t="shared" si="199"/>
        <v>3133.1262126661495</v>
      </c>
      <c r="K934" s="34">
        <f t="shared" si="200"/>
        <v>196.59621266614931</v>
      </c>
      <c r="L934" s="32">
        <f t="shared" ref="L934:L997" si="204">+$L$99*B842</f>
        <v>30365700</v>
      </c>
      <c r="M934" s="32">
        <f t="shared" ref="M934:M997" si="205">+($L$99*I842)</f>
        <v>31331262.126661494</v>
      </c>
      <c r="N934" s="34">
        <f t="shared" ref="N934:N997" si="206">+$L$99*B934</f>
        <v>29365300.000000004</v>
      </c>
      <c r="O934" s="34">
        <f t="shared" ref="O934:O997" si="207">+M934-L934</f>
        <v>965562.12666149437</v>
      </c>
      <c r="P934" s="34">
        <f t="shared" ref="P934:P997" si="208">+N934-L934</f>
        <v>-1000399.9999999963</v>
      </c>
      <c r="Q934" s="60">
        <f t="shared" si="196"/>
        <v>-34837.8733385019</v>
      </c>
      <c r="R934" s="60">
        <f t="shared" ref="R934:R997" si="209">+M934-L934</f>
        <v>965562.12666149437</v>
      </c>
      <c r="S934" s="61">
        <f t="shared" si="201"/>
        <v>3.1797789172042616E-2</v>
      </c>
    </row>
    <row r="935" spans="1:19" x14ac:dyDescent="0.25">
      <c r="A935" s="7">
        <v>42566</v>
      </c>
      <c r="B935" s="9">
        <v>2923.07</v>
      </c>
      <c r="C935">
        <f>+VLOOKUP($A935,'USD X Barril WTI'!$A$6060:$B$8189,2,0)</f>
        <v>45.93</v>
      </c>
      <c r="D935" s="36">
        <f>+IFERROR(VLOOKUP($A935,'TASA INTERVENCIÓN'!$A$9:$B$4757,2,0),D934)</f>
        <v>7.4999999999999997E-2</v>
      </c>
      <c r="E935" s="36">
        <v>5.0000000000000001E-3</v>
      </c>
      <c r="F935">
        <f t="shared" si="197"/>
        <v>6.9651741293532465E-2</v>
      </c>
      <c r="G935">
        <f t="shared" si="198"/>
        <v>1.0167412776797771</v>
      </c>
      <c r="H935" s="56">
        <f t="shared" si="202"/>
        <v>26.413380447543375</v>
      </c>
      <c r="I935" s="55">
        <f t="shared" si="203"/>
        <v>3024.8326874425129</v>
      </c>
      <c r="J935" s="33">
        <f t="shared" si="199"/>
        <v>3102.4710163648879</v>
      </c>
      <c r="K935" s="34">
        <f t="shared" si="200"/>
        <v>179.40101636488771</v>
      </c>
      <c r="L935" s="32">
        <f t="shared" si="204"/>
        <v>30063500</v>
      </c>
      <c r="M935" s="32">
        <f t="shared" si="205"/>
        <v>31024710.163648877</v>
      </c>
      <c r="N935" s="34">
        <f t="shared" si="206"/>
        <v>29230700</v>
      </c>
      <c r="O935" s="34">
        <f t="shared" si="207"/>
        <v>961210.16364887729</v>
      </c>
      <c r="P935" s="34">
        <f t="shared" si="208"/>
        <v>-832800</v>
      </c>
      <c r="Q935" s="60">
        <f t="shared" si="196"/>
        <v>128410.16364887729</v>
      </c>
      <c r="R935" s="60">
        <f t="shared" si="209"/>
        <v>961210.16364887729</v>
      </c>
      <c r="S935" s="61">
        <f t="shared" si="201"/>
        <v>3.1972663317606974E-2</v>
      </c>
    </row>
    <row r="936" spans="1:19" x14ac:dyDescent="0.25">
      <c r="A936" s="7">
        <v>42567</v>
      </c>
      <c r="B936" s="8">
        <v>2923.46</v>
      </c>
      <c r="C936" t="e">
        <f>+VLOOKUP($A936,'USD X Barril WTI'!$A$6060:$B$8189,2,0)</f>
        <v>#N/A</v>
      </c>
      <c r="D936" s="36">
        <f>+IFERROR(VLOOKUP($A936,'TASA INTERVENCIÓN'!$A$9:$B$4757,2,0),D935)</f>
        <v>7.4999999999999997E-2</v>
      </c>
      <c r="E936" s="36">
        <v>5.0000000000000001E-3</v>
      </c>
      <c r="F936">
        <f t="shared" si="197"/>
        <v>6.9651741293532465E-2</v>
      </c>
      <c r="G936">
        <f t="shared" si="198"/>
        <v>1.0167412776797771</v>
      </c>
      <c r="H936" s="56">
        <f t="shared" si="202"/>
        <v>26.413380447543375</v>
      </c>
      <c r="I936" s="55">
        <f t="shared" si="203"/>
        <v>3025.229216540808</v>
      </c>
      <c r="J936" s="33">
        <f t="shared" si="199"/>
        <v>3096.8208031485406</v>
      </c>
      <c r="K936" s="34">
        <f t="shared" si="200"/>
        <v>173.36080314854053</v>
      </c>
      <c r="L936" s="32">
        <f t="shared" si="204"/>
        <v>30007800.000000004</v>
      </c>
      <c r="M936" s="32">
        <f t="shared" si="205"/>
        <v>30968208.031485405</v>
      </c>
      <c r="N936" s="34">
        <f t="shared" si="206"/>
        <v>29234600</v>
      </c>
      <c r="O936" s="34">
        <f t="shared" si="207"/>
        <v>960408.03148540109</v>
      </c>
      <c r="P936" s="34">
        <f t="shared" si="208"/>
        <v>-773200.00000000373</v>
      </c>
      <c r="Q936" s="60">
        <f t="shared" si="196"/>
        <v>187208.03148539737</v>
      </c>
      <c r="R936" s="60">
        <f t="shared" si="209"/>
        <v>960408.03148540109</v>
      </c>
      <c r="S936" s="61">
        <f t="shared" si="201"/>
        <v>3.20052796767974E-2</v>
      </c>
    </row>
    <row r="937" spans="1:19" x14ac:dyDescent="0.25">
      <c r="A937" s="7">
        <v>42568</v>
      </c>
      <c r="B937" s="9">
        <v>2923.46</v>
      </c>
      <c r="C937" t="e">
        <f>+VLOOKUP($A937,'USD X Barril WTI'!$A$6060:$B$8189,2,0)</f>
        <v>#N/A</v>
      </c>
      <c r="D937" s="36">
        <f>+IFERROR(VLOOKUP($A937,'TASA INTERVENCIÓN'!$A$9:$B$4757,2,0),D936)</f>
        <v>7.4999999999999997E-2</v>
      </c>
      <c r="E937" s="36">
        <v>5.0000000000000001E-3</v>
      </c>
      <c r="F937">
        <f t="shared" si="197"/>
        <v>6.9651741293532465E-2</v>
      </c>
      <c r="G937">
        <f t="shared" si="198"/>
        <v>1.0167412776797771</v>
      </c>
      <c r="H937" s="56">
        <f t="shared" si="202"/>
        <v>26.413380447543375</v>
      </c>
      <c r="I937" s="55">
        <f t="shared" si="203"/>
        <v>3025.229216540808</v>
      </c>
      <c r="J937" s="33">
        <f t="shared" si="199"/>
        <v>3095.4006418374297</v>
      </c>
      <c r="K937" s="34">
        <f t="shared" si="200"/>
        <v>171.94064183742967</v>
      </c>
      <c r="L937" s="32">
        <f t="shared" si="204"/>
        <v>29993800</v>
      </c>
      <c r="M937" s="32">
        <f t="shared" si="205"/>
        <v>30954006.418374296</v>
      </c>
      <c r="N937" s="34">
        <f t="shared" si="206"/>
        <v>29234600</v>
      </c>
      <c r="O937" s="34">
        <f t="shared" si="207"/>
        <v>960206.41837429628</v>
      </c>
      <c r="P937" s="34">
        <f t="shared" si="208"/>
        <v>-759200</v>
      </c>
      <c r="Q937" s="60">
        <f t="shared" si="196"/>
        <v>201006.41837429628</v>
      </c>
      <c r="R937" s="60">
        <f t="shared" si="209"/>
        <v>960206.41837429628</v>
      </c>
      <c r="S937" s="61">
        <f t="shared" si="201"/>
        <v>3.2013496735135136E-2</v>
      </c>
    </row>
    <row r="938" spans="1:19" x14ac:dyDescent="0.25">
      <c r="A938" s="7">
        <v>42569</v>
      </c>
      <c r="B938" s="8">
        <v>2923.46</v>
      </c>
      <c r="C938">
        <f>+VLOOKUP($A938,'USD X Barril WTI'!$A$6060:$B$8189,2,0)</f>
        <v>45.23</v>
      </c>
      <c r="D938" s="36">
        <f>+IFERROR(VLOOKUP($A938,'TASA INTERVENCIÓN'!$A$9:$B$4757,2,0),D937)</f>
        <v>7.4999999999999997E-2</v>
      </c>
      <c r="E938" s="36">
        <v>5.0000000000000001E-3</v>
      </c>
      <c r="F938">
        <f t="shared" si="197"/>
        <v>6.9651741293532465E-2</v>
      </c>
      <c r="G938">
        <f t="shared" si="198"/>
        <v>1.0167412776797771</v>
      </c>
      <c r="H938" s="56">
        <f t="shared" si="202"/>
        <v>26.413380447543375</v>
      </c>
      <c r="I938" s="55">
        <f t="shared" si="203"/>
        <v>3025.229216540808</v>
      </c>
      <c r="J938" s="33">
        <f t="shared" si="199"/>
        <v>3095.4006418374297</v>
      </c>
      <c r="K938" s="34">
        <f t="shared" si="200"/>
        <v>171.94064183742967</v>
      </c>
      <c r="L938" s="32">
        <f t="shared" si="204"/>
        <v>29993800</v>
      </c>
      <c r="M938" s="32">
        <f t="shared" si="205"/>
        <v>30954006.418374296</v>
      </c>
      <c r="N938" s="34">
        <f t="shared" si="206"/>
        <v>29234600</v>
      </c>
      <c r="O938" s="34">
        <f t="shared" si="207"/>
        <v>960206.41837429628</v>
      </c>
      <c r="P938" s="34">
        <f t="shared" si="208"/>
        <v>-759200</v>
      </c>
      <c r="Q938" s="60">
        <f t="shared" si="196"/>
        <v>201006.41837429628</v>
      </c>
      <c r="R938" s="60">
        <f t="shared" si="209"/>
        <v>960206.41837429628</v>
      </c>
      <c r="S938" s="61">
        <f t="shared" si="201"/>
        <v>3.2013496735135136E-2</v>
      </c>
    </row>
    <row r="939" spans="1:19" x14ac:dyDescent="0.25">
      <c r="A939" s="7">
        <v>42570</v>
      </c>
      <c r="B939" s="9">
        <v>2928.3</v>
      </c>
      <c r="C939">
        <f>+VLOOKUP($A939,'USD X Barril WTI'!$A$6060:$B$8189,2,0)</f>
        <v>44.64</v>
      </c>
      <c r="D939" s="36">
        <f>+IFERROR(VLOOKUP($A939,'TASA INTERVENCIÓN'!$A$9:$B$4757,2,0),D938)</f>
        <v>7.4999999999999997E-2</v>
      </c>
      <c r="E939" s="36">
        <v>5.0000000000000001E-3</v>
      </c>
      <c r="F939">
        <f t="shared" si="197"/>
        <v>6.9651741293532465E-2</v>
      </c>
      <c r="G939">
        <f t="shared" si="198"/>
        <v>1.0167412776797771</v>
      </c>
      <c r="H939" s="56">
        <f t="shared" si="202"/>
        <v>26.413380447543375</v>
      </c>
      <c r="I939" s="55">
        <f t="shared" si="203"/>
        <v>3030.1502443247782</v>
      </c>
      <c r="J939" s="33">
        <f t="shared" si="199"/>
        <v>3095.4006418374297</v>
      </c>
      <c r="K939" s="34">
        <f t="shared" si="200"/>
        <v>167.10064183742952</v>
      </c>
      <c r="L939" s="32">
        <f t="shared" si="204"/>
        <v>29993800</v>
      </c>
      <c r="M939" s="32">
        <f t="shared" si="205"/>
        <v>30954006.418374296</v>
      </c>
      <c r="N939" s="34">
        <f t="shared" si="206"/>
        <v>29283000</v>
      </c>
      <c r="O939" s="34">
        <f t="shared" si="207"/>
        <v>960206.41837429628</v>
      </c>
      <c r="P939" s="34">
        <f t="shared" si="208"/>
        <v>-710800</v>
      </c>
      <c r="Q939" s="60">
        <f t="shared" si="196"/>
        <v>249406.41837429628</v>
      </c>
      <c r="R939" s="60">
        <f t="shared" si="209"/>
        <v>960206.41837429628</v>
      </c>
      <c r="S939" s="61">
        <f t="shared" si="201"/>
        <v>3.2013496735135136E-2</v>
      </c>
    </row>
    <row r="940" spans="1:19" x14ac:dyDescent="0.25">
      <c r="A940" s="7">
        <v>42571</v>
      </c>
      <c r="B940" s="8">
        <v>2931.08</v>
      </c>
      <c r="C940">
        <f>+VLOOKUP($A940,'USD X Barril WTI'!$A$6060:$B$8189,2,0)</f>
        <v>44.96</v>
      </c>
      <c r="D940" s="36">
        <f>+IFERROR(VLOOKUP($A940,'TASA INTERVENCIÓN'!$A$9:$B$4757,2,0),D939)</f>
        <v>7.4999999999999997E-2</v>
      </c>
      <c r="E940" s="36">
        <v>5.0000000000000001E-3</v>
      </c>
      <c r="F940">
        <f t="shared" si="197"/>
        <v>6.9651741293532465E-2</v>
      </c>
      <c r="G940">
        <f t="shared" si="198"/>
        <v>1.0167412776797771</v>
      </c>
      <c r="H940" s="56">
        <f t="shared" si="202"/>
        <v>26.413380447543375</v>
      </c>
      <c r="I940" s="55">
        <f t="shared" si="203"/>
        <v>3032.9767850767275</v>
      </c>
      <c r="J940" s="33">
        <f t="shared" si="199"/>
        <v>3091.8299505409227</v>
      </c>
      <c r="K940" s="34">
        <f t="shared" si="200"/>
        <v>160.74995054092278</v>
      </c>
      <c r="L940" s="32">
        <f t="shared" si="204"/>
        <v>29958600</v>
      </c>
      <c r="M940" s="32">
        <f t="shared" si="205"/>
        <v>30918299.505409226</v>
      </c>
      <c r="N940" s="34">
        <f t="shared" si="206"/>
        <v>29310800</v>
      </c>
      <c r="O940" s="34">
        <f t="shared" si="207"/>
        <v>959699.50540922582</v>
      </c>
      <c r="P940" s="34">
        <f t="shared" si="208"/>
        <v>-647800</v>
      </c>
      <c r="Q940" s="60">
        <f t="shared" ref="Q940:Q1003" si="210">+IF(P940&gt;0,M940-L940,O940+P940)</f>
        <v>311899.50540922582</v>
      </c>
      <c r="R940" s="60">
        <f t="shared" si="209"/>
        <v>959699.50540922582</v>
      </c>
      <c r="S940" s="61">
        <f t="shared" si="201"/>
        <v>3.2034190696802446E-2</v>
      </c>
    </row>
    <row r="941" spans="1:19" x14ac:dyDescent="0.25">
      <c r="A941" s="7">
        <v>42572</v>
      </c>
      <c r="B941" s="9">
        <v>2931.08</v>
      </c>
      <c r="C941">
        <f>+VLOOKUP($A941,'USD X Barril WTI'!$A$6060:$B$8189,2,0)</f>
        <v>43.96</v>
      </c>
      <c r="D941" s="36">
        <f>+IFERROR(VLOOKUP($A941,'TASA INTERVENCIÓN'!$A$9:$B$4757,2,0),D940)</f>
        <v>7.4999999999999997E-2</v>
      </c>
      <c r="E941" s="36">
        <v>5.0000000000000001E-3</v>
      </c>
      <c r="F941">
        <f t="shared" si="197"/>
        <v>6.9651741293532465E-2</v>
      </c>
      <c r="G941">
        <f t="shared" si="198"/>
        <v>1.0167412776797771</v>
      </c>
      <c r="H941" s="56">
        <f t="shared" si="202"/>
        <v>26.413380447543375</v>
      </c>
      <c r="I941" s="55">
        <f t="shared" si="203"/>
        <v>3032.9767850767275</v>
      </c>
      <c r="J941" s="33">
        <f t="shared" si="199"/>
        <v>3006.9651681926916</v>
      </c>
      <c r="K941" s="34">
        <f t="shared" si="200"/>
        <v>75.885168192691708</v>
      </c>
      <c r="L941" s="32">
        <f t="shared" si="204"/>
        <v>29122000</v>
      </c>
      <c r="M941" s="32">
        <f t="shared" si="205"/>
        <v>30069651.681926917</v>
      </c>
      <c r="N941" s="34">
        <f t="shared" si="206"/>
        <v>29310800</v>
      </c>
      <c r="O941" s="34">
        <f t="shared" si="207"/>
        <v>947651.68192691728</v>
      </c>
      <c r="P941" s="34">
        <f t="shared" si="208"/>
        <v>188800</v>
      </c>
      <c r="Q941" s="60">
        <f t="shared" si="210"/>
        <v>947651.68192691728</v>
      </c>
      <c r="R941" s="60">
        <f t="shared" si="209"/>
        <v>947651.68192691728</v>
      </c>
      <c r="S941" s="61">
        <f t="shared" si="201"/>
        <v>3.2540748641127576E-2</v>
      </c>
    </row>
    <row r="942" spans="1:19" x14ac:dyDescent="0.25">
      <c r="A942" s="7">
        <v>42573</v>
      </c>
      <c r="B942" s="8">
        <v>2928.67</v>
      </c>
      <c r="C942">
        <f>+VLOOKUP($A942,'USD X Barril WTI'!$A$6060:$B$8189,2,0)</f>
        <v>43.41</v>
      </c>
      <c r="D942" s="36">
        <f>+IFERROR(VLOOKUP($A942,'TASA INTERVENCIÓN'!$A$9:$B$4757,2,0),D941)</f>
        <v>7.4999999999999997E-2</v>
      </c>
      <c r="E942" s="36">
        <v>5.0000000000000001E-3</v>
      </c>
      <c r="F942">
        <f t="shared" si="197"/>
        <v>6.9651741293532465E-2</v>
      </c>
      <c r="G942">
        <f t="shared" si="198"/>
        <v>1.0167412776797771</v>
      </c>
      <c r="H942" s="56">
        <f t="shared" si="202"/>
        <v>26.413380447543375</v>
      </c>
      <c r="I942" s="55">
        <f t="shared" si="203"/>
        <v>3030.5264385975197</v>
      </c>
      <c r="J942" s="33">
        <f t="shared" si="199"/>
        <v>2994.5083246923778</v>
      </c>
      <c r="K942" s="34">
        <f t="shared" si="200"/>
        <v>65.838324692377682</v>
      </c>
      <c r="L942" s="32">
        <f t="shared" si="204"/>
        <v>28999200</v>
      </c>
      <c r="M942" s="32">
        <f t="shared" si="205"/>
        <v>29945083.246923778</v>
      </c>
      <c r="N942" s="34">
        <f t="shared" si="206"/>
        <v>29286700</v>
      </c>
      <c r="O942" s="34">
        <f t="shared" si="207"/>
        <v>945883.24692377821</v>
      </c>
      <c r="P942" s="34">
        <f t="shared" si="208"/>
        <v>287500</v>
      </c>
      <c r="Q942" s="60">
        <f t="shared" si="210"/>
        <v>945883.24692377821</v>
      </c>
      <c r="R942" s="60">
        <f t="shared" si="209"/>
        <v>945883.24692377821</v>
      </c>
      <c r="S942" s="61">
        <f t="shared" si="201"/>
        <v>3.2617563481881509E-2</v>
      </c>
    </row>
    <row r="943" spans="1:19" x14ac:dyDescent="0.25">
      <c r="A943" s="7">
        <v>42574</v>
      </c>
      <c r="B943" s="9">
        <v>2942.65</v>
      </c>
      <c r="C943" t="e">
        <f>+VLOOKUP($A943,'USD X Barril WTI'!$A$6060:$B$8189,2,0)</f>
        <v>#N/A</v>
      </c>
      <c r="D943" s="36">
        <f>+IFERROR(VLOOKUP($A943,'TASA INTERVENCIÓN'!$A$9:$B$4757,2,0),D942)</f>
        <v>7.4999999999999997E-2</v>
      </c>
      <c r="E943" s="36">
        <v>5.0000000000000001E-3</v>
      </c>
      <c r="F943">
        <f t="shared" si="197"/>
        <v>6.9651741293532465E-2</v>
      </c>
      <c r="G943">
        <f t="shared" si="198"/>
        <v>1.0167412776797771</v>
      </c>
      <c r="H943" s="56">
        <f t="shared" si="202"/>
        <v>26.413380447543375</v>
      </c>
      <c r="I943" s="55">
        <f t="shared" si="203"/>
        <v>3044.7404816594831</v>
      </c>
      <c r="J943" s="33">
        <f t="shared" si="199"/>
        <v>3023.7027836450679</v>
      </c>
      <c r="K943" s="34">
        <f t="shared" si="200"/>
        <v>81.052783645067848</v>
      </c>
      <c r="L943" s="32">
        <f t="shared" si="204"/>
        <v>29287000</v>
      </c>
      <c r="M943" s="32">
        <f t="shared" si="205"/>
        <v>30237027.836450681</v>
      </c>
      <c r="N943" s="34">
        <f t="shared" si="206"/>
        <v>29426500</v>
      </c>
      <c r="O943" s="34">
        <f t="shared" si="207"/>
        <v>950027.83645068109</v>
      </c>
      <c r="P943" s="34">
        <f t="shared" si="208"/>
        <v>139500</v>
      </c>
      <c r="Q943" s="60">
        <f t="shared" si="210"/>
        <v>950027.83645068109</v>
      </c>
      <c r="R943" s="60">
        <f t="shared" si="209"/>
        <v>950027.83645068109</v>
      </c>
      <c r="S943" s="61">
        <f t="shared" si="201"/>
        <v>3.2438550771696696E-2</v>
      </c>
    </row>
    <row r="944" spans="1:19" x14ac:dyDescent="0.25">
      <c r="A944" s="7">
        <v>42575</v>
      </c>
      <c r="B944" s="8">
        <v>2942.65</v>
      </c>
      <c r="C944" t="e">
        <f>+VLOOKUP($A944,'USD X Barril WTI'!$A$6060:$B$8189,2,0)</f>
        <v>#N/A</v>
      </c>
      <c r="D944" s="36">
        <f>+IFERROR(VLOOKUP($A944,'TASA INTERVENCIÓN'!$A$9:$B$4757,2,0),D943)</f>
        <v>7.4999999999999997E-2</v>
      </c>
      <c r="E944" s="36">
        <v>5.0000000000000001E-3</v>
      </c>
      <c r="F944">
        <f t="shared" si="197"/>
        <v>6.9651741293532465E-2</v>
      </c>
      <c r="G944">
        <f t="shared" si="198"/>
        <v>1.0167412776797771</v>
      </c>
      <c r="H944" s="56">
        <f t="shared" si="202"/>
        <v>26.413380447543375</v>
      </c>
      <c r="I944" s="55">
        <f t="shared" si="203"/>
        <v>3044.7404816594831</v>
      </c>
      <c r="J944" s="33">
        <f t="shared" si="199"/>
        <v>3034.8611939466523</v>
      </c>
      <c r="K944" s="34">
        <f t="shared" si="200"/>
        <v>92.211193946652202</v>
      </c>
      <c r="L944" s="32">
        <f t="shared" si="204"/>
        <v>29397000</v>
      </c>
      <c r="M944" s="32">
        <f t="shared" si="205"/>
        <v>30348611.939466521</v>
      </c>
      <c r="N944" s="34">
        <f t="shared" si="206"/>
        <v>29426500</v>
      </c>
      <c r="O944" s="34">
        <f t="shared" si="207"/>
        <v>951611.93946652114</v>
      </c>
      <c r="P944" s="34">
        <f t="shared" si="208"/>
        <v>29500</v>
      </c>
      <c r="Q944" s="60">
        <f t="shared" si="210"/>
        <v>951611.93946652114</v>
      </c>
      <c r="R944" s="60">
        <f t="shared" si="209"/>
        <v>951611.93946652114</v>
      </c>
      <c r="S944" s="61">
        <f t="shared" si="201"/>
        <v>3.2371056212080182E-2</v>
      </c>
    </row>
    <row r="945" spans="1:19" x14ac:dyDescent="0.25">
      <c r="A945" s="7">
        <v>42576</v>
      </c>
      <c r="B945" s="9">
        <v>2942.65</v>
      </c>
      <c r="C945">
        <f>+VLOOKUP($A945,'USD X Barril WTI'!$A$6060:$B$8189,2,0)</f>
        <v>42.4</v>
      </c>
      <c r="D945" s="36">
        <f>+IFERROR(VLOOKUP($A945,'TASA INTERVENCIÓN'!$A$9:$B$4757,2,0),D944)</f>
        <v>7.4999999999999997E-2</v>
      </c>
      <c r="E945" s="36">
        <v>5.0000000000000001E-3</v>
      </c>
      <c r="F945">
        <f t="shared" si="197"/>
        <v>6.9651741293532465E-2</v>
      </c>
      <c r="G945">
        <f t="shared" si="198"/>
        <v>1.0167412776797771</v>
      </c>
      <c r="H945" s="56">
        <f t="shared" si="202"/>
        <v>26.413380447543375</v>
      </c>
      <c r="I945" s="55">
        <f t="shared" si="203"/>
        <v>3044.7404816594831</v>
      </c>
      <c r="J945" s="33">
        <f t="shared" si="199"/>
        <v>3034.8611939466523</v>
      </c>
      <c r="K945" s="34">
        <f t="shared" si="200"/>
        <v>92.211193946652202</v>
      </c>
      <c r="L945" s="32">
        <f t="shared" si="204"/>
        <v>29397000</v>
      </c>
      <c r="M945" s="32">
        <f t="shared" si="205"/>
        <v>30348611.939466521</v>
      </c>
      <c r="N945" s="34">
        <f t="shared" si="206"/>
        <v>29426500</v>
      </c>
      <c r="O945" s="34">
        <f t="shared" si="207"/>
        <v>951611.93946652114</v>
      </c>
      <c r="P945" s="34">
        <f t="shared" si="208"/>
        <v>29500</v>
      </c>
      <c r="Q945" s="60">
        <f t="shared" si="210"/>
        <v>951611.93946652114</v>
      </c>
      <c r="R945" s="60">
        <f t="shared" si="209"/>
        <v>951611.93946652114</v>
      </c>
      <c r="S945" s="61">
        <f t="shared" si="201"/>
        <v>3.2371056212080182E-2</v>
      </c>
    </row>
    <row r="946" spans="1:19" x14ac:dyDescent="0.25">
      <c r="A946" s="7">
        <v>42577</v>
      </c>
      <c r="B946" s="8">
        <v>2997.25</v>
      </c>
      <c r="C946">
        <f>+VLOOKUP($A946,'USD X Barril WTI'!$A$6060:$B$8189,2,0)</f>
        <v>42.16</v>
      </c>
      <c r="D946" s="36">
        <f>+IFERROR(VLOOKUP($A946,'TASA INTERVENCIÓN'!$A$9:$B$4757,2,0),D945)</f>
        <v>7.4999999999999997E-2</v>
      </c>
      <c r="E946" s="36">
        <v>5.0000000000000001E-3</v>
      </c>
      <c r="F946">
        <f t="shared" si="197"/>
        <v>6.9651741293532465E-2</v>
      </c>
      <c r="G946">
        <f t="shared" si="198"/>
        <v>1.0167412776797771</v>
      </c>
      <c r="H946" s="56">
        <f t="shared" si="202"/>
        <v>26.413380447543375</v>
      </c>
      <c r="I946" s="55">
        <f t="shared" si="203"/>
        <v>3100.2545554207986</v>
      </c>
      <c r="J946" s="33">
        <f t="shared" si="199"/>
        <v>3034.8611939466523</v>
      </c>
      <c r="K946" s="34">
        <f t="shared" si="200"/>
        <v>37.611193946652293</v>
      </c>
      <c r="L946" s="32">
        <f t="shared" si="204"/>
        <v>29397000</v>
      </c>
      <c r="M946" s="32">
        <f t="shared" si="205"/>
        <v>30348611.939466521</v>
      </c>
      <c r="N946" s="34">
        <f t="shared" si="206"/>
        <v>29972500</v>
      </c>
      <c r="O946" s="34">
        <f t="shared" si="207"/>
        <v>951611.93946652114</v>
      </c>
      <c r="P946" s="34">
        <f t="shared" si="208"/>
        <v>575500</v>
      </c>
      <c r="Q946" s="60">
        <f t="shared" si="210"/>
        <v>951611.93946652114</v>
      </c>
      <c r="R946" s="60">
        <f t="shared" si="209"/>
        <v>951611.93946652114</v>
      </c>
      <c r="S946" s="61">
        <f t="shared" si="201"/>
        <v>3.2371056212080182E-2</v>
      </c>
    </row>
    <row r="947" spans="1:19" x14ac:dyDescent="0.25">
      <c r="A947" s="7">
        <v>42578</v>
      </c>
      <c r="B947" s="9">
        <v>3055.15</v>
      </c>
      <c r="C947">
        <f>+VLOOKUP($A947,'USD X Barril WTI'!$A$6060:$B$8189,2,0)</f>
        <v>41.9</v>
      </c>
      <c r="D947" s="36">
        <f>+IFERROR(VLOOKUP($A947,'TASA INTERVENCIÓN'!$A$9:$B$4757,2,0),D946)</f>
        <v>7.4999999999999997E-2</v>
      </c>
      <c r="E947" s="36">
        <v>5.0000000000000001E-3</v>
      </c>
      <c r="F947">
        <f t="shared" si="197"/>
        <v>6.9651741293532465E-2</v>
      </c>
      <c r="G947">
        <f t="shared" si="198"/>
        <v>1.0167412776797771</v>
      </c>
      <c r="H947" s="56">
        <f t="shared" si="202"/>
        <v>26.413380447543375</v>
      </c>
      <c r="I947" s="55">
        <f t="shared" si="203"/>
        <v>3159.123875398458</v>
      </c>
      <c r="J947" s="33">
        <f t="shared" si="199"/>
        <v>3057.5634869056939</v>
      </c>
      <c r="K947" s="34">
        <f t="shared" si="200"/>
        <v>2.4134869056938442</v>
      </c>
      <c r="L947" s="32">
        <f t="shared" si="204"/>
        <v>29620800</v>
      </c>
      <c r="M947" s="32">
        <f t="shared" si="205"/>
        <v>30575634.86905694</v>
      </c>
      <c r="N947" s="34">
        <f t="shared" si="206"/>
        <v>30551500</v>
      </c>
      <c r="O947" s="34">
        <f t="shared" si="207"/>
        <v>954834.86905694008</v>
      </c>
      <c r="P947" s="34">
        <f t="shared" si="208"/>
        <v>930700</v>
      </c>
      <c r="Q947" s="60">
        <f t="shared" si="210"/>
        <v>954834.86905694008</v>
      </c>
      <c r="R947" s="60">
        <f t="shared" si="209"/>
        <v>954834.86905694008</v>
      </c>
      <c r="S947" s="61">
        <f t="shared" si="201"/>
        <v>3.2235282944989334E-2</v>
      </c>
    </row>
    <row r="948" spans="1:19" x14ac:dyDescent="0.25">
      <c r="A948" s="7">
        <v>42579</v>
      </c>
      <c r="B948" s="8">
        <v>3073.52</v>
      </c>
      <c r="C948">
        <f>+VLOOKUP($A948,'USD X Barril WTI'!$A$6060:$B$8189,2,0)</f>
        <v>41.13</v>
      </c>
      <c r="D948" s="36">
        <f>+IFERROR(VLOOKUP($A948,'TASA INTERVENCIÓN'!$A$9:$B$4757,2,0),D947)</f>
        <v>7.4999999999999997E-2</v>
      </c>
      <c r="E948" s="36">
        <v>5.0000000000000001E-3</v>
      </c>
      <c r="F948">
        <f t="shared" si="197"/>
        <v>6.9651741293532465E-2</v>
      </c>
      <c r="G948">
        <f t="shared" si="198"/>
        <v>1.0167412776797771</v>
      </c>
      <c r="H948" s="56">
        <f t="shared" si="202"/>
        <v>26.413380447543375</v>
      </c>
      <c r="I948" s="55">
        <f t="shared" si="203"/>
        <v>3177.8014126694352</v>
      </c>
      <c r="J948" s="33">
        <f t="shared" si="199"/>
        <v>3040.6128472566506</v>
      </c>
      <c r="K948" s="34">
        <f t="shared" si="200"/>
        <v>-32.907152743349343</v>
      </c>
      <c r="L948" s="32">
        <f t="shared" si="204"/>
        <v>29453700</v>
      </c>
      <c r="M948" s="32">
        <f t="shared" si="205"/>
        <v>30406128.472566508</v>
      </c>
      <c r="N948" s="34">
        <f t="shared" si="206"/>
        <v>30735200</v>
      </c>
      <c r="O948" s="34">
        <f t="shared" si="207"/>
        <v>952428.47256650776</v>
      </c>
      <c r="P948" s="34">
        <f t="shared" si="208"/>
        <v>1281500</v>
      </c>
      <c r="Q948" s="60">
        <f t="shared" si="210"/>
        <v>952428.47256650776</v>
      </c>
      <c r="R948" s="60">
        <f t="shared" si="209"/>
        <v>952428.47256650776</v>
      </c>
      <c r="S948" s="61">
        <f t="shared" si="201"/>
        <v>3.233646273868844E-2</v>
      </c>
    </row>
    <row r="949" spans="1:19" x14ac:dyDescent="0.25">
      <c r="A949" s="7">
        <v>42580</v>
      </c>
      <c r="B949" s="9">
        <v>3091.78</v>
      </c>
      <c r="C949">
        <f>+VLOOKUP($A949,'USD X Barril WTI'!$A$6060:$B$8189,2,0)</f>
        <v>41.54</v>
      </c>
      <c r="D949" s="36">
        <f>+IFERROR(VLOOKUP($A949,'TASA INTERVENCIÓN'!$A$9:$B$4757,2,0),D948)</f>
        <v>7.4999999999999997E-2</v>
      </c>
      <c r="E949" s="36">
        <v>5.0000000000000001E-3</v>
      </c>
      <c r="F949">
        <f t="shared" si="197"/>
        <v>6.9651741293532465E-2</v>
      </c>
      <c r="G949">
        <f t="shared" si="198"/>
        <v>1.0167412776797771</v>
      </c>
      <c r="H949" s="56">
        <f t="shared" si="202"/>
        <v>26.413380447543375</v>
      </c>
      <c r="I949" s="55">
        <f t="shared" si="203"/>
        <v>3196.3671083998684</v>
      </c>
      <c r="J949" s="33">
        <f t="shared" si="199"/>
        <v>3038.4420292525247</v>
      </c>
      <c r="K949" s="34">
        <f t="shared" si="200"/>
        <v>-53.337970747475538</v>
      </c>
      <c r="L949" s="32">
        <f t="shared" si="204"/>
        <v>29432300</v>
      </c>
      <c r="M949" s="32">
        <f t="shared" si="205"/>
        <v>30384420.292525247</v>
      </c>
      <c r="N949" s="34">
        <f t="shared" si="206"/>
        <v>30917800.000000004</v>
      </c>
      <c r="O949" s="34">
        <f t="shared" si="207"/>
        <v>952120.29252524674</v>
      </c>
      <c r="P949" s="34">
        <f t="shared" si="208"/>
        <v>1485500.0000000037</v>
      </c>
      <c r="Q949" s="60">
        <f t="shared" si="210"/>
        <v>952120.29252524674</v>
      </c>
      <c r="R949" s="60">
        <f t="shared" si="209"/>
        <v>952120.29252524674</v>
      </c>
      <c r="S949" s="61">
        <f t="shared" si="201"/>
        <v>3.2349503522498983E-2</v>
      </c>
    </row>
    <row r="950" spans="1:19" x14ac:dyDescent="0.25">
      <c r="A950" s="7">
        <v>42581</v>
      </c>
      <c r="B950" s="8">
        <v>3081.75</v>
      </c>
      <c r="C950" t="e">
        <f>+VLOOKUP($A950,'USD X Barril WTI'!$A$6060:$B$8189,2,0)</f>
        <v>#N/A</v>
      </c>
      <c r="D950" s="36">
        <f>+IFERROR(VLOOKUP($A950,'TASA INTERVENCIÓN'!$A$9:$B$4757,2,0),D949)</f>
        <v>7.4999999999999997E-2</v>
      </c>
      <c r="E950" s="36">
        <v>5.0000000000000001E-3</v>
      </c>
      <c r="F950">
        <f t="shared" si="197"/>
        <v>6.9651741293532465E-2</v>
      </c>
      <c r="G950">
        <f t="shared" si="198"/>
        <v>1.0167412776797771</v>
      </c>
      <c r="H950" s="56">
        <f t="shared" si="202"/>
        <v>26.413380447543375</v>
      </c>
      <c r="I950" s="55">
        <f t="shared" si="203"/>
        <v>3186.1691933847396</v>
      </c>
      <c r="J950" s="33">
        <f t="shared" si="199"/>
        <v>2980.1038313939689</v>
      </c>
      <c r="K950" s="34">
        <f t="shared" si="200"/>
        <v>-101.6461686060311</v>
      </c>
      <c r="L950" s="32">
        <f t="shared" si="204"/>
        <v>28857199.999999996</v>
      </c>
      <c r="M950" s="32">
        <f t="shared" si="205"/>
        <v>29801038.313939691</v>
      </c>
      <c r="N950" s="34">
        <f t="shared" si="206"/>
        <v>30817500</v>
      </c>
      <c r="O950" s="34">
        <f t="shared" si="207"/>
        <v>943838.31393969432</v>
      </c>
      <c r="P950" s="34">
        <f t="shared" si="208"/>
        <v>1960300.0000000037</v>
      </c>
      <c r="Q950" s="60">
        <f t="shared" si="210"/>
        <v>943838.31393969432</v>
      </c>
      <c r="R950" s="60">
        <f t="shared" si="209"/>
        <v>943838.31393969432</v>
      </c>
      <c r="S950" s="61">
        <f t="shared" si="201"/>
        <v>3.2707203538101214E-2</v>
      </c>
    </row>
    <row r="951" spans="1:19" x14ac:dyDescent="0.25">
      <c r="A951" s="7">
        <v>42582</v>
      </c>
      <c r="B951" s="9">
        <v>3081.75</v>
      </c>
      <c r="C951" t="e">
        <f>+VLOOKUP($A951,'USD X Barril WTI'!$A$6060:$B$8189,2,0)</f>
        <v>#N/A</v>
      </c>
      <c r="D951" s="36">
        <f>+IFERROR(VLOOKUP($A951,'TASA INTERVENCIÓN'!$A$9:$B$4757,2,0),D950)</f>
        <v>7.4999999999999997E-2</v>
      </c>
      <c r="E951" s="36">
        <v>5.0000000000000001E-3</v>
      </c>
      <c r="F951">
        <f t="shared" si="197"/>
        <v>6.9651741293532465E-2</v>
      </c>
      <c r="G951">
        <f t="shared" si="198"/>
        <v>1.0167412776797771</v>
      </c>
      <c r="H951" s="56">
        <f t="shared" si="202"/>
        <v>26.413380447543375</v>
      </c>
      <c r="I951" s="55">
        <f t="shared" si="203"/>
        <v>3186.1691933847396</v>
      </c>
      <c r="J951" s="33">
        <f t="shared" si="199"/>
        <v>2945.0258470095341</v>
      </c>
      <c r="K951" s="34">
        <f t="shared" si="200"/>
        <v>-136.72415299046588</v>
      </c>
      <c r="L951" s="32">
        <f t="shared" si="204"/>
        <v>28511400</v>
      </c>
      <c r="M951" s="32">
        <f t="shared" si="205"/>
        <v>29450258.47009534</v>
      </c>
      <c r="N951" s="34">
        <f t="shared" si="206"/>
        <v>30817500</v>
      </c>
      <c r="O951" s="34">
        <f t="shared" si="207"/>
        <v>938858.47009534016</v>
      </c>
      <c r="P951" s="34">
        <f t="shared" si="208"/>
        <v>2306100</v>
      </c>
      <c r="Q951" s="60">
        <f t="shared" si="210"/>
        <v>938858.47009534016</v>
      </c>
      <c r="R951" s="60">
        <f t="shared" si="209"/>
        <v>938858.47009534016</v>
      </c>
      <c r="S951" s="61">
        <f t="shared" si="201"/>
        <v>3.2929230767178748E-2</v>
      </c>
    </row>
    <row r="952" spans="1:19" x14ac:dyDescent="0.25">
      <c r="A952" s="7">
        <v>42583</v>
      </c>
      <c r="B952" s="8">
        <v>3081.75</v>
      </c>
      <c r="C952">
        <f>+VLOOKUP($A952,'USD X Barril WTI'!$A$6060:$B$8189,2,0)</f>
        <v>40.049999999999997</v>
      </c>
      <c r="D952" s="36">
        <f>+IFERROR(VLOOKUP($A952,'TASA INTERVENCIÓN'!$A$9:$B$4757,2,0),D951)</f>
        <v>7.7499999999999999E-2</v>
      </c>
      <c r="E952" s="36">
        <v>5.0000000000000001E-3</v>
      </c>
      <c r="F952">
        <f t="shared" si="197"/>
        <v>7.2139303482587014E-2</v>
      </c>
      <c r="G952">
        <f t="shared" si="198"/>
        <v>1.0173237985910297</v>
      </c>
      <c r="H952" s="56">
        <f t="shared" si="202"/>
        <v>26.413380447543375</v>
      </c>
      <c r="I952" s="55">
        <f t="shared" si="203"/>
        <v>3187.9643772029926</v>
      </c>
      <c r="J952" s="33">
        <f t="shared" si="199"/>
        <v>2945.0258470095341</v>
      </c>
      <c r="K952" s="34">
        <f t="shared" si="200"/>
        <v>-136.72415299046588</v>
      </c>
      <c r="L952" s="32">
        <f t="shared" si="204"/>
        <v>28511400</v>
      </c>
      <c r="M952" s="32">
        <f t="shared" si="205"/>
        <v>29450258.47009534</v>
      </c>
      <c r="N952" s="34">
        <f t="shared" si="206"/>
        <v>30817500</v>
      </c>
      <c r="O952" s="34">
        <f t="shared" si="207"/>
        <v>938858.47009534016</v>
      </c>
      <c r="P952" s="34">
        <f t="shared" si="208"/>
        <v>2306100</v>
      </c>
      <c r="Q952" s="60">
        <f t="shared" si="210"/>
        <v>938858.47009534016</v>
      </c>
      <c r="R952" s="60">
        <f t="shared" si="209"/>
        <v>938858.47009534016</v>
      </c>
      <c r="S952" s="61">
        <f t="shared" si="201"/>
        <v>3.2929230767178748E-2</v>
      </c>
    </row>
    <row r="953" spans="1:19" x14ac:dyDescent="0.25">
      <c r="A953" s="7">
        <v>42584</v>
      </c>
      <c r="B953" s="9">
        <v>3090.28</v>
      </c>
      <c r="C953">
        <f>+VLOOKUP($A953,'USD X Barril WTI'!$A$6060:$B$8189,2,0)</f>
        <v>39.5</v>
      </c>
      <c r="D953" s="36">
        <f>+IFERROR(VLOOKUP($A953,'TASA INTERVENCIÓN'!$A$9:$B$4757,2,0),D952)</f>
        <v>7.7499999999999999E-2</v>
      </c>
      <c r="E953" s="36">
        <v>5.0000000000000001E-3</v>
      </c>
      <c r="F953">
        <f t="shared" si="197"/>
        <v>7.2139303482587014E-2</v>
      </c>
      <c r="G953">
        <f t="shared" si="198"/>
        <v>1.0173237985910297</v>
      </c>
      <c r="H953" s="56">
        <f t="shared" si="202"/>
        <v>26.413380447543375</v>
      </c>
      <c r="I953" s="55">
        <f t="shared" si="203"/>
        <v>3196.6421492049744</v>
      </c>
      <c r="J953" s="33">
        <f t="shared" si="199"/>
        <v>2948.3680402487457</v>
      </c>
      <c r="K953" s="34">
        <f t="shared" si="200"/>
        <v>-141.91195975125447</v>
      </c>
      <c r="L953" s="32">
        <f t="shared" si="204"/>
        <v>28511400</v>
      </c>
      <c r="M953" s="32">
        <f t="shared" si="205"/>
        <v>29483680.402487457</v>
      </c>
      <c r="N953" s="34">
        <f t="shared" si="206"/>
        <v>30902800.000000004</v>
      </c>
      <c r="O953" s="34">
        <f t="shared" si="207"/>
        <v>972280.4024874568</v>
      </c>
      <c r="P953" s="34">
        <f t="shared" si="208"/>
        <v>2391400.0000000037</v>
      </c>
      <c r="Q953" s="60">
        <f t="shared" si="210"/>
        <v>972280.4024874568</v>
      </c>
      <c r="R953" s="60">
        <f t="shared" si="209"/>
        <v>972280.4024874568</v>
      </c>
      <c r="S953" s="61">
        <f t="shared" si="201"/>
        <v>3.4101461257162284E-2</v>
      </c>
    </row>
    <row r="954" spans="1:19" x14ac:dyDescent="0.25">
      <c r="A954" s="7">
        <v>42585</v>
      </c>
      <c r="B954" s="8">
        <v>3084.81</v>
      </c>
      <c r="C954">
        <f>+VLOOKUP($A954,'USD X Barril WTI'!$A$6060:$B$8189,2,0)</f>
        <v>40.799999999999997</v>
      </c>
      <c r="D954" s="36">
        <f>+IFERROR(VLOOKUP($A954,'TASA INTERVENCIÓN'!$A$9:$B$4757,2,0),D953)</f>
        <v>7.7499999999999999E-2</v>
      </c>
      <c r="E954" s="36">
        <v>5.0000000000000001E-3</v>
      </c>
      <c r="F954">
        <f t="shared" si="197"/>
        <v>7.2139303482587014E-2</v>
      </c>
      <c r="G954">
        <f t="shared" si="198"/>
        <v>1.0173237985910297</v>
      </c>
      <c r="H954" s="56">
        <f t="shared" si="202"/>
        <v>26.413380447543375</v>
      </c>
      <c r="I954" s="55">
        <f t="shared" si="203"/>
        <v>3191.0773880266811</v>
      </c>
      <c r="J954" s="33">
        <f t="shared" si="199"/>
        <v>2930.7376900696668</v>
      </c>
      <c r="K954" s="34">
        <f t="shared" si="200"/>
        <v>-154.07230993033318</v>
      </c>
      <c r="L954" s="32">
        <f t="shared" si="204"/>
        <v>28337800.000000004</v>
      </c>
      <c r="M954" s="32">
        <f t="shared" si="205"/>
        <v>29307376.900696669</v>
      </c>
      <c r="N954" s="34">
        <f t="shared" si="206"/>
        <v>30848100</v>
      </c>
      <c r="O954" s="34">
        <f t="shared" si="207"/>
        <v>969576.90069666505</v>
      </c>
      <c r="P954" s="34">
        <f t="shared" si="208"/>
        <v>2510299.9999999963</v>
      </c>
      <c r="Q954" s="60">
        <f t="shared" si="210"/>
        <v>969576.90069666505</v>
      </c>
      <c r="R954" s="60">
        <f t="shared" si="209"/>
        <v>969576.90069666505</v>
      </c>
      <c r="S954" s="61">
        <f t="shared" si="201"/>
        <v>3.4214967312094266E-2</v>
      </c>
    </row>
    <row r="955" spans="1:19" x14ac:dyDescent="0.25">
      <c r="A955" s="7">
        <v>42586</v>
      </c>
      <c r="B955" s="9">
        <v>3110.43</v>
      </c>
      <c r="C955">
        <f>+VLOOKUP($A955,'USD X Barril WTI'!$A$6060:$B$8189,2,0)</f>
        <v>41.92</v>
      </c>
      <c r="D955" s="36">
        <f>+IFERROR(VLOOKUP($A955,'TASA INTERVENCIÓN'!$A$9:$B$4757,2,0),D954)</f>
        <v>7.7499999999999999E-2</v>
      </c>
      <c r="E955" s="36">
        <v>5.0000000000000001E-3</v>
      </c>
      <c r="F955">
        <f t="shared" si="197"/>
        <v>7.2139303482587014E-2</v>
      </c>
      <c r="G955">
        <f t="shared" si="198"/>
        <v>1.0173237985910297</v>
      </c>
      <c r="H955" s="56">
        <f t="shared" si="202"/>
        <v>26.413380447543375</v>
      </c>
      <c r="I955" s="55">
        <f t="shared" si="203"/>
        <v>3217.1412237465834</v>
      </c>
      <c r="J955" s="33">
        <f t="shared" si="199"/>
        <v>2993.4290216684312</v>
      </c>
      <c r="K955" s="34">
        <f t="shared" si="200"/>
        <v>-117.0009783315686</v>
      </c>
      <c r="L955" s="32">
        <f t="shared" si="204"/>
        <v>28955100.000000004</v>
      </c>
      <c r="M955" s="32">
        <f t="shared" si="205"/>
        <v>29934290.216684312</v>
      </c>
      <c r="N955" s="34">
        <f t="shared" si="206"/>
        <v>31104300</v>
      </c>
      <c r="O955" s="34">
        <f t="shared" si="207"/>
        <v>979190.2166843079</v>
      </c>
      <c r="P955" s="34">
        <f t="shared" si="208"/>
        <v>2149199.9999999963</v>
      </c>
      <c r="Q955" s="60">
        <f t="shared" si="210"/>
        <v>979190.2166843079</v>
      </c>
      <c r="R955" s="60">
        <f t="shared" si="209"/>
        <v>979190.2166843079</v>
      </c>
      <c r="S955" s="61">
        <f t="shared" si="201"/>
        <v>3.3817538764649671E-2</v>
      </c>
    </row>
    <row r="956" spans="1:19" x14ac:dyDescent="0.25">
      <c r="A956" s="7">
        <v>42587</v>
      </c>
      <c r="B956" s="8">
        <v>3079.83</v>
      </c>
      <c r="C956">
        <f>+VLOOKUP($A956,'USD X Barril WTI'!$A$6060:$B$8189,2,0)</f>
        <v>41.83</v>
      </c>
      <c r="D956" s="36">
        <f>+IFERROR(VLOOKUP($A956,'TASA INTERVENCIÓN'!$A$9:$B$4757,2,0),D955)</f>
        <v>7.7499999999999999E-2</v>
      </c>
      <c r="E956" s="36">
        <v>5.0000000000000001E-3</v>
      </c>
      <c r="F956">
        <f t="shared" si="197"/>
        <v>7.2139303482587014E-2</v>
      </c>
      <c r="G956">
        <f t="shared" si="198"/>
        <v>1.0173237985910297</v>
      </c>
      <c r="H956" s="56">
        <f t="shared" si="202"/>
        <v>26.413380447543375</v>
      </c>
      <c r="I956" s="55">
        <f t="shared" si="203"/>
        <v>3186.0111155096979</v>
      </c>
      <c r="J956" s="33">
        <f t="shared" si="199"/>
        <v>3040.805509908871</v>
      </c>
      <c r="K956" s="34">
        <f t="shared" si="200"/>
        <v>-39.024490091128882</v>
      </c>
      <c r="L956" s="32">
        <f t="shared" si="204"/>
        <v>29421600</v>
      </c>
      <c r="M956" s="32">
        <f t="shared" si="205"/>
        <v>30408055.09908871</v>
      </c>
      <c r="N956" s="34">
        <f t="shared" si="206"/>
        <v>30798300</v>
      </c>
      <c r="O956" s="34">
        <f t="shared" si="207"/>
        <v>986455.0990887098</v>
      </c>
      <c r="P956" s="34">
        <f t="shared" si="208"/>
        <v>1376700</v>
      </c>
      <c r="Q956" s="60">
        <f t="shared" si="210"/>
        <v>986455.0990887098</v>
      </c>
      <c r="R956" s="60">
        <f t="shared" si="209"/>
        <v>986455.0990887098</v>
      </c>
      <c r="S956" s="61">
        <f t="shared" si="201"/>
        <v>3.352826151836439E-2</v>
      </c>
    </row>
    <row r="957" spans="1:19" x14ac:dyDescent="0.25">
      <c r="A957" s="7">
        <v>42588</v>
      </c>
      <c r="B957" s="9">
        <v>3052.8</v>
      </c>
      <c r="C957" t="e">
        <f>+VLOOKUP($A957,'USD X Barril WTI'!$A$6060:$B$8189,2,0)</f>
        <v>#N/A</v>
      </c>
      <c r="D957" s="36">
        <f>+IFERROR(VLOOKUP($A957,'TASA INTERVENCIÓN'!$A$9:$B$4757,2,0),D956)</f>
        <v>7.7499999999999999E-2</v>
      </c>
      <c r="E957" s="36">
        <v>5.0000000000000001E-3</v>
      </c>
      <c r="F957">
        <f t="shared" si="197"/>
        <v>7.2139303482587014E-2</v>
      </c>
      <c r="G957">
        <f t="shared" si="198"/>
        <v>1.0173237985910297</v>
      </c>
      <c r="H957" s="56">
        <f t="shared" si="202"/>
        <v>26.413380447543375</v>
      </c>
      <c r="I957" s="55">
        <f t="shared" si="203"/>
        <v>3158.5128532337826</v>
      </c>
      <c r="J957" s="33">
        <f t="shared" si="199"/>
        <v>3051.174511943917</v>
      </c>
      <c r="K957" s="34">
        <f t="shared" si="200"/>
        <v>-1.6254880560832135</v>
      </c>
      <c r="L957" s="32">
        <f t="shared" si="204"/>
        <v>29523700</v>
      </c>
      <c r="M957" s="32">
        <f t="shared" si="205"/>
        <v>30511745.11943917</v>
      </c>
      <c r="N957" s="34">
        <f t="shared" si="206"/>
        <v>30528000</v>
      </c>
      <c r="O957" s="34">
        <f t="shared" si="207"/>
        <v>988045.11943916976</v>
      </c>
      <c r="P957" s="34">
        <f t="shared" si="208"/>
        <v>1004300</v>
      </c>
      <c r="Q957" s="60">
        <f t="shared" si="210"/>
        <v>988045.11943916976</v>
      </c>
      <c r="R957" s="60">
        <f t="shared" si="209"/>
        <v>988045.11943916976</v>
      </c>
      <c r="S957" s="61">
        <f t="shared" si="201"/>
        <v>3.3466168516790573E-2</v>
      </c>
    </row>
    <row r="958" spans="1:19" x14ac:dyDescent="0.25">
      <c r="A958" s="7">
        <v>42589</v>
      </c>
      <c r="B958" s="8">
        <v>3052.8</v>
      </c>
      <c r="C958" t="e">
        <f>+VLOOKUP($A958,'USD X Barril WTI'!$A$6060:$B$8189,2,0)</f>
        <v>#N/A</v>
      </c>
      <c r="D958" s="36">
        <f>+IFERROR(VLOOKUP($A958,'TASA INTERVENCIÓN'!$A$9:$B$4757,2,0),D957)</f>
        <v>7.7499999999999999E-2</v>
      </c>
      <c r="E958" s="36">
        <v>5.0000000000000001E-3</v>
      </c>
      <c r="F958">
        <f t="shared" si="197"/>
        <v>7.2139303482587014E-2</v>
      </c>
      <c r="G958">
        <f t="shared" si="198"/>
        <v>1.0173237985910297</v>
      </c>
      <c r="H958" s="56">
        <f t="shared" si="202"/>
        <v>26.413380447543375</v>
      </c>
      <c r="I958" s="55">
        <f t="shared" si="203"/>
        <v>3158.5128532337826</v>
      </c>
      <c r="J958" s="33">
        <f t="shared" si="199"/>
        <v>3068.6931490746265</v>
      </c>
      <c r="K958" s="34">
        <f t="shared" si="200"/>
        <v>15.893149074626308</v>
      </c>
      <c r="L958" s="32">
        <f t="shared" si="204"/>
        <v>29696200</v>
      </c>
      <c r="M958" s="32">
        <f t="shared" si="205"/>
        <v>30686931.490746263</v>
      </c>
      <c r="N958" s="34">
        <f t="shared" si="206"/>
        <v>30528000</v>
      </c>
      <c r="O958" s="34">
        <f t="shared" si="207"/>
        <v>990731.49074626341</v>
      </c>
      <c r="P958" s="34">
        <f t="shared" si="208"/>
        <v>831800</v>
      </c>
      <c r="Q958" s="60">
        <f t="shared" si="210"/>
        <v>990731.49074626341</v>
      </c>
      <c r="R958" s="60">
        <f t="shared" si="209"/>
        <v>990731.49074626341</v>
      </c>
      <c r="S958" s="61">
        <f t="shared" si="201"/>
        <v>3.3362231219693547E-2</v>
      </c>
    </row>
    <row r="959" spans="1:19" x14ac:dyDescent="0.25">
      <c r="A959" s="7">
        <v>42590</v>
      </c>
      <c r="B959" s="9">
        <v>3052.8</v>
      </c>
      <c r="C959">
        <f>+VLOOKUP($A959,'USD X Barril WTI'!$A$6060:$B$8189,2,0)</f>
        <v>43.06</v>
      </c>
      <c r="D959" s="36">
        <f>+IFERROR(VLOOKUP($A959,'TASA INTERVENCIÓN'!$A$9:$B$4757,2,0),D958)</f>
        <v>7.7499999999999999E-2</v>
      </c>
      <c r="E959" s="36">
        <v>5.0000000000000001E-3</v>
      </c>
      <c r="F959">
        <f t="shared" si="197"/>
        <v>7.2139303482587014E-2</v>
      </c>
      <c r="G959">
        <f t="shared" si="198"/>
        <v>1.0173237985910297</v>
      </c>
      <c r="H959" s="56">
        <f t="shared" si="202"/>
        <v>26.413380447543375</v>
      </c>
      <c r="I959" s="55">
        <f t="shared" si="203"/>
        <v>3158.5128532337826</v>
      </c>
      <c r="J959" s="33">
        <f t="shared" si="199"/>
        <v>3068.6931490746265</v>
      </c>
      <c r="K959" s="34">
        <f t="shared" si="200"/>
        <v>15.893149074626308</v>
      </c>
      <c r="L959" s="32">
        <f t="shared" si="204"/>
        <v>29696200</v>
      </c>
      <c r="M959" s="32">
        <f t="shared" si="205"/>
        <v>30686931.490746263</v>
      </c>
      <c r="N959" s="34">
        <f t="shared" si="206"/>
        <v>30528000</v>
      </c>
      <c r="O959" s="34">
        <f t="shared" si="207"/>
        <v>990731.49074626341</v>
      </c>
      <c r="P959" s="34">
        <f t="shared" si="208"/>
        <v>831800</v>
      </c>
      <c r="Q959" s="60">
        <f t="shared" si="210"/>
        <v>990731.49074626341</v>
      </c>
      <c r="R959" s="60">
        <f t="shared" si="209"/>
        <v>990731.49074626341</v>
      </c>
      <c r="S959" s="61">
        <f t="shared" si="201"/>
        <v>3.3362231219693547E-2</v>
      </c>
    </row>
    <row r="960" spans="1:19" x14ac:dyDescent="0.25">
      <c r="A960" s="7">
        <v>42591</v>
      </c>
      <c r="B960" s="8">
        <v>2992.5</v>
      </c>
      <c r="C960">
        <f>+VLOOKUP($A960,'USD X Barril WTI'!$A$6060:$B$8189,2,0)</f>
        <v>42.78</v>
      </c>
      <c r="D960" s="36">
        <f>+IFERROR(VLOOKUP($A960,'TASA INTERVENCIÓN'!$A$9:$B$4757,2,0),D959)</f>
        <v>7.7499999999999999E-2</v>
      </c>
      <c r="E960" s="36">
        <v>5.0000000000000001E-3</v>
      </c>
      <c r="F960">
        <f t="shared" si="197"/>
        <v>7.2139303482587014E-2</v>
      </c>
      <c r="G960">
        <f t="shared" si="198"/>
        <v>1.0173237985910297</v>
      </c>
      <c r="H960" s="56">
        <f t="shared" si="202"/>
        <v>26.413380447543375</v>
      </c>
      <c r="I960" s="55">
        <f t="shared" si="203"/>
        <v>3097.1682281787434</v>
      </c>
      <c r="J960" s="33">
        <f t="shared" si="199"/>
        <v>3068.6931490746265</v>
      </c>
      <c r="K960" s="34">
        <f t="shared" si="200"/>
        <v>76.19314907462649</v>
      </c>
      <c r="L960" s="32">
        <f t="shared" si="204"/>
        <v>29696200</v>
      </c>
      <c r="M960" s="32">
        <f t="shared" si="205"/>
        <v>30686931.490746263</v>
      </c>
      <c r="N960" s="34">
        <f t="shared" si="206"/>
        <v>29925000</v>
      </c>
      <c r="O960" s="34">
        <f t="shared" si="207"/>
        <v>990731.49074626341</v>
      </c>
      <c r="P960" s="34">
        <f t="shared" si="208"/>
        <v>228800</v>
      </c>
      <c r="Q960" s="60">
        <f t="shared" si="210"/>
        <v>990731.49074626341</v>
      </c>
      <c r="R960" s="60">
        <f t="shared" si="209"/>
        <v>990731.49074626341</v>
      </c>
      <c r="S960" s="61">
        <f t="shared" si="201"/>
        <v>3.3362231219693547E-2</v>
      </c>
    </row>
    <row r="961" spans="1:19" x14ac:dyDescent="0.25">
      <c r="A961" s="7">
        <v>42592</v>
      </c>
      <c r="B961" s="9">
        <v>2974.31</v>
      </c>
      <c r="C961">
        <f>+VLOOKUP($A961,'USD X Barril WTI'!$A$6060:$B$8189,2,0)</f>
        <v>41.75</v>
      </c>
      <c r="D961" s="36">
        <f>+IFERROR(VLOOKUP($A961,'TASA INTERVENCIÓN'!$A$9:$B$4757,2,0),D960)</f>
        <v>7.7499999999999999E-2</v>
      </c>
      <c r="E961" s="36">
        <v>5.0000000000000001E-3</v>
      </c>
      <c r="F961">
        <f t="shared" si="197"/>
        <v>7.2139303482587014E-2</v>
      </c>
      <c r="G961">
        <f t="shared" si="198"/>
        <v>1.0173237985910297</v>
      </c>
      <c r="H961" s="56">
        <f t="shared" si="202"/>
        <v>26.413380447543375</v>
      </c>
      <c r="I961" s="55">
        <f t="shared" si="203"/>
        <v>3078.6631082823724</v>
      </c>
      <c r="J961" s="33">
        <f t="shared" si="199"/>
        <v>3068.6931490746265</v>
      </c>
      <c r="K961" s="34">
        <f t="shared" si="200"/>
        <v>94.383149074626544</v>
      </c>
      <c r="L961" s="32">
        <f t="shared" si="204"/>
        <v>29696200</v>
      </c>
      <c r="M961" s="32">
        <f t="shared" si="205"/>
        <v>30686931.490746263</v>
      </c>
      <c r="N961" s="34">
        <f t="shared" si="206"/>
        <v>29743100</v>
      </c>
      <c r="O961" s="34">
        <f t="shared" si="207"/>
        <v>990731.49074626341</v>
      </c>
      <c r="P961" s="34">
        <f t="shared" si="208"/>
        <v>46900</v>
      </c>
      <c r="Q961" s="60">
        <f t="shared" si="210"/>
        <v>990731.49074626341</v>
      </c>
      <c r="R961" s="60">
        <f t="shared" si="209"/>
        <v>990731.49074626341</v>
      </c>
      <c r="S961" s="61">
        <f t="shared" si="201"/>
        <v>3.3362231219693547E-2</v>
      </c>
    </row>
    <row r="962" spans="1:19" x14ac:dyDescent="0.25">
      <c r="A962" s="7">
        <v>42593</v>
      </c>
      <c r="B962" s="8">
        <v>2954.9</v>
      </c>
      <c r="C962">
        <f>+VLOOKUP($A962,'USD X Barril WTI'!$A$6060:$B$8189,2,0)</f>
        <v>43.51</v>
      </c>
      <c r="D962" s="36">
        <f>+IFERROR(VLOOKUP($A962,'TASA INTERVENCIÓN'!$A$9:$B$4757,2,0),D961)</f>
        <v>7.7499999999999999E-2</v>
      </c>
      <c r="E962" s="36">
        <v>5.0000000000000001E-3</v>
      </c>
      <c r="F962">
        <f t="shared" si="197"/>
        <v>7.2139303482587014E-2</v>
      </c>
      <c r="G962">
        <f t="shared" si="198"/>
        <v>1.0173237985910297</v>
      </c>
      <c r="H962" s="56">
        <f t="shared" si="202"/>
        <v>26.413380447543375</v>
      </c>
      <c r="I962" s="55">
        <f t="shared" si="203"/>
        <v>3058.9168533517209</v>
      </c>
      <c r="J962" s="33">
        <f t="shared" si="199"/>
        <v>3078.7676348912432</v>
      </c>
      <c r="K962" s="34">
        <f t="shared" si="200"/>
        <v>123.86763489124314</v>
      </c>
      <c r="L962" s="32">
        <f t="shared" si="204"/>
        <v>29795400</v>
      </c>
      <c r="M962" s="32">
        <f t="shared" si="205"/>
        <v>30787676.348912433</v>
      </c>
      <c r="N962" s="34">
        <f t="shared" si="206"/>
        <v>29549000</v>
      </c>
      <c r="O962" s="34">
        <f t="shared" si="207"/>
        <v>992276.34891243279</v>
      </c>
      <c r="P962" s="34">
        <f t="shared" si="208"/>
        <v>-246400</v>
      </c>
      <c r="Q962" s="60">
        <f t="shared" si="210"/>
        <v>745876.34891243279</v>
      </c>
      <c r="R962" s="60">
        <f t="shared" si="209"/>
        <v>992276.34891243279</v>
      </c>
      <c r="S962" s="61">
        <f t="shared" si="201"/>
        <v>3.3303004789747168E-2</v>
      </c>
    </row>
    <row r="963" spans="1:19" x14ac:dyDescent="0.25">
      <c r="A963" s="7">
        <v>42594</v>
      </c>
      <c r="B963" s="9">
        <v>2911.26</v>
      </c>
      <c r="C963">
        <f>+VLOOKUP($A963,'USD X Barril WTI'!$A$6060:$B$8189,2,0)</f>
        <v>44.47</v>
      </c>
      <c r="D963" s="36">
        <f>+IFERROR(VLOOKUP($A963,'TASA INTERVENCIÓN'!$A$9:$B$4757,2,0),D962)</f>
        <v>7.7499999999999999E-2</v>
      </c>
      <c r="E963" s="36">
        <v>5.0000000000000001E-3</v>
      </c>
      <c r="F963">
        <f t="shared" si="197"/>
        <v>7.2139303482587014E-2</v>
      </c>
      <c r="G963">
        <f t="shared" si="198"/>
        <v>1.0173237985910297</v>
      </c>
      <c r="H963" s="56">
        <f t="shared" si="202"/>
        <v>26.413380447543375</v>
      </c>
      <c r="I963" s="55">
        <f t="shared" si="203"/>
        <v>3014.5208427812081</v>
      </c>
      <c r="J963" s="33">
        <f t="shared" si="199"/>
        <v>3055.6938125370566</v>
      </c>
      <c r="K963" s="34">
        <f t="shared" si="200"/>
        <v>144.43381253705638</v>
      </c>
      <c r="L963" s="32">
        <f t="shared" si="204"/>
        <v>29568200</v>
      </c>
      <c r="M963" s="32">
        <f t="shared" si="205"/>
        <v>30556938.125370566</v>
      </c>
      <c r="N963" s="34">
        <f t="shared" si="206"/>
        <v>29112600.000000004</v>
      </c>
      <c r="O963" s="34">
        <f t="shared" si="207"/>
        <v>988738.1253705658</v>
      </c>
      <c r="P963" s="34">
        <f t="shared" si="208"/>
        <v>-455599.99999999627</v>
      </c>
      <c r="Q963" s="60">
        <f t="shared" si="210"/>
        <v>533138.12537056953</v>
      </c>
      <c r="R963" s="60">
        <f t="shared" si="209"/>
        <v>988738.1253705658</v>
      </c>
      <c r="S963" s="61">
        <f t="shared" si="201"/>
        <v>3.3439239634829504E-2</v>
      </c>
    </row>
    <row r="964" spans="1:19" x14ac:dyDescent="0.25">
      <c r="A964" s="7">
        <v>42595</v>
      </c>
      <c r="B964" s="8">
        <v>2908.67</v>
      </c>
      <c r="C964" t="e">
        <f>+VLOOKUP($A964,'USD X Barril WTI'!$A$6060:$B$8189,2,0)</f>
        <v>#N/A</v>
      </c>
      <c r="D964" s="36">
        <f>+IFERROR(VLOOKUP($A964,'TASA INTERVENCIÓN'!$A$9:$B$4757,2,0),D963)</f>
        <v>7.7499999999999999E-2</v>
      </c>
      <c r="E964" s="36">
        <v>5.0000000000000001E-3</v>
      </c>
      <c r="F964">
        <f t="shared" si="197"/>
        <v>7.2139303482587014E-2</v>
      </c>
      <c r="G964">
        <f t="shared" si="198"/>
        <v>1.0173237985910297</v>
      </c>
      <c r="H964" s="56">
        <f t="shared" si="202"/>
        <v>26.413380447543375</v>
      </c>
      <c r="I964" s="55">
        <f t="shared" si="203"/>
        <v>3011.8859741428573</v>
      </c>
      <c r="J964" s="33">
        <f t="shared" si="199"/>
        <v>3033.4121372531285</v>
      </c>
      <c r="K964" s="34">
        <f t="shared" si="200"/>
        <v>124.74213725312848</v>
      </c>
      <c r="L964" s="32">
        <f t="shared" si="204"/>
        <v>29348800</v>
      </c>
      <c r="M964" s="32">
        <f t="shared" si="205"/>
        <v>30334121.372531284</v>
      </c>
      <c r="N964" s="34">
        <f t="shared" si="206"/>
        <v>29086700</v>
      </c>
      <c r="O964" s="34">
        <f t="shared" si="207"/>
        <v>985321.37253128365</v>
      </c>
      <c r="P964" s="34">
        <f t="shared" si="208"/>
        <v>-262100</v>
      </c>
      <c r="Q964" s="60">
        <f t="shared" si="210"/>
        <v>723221.37253128365</v>
      </c>
      <c r="R964" s="60">
        <f t="shared" si="209"/>
        <v>985321.37253128365</v>
      </c>
      <c r="S964" s="61">
        <f t="shared" si="201"/>
        <v>3.3572799314836844E-2</v>
      </c>
    </row>
    <row r="965" spans="1:19" x14ac:dyDescent="0.25">
      <c r="A965" s="7">
        <v>42596</v>
      </c>
      <c r="B965" s="9">
        <v>2908.67</v>
      </c>
      <c r="C965" t="e">
        <f>+VLOOKUP($A965,'USD X Barril WTI'!$A$6060:$B$8189,2,0)</f>
        <v>#N/A</v>
      </c>
      <c r="D965" s="36">
        <f>+IFERROR(VLOOKUP($A965,'TASA INTERVENCIÓN'!$A$9:$B$4757,2,0),D964)</f>
        <v>7.7499999999999999E-2</v>
      </c>
      <c r="E965" s="36">
        <v>5.0000000000000001E-3</v>
      </c>
      <c r="F965">
        <f t="shared" si="197"/>
        <v>7.2139303482587014E-2</v>
      </c>
      <c r="G965">
        <f t="shared" si="198"/>
        <v>1.0173237985910297</v>
      </c>
      <c r="H965" s="56">
        <f t="shared" si="202"/>
        <v>26.413380447543375</v>
      </c>
      <c r="I965" s="55">
        <f t="shared" si="203"/>
        <v>3011.8859741428573</v>
      </c>
      <c r="J965" s="33">
        <f t="shared" si="199"/>
        <v>3083.1142880459934</v>
      </c>
      <c r="K965" s="34">
        <f t="shared" si="200"/>
        <v>174.44428804599329</v>
      </c>
      <c r="L965" s="32">
        <f t="shared" si="204"/>
        <v>29838200</v>
      </c>
      <c r="M965" s="32">
        <f t="shared" si="205"/>
        <v>30831142.880459934</v>
      </c>
      <c r="N965" s="34">
        <f t="shared" si="206"/>
        <v>29086700</v>
      </c>
      <c r="O965" s="34">
        <f t="shared" si="207"/>
        <v>992942.88045993447</v>
      </c>
      <c r="P965" s="34">
        <f t="shared" si="208"/>
        <v>-751500</v>
      </c>
      <c r="Q965" s="60">
        <f t="shared" si="210"/>
        <v>241442.88045993447</v>
      </c>
      <c r="R965" s="60">
        <f t="shared" si="209"/>
        <v>992942.88045993447</v>
      </c>
      <c r="S965" s="61">
        <f t="shared" si="201"/>
        <v>3.3277573059364657E-2</v>
      </c>
    </row>
    <row r="966" spans="1:19" x14ac:dyDescent="0.25">
      <c r="A966" s="7">
        <v>42597</v>
      </c>
      <c r="B966" s="8">
        <v>2908.67</v>
      </c>
      <c r="C966">
        <f>+VLOOKUP($A966,'USD X Barril WTI'!$A$6060:$B$8189,2,0)</f>
        <v>45.72</v>
      </c>
      <c r="D966" s="36">
        <f>+IFERROR(VLOOKUP($A966,'TASA INTERVENCIÓN'!$A$9:$B$4757,2,0),D965)</f>
        <v>7.7499999999999999E-2</v>
      </c>
      <c r="E966" s="36">
        <v>5.0000000000000001E-3</v>
      </c>
      <c r="F966">
        <f t="shared" si="197"/>
        <v>7.2139303482587014E-2</v>
      </c>
      <c r="G966">
        <f t="shared" si="198"/>
        <v>1.0173237985910297</v>
      </c>
      <c r="H966" s="56">
        <f t="shared" si="202"/>
        <v>26.413380447543375</v>
      </c>
      <c r="I966" s="55">
        <f t="shared" si="203"/>
        <v>3011.8859741428573</v>
      </c>
      <c r="J966" s="33">
        <f t="shared" si="199"/>
        <v>3083.1142880459934</v>
      </c>
      <c r="K966" s="34">
        <f t="shared" si="200"/>
        <v>174.44428804599329</v>
      </c>
      <c r="L966" s="32">
        <f t="shared" si="204"/>
        <v>29838200</v>
      </c>
      <c r="M966" s="32">
        <f t="shared" si="205"/>
        <v>30831142.880459934</v>
      </c>
      <c r="N966" s="34">
        <f t="shared" si="206"/>
        <v>29086700</v>
      </c>
      <c r="O966" s="34">
        <f t="shared" si="207"/>
        <v>992942.88045993447</v>
      </c>
      <c r="P966" s="34">
        <f t="shared" si="208"/>
        <v>-751500</v>
      </c>
      <c r="Q966" s="60">
        <f t="shared" si="210"/>
        <v>241442.88045993447</v>
      </c>
      <c r="R966" s="60">
        <f t="shared" si="209"/>
        <v>992942.88045993447</v>
      </c>
      <c r="S966" s="61">
        <f t="shared" si="201"/>
        <v>3.3277573059364657E-2</v>
      </c>
    </row>
    <row r="967" spans="1:19" x14ac:dyDescent="0.25">
      <c r="A967" s="7">
        <v>42598</v>
      </c>
      <c r="B967" s="9">
        <v>2908.67</v>
      </c>
      <c r="C967">
        <f>+VLOOKUP($A967,'USD X Barril WTI'!$A$6060:$B$8189,2,0)</f>
        <v>46.57</v>
      </c>
      <c r="D967" s="36">
        <f>+IFERROR(VLOOKUP($A967,'TASA INTERVENCIÓN'!$A$9:$B$4757,2,0),D966)</f>
        <v>7.7499999999999999E-2</v>
      </c>
      <c r="E967" s="36">
        <v>5.0000000000000001E-3</v>
      </c>
      <c r="F967">
        <f t="shared" si="197"/>
        <v>7.2139303482587014E-2</v>
      </c>
      <c r="G967">
        <f t="shared" si="198"/>
        <v>1.0173237985910297</v>
      </c>
      <c r="H967" s="56">
        <f t="shared" si="202"/>
        <v>26.413380447543375</v>
      </c>
      <c r="I967" s="55">
        <f t="shared" si="203"/>
        <v>3011.8859741428573</v>
      </c>
      <c r="J967" s="33">
        <f t="shared" si="199"/>
        <v>3083.1142880459934</v>
      </c>
      <c r="K967" s="34">
        <f t="shared" si="200"/>
        <v>174.44428804599329</v>
      </c>
      <c r="L967" s="32">
        <f t="shared" si="204"/>
        <v>29838200</v>
      </c>
      <c r="M967" s="32">
        <f t="shared" si="205"/>
        <v>30831142.880459934</v>
      </c>
      <c r="N967" s="34">
        <f t="shared" si="206"/>
        <v>29086700</v>
      </c>
      <c r="O967" s="34">
        <f t="shared" si="207"/>
        <v>992942.88045993447</v>
      </c>
      <c r="P967" s="34">
        <f t="shared" si="208"/>
        <v>-751500</v>
      </c>
      <c r="Q967" s="60">
        <f t="shared" si="210"/>
        <v>241442.88045993447</v>
      </c>
      <c r="R967" s="60">
        <f t="shared" si="209"/>
        <v>992942.88045993447</v>
      </c>
      <c r="S967" s="61">
        <f t="shared" si="201"/>
        <v>3.3277573059364657E-2</v>
      </c>
    </row>
    <row r="968" spans="1:19" x14ac:dyDescent="0.25">
      <c r="A968" s="7">
        <v>42599</v>
      </c>
      <c r="B968" s="8">
        <v>2905.3</v>
      </c>
      <c r="C968">
        <f>+VLOOKUP($A968,'USD X Barril WTI'!$A$6060:$B$8189,2,0)</f>
        <v>46.81</v>
      </c>
      <c r="D968" s="36">
        <f>+IFERROR(VLOOKUP($A968,'TASA INTERVENCIÓN'!$A$9:$B$4757,2,0),D967)</f>
        <v>7.7499999999999999E-2</v>
      </c>
      <c r="E968" s="36">
        <v>5.0000000000000001E-3</v>
      </c>
      <c r="F968">
        <f t="shared" ref="F968:F1031" si="211">((1+D968)/(1+E968))-1</f>
        <v>7.2139303482587014E-2</v>
      </c>
      <c r="G968">
        <f t="shared" ref="G968:G1031" si="212">+(1+F968)^(90/365)</f>
        <v>1.0173237985910297</v>
      </c>
      <c r="H968" s="56">
        <f t="shared" si="202"/>
        <v>26.413380447543375</v>
      </c>
      <c r="I968" s="55">
        <f t="shared" si="203"/>
        <v>3008.4575929416055</v>
      </c>
      <c r="J968" s="33">
        <f t="shared" si="199"/>
        <v>3107.4067982005763</v>
      </c>
      <c r="K968" s="34">
        <f t="shared" si="200"/>
        <v>202.10679820057612</v>
      </c>
      <c r="L968" s="32">
        <f t="shared" si="204"/>
        <v>30077399.999999996</v>
      </c>
      <c r="M968" s="32">
        <f t="shared" si="205"/>
        <v>31074067.982005764</v>
      </c>
      <c r="N968" s="34">
        <f t="shared" si="206"/>
        <v>29053000</v>
      </c>
      <c r="O968" s="34">
        <f t="shared" si="207"/>
        <v>996667.98200576752</v>
      </c>
      <c r="P968" s="34">
        <f t="shared" si="208"/>
        <v>-1024399.9999999963</v>
      </c>
      <c r="Q968" s="60">
        <f t="shared" si="210"/>
        <v>-27732.01799422875</v>
      </c>
      <c r="R968" s="60">
        <f t="shared" si="209"/>
        <v>996667.98200576752</v>
      </c>
      <c r="S968" s="61">
        <f t="shared" si="201"/>
        <v>3.3136773192023503E-2</v>
      </c>
    </row>
    <row r="969" spans="1:19" x14ac:dyDescent="0.25">
      <c r="A969" s="7">
        <v>42600</v>
      </c>
      <c r="B969" s="9">
        <v>2918.07</v>
      </c>
      <c r="C969">
        <f>+VLOOKUP($A969,'USD X Barril WTI'!$A$6060:$B$8189,2,0)</f>
        <v>48.2</v>
      </c>
      <c r="D969" s="36">
        <f>+IFERROR(VLOOKUP($A969,'TASA INTERVENCIÓN'!$A$9:$B$4757,2,0),D968)</f>
        <v>7.7499999999999999E-2</v>
      </c>
      <c r="E969" s="36">
        <v>5.0000000000000001E-3</v>
      </c>
      <c r="F969">
        <f t="shared" si="211"/>
        <v>7.2139303482587014E-2</v>
      </c>
      <c r="G969">
        <f t="shared" si="212"/>
        <v>1.0173237985910297</v>
      </c>
      <c r="H969" s="56">
        <f t="shared" si="202"/>
        <v>26.413380447543375</v>
      </c>
      <c r="I969" s="55">
        <f t="shared" si="203"/>
        <v>3021.4488178496131</v>
      </c>
      <c r="J969" s="33">
        <f t="shared" si="199"/>
        <v>3120.7615853465954</v>
      </c>
      <c r="K969" s="34">
        <f t="shared" si="200"/>
        <v>202.69158534659528</v>
      </c>
      <c r="L969" s="32">
        <f t="shared" si="204"/>
        <v>30208900</v>
      </c>
      <c r="M969" s="32">
        <f t="shared" si="205"/>
        <v>31207615.853465956</v>
      </c>
      <c r="N969" s="34">
        <f t="shared" si="206"/>
        <v>29180700</v>
      </c>
      <c r="O969" s="34">
        <f t="shared" si="207"/>
        <v>998715.8534659557</v>
      </c>
      <c r="P969" s="34">
        <f t="shared" si="208"/>
        <v>-1028200</v>
      </c>
      <c r="Q969" s="60">
        <f t="shared" si="210"/>
        <v>-29484.146534044296</v>
      </c>
      <c r="R969" s="60">
        <f t="shared" si="209"/>
        <v>998715.8534659557</v>
      </c>
      <c r="S969" s="61">
        <f t="shared" si="201"/>
        <v>3.3060318431520373E-2</v>
      </c>
    </row>
    <row r="970" spans="1:19" x14ac:dyDescent="0.25">
      <c r="A970" s="7">
        <v>42601</v>
      </c>
      <c r="B970" s="8">
        <v>2884.02</v>
      </c>
      <c r="C970">
        <f>+VLOOKUP($A970,'USD X Barril WTI'!$A$6060:$B$8189,2,0)</f>
        <v>48.48</v>
      </c>
      <c r="D970" s="36">
        <f>+IFERROR(VLOOKUP($A970,'TASA INTERVENCIÓN'!$A$9:$B$4757,2,0),D969)</f>
        <v>7.7499999999999999E-2</v>
      </c>
      <c r="E970" s="36">
        <v>5.0000000000000001E-3</v>
      </c>
      <c r="F970">
        <f t="shared" si="211"/>
        <v>7.2139303482587014E-2</v>
      </c>
      <c r="G970">
        <f t="shared" si="212"/>
        <v>1.0173237985910297</v>
      </c>
      <c r="H970" s="56">
        <f t="shared" si="202"/>
        <v>26.413380447543375</v>
      </c>
      <c r="I970" s="55">
        <f t="shared" si="203"/>
        <v>2986.8089425075882</v>
      </c>
      <c r="J970" s="33">
        <f t="shared" si="199"/>
        <v>3131.5165051851009</v>
      </c>
      <c r="K970" s="34">
        <f t="shared" si="200"/>
        <v>247.49650518510089</v>
      </c>
      <c r="L970" s="32">
        <f t="shared" si="204"/>
        <v>30314800</v>
      </c>
      <c r="M970" s="32">
        <f t="shared" si="205"/>
        <v>31315165.051851008</v>
      </c>
      <c r="N970" s="34">
        <f t="shared" si="206"/>
        <v>28840200</v>
      </c>
      <c r="O970" s="34">
        <f t="shared" si="207"/>
        <v>1000365.0518510081</v>
      </c>
      <c r="P970" s="34">
        <f t="shared" si="208"/>
        <v>-1474600</v>
      </c>
      <c r="Q970" s="60">
        <f t="shared" si="210"/>
        <v>-474234.94814899191</v>
      </c>
      <c r="R970" s="60">
        <f t="shared" si="209"/>
        <v>1000365.0518510081</v>
      </c>
      <c r="S970" s="61">
        <f t="shared" si="201"/>
        <v>3.2999229810224975E-2</v>
      </c>
    </row>
    <row r="971" spans="1:19" x14ac:dyDescent="0.25">
      <c r="A971" s="7">
        <v>42602</v>
      </c>
      <c r="B971" s="9">
        <v>2867.37</v>
      </c>
      <c r="C971" t="e">
        <f>+VLOOKUP($A971,'USD X Barril WTI'!$A$6060:$B$8189,2,0)</f>
        <v>#N/A</v>
      </c>
      <c r="D971" s="36">
        <f>+IFERROR(VLOOKUP($A971,'TASA INTERVENCIÓN'!$A$9:$B$4757,2,0),D970)</f>
        <v>7.7499999999999999E-2</v>
      </c>
      <c r="E971" s="36">
        <v>5.0000000000000001E-3</v>
      </c>
      <c r="F971">
        <f t="shared" si="211"/>
        <v>7.2139303482587014E-2</v>
      </c>
      <c r="G971">
        <f t="shared" si="212"/>
        <v>1.0173237985910297</v>
      </c>
      <c r="H971" s="56">
        <f t="shared" si="202"/>
        <v>26.413380447543375</v>
      </c>
      <c r="I971" s="55">
        <f t="shared" si="203"/>
        <v>2969.8705012610476</v>
      </c>
      <c r="J971" s="33">
        <f t="shared" si="199"/>
        <v>3156.4792936299027</v>
      </c>
      <c r="K971" s="34">
        <f t="shared" si="200"/>
        <v>289.10929362990282</v>
      </c>
      <c r="L971" s="32">
        <f t="shared" si="204"/>
        <v>30560600</v>
      </c>
      <c r="M971" s="32">
        <f t="shared" si="205"/>
        <v>31564792.936299026</v>
      </c>
      <c r="N971" s="34">
        <f t="shared" si="206"/>
        <v>28673700</v>
      </c>
      <c r="O971" s="34">
        <f t="shared" si="207"/>
        <v>1004192.936299026</v>
      </c>
      <c r="P971" s="34">
        <f t="shared" si="208"/>
        <v>-1886900</v>
      </c>
      <c r="Q971" s="60">
        <f t="shared" si="210"/>
        <v>-882707.06370097399</v>
      </c>
      <c r="R971" s="60">
        <f t="shared" si="209"/>
        <v>1004192.936299026</v>
      </c>
      <c r="S971" s="61">
        <f t="shared" si="201"/>
        <v>3.2859071363095814E-2</v>
      </c>
    </row>
    <row r="972" spans="1:19" x14ac:dyDescent="0.25">
      <c r="A972" s="7">
        <v>42603</v>
      </c>
      <c r="B972" s="8">
        <v>2867.37</v>
      </c>
      <c r="C972" t="e">
        <f>+VLOOKUP($A972,'USD X Barril WTI'!$A$6060:$B$8189,2,0)</f>
        <v>#N/A</v>
      </c>
      <c r="D972" s="36">
        <f>+IFERROR(VLOOKUP($A972,'TASA INTERVENCIÓN'!$A$9:$B$4757,2,0),D971)</f>
        <v>7.7499999999999999E-2</v>
      </c>
      <c r="E972" s="36">
        <v>5.0000000000000001E-3</v>
      </c>
      <c r="F972">
        <f t="shared" si="211"/>
        <v>7.2139303482587014E-2</v>
      </c>
      <c r="G972">
        <f t="shared" si="212"/>
        <v>1.0173237985910297</v>
      </c>
      <c r="H972" s="56">
        <f t="shared" si="202"/>
        <v>26.413380447543375</v>
      </c>
      <c r="I972" s="55">
        <f t="shared" si="203"/>
        <v>2969.8705012610476</v>
      </c>
      <c r="J972" s="33">
        <f t="shared" si="199"/>
        <v>3148.2836181722314</v>
      </c>
      <c r="K972" s="34">
        <f t="shared" si="200"/>
        <v>280.91361817223151</v>
      </c>
      <c r="L972" s="32">
        <f t="shared" si="204"/>
        <v>30479899.999999996</v>
      </c>
      <c r="M972" s="32">
        <f t="shared" si="205"/>
        <v>31482836.181722313</v>
      </c>
      <c r="N972" s="34">
        <f t="shared" si="206"/>
        <v>28673700</v>
      </c>
      <c r="O972" s="34">
        <f t="shared" si="207"/>
        <v>1002936.1817223169</v>
      </c>
      <c r="P972" s="34">
        <f t="shared" si="208"/>
        <v>-1806199.9999999963</v>
      </c>
      <c r="Q972" s="60">
        <f t="shared" si="210"/>
        <v>-803263.81827767938</v>
      </c>
      <c r="R972" s="60">
        <f t="shared" si="209"/>
        <v>1002936.1817223169</v>
      </c>
      <c r="S972" s="61">
        <f t="shared" si="201"/>
        <v>3.2904838326973412E-2</v>
      </c>
    </row>
    <row r="973" spans="1:19" x14ac:dyDescent="0.25">
      <c r="A973" s="7">
        <v>42604</v>
      </c>
      <c r="B973" s="9">
        <v>2867.37</v>
      </c>
      <c r="C973">
        <f>+VLOOKUP($A973,'USD X Barril WTI'!$A$6060:$B$8189,2,0)</f>
        <v>46.8</v>
      </c>
      <c r="D973" s="36">
        <f>+IFERROR(VLOOKUP($A973,'TASA INTERVENCIÓN'!$A$9:$B$4757,2,0),D972)</f>
        <v>7.7499999999999999E-2</v>
      </c>
      <c r="E973" s="36">
        <v>5.0000000000000001E-3</v>
      </c>
      <c r="F973">
        <f t="shared" si="211"/>
        <v>7.2139303482587014E-2</v>
      </c>
      <c r="G973">
        <f t="shared" si="212"/>
        <v>1.0173237985910297</v>
      </c>
      <c r="H973" s="56">
        <f t="shared" si="202"/>
        <v>26.413380447543375</v>
      </c>
      <c r="I973" s="55">
        <f t="shared" si="203"/>
        <v>2969.8705012610476</v>
      </c>
      <c r="J973" s="33">
        <f t="shared" si="199"/>
        <v>3148.2836181722314</v>
      </c>
      <c r="K973" s="34">
        <f t="shared" si="200"/>
        <v>280.91361817223151</v>
      </c>
      <c r="L973" s="32">
        <f t="shared" si="204"/>
        <v>30479899.999999996</v>
      </c>
      <c r="M973" s="32">
        <f t="shared" si="205"/>
        <v>31482836.181722313</v>
      </c>
      <c r="N973" s="34">
        <f t="shared" si="206"/>
        <v>28673700</v>
      </c>
      <c r="O973" s="34">
        <f t="shared" si="207"/>
        <v>1002936.1817223169</v>
      </c>
      <c r="P973" s="34">
        <f t="shared" si="208"/>
        <v>-1806199.9999999963</v>
      </c>
      <c r="Q973" s="60">
        <f t="shared" si="210"/>
        <v>-803263.81827767938</v>
      </c>
      <c r="R973" s="60">
        <f t="shared" si="209"/>
        <v>1002936.1817223169</v>
      </c>
      <c r="S973" s="61">
        <f t="shared" si="201"/>
        <v>3.2904838326973412E-2</v>
      </c>
    </row>
    <row r="974" spans="1:19" x14ac:dyDescent="0.25">
      <c r="A974" s="7">
        <v>42605</v>
      </c>
      <c r="B974" s="8">
        <v>2883.89</v>
      </c>
      <c r="C974">
        <f>+VLOOKUP($A974,'USD X Barril WTI'!$A$6060:$B$8189,2,0)</f>
        <v>47.54</v>
      </c>
      <c r="D974" s="36">
        <f>+IFERROR(VLOOKUP($A974,'TASA INTERVENCIÓN'!$A$9:$B$4757,2,0),D973)</f>
        <v>7.7499999999999999E-2</v>
      </c>
      <c r="E974" s="36">
        <v>5.0000000000000001E-3</v>
      </c>
      <c r="F974">
        <f t="shared" si="211"/>
        <v>7.2139303482587014E-2</v>
      </c>
      <c r="G974">
        <f t="shared" si="212"/>
        <v>1.0173237985910297</v>
      </c>
      <c r="H974" s="56">
        <f t="shared" si="202"/>
        <v>26.413380447543375</v>
      </c>
      <c r="I974" s="55">
        <f t="shared" si="203"/>
        <v>2986.6766904137717</v>
      </c>
      <c r="J974" s="33">
        <f t="shared" si="199"/>
        <v>3148.2836181722314</v>
      </c>
      <c r="K974" s="34">
        <f t="shared" si="200"/>
        <v>264.39361817223153</v>
      </c>
      <c r="L974" s="32">
        <f t="shared" si="204"/>
        <v>30479899.999999996</v>
      </c>
      <c r="M974" s="32">
        <f t="shared" si="205"/>
        <v>31482836.181722313</v>
      </c>
      <c r="N974" s="34">
        <f t="shared" si="206"/>
        <v>28838900</v>
      </c>
      <c r="O974" s="34">
        <f t="shared" si="207"/>
        <v>1002936.1817223169</v>
      </c>
      <c r="P974" s="34">
        <f t="shared" si="208"/>
        <v>-1640999.9999999963</v>
      </c>
      <c r="Q974" s="60">
        <f t="shared" si="210"/>
        <v>-638063.81827767938</v>
      </c>
      <c r="R974" s="60">
        <f t="shared" si="209"/>
        <v>1002936.1817223169</v>
      </c>
      <c r="S974" s="61">
        <f t="shared" si="201"/>
        <v>3.2904838326973412E-2</v>
      </c>
    </row>
    <row r="975" spans="1:19" x14ac:dyDescent="0.25">
      <c r="A975" s="7">
        <v>42606</v>
      </c>
      <c r="B975" s="9">
        <v>2909.1</v>
      </c>
      <c r="C975">
        <f>+VLOOKUP($A975,'USD X Barril WTI'!$A$6060:$B$8189,2,0)</f>
        <v>46.29</v>
      </c>
      <c r="D975" s="36">
        <f>+IFERROR(VLOOKUP($A975,'TASA INTERVENCIÓN'!$A$9:$B$4757,2,0),D974)</f>
        <v>7.7499999999999999E-2</v>
      </c>
      <c r="E975" s="36">
        <v>5.0000000000000001E-3</v>
      </c>
      <c r="F975">
        <f t="shared" si="211"/>
        <v>7.2139303482587014E-2</v>
      </c>
      <c r="G975">
        <f t="shared" si="212"/>
        <v>1.0173237985910297</v>
      </c>
      <c r="H975" s="56">
        <f t="shared" si="202"/>
        <v>26.413380447543375</v>
      </c>
      <c r="I975" s="55">
        <f t="shared" si="203"/>
        <v>3012.3234233762514</v>
      </c>
      <c r="J975" s="33">
        <f t="shared" si="199"/>
        <v>3158.7033988656276</v>
      </c>
      <c r="K975" s="34">
        <f t="shared" si="200"/>
        <v>249.6033988656277</v>
      </c>
      <c r="L975" s="32">
        <f t="shared" si="204"/>
        <v>30582500</v>
      </c>
      <c r="M975" s="32">
        <f t="shared" si="205"/>
        <v>31587033.988656275</v>
      </c>
      <c r="N975" s="34">
        <f t="shared" si="206"/>
        <v>29091000</v>
      </c>
      <c r="O975" s="34">
        <f t="shared" si="207"/>
        <v>1004533.988656275</v>
      </c>
      <c r="P975" s="34">
        <f t="shared" si="208"/>
        <v>-1491500</v>
      </c>
      <c r="Q975" s="60">
        <f t="shared" si="210"/>
        <v>-486966.01134372503</v>
      </c>
      <c r="R975" s="60">
        <f t="shared" si="209"/>
        <v>1004533.988656275</v>
      </c>
      <c r="S975" s="61">
        <f t="shared" si="201"/>
        <v>3.2846692999469469E-2</v>
      </c>
    </row>
    <row r="976" spans="1:19" x14ac:dyDescent="0.25">
      <c r="A976" s="7">
        <v>42607</v>
      </c>
      <c r="B976" s="8">
        <v>2938.28</v>
      </c>
      <c r="C976">
        <f>+VLOOKUP($A976,'USD X Barril WTI'!$A$6060:$B$8189,2,0)</f>
        <v>46.97</v>
      </c>
      <c r="D976" s="36">
        <f>+IFERROR(VLOOKUP($A976,'TASA INTERVENCIÓN'!$A$9:$B$4757,2,0),D975)</f>
        <v>7.7499999999999999E-2</v>
      </c>
      <c r="E976" s="36">
        <v>5.0000000000000001E-3</v>
      </c>
      <c r="F976">
        <f t="shared" si="211"/>
        <v>7.2139303482587014E-2</v>
      </c>
      <c r="G976">
        <f t="shared" si="212"/>
        <v>1.0173237985910297</v>
      </c>
      <c r="H976" s="56">
        <f t="shared" si="202"/>
        <v>26.413380447543375</v>
      </c>
      <c r="I976" s="55">
        <f t="shared" si="203"/>
        <v>3042.0089318191381</v>
      </c>
      <c r="J976" s="33">
        <f t="shared" si="199"/>
        <v>3160.3994060545137</v>
      </c>
      <c r="K976" s="34">
        <f t="shared" si="200"/>
        <v>222.11940605451355</v>
      </c>
      <c r="L976" s="32">
        <f t="shared" si="204"/>
        <v>30599200</v>
      </c>
      <c r="M976" s="32">
        <f t="shared" si="205"/>
        <v>31603994.060545139</v>
      </c>
      <c r="N976" s="34">
        <f t="shared" si="206"/>
        <v>29382800.000000004</v>
      </c>
      <c r="O976" s="34">
        <f t="shared" si="207"/>
        <v>1004794.060545139</v>
      </c>
      <c r="P976" s="34">
        <f t="shared" si="208"/>
        <v>-1216399.9999999963</v>
      </c>
      <c r="Q976" s="60">
        <f t="shared" si="210"/>
        <v>-211605.93945485726</v>
      </c>
      <c r="R976" s="60">
        <f t="shared" si="209"/>
        <v>1004794.060545139</v>
      </c>
      <c r="S976" s="61">
        <f t="shared" si="201"/>
        <v>3.2837265697963969E-2</v>
      </c>
    </row>
    <row r="977" spans="1:19" x14ac:dyDescent="0.25">
      <c r="A977" s="7">
        <v>42608</v>
      </c>
      <c r="B977" s="9">
        <v>2915.67</v>
      </c>
      <c r="C977">
        <f>+VLOOKUP($A977,'USD X Barril WTI'!$A$6060:$B$8189,2,0)</f>
        <v>47.64</v>
      </c>
      <c r="D977" s="36">
        <f>+IFERROR(VLOOKUP($A977,'TASA INTERVENCIÓN'!$A$9:$B$4757,2,0),D976)</f>
        <v>7.7499999999999999E-2</v>
      </c>
      <c r="E977" s="36">
        <v>5.0000000000000001E-3</v>
      </c>
      <c r="F977">
        <f t="shared" si="211"/>
        <v>7.2139303482587014E-2</v>
      </c>
      <c r="G977">
        <f t="shared" si="212"/>
        <v>1.0173237985910297</v>
      </c>
      <c r="H977" s="56">
        <f t="shared" si="202"/>
        <v>26.413380447543375</v>
      </c>
      <c r="I977" s="55">
        <f t="shared" si="203"/>
        <v>3019.0072407329944</v>
      </c>
      <c r="J977" s="33">
        <f t="shared" si="199"/>
        <v>3162.4000851934989</v>
      </c>
      <c r="K977" s="34">
        <f t="shared" si="200"/>
        <v>246.73008519349878</v>
      </c>
      <c r="L977" s="32">
        <f t="shared" si="204"/>
        <v>30618900</v>
      </c>
      <c r="M977" s="32">
        <f t="shared" si="205"/>
        <v>31624000.851934988</v>
      </c>
      <c r="N977" s="34">
        <f t="shared" si="206"/>
        <v>29156700</v>
      </c>
      <c r="O977" s="34">
        <f t="shared" si="207"/>
        <v>1005100.8519349881</v>
      </c>
      <c r="P977" s="34">
        <f t="shared" si="208"/>
        <v>-1462200</v>
      </c>
      <c r="Q977" s="60">
        <f t="shared" si="210"/>
        <v>-457099.14806501195</v>
      </c>
      <c r="R977" s="60">
        <f t="shared" si="209"/>
        <v>1005100.8519349881</v>
      </c>
      <c r="S977" s="61">
        <f t="shared" si="201"/>
        <v>3.2826158089774224E-2</v>
      </c>
    </row>
    <row r="978" spans="1:19" x14ac:dyDescent="0.25">
      <c r="A978" s="7">
        <v>42609</v>
      </c>
      <c r="B978" s="8">
        <v>2882.69</v>
      </c>
      <c r="C978" t="e">
        <f>+VLOOKUP($A978,'USD X Barril WTI'!$A$6060:$B$8189,2,0)</f>
        <v>#N/A</v>
      </c>
      <c r="D978" s="36">
        <f>+IFERROR(VLOOKUP($A978,'TASA INTERVENCIÓN'!$A$9:$B$4757,2,0),D977)</f>
        <v>7.7499999999999999E-2</v>
      </c>
      <c r="E978" s="36">
        <v>5.0000000000000001E-3</v>
      </c>
      <c r="F978">
        <f t="shared" si="211"/>
        <v>7.2139303482587014E-2</v>
      </c>
      <c r="G978">
        <f t="shared" si="212"/>
        <v>1.0173237985910297</v>
      </c>
      <c r="H978" s="56">
        <f t="shared" si="202"/>
        <v>26.413380447543375</v>
      </c>
      <c r="I978" s="55">
        <f t="shared" si="203"/>
        <v>2985.4559018554623</v>
      </c>
      <c r="J978" s="33">
        <f t="shared" si="199"/>
        <v>3154.9965568060861</v>
      </c>
      <c r="K978" s="34">
        <f t="shared" si="200"/>
        <v>272.30655680608606</v>
      </c>
      <c r="L978" s="32">
        <f t="shared" si="204"/>
        <v>30546000</v>
      </c>
      <c r="M978" s="32">
        <f t="shared" si="205"/>
        <v>31549965.56806086</v>
      </c>
      <c r="N978" s="34">
        <f t="shared" si="206"/>
        <v>28826900</v>
      </c>
      <c r="O978" s="34">
        <f t="shared" si="207"/>
        <v>1003965.56806086</v>
      </c>
      <c r="P978" s="34">
        <f t="shared" si="208"/>
        <v>-1719100</v>
      </c>
      <c r="Q978" s="60">
        <f t="shared" si="210"/>
        <v>-715134.43193913996</v>
      </c>
      <c r="R978" s="60">
        <f t="shared" si="209"/>
        <v>1003965.56806086</v>
      </c>
      <c r="S978" s="61">
        <f t="shared" si="201"/>
        <v>3.286733346627578E-2</v>
      </c>
    </row>
    <row r="979" spans="1:19" x14ac:dyDescent="0.25">
      <c r="A979" s="7">
        <v>42610</v>
      </c>
      <c r="B979" s="9">
        <v>2882.69</v>
      </c>
      <c r="C979" t="e">
        <f>+VLOOKUP($A979,'USD X Barril WTI'!$A$6060:$B$8189,2,0)</f>
        <v>#N/A</v>
      </c>
      <c r="D979" s="36">
        <f>+IFERROR(VLOOKUP($A979,'TASA INTERVENCIÓN'!$A$9:$B$4757,2,0),D978)</f>
        <v>7.7499999999999999E-2</v>
      </c>
      <c r="E979" s="36">
        <v>5.0000000000000001E-3</v>
      </c>
      <c r="F979">
        <f t="shared" si="211"/>
        <v>7.2139303482587014E-2</v>
      </c>
      <c r="G979">
        <f t="shared" si="212"/>
        <v>1.0173237985910297</v>
      </c>
      <c r="H979" s="56">
        <f t="shared" si="202"/>
        <v>26.413380447543375</v>
      </c>
      <c r="I979" s="55">
        <f t="shared" si="203"/>
        <v>2985.4559018554623</v>
      </c>
      <c r="J979" s="33">
        <f t="shared" si="199"/>
        <v>3169.7934578492418</v>
      </c>
      <c r="K979" s="34">
        <f t="shared" si="200"/>
        <v>287.10345784924175</v>
      </c>
      <c r="L979" s="32">
        <f t="shared" si="204"/>
        <v>30691700</v>
      </c>
      <c r="M979" s="32">
        <f t="shared" si="205"/>
        <v>31697934.578492418</v>
      </c>
      <c r="N979" s="34">
        <f t="shared" si="206"/>
        <v>28826900</v>
      </c>
      <c r="O979" s="34">
        <f t="shared" si="207"/>
        <v>1006234.5784924179</v>
      </c>
      <c r="P979" s="34">
        <f t="shared" si="208"/>
        <v>-1864800</v>
      </c>
      <c r="Q979" s="60">
        <f t="shared" si="210"/>
        <v>-858565.42150758207</v>
      </c>
      <c r="R979" s="60">
        <f t="shared" si="209"/>
        <v>1006234.5784924179</v>
      </c>
      <c r="S979" s="61">
        <f t="shared" si="201"/>
        <v>3.2785234395371322E-2</v>
      </c>
    </row>
    <row r="980" spans="1:19" x14ac:dyDescent="0.25">
      <c r="A980" s="7">
        <v>42611</v>
      </c>
      <c r="B980" s="8">
        <v>2882.69</v>
      </c>
      <c r="C980">
        <f>+VLOOKUP($A980,'USD X Barril WTI'!$A$6060:$B$8189,2,0)</f>
        <v>46.97</v>
      </c>
      <c r="D980" s="36">
        <f>+IFERROR(VLOOKUP($A980,'TASA INTERVENCIÓN'!$A$9:$B$4757,2,0),D979)</f>
        <v>7.7499999999999999E-2</v>
      </c>
      <c r="E980" s="36">
        <v>5.0000000000000001E-3</v>
      </c>
      <c r="F980">
        <f t="shared" si="211"/>
        <v>7.2139303482587014E-2</v>
      </c>
      <c r="G980">
        <f t="shared" si="212"/>
        <v>1.0173237985910297</v>
      </c>
      <c r="H980" s="56">
        <f t="shared" si="202"/>
        <v>26.413380447543375</v>
      </c>
      <c r="I980" s="55">
        <f t="shared" si="203"/>
        <v>2985.4559018554623</v>
      </c>
      <c r="J980" s="33">
        <f t="shared" si="199"/>
        <v>3169.7934578492418</v>
      </c>
      <c r="K980" s="34">
        <f t="shared" si="200"/>
        <v>287.10345784924175</v>
      </c>
      <c r="L980" s="32">
        <f t="shared" si="204"/>
        <v>30691700</v>
      </c>
      <c r="M980" s="32">
        <f t="shared" si="205"/>
        <v>31697934.578492418</v>
      </c>
      <c r="N980" s="34">
        <f t="shared" si="206"/>
        <v>28826900</v>
      </c>
      <c r="O980" s="34">
        <f t="shared" si="207"/>
        <v>1006234.5784924179</v>
      </c>
      <c r="P980" s="34">
        <f t="shared" si="208"/>
        <v>-1864800</v>
      </c>
      <c r="Q980" s="60">
        <f t="shared" si="210"/>
        <v>-858565.42150758207</v>
      </c>
      <c r="R980" s="60">
        <f t="shared" si="209"/>
        <v>1006234.5784924179</v>
      </c>
      <c r="S980" s="61">
        <f t="shared" si="201"/>
        <v>3.2785234395371322E-2</v>
      </c>
    </row>
    <row r="981" spans="1:19" x14ac:dyDescent="0.25">
      <c r="A981" s="7">
        <v>42612</v>
      </c>
      <c r="B981" s="9">
        <v>2924.29</v>
      </c>
      <c r="C981">
        <f>+VLOOKUP($A981,'USD X Barril WTI'!$A$6060:$B$8189,2,0)</f>
        <v>46.32</v>
      </c>
      <c r="D981" s="36">
        <f>+IFERROR(VLOOKUP($A981,'TASA INTERVENCIÓN'!$A$9:$B$4757,2,0),D980)</f>
        <v>7.7499999999999999E-2</v>
      </c>
      <c r="E981" s="36">
        <v>5.0000000000000001E-3</v>
      </c>
      <c r="F981">
        <f t="shared" si="211"/>
        <v>7.2139303482587014E-2</v>
      </c>
      <c r="G981">
        <f t="shared" si="212"/>
        <v>1.0173237985910297</v>
      </c>
      <c r="H981" s="56">
        <f t="shared" si="202"/>
        <v>26.413380447543375</v>
      </c>
      <c r="I981" s="55">
        <f t="shared" si="203"/>
        <v>3027.7765718768492</v>
      </c>
      <c r="J981" s="33">
        <f t="shared" si="199"/>
        <v>3169.7934578492418</v>
      </c>
      <c r="K981" s="34">
        <f t="shared" si="200"/>
        <v>245.50345784924184</v>
      </c>
      <c r="L981" s="32">
        <f t="shared" si="204"/>
        <v>30691700</v>
      </c>
      <c r="M981" s="32">
        <f t="shared" si="205"/>
        <v>31697934.578492418</v>
      </c>
      <c r="N981" s="34">
        <f t="shared" si="206"/>
        <v>29242900</v>
      </c>
      <c r="O981" s="34">
        <f t="shared" si="207"/>
        <v>1006234.5784924179</v>
      </c>
      <c r="P981" s="34">
        <f t="shared" si="208"/>
        <v>-1448800</v>
      </c>
      <c r="Q981" s="60">
        <f t="shared" si="210"/>
        <v>-442565.42150758207</v>
      </c>
      <c r="R981" s="60">
        <f t="shared" si="209"/>
        <v>1006234.5784924179</v>
      </c>
      <c r="S981" s="61">
        <f t="shared" si="201"/>
        <v>3.2785234395371322E-2</v>
      </c>
    </row>
    <row r="982" spans="1:19" x14ac:dyDescent="0.25">
      <c r="A982" s="7">
        <v>42613</v>
      </c>
      <c r="B982" s="8">
        <v>2933.82</v>
      </c>
      <c r="C982">
        <f>+VLOOKUP($A982,'USD X Barril WTI'!$A$6060:$B$8189,2,0)</f>
        <v>44.68</v>
      </c>
      <c r="D982" s="36">
        <f>+IFERROR(VLOOKUP($A982,'TASA INTERVENCIÓN'!$A$9:$B$4757,2,0),D981)</f>
        <v>7.7499999999999999E-2</v>
      </c>
      <c r="E982" s="36">
        <v>5.0000000000000001E-3</v>
      </c>
      <c r="F982">
        <f t="shared" si="211"/>
        <v>7.2139303482587014E-2</v>
      </c>
      <c r="G982">
        <f t="shared" si="212"/>
        <v>1.0173237985910297</v>
      </c>
      <c r="H982" s="56">
        <f t="shared" si="202"/>
        <v>26.413380447543375</v>
      </c>
      <c r="I982" s="55">
        <f t="shared" si="203"/>
        <v>3037.4716676774219</v>
      </c>
      <c r="J982" s="33">
        <f t="shared" si="199"/>
        <v>3171.5875970644256</v>
      </c>
      <c r="K982" s="34">
        <f t="shared" si="200"/>
        <v>237.76759706442544</v>
      </c>
      <c r="L982" s="32">
        <f t="shared" si="204"/>
        <v>30691700</v>
      </c>
      <c r="M982" s="32">
        <f t="shared" si="205"/>
        <v>31715875.970644254</v>
      </c>
      <c r="N982" s="34">
        <f t="shared" si="206"/>
        <v>29338200</v>
      </c>
      <c r="O982" s="34">
        <f t="shared" si="207"/>
        <v>1024175.9706442542</v>
      </c>
      <c r="P982" s="34">
        <f t="shared" si="208"/>
        <v>-1353500</v>
      </c>
      <c r="Q982" s="60">
        <f t="shared" si="210"/>
        <v>-329324.02935574576</v>
      </c>
      <c r="R982" s="60">
        <f t="shared" si="209"/>
        <v>1024175.9706442542</v>
      </c>
      <c r="S982" s="61">
        <f t="shared" si="201"/>
        <v>3.336980260605487E-2</v>
      </c>
    </row>
    <row r="983" spans="1:19" x14ac:dyDescent="0.25">
      <c r="A983" s="7">
        <v>42614</v>
      </c>
      <c r="B983" s="9">
        <v>2956.53</v>
      </c>
      <c r="C983">
        <f>+VLOOKUP($A983,'USD X Barril WTI'!$A$6060:$B$8189,2,0)</f>
        <v>43.17</v>
      </c>
      <c r="D983" s="36">
        <f>+IFERROR(VLOOKUP($A983,'TASA INTERVENCIÓN'!$A$9:$B$4757,2,0),D982)</f>
        <v>7.7499999999999999E-2</v>
      </c>
      <c r="E983" s="36">
        <v>5.0000000000000001E-3</v>
      </c>
      <c r="F983">
        <f t="shared" si="211"/>
        <v>7.2139303482587014E-2</v>
      </c>
      <c r="G983">
        <f t="shared" si="212"/>
        <v>1.0173237985910297</v>
      </c>
      <c r="H983" s="56">
        <f t="shared" si="202"/>
        <v>26.413380447543375</v>
      </c>
      <c r="I983" s="55">
        <f t="shared" si="203"/>
        <v>3060.5750911434243</v>
      </c>
      <c r="J983" s="33">
        <f t="shared" si="199"/>
        <v>3192.3985074814918</v>
      </c>
      <c r="K983" s="34">
        <f t="shared" si="200"/>
        <v>235.86850748149163</v>
      </c>
      <c r="L983" s="32">
        <f t="shared" si="204"/>
        <v>30896500</v>
      </c>
      <c r="M983" s="32">
        <f t="shared" si="205"/>
        <v>31923985.074814919</v>
      </c>
      <c r="N983" s="34">
        <f t="shared" si="206"/>
        <v>29565300.000000004</v>
      </c>
      <c r="O983" s="34">
        <f t="shared" si="207"/>
        <v>1027485.0748149194</v>
      </c>
      <c r="P983" s="34">
        <f t="shared" si="208"/>
        <v>-1331199.9999999963</v>
      </c>
      <c r="Q983" s="60">
        <f t="shared" si="210"/>
        <v>-303714.92518507689</v>
      </c>
      <c r="R983" s="60">
        <f t="shared" si="209"/>
        <v>1027485.0748149194</v>
      </c>
      <c r="S983" s="61">
        <f t="shared" si="201"/>
        <v>3.3255710996874056E-2</v>
      </c>
    </row>
    <row r="984" spans="1:19" x14ac:dyDescent="0.25">
      <c r="A984" s="7">
        <v>42615</v>
      </c>
      <c r="B984" s="8">
        <v>2986.36</v>
      </c>
      <c r="C984">
        <f>+VLOOKUP($A984,'USD X Barril WTI'!$A$6060:$B$8189,2,0)</f>
        <v>44.39</v>
      </c>
      <c r="D984" s="36">
        <f>+IFERROR(VLOOKUP($A984,'TASA INTERVENCIÓN'!$A$9:$B$4757,2,0),D983)</f>
        <v>7.7499999999999999E-2</v>
      </c>
      <c r="E984" s="36">
        <v>5.0000000000000001E-3</v>
      </c>
      <c r="F984">
        <f t="shared" si="211"/>
        <v>7.2139303482587014E-2</v>
      </c>
      <c r="G984">
        <f t="shared" si="212"/>
        <v>1.0173237985910297</v>
      </c>
      <c r="H984" s="56">
        <f t="shared" si="202"/>
        <v>26.413380447543375</v>
      </c>
      <c r="I984" s="55">
        <f t="shared" si="203"/>
        <v>3090.9218600553945</v>
      </c>
      <c r="J984" s="33">
        <f t="shared" si="199"/>
        <v>3221.0338324596623</v>
      </c>
      <c r="K984" s="34">
        <f t="shared" si="200"/>
        <v>234.67383245966221</v>
      </c>
      <c r="L984" s="32">
        <f t="shared" si="204"/>
        <v>31178300</v>
      </c>
      <c r="M984" s="32">
        <f t="shared" si="205"/>
        <v>32210338.324596625</v>
      </c>
      <c r="N984" s="34">
        <f t="shared" si="206"/>
        <v>29863600</v>
      </c>
      <c r="O984" s="34">
        <f t="shared" si="207"/>
        <v>1032038.3245966248</v>
      </c>
      <c r="P984" s="34">
        <f t="shared" si="208"/>
        <v>-1314700</v>
      </c>
      <c r="Q984" s="60">
        <f t="shared" si="210"/>
        <v>-282661.67540337518</v>
      </c>
      <c r="R984" s="60">
        <f t="shared" si="209"/>
        <v>1032038.3245966248</v>
      </c>
      <c r="S984" s="61">
        <f t="shared" si="201"/>
        <v>3.3101173720075337E-2</v>
      </c>
    </row>
    <row r="985" spans="1:19" x14ac:dyDescent="0.25">
      <c r="A985" s="7">
        <v>42616</v>
      </c>
      <c r="B985" s="9">
        <v>2957.56</v>
      </c>
      <c r="C985" t="e">
        <f>+VLOOKUP($A985,'USD X Barril WTI'!$A$6060:$B$8189,2,0)</f>
        <v>#N/A</v>
      </c>
      <c r="D985" s="36">
        <f>+IFERROR(VLOOKUP($A985,'TASA INTERVENCIÓN'!$A$9:$B$4757,2,0),D984)</f>
        <v>7.7499999999999999E-2</v>
      </c>
      <c r="E985" s="36">
        <v>5.0000000000000001E-3</v>
      </c>
      <c r="F985">
        <f t="shared" si="211"/>
        <v>7.2139303482587014E-2</v>
      </c>
      <c r="G985">
        <f t="shared" si="212"/>
        <v>1.0173237985910297</v>
      </c>
      <c r="H985" s="56">
        <f t="shared" si="202"/>
        <v>26.413380447543375</v>
      </c>
      <c r="I985" s="55">
        <f t="shared" si="203"/>
        <v>3061.6229346559726</v>
      </c>
      <c r="J985" s="33">
        <f t="shared" si="199"/>
        <v>3213.9715361999647</v>
      </c>
      <c r="K985" s="34">
        <f t="shared" si="200"/>
        <v>256.41153619996476</v>
      </c>
      <c r="L985" s="32">
        <f t="shared" si="204"/>
        <v>31108800</v>
      </c>
      <c r="M985" s="32">
        <f t="shared" si="205"/>
        <v>32139715.361999646</v>
      </c>
      <c r="N985" s="34">
        <f t="shared" si="206"/>
        <v>29575600</v>
      </c>
      <c r="O985" s="34">
        <f t="shared" si="207"/>
        <v>1030915.3619996458</v>
      </c>
      <c r="P985" s="34">
        <f t="shared" si="208"/>
        <v>-1533200</v>
      </c>
      <c r="Q985" s="60">
        <f t="shared" si="210"/>
        <v>-502284.63800035417</v>
      </c>
      <c r="R985" s="60">
        <f t="shared" si="209"/>
        <v>1030915.3619996458</v>
      </c>
      <c r="S985" s="61">
        <f t="shared" si="201"/>
        <v>3.3139026963420186E-2</v>
      </c>
    </row>
    <row r="986" spans="1:19" x14ac:dyDescent="0.25">
      <c r="A986" s="7">
        <v>42617</v>
      </c>
      <c r="B986" s="8">
        <v>2957.56</v>
      </c>
      <c r="C986" t="e">
        <f>+VLOOKUP($A986,'USD X Barril WTI'!$A$6060:$B$8189,2,0)</f>
        <v>#N/A</v>
      </c>
      <c r="D986" s="36">
        <f>+IFERROR(VLOOKUP($A986,'TASA INTERVENCIÓN'!$A$9:$B$4757,2,0),D985)</f>
        <v>7.7499999999999999E-2</v>
      </c>
      <c r="E986" s="36">
        <v>5.0000000000000001E-3</v>
      </c>
      <c r="F986">
        <f t="shared" si="211"/>
        <v>7.2139303482587014E-2</v>
      </c>
      <c r="G986">
        <f t="shared" si="212"/>
        <v>1.0173237985910297</v>
      </c>
      <c r="H986" s="56">
        <f t="shared" si="202"/>
        <v>26.413380447543375</v>
      </c>
      <c r="I986" s="55">
        <f t="shared" si="203"/>
        <v>3061.6229346559726</v>
      </c>
      <c r="J986" s="33">
        <f t="shared" si="199"/>
        <v>3119.2961200106051</v>
      </c>
      <c r="K986" s="34">
        <f t="shared" si="200"/>
        <v>161.73612001060519</v>
      </c>
      <c r="L986" s="32">
        <f t="shared" si="204"/>
        <v>30177100</v>
      </c>
      <c r="M986" s="32">
        <f t="shared" si="205"/>
        <v>31192961.200106051</v>
      </c>
      <c r="N986" s="34">
        <f t="shared" si="206"/>
        <v>29575600</v>
      </c>
      <c r="O986" s="34">
        <f t="shared" si="207"/>
        <v>1015861.2001060508</v>
      </c>
      <c r="P986" s="34">
        <f t="shared" si="208"/>
        <v>-601500</v>
      </c>
      <c r="Q986" s="60">
        <f t="shared" si="210"/>
        <v>414361.20010605082</v>
      </c>
      <c r="R986" s="60">
        <f t="shared" si="209"/>
        <v>1015861.2001060508</v>
      </c>
      <c r="S986" s="61">
        <f t="shared" si="201"/>
        <v>3.3663314238480534E-2</v>
      </c>
    </row>
    <row r="987" spans="1:19" x14ac:dyDescent="0.25">
      <c r="A987" s="7">
        <v>42618</v>
      </c>
      <c r="B987" s="9">
        <v>2957.56</v>
      </c>
      <c r="C987" t="e">
        <f>+VLOOKUP($A987,'USD X Barril WTI'!$A$6060:$B$8189,2,0)</f>
        <v>#N/A</v>
      </c>
      <c r="D987" s="36">
        <f>+IFERROR(VLOOKUP($A987,'TASA INTERVENCIÓN'!$A$9:$B$4757,2,0),D986)</f>
        <v>7.7499999999999999E-2</v>
      </c>
      <c r="E987" s="36">
        <v>5.0000000000000001E-3</v>
      </c>
      <c r="F987">
        <f t="shared" si="211"/>
        <v>7.2139303482587014E-2</v>
      </c>
      <c r="G987">
        <f t="shared" si="212"/>
        <v>1.0173237985910297</v>
      </c>
      <c r="H987" s="56">
        <f t="shared" si="202"/>
        <v>26.413380447543375</v>
      </c>
      <c r="I987" s="55">
        <f t="shared" si="203"/>
        <v>3061.6229346559726</v>
      </c>
      <c r="J987" s="33">
        <f t="shared" si="199"/>
        <v>3119.2961200106051</v>
      </c>
      <c r="K987" s="34">
        <f t="shared" si="200"/>
        <v>161.73612001060519</v>
      </c>
      <c r="L987" s="32">
        <f t="shared" si="204"/>
        <v>30177100</v>
      </c>
      <c r="M987" s="32">
        <f t="shared" si="205"/>
        <v>31192961.200106051</v>
      </c>
      <c r="N987" s="34">
        <f t="shared" si="206"/>
        <v>29575600</v>
      </c>
      <c r="O987" s="34">
        <f t="shared" si="207"/>
        <v>1015861.2001060508</v>
      </c>
      <c r="P987" s="34">
        <f t="shared" si="208"/>
        <v>-601500</v>
      </c>
      <c r="Q987" s="60">
        <f t="shared" si="210"/>
        <v>414361.20010605082</v>
      </c>
      <c r="R987" s="60">
        <f t="shared" si="209"/>
        <v>1015861.2001060508</v>
      </c>
      <c r="S987" s="61">
        <f t="shared" si="201"/>
        <v>3.3663314238480534E-2</v>
      </c>
    </row>
    <row r="988" spans="1:19" x14ac:dyDescent="0.25">
      <c r="A988" s="7">
        <v>42619</v>
      </c>
      <c r="B988" s="8">
        <v>2957.56</v>
      </c>
      <c r="C988">
        <f>+VLOOKUP($A988,'USD X Barril WTI'!$A$6060:$B$8189,2,0)</f>
        <v>44.85</v>
      </c>
      <c r="D988" s="36">
        <f>+IFERROR(VLOOKUP($A988,'TASA INTERVENCIÓN'!$A$9:$B$4757,2,0),D987)</f>
        <v>7.7499999999999999E-2</v>
      </c>
      <c r="E988" s="36">
        <v>5.0000000000000001E-3</v>
      </c>
      <c r="F988">
        <f t="shared" si="211"/>
        <v>7.2139303482587014E-2</v>
      </c>
      <c r="G988">
        <f t="shared" si="212"/>
        <v>1.0173237985910297</v>
      </c>
      <c r="H988" s="56">
        <f t="shared" si="202"/>
        <v>26.413380447543375</v>
      </c>
      <c r="I988" s="55">
        <f t="shared" si="203"/>
        <v>3061.6229346559726</v>
      </c>
      <c r="J988" s="33">
        <f t="shared" si="199"/>
        <v>3119.2961200106051</v>
      </c>
      <c r="K988" s="34">
        <f t="shared" si="200"/>
        <v>161.73612001060519</v>
      </c>
      <c r="L988" s="32">
        <f t="shared" si="204"/>
        <v>30177100</v>
      </c>
      <c r="M988" s="32">
        <f t="shared" si="205"/>
        <v>31192961.200106051</v>
      </c>
      <c r="N988" s="34">
        <f t="shared" si="206"/>
        <v>29575600</v>
      </c>
      <c r="O988" s="34">
        <f t="shared" si="207"/>
        <v>1015861.2001060508</v>
      </c>
      <c r="P988" s="34">
        <f t="shared" si="208"/>
        <v>-601500</v>
      </c>
      <c r="Q988" s="60">
        <f t="shared" si="210"/>
        <v>414361.20010605082</v>
      </c>
      <c r="R988" s="60">
        <f t="shared" si="209"/>
        <v>1015861.2001060508</v>
      </c>
      <c r="S988" s="61">
        <f t="shared" si="201"/>
        <v>3.3663314238480534E-2</v>
      </c>
    </row>
    <row r="989" spans="1:19" x14ac:dyDescent="0.25">
      <c r="A989" s="7">
        <v>42620</v>
      </c>
      <c r="B989" s="9">
        <v>2887.64</v>
      </c>
      <c r="C989">
        <f>+VLOOKUP($A989,'USD X Barril WTI'!$A$6060:$B$8189,2,0)</f>
        <v>45.47</v>
      </c>
      <c r="D989" s="36">
        <f>+IFERROR(VLOOKUP($A989,'TASA INTERVENCIÓN'!$A$9:$B$4757,2,0),D988)</f>
        <v>7.7499999999999999E-2</v>
      </c>
      <c r="E989" s="36">
        <v>5.0000000000000001E-3</v>
      </c>
      <c r="F989">
        <f t="shared" si="211"/>
        <v>7.2139303482587014E-2</v>
      </c>
      <c r="G989">
        <f t="shared" si="212"/>
        <v>1.0173237985910297</v>
      </c>
      <c r="H989" s="56">
        <f t="shared" si="202"/>
        <v>26.413380447543375</v>
      </c>
      <c r="I989" s="55">
        <f t="shared" si="203"/>
        <v>2990.4916546584877</v>
      </c>
      <c r="J989" s="33">
        <f t="shared" ref="J989:J1052" si="213">+I897</f>
        <v>3119.2961200106051</v>
      </c>
      <c r="K989" s="34">
        <f t="shared" si="200"/>
        <v>231.65612001060526</v>
      </c>
      <c r="L989" s="32">
        <f t="shared" si="204"/>
        <v>30177100</v>
      </c>
      <c r="M989" s="32">
        <f t="shared" si="205"/>
        <v>31192961.200106051</v>
      </c>
      <c r="N989" s="34">
        <f t="shared" si="206"/>
        <v>28876400</v>
      </c>
      <c r="O989" s="34">
        <f t="shared" si="207"/>
        <v>1015861.2001060508</v>
      </c>
      <c r="P989" s="34">
        <f t="shared" si="208"/>
        <v>-1300700</v>
      </c>
      <c r="Q989" s="60">
        <f t="shared" si="210"/>
        <v>-284838.79989394918</v>
      </c>
      <c r="R989" s="60">
        <f t="shared" si="209"/>
        <v>1015861.2001060508</v>
      </c>
      <c r="S989" s="61">
        <f t="shared" si="201"/>
        <v>3.3663314238480534E-2</v>
      </c>
    </row>
    <row r="990" spans="1:19" x14ac:dyDescent="0.25">
      <c r="A990" s="7">
        <v>42621</v>
      </c>
      <c r="B990" s="8">
        <v>2840.38</v>
      </c>
      <c r="C990">
        <f>+VLOOKUP($A990,'USD X Barril WTI'!$A$6060:$B$8189,2,0)</f>
        <v>47.63</v>
      </c>
      <c r="D990" s="36">
        <f>+IFERROR(VLOOKUP($A990,'TASA INTERVENCIÓN'!$A$9:$B$4757,2,0),D989)</f>
        <v>7.7499999999999999E-2</v>
      </c>
      <c r="E990" s="36">
        <v>5.0000000000000001E-3</v>
      </c>
      <c r="F990">
        <f t="shared" si="211"/>
        <v>7.2139303482587014E-2</v>
      </c>
      <c r="G990">
        <f t="shared" si="212"/>
        <v>1.0173237985910297</v>
      </c>
      <c r="H990" s="56">
        <f t="shared" si="202"/>
        <v>26.413380447543375</v>
      </c>
      <c r="I990" s="55">
        <f t="shared" si="203"/>
        <v>2942.4129319370759</v>
      </c>
      <c r="J990" s="33">
        <f t="shared" si="213"/>
        <v>3051.4574296080968</v>
      </c>
      <c r="K990" s="34">
        <f t="shared" si="200"/>
        <v>211.07742960809674</v>
      </c>
      <c r="L990" s="32">
        <f t="shared" si="204"/>
        <v>29509500</v>
      </c>
      <c r="M990" s="32">
        <f t="shared" si="205"/>
        <v>30514574.296080969</v>
      </c>
      <c r="N990" s="34">
        <f t="shared" si="206"/>
        <v>28403800</v>
      </c>
      <c r="O990" s="34">
        <f t="shared" si="207"/>
        <v>1005074.2960809693</v>
      </c>
      <c r="P990" s="34">
        <f t="shared" si="208"/>
        <v>-1105700</v>
      </c>
      <c r="Q990" s="60">
        <f t="shared" si="210"/>
        <v>-100625.70391903073</v>
      </c>
      <c r="R990" s="60">
        <f t="shared" si="209"/>
        <v>1005074.2960809693</v>
      </c>
      <c r="S990" s="61">
        <f t="shared" si="201"/>
        <v>3.4059346857146656E-2</v>
      </c>
    </row>
    <row r="991" spans="1:19" x14ac:dyDescent="0.25">
      <c r="A991" s="7">
        <v>42622</v>
      </c>
      <c r="B991" s="9">
        <v>2846.13</v>
      </c>
      <c r="C991">
        <f>+VLOOKUP($A991,'USD X Barril WTI'!$A$6060:$B$8189,2,0)</f>
        <v>45.88</v>
      </c>
      <c r="D991" s="36">
        <f>+IFERROR(VLOOKUP($A991,'TASA INTERVENCIÓN'!$A$9:$B$4757,2,0),D990)</f>
        <v>7.7499999999999999E-2</v>
      </c>
      <c r="E991" s="36">
        <v>5.0000000000000001E-3</v>
      </c>
      <c r="F991">
        <f t="shared" si="211"/>
        <v>7.2139303482587014E-2</v>
      </c>
      <c r="G991">
        <f t="shared" si="212"/>
        <v>1.0173237985910297</v>
      </c>
      <c r="H991" s="56">
        <f t="shared" si="202"/>
        <v>26.413380447543375</v>
      </c>
      <c r="I991" s="55">
        <f t="shared" si="203"/>
        <v>2948.2625437789743</v>
      </c>
      <c r="J991" s="33">
        <f t="shared" si="213"/>
        <v>3004.9986979543723</v>
      </c>
      <c r="K991" s="34">
        <f t="shared" si="200"/>
        <v>158.86869795437224</v>
      </c>
      <c r="L991" s="32">
        <f t="shared" si="204"/>
        <v>29052300</v>
      </c>
      <c r="M991" s="32">
        <f t="shared" si="205"/>
        <v>30049986.979543723</v>
      </c>
      <c r="N991" s="34">
        <f t="shared" si="206"/>
        <v>28461300</v>
      </c>
      <c r="O991" s="34">
        <f t="shared" si="207"/>
        <v>997686.97954372317</v>
      </c>
      <c r="P991" s="34">
        <f t="shared" si="208"/>
        <v>-591000</v>
      </c>
      <c r="Q991" s="60">
        <f t="shared" si="210"/>
        <v>406686.97954372317</v>
      </c>
      <c r="R991" s="60">
        <f t="shared" si="209"/>
        <v>997686.97954372317</v>
      </c>
      <c r="S991" s="61">
        <f t="shared" si="201"/>
        <v>3.434106695661697E-2</v>
      </c>
    </row>
    <row r="992" spans="1:19" x14ac:dyDescent="0.25">
      <c r="A992" s="7">
        <v>42623</v>
      </c>
      <c r="B992" s="8">
        <v>2899.29</v>
      </c>
      <c r="C992" t="e">
        <f>+VLOOKUP($A992,'USD X Barril WTI'!$A$6060:$B$8189,2,0)</f>
        <v>#N/A</v>
      </c>
      <c r="D992" s="36">
        <f>+IFERROR(VLOOKUP($A992,'TASA INTERVENCIÓN'!$A$9:$B$4757,2,0),D991)</f>
        <v>7.7499999999999999E-2</v>
      </c>
      <c r="E992" s="36">
        <v>5.0000000000000001E-3</v>
      </c>
      <c r="F992">
        <f t="shared" si="211"/>
        <v>7.2139303482587014E-2</v>
      </c>
      <c r="G992">
        <f t="shared" si="212"/>
        <v>1.0173237985910297</v>
      </c>
      <c r="H992" s="56">
        <f t="shared" si="202"/>
        <v>26.413380447543375</v>
      </c>
      <c r="I992" s="55">
        <f t="shared" si="203"/>
        <v>3002.3434769120736</v>
      </c>
      <c r="J992" s="33">
        <f t="shared" si="213"/>
        <v>3042.4949183835597</v>
      </c>
      <c r="K992" s="34">
        <f t="shared" si="200"/>
        <v>143.20491838355974</v>
      </c>
      <c r="L992" s="32">
        <f t="shared" si="204"/>
        <v>29421300</v>
      </c>
      <c r="M992" s="32">
        <f t="shared" si="205"/>
        <v>30424949.183835596</v>
      </c>
      <c r="N992" s="34">
        <f t="shared" si="206"/>
        <v>28992900</v>
      </c>
      <c r="O992" s="34">
        <f t="shared" si="207"/>
        <v>1003649.1838355958</v>
      </c>
      <c r="P992" s="34">
        <f t="shared" si="208"/>
        <v>-428400</v>
      </c>
      <c r="Q992" s="60">
        <f t="shared" si="210"/>
        <v>575249.18383559585</v>
      </c>
      <c r="R992" s="60">
        <f t="shared" si="209"/>
        <v>1003649.1838355958</v>
      </c>
      <c r="S992" s="61">
        <f t="shared" si="201"/>
        <v>3.4113012811656719E-2</v>
      </c>
    </row>
    <row r="993" spans="1:19" x14ac:dyDescent="0.25">
      <c r="A993" s="7">
        <v>42624</v>
      </c>
      <c r="B993" s="9">
        <v>2899.29</v>
      </c>
      <c r="C993" t="e">
        <f>+VLOOKUP($A993,'USD X Barril WTI'!$A$6060:$B$8189,2,0)</f>
        <v>#N/A</v>
      </c>
      <c r="D993" s="36">
        <f>+IFERROR(VLOOKUP($A993,'TASA INTERVENCIÓN'!$A$9:$B$4757,2,0),D992)</f>
        <v>7.7499999999999999E-2</v>
      </c>
      <c r="E993" s="36">
        <v>5.0000000000000001E-3</v>
      </c>
      <c r="F993">
        <f t="shared" si="211"/>
        <v>7.2139303482587014E-2</v>
      </c>
      <c r="G993">
        <f t="shared" si="212"/>
        <v>1.0173237985910297</v>
      </c>
      <c r="H993" s="56">
        <f t="shared" si="202"/>
        <v>26.413380447543375</v>
      </c>
      <c r="I993" s="55">
        <f t="shared" si="203"/>
        <v>3002.3434769120736</v>
      </c>
      <c r="J993" s="33">
        <f t="shared" si="213"/>
        <v>3070.64248764883</v>
      </c>
      <c r="K993" s="34">
        <f t="shared" si="200"/>
        <v>171.35248764882999</v>
      </c>
      <c r="L993" s="32">
        <f t="shared" si="204"/>
        <v>29698300</v>
      </c>
      <c r="M993" s="32">
        <f t="shared" si="205"/>
        <v>30706424.876488298</v>
      </c>
      <c r="N993" s="34">
        <f t="shared" si="206"/>
        <v>28992900</v>
      </c>
      <c r="O993" s="34">
        <f t="shared" si="207"/>
        <v>1008124.8764882982</v>
      </c>
      <c r="P993" s="34">
        <f t="shared" si="208"/>
        <v>-705400</v>
      </c>
      <c r="Q993" s="60">
        <f t="shared" si="210"/>
        <v>302724.87648829818</v>
      </c>
      <c r="R993" s="60">
        <f t="shared" si="209"/>
        <v>1008124.8764882982</v>
      </c>
      <c r="S993" s="61">
        <f t="shared" si="201"/>
        <v>3.3945541545755083E-2</v>
      </c>
    </row>
    <row r="994" spans="1:19" x14ac:dyDescent="0.25">
      <c r="A994" s="7">
        <v>42625</v>
      </c>
      <c r="B994" s="8">
        <v>2899.29</v>
      </c>
      <c r="C994">
        <f>+VLOOKUP($A994,'USD X Barril WTI'!$A$6060:$B$8189,2,0)</f>
        <v>46.28</v>
      </c>
      <c r="D994" s="36">
        <f>+IFERROR(VLOOKUP($A994,'TASA INTERVENCIÓN'!$A$9:$B$4757,2,0),D993)</f>
        <v>7.7499999999999999E-2</v>
      </c>
      <c r="E994" s="36">
        <v>5.0000000000000001E-3</v>
      </c>
      <c r="F994">
        <f t="shared" si="211"/>
        <v>7.2139303482587014E-2</v>
      </c>
      <c r="G994">
        <f t="shared" si="212"/>
        <v>1.0173237985910297</v>
      </c>
      <c r="H994" s="56">
        <f t="shared" si="202"/>
        <v>26.413380447543375</v>
      </c>
      <c r="I994" s="55">
        <f t="shared" si="203"/>
        <v>3002.3434769120736</v>
      </c>
      <c r="J994" s="33">
        <f t="shared" si="213"/>
        <v>3070.64248764883</v>
      </c>
      <c r="K994" s="34">
        <f t="shared" si="200"/>
        <v>171.35248764882999</v>
      </c>
      <c r="L994" s="32">
        <f t="shared" si="204"/>
        <v>29698300</v>
      </c>
      <c r="M994" s="32">
        <f t="shared" si="205"/>
        <v>30706424.876488298</v>
      </c>
      <c r="N994" s="34">
        <f t="shared" si="206"/>
        <v>28992900</v>
      </c>
      <c r="O994" s="34">
        <f t="shared" si="207"/>
        <v>1008124.8764882982</v>
      </c>
      <c r="P994" s="34">
        <f t="shared" si="208"/>
        <v>-705400</v>
      </c>
      <c r="Q994" s="60">
        <f t="shared" si="210"/>
        <v>302724.87648829818</v>
      </c>
      <c r="R994" s="60">
        <f t="shared" si="209"/>
        <v>1008124.8764882982</v>
      </c>
      <c r="S994" s="61">
        <f t="shared" si="201"/>
        <v>3.3945541545755083E-2</v>
      </c>
    </row>
    <row r="995" spans="1:19" x14ac:dyDescent="0.25">
      <c r="A995" s="7">
        <v>42626</v>
      </c>
      <c r="B995" s="9">
        <v>2942.29</v>
      </c>
      <c r="C995">
        <f>+VLOOKUP($A995,'USD X Barril WTI'!$A$6060:$B$8189,2,0)</f>
        <v>44.91</v>
      </c>
      <c r="D995" s="36">
        <f>+IFERROR(VLOOKUP($A995,'TASA INTERVENCIÓN'!$A$9:$B$4757,2,0),D994)</f>
        <v>7.7499999999999999E-2</v>
      </c>
      <c r="E995" s="36">
        <v>5.0000000000000001E-3</v>
      </c>
      <c r="F995">
        <f t="shared" si="211"/>
        <v>7.2139303482587014E-2</v>
      </c>
      <c r="G995">
        <f t="shared" si="212"/>
        <v>1.0173237985910297</v>
      </c>
      <c r="H995" s="56">
        <f t="shared" si="202"/>
        <v>26.413380447543375</v>
      </c>
      <c r="I995" s="55">
        <f t="shared" si="203"/>
        <v>3046.0884002514877</v>
      </c>
      <c r="J995" s="33">
        <f t="shared" si="213"/>
        <v>3070.64248764883</v>
      </c>
      <c r="K995" s="34">
        <f t="shared" si="200"/>
        <v>128.35248764882999</v>
      </c>
      <c r="L995" s="32">
        <f t="shared" si="204"/>
        <v>29698300</v>
      </c>
      <c r="M995" s="32">
        <f t="shared" si="205"/>
        <v>30706424.876488298</v>
      </c>
      <c r="N995" s="34">
        <f t="shared" si="206"/>
        <v>29422900</v>
      </c>
      <c r="O995" s="34">
        <f t="shared" si="207"/>
        <v>1008124.8764882982</v>
      </c>
      <c r="P995" s="34">
        <f t="shared" si="208"/>
        <v>-275400</v>
      </c>
      <c r="Q995" s="60">
        <f t="shared" si="210"/>
        <v>732724.87648829818</v>
      </c>
      <c r="R995" s="60">
        <f t="shared" si="209"/>
        <v>1008124.8764882982</v>
      </c>
      <c r="S995" s="61">
        <f t="shared" si="201"/>
        <v>3.3945541545755083E-2</v>
      </c>
    </row>
    <row r="996" spans="1:19" x14ac:dyDescent="0.25">
      <c r="A996" s="7">
        <v>42627</v>
      </c>
      <c r="B996" s="8">
        <v>2976.19</v>
      </c>
      <c r="C996">
        <f>+VLOOKUP($A996,'USD X Barril WTI'!$A$6060:$B$8189,2,0)</f>
        <v>43.62</v>
      </c>
      <c r="D996" s="36">
        <f>+IFERROR(VLOOKUP($A996,'TASA INTERVENCIÓN'!$A$9:$B$4757,2,0),D995)</f>
        <v>7.7499999999999999E-2</v>
      </c>
      <c r="E996" s="36">
        <v>5.0000000000000001E-3</v>
      </c>
      <c r="F996">
        <f t="shared" si="211"/>
        <v>7.2139303482587014E-2</v>
      </c>
      <c r="G996">
        <f t="shared" si="212"/>
        <v>1.0173237985910297</v>
      </c>
      <c r="H996" s="56">
        <f t="shared" si="202"/>
        <v>26.413380447543375</v>
      </c>
      <c r="I996" s="55">
        <f t="shared" si="203"/>
        <v>3080.5756770237235</v>
      </c>
      <c r="J996" s="33">
        <f t="shared" si="213"/>
        <v>3091.4940443753048</v>
      </c>
      <c r="K996" s="34">
        <f t="shared" si="200"/>
        <v>115.30404437530478</v>
      </c>
      <c r="L996" s="32">
        <f t="shared" si="204"/>
        <v>29903500</v>
      </c>
      <c r="M996" s="32">
        <f t="shared" si="205"/>
        <v>30914940.443753049</v>
      </c>
      <c r="N996" s="34">
        <f t="shared" si="206"/>
        <v>29761900</v>
      </c>
      <c r="O996" s="34">
        <f t="shared" si="207"/>
        <v>1011440.4437530488</v>
      </c>
      <c r="P996" s="34">
        <f t="shared" si="208"/>
        <v>-141600</v>
      </c>
      <c r="Q996" s="60">
        <f t="shared" si="210"/>
        <v>869840.44375304878</v>
      </c>
      <c r="R996" s="60">
        <f t="shared" si="209"/>
        <v>1011440.4437530488</v>
      </c>
      <c r="S996" s="61">
        <f t="shared" si="201"/>
        <v>3.3823480320131383E-2</v>
      </c>
    </row>
    <row r="997" spans="1:19" x14ac:dyDescent="0.25">
      <c r="A997" s="7">
        <v>42628</v>
      </c>
      <c r="B997" s="9">
        <v>2972.65</v>
      </c>
      <c r="C997">
        <f>+VLOOKUP($A997,'USD X Barril WTI'!$A$6060:$B$8189,2,0)</f>
        <v>43.85</v>
      </c>
      <c r="D997" s="36">
        <f>+IFERROR(VLOOKUP($A997,'TASA INTERVENCIÓN'!$A$9:$B$4757,2,0),D996)</f>
        <v>7.7499999999999999E-2</v>
      </c>
      <c r="E997" s="36">
        <v>5.0000000000000001E-3</v>
      </c>
      <c r="F997">
        <f t="shared" si="211"/>
        <v>7.2139303482587014E-2</v>
      </c>
      <c r="G997">
        <f t="shared" si="212"/>
        <v>1.0173237985910297</v>
      </c>
      <c r="H997" s="56">
        <f t="shared" si="202"/>
        <v>26.413380447543375</v>
      </c>
      <c r="I997" s="55">
        <f t="shared" si="203"/>
        <v>3076.9743507767116</v>
      </c>
      <c r="J997" s="33">
        <f t="shared" si="213"/>
        <v>3104.632963891549</v>
      </c>
      <c r="K997" s="34">
        <f t="shared" ref="K997:K1060" si="214">+J997-B997</f>
        <v>131.98296389154893</v>
      </c>
      <c r="L997" s="32">
        <f t="shared" si="204"/>
        <v>30032800.000000004</v>
      </c>
      <c r="M997" s="32">
        <f t="shared" si="205"/>
        <v>31046329.63891549</v>
      </c>
      <c r="N997" s="34">
        <f t="shared" si="206"/>
        <v>29726500</v>
      </c>
      <c r="O997" s="34">
        <f t="shared" si="207"/>
        <v>1013529.6389154866</v>
      </c>
      <c r="P997" s="34">
        <f t="shared" si="208"/>
        <v>-306300.00000000373</v>
      </c>
      <c r="Q997" s="60">
        <f t="shared" si="210"/>
        <v>707229.63891548291</v>
      </c>
      <c r="R997" s="60">
        <f t="shared" si="209"/>
        <v>1013529.6389154866</v>
      </c>
      <c r="S997" s="61">
        <f t="shared" ref="S997:S1060" si="215">+R997/L997</f>
        <v>3.3747424113485476E-2</v>
      </c>
    </row>
    <row r="998" spans="1:19" x14ac:dyDescent="0.25">
      <c r="A998" s="7">
        <v>42629</v>
      </c>
      <c r="B998" s="8">
        <v>2938.5</v>
      </c>
      <c r="C998">
        <f>+VLOOKUP($A998,'USD X Barril WTI'!$A$6060:$B$8189,2,0)</f>
        <v>43.04</v>
      </c>
      <c r="D998" s="36">
        <f>+IFERROR(VLOOKUP($A998,'TASA INTERVENCIÓN'!$A$9:$B$4757,2,0),D997)</f>
        <v>7.7499999999999999E-2</v>
      </c>
      <c r="E998" s="36">
        <v>5.0000000000000001E-3</v>
      </c>
      <c r="F998">
        <f t="shared" si="211"/>
        <v>7.2139303482587014E-2</v>
      </c>
      <c r="G998">
        <f t="shared" si="212"/>
        <v>1.0173237985910297</v>
      </c>
      <c r="H998" s="56">
        <f t="shared" ref="H998:H1061" si="216">+_xlfn.STDEV.S(A908:A998)</f>
        <v>26.413380447543375</v>
      </c>
      <c r="I998" s="55">
        <f t="shared" ref="I998:I1061" si="217">+(B998*G998)+($B$1644*H998)</f>
        <v>3042.2327430548276</v>
      </c>
      <c r="J998" s="33">
        <f t="shared" si="213"/>
        <v>3090.6912797644904</v>
      </c>
      <c r="K998" s="34">
        <f t="shared" si="214"/>
        <v>152.19127976449045</v>
      </c>
      <c r="L998" s="32">
        <f t="shared" ref="L998:L1061" si="218">+$L$99*B906</f>
        <v>29895600</v>
      </c>
      <c r="M998" s="32">
        <f t="shared" ref="M998:M1061" si="219">+($L$99*I906)</f>
        <v>30906912.797644906</v>
      </c>
      <c r="N998" s="34">
        <f t="shared" ref="N998:N1061" si="220">+$L$99*B998</f>
        <v>29385000</v>
      </c>
      <c r="O998" s="34">
        <f t="shared" ref="O998:O1061" si="221">+M998-L998</f>
        <v>1011312.7976449057</v>
      </c>
      <c r="P998" s="34">
        <f t="shared" ref="P998:P1061" si="222">+N998-L998</f>
        <v>-510600</v>
      </c>
      <c r="Q998" s="60">
        <f t="shared" si="210"/>
        <v>500712.79764490575</v>
      </c>
      <c r="R998" s="60">
        <f t="shared" ref="R998:R1061" si="223">+M998-L998</f>
        <v>1011312.7976449057</v>
      </c>
      <c r="S998" s="61">
        <f t="shared" si="215"/>
        <v>3.3828148545100474E-2</v>
      </c>
    </row>
    <row r="999" spans="1:19" x14ac:dyDescent="0.25">
      <c r="A999" s="7">
        <v>42630</v>
      </c>
      <c r="B999" s="9">
        <v>2956.58</v>
      </c>
      <c r="C999" t="e">
        <f>+VLOOKUP($A999,'USD X Barril WTI'!$A$6060:$B$8189,2,0)</f>
        <v>#N/A</v>
      </c>
      <c r="D999" s="36">
        <f>+IFERROR(VLOOKUP($A999,'TASA INTERVENCIÓN'!$A$9:$B$4757,2,0),D998)</f>
        <v>7.7499999999999999E-2</v>
      </c>
      <c r="E999" s="36">
        <v>5.0000000000000001E-3</v>
      </c>
      <c r="F999">
        <f t="shared" si="211"/>
        <v>7.2139303482587014E-2</v>
      </c>
      <c r="G999">
        <f t="shared" si="212"/>
        <v>1.0173237985910297</v>
      </c>
      <c r="H999" s="56">
        <f t="shared" si="216"/>
        <v>26.413380447543375</v>
      </c>
      <c r="I999" s="55">
        <f t="shared" si="217"/>
        <v>3060.6259573333537</v>
      </c>
      <c r="J999" s="33">
        <f t="shared" si="213"/>
        <v>3120.7289024172487</v>
      </c>
      <c r="K999" s="34">
        <f t="shared" si="214"/>
        <v>164.14890241724879</v>
      </c>
      <c r="L999" s="32">
        <f t="shared" si="218"/>
        <v>30191200</v>
      </c>
      <c r="M999" s="32">
        <f t="shared" si="219"/>
        <v>31207289.024172489</v>
      </c>
      <c r="N999" s="34">
        <f t="shared" si="220"/>
        <v>29565800</v>
      </c>
      <c r="O999" s="34">
        <f t="shared" si="221"/>
        <v>1016089.0241724886</v>
      </c>
      <c r="P999" s="34">
        <f t="shared" si="222"/>
        <v>-625400</v>
      </c>
      <c r="Q999" s="60">
        <f t="shared" si="210"/>
        <v>390689.0241724886</v>
      </c>
      <c r="R999" s="60">
        <f t="shared" si="223"/>
        <v>1016089.0241724886</v>
      </c>
      <c r="S999" s="61">
        <f t="shared" si="215"/>
        <v>3.365513872163043E-2</v>
      </c>
    </row>
    <row r="1000" spans="1:19" x14ac:dyDescent="0.25">
      <c r="A1000" s="7">
        <v>42631</v>
      </c>
      <c r="B1000" s="8">
        <v>2956.58</v>
      </c>
      <c r="C1000" t="e">
        <f>+VLOOKUP($A1000,'USD X Barril WTI'!$A$6060:$B$8189,2,0)</f>
        <v>#N/A</v>
      </c>
      <c r="D1000" s="36">
        <f>+IFERROR(VLOOKUP($A1000,'TASA INTERVENCIÓN'!$A$9:$B$4757,2,0),D999)</f>
        <v>7.7499999999999999E-2</v>
      </c>
      <c r="E1000" s="36">
        <v>5.0000000000000001E-3</v>
      </c>
      <c r="F1000">
        <f t="shared" si="211"/>
        <v>7.2139303482587014E-2</v>
      </c>
      <c r="G1000">
        <f t="shared" si="212"/>
        <v>1.0173237985910297</v>
      </c>
      <c r="H1000" s="56">
        <f t="shared" si="216"/>
        <v>26.413380447543375</v>
      </c>
      <c r="I1000" s="55">
        <f t="shared" si="217"/>
        <v>3060.6259573333537</v>
      </c>
      <c r="J1000" s="33">
        <f t="shared" si="213"/>
        <v>3112.3862474111879</v>
      </c>
      <c r="K1000" s="34">
        <f t="shared" si="214"/>
        <v>155.806247411188</v>
      </c>
      <c r="L1000" s="32">
        <f t="shared" si="218"/>
        <v>30109100</v>
      </c>
      <c r="M1000" s="32">
        <f t="shared" si="219"/>
        <v>31123862.474111877</v>
      </c>
      <c r="N1000" s="34">
        <f t="shared" si="220"/>
        <v>29565800</v>
      </c>
      <c r="O1000" s="34">
        <f t="shared" si="221"/>
        <v>1014762.4741118774</v>
      </c>
      <c r="P1000" s="34">
        <f t="shared" si="222"/>
        <v>-543300</v>
      </c>
      <c r="Q1000" s="60">
        <f t="shared" si="210"/>
        <v>471462.47411187738</v>
      </c>
      <c r="R1000" s="60">
        <f t="shared" si="223"/>
        <v>1014762.4741118774</v>
      </c>
      <c r="S1000" s="61">
        <f t="shared" si="215"/>
        <v>3.3702849773386695E-2</v>
      </c>
    </row>
    <row r="1001" spans="1:19" x14ac:dyDescent="0.25">
      <c r="A1001" s="7">
        <v>42632</v>
      </c>
      <c r="B1001" s="9">
        <v>2956.58</v>
      </c>
      <c r="C1001">
        <f>+VLOOKUP($A1001,'USD X Barril WTI'!$A$6060:$B$8189,2,0)</f>
        <v>43.34</v>
      </c>
      <c r="D1001" s="36">
        <f>+IFERROR(VLOOKUP($A1001,'TASA INTERVENCIÓN'!$A$9:$B$4757,2,0),D1000)</f>
        <v>7.7499999999999999E-2</v>
      </c>
      <c r="E1001" s="36">
        <v>5.0000000000000001E-3</v>
      </c>
      <c r="F1001">
        <f t="shared" si="211"/>
        <v>7.2139303482587014E-2</v>
      </c>
      <c r="G1001">
        <f t="shared" si="212"/>
        <v>1.0173237985910297</v>
      </c>
      <c r="H1001" s="56">
        <f t="shared" si="216"/>
        <v>26.413380447543375</v>
      </c>
      <c r="I1001" s="55">
        <f t="shared" si="217"/>
        <v>3060.6259573333537</v>
      </c>
      <c r="J1001" s="33">
        <f t="shared" si="213"/>
        <v>3112.3862474111879</v>
      </c>
      <c r="K1001" s="34">
        <f t="shared" si="214"/>
        <v>155.806247411188</v>
      </c>
      <c r="L1001" s="32">
        <f t="shared" si="218"/>
        <v>30109100</v>
      </c>
      <c r="M1001" s="32">
        <f t="shared" si="219"/>
        <v>31123862.474111877</v>
      </c>
      <c r="N1001" s="34">
        <f t="shared" si="220"/>
        <v>29565800</v>
      </c>
      <c r="O1001" s="34">
        <f t="shared" si="221"/>
        <v>1014762.4741118774</v>
      </c>
      <c r="P1001" s="34">
        <f t="shared" si="222"/>
        <v>-543300</v>
      </c>
      <c r="Q1001" s="60">
        <f t="shared" si="210"/>
        <v>471462.47411187738</v>
      </c>
      <c r="R1001" s="60">
        <f t="shared" si="223"/>
        <v>1014762.4741118774</v>
      </c>
      <c r="S1001" s="61">
        <f t="shared" si="215"/>
        <v>3.3702849773386695E-2</v>
      </c>
    </row>
    <row r="1002" spans="1:19" x14ac:dyDescent="0.25">
      <c r="A1002" s="7">
        <v>42633</v>
      </c>
      <c r="B1002" s="8">
        <v>2928.18</v>
      </c>
      <c r="C1002">
        <f>+VLOOKUP($A1002,'USD X Barril WTI'!$A$6060:$B$8189,2,0)</f>
        <v>43.85</v>
      </c>
      <c r="D1002" s="36">
        <f>+IFERROR(VLOOKUP($A1002,'TASA INTERVENCIÓN'!$A$9:$B$4757,2,0),D1001)</f>
        <v>7.7499999999999999E-2</v>
      </c>
      <c r="E1002" s="36">
        <v>5.0000000000000001E-3</v>
      </c>
      <c r="F1002">
        <f t="shared" si="211"/>
        <v>7.2139303482587014E-2</v>
      </c>
      <c r="G1002">
        <f t="shared" si="212"/>
        <v>1.0173237985910297</v>
      </c>
      <c r="H1002" s="56">
        <f t="shared" si="216"/>
        <v>26.413380447543375</v>
      </c>
      <c r="I1002" s="55">
        <f t="shared" si="217"/>
        <v>3031.733961453368</v>
      </c>
      <c r="J1002" s="33">
        <f t="shared" si="213"/>
        <v>3112.3862474111879</v>
      </c>
      <c r="K1002" s="34">
        <f t="shared" si="214"/>
        <v>184.20624741118809</v>
      </c>
      <c r="L1002" s="32">
        <f t="shared" si="218"/>
        <v>30109100</v>
      </c>
      <c r="M1002" s="32">
        <f t="shared" si="219"/>
        <v>31123862.474111877</v>
      </c>
      <c r="N1002" s="34">
        <f t="shared" si="220"/>
        <v>29281800</v>
      </c>
      <c r="O1002" s="34">
        <f t="shared" si="221"/>
        <v>1014762.4741118774</v>
      </c>
      <c r="P1002" s="34">
        <f t="shared" si="222"/>
        <v>-827300</v>
      </c>
      <c r="Q1002" s="60">
        <f t="shared" si="210"/>
        <v>187462.47411187738</v>
      </c>
      <c r="R1002" s="60">
        <f t="shared" si="223"/>
        <v>1014762.4741118774</v>
      </c>
      <c r="S1002" s="61">
        <f t="shared" si="215"/>
        <v>3.3702849773386695E-2</v>
      </c>
    </row>
    <row r="1003" spans="1:19" x14ac:dyDescent="0.25">
      <c r="A1003" s="7">
        <v>42634</v>
      </c>
      <c r="B1003" s="9">
        <v>2911.11</v>
      </c>
      <c r="C1003">
        <f>+VLOOKUP($A1003,'USD X Barril WTI'!$A$6060:$B$8189,2,0)</f>
        <v>45.33</v>
      </c>
      <c r="D1003" s="36">
        <f>+IFERROR(VLOOKUP($A1003,'TASA INTERVENCIÓN'!$A$9:$B$4757,2,0),D1002)</f>
        <v>7.7499999999999999E-2</v>
      </c>
      <c r="E1003" s="36">
        <v>5.0000000000000001E-3</v>
      </c>
      <c r="F1003">
        <f t="shared" si="211"/>
        <v>7.2139303482587014E-2</v>
      </c>
      <c r="G1003">
        <f t="shared" si="212"/>
        <v>1.0173237985910297</v>
      </c>
      <c r="H1003" s="56">
        <f t="shared" si="216"/>
        <v>26.413380447543375</v>
      </c>
      <c r="I1003" s="55">
        <f t="shared" si="217"/>
        <v>3014.3682442114196</v>
      </c>
      <c r="J1003" s="33">
        <f t="shared" si="213"/>
        <v>3073.8332229373841</v>
      </c>
      <c r="K1003" s="34">
        <f t="shared" si="214"/>
        <v>162.72322293738398</v>
      </c>
      <c r="L1003" s="32">
        <f t="shared" si="218"/>
        <v>29729699.999999996</v>
      </c>
      <c r="M1003" s="32">
        <f t="shared" si="219"/>
        <v>30738332.229373842</v>
      </c>
      <c r="N1003" s="34">
        <f t="shared" si="220"/>
        <v>29111100</v>
      </c>
      <c r="O1003" s="34">
        <f t="shared" si="221"/>
        <v>1008632.2293738462</v>
      </c>
      <c r="P1003" s="34">
        <f t="shared" si="222"/>
        <v>-618599.99999999627</v>
      </c>
      <c r="Q1003" s="60">
        <f t="shared" si="210"/>
        <v>390032.22937384993</v>
      </c>
      <c r="R1003" s="60">
        <f t="shared" si="223"/>
        <v>1008632.2293738462</v>
      </c>
      <c r="S1003" s="61">
        <f t="shared" si="215"/>
        <v>3.3926754369329203E-2</v>
      </c>
    </row>
    <row r="1004" spans="1:19" x14ac:dyDescent="0.25">
      <c r="A1004" s="7">
        <v>42635</v>
      </c>
      <c r="B1004" s="8">
        <v>2894.15</v>
      </c>
      <c r="C1004">
        <f>+VLOOKUP($A1004,'USD X Barril WTI'!$A$6060:$B$8189,2,0)</f>
        <v>46.1</v>
      </c>
      <c r="D1004" s="36">
        <f>+IFERROR(VLOOKUP($A1004,'TASA INTERVENCIÓN'!$A$9:$B$4757,2,0),D1003)</f>
        <v>7.7499999999999999E-2</v>
      </c>
      <c r="E1004" s="36">
        <v>5.0000000000000001E-3</v>
      </c>
      <c r="F1004">
        <f t="shared" si="211"/>
        <v>7.2139303482587014E-2</v>
      </c>
      <c r="G1004">
        <f t="shared" si="212"/>
        <v>1.0173237985910297</v>
      </c>
      <c r="H1004" s="56">
        <f t="shared" si="216"/>
        <v>26.413380447543375</v>
      </c>
      <c r="I1004" s="55">
        <f t="shared" si="217"/>
        <v>2997.1144325873156</v>
      </c>
      <c r="J1004" s="33">
        <f t="shared" si="213"/>
        <v>3077.2068666182759</v>
      </c>
      <c r="K1004" s="34">
        <f t="shared" si="214"/>
        <v>183.05686661827576</v>
      </c>
      <c r="L1004" s="32">
        <f t="shared" si="218"/>
        <v>29762900</v>
      </c>
      <c r="M1004" s="32">
        <f t="shared" si="219"/>
        <v>30772068.66618276</v>
      </c>
      <c r="N1004" s="34">
        <f t="shared" si="220"/>
        <v>28941500</v>
      </c>
      <c r="O1004" s="34">
        <f t="shared" si="221"/>
        <v>1009168.6661827601</v>
      </c>
      <c r="P1004" s="34">
        <f t="shared" si="222"/>
        <v>-821400</v>
      </c>
      <c r="Q1004" s="60">
        <f t="shared" ref="Q1004:Q1067" si="224">+IF(P1004&gt;0,M1004-L1004,O1004+P1004)</f>
        <v>187768.66618276015</v>
      </c>
      <c r="R1004" s="60">
        <f t="shared" si="223"/>
        <v>1009168.6661827601</v>
      </c>
      <c r="S1004" s="61">
        <f t="shared" si="215"/>
        <v>3.390693333588999E-2</v>
      </c>
    </row>
    <row r="1005" spans="1:19" x14ac:dyDescent="0.25">
      <c r="A1005" s="7">
        <v>42636</v>
      </c>
      <c r="B1005" s="9">
        <v>2862.52</v>
      </c>
      <c r="C1005">
        <f>+VLOOKUP($A1005,'USD X Barril WTI'!$A$6060:$B$8189,2,0)</f>
        <v>44.36</v>
      </c>
      <c r="D1005" s="36">
        <f>+IFERROR(VLOOKUP($A1005,'TASA INTERVENCIÓN'!$A$9:$B$4757,2,0),D1004)</f>
        <v>7.7499999999999999E-2</v>
      </c>
      <c r="E1005" s="36">
        <v>5.0000000000000001E-3</v>
      </c>
      <c r="F1005">
        <f t="shared" si="211"/>
        <v>7.2139303482587014E-2</v>
      </c>
      <c r="G1005">
        <f t="shared" si="212"/>
        <v>1.0173237985910297</v>
      </c>
      <c r="H1005" s="56">
        <f t="shared" si="216"/>
        <v>26.413380447543375</v>
      </c>
      <c r="I1005" s="55">
        <f t="shared" si="217"/>
        <v>2964.9364808378814</v>
      </c>
      <c r="J1005" s="33">
        <f t="shared" si="213"/>
        <v>3046.1740868610113</v>
      </c>
      <c r="K1005" s="34">
        <f t="shared" si="214"/>
        <v>183.65408686101136</v>
      </c>
      <c r="L1005" s="32">
        <f t="shared" si="218"/>
        <v>29440600</v>
      </c>
      <c r="M1005" s="32">
        <f t="shared" si="219"/>
        <v>30461740.868610114</v>
      </c>
      <c r="N1005" s="34">
        <f t="shared" si="220"/>
        <v>28625200</v>
      </c>
      <c r="O1005" s="34">
        <f t="shared" si="221"/>
        <v>1021140.8686101139</v>
      </c>
      <c r="P1005" s="34">
        <f t="shared" si="222"/>
        <v>-815400</v>
      </c>
      <c r="Q1005" s="60">
        <f t="shared" si="224"/>
        <v>205740.86861011386</v>
      </c>
      <c r="R1005" s="60">
        <f t="shared" si="223"/>
        <v>1021140.8686101139</v>
      </c>
      <c r="S1005" s="61">
        <f t="shared" si="215"/>
        <v>3.4684784569951492E-2</v>
      </c>
    </row>
    <row r="1006" spans="1:19" x14ac:dyDescent="0.25">
      <c r="A1006" s="7">
        <v>42637</v>
      </c>
      <c r="B1006" s="8">
        <v>2917.95</v>
      </c>
      <c r="C1006" t="e">
        <f>+VLOOKUP($A1006,'USD X Barril WTI'!$A$6060:$B$8189,2,0)</f>
        <v>#N/A</v>
      </c>
      <c r="D1006" s="36">
        <f>+IFERROR(VLOOKUP($A1006,'TASA INTERVENCIÓN'!$A$9:$B$4757,2,0),D1005)</f>
        <v>7.7499999999999999E-2</v>
      </c>
      <c r="E1006" s="36">
        <v>5.0000000000000001E-3</v>
      </c>
      <c r="F1006">
        <f t="shared" si="211"/>
        <v>7.2139303482587014E-2</v>
      </c>
      <c r="G1006">
        <f t="shared" si="212"/>
        <v>1.0173237985910297</v>
      </c>
      <c r="H1006" s="56">
        <f t="shared" si="216"/>
        <v>26.413380447543375</v>
      </c>
      <c r="I1006" s="55">
        <f t="shared" si="217"/>
        <v>3021.3267389937819</v>
      </c>
      <c r="J1006" s="33">
        <f t="shared" si="213"/>
        <v>2998.8651152105717</v>
      </c>
      <c r="K1006" s="34">
        <f t="shared" si="214"/>
        <v>80.915115210571912</v>
      </c>
      <c r="L1006" s="32">
        <f t="shared" si="218"/>
        <v>28975300.000000004</v>
      </c>
      <c r="M1006" s="32">
        <f t="shared" si="219"/>
        <v>29988651.152105719</v>
      </c>
      <c r="N1006" s="34">
        <f t="shared" si="220"/>
        <v>29179500</v>
      </c>
      <c r="O1006" s="34">
        <f t="shared" si="221"/>
        <v>1013351.1521057151</v>
      </c>
      <c r="P1006" s="34">
        <f t="shared" si="222"/>
        <v>204199.99999999627</v>
      </c>
      <c r="Q1006" s="60">
        <f t="shared" si="224"/>
        <v>1013351.1521057151</v>
      </c>
      <c r="R1006" s="60">
        <f t="shared" si="223"/>
        <v>1013351.1521057151</v>
      </c>
      <c r="S1006" s="61">
        <f t="shared" si="215"/>
        <v>3.4972930465110456E-2</v>
      </c>
    </row>
    <row r="1007" spans="1:19" x14ac:dyDescent="0.25">
      <c r="A1007" s="7">
        <v>42638</v>
      </c>
      <c r="B1007" s="9">
        <v>2917.95</v>
      </c>
      <c r="C1007" t="e">
        <f>+VLOOKUP($A1007,'USD X Barril WTI'!$A$6060:$B$8189,2,0)</f>
        <v>#N/A</v>
      </c>
      <c r="D1007" s="36">
        <f>+IFERROR(VLOOKUP($A1007,'TASA INTERVENCIÓN'!$A$9:$B$4757,2,0),D1006)</f>
        <v>7.7499999999999999E-2</v>
      </c>
      <c r="E1007" s="36">
        <v>5.0000000000000001E-3</v>
      </c>
      <c r="F1007">
        <f t="shared" si="211"/>
        <v>7.2139303482587014E-2</v>
      </c>
      <c r="G1007">
        <f t="shared" si="212"/>
        <v>1.0173237985910297</v>
      </c>
      <c r="H1007" s="56">
        <f t="shared" si="216"/>
        <v>26.413380447543375</v>
      </c>
      <c r="I1007" s="55">
        <f t="shared" si="217"/>
        <v>3021.3267389937819</v>
      </c>
      <c r="J1007" s="33">
        <f t="shared" si="213"/>
        <v>3075.51724013485</v>
      </c>
      <c r="K1007" s="34">
        <f t="shared" si="214"/>
        <v>157.56724013485018</v>
      </c>
      <c r="L1007" s="32">
        <f t="shared" si="218"/>
        <v>29729200</v>
      </c>
      <c r="M1007" s="32">
        <f t="shared" si="219"/>
        <v>30755172.401348501</v>
      </c>
      <c r="N1007" s="34">
        <f t="shared" si="220"/>
        <v>29179500</v>
      </c>
      <c r="O1007" s="34">
        <f t="shared" si="221"/>
        <v>1025972.4013485014</v>
      </c>
      <c r="P1007" s="34">
        <f t="shared" si="222"/>
        <v>-549700</v>
      </c>
      <c r="Q1007" s="60">
        <f t="shared" si="224"/>
        <v>476272.40134850144</v>
      </c>
      <c r="R1007" s="60">
        <f t="shared" si="223"/>
        <v>1025972.4013485014</v>
      </c>
      <c r="S1007" s="61">
        <f t="shared" si="215"/>
        <v>3.4510595688700046E-2</v>
      </c>
    </row>
    <row r="1008" spans="1:19" x14ac:dyDescent="0.25">
      <c r="A1008" s="7">
        <v>42639</v>
      </c>
      <c r="B1008" s="8">
        <v>2917.95</v>
      </c>
      <c r="C1008">
        <f>+VLOOKUP($A1008,'USD X Barril WTI'!$A$6060:$B$8189,2,0)</f>
        <v>45.6</v>
      </c>
      <c r="D1008" s="36">
        <f>+IFERROR(VLOOKUP($A1008,'TASA INTERVENCIÓN'!$A$9:$B$4757,2,0),D1007)</f>
        <v>7.7499999999999999E-2</v>
      </c>
      <c r="E1008" s="36">
        <v>5.0000000000000001E-3</v>
      </c>
      <c r="F1008">
        <f t="shared" si="211"/>
        <v>7.2139303482587014E-2</v>
      </c>
      <c r="G1008">
        <f t="shared" si="212"/>
        <v>1.0173237985910297</v>
      </c>
      <c r="H1008" s="56">
        <f t="shared" si="216"/>
        <v>26.413380447543375</v>
      </c>
      <c r="I1008" s="55">
        <f t="shared" si="217"/>
        <v>3021.3267389937819</v>
      </c>
      <c r="J1008" s="33">
        <f t="shared" si="213"/>
        <v>3075.51724013485</v>
      </c>
      <c r="K1008" s="34">
        <f t="shared" si="214"/>
        <v>157.56724013485018</v>
      </c>
      <c r="L1008" s="32">
        <f t="shared" si="218"/>
        <v>29729200</v>
      </c>
      <c r="M1008" s="32">
        <f t="shared" si="219"/>
        <v>30755172.401348501</v>
      </c>
      <c r="N1008" s="34">
        <f t="shared" si="220"/>
        <v>29179500</v>
      </c>
      <c r="O1008" s="34">
        <f t="shared" si="221"/>
        <v>1025972.4013485014</v>
      </c>
      <c r="P1008" s="34">
        <f t="shared" si="222"/>
        <v>-549700</v>
      </c>
      <c r="Q1008" s="60">
        <f t="shared" si="224"/>
        <v>476272.40134850144</v>
      </c>
      <c r="R1008" s="60">
        <f t="shared" si="223"/>
        <v>1025972.4013485014</v>
      </c>
      <c r="S1008" s="61">
        <f t="shared" si="215"/>
        <v>3.4510595688700046E-2</v>
      </c>
    </row>
    <row r="1009" spans="1:19" x14ac:dyDescent="0.25">
      <c r="A1009" s="7">
        <v>42640</v>
      </c>
      <c r="B1009" s="9">
        <v>2917.58</v>
      </c>
      <c r="C1009">
        <f>+VLOOKUP($A1009,'USD X Barril WTI'!$A$6060:$B$8189,2,0)</f>
        <v>44.65</v>
      </c>
      <c r="D1009" s="36">
        <f>+IFERROR(VLOOKUP($A1009,'TASA INTERVENCIÓN'!$A$9:$B$4757,2,0),D1008)</f>
        <v>7.7499999999999999E-2</v>
      </c>
      <c r="E1009" s="36">
        <v>5.0000000000000001E-3</v>
      </c>
      <c r="F1009">
        <f t="shared" si="211"/>
        <v>7.2139303482587014E-2</v>
      </c>
      <c r="G1009">
        <f t="shared" si="212"/>
        <v>1.0173237985910297</v>
      </c>
      <c r="H1009" s="56">
        <f t="shared" si="216"/>
        <v>26.413380447543375</v>
      </c>
      <c r="I1009" s="55">
        <f t="shared" si="217"/>
        <v>3020.9503291883034</v>
      </c>
      <c r="J1009" s="33">
        <f t="shared" si="213"/>
        <v>3075.51724013485</v>
      </c>
      <c r="K1009" s="34">
        <f t="shared" si="214"/>
        <v>157.93724013485007</v>
      </c>
      <c r="L1009" s="32">
        <f t="shared" si="218"/>
        <v>29729200</v>
      </c>
      <c r="M1009" s="32">
        <f t="shared" si="219"/>
        <v>30755172.401348501</v>
      </c>
      <c r="N1009" s="34">
        <f t="shared" si="220"/>
        <v>29175800</v>
      </c>
      <c r="O1009" s="34">
        <f t="shared" si="221"/>
        <v>1025972.4013485014</v>
      </c>
      <c r="P1009" s="34">
        <f t="shared" si="222"/>
        <v>-553400</v>
      </c>
      <c r="Q1009" s="60">
        <f t="shared" si="224"/>
        <v>472572.40134850144</v>
      </c>
      <c r="R1009" s="60">
        <f t="shared" si="223"/>
        <v>1025972.4013485014</v>
      </c>
      <c r="S1009" s="61">
        <f t="shared" si="215"/>
        <v>3.4510595688700046E-2</v>
      </c>
    </row>
    <row r="1010" spans="1:19" x14ac:dyDescent="0.25">
      <c r="A1010" s="7">
        <v>42641</v>
      </c>
      <c r="B1010" s="8">
        <v>2921.99</v>
      </c>
      <c r="C1010">
        <f>+VLOOKUP($A1010,'USD X Barril WTI'!$A$6060:$B$8189,2,0)</f>
        <v>47.07</v>
      </c>
      <c r="D1010" s="36">
        <f>+IFERROR(VLOOKUP($A1010,'TASA INTERVENCIÓN'!$A$9:$B$4757,2,0),D1009)</f>
        <v>7.7499999999999999E-2</v>
      </c>
      <c r="E1010" s="36">
        <v>5.0000000000000001E-3</v>
      </c>
      <c r="F1010">
        <f t="shared" si="211"/>
        <v>7.2139303482587014E-2</v>
      </c>
      <c r="G1010">
        <f t="shared" si="212"/>
        <v>1.0173237985910297</v>
      </c>
      <c r="H1010" s="56">
        <f t="shared" si="216"/>
        <v>26.413380447543375</v>
      </c>
      <c r="I1010" s="55">
        <f t="shared" si="217"/>
        <v>3025.4367271400897</v>
      </c>
      <c r="J1010" s="33">
        <f t="shared" si="213"/>
        <v>3126.2119602399634</v>
      </c>
      <c r="K1010" s="34">
        <f t="shared" si="214"/>
        <v>204.22196023996366</v>
      </c>
      <c r="L1010" s="32">
        <f t="shared" si="218"/>
        <v>30227800.000000004</v>
      </c>
      <c r="M1010" s="32">
        <f t="shared" si="219"/>
        <v>31262119.602399636</v>
      </c>
      <c r="N1010" s="34">
        <f t="shared" si="220"/>
        <v>29219899.999999996</v>
      </c>
      <c r="O1010" s="34">
        <f t="shared" si="221"/>
        <v>1034319.6023996323</v>
      </c>
      <c r="P1010" s="34">
        <f t="shared" si="222"/>
        <v>-1007900.0000000075</v>
      </c>
      <c r="Q1010" s="60">
        <f t="shared" si="224"/>
        <v>26419.602399624884</v>
      </c>
      <c r="R1010" s="60">
        <f t="shared" si="223"/>
        <v>1034319.6023996323</v>
      </c>
      <c r="S1010" s="61">
        <f t="shared" si="215"/>
        <v>3.4217495232852946E-2</v>
      </c>
    </row>
    <row r="1011" spans="1:19" x14ac:dyDescent="0.25">
      <c r="A1011" s="7">
        <v>42642</v>
      </c>
      <c r="B1011" s="9">
        <v>2914.11</v>
      </c>
      <c r="C1011">
        <f>+VLOOKUP($A1011,'USD X Barril WTI'!$A$6060:$B$8189,2,0)</f>
        <v>47.72</v>
      </c>
      <c r="D1011" s="36">
        <f>+IFERROR(VLOOKUP($A1011,'TASA INTERVENCIÓN'!$A$9:$B$4757,2,0),D1010)</f>
        <v>7.7499999999999999E-2</v>
      </c>
      <c r="E1011" s="36">
        <v>5.0000000000000001E-3</v>
      </c>
      <c r="F1011">
        <f t="shared" si="211"/>
        <v>7.2139303482587014E-2</v>
      </c>
      <c r="G1011">
        <f t="shared" si="212"/>
        <v>1.0173237985910297</v>
      </c>
      <c r="H1011" s="56">
        <f t="shared" si="216"/>
        <v>26.413380447543375</v>
      </c>
      <c r="I1011" s="55">
        <f t="shared" si="217"/>
        <v>3017.4202156071924</v>
      </c>
      <c r="J1011" s="33">
        <f t="shared" si="213"/>
        <v>3108.3173137527992</v>
      </c>
      <c r="K1011" s="34">
        <f t="shared" si="214"/>
        <v>194.20731375279911</v>
      </c>
      <c r="L1011" s="32">
        <f t="shared" si="218"/>
        <v>30051800</v>
      </c>
      <c r="M1011" s="32">
        <f t="shared" si="219"/>
        <v>31083173.137527991</v>
      </c>
      <c r="N1011" s="34">
        <f t="shared" si="220"/>
        <v>29141100</v>
      </c>
      <c r="O1011" s="34">
        <f t="shared" si="221"/>
        <v>1031373.1375279911</v>
      </c>
      <c r="P1011" s="34">
        <f t="shared" si="222"/>
        <v>-910700</v>
      </c>
      <c r="Q1011" s="60">
        <f t="shared" si="224"/>
        <v>120673.13752799109</v>
      </c>
      <c r="R1011" s="60">
        <f t="shared" si="223"/>
        <v>1031373.1375279911</v>
      </c>
      <c r="S1011" s="61">
        <f t="shared" si="215"/>
        <v>3.4319845650776032E-2</v>
      </c>
    </row>
    <row r="1012" spans="1:19" x14ac:dyDescent="0.25">
      <c r="A1012" s="7">
        <v>42643</v>
      </c>
      <c r="B1012" s="8">
        <v>2879.95</v>
      </c>
      <c r="C1012">
        <f>+VLOOKUP($A1012,'USD X Barril WTI'!$A$6060:$B$8189,2,0)</f>
        <v>47.72</v>
      </c>
      <c r="D1012" s="36">
        <f>+IFERROR(VLOOKUP($A1012,'TASA INTERVENCIÓN'!$A$9:$B$4757,2,0),D1011)</f>
        <v>7.7499999999999999E-2</v>
      </c>
      <c r="E1012" s="36">
        <v>5.0000000000000001E-3</v>
      </c>
      <c r="F1012">
        <f t="shared" si="211"/>
        <v>7.2139303482587014E-2</v>
      </c>
      <c r="G1012">
        <f t="shared" si="212"/>
        <v>1.0173237985910297</v>
      </c>
      <c r="H1012" s="56">
        <f t="shared" si="216"/>
        <v>26.413380447543375</v>
      </c>
      <c r="I1012" s="55">
        <f t="shared" si="217"/>
        <v>2982.6684346473226</v>
      </c>
      <c r="J1012" s="33">
        <f t="shared" si="213"/>
        <v>3017.7968378009687</v>
      </c>
      <c r="K1012" s="34">
        <f t="shared" si="214"/>
        <v>137.84683780096884</v>
      </c>
      <c r="L1012" s="32">
        <f t="shared" si="218"/>
        <v>29161500</v>
      </c>
      <c r="M1012" s="32">
        <f t="shared" si="219"/>
        <v>30177968.378009688</v>
      </c>
      <c r="N1012" s="34">
        <f t="shared" si="220"/>
        <v>28799500</v>
      </c>
      <c r="O1012" s="34">
        <f t="shared" si="221"/>
        <v>1016468.3780096881</v>
      </c>
      <c r="P1012" s="34">
        <f t="shared" si="222"/>
        <v>-362000</v>
      </c>
      <c r="Q1012" s="60">
        <f t="shared" si="224"/>
        <v>654468.37800968811</v>
      </c>
      <c r="R1012" s="60">
        <f t="shared" si="223"/>
        <v>1016468.3780096881</v>
      </c>
      <c r="S1012" s="61">
        <f t="shared" si="215"/>
        <v>3.485651897226439E-2</v>
      </c>
    </row>
    <row r="1013" spans="1:19" x14ac:dyDescent="0.25">
      <c r="A1013" s="7">
        <v>42644</v>
      </c>
      <c r="B1013" s="9">
        <v>2880.08</v>
      </c>
      <c r="C1013" t="e">
        <f>+VLOOKUP($A1013,'USD X Barril WTI'!$A$6060:$B$8189,2,0)</f>
        <v>#N/A</v>
      </c>
      <c r="D1013" s="36">
        <f>+IFERROR(VLOOKUP($A1013,'TASA INTERVENCIÓN'!$A$9:$B$4757,2,0),D1012)</f>
        <v>7.7499999999999999E-2</v>
      </c>
      <c r="E1013" s="36">
        <v>5.0000000000000001E-3</v>
      </c>
      <c r="F1013">
        <f t="shared" si="211"/>
        <v>7.2139303482587014E-2</v>
      </c>
      <c r="G1013">
        <f t="shared" si="212"/>
        <v>1.0173237985910297</v>
      </c>
      <c r="H1013" s="56">
        <f t="shared" si="216"/>
        <v>26.413380447543375</v>
      </c>
      <c r="I1013" s="55">
        <f t="shared" si="217"/>
        <v>2982.8006867411395</v>
      </c>
      <c r="J1013" s="33">
        <f t="shared" si="213"/>
        <v>3020.7047178551334</v>
      </c>
      <c r="K1013" s="34">
        <f t="shared" si="214"/>
        <v>140.62471785513344</v>
      </c>
      <c r="L1013" s="32">
        <f t="shared" si="218"/>
        <v>29190100.000000004</v>
      </c>
      <c r="M1013" s="32">
        <f t="shared" si="219"/>
        <v>30207047.178551335</v>
      </c>
      <c r="N1013" s="34">
        <f t="shared" si="220"/>
        <v>28800800</v>
      </c>
      <c r="O1013" s="34">
        <f t="shared" si="221"/>
        <v>1016947.1785513312</v>
      </c>
      <c r="P1013" s="34">
        <f t="shared" si="222"/>
        <v>-389300.00000000373</v>
      </c>
      <c r="Q1013" s="60">
        <f t="shared" si="224"/>
        <v>627647.17855132744</v>
      </c>
      <c r="R1013" s="60">
        <f t="shared" si="223"/>
        <v>1016947.1785513312</v>
      </c>
      <c r="S1013" s="61">
        <f t="shared" si="215"/>
        <v>3.4838769944307527E-2</v>
      </c>
    </row>
    <row r="1014" spans="1:19" x14ac:dyDescent="0.25">
      <c r="A1014" s="7">
        <v>42645</v>
      </c>
      <c r="B1014" s="8">
        <v>2880.08</v>
      </c>
      <c r="C1014" t="e">
        <f>+VLOOKUP($A1014,'USD X Barril WTI'!$A$6060:$B$8189,2,0)</f>
        <v>#N/A</v>
      </c>
      <c r="D1014" s="36">
        <f>+IFERROR(VLOOKUP($A1014,'TASA INTERVENCIÓN'!$A$9:$B$4757,2,0),D1013)</f>
        <v>7.7499999999999999E-2</v>
      </c>
      <c r="E1014" s="36">
        <v>5.0000000000000001E-3</v>
      </c>
      <c r="F1014">
        <f t="shared" si="211"/>
        <v>7.2139303482587014E-2</v>
      </c>
      <c r="G1014">
        <f t="shared" si="212"/>
        <v>1.0173237985910297</v>
      </c>
      <c r="H1014" s="56">
        <f t="shared" si="216"/>
        <v>26.413380447543375</v>
      </c>
      <c r="I1014" s="55">
        <f t="shared" si="217"/>
        <v>2982.8006867411395</v>
      </c>
      <c r="J1014" s="33">
        <f t="shared" si="213"/>
        <v>3015.9972057394757</v>
      </c>
      <c r="K1014" s="34">
        <f t="shared" si="214"/>
        <v>135.91720573947578</v>
      </c>
      <c r="L1014" s="32">
        <f t="shared" si="218"/>
        <v>29143800</v>
      </c>
      <c r="M1014" s="32">
        <f t="shared" si="219"/>
        <v>30159972.057394758</v>
      </c>
      <c r="N1014" s="34">
        <f t="shared" si="220"/>
        <v>28800800</v>
      </c>
      <c r="O1014" s="34">
        <f t="shared" si="221"/>
        <v>1016172.0573947579</v>
      </c>
      <c r="P1014" s="34">
        <f t="shared" si="222"/>
        <v>-343000</v>
      </c>
      <c r="Q1014" s="60">
        <f t="shared" si="224"/>
        <v>673172.05739475787</v>
      </c>
      <c r="R1014" s="60">
        <f t="shared" si="223"/>
        <v>1016172.0573947579</v>
      </c>
      <c r="S1014" s="61">
        <f t="shared" si="215"/>
        <v>3.4867520961396864E-2</v>
      </c>
    </row>
    <row r="1015" spans="1:19" x14ac:dyDescent="0.25">
      <c r="A1015" s="7">
        <v>42646</v>
      </c>
      <c r="B1015" s="9">
        <v>2880.08</v>
      </c>
      <c r="C1015">
        <f>+VLOOKUP($A1015,'USD X Barril WTI'!$A$6060:$B$8189,2,0)</f>
        <v>48.8</v>
      </c>
      <c r="D1015" s="36">
        <f>+IFERROR(VLOOKUP($A1015,'TASA INTERVENCIÓN'!$A$9:$B$4757,2,0),D1014)</f>
        <v>7.7499999999999999E-2</v>
      </c>
      <c r="E1015" s="36">
        <v>5.0000000000000001E-3</v>
      </c>
      <c r="F1015">
        <f t="shared" si="211"/>
        <v>7.2139303482587014E-2</v>
      </c>
      <c r="G1015">
        <f t="shared" si="212"/>
        <v>1.0173237985910297</v>
      </c>
      <c r="H1015" s="56">
        <f t="shared" si="216"/>
        <v>26.413380447543375</v>
      </c>
      <c r="I1015" s="55">
        <f t="shared" si="217"/>
        <v>2982.8006867411395</v>
      </c>
      <c r="J1015" s="33">
        <f t="shared" si="213"/>
        <v>3015.9972057394757</v>
      </c>
      <c r="K1015" s="34">
        <f t="shared" si="214"/>
        <v>135.91720573947578</v>
      </c>
      <c r="L1015" s="32">
        <f t="shared" si="218"/>
        <v>29143800</v>
      </c>
      <c r="M1015" s="32">
        <f t="shared" si="219"/>
        <v>30159972.057394758</v>
      </c>
      <c r="N1015" s="34">
        <f t="shared" si="220"/>
        <v>28800800</v>
      </c>
      <c r="O1015" s="34">
        <f t="shared" si="221"/>
        <v>1016172.0573947579</v>
      </c>
      <c r="P1015" s="34">
        <f t="shared" si="222"/>
        <v>-343000</v>
      </c>
      <c r="Q1015" s="60">
        <f t="shared" si="224"/>
        <v>673172.05739475787</v>
      </c>
      <c r="R1015" s="60">
        <f t="shared" si="223"/>
        <v>1016172.0573947579</v>
      </c>
      <c r="S1015" s="61">
        <f t="shared" si="215"/>
        <v>3.4867520961396864E-2</v>
      </c>
    </row>
    <row r="1016" spans="1:19" x14ac:dyDescent="0.25">
      <c r="A1016" s="7">
        <v>42647</v>
      </c>
      <c r="B1016" s="8">
        <v>2937.23</v>
      </c>
      <c r="C1016">
        <f>+VLOOKUP($A1016,'USD X Barril WTI'!$A$6060:$B$8189,2,0)</f>
        <v>48.67</v>
      </c>
      <c r="D1016" s="36">
        <f>+IFERROR(VLOOKUP($A1016,'TASA INTERVENCIÓN'!$A$9:$B$4757,2,0),D1015)</f>
        <v>7.7499999999999999E-2</v>
      </c>
      <c r="E1016" s="36">
        <v>5.0000000000000001E-3</v>
      </c>
      <c r="F1016">
        <f t="shared" si="211"/>
        <v>7.2139303482587014E-2</v>
      </c>
      <c r="G1016">
        <f t="shared" si="212"/>
        <v>1.0173237985910297</v>
      </c>
      <c r="H1016" s="56">
        <f t="shared" si="216"/>
        <v>26.413380447543375</v>
      </c>
      <c r="I1016" s="55">
        <f t="shared" si="217"/>
        <v>3040.9407418306173</v>
      </c>
      <c r="J1016" s="33">
        <f t="shared" si="213"/>
        <v>3015.9972057394757</v>
      </c>
      <c r="K1016" s="34">
        <f t="shared" si="214"/>
        <v>78.767205739475685</v>
      </c>
      <c r="L1016" s="32">
        <f t="shared" si="218"/>
        <v>29143800</v>
      </c>
      <c r="M1016" s="32">
        <f t="shared" si="219"/>
        <v>30159972.057394758</v>
      </c>
      <c r="N1016" s="34">
        <f t="shared" si="220"/>
        <v>29372300</v>
      </c>
      <c r="O1016" s="34">
        <f t="shared" si="221"/>
        <v>1016172.0573947579</v>
      </c>
      <c r="P1016" s="34">
        <f t="shared" si="222"/>
        <v>228500</v>
      </c>
      <c r="Q1016" s="60">
        <f t="shared" si="224"/>
        <v>1016172.0573947579</v>
      </c>
      <c r="R1016" s="60">
        <f t="shared" si="223"/>
        <v>1016172.0573947579</v>
      </c>
      <c r="S1016" s="61">
        <f t="shared" si="215"/>
        <v>3.4867520961396864E-2</v>
      </c>
    </row>
    <row r="1017" spans="1:19" x14ac:dyDescent="0.25">
      <c r="A1017" s="7">
        <v>42648</v>
      </c>
      <c r="B1017" s="9">
        <v>2963.06</v>
      </c>
      <c r="C1017">
        <f>+VLOOKUP($A1017,'USD X Barril WTI'!$A$6060:$B$8189,2,0)</f>
        <v>49.75</v>
      </c>
      <c r="D1017" s="36">
        <f>+IFERROR(VLOOKUP($A1017,'TASA INTERVENCIÓN'!$A$9:$B$4757,2,0),D1016)</f>
        <v>7.7499999999999999E-2</v>
      </c>
      <c r="E1017" s="36">
        <v>5.0000000000000001E-3</v>
      </c>
      <c r="F1017">
        <f t="shared" si="211"/>
        <v>7.2139303482587014E-2</v>
      </c>
      <c r="G1017">
        <f t="shared" si="212"/>
        <v>1.0173237985910297</v>
      </c>
      <c r="H1017" s="56">
        <f t="shared" si="216"/>
        <v>26.413380447543375</v>
      </c>
      <c r="I1017" s="55">
        <f t="shared" si="217"/>
        <v>3067.2182155482233</v>
      </c>
      <c r="J1017" s="33">
        <f t="shared" si="213"/>
        <v>3015.9972057394757</v>
      </c>
      <c r="K1017" s="34">
        <f t="shared" si="214"/>
        <v>52.937205739475758</v>
      </c>
      <c r="L1017" s="32">
        <f t="shared" si="218"/>
        <v>29143800</v>
      </c>
      <c r="M1017" s="32">
        <f t="shared" si="219"/>
        <v>30159972.057394758</v>
      </c>
      <c r="N1017" s="34">
        <f t="shared" si="220"/>
        <v>29630600</v>
      </c>
      <c r="O1017" s="34">
        <f t="shared" si="221"/>
        <v>1016172.0573947579</v>
      </c>
      <c r="P1017" s="34">
        <f t="shared" si="222"/>
        <v>486800</v>
      </c>
      <c r="Q1017" s="60">
        <f t="shared" si="224"/>
        <v>1016172.0573947579</v>
      </c>
      <c r="R1017" s="60">
        <f t="shared" si="223"/>
        <v>1016172.0573947579</v>
      </c>
      <c r="S1017" s="61">
        <f t="shared" si="215"/>
        <v>3.4867520961396864E-2</v>
      </c>
    </row>
    <row r="1018" spans="1:19" x14ac:dyDescent="0.25">
      <c r="A1018" s="7">
        <v>42649</v>
      </c>
      <c r="B1018" s="8">
        <v>2964.93</v>
      </c>
      <c r="C1018">
        <f>+VLOOKUP($A1018,'USD X Barril WTI'!$A$6060:$B$8189,2,0)</f>
        <v>50.44</v>
      </c>
      <c r="D1018" s="36">
        <f>+IFERROR(VLOOKUP($A1018,'TASA INTERVENCIÓN'!$A$9:$B$4757,2,0),D1017)</f>
        <v>7.7499999999999999E-2</v>
      </c>
      <c r="E1018" s="36">
        <v>5.0000000000000001E-3</v>
      </c>
      <c r="F1018">
        <f t="shared" si="211"/>
        <v>7.2139303482587014E-2</v>
      </c>
      <c r="G1018">
        <f t="shared" si="212"/>
        <v>1.0173237985910297</v>
      </c>
      <c r="H1018" s="56">
        <f t="shared" si="216"/>
        <v>26.413380447543375</v>
      </c>
      <c r="I1018" s="55">
        <f t="shared" si="217"/>
        <v>3069.1206110515886</v>
      </c>
      <c r="J1018" s="33">
        <f t="shared" si="213"/>
        <v>3069.3659554048868</v>
      </c>
      <c r="K1018" s="34">
        <f t="shared" si="214"/>
        <v>104.43595540488695</v>
      </c>
      <c r="L1018" s="32">
        <f t="shared" si="218"/>
        <v>29668700</v>
      </c>
      <c r="M1018" s="32">
        <f t="shared" si="219"/>
        <v>30693659.55404887</v>
      </c>
      <c r="N1018" s="34">
        <f t="shared" si="220"/>
        <v>29649300</v>
      </c>
      <c r="O1018" s="34">
        <f t="shared" si="221"/>
        <v>1024959.5540488698</v>
      </c>
      <c r="P1018" s="34">
        <f t="shared" si="222"/>
        <v>-19400</v>
      </c>
      <c r="Q1018" s="60">
        <f t="shared" si="224"/>
        <v>1005559.5540488698</v>
      </c>
      <c r="R1018" s="60">
        <f t="shared" si="223"/>
        <v>1024959.5540488698</v>
      </c>
      <c r="S1018" s="61">
        <f t="shared" si="215"/>
        <v>3.4546830634603801E-2</v>
      </c>
    </row>
    <row r="1019" spans="1:19" x14ac:dyDescent="0.25">
      <c r="A1019" s="7">
        <v>42650</v>
      </c>
      <c r="B1019" s="9">
        <v>2924.8</v>
      </c>
      <c r="C1019">
        <f>+VLOOKUP($A1019,'USD X Barril WTI'!$A$6060:$B$8189,2,0)</f>
        <v>49.76</v>
      </c>
      <c r="D1019" s="36">
        <f>+IFERROR(VLOOKUP($A1019,'TASA INTERVENCIÓN'!$A$9:$B$4757,2,0),D1018)</f>
        <v>7.7499999999999999E-2</v>
      </c>
      <c r="E1019" s="36">
        <v>5.0000000000000001E-3</v>
      </c>
      <c r="F1019">
        <f t="shared" si="211"/>
        <v>7.2139303482587014E-2</v>
      </c>
      <c r="G1019">
        <f t="shared" si="212"/>
        <v>1.0173237985910297</v>
      </c>
      <c r="H1019" s="56">
        <f t="shared" si="216"/>
        <v>26.413380447543375</v>
      </c>
      <c r="I1019" s="55">
        <f t="shared" si="217"/>
        <v>3028.2954070141309</v>
      </c>
      <c r="J1019" s="33">
        <f t="shared" si="213"/>
        <v>3106.3041660229933</v>
      </c>
      <c r="K1019" s="34">
        <f t="shared" si="214"/>
        <v>181.5041660229931</v>
      </c>
      <c r="L1019" s="32">
        <f t="shared" si="218"/>
        <v>30032000</v>
      </c>
      <c r="M1019" s="32">
        <f t="shared" si="219"/>
        <v>31063041.660229933</v>
      </c>
      <c r="N1019" s="34">
        <f t="shared" si="220"/>
        <v>29248000</v>
      </c>
      <c r="O1019" s="34">
        <f t="shared" si="221"/>
        <v>1031041.6602299325</v>
      </c>
      <c r="P1019" s="34">
        <f t="shared" si="222"/>
        <v>-784000</v>
      </c>
      <c r="Q1019" s="60">
        <f t="shared" si="224"/>
        <v>247041.66022993252</v>
      </c>
      <c r="R1019" s="60">
        <f t="shared" si="223"/>
        <v>1031041.6602299325</v>
      </c>
      <c r="S1019" s="61">
        <f t="shared" si="215"/>
        <v>3.4331435143511335E-2</v>
      </c>
    </row>
    <row r="1020" spans="1:19" x14ac:dyDescent="0.25">
      <c r="A1020" s="7">
        <v>42651</v>
      </c>
      <c r="B1020" s="8">
        <v>2913.96</v>
      </c>
      <c r="C1020" t="e">
        <f>+VLOOKUP($A1020,'USD X Barril WTI'!$A$6060:$B$8189,2,0)</f>
        <v>#N/A</v>
      </c>
      <c r="D1020" s="36">
        <f>+IFERROR(VLOOKUP($A1020,'TASA INTERVENCIÓN'!$A$9:$B$4757,2,0),D1019)</f>
        <v>7.7499999999999999E-2</v>
      </c>
      <c r="E1020" s="36">
        <v>5.0000000000000001E-3</v>
      </c>
      <c r="F1020">
        <f t="shared" si="211"/>
        <v>7.2139303482587014E-2</v>
      </c>
      <c r="G1020">
        <f t="shared" si="212"/>
        <v>1.0173237985910297</v>
      </c>
      <c r="H1020" s="56">
        <f t="shared" si="216"/>
        <v>26.413380447543375</v>
      </c>
      <c r="I1020" s="55">
        <f t="shared" si="217"/>
        <v>3017.2676170374039</v>
      </c>
      <c r="J1020" s="33">
        <f t="shared" si="213"/>
        <v>3089.3144192729642</v>
      </c>
      <c r="K1020" s="34">
        <f t="shared" si="214"/>
        <v>175.35441927296415</v>
      </c>
      <c r="L1020" s="32">
        <f t="shared" si="218"/>
        <v>29864899.999999996</v>
      </c>
      <c r="M1020" s="32">
        <f t="shared" si="219"/>
        <v>30893144.192729641</v>
      </c>
      <c r="N1020" s="34">
        <f t="shared" si="220"/>
        <v>29139600</v>
      </c>
      <c r="O1020" s="34">
        <f t="shared" si="221"/>
        <v>1028244.1927296445</v>
      </c>
      <c r="P1020" s="34">
        <f t="shared" si="222"/>
        <v>-725299.99999999627</v>
      </c>
      <c r="Q1020" s="60">
        <f t="shared" si="224"/>
        <v>302944.1927296482</v>
      </c>
      <c r="R1020" s="60">
        <f t="shared" si="223"/>
        <v>1028244.1927296445</v>
      </c>
      <c r="S1020" s="61">
        <f t="shared" si="215"/>
        <v>3.4429855540438592E-2</v>
      </c>
    </row>
    <row r="1021" spans="1:19" x14ac:dyDescent="0.25">
      <c r="A1021" s="7">
        <v>42652</v>
      </c>
      <c r="B1021" s="9">
        <v>2913.96</v>
      </c>
      <c r="C1021" t="e">
        <f>+VLOOKUP($A1021,'USD X Barril WTI'!$A$6060:$B$8189,2,0)</f>
        <v>#N/A</v>
      </c>
      <c r="D1021" s="36">
        <f>+IFERROR(VLOOKUP($A1021,'TASA INTERVENCIÓN'!$A$9:$B$4757,2,0),D1020)</f>
        <v>7.7499999999999999E-2</v>
      </c>
      <c r="E1021" s="36">
        <v>5.0000000000000001E-3</v>
      </c>
      <c r="F1021">
        <f t="shared" si="211"/>
        <v>7.2139303482587014E-2</v>
      </c>
      <c r="G1021">
        <f t="shared" si="212"/>
        <v>1.0173237985910297</v>
      </c>
      <c r="H1021" s="56">
        <f t="shared" si="216"/>
        <v>26.413380447543375</v>
      </c>
      <c r="I1021" s="55">
        <f t="shared" si="217"/>
        <v>3017.2676170374039</v>
      </c>
      <c r="J1021" s="33">
        <f t="shared" si="213"/>
        <v>3054.8977270235036</v>
      </c>
      <c r="K1021" s="34">
        <f t="shared" si="214"/>
        <v>140.93772702350361</v>
      </c>
      <c r="L1021" s="32">
        <f t="shared" si="218"/>
        <v>29526400</v>
      </c>
      <c r="M1021" s="32">
        <f t="shared" si="219"/>
        <v>30548977.270235036</v>
      </c>
      <c r="N1021" s="34">
        <f t="shared" si="220"/>
        <v>29139600</v>
      </c>
      <c r="O1021" s="34">
        <f t="shared" si="221"/>
        <v>1022577.2702350356</v>
      </c>
      <c r="P1021" s="34">
        <f t="shared" si="222"/>
        <v>-386800</v>
      </c>
      <c r="Q1021" s="60">
        <f t="shared" si="224"/>
        <v>635777.27023503557</v>
      </c>
      <c r="R1021" s="60">
        <f t="shared" si="223"/>
        <v>1022577.2702350356</v>
      </c>
      <c r="S1021" s="61">
        <f t="shared" si="215"/>
        <v>3.4632642998639711E-2</v>
      </c>
    </row>
    <row r="1022" spans="1:19" x14ac:dyDescent="0.25">
      <c r="A1022" s="7">
        <v>42653</v>
      </c>
      <c r="B1022" s="8">
        <v>2913.96</v>
      </c>
      <c r="C1022">
        <f>+VLOOKUP($A1022,'USD X Barril WTI'!$A$6060:$B$8189,2,0)</f>
        <v>49.76</v>
      </c>
      <c r="D1022" s="36">
        <f>+IFERROR(VLOOKUP($A1022,'TASA INTERVENCIÓN'!$A$9:$B$4757,2,0),D1021)</f>
        <v>7.7499999999999999E-2</v>
      </c>
      <c r="E1022" s="36">
        <v>5.0000000000000001E-3</v>
      </c>
      <c r="F1022">
        <f t="shared" si="211"/>
        <v>7.2139303482587014E-2</v>
      </c>
      <c r="G1022">
        <f t="shared" si="212"/>
        <v>1.0173237985910297</v>
      </c>
      <c r="H1022" s="56">
        <f t="shared" si="216"/>
        <v>26.413380447543375</v>
      </c>
      <c r="I1022" s="55">
        <f t="shared" si="217"/>
        <v>3017.2676170374039</v>
      </c>
      <c r="J1022" s="33">
        <f t="shared" si="213"/>
        <v>3054.8977270235036</v>
      </c>
      <c r="K1022" s="34">
        <f t="shared" si="214"/>
        <v>140.93772702350361</v>
      </c>
      <c r="L1022" s="32">
        <f t="shared" si="218"/>
        <v>29526400</v>
      </c>
      <c r="M1022" s="32">
        <f t="shared" si="219"/>
        <v>30548977.270235036</v>
      </c>
      <c r="N1022" s="34">
        <f t="shared" si="220"/>
        <v>29139600</v>
      </c>
      <c r="O1022" s="34">
        <f t="shared" si="221"/>
        <v>1022577.2702350356</v>
      </c>
      <c r="P1022" s="34">
        <f t="shared" si="222"/>
        <v>-386800</v>
      </c>
      <c r="Q1022" s="60">
        <f t="shared" si="224"/>
        <v>635777.27023503557</v>
      </c>
      <c r="R1022" s="60">
        <f t="shared" si="223"/>
        <v>1022577.2702350356</v>
      </c>
      <c r="S1022" s="61">
        <f t="shared" si="215"/>
        <v>3.4632642998639711E-2</v>
      </c>
    </row>
    <row r="1023" spans="1:19" x14ac:dyDescent="0.25">
      <c r="A1023" s="7">
        <v>42654</v>
      </c>
      <c r="B1023" s="9">
        <v>2913.96</v>
      </c>
      <c r="C1023">
        <f>+VLOOKUP($A1023,'USD X Barril WTI'!$A$6060:$B$8189,2,0)</f>
        <v>50.72</v>
      </c>
      <c r="D1023" s="36">
        <f>+IFERROR(VLOOKUP($A1023,'TASA INTERVENCIÓN'!$A$9:$B$4757,2,0),D1022)</f>
        <v>7.7499999999999999E-2</v>
      </c>
      <c r="E1023" s="36">
        <v>5.0000000000000001E-3</v>
      </c>
      <c r="F1023">
        <f t="shared" si="211"/>
        <v>7.2139303482587014E-2</v>
      </c>
      <c r="G1023">
        <f t="shared" si="212"/>
        <v>1.0173237985910297</v>
      </c>
      <c r="H1023" s="56">
        <f t="shared" si="216"/>
        <v>26.413380447543375</v>
      </c>
      <c r="I1023" s="55">
        <f t="shared" si="217"/>
        <v>3017.2676170374039</v>
      </c>
      <c r="J1023" s="33">
        <f t="shared" si="213"/>
        <v>3054.8977270235036</v>
      </c>
      <c r="K1023" s="34">
        <f t="shared" si="214"/>
        <v>140.93772702350361</v>
      </c>
      <c r="L1023" s="32">
        <f t="shared" si="218"/>
        <v>29526400</v>
      </c>
      <c r="M1023" s="32">
        <f t="shared" si="219"/>
        <v>30548977.270235036</v>
      </c>
      <c r="N1023" s="34">
        <f t="shared" si="220"/>
        <v>29139600</v>
      </c>
      <c r="O1023" s="34">
        <f t="shared" si="221"/>
        <v>1022577.2702350356</v>
      </c>
      <c r="P1023" s="34">
        <f t="shared" si="222"/>
        <v>-386800</v>
      </c>
      <c r="Q1023" s="60">
        <f t="shared" si="224"/>
        <v>635777.27023503557</v>
      </c>
      <c r="R1023" s="60">
        <f t="shared" si="223"/>
        <v>1022577.2702350356</v>
      </c>
      <c r="S1023" s="61">
        <f t="shared" si="215"/>
        <v>3.4632642998639711E-2</v>
      </c>
    </row>
    <row r="1024" spans="1:19" x14ac:dyDescent="0.25">
      <c r="A1024" s="7">
        <v>42655</v>
      </c>
      <c r="B1024" s="8">
        <v>2919.51</v>
      </c>
      <c r="C1024">
        <f>+VLOOKUP($A1024,'USD X Barril WTI'!$A$6060:$B$8189,2,0)</f>
        <v>50.14</v>
      </c>
      <c r="D1024" s="36">
        <f>+IFERROR(VLOOKUP($A1024,'TASA INTERVENCIÓN'!$A$9:$B$4757,2,0),D1023)</f>
        <v>7.7499999999999999E-2</v>
      </c>
      <c r="E1024" s="36">
        <v>5.0000000000000001E-3</v>
      </c>
      <c r="F1024">
        <f t="shared" si="211"/>
        <v>7.2139303482587014E-2</v>
      </c>
      <c r="G1024">
        <f t="shared" si="212"/>
        <v>1.0173237985910297</v>
      </c>
      <c r="H1024" s="56">
        <f t="shared" si="216"/>
        <v>26.413380447543375</v>
      </c>
      <c r="I1024" s="55">
        <f t="shared" si="217"/>
        <v>3022.9137641195844</v>
      </c>
      <c r="J1024" s="33">
        <f t="shared" si="213"/>
        <v>3031.6855236540746</v>
      </c>
      <c r="K1024" s="34">
        <f t="shared" si="214"/>
        <v>112.17552365407437</v>
      </c>
      <c r="L1024" s="32">
        <f t="shared" si="218"/>
        <v>29298100</v>
      </c>
      <c r="M1024" s="32">
        <f t="shared" si="219"/>
        <v>30316855.236540746</v>
      </c>
      <c r="N1024" s="34">
        <f t="shared" si="220"/>
        <v>29195100.000000004</v>
      </c>
      <c r="O1024" s="34">
        <f t="shared" si="221"/>
        <v>1018755.2365407459</v>
      </c>
      <c r="P1024" s="34">
        <f t="shared" si="222"/>
        <v>-102999.99999999627</v>
      </c>
      <c r="Q1024" s="60">
        <f t="shared" si="224"/>
        <v>915755.23654074967</v>
      </c>
      <c r="R1024" s="60">
        <f t="shared" si="223"/>
        <v>1018755.2365407459</v>
      </c>
      <c r="S1024" s="61">
        <f t="shared" si="215"/>
        <v>3.4772058138266504E-2</v>
      </c>
    </row>
    <row r="1025" spans="1:19" x14ac:dyDescent="0.25">
      <c r="A1025" s="7">
        <v>42656</v>
      </c>
      <c r="B1025" s="9">
        <v>2919.18</v>
      </c>
      <c r="C1025">
        <f>+VLOOKUP($A1025,'USD X Barril WTI'!$A$6060:$B$8189,2,0)</f>
        <v>50.47</v>
      </c>
      <c r="D1025" s="36">
        <f>+IFERROR(VLOOKUP($A1025,'TASA INTERVENCIÓN'!$A$9:$B$4757,2,0),D1024)</f>
        <v>7.7499999999999999E-2</v>
      </c>
      <c r="E1025" s="36">
        <v>5.0000000000000001E-3</v>
      </c>
      <c r="F1025">
        <f t="shared" si="211"/>
        <v>7.2139303482587014E-2</v>
      </c>
      <c r="G1025">
        <f t="shared" si="212"/>
        <v>1.0173237985910297</v>
      </c>
      <c r="H1025" s="56">
        <f t="shared" si="216"/>
        <v>26.413380447543375</v>
      </c>
      <c r="I1025" s="55">
        <f t="shared" si="217"/>
        <v>3022.578047266049</v>
      </c>
      <c r="J1025" s="33">
        <f t="shared" si="213"/>
        <v>3013.4858547836066</v>
      </c>
      <c r="K1025" s="34">
        <f t="shared" si="214"/>
        <v>94.305854783606719</v>
      </c>
      <c r="L1025" s="32">
        <f t="shared" si="218"/>
        <v>29119100</v>
      </c>
      <c r="M1025" s="32">
        <f t="shared" si="219"/>
        <v>30134858.547836065</v>
      </c>
      <c r="N1025" s="34">
        <f t="shared" si="220"/>
        <v>29191800</v>
      </c>
      <c r="O1025" s="34">
        <f t="shared" si="221"/>
        <v>1015758.5478360653</v>
      </c>
      <c r="P1025" s="34">
        <f t="shared" si="222"/>
        <v>72700</v>
      </c>
      <c r="Q1025" s="60">
        <f t="shared" si="224"/>
        <v>1015758.5478360653</v>
      </c>
      <c r="R1025" s="60">
        <f t="shared" si="223"/>
        <v>1015758.5478360653</v>
      </c>
      <c r="S1025" s="61">
        <f t="shared" si="215"/>
        <v>3.4882896375096256E-2</v>
      </c>
    </row>
    <row r="1026" spans="1:19" x14ac:dyDescent="0.25">
      <c r="A1026" s="7">
        <v>42657</v>
      </c>
      <c r="B1026" s="8">
        <v>2930.78</v>
      </c>
      <c r="C1026">
        <f>+VLOOKUP($A1026,'USD X Barril WTI'!$A$6060:$B$8189,2,0)</f>
        <v>50.35</v>
      </c>
      <c r="D1026" s="36">
        <f>+IFERROR(VLOOKUP($A1026,'TASA INTERVENCIÓN'!$A$9:$B$4757,2,0),D1025)</f>
        <v>7.7499999999999999E-2</v>
      </c>
      <c r="E1026" s="36">
        <v>5.0000000000000001E-3</v>
      </c>
      <c r="F1026">
        <f t="shared" si="211"/>
        <v>7.2139303482587014E-2</v>
      </c>
      <c r="G1026">
        <f t="shared" si="212"/>
        <v>1.0173237985910297</v>
      </c>
      <c r="H1026" s="56">
        <f t="shared" si="216"/>
        <v>26.413380447543375</v>
      </c>
      <c r="I1026" s="55">
        <f t="shared" si="217"/>
        <v>3034.379003329705</v>
      </c>
      <c r="J1026" s="33">
        <f t="shared" si="213"/>
        <v>3038.5180250400826</v>
      </c>
      <c r="K1026" s="34">
        <f t="shared" si="214"/>
        <v>107.73802504008245</v>
      </c>
      <c r="L1026" s="32">
        <f t="shared" si="218"/>
        <v>29365300.000000004</v>
      </c>
      <c r="M1026" s="32">
        <f t="shared" si="219"/>
        <v>30385180.250400826</v>
      </c>
      <c r="N1026" s="34">
        <f t="shared" si="220"/>
        <v>29307800.000000004</v>
      </c>
      <c r="O1026" s="34">
        <f t="shared" si="221"/>
        <v>1019880.2504008226</v>
      </c>
      <c r="P1026" s="34">
        <f t="shared" si="222"/>
        <v>-57500</v>
      </c>
      <c r="Q1026" s="60">
        <f t="shared" si="224"/>
        <v>962380.25040082261</v>
      </c>
      <c r="R1026" s="60">
        <f t="shared" si="223"/>
        <v>1019880.2504008226</v>
      </c>
      <c r="S1026" s="61">
        <f t="shared" si="215"/>
        <v>3.4730796225505019E-2</v>
      </c>
    </row>
    <row r="1027" spans="1:19" x14ac:dyDescent="0.25">
      <c r="A1027" s="7">
        <v>42658</v>
      </c>
      <c r="B1027" s="9">
        <v>2915.67</v>
      </c>
      <c r="C1027" t="e">
        <f>+VLOOKUP($A1027,'USD X Barril WTI'!$A$6060:$B$8189,2,0)</f>
        <v>#N/A</v>
      </c>
      <c r="D1027" s="36">
        <f>+IFERROR(VLOOKUP($A1027,'TASA INTERVENCIÓN'!$A$9:$B$4757,2,0),D1026)</f>
        <v>7.7499999999999999E-2</v>
      </c>
      <c r="E1027" s="36">
        <v>5.0000000000000001E-3</v>
      </c>
      <c r="F1027">
        <f t="shared" si="211"/>
        <v>7.2139303482587014E-2</v>
      </c>
      <c r="G1027">
        <f t="shared" si="212"/>
        <v>1.0173237985910297</v>
      </c>
      <c r="H1027" s="56">
        <f t="shared" si="216"/>
        <v>26.413380447543375</v>
      </c>
      <c r="I1027" s="55">
        <f t="shared" si="217"/>
        <v>3019.0072407329944</v>
      </c>
      <c r="J1027" s="33">
        <f t="shared" si="213"/>
        <v>3024.8326874425129</v>
      </c>
      <c r="K1027" s="34">
        <f t="shared" si="214"/>
        <v>109.16268744251283</v>
      </c>
      <c r="L1027" s="32">
        <f t="shared" si="218"/>
        <v>29230700</v>
      </c>
      <c r="M1027" s="32">
        <f t="shared" si="219"/>
        <v>30248326.874425128</v>
      </c>
      <c r="N1027" s="34">
        <f t="shared" si="220"/>
        <v>29156700</v>
      </c>
      <c r="O1027" s="34">
        <f t="shared" si="221"/>
        <v>1017626.8744251281</v>
      </c>
      <c r="P1027" s="34">
        <f t="shared" si="222"/>
        <v>-74000</v>
      </c>
      <c r="Q1027" s="60">
        <f t="shared" si="224"/>
        <v>943626.8744251281</v>
      </c>
      <c r="R1027" s="60">
        <f t="shared" si="223"/>
        <v>1017626.8744251281</v>
      </c>
      <c r="S1027" s="61">
        <f t="shared" si="215"/>
        <v>3.4813633420517749E-2</v>
      </c>
    </row>
    <row r="1028" spans="1:19" x14ac:dyDescent="0.25">
      <c r="A1028" s="7">
        <v>42659</v>
      </c>
      <c r="B1028" s="8">
        <v>2915.67</v>
      </c>
      <c r="C1028" t="e">
        <f>+VLOOKUP($A1028,'USD X Barril WTI'!$A$6060:$B$8189,2,0)</f>
        <v>#N/A</v>
      </c>
      <c r="D1028" s="36">
        <f>+IFERROR(VLOOKUP($A1028,'TASA INTERVENCIÓN'!$A$9:$B$4757,2,0),D1027)</f>
        <v>7.7499999999999999E-2</v>
      </c>
      <c r="E1028" s="36">
        <v>5.0000000000000001E-3</v>
      </c>
      <c r="F1028">
        <f t="shared" si="211"/>
        <v>7.2139303482587014E-2</v>
      </c>
      <c r="G1028">
        <f t="shared" si="212"/>
        <v>1.0173237985910297</v>
      </c>
      <c r="H1028" s="56">
        <f t="shared" si="216"/>
        <v>26.413380447543375</v>
      </c>
      <c r="I1028" s="55">
        <f t="shared" si="217"/>
        <v>3019.0072407329944</v>
      </c>
      <c r="J1028" s="33">
        <f t="shared" si="213"/>
        <v>3025.229216540808</v>
      </c>
      <c r="K1028" s="34">
        <f t="shared" si="214"/>
        <v>109.55921654080794</v>
      </c>
      <c r="L1028" s="32">
        <f t="shared" si="218"/>
        <v>29234600</v>
      </c>
      <c r="M1028" s="32">
        <f t="shared" si="219"/>
        <v>30252292.165408079</v>
      </c>
      <c r="N1028" s="34">
        <f t="shared" si="220"/>
        <v>29156700</v>
      </c>
      <c r="O1028" s="34">
        <f t="shared" si="221"/>
        <v>1017692.1654080786</v>
      </c>
      <c r="P1028" s="34">
        <f t="shared" si="222"/>
        <v>-77900</v>
      </c>
      <c r="Q1028" s="60">
        <f t="shared" si="224"/>
        <v>939792.16540807858</v>
      </c>
      <c r="R1028" s="60">
        <f t="shared" si="223"/>
        <v>1017692.1654080786</v>
      </c>
      <c r="S1028" s="61">
        <f t="shared" si="215"/>
        <v>3.4811222503748247E-2</v>
      </c>
    </row>
    <row r="1029" spans="1:19" x14ac:dyDescent="0.25">
      <c r="A1029" s="7">
        <v>42660</v>
      </c>
      <c r="B1029" s="9">
        <v>2915.67</v>
      </c>
      <c r="C1029">
        <f>+VLOOKUP($A1029,'USD X Barril WTI'!$A$6060:$B$8189,2,0)</f>
        <v>49.97</v>
      </c>
      <c r="D1029" s="36">
        <f>+IFERROR(VLOOKUP($A1029,'TASA INTERVENCIÓN'!$A$9:$B$4757,2,0),D1028)</f>
        <v>7.7499999999999999E-2</v>
      </c>
      <c r="E1029" s="36">
        <v>5.0000000000000001E-3</v>
      </c>
      <c r="F1029">
        <f t="shared" si="211"/>
        <v>7.2139303482587014E-2</v>
      </c>
      <c r="G1029">
        <f t="shared" si="212"/>
        <v>1.0173237985910297</v>
      </c>
      <c r="H1029" s="56">
        <f t="shared" si="216"/>
        <v>26.413380447543375</v>
      </c>
      <c r="I1029" s="55">
        <f t="shared" si="217"/>
        <v>3019.0072407329944</v>
      </c>
      <c r="J1029" s="33">
        <f t="shared" si="213"/>
        <v>3025.229216540808</v>
      </c>
      <c r="K1029" s="34">
        <f t="shared" si="214"/>
        <v>109.55921654080794</v>
      </c>
      <c r="L1029" s="32">
        <f t="shared" si="218"/>
        <v>29234600</v>
      </c>
      <c r="M1029" s="32">
        <f t="shared" si="219"/>
        <v>30252292.165408079</v>
      </c>
      <c r="N1029" s="34">
        <f t="shared" si="220"/>
        <v>29156700</v>
      </c>
      <c r="O1029" s="34">
        <f t="shared" si="221"/>
        <v>1017692.1654080786</v>
      </c>
      <c r="P1029" s="34">
        <f t="shared" si="222"/>
        <v>-77900</v>
      </c>
      <c r="Q1029" s="60">
        <f t="shared" si="224"/>
        <v>939792.16540807858</v>
      </c>
      <c r="R1029" s="60">
        <f t="shared" si="223"/>
        <v>1017692.1654080786</v>
      </c>
      <c r="S1029" s="61">
        <f t="shared" si="215"/>
        <v>3.4811222503748247E-2</v>
      </c>
    </row>
    <row r="1030" spans="1:19" x14ac:dyDescent="0.25">
      <c r="A1030" s="7">
        <v>42661</v>
      </c>
      <c r="B1030" s="8">
        <v>2915.67</v>
      </c>
      <c r="C1030">
        <f>+VLOOKUP($A1030,'USD X Barril WTI'!$A$6060:$B$8189,2,0)</f>
        <v>50.3</v>
      </c>
      <c r="D1030" s="36">
        <f>+IFERROR(VLOOKUP($A1030,'TASA INTERVENCIÓN'!$A$9:$B$4757,2,0),D1029)</f>
        <v>7.7499999999999999E-2</v>
      </c>
      <c r="E1030" s="36">
        <v>5.0000000000000001E-3</v>
      </c>
      <c r="F1030">
        <f t="shared" si="211"/>
        <v>7.2139303482587014E-2</v>
      </c>
      <c r="G1030">
        <f t="shared" si="212"/>
        <v>1.0173237985910297</v>
      </c>
      <c r="H1030" s="56">
        <f t="shared" si="216"/>
        <v>26.413380447543375</v>
      </c>
      <c r="I1030" s="55">
        <f t="shared" si="217"/>
        <v>3019.0072407329944</v>
      </c>
      <c r="J1030" s="33">
        <f t="shared" si="213"/>
        <v>3025.229216540808</v>
      </c>
      <c r="K1030" s="34">
        <f t="shared" si="214"/>
        <v>109.55921654080794</v>
      </c>
      <c r="L1030" s="32">
        <f t="shared" si="218"/>
        <v>29234600</v>
      </c>
      <c r="M1030" s="32">
        <f t="shared" si="219"/>
        <v>30252292.165408079</v>
      </c>
      <c r="N1030" s="34">
        <f t="shared" si="220"/>
        <v>29156700</v>
      </c>
      <c r="O1030" s="34">
        <f t="shared" si="221"/>
        <v>1017692.1654080786</v>
      </c>
      <c r="P1030" s="34">
        <f t="shared" si="222"/>
        <v>-77900</v>
      </c>
      <c r="Q1030" s="60">
        <f t="shared" si="224"/>
        <v>939792.16540807858</v>
      </c>
      <c r="R1030" s="60">
        <f t="shared" si="223"/>
        <v>1017692.1654080786</v>
      </c>
      <c r="S1030" s="61">
        <f t="shared" si="215"/>
        <v>3.4811222503748247E-2</v>
      </c>
    </row>
    <row r="1031" spans="1:19" x14ac:dyDescent="0.25">
      <c r="A1031" s="7">
        <v>42662</v>
      </c>
      <c r="B1031" s="9">
        <v>2905.93</v>
      </c>
      <c r="C1031">
        <f>+VLOOKUP($A1031,'USD X Barril WTI'!$A$6060:$B$8189,2,0)</f>
        <v>51.59</v>
      </c>
      <c r="D1031" s="36">
        <f>+IFERROR(VLOOKUP($A1031,'TASA INTERVENCIÓN'!$A$9:$B$4757,2,0),D1030)</f>
        <v>7.7499999999999999E-2</v>
      </c>
      <c r="E1031" s="36">
        <v>5.0000000000000001E-3</v>
      </c>
      <c r="F1031">
        <f t="shared" si="211"/>
        <v>7.2139303482587014E-2</v>
      </c>
      <c r="G1031">
        <f t="shared" si="212"/>
        <v>1.0173237985910297</v>
      </c>
      <c r="H1031" s="56">
        <f t="shared" si="216"/>
        <v>26.413380447543375</v>
      </c>
      <c r="I1031" s="55">
        <f t="shared" si="217"/>
        <v>3009.0985069347175</v>
      </c>
      <c r="J1031" s="33">
        <f t="shared" si="213"/>
        <v>3030.1502443247782</v>
      </c>
      <c r="K1031" s="34">
        <f t="shared" si="214"/>
        <v>124.22024432477838</v>
      </c>
      <c r="L1031" s="32">
        <f t="shared" si="218"/>
        <v>29283000</v>
      </c>
      <c r="M1031" s="32">
        <f t="shared" si="219"/>
        <v>30301502.443247784</v>
      </c>
      <c r="N1031" s="34">
        <f t="shared" si="220"/>
        <v>29059300</v>
      </c>
      <c r="O1031" s="34">
        <f t="shared" si="221"/>
        <v>1018502.4432477839</v>
      </c>
      <c r="P1031" s="34">
        <f t="shared" si="222"/>
        <v>-223700</v>
      </c>
      <c r="Q1031" s="60">
        <f t="shared" si="224"/>
        <v>794802.44324778393</v>
      </c>
      <c r="R1031" s="60">
        <f t="shared" si="223"/>
        <v>1018502.4432477839</v>
      </c>
      <c r="S1031" s="61">
        <f t="shared" si="215"/>
        <v>3.4781355846319841E-2</v>
      </c>
    </row>
    <row r="1032" spans="1:19" x14ac:dyDescent="0.25">
      <c r="A1032" s="7">
        <v>42663</v>
      </c>
      <c r="B1032" s="8">
        <v>2914.15</v>
      </c>
      <c r="C1032">
        <f>+VLOOKUP($A1032,'USD X Barril WTI'!$A$6060:$B$8189,2,0)</f>
        <v>50.31</v>
      </c>
      <c r="D1032" s="36">
        <f>+IFERROR(VLOOKUP($A1032,'TASA INTERVENCIÓN'!$A$9:$B$4757,2,0),D1031)</f>
        <v>7.7499999999999999E-2</v>
      </c>
      <c r="E1032" s="36">
        <v>5.0000000000000001E-3</v>
      </c>
      <c r="F1032">
        <f t="shared" ref="F1032:F1095" si="225">((1+D1032)/(1+E1032))-1</f>
        <v>7.2139303482587014E-2</v>
      </c>
      <c r="G1032">
        <f t="shared" ref="G1032:G1095" si="226">+(1+F1032)^(90/365)</f>
        <v>1.0173237985910297</v>
      </c>
      <c r="H1032" s="56">
        <f t="shared" si="216"/>
        <v>26.413380447543375</v>
      </c>
      <c r="I1032" s="55">
        <f t="shared" si="217"/>
        <v>3017.4609085591364</v>
      </c>
      <c r="J1032" s="33">
        <f t="shared" si="213"/>
        <v>3032.9767850767275</v>
      </c>
      <c r="K1032" s="34">
        <f t="shared" si="214"/>
        <v>118.82678507672745</v>
      </c>
      <c r="L1032" s="32">
        <f t="shared" si="218"/>
        <v>29310800</v>
      </c>
      <c r="M1032" s="32">
        <f t="shared" si="219"/>
        <v>30329767.850767277</v>
      </c>
      <c r="N1032" s="34">
        <f t="shared" si="220"/>
        <v>29141500</v>
      </c>
      <c r="O1032" s="34">
        <f t="shared" si="221"/>
        <v>1018967.8507672772</v>
      </c>
      <c r="P1032" s="34">
        <f t="shared" si="222"/>
        <v>-169300</v>
      </c>
      <c r="Q1032" s="60">
        <f t="shared" si="224"/>
        <v>849667.85076727718</v>
      </c>
      <c r="R1032" s="60">
        <f t="shared" si="223"/>
        <v>1018967.8507672772</v>
      </c>
      <c r="S1032" s="61">
        <f t="shared" si="215"/>
        <v>3.4764245628480871E-2</v>
      </c>
    </row>
    <row r="1033" spans="1:19" x14ac:dyDescent="0.25">
      <c r="A1033" s="7">
        <v>42664</v>
      </c>
      <c r="B1033" s="9">
        <v>2934.03</v>
      </c>
      <c r="C1033">
        <f>+VLOOKUP($A1033,'USD X Barril WTI'!$A$6060:$B$8189,2,0)</f>
        <v>50.61</v>
      </c>
      <c r="D1033" s="36">
        <f>+IFERROR(VLOOKUP($A1033,'TASA INTERVENCIÓN'!$A$9:$B$4757,2,0),D1032)</f>
        <v>7.7499999999999999E-2</v>
      </c>
      <c r="E1033" s="36">
        <v>5.0000000000000001E-3</v>
      </c>
      <c r="F1033">
        <f t="shared" si="225"/>
        <v>7.2139303482587014E-2</v>
      </c>
      <c r="G1033">
        <f t="shared" si="226"/>
        <v>1.0173237985910297</v>
      </c>
      <c r="H1033" s="56">
        <f t="shared" si="216"/>
        <v>26.413380447543375</v>
      </c>
      <c r="I1033" s="55">
        <f t="shared" si="217"/>
        <v>3037.6853056751261</v>
      </c>
      <c r="J1033" s="33">
        <f t="shared" si="213"/>
        <v>3032.9767850767275</v>
      </c>
      <c r="K1033" s="34">
        <f t="shared" si="214"/>
        <v>98.946785076727338</v>
      </c>
      <c r="L1033" s="32">
        <f t="shared" si="218"/>
        <v>29310800</v>
      </c>
      <c r="M1033" s="32">
        <f t="shared" si="219"/>
        <v>30329767.850767277</v>
      </c>
      <c r="N1033" s="34">
        <f t="shared" si="220"/>
        <v>29340300.000000004</v>
      </c>
      <c r="O1033" s="34">
        <f t="shared" si="221"/>
        <v>1018967.8507672772</v>
      </c>
      <c r="P1033" s="34">
        <f t="shared" si="222"/>
        <v>29500.000000003725</v>
      </c>
      <c r="Q1033" s="60">
        <f t="shared" si="224"/>
        <v>1018967.8507672772</v>
      </c>
      <c r="R1033" s="60">
        <f t="shared" si="223"/>
        <v>1018967.8507672772</v>
      </c>
      <c r="S1033" s="61">
        <f t="shared" si="215"/>
        <v>3.4764245628480871E-2</v>
      </c>
    </row>
    <row r="1034" spans="1:19" x14ac:dyDescent="0.25">
      <c r="A1034" s="7">
        <v>42665</v>
      </c>
      <c r="B1034" s="8">
        <v>2944.25</v>
      </c>
      <c r="C1034" t="e">
        <f>+VLOOKUP($A1034,'USD X Barril WTI'!$A$6060:$B$8189,2,0)</f>
        <v>#N/A</v>
      </c>
      <c r="D1034" s="36">
        <f>+IFERROR(VLOOKUP($A1034,'TASA INTERVENCIÓN'!$A$9:$B$4757,2,0),D1033)</f>
        <v>7.7499999999999999E-2</v>
      </c>
      <c r="E1034" s="36">
        <v>5.0000000000000001E-3</v>
      </c>
      <c r="F1034">
        <f t="shared" si="225"/>
        <v>7.2139303482587014E-2</v>
      </c>
      <c r="G1034">
        <f t="shared" si="226"/>
        <v>1.0173237985910297</v>
      </c>
      <c r="H1034" s="56">
        <f t="shared" si="216"/>
        <v>26.413380447543375</v>
      </c>
      <c r="I1034" s="55">
        <f t="shared" si="217"/>
        <v>3048.082354896726</v>
      </c>
      <c r="J1034" s="33">
        <f t="shared" si="213"/>
        <v>3030.5264385975197</v>
      </c>
      <c r="K1034" s="34">
        <f t="shared" si="214"/>
        <v>86.2764385975197</v>
      </c>
      <c r="L1034" s="32">
        <f t="shared" si="218"/>
        <v>29286700</v>
      </c>
      <c r="M1034" s="32">
        <f t="shared" si="219"/>
        <v>30305264.385975197</v>
      </c>
      <c r="N1034" s="34">
        <f t="shared" si="220"/>
        <v>29442500</v>
      </c>
      <c r="O1034" s="34">
        <f t="shared" si="221"/>
        <v>1018564.385975197</v>
      </c>
      <c r="P1034" s="34">
        <f t="shared" si="222"/>
        <v>155800</v>
      </c>
      <c r="Q1034" s="60">
        <f t="shared" si="224"/>
        <v>1018564.385975197</v>
      </c>
      <c r="R1034" s="60">
        <f t="shared" si="223"/>
        <v>1018564.385975197</v>
      </c>
      <c r="S1034" s="61">
        <f t="shared" si="215"/>
        <v>3.477907671315638E-2</v>
      </c>
    </row>
    <row r="1035" spans="1:19" x14ac:dyDescent="0.25">
      <c r="A1035" s="7">
        <v>42666</v>
      </c>
      <c r="B1035" s="9">
        <v>2944.25</v>
      </c>
      <c r="C1035" t="e">
        <f>+VLOOKUP($A1035,'USD X Barril WTI'!$A$6060:$B$8189,2,0)</f>
        <v>#N/A</v>
      </c>
      <c r="D1035" s="36">
        <f>+IFERROR(VLOOKUP($A1035,'TASA INTERVENCIÓN'!$A$9:$B$4757,2,0),D1034)</f>
        <v>7.7499999999999999E-2</v>
      </c>
      <c r="E1035" s="36">
        <v>5.0000000000000001E-3</v>
      </c>
      <c r="F1035">
        <f t="shared" si="225"/>
        <v>7.2139303482587014E-2</v>
      </c>
      <c r="G1035">
        <f t="shared" si="226"/>
        <v>1.0173237985910297</v>
      </c>
      <c r="H1035" s="56">
        <f t="shared" si="216"/>
        <v>26.413380447543375</v>
      </c>
      <c r="I1035" s="55">
        <f t="shared" si="217"/>
        <v>3048.082354896726</v>
      </c>
      <c r="J1035" s="33">
        <f t="shared" si="213"/>
        <v>3044.7404816594831</v>
      </c>
      <c r="K1035" s="34">
        <f t="shared" si="214"/>
        <v>100.49048165948307</v>
      </c>
      <c r="L1035" s="32">
        <f t="shared" si="218"/>
        <v>29426500</v>
      </c>
      <c r="M1035" s="32">
        <f t="shared" si="219"/>
        <v>30447404.816594832</v>
      </c>
      <c r="N1035" s="34">
        <f t="shared" si="220"/>
        <v>29442500</v>
      </c>
      <c r="O1035" s="34">
        <f t="shared" si="221"/>
        <v>1020904.8165948316</v>
      </c>
      <c r="P1035" s="34">
        <f t="shared" si="222"/>
        <v>16000</v>
      </c>
      <c r="Q1035" s="60">
        <f t="shared" si="224"/>
        <v>1020904.8165948316</v>
      </c>
      <c r="R1035" s="60">
        <f t="shared" si="223"/>
        <v>1020904.8165948316</v>
      </c>
      <c r="S1035" s="61">
        <f t="shared" si="215"/>
        <v>3.4693382379652069E-2</v>
      </c>
    </row>
    <row r="1036" spans="1:19" x14ac:dyDescent="0.25">
      <c r="A1036" s="7">
        <v>42667</v>
      </c>
      <c r="B1036" s="8">
        <v>2944.25</v>
      </c>
      <c r="C1036">
        <f>+VLOOKUP($A1036,'USD X Barril WTI'!$A$6060:$B$8189,2,0)</f>
        <v>50.18</v>
      </c>
      <c r="D1036" s="36">
        <f>+IFERROR(VLOOKUP($A1036,'TASA INTERVENCIÓN'!$A$9:$B$4757,2,0),D1035)</f>
        <v>7.7499999999999999E-2</v>
      </c>
      <c r="E1036" s="36">
        <v>5.0000000000000001E-3</v>
      </c>
      <c r="F1036">
        <f t="shared" si="225"/>
        <v>7.2139303482587014E-2</v>
      </c>
      <c r="G1036">
        <f t="shared" si="226"/>
        <v>1.0173237985910297</v>
      </c>
      <c r="H1036" s="56">
        <f t="shared" si="216"/>
        <v>26.413380447543375</v>
      </c>
      <c r="I1036" s="55">
        <f t="shared" si="217"/>
        <v>3048.082354896726</v>
      </c>
      <c r="J1036" s="33">
        <f t="shared" si="213"/>
        <v>3044.7404816594831</v>
      </c>
      <c r="K1036" s="34">
        <f t="shared" si="214"/>
        <v>100.49048165948307</v>
      </c>
      <c r="L1036" s="32">
        <f t="shared" si="218"/>
        <v>29426500</v>
      </c>
      <c r="M1036" s="32">
        <f t="shared" si="219"/>
        <v>30447404.816594832</v>
      </c>
      <c r="N1036" s="34">
        <f t="shared" si="220"/>
        <v>29442500</v>
      </c>
      <c r="O1036" s="34">
        <f t="shared" si="221"/>
        <v>1020904.8165948316</v>
      </c>
      <c r="P1036" s="34">
        <f t="shared" si="222"/>
        <v>16000</v>
      </c>
      <c r="Q1036" s="60">
        <f t="shared" si="224"/>
        <v>1020904.8165948316</v>
      </c>
      <c r="R1036" s="60">
        <f t="shared" si="223"/>
        <v>1020904.8165948316</v>
      </c>
      <c r="S1036" s="61">
        <f t="shared" si="215"/>
        <v>3.4693382379652069E-2</v>
      </c>
    </row>
    <row r="1037" spans="1:19" x14ac:dyDescent="0.25">
      <c r="A1037" s="7">
        <v>42668</v>
      </c>
      <c r="B1037" s="9">
        <v>2929.83</v>
      </c>
      <c r="C1037">
        <f>+VLOOKUP($A1037,'USD X Barril WTI'!$A$6060:$B$8189,2,0)</f>
        <v>49.45</v>
      </c>
      <c r="D1037" s="36">
        <f>+IFERROR(VLOOKUP($A1037,'TASA INTERVENCIÓN'!$A$9:$B$4757,2,0),D1036)</f>
        <v>7.7499999999999999E-2</v>
      </c>
      <c r="E1037" s="36">
        <v>5.0000000000000001E-3</v>
      </c>
      <c r="F1037">
        <f t="shared" si="225"/>
        <v>7.2139303482587014E-2</v>
      </c>
      <c r="G1037">
        <f t="shared" si="226"/>
        <v>1.0173237985910297</v>
      </c>
      <c r="H1037" s="56">
        <f t="shared" si="216"/>
        <v>26.413380447543375</v>
      </c>
      <c r="I1037" s="55">
        <f t="shared" si="217"/>
        <v>3033.4125457210434</v>
      </c>
      <c r="J1037" s="33">
        <f t="shared" si="213"/>
        <v>3044.7404816594831</v>
      </c>
      <c r="K1037" s="34">
        <f t="shared" si="214"/>
        <v>114.91048165948314</v>
      </c>
      <c r="L1037" s="32">
        <f t="shared" si="218"/>
        <v>29426500</v>
      </c>
      <c r="M1037" s="32">
        <f t="shared" si="219"/>
        <v>30447404.816594832</v>
      </c>
      <c r="N1037" s="34">
        <f t="shared" si="220"/>
        <v>29298300</v>
      </c>
      <c r="O1037" s="34">
        <f t="shared" si="221"/>
        <v>1020904.8165948316</v>
      </c>
      <c r="P1037" s="34">
        <f t="shared" si="222"/>
        <v>-128200</v>
      </c>
      <c r="Q1037" s="60">
        <f t="shared" si="224"/>
        <v>892704.81659483165</v>
      </c>
      <c r="R1037" s="60">
        <f t="shared" si="223"/>
        <v>1020904.8165948316</v>
      </c>
      <c r="S1037" s="61">
        <f t="shared" si="215"/>
        <v>3.4693382379652069E-2</v>
      </c>
    </row>
    <row r="1038" spans="1:19" x14ac:dyDescent="0.25">
      <c r="A1038" s="7">
        <v>42669</v>
      </c>
      <c r="B1038" s="8">
        <v>2941.34</v>
      </c>
      <c r="C1038">
        <f>+VLOOKUP($A1038,'USD X Barril WTI'!$A$6060:$B$8189,2,0)</f>
        <v>48.75</v>
      </c>
      <c r="D1038" s="36">
        <f>+IFERROR(VLOOKUP($A1038,'TASA INTERVENCIÓN'!$A$9:$B$4757,2,0),D1037)</f>
        <v>7.7499999999999999E-2</v>
      </c>
      <c r="E1038" s="36">
        <v>5.0000000000000001E-3</v>
      </c>
      <c r="F1038">
        <f t="shared" si="225"/>
        <v>7.2139303482587014E-2</v>
      </c>
      <c r="G1038">
        <f t="shared" si="226"/>
        <v>1.0173237985910297</v>
      </c>
      <c r="H1038" s="56">
        <f t="shared" si="216"/>
        <v>26.413380447543375</v>
      </c>
      <c r="I1038" s="55">
        <f t="shared" si="217"/>
        <v>3045.1219426428265</v>
      </c>
      <c r="J1038" s="33">
        <f t="shared" si="213"/>
        <v>3100.2545554207986</v>
      </c>
      <c r="K1038" s="34">
        <f t="shared" si="214"/>
        <v>158.91455542079848</v>
      </c>
      <c r="L1038" s="32">
        <f t="shared" si="218"/>
        <v>29972500</v>
      </c>
      <c r="M1038" s="32">
        <f t="shared" si="219"/>
        <v>31002545.554207988</v>
      </c>
      <c r="N1038" s="34">
        <f t="shared" si="220"/>
        <v>29413400</v>
      </c>
      <c r="O1038" s="34">
        <f t="shared" si="221"/>
        <v>1030045.5542079881</v>
      </c>
      <c r="P1038" s="34">
        <f t="shared" si="222"/>
        <v>-559100</v>
      </c>
      <c r="Q1038" s="60">
        <f t="shared" si="224"/>
        <v>470945.55420798808</v>
      </c>
      <c r="R1038" s="60">
        <f t="shared" si="223"/>
        <v>1030045.5542079881</v>
      </c>
      <c r="S1038" s="61">
        <f t="shared" si="215"/>
        <v>3.4366354298373113E-2</v>
      </c>
    </row>
    <row r="1039" spans="1:19" x14ac:dyDescent="0.25">
      <c r="A1039" s="7">
        <v>42670</v>
      </c>
      <c r="B1039" s="9">
        <v>2965.18</v>
      </c>
      <c r="C1039">
        <f>+VLOOKUP($A1039,'USD X Barril WTI'!$A$6060:$B$8189,2,0)</f>
        <v>49.71</v>
      </c>
      <c r="D1039" s="36">
        <f>+IFERROR(VLOOKUP($A1039,'TASA INTERVENCIÓN'!$A$9:$B$4757,2,0),D1038)</f>
        <v>7.7499999999999999E-2</v>
      </c>
      <c r="E1039" s="36">
        <v>5.0000000000000001E-3</v>
      </c>
      <c r="F1039">
        <f t="shared" si="225"/>
        <v>7.2139303482587014E-2</v>
      </c>
      <c r="G1039">
        <f t="shared" si="226"/>
        <v>1.0173237985910297</v>
      </c>
      <c r="H1039" s="56">
        <f t="shared" si="216"/>
        <v>26.413380447543375</v>
      </c>
      <c r="I1039" s="55">
        <f t="shared" si="217"/>
        <v>3069.3749420012364</v>
      </c>
      <c r="J1039" s="33">
        <f t="shared" si="213"/>
        <v>3159.123875398458</v>
      </c>
      <c r="K1039" s="34">
        <f t="shared" si="214"/>
        <v>193.9438753984582</v>
      </c>
      <c r="L1039" s="32">
        <f t="shared" si="218"/>
        <v>30551500</v>
      </c>
      <c r="M1039" s="32">
        <f t="shared" si="219"/>
        <v>31591238.753984582</v>
      </c>
      <c r="N1039" s="34">
        <f t="shared" si="220"/>
        <v>29651800</v>
      </c>
      <c r="O1039" s="34">
        <f t="shared" si="221"/>
        <v>1039738.7539845817</v>
      </c>
      <c r="P1039" s="34">
        <f t="shared" si="222"/>
        <v>-899700</v>
      </c>
      <c r="Q1039" s="60">
        <f t="shared" si="224"/>
        <v>140038.75398458168</v>
      </c>
      <c r="R1039" s="60">
        <f t="shared" si="223"/>
        <v>1039738.7539845817</v>
      </c>
      <c r="S1039" s="61">
        <f t="shared" si="215"/>
        <v>3.40323307852178E-2</v>
      </c>
    </row>
    <row r="1040" spans="1:19" x14ac:dyDescent="0.25">
      <c r="A1040" s="7">
        <v>42671</v>
      </c>
      <c r="B1040" s="8">
        <v>2966.61</v>
      </c>
      <c r="C1040">
        <f>+VLOOKUP($A1040,'USD X Barril WTI'!$A$6060:$B$8189,2,0)</f>
        <v>48.72</v>
      </c>
      <c r="D1040" s="36">
        <f>+IFERROR(VLOOKUP($A1040,'TASA INTERVENCIÓN'!$A$9:$B$4757,2,0),D1039)</f>
        <v>7.7499999999999999E-2</v>
      </c>
      <c r="E1040" s="36">
        <v>5.0000000000000001E-3</v>
      </c>
      <c r="F1040">
        <f t="shared" si="225"/>
        <v>7.2139303482587014E-2</v>
      </c>
      <c r="G1040">
        <f t="shared" si="226"/>
        <v>1.0173237985910297</v>
      </c>
      <c r="H1040" s="56">
        <f t="shared" si="216"/>
        <v>26.413380447543375</v>
      </c>
      <c r="I1040" s="55">
        <f t="shared" si="217"/>
        <v>3070.8297150332219</v>
      </c>
      <c r="J1040" s="33">
        <f t="shared" si="213"/>
        <v>3177.8014126694352</v>
      </c>
      <c r="K1040" s="34">
        <f t="shared" si="214"/>
        <v>211.19141266943507</v>
      </c>
      <c r="L1040" s="32">
        <f t="shared" si="218"/>
        <v>30735200</v>
      </c>
      <c r="M1040" s="32">
        <f t="shared" si="219"/>
        <v>31778014.126694351</v>
      </c>
      <c r="N1040" s="34">
        <f t="shared" si="220"/>
        <v>29666100</v>
      </c>
      <c r="O1040" s="34">
        <f t="shared" si="221"/>
        <v>1042814.1266943514</v>
      </c>
      <c r="P1040" s="34">
        <f t="shared" si="222"/>
        <v>-1069100</v>
      </c>
      <c r="Q1040" s="60">
        <f t="shared" si="224"/>
        <v>-26285.873305648565</v>
      </c>
      <c r="R1040" s="60">
        <f t="shared" si="223"/>
        <v>1042814.1266943514</v>
      </c>
      <c r="S1040" s="61">
        <f t="shared" si="215"/>
        <v>3.3928984574505827E-2</v>
      </c>
    </row>
    <row r="1041" spans="1:19" x14ac:dyDescent="0.25">
      <c r="A1041" s="7">
        <v>42672</v>
      </c>
      <c r="B1041" s="9">
        <v>2967.66</v>
      </c>
      <c r="C1041" t="e">
        <f>+VLOOKUP($A1041,'USD X Barril WTI'!$A$6060:$B$8189,2,0)</f>
        <v>#N/A</v>
      </c>
      <c r="D1041" s="36">
        <f>+IFERROR(VLOOKUP($A1041,'TASA INTERVENCIÓN'!$A$9:$B$4757,2,0),D1040)</f>
        <v>7.7499999999999999E-2</v>
      </c>
      <c r="E1041" s="36">
        <v>5.0000000000000001E-3</v>
      </c>
      <c r="F1041">
        <f t="shared" si="225"/>
        <v>7.2139303482587014E-2</v>
      </c>
      <c r="G1041">
        <f t="shared" si="226"/>
        <v>1.0173237985910297</v>
      </c>
      <c r="H1041" s="56">
        <f t="shared" si="216"/>
        <v>26.413380447543375</v>
      </c>
      <c r="I1041" s="55">
        <f t="shared" si="217"/>
        <v>3071.8979050217422</v>
      </c>
      <c r="J1041" s="33">
        <f t="shared" si="213"/>
        <v>3196.3671083998684</v>
      </c>
      <c r="K1041" s="34">
        <f t="shared" si="214"/>
        <v>228.7071083998685</v>
      </c>
      <c r="L1041" s="32">
        <f t="shared" si="218"/>
        <v>30917800.000000004</v>
      </c>
      <c r="M1041" s="32">
        <f t="shared" si="219"/>
        <v>31963671.083998684</v>
      </c>
      <c r="N1041" s="34">
        <f t="shared" si="220"/>
        <v>29676600</v>
      </c>
      <c r="O1041" s="34">
        <f t="shared" si="221"/>
        <v>1045871.0839986801</v>
      </c>
      <c r="P1041" s="34">
        <f t="shared" si="222"/>
        <v>-1241200.0000000037</v>
      </c>
      <c r="Q1041" s="60">
        <f t="shared" si="224"/>
        <v>-195328.91600132361</v>
      </c>
      <c r="R1041" s="60">
        <f t="shared" si="223"/>
        <v>1045871.0839986801</v>
      </c>
      <c r="S1041" s="61">
        <f t="shared" si="215"/>
        <v>3.3827474270442269E-2</v>
      </c>
    </row>
    <row r="1042" spans="1:19" x14ac:dyDescent="0.25">
      <c r="A1042" s="7">
        <v>42673</v>
      </c>
      <c r="B1042" s="8">
        <v>2967.66</v>
      </c>
      <c r="C1042" t="e">
        <f>+VLOOKUP($A1042,'USD X Barril WTI'!$A$6060:$B$8189,2,0)</f>
        <v>#N/A</v>
      </c>
      <c r="D1042" s="36">
        <f>+IFERROR(VLOOKUP($A1042,'TASA INTERVENCIÓN'!$A$9:$B$4757,2,0),D1041)</f>
        <v>7.7499999999999999E-2</v>
      </c>
      <c r="E1042" s="36">
        <v>5.0000000000000001E-3</v>
      </c>
      <c r="F1042">
        <f t="shared" si="225"/>
        <v>7.2139303482587014E-2</v>
      </c>
      <c r="G1042">
        <f t="shared" si="226"/>
        <v>1.0173237985910297</v>
      </c>
      <c r="H1042" s="56">
        <f t="shared" si="216"/>
        <v>26.413380447543375</v>
      </c>
      <c r="I1042" s="55">
        <f t="shared" si="217"/>
        <v>3071.8979050217422</v>
      </c>
      <c r="J1042" s="33">
        <f t="shared" si="213"/>
        <v>3186.1691933847396</v>
      </c>
      <c r="K1042" s="34">
        <f t="shared" si="214"/>
        <v>218.50919338473977</v>
      </c>
      <c r="L1042" s="32">
        <f t="shared" si="218"/>
        <v>30817500</v>
      </c>
      <c r="M1042" s="32">
        <f t="shared" si="219"/>
        <v>31861691.933847398</v>
      </c>
      <c r="N1042" s="34">
        <f t="shared" si="220"/>
        <v>29676600</v>
      </c>
      <c r="O1042" s="34">
        <f t="shared" si="221"/>
        <v>1044191.9338473976</v>
      </c>
      <c r="P1042" s="34">
        <f t="shared" si="222"/>
        <v>-1140900</v>
      </c>
      <c r="Q1042" s="60">
        <f t="shared" si="224"/>
        <v>-96708.066152602434</v>
      </c>
      <c r="R1042" s="60">
        <f t="shared" si="223"/>
        <v>1044191.9338473976</v>
      </c>
      <c r="S1042" s="61">
        <f t="shared" si="215"/>
        <v>3.3883083762388175E-2</v>
      </c>
    </row>
    <row r="1043" spans="1:19" x14ac:dyDescent="0.25">
      <c r="A1043" s="7">
        <v>42674</v>
      </c>
      <c r="B1043" s="9">
        <v>2967.66</v>
      </c>
      <c r="C1043">
        <f>+VLOOKUP($A1043,'USD X Barril WTI'!$A$6060:$B$8189,2,0)</f>
        <v>46.83</v>
      </c>
      <c r="D1043" s="36">
        <f>+IFERROR(VLOOKUP($A1043,'TASA INTERVENCIÓN'!$A$9:$B$4757,2,0),D1042)</f>
        <v>7.7499999999999999E-2</v>
      </c>
      <c r="E1043" s="36">
        <v>5.0000000000000001E-3</v>
      </c>
      <c r="F1043">
        <f t="shared" si="225"/>
        <v>7.2139303482587014E-2</v>
      </c>
      <c r="G1043">
        <f t="shared" si="226"/>
        <v>1.0173237985910297</v>
      </c>
      <c r="H1043" s="56">
        <f t="shared" si="216"/>
        <v>26.413380447543375</v>
      </c>
      <c r="I1043" s="55">
        <f t="shared" si="217"/>
        <v>3071.8979050217422</v>
      </c>
      <c r="J1043" s="33">
        <f t="shared" si="213"/>
        <v>3186.1691933847396</v>
      </c>
      <c r="K1043" s="34">
        <f t="shared" si="214"/>
        <v>218.50919338473977</v>
      </c>
      <c r="L1043" s="32">
        <f t="shared" si="218"/>
        <v>30817500</v>
      </c>
      <c r="M1043" s="32">
        <f t="shared" si="219"/>
        <v>31861691.933847398</v>
      </c>
      <c r="N1043" s="34">
        <f t="shared" si="220"/>
        <v>29676600</v>
      </c>
      <c r="O1043" s="34">
        <f t="shared" si="221"/>
        <v>1044191.9338473976</v>
      </c>
      <c r="P1043" s="34">
        <f t="shared" si="222"/>
        <v>-1140900</v>
      </c>
      <c r="Q1043" s="60">
        <f t="shared" si="224"/>
        <v>-96708.066152602434</v>
      </c>
      <c r="R1043" s="60">
        <f t="shared" si="223"/>
        <v>1044191.9338473976</v>
      </c>
      <c r="S1043" s="61">
        <f t="shared" si="215"/>
        <v>3.3883083762388175E-2</v>
      </c>
    </row>
    <row r="1044" spans="1:19" x14ac:dyDescent="0.25">
      <c r="A1044" s="7">
        <v>42675</v>
      </c>
      <c r="B1044" s="8">
        <v>2998.55</v>
      </c>
      <c r="C1044">
        <f>+VLOOKUP($A1044,'USD X Barril WTI'!$A$6060:$B$8189,2,0)</f>
        <v>46.66</v>
      </c>
      <c r="D1044" s="36">
        <f>+IFERROR(VLOOKUP($A1044,'TASA INTERVENCIÓN'!$A$9:$B$4757,2,0),D1043)</f>
        <v>7.7499999999999999E-2</v>
      </c>
      <c r="E1044" s="36">
        <v>5.0000000000000001E-3</v>
      </c>
      <c r="F1044">
        <f t="shared" si="225"/>
        <v>7.2139303482587014E-2</v>
      </c>
      <c r="G1044">
        <f t="shared" si="226"/>
        <v>1.0173237985910297</v>
      </c>
      <c r="H1044" s="56">
        <f t="shared" si="216"/>
        <v>26.413380447543375</v>
      </c>
      <c r="I1044" s="55">
        <f t="shared" si="217"/>
        <v>3103.3230371602194</v>
      </c>
      <c r="J1044" s="33">
        <f t="shared" si="213"/>
        <v>3187.9643772029926</v>
      </c>
      <c r="K1044" s="34">
        <f t="shared" si="214"/>
        <v>189.41437720299245</v>
      </c>
      <c r="L1044" s="32">
        <f t="shared" si="218"/>
        <v>30817500</v>
      </c>
      <c r="M1044" s="32">
        <f t="shared" si="219"/>
        <v>31879643.772029925</v>
      </c>
      <c r="N1044" s="34">
        <f t="shared" si="220"/>
        <v>29985500</v>
      </c>
      <c r="O1044" s="34">
        <f t="shared" si="221"/>
        <v>1062143.7720299251</v>
      </c>
      <c r="P1044" s="34">
        <f t="shared" si="222"/>
        <v>-832000</v>
      </c>
      <c r="Q1044" s="60">
        <f t="shared" si="224"/>
        <v>230143.77202992514</v>
      </c>
      <c r="R1044" s="60">
        <f t="shared" si="223"/>
        <v>1062143.7720299251</v>
      </c>
      <c r="S1044" s="61">
        <f t="shared" si="215"/>
        <v>3.4465604673640793E-2</v>
      </c>
    </row>
    <row r="1045" spans="1:19" x14ac:dyDescent="0.25">
      <c r="A1045" s="7">
        <v>42676</v>
      </c>
      <c r="B1045" s="9">
        <v>3026.68</v>
      </c>
      <c r="C1045">
        <f>+VLOOKUP($A1045,'USD X Barril WTI'!$A$6060:$B$8189,2,0)</f>
        <v>45.32</v>
      </c>
      <c r="D1045" s="36">
        <f>+IFERROR(VLOOKUP($A1045,'TASA INTERVENCIÓN'!$A$9:$B$4757,2,0),D1044)</f>
        <v>7.7499999999999999E-2</v>
      </c>
      <c r="E1045" s="36">
        <v>5.0000000000000001E-3</v>
      </c>
      <c r="F1045">
        <f t="shared" si="225"/>
        <v>7.2139303482587014E-2</v>
      </c>
      <c r="G1045">
        <f t="shared" si="226"/>
        <v>1.0173237985910297</v>
      </c>
      <c r="H1045" s="56">
        <f t="shared" si="216"/>
        <v>26.413380447543375</v>
      </c>
      <c r="I1045" s="55">
        <f t="shared" si="217"/>
        <v>3131.9403556145844</v>
      </c>
      <c r="J1045" s="33">
        <f t="shared" si="213"/>
        <v>3196.6421492049744</v>
      </c>
      <c r="K1045" s="34">
        <f t="shared" si="214"/>
        <v>169.96214920497459</v>
      </c>
      <c r="L1045" s="32">
        <f t="shared" si="218"/>
        <v>30902800.000000004</v>
      </c>
      <c r="M1045" s="32">
        <f t="shared" si="219"/>
        <v>31966421.492049742</v>
      </c>
      <c r="N1045" s="34">
        <f t="shared" si="220"/>
        <v>30266800</v>
      </c>
      <c r="O1045" s="34">
        <f t="shared" si="221"/>
        <v>1063621.4920497388</v>
      </c>
      <c r="P1045" s="34">
        <f t="shared" si="222"/>
        <v>-636000.00000000373</v>
      </c>
      <c r="Q1045" s="60">
        <f t="shared" si="224"/>
        <v>427621.49204973504</v>
      </c>
      <c r="R1045" s="60">
        <f t="shared" si="223"/>
        <v>1063621.4920497388</v>
      </c>
      <c r="S1045" s="61">
        <f t="shared" si="215"/>
        <v>3.4418288700368206E-2</v>
      </c>
    </row>
    <row r="1046" spans="1:19" x14ac:dyDescent="0.25">
      <c r="A1046" s="7">
        <v>42677</v>
      </c>
      <c r="B1046" s="8">
        <v>3070.54</v>
      </c>
      <c r="C1046">
        <f>+VLOOKUP($A1046,'USD X Barril WTI'!$A$6060:$B$8189,2,0)</f>
        <v>44.66</v>
      </c>
      <c r="D1046" s="36">
        <f>+IFERROR(VLOOKUP($A1046,'TASA INTERVENCIÓN'!$A$9:$B$4757,2,0),D1045)</f>
        <v>7.7499999999999999E-2</v>
      </c>
      <c r="E1046" s="36">
        <v>5.0000000000000001E-3</v>
      </c>
      <c r="F1046">
        <f t="shared" si="225"/>
        <v>7.2139303482587014E-2</v>
      </c>
      <c r="G1046">
        <f t="shared" si="226"/>
        <v>1.0173237985910297</v>
      </c>
      <c r="H1046" s="56">
        <f t="shared" si="216"/>
        <v>26.413380447543375</v>
      </c>
      <c r="I1046" s="55">
        <f t="shared" si="217"/>
        <v>3176.5601774207871</v>
      </c>
      <c r="J1046" s="33">
        <f t="shared" si="213"/>
        <v>3191.0773880266811</v>
      </c>
      <c r="K1046" s="34">
        <f t="shared" si="214"/>
        <v>120.53738802668113</v>
      </c>
      <c r="L1046" s="32">
        <f t="shared" si="218"/>
        <v>30848100</v>
      </c>
      <c r="M1046" s="32">
        <f t="shared" si="219"/>
        <v>31910773.880266812</v>
      </c>
      <c r="N1046" s="34">
        <f t="shared" si="220"/>
        <v>30705400</v>
      </c>
      <c r="O1046" s="34">
        <f t="shared" si="221"/>
        <v>1062673.8802668117</v>
      </c>
      <c r="P1046" s="34">
        <f t="shared" si="222"/>
        <v>-142700</v>
      </c>
      <c r="Q1046" s="60">
        <f t="shared" si="224"/>
        <v>919973.8802668117</v>
      </c>
      <c r="R1046" s="60">
        <f t="shared" si="223"/>
        <v>1062673.8802668117</v>
      </c>
      <c r="S1046" s="61">
        <f t="shared" si="215"/>
        <v>3.4448600732842921E-2</v>
      </c>
    </row>
    <row r="1047" spans="1:19" x14ac:dyDescent="0.25">
      <c r="A1047" s="7">
        <v>42678</v>
      </c>
      <c r="B1047" s="9">
        <v>3071.12</v>
      </c>
      <c r="C1047">
        <f>+VLOOKUP($A1047,'USD X Barril WTI'!$A$6060:$B$8189,2,0)</f>
        <v>44.07</v>
      </c>
      <c r="D1047" s="36">
        <f>+IFERROR(VLOOKUP($A1047,'TASA INTERVENCIÓN'!$A$9:$B$4757,2,0),D1046)</f>
        <v>7.7499999999999999E-2</v>
      </c>
      <c r="E1047" s="36">
        <v>5.0000000000000001E-3</v>
      </c>
      <c r="F1047">
        <f t="shared" si="225"/>
        <v>7.2139303482587014E-2</v>
      </c>
      <c r="G1047">
        <f t="shared" si="226"/>
        <v>1.0173237985910297</v>
      </c>
      <c r="H1047" s="56">
        <f t="shared" si="216"/>
        <v>26.413380447543375</v>
      </c>
      <c r="I1047" s="55">
        <f t="shared" si="217"/>
        <v>3177.1502252239698</v>
      </c>
      <c r="J1047" s="33">
        <f t="shared" si="213"/>
        <v>3217.1412237465834</v>
      </c>
      <c r="K1047" s="34">
        <f t="shared" si="214"/>
        <v>146.02122374658347</v>
      </c>
      <c r="L1047" s="32">
        <f t="shared" si="218"/>
        <v>31104300</v>
      </c>
      <c r="M1047" s="32">
        <f t="shared" si="219"/>
        <v>32171412.237465832</v>
      </c>
      <c r="N1047" s="34">
        <f t="shared" si="220"/>
        <v>30711200</v>
      </c>
      <c r="O1047" s="34">
        <f t="shared" si="221"/>
        <v>1067112.2374658324</v>
      </c>
      <c r="P1047" s="34">
        <f t="shared" si="222"/>
        <v>-393100</v>
      </c>
      <c r="Q1047" s="60">
        <f t="shared" si="224"/>
        <v>674012.23746583238</v>
      </c>
      <c r="R1047" s="60">
        <f t="shared" si="223"/>
        <v>1067112.2374658324</v>
      </c>
      <c r="S1047" s="61">
        <f t="shared" si="215"/>
        <v>3.4307547106536149E-2</v>
      </c>
    </row>
    <row r="1048" spans="1:19" x14ac:dyDescent="0.25">
      <c r="A1048" s="7">
        <v>42679</v>
      </c>
      <c r="B1048" s="8">
        <v>3070.4</v>
      </c>
      <c r="C1048" t="e">
        <f>+VLOOKUP($A1048,'USD X Barril WTI'!$A$6060:$B$8189,2,0)</f>
        <v>#N/A</v>
      </c>
      <c r="D1048" s="36">
        <f>+IFERROR(VLOOKUP($A1048,'TASA INTERVENCIÓN'!$A$9:$B$4757,2,0),D1047)</f>
        <v>7.7499999999999999E-2</v>
      </c>
      <c r="E1048" s="36">
        <v>5.0000000000000001E-3</v>
      </c>
      <c r="F1048">
        <f t="shared" si="225"/>
        <v>7.2139303482587014E-2</v>
      </c>
      <c r="G1048">
        <f t="shared" si="226"/>
        <v>1.0173237985910297</v>
      </c>
      <c r="H1048" s="56">
        <f t="shared" si="216"/>
        <v>26.413380447543375</v>
      </c>
      <c r="I1048" s="55">
        <f t="shared" si="217"/>
        <v>3176.4177520889848</v>
      </c>
      <c r="J1048" s="33">
        <f t="shared" si="213"/>
        <v>3186.0111155096979</v>
      </c>
      <c r="K1048" s="34">
        <f t="shared" si="214"/>
        <v>115.61111550969781</v>
      </c>
      <c r="L1048" s="32">
        <f t="shared" si="218"/>
        <v>30798300</v>
      </c>
      <c r="M1048" s="32">
        <f t="shared" si="219"/>
        <v>31860111.155096978</v>
      </c>
      <c r="N1048" s="34">
        <f t="shared" si="220"/>
        <v>30704000</v>
      </c>
      <c r="O1048" s="34">
        <f t="shared" si="221"/>
        <v>1061811.1550969779</v>
      </c>
      <c r="P1048" s="34">
        <f t="shared" si="222"/>
        <v>-94300</v>
      </c>
      <c r="Q1048" s="60">
        <f t="shared" si="224"/>
        <v>967511.15509697795</v>
      </c>
      <c r="R1048" s="60">
        <f t="shared" si="223"/>
        <v>1061811.1550969779</v>
      </c>
      <c r="S1048" s="61">
        <f t="shared" si="215"/>
        <v>3.4476291064668436E-2</v>
      </c>
    </row>
    <row r="1049" spans="1:19" x14ac:dyDescent="0.25">
      <c r="A1049" s="7">
        <v>42680</v>
      </c>
      <c r="B1049" s="9">
        <v>3070.4</v>
      </c>
      <c r="C1049" t="e">
        <f>+VLOOKUP($A1049,'USD X Barril WTI'!$A$6060:$B$8189,2,0)</f>
        <v>#N/A</v>
      </c>
      <c r="D1049" s="36">
        <f>+IFERROR(VLOOKUP($A1049,'TASA INTERVENCIÓN'!$A$9:$B$4757,2,0),D1048)</f>
        <v>7.7499999999999999E-2</v>
      </c>
      <c r="E1049" s="36">
        <v>5.0000000000000001E-3</v>
      </c>
      <c r="F1049">
        <f t="shared" si="225"/>
        <v>7.2139303482587014E-2</v>
      </c>
      <c r="G1049">
        <f t="shared" si="226"/>
        <v>1.0173237985910297</v>
      </c>
      <c r="H1049" s="56">
        <f t="shared" si="216"/>
        <v>26.413380447543375</v>
      </c>
      <c r="I1049" s="55">
        <f t="shared" si="217"/>
        <v>3176.4177520889848</v>
      </c>
      <c r="J1049" s="33">
        <f t="shared" si="213"/>
        <v>3158.5128532337826</v>
      </c>
      <c r="K1049" s="34">
        <f t="shared" si="214"/>
        <v>88.112853233782516</v>
      </c>
      <c r="L1049" s="32">
        <f t="shared" si="218"/>
        <v>30528000</v>
      </c>
      <c r="M1049" s="32">
        <f t="shared" si="219"/>
        <v>31585128.532337826</v>
      </c>
      <c r="N1049" s="34">
        <f t="shared" si="220"/>
        <v>30704000</v>
      </c>
      <c r="O1049" s="34">
        <f t="shared" si="221"/>
        <v>1057128.5323378257</v>
      </c>
      <c r="P1049" s="34">
        <f t="shared" si="222"/>
        <v>176000</v>
      </c>
      <c r="Q1049" s="60">
        <f t="shared" si="224"/>
        <v>1057128.5323378257</v>
      </c>
      <c r="R1049" s="60">
        <f t="shared" si="223"/>
        <v>1057128.5323378257</v>
      </c>
      <c r="S1049" s="61">
        <f t="shared" si="215"/>
        <v>3.462816209177888E-2</v>
      </c>
    </row>
    <row r="1050" spans="1:19" x14ac:dyDescent="0.25">
      <c r="A1050" s="7">
        <v>42681</v>
      </c>
      <c r="B1050" s="8">
        <v>3070.4</v>
      </c>
      <c r="C1050">
        <f>+VLOOKUP($A1050,'USD X Barril WTI'!$A$6060:$B$8189,2,0)</f>
        <v>44.88</v>
      </c>
      <c r="D1050" s="36">
        <f>+IFERROR(VLOOKUP($A1050,'TASA INTERVENCIÓN'!$A$9:$B$4757,2,0),D1049)</f>
        <v>7.7499999999999999E-2</v>
      </c>
      <c r="E1050" s="36">
        <v>5.0000000000000001E-3</v>
      </c>
      <c r="F1050">
        <f t="shared" si="225"/>
        <v>7.2139303482587014E-2</v>
      </c>
      <c r="G1050">
        <f t="shared" si="226"/>
        <v>1.0173237985910297</v>
      </c>
      <c r="H1050" s="56">
        <f t="shared" si="216"/>
        <v>26.413380447543375</v>
      </c>
      <c r="I1050" s="55">
        <f t="shared" si="217"/>
        <v>3176.4177520889848</v>
      </c>
      <c r="J1050" s="33">
        <f t="shared" si="213"/>
        <v>3158.5128532337826</v>
      </c>
      <c r="K1050" s="34">
        <f t="shared" si="214"/>
        <v>88.112853233782516</v>
      </c>
      <c r="L1050" s="32">
        <f t="shared" si="218"/>
        <v>30528000</v>
      </c>
      <c r="M1050" s="32">
        <f t="shared" si="219"/>
        <v>31585128.532337826</v>
      </c>
      <c r="N1050" s="34">
        <f t="shared" si="220"/>
        <v>30704000</v>
      </c>
      <c r="O1050" s="34">
        <f t="shared" si="221"/>
        <v>1057128.5323378257</v>
      </c>
      <c r="P1050" s="34">
        <f t="shared" si="222"/>
        <v>176000</v>
      </c>
      <c r="Q1050" s="60">
        <f t="shared" si="224"/>
        <v>1057128.5323378257</v>
      </c>
      <c r="R1050" s="60">
        <f t="shared" si="223"/>
        <v>1057128.5323378257</v>
      </c>
      <c r="S1050" s="61">
        <f t="shared" si="215"/>
        <v>3.462816209177888E-2</v>
      </c>
    </row>
    <row r="1051" spans="1:19" x14ac:dyDescent="0.25">
      <c r="A1051" s="7">
        <v>42682</v>
      </c>
      <c r="B1051" s="9">
        <v>3070.4</v>
      </c>
      <c r="C1051">
        <f>+VLOOKUP($A1051,'USD X Barril WTI'!$A$6060:$B$8189,2,0)</f>
        <v>44.96</v>
      </c>
      <c r="D1051" s="36">
        <f>+IFERROR(VLOOKUP($A1051,'TASA INTERVENCIÓN'!$A$9:$B$4757,2,0),D1050)</f>
        <v>7.7499999999999999E-2</v>
      </c>
      <c r="E1051" s="36">
        <v>5.0000000000000001E-3</v>
      </c>
      <c r="F1051">
        <f t="shared" si="225"/>
        <v>7.2139303482587014E-2</v>
      </c>
      <c r="G1051">
        <f t="shared" si="226"/>
        <v>1.0173237985910297</v>
      </c>
      <c r="H1051" s="56">
        <f t="shared" si="216"/>
        <v>26.413380447543375</v>
      </c>
      <c r="I1051" s="55">
        <f t="shared" si="217"/>
        <v>3176.4177520889848</v>
      </c>
      <c r="J1051" s="33">
        <f t="shared" si="213"/>
        <v>3158.5128532337826</v>
      </c>
      <c r="K1051" s="34">
        <f t="shared" si="214"/>
        <v>88.112853233782516</v>
      </c>
      <c r="L1051" s="32">
        <f t="shared" si="218"/>
        <v>30528000</v>
      </c>
      <c r="M1051" s="32">
        <f t="shared" si="219"/>
        <v>31585128.532337826</v>
      </c>
      <c r="N1051" s="34">
        <f t="shared" si="220"/>
        <v>30704000</v>
      </c>
      <c r="O1051" s="34">
        <f t="shared" si="221"/>
        <v>1057128.5323378257</v>
      </c>
      <c r="P1051" s="34">
        <f t="shared" si="222"/>
        <v>176000</v>
      </c>
      <c r="Q1051" s="60">
        <f t="shared" si="224"/>
        <v>1057128.5323378257</v>
      </c>
      <c r="R1051" s="60">
        <f t="shared" si="223"/>
        <v>1057128.5323378257</v>
      </c>
      <c r="S1051" s="61">
        <f t="shared" si="215"/>
        <v>3.462816209177888E-2</v>
      </c>
    </row>
    <row r="1052" spans="1:19" x14ac:dyDescent="0.25">
      <c r="A1052" s="7">
        <v>42683</v>
      </c>
      <c r="B1052" s="8">
        <v>2984.78</v>
      </c>
      <c r="C1052">
        <f>+VLOOKUP($A1052,'USD X Barril WTI'!$A$6060:$B$8189,2,0)</f>
        <v>45.2</v>
      </c>
      <c r="D1052" s="36">
        <f>+IFERROR(VLOOKUP($A1052,'TASA INTERVENCIÓN'!$A$9:$B$4757,2,0),D1051)</f>
        <v>7.7499999999999999E-2</v>
      </c>
      <c r="E1052" s="36">
        <v>5.0000000000000001E-3</v>
      </c>
      <c r="F1052">
        <f t="shared" si="225"/>
        <v>7.2139303482587014E-2</v>
      </c>
      <c r="G1052">
        <f t="shared" si="226"/>
        <v>1.0173237985910297</v>
      </c>
      <c r="H1052" s="56">
        <f t="shared" si="216"/>
        <v>26.413380447543375</v>
      </c>
      <c r="I1052" s="55">
        <f t="shared" si="217"/>
        <v>3089.3144884536209</v>
      </c>
      <c r="J1052" s="33">
        <f t="shared" si="213"/>
        <v>3097.1682281787434</v>
      </c>
      <c r="K1052" s="34">
        <f t="shared" si="214"/>
        <v>112.38822817874325</v>
      </c>
      <c r="L1052" s="32">
        <f t="shared" si="218"/>
        <v>29925000</v>
      </c>
      <c r="M1052" s="32">
        <f t="shared" si="219"/>
        <v>30971682.281787433</v>
      </c>
      <c r="N1052" s="34">
        <f t="shared" si="220"/>
        <v>29847800.000000004</v>
      </c>
      <c r="O1052" s="34">
        <f t="shared" si="221"/>
        <v>1046682.2817874327</v>
      </c>
      <c r="P1052" s="34">
        <f t="shared" si="222"/>
        <v>-77199.999999996275</v>
      </c>
      <c r="Q1052" s="60">
        <f t="shared" si="224"/>
        <v>969482.28178743646</v>
      </c>
      <c r="R1052" s="60">
        <f t="shared" si="223"/>
        <v>1046682.2817874327</v>
      </c>
      <c r="S1052" s="61">
        <f t="shared" si="215"/>
        <v>3.497685152171872E-2</v>
      </c>
    </row>
    <row r="1053" spans="1:19" x14ac:dyDescent="0.25">
      <c r="A1053" s="7">
        <v>42684</v>
      </c>
      <c r="B1053" s="9">
        <v>3012.12</v>
      </c>
      <c r="C1053">
        <f>+VLOOKUP($A1053,'USD X Barril WTI'!$A$6060:$B$8189,2,0)</f>
        <v>44.62</v>
      </c>
      <c r="D1053" s="36">
        <f>+IFERROR(VLOOKUP($A1053,'TASA INTERVENCIÓN'!$A$9:$B$4757,2,0),D1052)</f>
        <v>7.7499999999999999E-2</v>
      </c>
      <c r="E1053" s="36">
        <v>5.0000000000000001E-3</v>
      </c>
      <c r="F1053">
        <f t="shared" si="225"/>
        <v>7.2139303482587014E-2</v>
      </c>
      <c r="G1053">
        <f t="shared" si="226"/>
        <v>1.0173237985910297</v>
      </c>
      <c r="H1053" s="56">
        <f t="shared" si="216"/>
        <v>26.413380447543375</v>
      </c>
      <c r="I1053" s="55">
        <f t="shared" si="217"/>
        <v>3117.1281211070991</v>
      </c>
      <c r="J1053" s="33">
        <f t="shared" ref="J1053:J1116" si="227">+I961</f>
        <v>3078.6631082823724</v>
      </c>
      <c r="K1053" s="34">
        <f t="shared" si="214"/>
        <v>66.543108282372486</v>
      </c>
      <c r="L1053" s="32">
        <f t="shared" si="218"/>
        <v>29743100</v>
      </c>
      <c r="M1053" s="32">
        <f t="shared" si="219"/>
        <v>30786631.082823724</v>
      </c>
      <c r="N1053" s="34">
        <f t="shared" si="220"/>
        <v>30121200</v>
      </c>
      <c r="O1053" s="34">
        <f t="shared" si="221"/>
        <v>1043531.0828237236</v>
      </c>
      <c r="P1053" s="34">
        <f t="shared" si="222"/>
        <v>378100</v>
      </c>
      <c r="Q1053" s="60">
        <f t="shared" si="224"/>
        <v>1043531.0828237236</v>
      </c>
      <c r="R1053" s="60">
        <f t="shared" si="223"/>
        <v>1043531.0828237236</v>
      </c>
      <c r="S1053" s="61">
        <f t="shared" si="215"/>
        <v>3.5084812370725429E-2</v>
      </c>
    </row>
    <row r="1054" spans="1:19" x14ac:dyDescent="0.25">
      <c r="A1054" s="7">
        <v>42685</v>
      </c>
      <c r="B1054" s="8">
        <v>3100.12</v>
      </c>
      <c r="C1054">
        <f>+VLOOKUP($A1054,'USD X Barril WTI'!$A$6060:$B$8189,2,0)</f>
        <v>43.39</v>
      </c>
      <c r="D1054" s="36">
        <f>+IFERROR(VLOOKUP($A1054,'TASA INTERVENCIÓN'!$A$9:$B$4757,2,0),D1053)</f>
        <v>7.7499999999999999E-2</v>
      </c>
      <c r="E1054" s="36">
        <v>5.0000000000000001E-3</v>
      </c>
      <c r="F1054">
        <f t="shared" si="225"/>
        <v>7.2139303482587014E-2</v>
      </c>
      <c r="G1054">
        <f t="shared" si="226"/>
        <v>1.0173237985910297</v>
      </c>
      <c r="H1054" s="56">
        <f t="shared" si="216"/>
        <v>26.413380447543375</v>
      </c>
      <c r="I1054" s="55">
        <f t="shared" si="217"/>
        <v>3206.6526153831096</v>
      </c>
      <c r="J1054" s="33">
        <f t="shared" si="227"/>
        <v>3058.9168533517209</v>
      </c>
      <c r="K1054" s="34">
        <f t="shared" si="214"/>
        <v>-41.203146648279017</v>
      </c>
      <c r="L1054" s="32">
        <f t="shared" si="218"/>
        <v>29549000</v>
      </c>
      <c r="M1054" s="32">
        <f t="shared" si="219"/>
        <v>30589168.533517208</v>
      </c>
      <c r="N1054" s="34">
        <f t="shared" si="220"/>
        <v>31001200</v>
      </c>
      <c r="O1054" s="34">
        <f t="shared" si="221"/>
        <v>1040168.533517208</v>
      </c>
      <c r="P1054" s="34">
        <f t="shared" si="222"/>
        <v>1452200</v>
      </c>
      <c r="Q1054" s="60">
        <f t="shared" si="224"/>
        <v>1040168.533517208</v>
      </c>
      <c r="R1054" s="60">
        <f t="shared" si="223"/>
        <v>1040168.533517208</v>
      </c>
      <c r="S1054" s="61">
        <f t="shared" si="215"/>
        <v>3.5201480033747602E-2</v>
      </c>
    </row>
    <row r="1055" spans="1:19" x14ac:dyDescent="0.25">
      <c r="A1055" s="7">
        <v>42686</v>
      </c>
      <c r="B1055" s="9">
        <v>3100.12</v>
      </c>
      <c r="C1055" t="e">
        <f>+VLOOKUP($A1055,'USD X Barril WTI'!$A$6060:$B$8189,2,0)</f>
        <v>#N/A</v>
      </c>
      <c r="D1055" s="36">
        <f>+IFERROR(VLOOKUP($A1055,'TASA INTERVENCIÓN'!$A$9:$B$4757,2,0),D1054)</f>
        <v>7.7499999999999999E-2</v>
      </c>
      <c r="E1055" s="36">
        <v>5.0000000000000001E-3</v>
      </c>
      <c r="F1055">
        <f t="shared" si="225"/>
        <v>7.2139303482587014E-2</v>
      </c>
      <c r="G1055">
        <f t="shared" si="226"/>
        <v>1.0173237985910297</v>
      </c>
      <c r="H1055" s="56">
        <f t="shared" si="216"/>
        <v>26.413380447543375</v>
      </c>
      <c r="I1055" s="55">
        <f t="shared" si="217"/>
        <v>3206.6526153831096</v>
      </c>
      <c r="J1055" s="33">
        <f t="shared" si="227"/>
        <v>3014.5208427812081</v>
      </c>
      <c r="K1055" s="34">
        <f t="shared" si="214"/>
        <v>-85.599157218791788</v>
      </c>
      <c r="L1055" s="32">
        <f t="shared" si="218"/>
        <v>29112600.000000004</v>
      </c>
      <c r="M1055" s="32">
        <f t="shared" si="219"/>
        <v>30145208.427812081</v>
      </c>
      <c r="N1055" s="34">
        <f t="shared" si="220"/>
        <v>31001200</v>
      </c>
      <c r="O1055" s="34">
        <f t="shared" si="221"/>
        <v>1032608.4278120771</v>
      </c>
      <c r="P1055" s="34">
        <f t="shared" si="222"/>
        <v>1888599.9999999963</v>
      </c>
      <c r="Q1055" s="60">
        <f t="shared" si="224"/>
        <v>1032608.4278120771</v>
      </c>
      <c r="R1055" s="60">
        <f t="shared" si="223"/>
        <v>1032608.4278120771</v>
      </c>
      <c r="S1055" s="61">
        <f t="shared" si="215"/>
        <v>3.5469467784123611E-2</v>
      </c>
    </row>
    <row r="1056" spans="1:19" x14ac:dyDescent="0.25">
      <c r="A1056" s="7">
        <v>42687</v>
      </c>
      <c r="B1056" s="8">
        <v>3100.12</v>
      </c>
      <c r="C1056" t="e">
        <f>+VLOOKUP($A1056,'USD X Barril WTI'!$A$6060:$B$8189,2,0)</f>
        <v>#N/A</v>
      </c>
      <c r="D1056" s="36">
        <f>+IFERROR(VLOOKUP($A1056,'TASA INTERVENCIÓN'!$A$9:$B$4757,2,0),D1055)</f>
        <v>7.7499999999999999E-2</v>
      </c>
      <c r="E1056" s="36">
        <v>5.0000000000000001E-3</v>
      </c>
      <c r="F1056">
        <f t="shared" si="225"/>
        <v>7.2139303482587014E-2</v>
      </c>
      <c r="G1056">
        <f t="shared" si="226"/>
        <v>1.0173237985910297</v>
      </c>
      <c r="H1056" s="56">
        <f t="shared" si="216"/>
        <v>26.413380447543375</v>
      </c>
      <c r="I1056" s="55">
        <f t="shared" si="217"/>
        <v>3206.6526153831096</v>
      </c>
      <c r="J1056" s="33">
        <f t="shared" si="227"/>
        <v>3011.8859741428573</v>
      </c>
      <c r="K1056" s="34">
        <f t="shared" si="214"/>
        <v>-88.234025857142569</v>
      </c>
      <c r="L1056" s="32">
        <f t="shared" si="218"/>
        <v>29086700</v>
      </c>
      <c r="M1056" s="32">
        <f t="shared" si="219"/>
        <v>30118859.741428573</v>
      </c>
      <c r="N1056" s="34">
        <f t="shared" si="220"/>
        <v>31001200</v>
      </c>
      <c r="O1056" s="34">
        <f t="shared" si="221"/>
        <v>1032159.7414285727</v>
      </c>
      <c r="P1056" s="34">
        <f t="shared" si="222"/>
        <v>1914500</v>
      </c>
      <c r="Q1056" s="60">
        <f t="shared" si="224"/>
        <v>1032159.7414285727</v>
      </c>
      <c r="R1056" s="60">
        <f t="shared" si="223"/>
        <v>1032159.7414285727</v>
      </c>
      <c r="S1056" s="61">
        <f t="shared" si="215"/>
        <v>3.5485625438037752E-2</v>
      </c>
    </row>
    <row r="1057" spans="1:19" x14ac:dyDescent="0.25">
      <c r="A1057" s="7">
        <v>42688</v>
      </c>
      <c r="B1057" s="9">
        <v>3100.12</v>
      </c>
      <c r="C1057">
        <f>+VLOOKUP($A1057,'USD X Barril WTI'!$A$6060:$B$8189,2,0)</f>
        <v>43.29</v>
      </c>
      <c r="D1057" s="36">
        <f>+IFERROR(VLOOKUP($A1057,'TASA INTERVENCIÓN'!$A$9:$B$4757,2,0),D1056)</f>
        <v>7.7499999999999999E-2</v>
      </c>
      <c r="E1057" s="36">
        <v>5.0000000000000001E-3</v>
      </c>
      <c r="F1057">
        <f t="shared" si="225"/>
        <v>7.2139303482587014E-2</v>
      </c>
      <c r="G1057">
        <f t="shared" si="226"/>
        <v>1.0173237985910297</v>
      </c>
      <c r="H1057" s="56">
        <f t="shared" si="216"/>
        <v>26.413380447543375</v>
      </c>
      <c r="I1057" s="55">
        <f t="shared" si="217"/>
        <v>3206.6526153831096</v>
      </c>
      <c r="J1057" s="33">
        <f t="shared" si="227"/>
        <v>3011.8859741428573</v>
      </c>
      <c r="K1057" s="34">
        <f t="shared" si="214"/>
        <v>-88.234025857142569</v>
      </c>
      <c r="L1057" s="32">
        <f t="shared" si="218"/>
        <v>29086700</v>
      </c>
      <c r="M1057" s="32">
        <f t="shared" si="219"/>
        <v>30118859.741428573</v>
      </c>
      <c r="N1057" s="34">
        <f t="shared" si="220"/>
        <v>31001200</v>
      </c>
      <c r="O1057" s="34">
        <f t="shared" si="221"/>
        <v>1032159.7414285727</v>
      </c>
      <c r="P1057" s="34">
        <f t="shared" si="222"/>
        <v>1914500</v>
      </c>
      <c r="Q1057" s="60">
        <f t="shared" si="224"/>
        <v>1032159.7414285727</v>
      </c>
      <c r="R1057" s="60">
        <f t="shared" si="223"/>
        <v>1032159.7414285727</v>
      </c>
      <c r="S1057" s="61">
        <f t="shared" si="215"/>
        <v>3.5485625438037752E-2</v>
      </c>
    </row>
    <row r="1058" spans="1:19" x14ac:dyDescent="0.25">
      <c r="A1058" s="7">
        <v>42689</v>
      </c>
      <c r="B1058" s="8">
        <v>3100.12</v>
      </c>
      <c r="C1058">
        <f>+VLOOKUP($A1058,'USD X Barril WTI'!$A$6060:$B$8189,2,0)</f>
        <v>45.86</v>
      </c>
      <c r="D1058" s="36">
        <f>+IFERROR(VLOOKUP($A1058,'TASA INTERVENCIÓN'!$A$9:$B$4757,2,0),D1057)</f>
        <v>7.7499999999999999E-2</v>
      </c>
      <c r="E1058" s="36">
        <v>5.0000000000000001E-3</v>
      </c>
      <c r="F1058">
        <f t="shared" si="225"/>
        <v>7.2139303482587014E-2</v>
      </c>
      <c r="G1058">
        <f t="shared" si="226"/>
        <v>1.0173237985910297</v>
      </c>
      <c r="H1058" s="56">
        <f t="shared" si="216"/>
        <v>26.413380447543375</v>
      </c>
      <c r="I1058" s="55">
        <f t="shared" si="217"/>
        <v>3206.6526153831096</v>
      </c>
      <c r="J1058" s="33">
        <f t="shared" si="227"/>
        <v>3011.8859741428573</v>
      </c>
      <c r="K1058" s="34">
        <f t="shared" si="214"/>
        <v>-88.234025857142569</v>
      </c>
      <c r="L1058" s="32">
        <f t="shared" si="218"/>
        <v>29086700</v>
      </c>
      <c r="M1058" s="32">
        <f t="shared" si="219"/>
        <v>30118859.741428573</v>
      </c>
      <c r="N1058" s="34">
        <f t="shared" si="220"/>
        <v>31001200</v>
      </c>
      <c r="O1058" s="34">
        <f t="shared" si="221"/>
        <v>1032159.7414285727</v>
      </c>
      <c r="P1058" s="34">
        <f t="shared" si="222"/>
        <v>1914500</v>
      </c>
      <c r="Q1058" s="60">
        <f t="shared" si="224"/>
        <v>1032159.7414285727</v>
      </c>
      <c r="R1058" s="60">
        <f t="shared" si="223"/>
        <v>1032159.7414285727</v>
      </c>
      <c r="S1058" s="61">
        <f t="shared" si="215"/>
        <v>3.5485625438037752E-2</v>
      </c>
    </row>
    <row r="1059" spans="1:19" x14ac:dyDescent="0.25">
      <c r="A1059" s="7">
        <v>42690</v>
      </c>
      <c r="B1059" s="9">
        <v>3124.91</v>
      </c>
      <c r="C1059">
        <f>+VLOOKUP($A1059,'USD X Barril WTI'!$A$6060:$B$8189,2,0)</f>
        <v>45.56</v>
      </c>
      <c r="D1059" s="36">
        <f>+IFERROR(VLOOKUP($A1059,'TASA INTERVENCIÓN'!$A$9:$B$4757,2,0),D1058)</f>
        <v>7.7499999999999999E-2</v>
      </c>
      <c r="E1059" s="36">
        <v>5.0000000000000001E-3</v>
      </c>
      <c r="F1059">
        <f t="shared" si="225"/>
        <v>7.2139303482587014E-2</v>
      </c>
      <c r="G1059">
        <f t="shared" si="226"/>
        <v>1.0173237985910297</v>
      </c>
      <c r="H1059" s="56">
        <f t="shared" si="216"/>
        <v>26.413380447543375</v>
      </c>
      <c r="I1059" s="55">
        <f t="shared" si="217"/>
        <v>3231.8720723501815</v>
      </c>
      <c r="J1059" s="33">
        <f t="shared" si="227"/>
        <v>3011.8859741428573</v>
      </c>
      <c r="K1059" s="34">
        <f t="shared" si="214"/>
        <v>-113.02402585714253</v>
      </c>
      <c r="L1059" s="32">
        <f t="shared" si="218"/>
        <v>29086700</v>
      </c>
      <c r="M1059" s="32">
        <f t="shared" si="219"/>
        <v>30118859.741428573</v>
      </c>
      <c r="N1059" s="34">
        <f t="shared" si="220"/>
        <v>31249100</v>
      </c>
      <c r="O1059" s="34">
        <f t="shared" si="221"/>
        <v>1032159.7414285727</v>
      </c>
      <c r="P1059" s="34">
        <f t="shared" si="222"/>
        <v>2162400</v>
      </c>
      <c r="Q1059" s="60">
        <f t="shared" si="224"/>
        <v>1032159.7414285727</v>
      </c>
      <c r="R1059" s="60">
        <f t="shared" si="223"/>
        <v>1032159.7414285727</v>
      </c>
      <c r="S1059" s="61">
        <f t="shared" si="215"/>
        <v>3.5485625438037752E-2</v>
      </c>
    </row>
    <row r="1060" spans="1:19" x14ac:dyDescent="0.25">
      <c r="A1060" s="7">
        <v>42691</v>
      </c>
      <c r="B1060" s="8">
        <v>3131.11</v>
      </c>
      <c r="C1060">
        <f>+VLOOKUP($A1060,'USD X Barril WTI'!$A$6060:$B$8189,2,0)</f>
        <v>45.37</v>
      </c>
      <c r="D1060" s="36">
        <f>+IFERROR(VLOOKUP($A1060,'TASA INTERVENCIÓN'!$A$9:$B$4757,2,0),D1059)</f>
        <v>7.7499999999999999E-2</v>
      </c>
      <c r="E1060" s="36">
        <v>5.0000000000000001E-3</v>
      </c>
      <c r="F1060">
        <f t="shared" si="225"/>
        <v>7.2139303482587014E-2</v>
      </c>
      <c r="G1060">
        <f t="shared" si="226"/>
        <v>1.0173237985910297</v>
      </c>
      <c r="H1060" s="56">
        <f t="shared" si="216"/>
        <v>26.413380447543375</v>
      </c>
      <c r="I1060" s="55">
        <f t="shared" si="217"/>
        <v>3238.179479901446</v>
      </c>
      <c r="J1060" s="33">
        <f t="shared" si="227"/>
        <v>3008.4575929416055</v>
      </c>
      <c r="K1060" s="34">
        <f t="shared" si="214"/>
        <v>-122.6524070583946</v>
      </c>
      <c r="L1060" s="32">
        <f t="shared" si="218"/>
        <v>29053000</v>
      </c>
      <c r="M1060" s="32">
        <f t="shared" si="219"/>
        <v>30084575.929416057</v>
      </c>
      <c r="N1060" s="34">
        <f t="shared" si="220"/>
        <v>31311100</v>
      </c>
      <c r="O1060" s="34">
        <f t="shared" si="221"/>
        <v>1031575.9294160567</v>
      </c>
      <c r="P1060" s="34">
        <f t="shared" si="222"/>
        <v>2258100</v>
      </c>
      <c r="Q1060" s="60">
        <f t="shared" si="224"/>
        <v>1031575.9294160567</v>
      </c>
      <c r="R1060" s="60">
        <f t="shared" si="223"/>
        <v>1031575.9294160567</v>
      </c>
      <c r="S1060" s="61">
        <f t="shared" si="215"/>
        <v>3.5506692231991765E-2</v>
      </c>
    </row>
    <row r="1061" spans="1:19" x14ac:dyDescent="0.25">
      <c r="A1061" s="7">
        <v>42692</v>
      </c>
      <c r="B1061" s="9">
        <v>3135.65</v>
      </c>
      <c r="C1061">
        <f>+VLOOKUP($A1061,'USD X Barril WTI'!$A$6060:$B$8189,2,0)</f>
        <v>45.69</v>
      </c>
      <c r="D1061" s="36">
        <f>+IFERROR(VLOOKUP($A1061,'TASA INTERVENCIÓN'!$A$9:$B$4757,2,0),D1060)</f>
        <v>7.7499999999999999E-2</v>
      </c>
      <c r="E1061" s="36">
        <v>5.0000000000000001E-3</v>
      </c>
      <c r="F1061">
        <f t="shared" si="225"/>
        <v>7.2139303482587014E-2</v>
      </c>
      <c r="G1061">
        <f t="shared" si="226"/>
        <v>1.0173237985910297</v>
      </c>
      <c r="H1061" s="56">
        <f t="shared" si="216"/>
        <v>26.413380447543375</v>
      </c>
      <c r="I1061" s="55">
        <f t="shared" si="217"/>
        <v>3242.7981299470493</v>
      </c>
      <c r="J1061" s="33">
        <f t="shared" si="227"/>
        <v>3021.4488178496131</v>
      </c>
      <c r="K1061" s="34">
        <f t="shared" ref="K1061:K1124" si="228">+J1061-B1061</f>
        <v>-114.20118215038701</v>
      </c>
      <c r="L1061" s="32">
        <f t="shared" si="218"/>
        <v>29180700</v>
      </c>
      <c r="M1061" s="32">
        <f t="shared" si="219"/>
        <v>30214488.17849613</v>
      </c>
      <c r="N1061" s="34">
        <f t="shared" si="220"/>
        <v>31356500</v>
      </c>
      <c r="O1061" s="34">
        <f t="shared" si="221"/>
        <v>1033788.1784961298</v>
      </c>
      <c r="P1061" s="34">
        <f t="shared" si="222"/>
        <v>2175800</v>
      </c>
      <c r="Q1061" s="60">
        <f t="shared" si="224"/>
        <v>1033788.1784961298</v>
      </c>
      <c r="R1061" s="60">
        <f t="shared" si="223"/>
        <v>1033788.1784961298</v>
      </c>
      <c r="S1061" s="61">
        <f t="shared" ref="S1061:S1124" si="229">+R1061/L1061</f>
        <v>3.5427120613834823E-2</v>
      </c>
    </row>
    <row r="1062" spans="1:19" x14ac:dyDescent="0.25">
      <c r="A1062" s="7">
        <v>42693</v>
      </c>
      <c r="B1062" s="8">
        <v>3163.49</v>
      </c>
      <c r="C1062" t="e">
        <f>+VLOOKUP($A1062,'USD X Barril WTI'!$A$6060:$B$8189,2,0)</f>
        <v>#N/A</v>
      </c>
      <c r="D1062" s="36">
        <f>+IFERROR(VLOOKUP($A1062,'TASA INTERVENCIÓN'!$A$9:$B$4757,2,0),D1061)</f>
        <v>7.7499999999999999E-2</v>
      </c>
      <c r="E1062" s="36">
        <v>5.0000000000000001E-3</v>
      </c>
      <c r="F1062">
        <f t="shared" si="225"/>
        <v>7.2139303482587014E-2</v>
      </c>
      <c r="G1062">
        <f t="shared" si="226"/>
        <v>1.0173237985910297</v>
      </c>
      <c r="H1062" s="56">
        <f t="shared" ref="H1062:H1125" si="230">+_xlfn.STDEV.S(A972:A1062)</f>
        <v>26.413380447543375</v>
      </c>
      <c r="I1062" s="55">
        <f t="shared" ref="I1062:I1125" si="231">+(B1062*G1062)+($B$1644*H1062)</f>
        <v>3271.1204244998235</v>
      </c>
      <c r="J1062" s="33">
        <f t="shared" si="227"/>
        <v>2986.8089425075882</v>
      </c>
      <c r="K1062" s="34">
        <f t="shared" si="228"/>
        <v>-176.68105749241158</v>
      </c>
      <c r="L1062" s="32">
        <f t="shared" ref="L1062:L1125" si="232">+$L$99*B970</f>
        <v>28840200</v>
      </c>
      <c r="M1062" s="32">
        <f t="shared" ref="M1062:M1125" si="233">+($L$99*I970)</f>
        <v>29868089.425075881</v>
      </c>
      <c r="N1062" s="34">
        <f t="shared" ref="N1062:N1125" si="234">+$L$99*B1062</f>
        <v>31634899.999999996</v>
      </c>
      <c r="O1062" s="34">
        <f t="shared" ref="O1062:O1125" si="235">+M1062-L1062</f>
        <v>1027889.4250758812</v>
      </c>
      <c r="P1062" s="34">
        <f t="shared" ref="P1062:P1125" si="236">+N1062-L1062</f>
        <v>2794699.9999999963</v>
      </c>
      <c r="Q1062" s="60">
        <f t="shared" si="224"/>
        <v>1027889.4250758812</v>
      </c>
      <c r="R1062" s="60">
        <f t="shared" ref="R1062:R1125" si="237">+M1062-L1062</f>
        <v>1027889.4250758812</v>
      </c>
      <c r="S1062" s="61">
        <f t="shared" si="229"/>
        <v>3.5640856342046209E-2</v>
      </c>
    </row>
    <row r="1063" spans="1:19" x14ac:dyDescent="0.25">
      <c r="A1063" s="7">
        <v>42694</v>
      </c>
      <c r="B1063" s="9">
        <v>3163.49</v>
      </c>
      <c r="C1063" t="e">
        <f>+VLOOKUP($A1063,'USD X Barril WTI'!$A$6060:$B$8189,2,0)</f>
        <v>#N/A</v>
      </c>
      <c r="D1063" s="36">
        <f>+IFERROR(VLOOKUP($A1063,'TASA INTERVENCIÓN'!$A$9:$B$4757,2,0),D1062)</f>
        <v>7.7499999999999999E-2</v>
      </c>
      <c r="E1063" s="36">
        <v>5.0000000000000001E-3</v>
      </c>
      <c r="F1063">
        <f t="shared" si="225"/>
        <v>7.2139303482587014E-2</v>
      </c>
      <c r="G1063">
        <f t="shared" si="226"/>
        <v>1.0173237985910297</v>
      </c>
      <c r="H1063" s="56">
        <f t="shared" si="230"/>
        <v>26.413380447543375</v>
      </c>
      <c r="I1063" s="55">
        <f t="shared" si="231"/>
        <v>3271.1204244998235</v>
      </c>
      <c r="J1063" s="33">
        <f t="shared" si="227"/>
        <v>2969.8705012610476</v>
      </c>
      <c r="K1063" s="34">
        <f t="shared" si="228"/>
        <v>-193.61949873895219</v>
      </c>
      <c r="L1063" s="32">
        <f t="shared" si="232"/>
        <v>28673700</v>
      </c>
      <c r="M1063" s="32">
        <f t="shared" si="233"/>
        <v>29698705.012610476</v>
      </c>
      <c r="N1063" s="34">
        <f t="shared" si="234"/>
        <v>31634899.999999996</v>
      </c>
      <c r="O1063" s="34">
        <f t="shared" si="235"/>
        <v>1025005.0126104765</v>
      </c>
      <c r="P1063" s="34">
        <f t="shared" si="236"/>
        <v>2961199.9999999963</v>
      </c>
      <c r="Q1063" s="60">
        <f t="shared" si="224"/>
        <v>1025005.0126104765</v>
      </c>
      <c r="R1063" s="60">
        <f t="shared" si="237"/>
        <v>1025005.0126104765</v>
      </c>
      <c r="S1063" s="61">
        <f t="shared" si="229"/>
        <v>3.574721827355648E-2</v>
      </c>
    </row>
    <row r="1064" spans="1:19" x14ac:dyDescent="0.25">
      <c r="A1064" s="7">
        <v>42695</v>
      </c>
      <c r="B1064" s="8">
        <v>3163.49</v>
      </c>
      <c r="C1064">
        <f>+VLOOKUP($A1064,'USD X Barril WTI'!$A$6060:$B$8189,2,0)</f>
        <v>47.48</v>
      </c>
      <c r="D1064" s="36">
        <f>+IFERROR(VLOOKUP($A1064,'TASA INTERVENCIÓN'!$A$9:$B$4757,2,0),D1063)</f>
        <v>7.7499999999999999E-2</v>
      </c>
      <c r="E1064" s="36">
        <v>5.0000000000000001E-3</v>
      </c>
      <c r="F1064">
        <f t="shared" si="225"/>
        <v>7.2139303482587014E-2</v>
      </c>
      <c r="G1064">
        <f t="shared" si="226"/>
        <v>1.0173237985910297</v>
      </c>
      <c r="H1064" s="56">
        <f t="shared" si="230"/>
        <v>26.413380447543375</v>
      </c>
      <c r="I1064" s="55">
        <f t="shared" si="231"/>
        <v>3271.1204244998235</v>
      </c>
      <c r="J1064" s="33">
        <f t="shared" si="227"/>
        <v>2969.8705012610476</v>
      </c>
      <c r="K1064" s="34">
        <f t="shared" si="228"/>
        <v>-193.61949873895219</v>
      </c>
      <c r="L1064" s="32">
        <f t="shared" si="232"/>
        <v>28673700</v>
      </c>
      <c r="M1064" s="32">
        <f t="shared" si="233"/>
        <v>29698705.012610476</v>
      </c>
      <c r="N1064" s="34">
        <f t="shared" si="234"/>
        <v>31634899.999999996</v>
      </c>
      <c r="O1064" s="34">
        <f t="shared" si="235"/>
        <v>1025005.0126104765</v>
      </c>
      <c r="P1064" s="34">
        <f t="shared" si="236"/>
        <v>2961199.9999999963</v>
      </c>
      <c r="Q1064" s="60">
        <f t="shared" si="224"/>
        <v>1025005.0126104765</v>
      </c>
      <c r="R1064" s="60">
        <f t="shared" si="237"/>
        <v>1025005.0126104765</v>
      </c>
      <c r="S1064" s="61">
        <f t="shared" si="229"/>
        <v>3.574721827355648E-2</v>
      </c>
    </row>
    <row r="1065" spans="1:19" x14ac:dyDescent="0.25">
      <c r="A1065" s="7">
        <v>42696</v>
      </c>
      <c r="B1065" s="9">
        <v>3144.72</v>
      </c>
      <c r="C1065">
        <f>+VLOOKUP($A1065,'USD X Barril WTI'!$A$6060:$B$8189,2,0)</f>
        <v>48.07</v>
      </c>
      <c r="D1065" s="36">
        <f>+IFERROR(VLOOKUP($A1065,'TASA INTERVENCIÓN'!$A$9:$B$4757,2,0),D1064)</f>
        <v>7.7499999999999999E-2</v>
      </c>
      <c r="E1065" s="36">
        <v>5.0000000000000001E-3</v>
      </c>
      <c r="F1065">
        <f t="shared" si="225"/>
        <v>7.2139303482587014E-2</v>
      </c>
      <c r="G1065">
        <f t="shared" si="226"/>
        <v>1.0173237985910297</v>
      </c>
      <c r="H1065" s="56">
        <f t="shared" si="230"/>
        <v>26.413380447543375</v>
      </c>
      <c r="I1065" s="55">
        <f t="shared" si="231"/>
        <v>3252.0252568002697</v>
      </c>
      <c r="J1065" s="33">
        <f t="shared" si="227"/>
        <v>2969.8705012610476</v>
      </c>
      <c r="K1065" s="34">
        <f t="shared" si="228"/>
        <v>-174.84949873895221</v>
      </c>
      <c r="L1065" s="32">
        <f t="shared" si="232"/>
        <v>28673700</v>
      </c>
      <c r="M1065" s="32">
        <f t="shared" si="233"/>
        <v>29698705.012610476</v>
      </c>
      <c r="N1065" s="34">
        <f t="shared" si="234"/>
        <v>31447199.999999996</v>
      </c>
      <c r="O1065" s="34">
        <f t="shared" si="235"/>
        <v>1025005.0126104765</v>
      </c>
      <c r="P1065" s="34">
        <f t="shared" si="236"/>
        <v>2773499.9999999963</v>
      </c>
      <c r="Q1065" s="60">
        <f t="shared" si="224"/>
        <v>1025005.0126104765</v>
      </c>
      <c r="R1065" s="60">
        <f t="shared" si="237"/>
        <v>1025005.0126104765</v>
      </c>
      <c r="S1065" s="61">
        <f t="shared" si="229"/>
        <v>3.574721827355648E-2</v>
      </c>
    </row>
    <row r="1066" spans="1:19" x14ac:dyDescent="0.25">
      <c r="A1066" s="7">
        <v>42697</v>
      </c>
      <c r="B1066" s="8">
        <v>3139.76</v>
      </c>
      <c r="C1066">
        <f>+VLOOKUP($A1066,'USD X Barril WTI'!$A$6060:$B$8189,2,0)</f>
        <v>46.72</v>
      </c>
      <c r="D1066" s="36">
        <f>+IFERROR(VLOOKUP($A1066,'TASA INTERVENCIÓN'!$A$9:$B$4757,2,0),D1065)</f>
        <v>7.7499999999999999E-2</v>
      </c>
      <c r="E1066" s="36">
        <v>5.0000000000000001E-3</v>
      </c>
      <c r="F1066">
        <f t="shared" si="225"/>
        <v>7.2139303482587014E-2</v>
      </c>
      <c r="G1066">
        <f t="shared" si="226"/>
        <v>1.0173237985910297</v>
      </c>
      <c r="H1066" s="56">
        <f t="shared" si="230"/>
        <v>26.413380447543375</v>
      </c>
      <c r="I1066" s="55">
        <f t="shared" si="231"/>
        <v>3246.9793307592586</v>
      </c>
      <c r="J1066" s="33">
        <f t="shared" si="227"/>
        <v>2986.6766904137717</v>
      </c>
      <c r="K1066" s="34">
        <f t="shared" si="228"/>
        <v>-153.08330958622855</v>
      </c>
      <c r="L1066" s="32">
        <f t="shared" si="232"/>
        <v>28838900</v>
      </c>
      <c r="M1066" s="32">
        <f t="shared" si="233"/>
        <v>29866766.904137716</v>
      </c>
      <c r="N1066" s="34">
        <f t="shared" si="234"/>
        <v>31397600.000000004</v>
      </c>
      <c r="O1066" s="34">
        <f t="shared" si="235"/>
        <v>1027866.9041377157</v>
      </c>
      <c r="P1066" s="34">
        <f t="shared" si="236"/>
        <v>2558700.0000000037</v>
      </c>
      <c r="Q1066" s="60">
        <f t="shared" si="224"/>
        <v>1027866.9041377157</v>
      </c>
      <c r="R1066" s="60">
        <f t="shared" si="237"/>
        <v>1027866.9041377157</v>
      </c>
      <c r="S1066" s="61">
        <f t="shared" si="229"/>
        <v>3.5641682038417402E-2</v>
      </c>
    </row>
    <row r="1067" spans="1:19" x14ac:dyDescent="0.25">
      <c r="A1067" s="7">
        <v>42698</v>
      </c>
      <c r="B1067" s="9">
        <v>3187.97</v>
      </c>
      <c r="C1067" t="e">
        <f>+VLOOKUP($A1067,'USD X Barril WTI'!$A$6060:$B$8189,2,0)</f>
        <v>#N/A</v>
      </c>
      <c r="D1067" s="36">
        <f>+IFERROR(VLOOKUP($A1067,'TASA INTERVENCIÓN'!$A$9:$B$4757,2,0),D1066)</f>
        <v>7.7499999999999999E-2</v>
      </c>
      <c r="E1067" s="36">
        <v>5.0000000000000001E-3</v>
      </c>
      <c r="F1067">
        <f t="shared" si="225"/>
        <v>7.2139303482587014E-2</v>
      </c>
      <c r="G1067">
        <f t="shared" si="226"/>
        <v>1.0173237985910297</v>
      </c>
      <c r="H1067" s="56">
        <f t="shared" si="230"/>
        <v>26.413380447543375</v>
      </c>
      <c r="I1067" s="55">
        <f t="shared" si="231"/>
        <v>3296.0245110893316</v>
      </c>
      <c r="J1067" s="33">
        <f t="shared" si="227"/>
        <v>3012.3234233762514</v>
      </c>
      <c r="K1067" s="34">
        <f t="shared" si="228"/>
        <v>-175.64657662374839</v>
      </c>
      <c r="L1067" s="32">
        <f t="shared" si="232"/>
        <v>29091000</v>
      </c>
      <c r="M1067" s="32">
        <f t="shared" si="233"/>
        <v>30123234.233762514</v>
      </c>
      <c r="N1067" s="34">
        <f t="shared" si="234"/>
        <v>31879699.999999996</v>
      </c>
      <c r="O1067" s="34">
        <f t="shared" si="235"/>
        <v>1032234.2337625138</v>
      </c>
      <c r="P1067" s="34">
        <f t="shared" si="236"/>
        <v>2788699.9999999963</v>
      </c>
      <c r="Q1067" s="60">
        <f t="shared" si="224"/>
        <v>1032234.2337625138</v>
      </c>
      <c r="R1067" s="60">
        <f t="shared" si="237"/>
        <v>1032234.2337625138</v>
      </c>
      <c r="S1067" s="61">
        <f t="shared" si="229"/>
        <v>3.5482940901396094E-2</v>
      </c>
    </row>
    <row r="1068" spans="1:19" x14ac:dyDescent="0.25">
      <c r="A1068" s="7">
        <v>42699</v>
      </c>
      <c r="B1068" s="8">
        <v>3187.97</v>
      </c>
      <c r="C1068">
        <f>+VLOOKUP($A1068,'USD X Barril WTI'!$A$6060:$B$8189,2,0)</f>
        <v>46.72</v>
      </c>
      <c r="D1068" s="36">
        <f>+IFERROR(VLOOKUP($A1068,'TASA INTERVENCIÓN'!$A$9:$B$4757,2,0),D1067)</f>
        <v>7.7499999999999999E-2</v>
      </c>
      <c r="E1068" s="36">
        <v>5.0000000000000001E-3</v>
      </c>
      <c r="F1068">
        <f t="shared" si="225"/>
        <v>7.2139303482587014E-2</v>
      </c>
      <c r="G1068">
        <f t="shared" si="226"/>
        <v>1.0173237985910297</v>
      </c>
      <c r="H1068" s="56">
        <f t="shared" si="230"/>
        <v>26.413380447543375</v>
      </c>
      <c r="I1068" s="55">
        <f t="shared" si="231"/>
        <v>3296.0245110893316</v>
      </c>
      <c r="J1068" s="33">
        <f t="shared" si="227"/>
        <v>3042.0089318191381</v>
      </c>
      <c r="K1068" s="34">
        <f t="shared" si="228"/>
        <v>-145.96106818086173</v>
      </c>
      <c r="L1068" s="32">
        <f t="shared" si="232"/>
        <v>29382800.000000004</v>
      </c>
      <c r="M1068" s="32">
        <f t="shared" si="233"/>
        <v>30420089.318191379</v>
      </c>
      <c r="N1068" s="34">
        <f t="shared" si="234"/>
        <v>31879699.999999996</v>
      </c>
      <c r="O1068" s="34">
        <f t="shared" si="235"/>
        <v>1037289.3181913756</v>
      </c>
      <c r="P1068" s="34">
        <f t="shared" si="236"/>
        <v>2496899.9999999925</v>
      </c>
      <c r="Q1068" s="60">
        <f t="shared" ref="Q1068:Q1131" si="238">+IF(P1068&gt;0,M1068-L1068,O1068+P1068)</f>
        <v>1037289.3181913756</v>
      </c>
      <c r="R1068" s="60">
        <f t="shared" si="237"/>
        <v>1037289.3181913756</v>
      </c>
      <c r="S1068" s="61">
        <f t="shared" si="229"/>
        <v>3.5302602821765637E-2</v>
      </c>
    </row>
    <row r="1069" spans="1:19" x14ac:dyDescent="0.25">
      <c r="A1069" s="7">
        <v>42700</v>
      </c>
      <c r="B1069" s="9">
        <v>3170.64</v>
      </c>
      <c r="C1069" t="e">
        <f>+VLOOKUP($A1069,'USD X Barril WTI'!$A$6060:$B$8189,2,0)</f>
        <v>#N/A</v>
      </c>
      <c r="D1069" s="36">
        <f>+IFERROR(VLOOKUP($A1069,'TASA INTERVENCIÓN'!$A$9:$B$4757,2,0),D1068)</f>
        <v>7.7499999999999999E-2</v>
      </c>
      <c r="E1069" s="36">
        <v>5.0000000000000001E-3</v>
      </c>
      <c r="F1069">
        <f t="shared" si="225"/>
        <v>7.2139303482587014E-2</v>
      </c>
      <c r="G1069">
        <f t="shared" si="226"/>
        <v>1.0173237985910297</v>
      </c>
      <c r="H1069" s="56">
        <f t="shared" si="230"/>
        <v>26.413380447543375</v>
      </c>
      <c r="I1069" s="55">
        <f t="shared" si="231"/>
        <v>3278.3942896597491</v>
      </c>
      <c r="J1069" s="33">
        <f t="shared" si="227"/>
        <v>3019.0072407329944</v>
      </c>
      <c r="K1069" s="34">
        <f t="shared" si="228"/>
        <v>-151.63275926700544</v>
      </c>
      <c r="L1069" s="32">
        <f t="shared" si="232"/>
        <v>29156700</v>
      </c>
      <c r="M1069" s="32">
        <f t="shared" si="233"/>
        <v>30190072.407329943</v>
      </c>
      <c r="N1069" s="34">
        <f t="shared" si="234"/>
        <v>31706400</v>
      </c>
      <c r="O1069" s="34">
        <f t="shared" si="235"/>
        <v>1033372.407329943</v>
      </c>
      <c r="P1069" s="34">
        <f t="shared" si="236"/>
        <v>2549700</v>
      </c>
      <c r="Q1069" s="60">
        <f t="shared" si="238"/>
        <v>1033372.407329943</v>
      </c>
      <c r="R1069" s="60">
        <f t="shared" si="237"/>
        <v>1033372.407329943</v>
      </c>
      <c r="S1069" s="61">
        <f t="shared" si="229"/>
        <v>3.5442022153739726E-2</v>
      </c>
    </row>
    <row r="1070" spans="1:19" x14ac:dyDescent="0.25">
      <c r="A1070" s="7">
        <v>42701</v>
      </c>
      <c r="B1070" s="8">
        <v>3170.64</v>
      </c>
      <c r="C1070" t="e">
        <f>+VLOOKUP($A1070,'USD X Barril WTI'!$A$6060:$B$8189,2,0)</f>
        <v>#N/A</v>
      </c>
      <c r="D1070" s="36">
        <f>+IFERROR(VLOOKUP($A1070,'TASA INTERVENCIÓN'!$A$9:$B$4757,2,0),D1069)</f>
        <v>7.7499999999999999E-2</v>
      </c>
      <c r="E1070" s="36">
        <v>5.0000000000000001E-3</v>
      </c>
      <c r="F1070">
        <f t="shared" si="225"/>
        <v>7.2139303482587014E-2</v>
      </c>
      <c r="G1070">
        <f t="shared" si="226"/>
        <v>1.0173237985910297</v>
      </c>
      <c r="H1070" s="56">
        <f t="shared" si="230"/>
        <v>26.413380447543375</v>
      </c>
      <c r="I1070" s="55">
        <f t="shared" si="231"/>
        <v>3278.3942896597491</v>
      </c>
      <c r="J1070" s="33">
        <f t="shared" si="227"/>
        <v>2985.4559018554623</v>
      </c>
      <c r="K1070" s="34">
        <f t="shared" si="228"/>
        <v>-185.18409814453753</v>
      </c>
      <c r="L1070" s="32">
        <f t="shared" si="232"/>
        <v>28826900</v>
      </c>
      <c r="M1070" s="32">
        <f t="shared" si="233"/>
        <v>29854559.018554624</v>
      </c>
      <c r="N1070" s="34">
        <f t="shared" si="234"/>
        <v>31706400</v>
      </c>
      <c r="O1070" s="34">
        <f t="shared" si="235"/>
        <v>1027659.0185546242</v>
      </c>
      <c r="P1070" s="34">
        <f t="shared" si="236"/>
        <v>2879500</v>
      </c>
      <c r="Q1070" s="60">
        <f t="shared" si="238"/>
        <v>1027659.0185546242</v>
      </c>
      <c r="R1070" s="60">
        <f t="shared" si="237"/>
        <v>1027659.0185546242</v>
      </c>
      <c r="S1070" s="61">
        <f t="shared" si="229"/>
        <v>3.5649307367584586E-2</v>
      </c>
    </row>
    <row r="1071" spans="1:19" x14ac:dyDescent="0.25">
      <c r="A1071" s="7">
        <v>42702</v>
      </c>
      <c r="B1071" s="9">
        <v>3170.64</v>
      </c>
      <c r="C1071">
        <f>+VLOOKUP($A1071,'USD X Barril WTI'!$A$6060:$B$8189,2,0)</f>
        <v>45.66</v>
      </c>
      <c r="D1071" s="36">
        <f>+IFERROR(VLOOKUP($A1071,'TASA INTERVENCIÓN'!$A$9:$B$4757,2,0),D1070)</f>
        <v>7.7499999999999999E-2</v>
      </c>
      <c r="E1071" s="36">
        <v>5.0000000000000001E-3</v>
      </c>
      <c r="F1071">
        <f t="shared" si="225"/>
        <v>7.2139303482587014E-2</v>
      </c>
      <c r="G1071">
        <f t="shared" si="226"/>
        <v>1.0173237985910297</v>
      </c>
      <c r="H1071" s="56">
        <f t="shared" si="230"/>
        <v>26.413380447543375</v>
      </c>
      <c r="I1071" s="55">
        <f t="shared" si="231"/>
        <v>3278.3942896597491</v>
      </c>
      <c r="J1071" s="33">
        <f t="shared" si="227"/>
        <v>2985.4559018554623</v>
      </c>
      <c r="K1071" s="34">
        <f t="shared" si="228"/>
        <v>-185.18409814453753</v>
      </c>
      <c r="L1071" s="32">
        <f t="shared" si="232"/>
        <v>28826900</v>
      </c>
      <c r="M1071" s="32">
        <f t="shared" si="233"/>
        <v>29854559.018554624</v>
      </c>
      <c r="N1071" s="34">
        <f t="shared" si="234"/>
        <v>31706400</v>
      </c>
      <c r="O1071" s="34">
        <f t="shared" si="235"/>
        <v>1027659.0185546242</v>
      </c>
      <c r="P1071" s="34">
        <f t="shared" si="236"/>
        <v>2879500</v>
      </c>
      <c r="Q1071" s="60">
        <f t="shared" si="238"/>
        <v>1027659.0185546242</v>
      </c>
      <c r="R1071" s="60">
        <f t="shared" si="237"/>
        <v>1027659.0185546242</v>
      </c>
      <c r="S1071" s="61">
        <f t="shared" si="229"/>
        <v>3.5649307367584586E-2</v>
      </c>
    </row>
    <row r="1072" spans="1:19" x14ac:dyDescent="0.25">
      <c r="A1072" s="7">
        <v>42703</v>
      </c>
      <c r="B1072" s="8">
        <v>3142.2</v>
      </c>
      <c r="C1072">
        <f>+VLOOKUP($A1072,'USD X Barril WTI'!$A$6060:$B$8189,2,0)</f>
        <v>45.29</v>
      </c>
      <c r="D1072" s="36">
        <f>+IFERROR(VLOOKUP($A1072,'TASA INTERVENCIÓN'!$A$9:$B$4757,2,0),D1071)</f>
        <v>7.7499999999999999E-2</v>
      </c>
      <c r="E1072" s="36">
        <v>5.0000000000000001E-3</v>
      </c>
      <c r="F1072">
        <f t="shared" si="225"/>
        <v>7.2139303482587014E-2</v>
      </c>
      <c r="G1072">
        <f t="shared" si="226"/>
        <v>1.0173237985910297</v>
      </c>
      <c r="H1072" s="56">
        <f t="shared" si="230"/>
        <v>26.413380447543375</v>
      </c>
      <c r="I1072" s="55">
        <f t="shared" si="231"/>
        <v>3249.4616008278203</v>
      </c>
      <c r="J1072" s="33">
        <f t="shared" si="227"/>
        <v>2985.4559018554623</v>
      </c>
      <c r="K1072" s="34">
        <f t="shared" si="228"/>
        <v>-156.74409814453747</v>
      </c>
      <c r="L1072" s="32">
        <f t="shared" si="232"/>
        <v>28826900</v>
      </c>
      <c r="M1072" s="32">
        <f t="shared" si="233"/>
        <v>29854559.018554624</v>
      </c>
      <c r="N1072" s="34">
        <f t="shared" si="234"/>
        <v>31422000</v>
      </c>
      <c r="O1072" s="34">
        <f t="shared" si="235"/>
        <v>1027659.0185546242</v>
      </c>
      <c r="P1072" s="34">
        <f t="shared" si="236"/>
        <v>2595100</v>
      </c>
      <c r="Q1072" s="60">
        <f t="shared" si="238"/>
        <v>1027659.0185546242</v>
      </c>
      <c r="R1072" s="60">
        <f t="shared" si="237"/>
        <v>1027659.0185546242</v>
      </c>
      <c r="S1072" s="61">
        <f t="shared" si="229"/>
        <v>3.5649307367584586E-2</v>
      </c>
    </row>
    <row r="1073" spans="1:19" x14ac:dyDescent="0.25">
      <c r="A1073" s="7">
        <v>42704</v>
      </c>
      <c r="B1073" s="9">
        <v>3165.09</v>
      </c>
      <c r="C1073">
        <f>+VLOOKUP($A1073,'USD X Barril WTI'!$A$6060:$B$8189,2,0)</f>
        <v>49.41</v>
      </c>
      <c r="D1073" s="36">
        <f>+IFERROR(VLOOKUP($A1073,'TASA INTERVENCIÓN'!$A$9:$B$4757,2,0),D1072)</f>
        <v>7.7499999999999999E-2</v>
      </c>
      <c r="E1073" s="36">
        <v>5.0000000000000001E-3</v>
      </c>
      <c r="F1073">
        <f t="shared" si="225"/>
        <v>7.2139303482587014E-2</v>
      </c>
      <c r="G1073">
        <f t="shared" si="226"/>
        <v>1.0173237985910297</v>
      </c>
      <c r="H1073" s="56">
        <f t="shared" si="230"/>
        <v>26.413380447543375</v>
      </c>
      <c r="I1073" s="55">
        <f t="shared" si="231"/>
        <v>3272.7481425775691</v>
      </c>
      <c r="J1073" s="33">
        <f t="shared" si="227"/>
        <v>3027.7765718768492</v>
      </c>
      <c r="K1073" s="34">
        <f t="shared" si="228"/>
        <v>-137.31342812315097</v>
      </c>
      <c r="L1073" s="32">
        <f t="shared" si="232"/>
        <v>29242900</v>
      </c>
      <c r="M1073" s="32">
        <f t="shared" si="233"/>
        <v>30277765.718768492</v>
      </c>
      <c r="N1073" s="34">
        <f t="shared" si="234"/>
        <v>31650900</v>
      </c>
      <c r="O1073" s="34">
        <f t="shared" si="235"/>
        <v>1034865.7187684923</v>
      </c>
      <c r="P1073" s="34">
        <f t="shared" si="236"/>
        <v>2408000</v>
      </c>
      <c r="Q1073" s="60">
        <f t="shared" si="238"/>
        <v>1034865.7187684923</v>
      </c>
      <c r="R1073" s="60">
        <f t="shared" si="237"/>
        <v>1034865.7187684923</v>
      </c>
      <c r="S1073" s="61">
        <f t="shared" si="229"/>
        <v>3.5388614630166376E-2</v>
      </c>
    </row>
    <row r="1074" spans="1:19" x14ac:dyDescent="0.25">
      <c r="A1074" s="7">
        <v>42705</v>
      </c>
      <c r="B1074" s="8">
        <v>3085.6</v>
      </c>
      <c r="C1074">
        <f>+VLOOKUP($A1074,'USD X Barril WTI'!$A$6060:$B$8189,2,0)</f>
        <v>51.08</v>
      </c>
      <c r="D1074" s="36">
        <f>+IFERROR(VLOOKUP($A1074,'TASA INTERVENCIÓN'!$A$9:$B$4757,2,0),D1073)</f>
        <v>7.7499999999999999E-2</v>
      </c>
      <c r="E1074" s="36">
        <v>5.0000000000000001E-3</v>
      </c>
      <c r="F1074">
        <f t="shared" si="225"/>
        <v>7.2139303482587014E-2</v>
      </c>
      <c r="G1074">
        <f t="shared" si="226"/>
        <v>1.0173237985910297</v>
      </c>
      <c r="H1074" s="56">
        <f t="shared" si="230"/>
        <v>26.413380447543375</v>
      </c>
      <c r="I1074" s="55">
        <f t="shared" si="231"/>
        <v>3191.8810738275679</v>
      </c>
      <c r="J1074" s="33">
        <f t="shared" si="227"/>
        <v>3037.4716676774219</v>
      </c>
      <c r="K1074" s="34">
        <f t="shared" si="228"/>
        <v>-48.12833232257799</v>
      </c>
      <c r="L1074" s="32">
        <f t="shared" si="232"/>
        <v>29338200</v>
      </c>
      <c r="M1074" s="32">
        <f t="shared" si="233"/>
        <v>30374716.676774219</v>
      </c>
      <c r="N1074" s="34">
        <f t="shared" si="234"/>
        <v>30856000</v>
      </c>
      <c r="O1074" s="34">
        <f t="shared" si="235"/>
        <v>1036516.6767742187</v>
      </c>
      <c r="P1074" s="34">
        <f t="shared" si="236"/>
        <v>1517800</v>
      </c>
      <c r="Q1074" s="60">
        <f t="shared" si="238"/>
        <v>1036516.6767742187</v>
      </c>
      <c r="R1074" s="60">
        <f t="shared" si="237"/>
        <v>1036516.6767742187</v>
      </c>
      <c r="S1074" s="61">
        <f t="shared" si="229"/>
        <v>3.5329934241849145E-2</v>
      </c>
    </row>
    <row r="1075" spans="1:19" x14ac:dyDescent="0.25">
      <c r="A1075" s="7">
        <v>42706</v>
      </c>
      <c r="B1075" s="9">
        <v>3068.34</v>
      </c>
      <c r="C1075">
        <f>+VLOOKUP($A1075,'USD X Barril WTI'!$A$6060:$B$8189,2,0)</f>
        <v>51.7</v>
      </c>
      <c r="D1075" s="36">
        <f>+IFERROR(VLOOKUP($A1075,'TASA INTERVENCIÓN'!$A$9:$B$4757,2,0),D1074)</f>
        <v>7.7499999999999999E-2</v>
      </c>
      <c r="E1075" s="36">
        <v>5.0000000000000001E-3</v>
      </c>
      <c r="F1075">
        <f t="shared" si="225"/>
        <v>7.2139303482587014E-2</v>
      </c>
      <c r="G1075">
        <f t="shared" si="226"/>
        <v>1.0173237985910297</v>
      </c>
      <c r="H1075" s="56">
        <f t="shared" si="230"/>
        <v>26.413380447543375</v>
      </c>
      <c r="I1075" s="55">
        <f t="shared" si="231"/>
        <v>3174.3220650638873</v>
      </c>
      <c r="J1075" s="33">
        <f t="shared" si="227"/>
        <v>3060.5750911434243</v>
      </c>
      <c r="K1075" s="34">
        <f t="shared" si="228"/>
        <v>-7.7649088565758575</v>
      </c>
      <c r="L1075" s="32">
        <f t="shared" si="232"/>
        <v>29565300.000000004</v>
      </c>
      <c r="M1075" s="32">
        <f t="shared" si="233"/>
        <v>30605750.911434244</v>
      </c>
      <c r="N1075" s="34">
        <f t="shared" si="234"/>
        <v>30683400</v>
      </c>
      <c r="O1075" s="34">
        <f t="shared" si="235"/>
        <v>1040450.9114342406</v>
      </c>
      <c r="P1075" s="34">
        <f t="shared" si="236"/>
        <v>1118099.9999999963</v>
      </c>
      <c r="Q1075" s="60">
        <f t="shared" si="238"/>
        <v>1040450.9114342406</v>
      </c>
      <c r="R1075" s="60">
        <f t="shared" si="237"/>
        <v>1040450.9114342406</v>
      </c>
      <c r="S1075" s="61">
        <f t="shared" si="229"/>
        <v>3.519162367485669E-2</v>
      </c>
    </row>
    <row r="1076" spans="1:19" x14ac:dyDescent="0.25">
      <c r="A1076" s="7">
        <v>42707</v>
      </c>
      <c r="B1076" s="8">
        <v>3061.04</v>
      </c>
      <c r="C1076" t="e">
        <f>+VLOOKUP($A1076,'USD X Barril WTI'!$A$6060:$B$8189,2,0)</f>
        <v>#N/A</v>
      </c>
      <c r="D1076" s="36">
        <f>+IFERROR(VLOOKUP($A1076,'TASA INTERVENCIÓN'!$A$9:$B$4757,2,0),D1075)</f>
        <v>7.7499999999999999E-2</v>
      </c>
      <c r="E1076" s="36">
        <v>5.0000000000000001E-3</v>
      </c>
      <c r="F1076">
        <f t="shared" si="225"/>
        <v>7.2139303482587014E-2</v>
      </c>
      <c r="G1076">
        <f t="shared" si="226"/>
        <v>1.0173237985910297</v>
      </c>
      <c r="H1076" s="56">
        <f t="shared" si="230"/>
        <v>26.413380447543375</v>
      </c>
      <c r="I1076" s="55">
        <f t="shared" si="231"/>
        <v>3166.8956013341726</v>
      </c>
      <c r="J1076" s="33">
        <f t="shared" si="227"/>
        <v>3090.9218600553945</v>
      </c>
      <c r="K1076" s="34">
        <f t="shared" si="228"/>
        <v>29.881860055394554</v>
      </c>
      <c r="L1076" s="32">
        <f t="shared" si="232"/>
        <v>29863600</v>
      </c>
      <c r="M1076" s="32">
        <f t="shared" si="233"/>
        <v>30909218.600553945</v>
      </c>
      <c r="N1076" s="34">
        <f t="shared" si="234"/>
        <v>30610400</v>
      </c>
      <c r="O1076" s="34">
        <f t="shared" si="235"/>
        <v>1045618.6005539447</v>
      </c>
      <c r="P1076" s="34">
        <f t="shared" si="236"/>
        <v>746800</v>
      </c>
      <c r="Q1076" s="60">
        <f t="shared" si="238"/>
        <v>1045618.6005539447</v>
      </c>
      <c r="R1076" s="60">
        <f t="shared" si="237"/>
        <v>1045618.6005539447</v>
      </c>
      <c r="S1076" s="61">
        <f t="shared" si="229"/>
        <v>3.5013146457692462E-2</v>
      </c>
    </row>
    <row r="1077" spans="1:19" x14ac:dyDescent="0.25">
      <c r="A1077" s="7">
        <v>42708</v>
      </c>
      <c r="B1077" s="9">
        <v>3061.04</v>
      </c>
      <c r="C1077" t="e">
        <f>+VLOOKUP($A1077,'USD X Barril WTI'!$A$6060:$B$8189,2,0)</f>
        <v>#N/A</v>
      </c>
      <c r="D1077" s="36">
        <f>+IFERROR(VLOOKUP($A1077,'TASA INTERVENCIÓN'!$A$9:$B$4757,2,0),D1076)</f>
        <v>7.7499999999999999E-2</v>
      </c>
      <c r="E1077" s="36">
        <v>5.0000000000000001E-3</v>
      </c>
      <c r="F1077">
        <f t="shared" si="225"/>
        <v>7.2139303482587014E-2</v>
      </c>
      <c r="G1077">
        <f t="shared" si="226"/>
        <v>1.0173237985910297</v>
      </c>
      <c r="H1077" s="56">
        <f t="shared" si="230"/>
        <v>26.413380447543375</v>
      </c>
      <c r="I1077" s="55">
        <f t="shared" si="231"/>
        <v>3166.8956013341726</v>
      </c>
      <c r="J1077" s="33">
        <f t="shared" si="227"/>
        <v>3061.6229346559726</v>
      </c>
      <c r="K1077" s="34">
        <f t="shared" si="228"/>
        <v>0.58293465597262184</v>
      </c>
      <c r="L1077" s="32">
        <f t="shared" si="232"/>
        <v>29575600</v>
      </c>
      <c r="M1077" s="32">
        <f t="shared" si="233"/>
        <v>30616229.346559726</v>
      </c>
      <c r="N1077" s="34">
        <f t="shared" si="234"/>
        <v>30610400</v>
      </c>
      <c r="O1077" s="34">
        <f t="shared" si="235"/>
        <v>1040629.3465597257</v>
      </c>
      <c r="P1077" s="34">
        <f t="shared" si="236"/>
        <v>1034800</v>
      </c>
      <c r="Q1077" s="60">
        <f t="shared" si="238"/>
        <v>1040629.3465597257</v>
      </c>
      <c r="R1077" s="60">
        <f t="shared" si="237"/>
        <v>1040629.3465597257</v>
      </c>
      <c r="S1077" s="61">
        <f t="shared" si="229"/>
        <v>3.5185401025160122E-2</v>
      </c>
    </row>
    <row r="1078" spans="1:19" x14ac:dyDescent="0.25">
      <c r="A1078" s="7">
        <v>42709</v>
      </c>
      <c r="B1078" s="8">
        <v>3061.04</v>
      </c>
      <c r="C1078">
        <f>+VLOOKUP($A1078,'USD X Barril WTI'!$A$6060:$B$8189,2,0)</f>
        <v>51.72</v>
      </c>
      <c r="D1078" s="36">
        <f>+IFERROR(VLOOKUP($A1078,'TASA INTERVENCIÓN'!$A$9:$B$4757,2,0),D1077)</f>
        <v>7.7499999999999999E-2</v>
      </c>
      <c r="E1078" s="36">
        <v>5.0000000000000001E-3</v>
      </c>
      <c r="F1078">
        <f t="shared" si="225"/>
        <v>7.2139303482587014E-2</v>
      </c>
      <c r="G1078">
        <f t="shared" si="226"/>
        <v>1.0173237985910297</v>
      </c>
      <c r="H1078" s="56">
        <f t="shared" si="230"/>
        <v>26.413380447543375</v>
      </c>
      <c r="I1078" s="55">
        <f t="shared" si="231"/>
        <v>3166.8956013341726</v>
      </c>
      <c r="J1078" s="33">
        <f t="shared" si="227"/>
        <v>3061.6229346559726</v>
      </c>
      <c r="K1078" s="34">
        <f t="shared" si="228"/>
        <v>0.58293465597262184</v>
      </c>
      <c r="L1078" s="32">
        <f t="shared" si="232"/>
        <v>29575600</v>
      </c>
      <c r="M1078" s="32">
        <f t="shared" si="233"/>
        <v>30616229.346559726</v>
      </c>
      <c r="N1078" s="34">
        <f t="shared" si="234"/>
        <v>30610400</v>
      </c>
      <c r="O1078" s="34">
        <f t="shared" si="235"/>
        <v>1040629.3465597257</v>
      </c>
      <c r="P1078" s="34">
        <f t="shared" si="236"/>
        <v>1034800</v>
      </c>
      <c r="Q1078" s="60">
        <f t="shared" si="238"/>
        <v>1040629.3465597257</v>
      </c>
      <c r="R1078" s="60">
        <f t="shared" si="237"/>
        <v>1040629.3465597257</v>
      </c>
      <c r="S1078" s="61">
        <f t="shared" si="229"/>
        <v>3.5185401025160122E-2</v>
      </c>
    </row>
    <row r="1079" spans="1:19" x14ac:dyDescent="0.25">
      <c r="A1079" s="7">
        <v>42710</v>
      </c>
      <c r="B1079" s="9">
        <v>3049.47</v>
      </c>
      <c r="C1079">
        <f>+VLOOKUP($A1079,'USD X Barril WTI'!$A$6060:$B$8189,2,0)</f>
        <v>50.95</v>
      </c>
      <c r="D1079" s="36">
        <f>+IFERROR(VLOOKUP($A1079,'TASA INTERVENCIÓN'!$A$9:$B$4757,2,0),D1078)</f>
        <v>7.7499999999999999E-2</v>
      </c>
      <c r="E1079" s="36">
        <v>5.0000000000000001E-3</v>
      </c>
      <c r="F1079">
        <f t="shared" si="225"/>
        <v>7.2139303482587014E-2</v>
      </c>
      <c r="G1079">
        <f t="shared" si="226"/>
        <v>1.0173237985910297</v>
      </c>
      <c r="H1079" s="56">
        <f t="shared" si="230"/>
        <v>26.413380447543375</v>
      </c>
      <c r="I1079" s="55">
        <f t="shared" si="231"/>
        <v>3155.1251649844739</v>
      </c>
      <c r="J1079" s="33">
        <f t="shared" si="227"/>
        <v>3061.6229346559726</v>
      </c>
      <c r="K1079" s="34">
        <f t="shared" si="228"/>
        <v>12.152934655972786</v>
      </c>
      <c r="L1079" s="32">
        <f t="shared" si="232"/>
        <v>29575600</v>
      </c>
      <c r="M1079" s="32">
        <f t="shared" si="233"/>
        <v>30616229.346559726</v>
      </c>
      <c r="N1079" s="34">
        <f t="shared" si="234"/>
        <v>30494699.999999996</v>
      </c>
      <c r="O1079" s="34">
        <f t="shared" si="235"/>
        <v>1040629.3465597257</v>
      </c>
      <c r="P1079" s="34">
        <f t="shared" si="236"/>
        <v>919099.99999999627</v>
      </c>
      <c r="Q1079" s="60">
        <f t="shared" si="238"/>
        <v>1040629.3465597257</v>
      </c>
      <c r="R1079" s="60">
        <f t="shared" si="237"/>
        <v>1040629.3465597257</v>
      </c>
      <c r="S1079" s="61">
        <f t="shared" si="229"/>
        <v>3.5185401025160122E-2</v>
      </c>
    </row>
    <row r="1080" spans="1:19" x14ac:dyDescent="0.25">
      <c r="A1080" s="7">
        <v>42711</v>
      </c>
      <c r="B1080" s="8">
        <v>3015.47</v>
      </c>
      <c r="C1080">
        <f>+VLOOKUP($A1080,'USD X Barril WTI'!$A$6060:$B$8189,2,0)</f>
        <v>49.85</v>
      </c>
      <c r="D1080" s="36">
        <f>+IFERROR(VLOOKUP($A1080,'TASA INTERVENCIÓN'!$A$9:$B$4757,2,0),D1079)</f>
        <v>7.7499999999999999E-2</v>
      </c>
      <c r="E1080" s="36">
        <v>5.0000000000000001E-3</v>
      </c>
      <c r="F1080">
        <f t="shared" si="225"/>
        <v>7.2139303482587014E-2</v>
      </c>
      <c r="G1080">
        <f t="shared" si="226"/>
        <v>1.0173237985910297</v>
      </c>
      <c r="H1080" s="56">
        <f t="shared" si="230"/>
        <v>26.413380447543375</v>
      </c>
      <c r="I1080" s="55">
        <f t="shared" si="231"/>
        <v>3120.5361558323789</v>
      </c>
      <c r="J1080" s="33">
        <f t="shared" si="227"/>
        <v>3061.6229346559726</v>
      </c>
      <c r="K1080" s="34">
        <f t="shared" si="228"/>
        <v>46.152934655972786</v>
      </c>
      <c r="L1080" s="32">
        <f t="shared" si="232"/>
        <v>29575600</v>
      </c>
      <c r="M1080" s="32">
        <f t="shared" si="233"/>
        <v>30616229.346559726</v>
      </c>
      <c r="N1080" s="34">
        <f t="shared" si="234"/>
        <v>30154699.999999996</v>
      </c>
      <c r="O1080" s="34">
        <f t="shared" si="235"/>
        <v>1040629.3465597257</v>
      </c>
      <c r="P1080" s="34">
        <f t="shared" si="236"/>
        <v>579099.99999999627</v>
      </c>
      <c r="Q1080" s="60">
        <f t="shared" si="238"/>
        <v>1040629.3465597257</v>
      </c>
      <c r="R1080" s="60">
        <f t="shared" si="237"/>
        <v>1040629.3465597257</v>
      </c>
      <c r="S1080" s="61">
        <f t="shared" si="229"/>
        <v>3.5185401025160122E-2</v>
      </c>
    </row>
    <row r="1081" spans="1:19" x14ac:dyDescent="0.25">
      <c r="A1081" s="7">
        <v>42712</v>
      </c>
      <c r="B1081" s="9">
        <v>2989.71</v>
      </c>
      <c r="C1081">
        <f>+VLOOKUP($A1081,'USD X Barril WTI'!$A$6060:$B$8189,2,0)</f>
        <v>50.84</v>
      </c>
      <c r="D1081" s="36">
        <f>+IFERROR(VLOOKUP($A1081,'TASA INTERVENCIÓN'!$A$9:$B$4757,2,0),D1080)</f>
        <v>7.7499999999999999E-2</v>
      </c>
      <c r="E1081" s="36">
        <v>5.0000000000000001E-3</v>
      </c>
      <c r="F1081">
        <f t="shared" si="225"/>
        <v>7.2139303482587014E-2</v>
      </c>
      <c r="G1081">
        <f t="shared" si="226"/>
        <v>1.0173237985910297</v>
      </c>
      <c r="H1081" s="56">
        <f t="shared" si="230"/>
        <v>26.413380447543375</v>
      </c>
      <c r="I1081" s="55">
        <f t="shared" si="231"/>
        <v>3094.3298947806743</v>
      </c>
      <c r="J1081" s="33">
        <f t="shared" si="227"/>
        <v>2990.4916546584877</v>
      </c>
      <c r="K1081" s="34">
        <f t="shared" si="228"/>
        <v>0.781654658487696</v>
      </c>
      <c r="L1081" s="32">
        <f t="shared" si="232"/>
        <v>28876400</v>
      </c>
      <c r="M1081" s="32">
        <f t="shared" si="233"/>
        <v>29904916.546584878</v>
      </c>
      <c r="N1081" s="34">
        <f t="shared" si="234"/>
        <v>29897100</v>
      </c>
      <c r="O1081" s="34">
        <f t="shared" si="235"/>
        <v>1028516.5465848781</v>
      </c>
      <c r="P1081" s="34">
        <f t="shared" si="236"/>
        <v>1020700</v>
      </c>
      <c r="Q1081" s="60">
        <f t="shared" si="238"/>
        <v>1028516.5465848781</v>
      </c>
      <c r="R1081" s="60">
        <f t="shared" si="237"/>
        <v>1028516.5465848781</v>
      </c>
      <c r="S1081" s="61">
        <f t="shared" si="229"/>
        <v>3.5617893732767178E-2</v>
      </c>
    </row>
    <row r="1082" spans="1:19" x14ac:dyDescent="0.25">
      <c r="A1082" s="7">
        <v>42713</v>
      </c>
      <c r="B1082" s="8">
        <v>2989.71</v>
      </c>
      <c r="C1082">
        <f>+VLOOKUP($A1082,'USD X Barril WTI'!$A$6060:$B$8189,2,0)</f>
        <v>51.51</v>
      </c>
      <c r="D1082" s="36">
        <f>+IFERROR(VLOOKUP($A1082,'TASA INTERVENCIÓN'!$A$9:$B$4757,2,0),D1081)</f>
        <v>7.7499999999999999E-2</v>
      </c>
      <c r="E1082" s="36">
        <v>5.0000000000000001E-3</v>
      </c>
      <c r="F1082">
        <f t="shared" si="225"/>
        <v>7.2139303482587014E-2</v>
      </c>
      <c r="G1082">
        <f t="shared" si="226"/>
        <v>1.0173237985910297</v>
      </c>
      <c r="H1082" s="56">
        <f t="shared" si="230"/>
        <v>26.413380447543375</v>
      </c>
      <c r="I1082" s="55">
        <f t="shared" si="231"/>
        <v>3094.3298947806743</v>
      </c>
      <c r="J1082" s="33">
        <f t="shared" si="227"/>
        <v>2942.4129319370759</v>
      </c>
      <c r="K1082" s="34">
        <f t="shared" si="228"/>
        <v>-47.297068062924154</v>
      </c>
      <c r="L1082" s="32">
        <f t="shared" si="232"/>
        <v>28403800</v>
      </c>
      <c r="M1082" s="32">
        <f t="shared" si="233"/>
        <v>29424129.319370758</v>
      </c>
      <c r="N1082" s="34">
        <f t="shared" si="234"/>
        <v>29897100</v>
      </c>
      <c r="O1082" s="34">
        <f t="shared" si="235"/>
        <v>1020329.3193707578</v>
      </c>
      <c r="P1082" s="34">
        <f t="shared" si="236"/>
        <v>1493300</v>
      </c>
      <c r="Q1082" s="60">
        <f t="shared" si="238"/>
        <v>1020329.3193707578</v>
      </c>
      <c r="R1082" s="60">
        <f t="shared" si="237"/>
        <v>1020329.3193707578</v>
      </c>
      <c r="S1082" s="61">
        <f t="shared" si="229"/>
        <v>3.5922282207689032E-2</v>
      </c>
    </row>
    <row r="1083" spans="1:19" x14ac:dyDescent="0.25">
      <c r="A1083" s="7">
        <v>42714</v>
      </c>
      <c r="B1083" s="9">
        <v>3002.8</v>
      </c>
      <c r="C1083" t="e">
        <f>+VLOOKUP($A1083,'USD X Barril WTI'!$A$6060:$B$8189,2,0)</f>
        <v>#N/A</v>
      </c>
      <c r="D1083" s="36">
        <f>+IFERROR(VLOOKUP($A1083,'TASA INTERVENCIÓN'!$A$9:$B$4757,2,0),D1082)</f>
        <v>7.7499999999999999E-2</v>
      </c>
      <c r="E1083" s="36">
        <v>5.0000000000000001E-3</v>
      </c>
      <c r="F1083">
        <f t="shared" si="225"/>
        <v>7.2139303482587014E-2</v>
      </c>
      <c r="G1083">
        <f t="shared" si="226"/>
        <v>1.0173237985910297</v>
      </c>
      <c r="H1083" s="56">
        <f t="shared" si="230"/>
        <v>26.413380447543375</v>
      </c>
      <c r="I1083" s="55">
        <f t="shared" si="231"/>
        <v>3107.646663304231</v>
      </c>
      <c r="J1083" s="33">
        <f t="shared" si="227"/>
        <v>2948.2625437789743</v>
      </c>
      <c r="K1083" s="34">
        <f t="shared" si="228"/>
        <v>-54.537456221025877</v>
      </c>
      <c r="L1083" s="32">
        <f t="shared" si="232"/>
        <v>28461300</v>
      </c>
      <c r="M1083" s="32">
        <f t="shared" si="233"/>
        <v>29482625.437789742</v>
      </c>
      <c r="N1083" s="34">
        <f t="shared" si="234"/>
        <v>30028000</v>
      </c>
      <c r="O1083" s="34">
        <f t="shared" si="235"/>
        <v>1021325.4377897419</v>
      </c>
      <c r="P1083" s="34">
        <f t="shared" si="236"/>
        <v>1566700</v>
      </c>
      <c r="Q1083" s="60">
        <f t="shared" si="238"/>
        <v>1021325.4377897419</v>
      </c>
      <c r="R1083" s="60">
        <f t="shared" si="237"/>
        <v>1021325.4377897419</v>
      </c>
      <c r="S1083" s="61">
        <f t="shared" si="229"/>
        <v>3.5884707929354664E-2</v>
      </c>
    </row>
    <row r="1084" spans="1:19" x14ac:dyDescent="0.25">
      <c r="A1084" s="7">
        <v>42715</v>
      </c>
      <c r="B1084" s="8">
        <v>3002.8</v>
      </c>
      <c r="C1084" t="e">
        <f>+VLOOKUP($A1084,'USD X Barril WTI'!$A$6060:$B$8189,2,0)</f>
        <v>#N/A</v>
      </c>
      <c r="D1084" s="36">
        <f>+IFERROR(VLOOKUP($A1084,'TASA INTERVENCIÓN'!$A$9:$B$4757,2,0),D1083)</f>
        <v>7.7499999999999999E-2</v>
      </c>
      <c r="E1084" s="36">
        <v>5.0000000000000001E-3</v>
      </c>
      <c r="F1084">
        <f t="shared" si="225"/>
        <v>7.2139303482587014E-2</v>
      </c>
      <c r="G1084">
        <f t="shared" si="226"/>
        <v>1.0173237985910297</v>
      </c>
      <c r="H1084" s="56">
        <f t="shared" si="230"/>
        <v>26.413380447543375</v>
      </c>
      <c r="I1084" s="55">
        <f t="shared" si="231"/>
        <v>3107.646663304231</v>
      </c>
      <c r="J1084" s="33">
        <f t="shared" si="227"/>
        <v>3002.3434769120736</v>
      </c>
      <c r="K1084" s="34">
        <f t="shared" si="228"/>
        <v>-0.45652308792659824</v>
      </c>
      <c r="L1084" s="32">
        <f t="shared" si="232"/>
        <v>28992900</v>
      </c>
      <c r="M1084" s="32">
        <f t="shared" si="233"/>
        <v>30023434.769120734</v>
      </c>
      <c r="N1084" s="34">
        <f t="shared" si="234"/>
        <v>30028000</v>
      </c>
      <c r="O1084" s="34">
        <f t="shared" si="235"/>
        <v>1030534.7691207342</v>
      </c>
      <c r="P1084" s="34">
        <f t="shared" si="236"/>
        <v>1035100</v>
      </c>
      <c r="Q1084" s="60">
        <f t="shared" si="238"/>
        <v>1030534.7691207342</v>
      </c>
      <c r="R1084" s="60">
        <f t="shared" si="237"/>
        <v>1030534.7691207342</v>
      </c>
      <c r="S1084" s="61">
        <f t="shared" si="229"/>
        <v>3.5544383939541548E-2</v>
      </c>
    </row>
    <row r="1085" spans="1:19" x14ac:dyDescent="0.25">
      <c r="A1085" s="7">
        <v>42716</v>
      </c>
      <c r="B1085" s="9">
        <v>3002.8</v>
      </c>
      <c r="C1085">
        <f>+VLOOKUP($A1085,'USD X Barril WTI'!$A$6060:$B$8189,2,0)</f>
        <v>52.74</v>
      </c>
      <c r="D1085" s="36">
        <f>+IFERROR(VLOOKUP($A1085,'TASA INTERVENCIÓN'!$A$9:$B$4757,2,0),D1084)</f>
        <v>7.7499999999999999E-2</v>
      </c>
      <c r="E1085" s="36">
        <v>5.0000000000000001E-3</v>
      </c>
      <c r="F1085">
        <f t="shared" si="225"/>
        <v>7.2139303482587014E-2</v>
      </c>
      <c r="G1085">
        <f t="shared" si="226"/>
        <v>1.0173237985910297</v>
      </c>
      <c r="H1085" s="56">
        <f t="shared" si="230"/>
        <v>26.413380447543375</v>
      </c>
      <c r="I1085" s="55">
        <f t="shared" si="231"/>
        <v>3107.646663304231</v>
      </c>
      <c r="J1085" s="33">
        <f t="shared" si="227"/>
        <v>3002.3434769120736</v>
      </c>
      <c r="K1085" s="34">
        <f t="shared" si="228"/>
        <v>-0.45652308792659824</v>
      </c>
      <c r="L1085" s="32">
        <f t="shared" si="232"/>
        <v>28992900</v>
      </c>
      <c r="M1085" s="32">
        <f t="shared" si="233"/>
        <v>30023434.769120734</v>
      </c>
      <c r="N1085" s="34">
        <f t="shared" si="234"/>
        <v>30028000</v>
      </c>
      <c r="O1085" s="34">
        <f t="shared" si="235"/>
        <v>1030534.7691207342</v>
      </c>
      <c r="P1085" s="34">
        <f t="shared" si="236"/>
        <v>1035100</v>
      </c>
      <c r="Q1085" s="60">
        <f t="shared" si="238"/>
        <v>1030534.7691207342</v>
      </c>
      <c r="R1085" s="60">
        <f t="shared" si="237"/>
        <v>1030534.7691207342</v>
      </c>
      <c r="S1085" s="61">
        <f t="shared" si="229"/>
        <v>3.5544383939541548E-2</v>
      </c>
    </row>
    <row r="1086" spans="1:19" x14ac:dyDescent="0.25">
      <c r="A1086" s="7">
        <v>42717</v>
      </c>
      <c r="B1086" s="8">
        <v>2984.02</v>
      </c>
      <c r="C1086">
        <f>+VLOOKUP($A1086,'USD X Barril WTI'!$A$6060:$B$8189,2,0)</f>
        <v>52.99</v>
      </c>
      <c r="D1086" s="36">
        <f>+IFERROR(VLOOKUP($A1086,'TASA INTERVENCIÓN'!$A$9:$B$4757,2,0),D1085)</f>
        <v>7.7499999999999999E-2</v>
      </c>
      <c r="E1086" s="36">
        <v>5.0000000000000001E-3</v>
      </c>
      <c r="F1086">
        <f t="shared" si="225"/>
        <v>7.2139303482587014E-2</v>
      </c>
      <c r="G1086">
        <f t="shared" si="226"/>
        <v>1.0173237985910297</v>
      </c>
      <c r="H1086" s="56">
        <f t="shared" si="230"/>
        <v>26.413380447543375</v>
      </c>
      <c r="I1086" s="55">
        <f t="shared" si="231"/>
        <v>3088.5413223666915</v>
      </c>
      <c r="J1086" s="33">
        <f t="shared" si="227"/>
        <v>3002.3434769120736</v>
      </c>
      <c r="K1086" s="34">
        <f t="shared" si="228"/>
        <v>18.323476912073602</v>
      </c>
      <c r="L1086" s="32">
        <f t="shared" si="232"/>
        <v>28992900</v>
      </c>
      <c r="M1086" s="32">
        <f t="shared" si="233"/>
        <v>30023434.769120734</v>
      </c>
      <c r="N1086" s="34">
        <f t="shared" si="234"/>
        <v>29840200</v>
      </c>
      <c r="O1086" s="34">
        <f t="shared" si="235"/>
        <v>1030534.7691207342</v>
      </c>
      <c r="P1086" s="34">
        <f t="shared" si="236"/>
        <v>847300</v>
      </c>
      <c r="Q1086" s="60">
        <f t="shared" si="238"/>
        <v>1030534.7691207342</v>
      </c>
      <c r="R1086" s="60">
        <f t="shared" si="237"/>
        <v>1030534.7691207342</v>
      </c>
      <c r="S1086" s="61">
        <f t="shared" si="229"/>
        <v>3.5544383939541548E-2</v>
      </c>
    </row>
    <row r="1087" spans="1:19" x14ac:dyDescent="0.25">
      <c r="A1087" s="7">
        <v>42718</v>
      </c>
      <c r="B1087" s="9">
        <v>2982.29</v>
      </c>
      <c r="C1087">
        <f>+VLOOKUP($A1087,'USD X Barril WTI'!$A$6060:$B$8189,2,0)</f>
        <v>51.01</v>
      </c>
      <c r="D1087" s="36">
        <f>+IFERROR(VLOOKUP($A1087,'TASA INTERVENCIÓN'!$A$9:$B$4757,2,0),D1086)</f>
        <v>7.7499999999999999E-2</v>
      </c>
      <c r="E1087" s="52">
        <v>7.4999999999999997E-3</v>
      </c>
      <c r="F1087">
        <f t="shared" si="225"/>
        <v>6.9478908188585375E-2</v>
      </c>
      <c r="G1087">
        <f t="shared" si="226"/>
        <v>1.0167007668567341</v>
      </c>
      <c r="H1087" s="56">
        <f t="shared" si="230"/>
        <v>26.413380447543375</v>
      </c>
      <c r="I1087" s="55">
        <f t="shared" si="231"/>
        <v>3084.9232908842564</v>
      </c>
      <c r="J1087" s="33">
        <f t="shared" si="227"/>
        <v>3046.0884002514877</v>
      </c>
      <c r="K1087" s="34">
        <f t="shared" si="228"/>
        <v>63.798400251487692</v>
      </c>
      <c r="L1087" s="32">
        <f t="shared" si="232"/>
        <v>29422900</v>
      </c>
      <c r="M1087" s="32">
        <f t="shared" si="233"/>
        <v>30460884.002514876</v>
      </c>
      <c r="N1087" s="34">
        <f t="shared" si="234"/>
        <v>29822900</v>
      </c>
      <c r="O1087" s="34">
        <f t="shared" si="235"/>
        <v>1037984.0025148764</v>
      </c>
      <c r="P1087" s="34">
        <f t="shared" si="236"/>
        <v>400000</v>
      </c>
      <c r="Q1087" s="60">
        <f t="shared" si="238"/>
        <v>1037984.0025148764</v>
      </c>
      <c r="R1087" s="60">
        <f t="shared" si="237"/>
        <v>1037984.0025148764</v>
      </c>
      <c r="S1087" s="61">
        <f t="shared" si="229"/>
        <v>3.5278099796922681E-2</v>
      </c>
    </row>
    <row r="1088" spans="1:19" x14ac:dyDescent="0.25">
      <c r="A1088" s="7">
        <v>42719</v>
      </c>
      <c r="B1088" s="8">
        <v>2964.56</v>
      </c>
      <c r="C1088">
        <f>+VLOOKUP($A1088,'USD X Barril WTI'!$A$6060:$B$8189,2,0)</f>
        <v>50.9</v>
      </c>
      <c r="D1088" s="36">
        <f>+IFERROR(VLOOKUP($A1088,'TASA INTERVENCIÓN'!$A$9:$B$4757,2,0),D1087)</f>
        <v>7.7499999999999999E-2</v>
      </c>
      <c r="E1088" s="52">
        <v>7.4999999999999997E-3</v>
      </c>
      <c r="F1088">
        <f t="shared" si="225"/>
        <v>6.9478908188585375E-2</v>
      </c>
      <c r="G1088">
        <f t="shared" si="226"/>
        <v>1.0167007668567341</v>
      </c>
      <c r="H1088" s="56">
        <f t="shared" si="230"/>
        <v>26.413380447543375</v>
      </c>
      <c r="I1088" s="55">
        <f t="shared" si="231"/>
        <v>3066.8971862878861</v>
      </c>
      <c r="J1088" s="33">
        <f t="shared" si="227"/>
        <v>3080.5756770237235</v>
      </c>
      <c r="K1088" s="34">
        <f t="shared" si="228"/>
        <v>116.01567702372358</v>
      </c>
      <c r="L1088" s="32">
        <f t="shared" si="232"/>
        <v>29761900</v>
      </c>
      <c r="M1088" s="32">
        <f t="shared" si="233"/>
        <v>30805756.770237233</v>
      </c>
      <c r="N1088" s="34">
        <f t="shared" si="234"/>
        <v>29645600</v>
      </c>
      <c r="O1088" s="34">
        <f t="shared" si="235"/>
        <v>1043856.7702372335</v>
      </c>
      <c r="P1088" s="34">
        <f t="shared" si="236"/>
        <v>-116300</v>
      </c>
      <c r="Q1088" s="60">
        <f t="shared" si="238"/>
        <v>927556.77023723349</v>
      </c>
      <c r="R1088" s="60">
        <f t="shared" si="237"/>
        <v>1043856.7702372335</v>
      </c>
      <c r="S1088" s="61">
        <f t="shared" si="229"/>
        <v>3.5073593091745937E-2</v>
      </c>
    </row>
    <row r="1089" spans="1:19" x14ac:dyDescent="0.25">
      <c r="A1089" s="7">
        <v>42720</v>
      </c>
      <c r="B1089" s="9">
        <v>3000.47</v>
      </c>
      <c r="C1089">
        <f>+VLOOKUP($A1089,'USD X Barril WTI'!$A$6060:$B$8189,2,0)</f>
        <v>51.93</v>
      </c>
      <c r="D1089" s="36">
        <f>+IFERROR(VLOOKUP($A1089,'TASA INTERVENCIÓN'!$A$9:$B$4757,2,0),D1088)</f>
        <v>7.7499999999999999E-2</v>
      </c>
      <c r="E1089" s="52">
        <v>7.4999999999999997E-3</v>
      </c>
      <c r="F1089">
        <f t="shared" si="225"/>
        <v>6.9478908188585375E-2</v>
      </c>
      <c r="G1089">
        <f t="shared" si="226"/>
        <v>1.0167007668567341</v>
      </c>
      <c r="H1089" s="56">
        <f t="shared" si="230"/>
        <v>26.413380447543375</v>
      </c>
      <c r="I1089" s="55">
        <f t="shared" si="231"/>
        <v>3103.4069108257113</v>
      </c>
      <c r="J1089" s="33">
        <f t="shared" si="227"/>
        <v>3076.9743507767116</v>
      </c>
      <c r="K1089" s="34">
        <f t="shared" si="228"/>
        <v>76.504350776711817</v>
      </c>
      <c r="L1089" s="32">
        <f t="shared" si="232"/>
        <v>29726500</v>
      </c>
      <c r="M1089" s="32">
        <f t="shared" si="233"/>
        <v>30769743.507767115</v>
      </c>
      <c r="N1089" s="34">
        <f t="shared" si="234"/>
        <v>30004699.999999996</v>
      </c>
      <c r="O1089" s="34">
        <f t="shared" si="235"/>
        <v>1043243.5077671148</v>
      </c>
      <c r="P1089" s="34">
        <f t="shared" si="236"/>
        <v>278199.99999999627</v>
      </c>
      <c r="Q1089" s="60">
        <f t="shared" si="238"/>
        <v>1043243.5077671148</v>
      </c>
      <c r="R1089" s="60">
        <f t="shared" si="237"/>
        <v>1043243.5077671148</v>
      </c>
      <c r="S1089" s="61">
        <f t="shared" si="229"/>
        <v>3.5094730552440237E-2</v>
      </c>
    </row>
    <row r="1090" spans="1:19" x14ac:dyDescent="0.25">
      <c r="A1090" s="7">
        <v>42721</v>
      </c>
      <c r="B1090" s="8">
        <v>2997.2</v>
      </c>
      <c r="C1090" t="e">
        <f>+VLOOKUP($A1090,'USD X Barril WTI'!$A$6060:$B$8189,2,0)</f>
        <v>#N/A</v>
      </c>
      <c r="D1090" s="36">
        <f>+IFERROR(VLOOKUP($A1090,'TASA INTERVENCIÓN'!$A$9:$B$4757,2,0),D1089)</f>
        <v>7.7499999999999999E-2</v>
      </c>
      <c r="E1090" s="52">
        <v>7.4999999999999997E-3</v>
      </c>
      <c r="F1090">
        <f t="shared" si="225"/>
        <v>6.9478908188585375E-2</v>
      </c>
      <c r="G1090">
        <f t="shared" si="226"/>
        <v>1.0167007668567341</v>
      </c>
      <c r="H1090" s="56">
        <f t="shared" si="230"/>
        <v>26.413380447543375</v>
      </c>
      <c r="I1090" s="55">
        <f t="shared" si="231"/>
        <v>3100.08229931809</v>
      </c>
      <c r="J1090" s="33">
        <f t="shared" si="227"/>
        <v>3042.2327430548276</v>
      </c>
      <c r="K1090" s="34">
        <f t="shared" si="228"/>
        <v>45.032743054827733</v>
      </c>
      <c r="L1090" s="32">
        <f t="shared" si="232"/>
        <v>29385000</v>
      </c>
      <c r="M1090" s="32">
        <f t="shared" si="233"/>
        <v>30422327.430548277</v>
      </c>
      <c r="N1090" s="34">
        <f t="shared" si="234"/>
        <v>29972000</v>
      </c>
      <c r="O1090" s="34">
        <f t="shared" si="235"/>
        <v>1037327.4305482768</v>
      </c>
      <c r="P1090" s="34">
        <f t="shared" si="236"/>
        <v>587000</v>
      </c>
      <c r="Q1090" s="60">
        <f t="shared" si="238"/>
        <v>1037327.4305482768</v>
      </c>
      <c r="R1090" s="60">
        <f t="shared" si="237"/>
        <v>1037327.4305482768</v>
      </c>
      <c r="S1090" s="61">
        <f t="shared" si="229"/>
        <v>3.5301256782313314E-2</v>
      </c>
    </row>
    <row r="1091" spans="1:19" x14ac:dyDescent="0.25">
      <c r="A1091" s="7">
        <v>42722</v>
      </c>
      <c r="B1091" s="9">
        <v>2997.2</v>
      </c>
      <c r="C1091" t="e">
        <f>+VLOOKUP($A1091,'USD X Barril WTI'!$A$6060:$B$8189,2,0)</f>
        <v>#N/A</v>
      </c>
      <c r="D1091" s="36">
        <f>+IFERROR(VLOOKUP($A1091,'TASA INTERVENCIÓN'!$A$9:$B$4757,2,0),D1090)</f>
        <v>7.7499999999999999E-2</v>
      </c>
      <c r="E1091" s="52">
        <v>7.4999999999999997E-3</v>
      </c>
      <c r="F1091">
        <f t="shared" si="225"/>
        <v>6.9478908188585375E-2</v>
      </c>
      <c r="G1091">
        <f t="shared" si="226"/>
        <v>1.0167007668567341</v>
      </c>
      <c r="H1091" s="56">
        <f t="shared" si="230"/>
        <v>26.413380447543375</v>
      </c>
      <c r="I1091" s="55">
        <f t="shared" si="231"/>
        <v>3100.08229931809</v>
      </c>
      <c r="J1091" s="33">
        <f t="shared" si="227"/>
        <v>3060.6259573333537</v>
      </c>
      <c r="K1091" s="34">
        <f t="shared" si="228"/>
        <v>63.425957333353836</v>
      </c>
      <c r="L1091" s="32">
        <f t="shared" si="232"/>
        <v>29565800</v>
      </c>
      <c r="M1091" s="32">
        <f t="shared" si="233"/>
        <v>30606259.573333535</v>
      </c>
      <c r="N1091" s="34">
        <f t="shared" si="234"/>
        <v>29972000</v>
      </c>
      <c r="O1091" s="34">
        <f t="shared" si="235"/>
        <v>1040459.5733335353</v>
      </c>
      <c r="P1091" s="34">
        <f t="shared" si="236"/>
        <v>406200</v>
      </c>
      <c r="Q1091" s="60">
        <f t="shared" si="238"/>
        <v>1040459.5733335353</v>
      </c>
      <c r="R1091" s="60">
        <f t="shared" si="237"/>
        <v>1040459.5733335353</v>
      </c>
      <c r="S1091" s="61">
        <f t="shared" si="229"/>
        <v>3.5191321504357581E-2</v>
      </c>
    </row>
    <row r="1092" spans="1:19" x14ac:dyDescent="0.25">
      <c r="A1092" s="7">
        <v>42723</v>
      </c>
      <c r="B1092" s="8">
        <v>2997.2</v>
      </c>
      <c r="C1092">
        <f>+VLOOKUP($A1092,'USD X Barril WTI'!$A$6060:$B$8189,2,0)</f>
        <v>52.13</v>
      </c>
      <c r="D1092" s="36">
        <f>+IFERROR(VLOOKUP($A1092,'TASA INTERVENCIÓN'!$A$9:$B$4757,2,0),D1091)</f>
        <v>7.4999999999999997E-2</v>
      </c>
      <c r="E1092" s="52">
        <v>7.4999999999999997E-3</v>
      </c>
      <c r="F1092">
        <f t="shared" si="225"/>
        <v>6.6997518610421691E-2</v>
      </c>
      <c r="G1092">
        <f t="shared" si="226"/>
        <v>1.016118602694251</v>
      </c>
      <c r="H1092" s="56">
        <f t="shared" si="230"/>
        <v>26.413380447543375</v>
      </c>
      <c r="I1092" s="55">
        <f t="shared" si="231"/>
        <v>3098.337436890296</v>
      </c>
      <c r="J1092" s="33">
        <f t="shared" si="227"/>
        <v>3060.6259573333537</v>
      </c>
      <c r="K1092" s="34">
        <f t="shared" si="228"/>
        <v>63.425957333353836</v>
      </c>
      <c r="L1092" s="32">
        <f t="shared" si="232"/>
        <v>29565800</v>
      </c>
      <c r="M1092" s="32">
        <f t="shared" si="233"/>
        <v>30606259.573333535</v>
      </c>
      <c r="N1092" s="34">
        <f t="shared" si="234"/>
        <v>29972000</v>
      </c>
      <c r="O1092" s="34">
        <f t="shared" si="235"/>
        <v>1040459.5733335353</v>
      </c>
      <c r="P1092" s="34">
        <f t="shared" si="236"/>
        <v>406200</v>
      </c>
      <c r="Q1092" s="60">
        <f t="shared" si="238"/>
        <v>1040459.5733335353</v>
      </c>
      <c r="R1092" s="60">
        <f t="shared" si="237"/>
        <v>1040459.5733335353</v>
      </c>
      <c r="S1092" s="61">
        <f t="shared" si="229"/>
        <v>3.5191321504357581E-2</v>
      </c>
    </row>
    <row r="1093" spans="1:19" x14ac:dyDescent="0.25">
      <c r="A1093" s="7">
        <v>42724</v>
      </c>
      <c r="B1093" s="9">
        <v>3019.44</v>
      </c>
      <c r="C1093">
        <f>+VLOOKUP($A1093,'USD X Barril WTI'!$A$6060:$B$8189,2,0)</f>
        <v>52.22</v>
      </c>
      <c r="D1093" s="36">
        <f>+IFERROR(VLOOKUP($A1093,'TASA INTERVENCIÓN'!$A$9:$B$4757,2,0),D1092)</f>
        <v>7.4999999999999997E-2</v>
      </c>
      <c r="E1093" s="52">
        <v>7.4999999999999997E-3</v>
      </c>
      <c r="F1093">
        <f t="shared" si="225"/>
        <v>6.6997518610421691E-2</v>
      </c>
      <c r="G1093">
        <f t="shared" si="226"/>
        <v>1.016118602694251</v>
      </c>
      <c r="H1093" s="56">
        <f t="shared" si="230"/>
        <v>26.413380447543375</v>
      </c>
      <c r="I1093" s="55">
        <f t="shared" si="231"/>
        <v>3120.935914614216</v>
      </c>
      <c r="J1093" s="33">
        <f t="shared" si="227"/>
        <v>3060.6259573333537</v>
      </c>
      <c r="K1093" s="34">
        <f t="shared" si="228"/>
        <v>41.185957333353599</v>
      </c>
      <c r="L1093" s="32">
        <f t="shared" si="232"/>
        <v>29565800</v>
      </c>
      <c r="M1093" s="32">
        <f t="shared" si="233"/>
        <v>30606259.573333535</v>
      </c>
      <c r="N1093" s="34">
        <f t="shared" si="234"/>
        <v>30194400</v>
      </c>
      <c r="O1093" s="34">
        <f t="shared" si="235"/>
        <v>1040459.5733335353</v>
      </c>
      <c r="P1093" s="34">
        <f t="shared" si="236"/>
        <v>628600</v>
      </c>
      <c r="Q1093" s="60">
        <f t="shared" si="238"/>
        <v>1040459.5733335353</v>
      </c>
      <c r="R1093" s="60">
        <f t="shared" si="237"/>
        <v>1040459.5733335353</v>
      </c>
      <c r="S1093" s="61">
        <f t="shared" si="229"/>
        <v>3.5191321504357581E-2</v>
      </c>
    </row>
    <row r="1094" spans="1:19" x14ac:dyDescent="0.25">
      <c r="A1094" s="7">
        <v>42725</v>
      </c>
      <c r="B1094" s="8">
        <v>2988.06</v>
      </c>
      <c r="C1094">
        <f>+VLOOKUP($A1094,'USD X Barril WTI'!$A$6060:$B$8189,2,0)</f>
        <v>51.44</v>
      </c>
      <c r="D1094" s="36">
        <f>+IFERROR(VLOOKUP($A1094,'TASA INTERVENCIÓN'!$A$9:$B$4757,2,0),D1093)</f>
        <v>7.4999999999999997E-2</v>
      </c>
      <c r="E1094" s="52">
        <v>7.4999999999999997E-3</v>
      </c>
      <c r="F1094">
        <f t="shared" si="225"/>
        <v>6.6997518610421691E-2</v>
      </c>
      <c r="G1094">
        <f t="shared" si="226"/>
        <v>1.016118602694251</v>
      </c>
      <c r="H1094" s="56">
        <f t="shared" si="230"/>
        <v>26.413380447543375</v>
      </c>
      <c r="I1094" s="55">
        <f t="shared" si="231"/>
        <v>3089.0501128616706</v>
      </c>
      <c r="J1094" s="33">
        <f t="shared" si="227"/>
        <v>3031.733961453368</v>
      </c>
      <c r="K1094" s="34">
        <f t="shared" si="228"/>
        <v>43.673961453368065</v>
      </c>
      <c r="L1094" s="32">
        <f t="shared" si="232"/>
        <v>29281800</v>
      </c>
      <c r="M1094" s="32">
        <f t="shared" si="233"/>
        <v>30317339.614533681</v>
      </c>
      <c r="N1094" s="34">
        <f t="shared" si="234"/>
        <v>29880600</v>
      </c>
      <c r="O1094" s="34">
        <f t="shared" si="235"/>
        <v>1035539.6145336814</v>
      </c>
      <c r="P1094" s="34">
        <f t="shared" si="236"/>
        <v>598800</v>
      </c>
      <c r="Q1094" s="60">
        <f t="shared" si="238"/>
        <v>1035539.6145336814</v>
      </c>
      <c r="R1094" s="60">
        <f t="shared" si="237"/>
        <v>1035539.6145336814</v>
      </c>
      <c r="S1094" s="61">
        <f t="shared" si="229"/>
        <v>3.5364616059589279E-2</v>
      </c>
    </row>
    <row r="1095" spans="1:19" x14ac:dyDescent="0.25">
      <c r="A1095" s="7">
        <v>42726</v>
      </c>
      <c r="B1095" s="9">
        <v>2989.14</v>
      </c>
      <c r="C1095">
        <f>+VLOOKUP($A1095,'USD X Barril WTI'!$A$6060:$B$8189,2,0)</f>
        <v>51.98</v>
      </c>
      <c r="D1095" s="36">
        <f>+IFERROR(VLOOKUP($A1095,'TASA INTERVENCIÓN'!$A$9:$B$4757,2,0),D1094)</f>
        <v>7.4999999999999997E-2</v>
      </c>
      <c r="E1095" s="52">
        <v>7.4999999999999997E-3</v>
      </c>
      <c r="F1095">
        <f t="shared" si="225"/>
        <v>6.6997518610421691E-2</v>
      </c>
      <c r="G1095">
        <f t="shared" si="226"/>
        <v>1.016118602694251</v>
      </c>
      <c r="H1095" s="56">
        <f t="shared" si="230"/>
        <v>26.413380447543375</v>
      </c>
      <c r="I1095" s="55">
        <f t="shared" si="231"/>
        <v>3090.1475209525802</v>
      </c>
      <c r="J1095" s="33">
        <f t="shared" si="227"/>
        <v>3014.3682442114196</v>
      </c>
      <c r="K1095" s="34">
        <f t="shared" si="228"/>
        <v>25.228244211419678</v>
      </c>
      <c r="L1095" s="32">
        <f t="shared" si="232"/>
        <v>29111100</v>
      </c>
      <c r="M1095" s="32">
        <f t="shared" si="233"/>
        <v>30143682.442114197</v>
      </c>
      <c r="N1095" s="34">
        <f t="shared" si="234"/>
        <v>29891400</v>
      </c>
      <c r="O1095" s="34">
        <f t="shared" si="235"/>
        <v>1032582.4421141967</v>
      </c>
      <c r="P1095" s="34">
        <f t="shared" si="236"/>
        <v>780300</v>
      </c>
      <c r="Q1095" s="60">
        <f t="shared" si="238"/>
        <v>1032582.4421141967</v>
      </c>
      <c r="R1095" s="60">
        <f t="shared" si="237"/>
        <v>1032582.4421141967</v>
      </c>
      <c r="S1095" s="61">
        <f t="shared" si="229"/>
        <v>3.5470402771252088E-2</v>
      </c>
    </row>
    <row r="1096" spans="1:19" x14ac:dyDescent="0.25">
      <c r="A1096" s="7">
        <v>42727</v>
      </c>
      <c r="B1096" s="8">
        <v>2996.03</v>
      </c>
      <c r="C1096">
        <f>+VLOOKUP($A1096,'USD X Barril WTI'!$A$6060:$B$8189,2,0)</f>
        <v>52.01</v>
      </c>
      <c r="D1096" s="36">
        <f>+IFERROR(VLOOKUP($A1096,'TASA INTERVENCIÓN'!$A$9:$B$4757,2,0),D1095)</f>
        <v>7.4999999999999997E-2</v>
      </c>
      <c r="E1096" s="52">
        <v>7.4999999999999997E-3</v>
      </c>
      <c r="F1096">
        <f t="shared" ref="F1096:F1159" si="239">((1+D1096)/(1+E1096))-1</f>
        <v>6.6997518610421691E-2</v>
      </c>
      <c r="G1096">
        <f t="shared" ref="G1096:G1159" si="240">+(1+F1096)^(90/365)</f>
        <v>1.016118602694251</v>
      </c>
      <c r="H1096" s="56">
        <f t="shared" si="230"/>
        <v>26.413380447543375</v>
      </c>
      <c r="I1096" s="55">
        <f t="shared" si="231"/>
        <v>3097.148578125144</v>
      </c>
      <c r="J1096" s="33">
        <f t="shared" si="227"/>
        <v>2997.1144325873156</v>
      </c>
      <c r="K1096" s="34">
        <f t="shared" si="228"/>
        <v>1.0844325873154048</v>
      </c>
      <c r="L1096" s="32">
        <f t="shared" si="232"/>
        <v>28941500</v>
      </c>
      <c r="M1096" s="32">
        <f t="shared" si="233"/>
        <v>29971144.325873155</v>
      </c>
      <c r="N1096" s="34">
        <f t="shared" si="234"/>
        <v>29960300.000000004</v>
      </c>
      <c r="O1096" s="34">
        <f t="shared" si="235"/>
        <v>1029644.3258731551</v>
      </c>
      <c r="P1096" s="34">
        <f t="shared" si="236"/>
        <v>1018800.0000000037</v>
      </c>
      <c r="Q1096" s="60">
        <f t="shared" si="238"/>
        <v>1029644.3258731551</v>
      </c>
      <c r="R1096" s="60">
        <f t="shared" si="237"/>
        <v>1029644.3258731551</v>
      </c>
      <c r="S1096" s="61">
        <f t="shared" si="229"/>
        <v>3.5576743633645637E-2</v>
      </c>
    </row>
    <row r="1097" spans="1:19" x14ac:dyDescent="0.25">
      <c r="A1097" s="7">
        <v>42728</v>
      </c>
      <c r="B1097" s="9">
        <v>2996.6</v>
      </c>
      <c r="C1097" t="e">
        <f>+VLOOKUP($A1097,'USD X Barril WTI'!$A$6060:$B$8189,2,0)</f>
        <v>#N/A</v>
      </c>
      <c r="D1097" s="36">
        <f>+IFERROR(VLOOKUP($A1097,'TASA INTERVENCIÓN'!$A$9:$B$4757,2,0),D1096)</f>
        <v>7.4999999999999997E-2</v>
      </c>
      <c r="E1097" s="52">
        <v>7.4999999999999997E-3</v>
      </c>
      <c r="F1097">
        <f t="shared" si="239"/>
        <v>6.6997518610421691E-2</v>
      </c>
      <c r="G1097">
        <f t="shared" si="240"/>
        <v>1.016118602694251</v>
      </c>
      <c r="H1097" s="56">
        <f t="shared" si="230"/>
        <v>26.413380447543375</v>
      </c>
      <c r="I1097" s="55">
        <f t="shared" si="231"/>
        <v>3097.7277657286795</v>
      </c>
      <c r="J1097" s="33">
        <f t="shared" si="227"/>
        <v>2964.9364808378814</v>
      </c>
      <c r="K1097" s="34">
        <f t="shared" si="228"/>
        <v>-31.663519162118519</v>
      </c>
      <c r="L1097" s="32">
        <f t="shared" si="232"/>
        <v>28625200</v>
      </c>
      <c r="M1097" s="32">
        <f t="shared" si="233"/>
        <v>29649364.808378816</v>
      </c>
      <c r="N1097" s="34">
        <f t="shared" si="234"/>
        <v>29966000</v>
      </c>
      <c r="O1097" s="34">
        <f t="shared" si="235"/>
        <v>1024164.8083788157</v>
      </c>
      <c r="P1097" s="34">
        <f t="shared" si="236"/>
        <v>1340800</v>
      </c>
      <c r="Q1097" s="60">
        <f t="shared" si="238"/>
        <v>1024164.8083788157</v>
      </c>
      <c r="R1097" s="60">
        <f t="shared" si="237"/>
        <v>1024164.8083788157</v>
      </c>
      <c r="S1097" s="61">
        <f t="shared" si="229"/>
        <v>3.5778433281822161E-2</v>
      </c>
    </row>
    <row r="1098" spans="1:19" x14ac:dyDescent="0.25">
      <c r="A1098" s="7">
        <v>42729</v>
      </c>
      <c r="B1098" s="8">
        <v>2996.6</v>
      </c>
      <c r="C1098" t="e">
        <f>+VLOOKUP($A1098,'USD X Barril WTI'!$A$6060:$B$8189,2,0)</f>
        <v>#N/A</v>
      </c>
      <c r="D1098" s="36">
        <f>+IFERROR(VLOOKUP($A1098,'TASA INTERVENCIÓN'!$A$9:$B$4757,2,0),D1097)</f>
        <v>7.4999999999999997E-2</v>
      </c>
      <c r="E1098" s="52">
        <v>7.4999999999999997E-3</v>
      </c>
      <c r="F1098">
        <f t="shared" si="239"/>
        <v>6.6997518610421691E-2</v>
      </c>
      <c r="G1098">
        <f t="shared" si="240"/>
        <v>1.016118602694251</v>
      </c>
      <c r="H1098" s="56">
        <f t="shared" si="230"/>
        <v>26.413380447543375</v>
      </c>
      <c r="I1098" s="55">
        <f t="shared" si="231"/>
        <v>3097.7277657286795</v>
      </c>
      <c r="J1098" s="33">
        <f t="shared" si="227"/>
        <v>3021.3267389937819</v>
      </c>
      <c r="K1098" s="34">
        <f t="shared" si="228"/>
        <v>24.726738993781964</v>
      </c>
      <c r="L1098" s="32">
        <f t="shared" si="232"/>
        <v>29179500</v>
      </c>
      <c r="M1098" s="32">
        <f t="shared" si="233"/>
        <v>30213267.389937818</v>
      </c>
      <c r="N1098" s="34">
        <f t="shared" si="234"/>
        <v>29966000</v>
      </c>
      <c r="O1098" s="34">
        <f t="shared" si="235"/>
        <v>1033767.3899378181</v>
      </c>
      <c r="P1098" s="34">
        <f t="shared" si="236"/>
        <v>786500</v>
      </c>
      <c r="Q1098" s="60">
        <f t="shared" si="238"/>
        <v>1033767.3899378181</v>
      </c>
      <c r="R1098" s="60">
        <f t="shared" si="237"/>
        <v>1033767.3899378181</v>
      </c>
      <c r="S1098" s="61">
        <f t="shared" si="229"/>
        <v>3.5427865108648815E-2</v>
      </c>
    </row>
    <row r="1099" spans="1:19" x14ac:dyDescent="0.25">
      <c r="A1099" s="7">
        <v>42730</v>
      </c>
      <c r="B1099" s="9">
        <v>2996.6</v>
      </c>
      <c r="C1099" t="e">
        <f>+VLOOKUP($A1099,'USD X Barril WTI'!$A$6060:$B$8189,2,0)</f>
        <v>#N/A</v>
      </c>
      <c r="D1099" s="36">
        <f>+IFERROR(VLOOKUP($A1099,'TASA INTERVENCIÓN'!$A$9:$B$4757,2,0),D1098)</f>
        <v>7.4999999999999997E-2</v>
      </c>
      <c r="E1099" s="52">
        <v>7.4999999999999997E-3</v>
      </c>
      <c r="F1099">
        <f t="shared" si="239"/>
        <v>6.6997518610421691E-2</v>
      </c>
      <c r="G1099">
        <f t="shared" si="240"/>
        <v>1.016118602694251</v>
      </c>
      <c r="H1099" s="56">
        <f t="shared" si="230"/>
        <v>26.413380447543375</v>
      </c>
      <c r="I1099" s="55">
        <f t="shared" si="231"/>
        <v>3097.7277657286795</v>
      </c>
      <c r="J1099" s="33">
        <f t="shared" si="227"/>
        <v>3021.3267389937819</v>
      </c>
      <c r="K1099" s="34">
        <f t="shared" si="228"/>
        <v>24.726738993781964</v>
      </c>
      <c r="L1099" s="32">
        <f t="shared" si="232"/>
        <v>29179500</v>
      </c>
      <c r="M1099" s="32">
        <f t="shared" si="233"/>
        <v>30213267.389937818</v>
      </c>
      <c r="N1099" s="34">
        <f t="shared" si="234"/>
        <v>29966000</v>
      </c>
      <c r="O1099" s="34">
        <f t="shared" si="235"/>
        <v>1033767.3899378181</v>
      </c>
      <c r="P1099" s="34">
        <f t="shared" si="236"/>
        <v>786500</v>
      </c>
      <c r="Q1099" s="60">
        <f t="shared" si="238"/>
        <v>1033767.3899378181</v>
      </c>
      <c r="R1099" s="60">
        <f t="shared" si="237"/>
        <v>1033767.3899378181</v>
      </c>
      <c r="S1099" s="61">
        <f t="shared" si="229"/>
        <v>3.5427865108648815E-2</v>
      </c>
    </row>
    <row r="1100" spans="1:19" x14ac:dyDescent="0.25">
      <c r="A1100" s="7">
        <v>42731</v>
      </c>
      <c r="B1100" s="8">
        <v>2996.6</v>
      </c>
      <c r="C1100">
        <f>+VLOOKUP($A1100,'USD X Barril WTI'!$A$6060:$B$8189,2,0)</f>
        <v>52.82</v>
      </c>
      <c r="D1100" s="36">
        <f>+IFERROR(VLOOKUP($A1100,'TASA INTERVENCIÓN'!$A$9:$B$4757,2,0),D1099)</f>
        <v>7.4999999999999997E-2</v>
      </c>
      <c r="E1100" s="52">
        <v>7.4999999999999997E-3</v>
      </c>
      <c r="F1100">
        <f t="shared" si="239"/>
        <v>6.6997518610421691E-2</v>
      </c>
      <c r="G1100">
        <f t="shared" si="240"/>
        <v>1.016118602694251</v>
      </c>
      <c r="H1100" s="56">
        <f t="shared" si="230"/>
        <v>26.413380447543375</v>
      </c>
      <c r="I1100" s="55">
        <f t="shared" si="231"/>
        <v>3097.7277657286795</v>
      </c>
      <c r="J1100" s="33">
        <f t="shared" si="227"/>
        <v>3021.3267389937819</v>
      </c>
      <c r="K1100" s="34">
        <f t="shared" si="228"/>
        <v>24.726738993781964</v>
      </c>
      <c r="L1100" s="32">
        <f t="shared" si="232"/>
        <v>29179500</v>
      </c>
      <c r="M1100" s="32">
        <f t="shared" si="233"/>
        <v>30213267.389937818</v>
      </c>
      <c r="N1100" s="34">
        <f t="shared" si="234"/>
        <v>29966000</v>
      </c>
      <c r="O1100" s="34">
        <f t="shared" si="235"/>
        <v>1033767.3899378181</v>
      </c>
      <c r="P1100" s="34">
        <f t="shared" si="236"/>
        <v>786500</v>
      </c>
      <c r="Q1100" s="60">
        <f t="shared" si="238"/>
        <v>1033767.3899378181</v>
      </c>
      <c r="R1100" s="60">
        <f t="shared" si="237"/>
        <v>1033767.3899378181</v>
      </c>
      <c r="S1100" s="61">
        <f t="shared" si="229"/>
        <v>3.5427865108648815E-2</v>
      </c>
    </row>
    <row r="1101" spans="1:19" x14ac:dyDescent="0.25">
      <c r="A1101" s="7">
        <v>42732</v>
      </c>
      <c r="B1101" s="9">
        <v>2992.81</v>
      </c>
      <c r="C1101">
        <f>+VLOOKUP($A1101,'USD X Barril WTI'!$A$6060:$B$8189,2,0)</f>
        <v>54.01</v>
      </c>
      <c r="D1101" s="36">
        <f>+IFERROR(VLOOKUP($A1101,'TASA INTERVENCIÓN'!$A$9:$B$4757,2,0),D1100)</f>
        <v>7.4999999999999997E-2</v>
      </c>
      <c r="E1101" s="52">
        <v>7.4999999999999997E-3</v>
      </c>
      <c r="F1101">
        <f t="shared" si="239"/>
        <v>6.6997518610421691E-2</v>
      </c>
      <c r="G1101">
        <f t="shared" si="240"/>
        <v>1.016118602694251</v>
      </c>
      <c r="H1101" s="56">
        <f t="shared" si="230"/>
        <v>26.413380447543375</v>
      </c>
      <c r="I1101" s="55">
        <f t="shared" si="231"/>
        <v>3093.8766762244682</v>
      </c>
      <c r="J1101" s="33">
        <f t="shared" si="227"/>
        <v>3020.9503291883034</v>
      </c>
      <c r="K1101" s="34">
        <f t="shared" si="228"/>
        <v>28.14032918830344</v>
      </c>
      <c r="L1101" s="32">
        <f t="shared" si="232"/>
        <v>29175800</v>
      </c>
      <c r="M1101" s="32">
        <f t="shared" si="233"/>
        <v>30209503.291883033</v>
      </c>
      <c r="N1101" s="34">
        <f t="shared" si="234"/>
        <v>29928100</v>
      </c>
      <c r="O1101" s="34">
        <f t="shared" si="235"/>
        <v>1033703.2918830328</v>
      </c>
      <c r="P1101" s="34">
        <f t="shared" si="236"/>
        <v>752300</v>
      </c>
      <c r="Q1101" s="60">
        <f t="shared" si="238"/>
        <v>1033703.2918830328</v>
      </c>
      <c r="R1101" s="60">
        <f t="shared" si="237"/>
        <v>1033703.2918830328</v>
      </c>
      <c r="S1101" s="61">
        <f t="shared" si="229"/>
        <v>3.543016101985319E-2</v>
      </c>
    </row>
    <row r="1102" spans="1:19" x14ac:dyDescent="0.25">
      <c r="A1102" s="7">
        <v>42733</v>
      </c>
      <c r="B1102" s="8">
        <v>3019.72</v>
      </c>
      <c r="C1102">
        <f>+VLOOKUP($A1102,'USD X Barril WTI'!$A$6060:$B$8189,2,0)</f>
        <v>53.8</v>
      </c>
      <c r="D1102" s="36">
        <f>+IFERROR(VLOOKUP($A1102,'TASA INTERVENCIÓN'!$A$9:$B$4757,2,0),D1101)</f>
        <v>7.4999999999999997E-2</v>
      </c>
      <c r="E1102" s="52">
        <v>7.4999999999999997E-3</v>
      </c>
      <c r="F1102">
        <f t="shared" si="239"/>
        <v>6.6997518610421691E-2</v>
      </c>
      <c r="G1102">
        <f t="shared" si="240"/>
        <v>1.016118602694251</v>
      </c>
      <c r="H1102" s="56">
        <f t="shared" si="230"/>
        <v>26.413380447543375</v>
      </c>
      <c r="I1102" s="55">
        <f t="shared" si="231"/>
        <v>3121.2204278229706</v>
      </c>
      <c r="J1102" s="33">
        <f t="shared" si="227"/>
        <v>3025.4367271400897</v>
      </c>
      <c r="K1102" s="34">
        <f t="shared" si="228"/>
        <v>5.7167271400899153</v>
      </c>
      <c r="L1102" s="32">
        <f t="shared" si="232"/>
        <v>29219899.999999996</v>
      </c>
      <c r="M1102" s="32">
        <f t="shared" si="233"/>
        <v>30254367.271400899</v>
      </c>
      <c r="N1102" s="34">
        <f t="shared" si="234"/>
        <v>30197199.999999996</v>
      </c>
      <c r="O1102" s="34">
        <f t="shared" si="235"/>
        <v>1034467.2714009024</v>
      </c>
      <c r="P1102" s="34">
        <f t="shared" si="236"/>
        <v>977300</v>
      </c>
      <c r="Q1102" s="60">
        <f t="shared" si="238"/>
        <v>1034467.2714009024</v>
      </c>
      <c r="R1102" s="60">
        <f t="shared" si="237"/>
        <v>1034467.2714009024</v>
      </c>
      <c r="S1102" s="61">
        <f t="shared" si="229"/>
        <v>3.54028340754384E-2</v>
      </c>
    </row>
    <row r="1103" spans="1:19" x14ac:dyDescent="0.25">
      <c r="A1103" s="7">
        <v>42734</v>
      </c>
      <c r="B1103" s="9">
        <v>3000.71</v>
      </c>
      <c r="C1103">
        <f>+VLOOKUP($A1103,'USD X Barril WTI'!$A$6060:$B$8189,2,0)</f>
        <v>53.75</v>
      </c>
      <c r="D1103" s="36">
        <f>+IFERROR(VLOOKUP($A1103,'TASA INTERVENCIÓN'!$A$9:$B$4757,2,0),D1102)</f>
        <v>7.4999999999999997E-2</v>
      </c>
      <c r="E1103" s="52">
        <v>7.4999999999999997E-3</v>
      </c>
      <c r="F1103">
        <f t="shared" si="239"/>
        <v>6.6997518610421691E-2</v>
      </c>
      <c r="G1103">
        <f t="shared" si="240"/>
        <v>1.016118602694251</v>
      </c>
      <c r="H1103" s="56">
        <f t="shared" si="230"/>
        <v>26.413380447543375</v>
      </c>
      <c r="I1103" s="55">
        <f t="shared" si="231"/>
        <v>3101.9040131857528</v>
      </c>
      <c r="J1103" s="33">
        <f t="shared" si="227"/>
        <v>3017.4202156071924</v>
      </c>
      <c r="K1103" s="34">
        <f t="shared" si="228"/>
        <v>16.710215607192367</v>
      </c>
      <c r="L1103" s="32">
        <f t="shared" si="232"/>
        <v>29141100</v>
      </c>
      <c r="M1103" s="32">
        <f t="shared" si="233"/>
        <v>30174202.156071924</v>
      </c>
      <c r="N1103" s="34">
        <f t="shared" si="234"/>
        <v>30007100</v>
      </c>
      <c r="O1103" s="34">
        <f t="shared" si="235"/>
        <v>1033102.1560719237</v>
      </c>
      <c r="P1103" s="34">
        <f t="shared" si="236"/>
        <v>866000</v>
      </c>
      <c r="Q1103" s="60">
        <f t="shared" si="238"/>
        <v>1033102.1560719237</v>
      </c>
      <c r="R1103" s="60">
        <f t="shared" si="237"/>
        <v>1033102.1560719237</v>
      </c>
      <c r="S1103" s="61">
        <f t="shared" si="229"/>
        <v>3.5451721317037575E-2</v>
      </c>
    </row>
    <row r="1104" spans="1:19" x14ac:dyDescent="0.25">
      <c r="A1104" s="7">
        <v>42735</v>
      </c>
      <c r="B1104" s="8">
        <v>3000.71</v>
      </c>
      <c r="C1104" t="e">
        <f>+VLOOKUP($A1104,'USD X Barril WTI'!$A$6060:$B$8189,2,0)</f>
        <v>#N/A</v>
      </c>
      <c r="D1104" s="36">
        <f>+IFERROR(VLOOKUP($A1104,'TASA INTERVENCIÓN'!$A$9:$B$4757,2,0),D1103)</f>
        <v>7.4999999999999997E-2</v>
      </c>
      <c r="E1104" s="52">
        <v>7.4999999999999997E-3</v>
      </c>
      <c r="F1104">
        <f t="shared" si="239"/>
        <v>6.6997518610421691E-2</v>
      </c>
      <c r="G1104">
        <f t="shared" si="240"/>
        <v>1.016118602694251</v>
      </c>
      <c r="H1104" s="56">
        <f t="shared" si="230"/>
        <v>26.413380447543375</v>
      </c>
      <c r="I1104" s="55">
        <f t="shared" si="231"/>
        <v>3101.9040131857528</v>
      </c>
      <c r="J1104" s="33">
        <f t="shared" si="227"/>
        <v>2982.6684346473226</v>
      </c>
      <c r="K1104" s="34">
        <f t="shared" si="228"/>
        <v>-18.04156535267748</v>
      </c>
      <c r="L1104" s="32">
        <f t="shared" si="232"/>
        <v>28799500</v>
      </c>
      <c r="M1104" s="32">
        <f t="shared" si="233"/>
        <v>29826684.346473224</v>
      </c>
      <c r="N1104" s="34">
        <f t="shared" si="234"/>
        <v>30007100</v>
      </c>
      <c r="O1104" s="34">
        <f t="shared" si="235"/>
        <v>1027184.3464732245</v>
      </c>
      <c r="P1104" s="34">
        <f t="shared" si="236"/>
        <v>1207600</v>
      </c>
      <c r="Q1104" s="60">
        <f t="shared" si="238"/>
        <v>1027184.3464732245</v>
      </c>
      <c r="R1104" s="60">
        <f t="shared" si="237"/>
        <v>1027184.3464732245</v>
      </c>
      <c r="S1104" s="61">
        <f t="shared" si="229"/>
        <v>3.5666742355708415E-2</v>
      </c>
    </row>
    <row r="1105" spans="1:19" x14ac:dyDescent="0.25">
      <c r="A1105" s="7">
        <v>42736</v>
      </c>
      <c r="B1105" s="9">
        <v>3000.71</v>
      </c>
      <c r="C1105" t="e">
        <f>+VLOOKUP($A1105,'USD X Barril WTI'!$A$6060:$B$8189,2,0)</f>
        <v>#N/A</v>
      </c>
      <c r="D1105" s="36">
        <f>+IFERROR(VLOOKUP($A1105,'TASA INTERVENCIÓN'!$A$9:$B$4757,2,0),D1104)</f>
        <v>7.4999999999999997E-2</v>
      </c>
      <c r="E1105" s="52">
        <v>7.4999999999999997E-3</v>
      </c>
      <c r="F1105">
        <f t="shared" si="239"/>
        <v>6.6997518610421691E-2</v>
      </c>
      <c r="G1105">
        <f t="shared" si="240"/>
        <v>1.016118602694251</v>
      </c>
      <c r="H1105" s="56">
        <f t="shared" si="230"/>
        <v>26.413380447543375</v>
      </c>
      <c r="I1105" s="55">
        <f t="shared" si="231"/>
        <v>3101.9040131857528</v>
      </c>
      <c r="J1105" s="33">
        <f t="shared" si="227"/>
        <v>2982.8006867411395</v>
      </c>
      <c r="K1105" s="34">
        <f t="shared" si="228"/>
        <v>-17.909313258860493</v>
      </c>
      <c r="L1105" s="32">
        <f t="shared" si="232"/>
        <v>28800800</v>
      </c>
      <c r="M1105" s="32">
        <f t="shared" si="233"/>
        <v>29828006.867411394</v>
      </c>
      <c r="N1105" s="34">
        <f t="shared" si="234"/>
        <v>30007100</v>
      </c>
      <c r="O1105" s="34">
        <f t="shared" si="235"/>
        <v>1027206.8674113937</v>
      </c>
      <c r="P1105" s="34">
        <f t="shared" si="236"/>
        <v>1206300</v>
      </c>
      <c r="Q1105" s="60">
        <f t="shared" si="238"/>
        <v>1027206.8674113937</v>
      </c>
      <c r="R1105" s="60">
        <f t="shared" si="237"/>
        <v>1027206.8674113937</v>
      </c>
      <c r="S1105" s="61">
        <f t="shared" si="229"/>
        <v>3.5665914398606766E-2</v>
      </c>
    </row>
    <row r="1106" spans="1:19" x14ac:dyDescent="0.25">
      <c r="A1106" s="7">
        <v>42737</v>
      </c>
      <c r="B1106" s="8">
        <v>3000.71</v>
      </c>
      <c r="C1106" t="e">
        <f>+VLOOKUP($A1106,'USD X Barril WTI'!$A$6060:$B$8189,2,0)</f>
        <v>#N/A</v>
      </c>
      <c r="D1106" s="36">
        <f>+IFERROR(VLOOKUP($A1106,'TASA INTERVENCIÓN'!$A$9:$B$4757,2,0),D1105)</f>
        <v>7.4999999999999997E-2</v>
      </c>
      <c r="E1106" s="52">
        <v>7.4999999999999997E-3</v>
      </c>
      <c r="F1106">
        <f t="shared" si="239"/>
        <v>6.6997518610421691E-2</v>
      </c>
      <c r="G1106">
        <f t="shared" si="240"/>
        <v>1.016118602694251</v>
      </c>
      <c r="H1106" s="56">
        <f t="shared" si="230"/>
        <v>26.413380447543375</v>
      </c>
      <c r="I1106" s="55">
        <f t="shared" si="231"/>
        <v>3101.9040131857528</v>
      </c>
      <c r="J1106" s="33">
        <f t="shared" si="227"/>
        <v>2982.8006867411395</v>
      </c>
      <c r="K1106" s="34">
        <f t="shared" si="228"/>
        <v>-17.909313258860493</v>
      </c>
      <c r="L1106" s="32">
        <f t="shared" si="232"/>
        <v>28800800</v>
      </c>
      <c r="M1106" s="32">
        <f t="shared" si="233"/>
        <v>29828006.867411394</v>
      </c>
      <c r="N1106" s="34">
        <f t="shared" si="234"/>
        <v>30007100</v>
      </c>
      <c r="O1106" s="34">
        <f t="shared" si="235"/>
        <v>1027206.8674113937</v>
      </c>
      <c r="P1106" s="34">
        <f t="shared" si="236"/>
        <v>1206300</v>
      </c>
      <c r="Q1106" s="60">
        <f t="shared" si="238"/>
        <v>1027206.8674113937</v>
      </c>
      <c r="R1106" s="60">
        <f t="shared" si="237"/>
        <v>1027206.8674113937</v>
      </c>
      <c r="S1106" s="61">
        <f t="shared" si="229"/>
        <v>3.5665914398606766E-2</v>
      </c>
    </row>
    <row r="1107" spans="1:19" x14ac:dyDescent="0.25">
      <c r="A1107" s="7">
        <v>42738</v>
      </c>
      <c r="B1107" s="9">
        <v>3000.71</v>
      </c>
      <c r="C1107">
        <f>+VLOOKUP($A1107,'USD X Barril WTI'!$A$6060:$B$8189,2,0)</f>
        <v>52.36</v>
      </c>
      <c r="D1107" s="36">
        <f>+IFERROR(VLOOKUP($A1107,'TASA INTERVENCIÓN'!$A$9:$B$4757,2,0),D1106)</f>
        <v>7.4999999999999997E-2</v>
      </c>
      <c r="E1107" s="52">
        <v>7.4999999999999997E-3</v>
      </c>
      <c r="F1107">
        <f t="shared" si="239"/>
        <v>6.6997518610421691E-2</v>
      </c>
      <c r="G1107">
        <f t="shared" si="240"/>
        <v>1.016118602694251</v>
      </c>
      <c r="H1107" s="56">
        <f t="shared" si="230"/>
        <v>26.413380447543375</v>
      </c>
      <c r="I1107" s="55">
        <f t="shared" si="231"/>
        <v>3101.9040131857528</v>
      </c>
      <c r="J1107" s="33">
        <f t="shared" si="227"/>
        <v>2982.8006867411395</v>
      </c>
      <c r="K1107" s="34">
        <f t="shared" si="228"/>
        <v>-17.909313258860493</v>
      </c>
      <c r="L1107" s="32">
        <f t="shared" si="232"/>
        <v>28800800</v>
      </c>
      <c r="M1107" s="32">
        <f t="shared" si="233"/>
        <v>29828006.867411394</v>
      </c>
      <c r="N1107" s="34">
        <f t="shared" si="234"/>
        <v>30007100</v>
      </c>
      <c r="O1107" s="34">
        <f t="shared" si="235"/>
        <v>1027206.8674113937</v>
      </c>
      <c r="P1107" s="34">
        <f t="shared" si="236"/>
        <v>1206300</v>
      </c>
      <c r="Q1107" s="60">
        <f t="shared" si="238"/>
        <v>1027206.8674113937</v>
      </c>
      <c r="R1107" s="60">
        <f t="shared" si="237"/>
        <v>1027206.8674113937</v>
      </c>
      <c r="S1107" s="61">
        <f t="shared" si="229"/>
        <v>3.5665914398606766E-2</v>
      </c>
    </row>
    <row r="1108" spans="1:19" x14ac:dyDescent="0.25">
      <c r="A1108" s="7">
        <v>42739</v>
      </c>
      <c r="B1108" s="8">
        <v>2981.06</v>
      </c>
      <c r="C1108">
        <f>+VLOOKUP($A1108,'USD X Barril WTI'!$A$6060:$B$8189,2,0)</f>
        <v>53.26</v>
      </c>
      <c r="D1108" s="36">
        <f>+IFERROR(VLOOKUP($A1108,'TASA INTERVENCIÓN'!$A$9:$B$4757,2,0),D1107)</f>
        <v>7.4999999999999997E-2</v>
      </c>
      <c r="E1108" s="52">
        <v>7.4999999999999997E-3</v>
      </c>
      <c r="F1108">
        <f t="shared" si="239"/>
        <v>6.6997518610421691E-2</v>
      </c>
      <c r="G1108">
        <f t="shared" si="240"/>
        <v>1.016118602694251</v>
      </c>
      <c r="H1108" s="56">
        <f t="shared" si="230"/>
        <v>26.413380447543375</v>
      </c>
      <c r="I1108" s="55">
        <f t="shared" si="231"/>
        <v>3081.9372826428107</v>
      </c>
      <c r="J1108" s="33">
        <f t="shared" si="227"/>
        <v>3040.9407418306173</v>
      </c>
      <c r="K1108" s="34">
        <f t="shared" si="228"/>
        <v>59.880741830617353</v>
      </c>
      <c r="L1108" s="32">
        <f t="shared" si="232"/>
        <v>29372300</v>
      </c>
      <c r="M1108" s="32">
        <f t="shared" si="233"/>
        <v>30409407.418306172</v>
      </c>
      <c r="N1108" s="34">
        <f t="shared" si="234"/>
        <v>29810600</v>
      </c>
      <c r="O1108" s="34">
        <f t="shared" si="235"/>
        <v>1037107.4183061719</v>
      </c>
      <c r="P1108" s="34">
        <f t="shared" si="236"/>
        <v>438300</v>
      </c>
      <c r="Q1108" s="60">
        <f t="shared" si="238"/>
        <v>1037107.4183061719</v>
      </c>
      <c r="R1108" s="60">
        <f t="shared" si="237"/>
        <v>1037107.4183061719</v>
      </c>
      <c r="S1108" s="61">
        <f t="shared" si="229"/>
        <v>3.5309029878701083E-2</v>
      </c>
    </row>
    <row r="1109" spans="1:19" x14ac:dyDescent="0.25">
      <c r="A1109" s="7">
        <v>42740</v>
      </c>
      <c r="B1109" s="9">
        <v>2965.36</v>
      </c>
      <c r="C1109">
        <f>+VLOOKUP($A1109,'USD X Barril WTI'!$A$6060:$B$8189,2,0)</f>
        <v>53.77</v>
      </c>
      <c r="D1109" s="36">
        <f>+IFERROR(VLOOKUP($A1109,'TASA INTERVENCIÓN'!$A$9:$B$4757,2,0),D1108)</f>
        <v>7.4999999999999997E-2</v>
      </c>
      <c r="E1109" s="52">
        <v>7.4999999999999997E-3</v>
      </c>
      <c r="F1109">
        <f t="shared" si="239"/>
        <v>6.6997518610421691E-2</v>
      </c>
      <c r="G1109">
        <f t="shared" si="240"/>
        <v>1.016118602694251</v>
      </c>
      <c r="H1109" s="56">
        <f t="shared" si="230"/>
        <v>26.413380447543375</v>
      </c>
      <c r="I1109" s="55">
        <f t="shared" si="231"/>
        <v>3065.9842205805112</v>
      </c>
      <c r="J1109" s="33">
        <f t="shared" si="227"/>
        <v>3067.2182155482233</v>
      </c>
      <c r="K1109" s="34">
        <f t="shared" si="228"/>
        <v>101.85821554822314</v>
      </c>
      <c r="L1109" s="32">
        <f t="shared" si="232"/>
        <v>29630600</v>
      </c>
      <c r="M1109" s="32">
        <f t="shared" si="233"/>
        <v>30672182.155482233</v>
      </c>
      <c r="N1109" s="34">
        <f t="shared" si="234"/>
        <v>29653600</v>
      </c>
      <c r="O1109" s="34">
        <f t="shared" si="235"/>
        <v>1041582.1554822326</v>
      </c>
      <c r="P1109" s="34">
        <f t="shared" si="236"/>
        <v>23000</v>
      </c>
      <c r="Q1109" s="60">
        <f t="shared" si="238"/>
        <v>1041582.1554822326</v>
      </c>
      <c r="R1109" s="60">
        <f t="shared" si="237"/>
        <v>1041582.1554822326</v>
      </c>
      <c r="S1109" s="61">
        <f t="shared" si="229"/>
        <v>3.5152246511452101E-2</v>
      </c>
    </row>
    <row r="1110" spans="1:19" x14ac:dyDescent="0.25">
      <c r="A1110" s="7">
        <v>42741</v>
      </c>
      <c r="B1110" s="8">
        <v>2941.08</v>
      </c>
      <c r="C1110">
        <f>+VLOOKUP($A1110,'USD X Barril WTI'!$A$6060:$B$8189,2,0)</f>
        <v>53.98</v>
      </c>
      <c r="D1110" s="36">
        <f>+IFERROR(VLOOKUP($A1110,'TASA INTERVENCIÓN'!$A$9:$B$4757,2,0),D1109)</f>
        <v>7.4999999999999997E-2</v>
      </c>
      <c r="E1110" s="52">
        <v>7.4999999999999997E-3</v>
      </c>
      <c r="F1110">
        <f t="shared" si="239"/>
        <v>6.6997518610421691E-2</v>
      </c>
      <c r="G1110">
        <f t="shared" si="240"/>
        <v>1.016118602694251</v>
      </c>
      <c r="H1110" s="56">
        <f t="shared" si="230"/>
        <v>26.413380447543375</v>
      </c>
      <c r="I1110" s="55">
        <f t="shared" si="231"/>
        <v>3041.3128609070945</v>
      </c>
      <c r="J1110" s="33">
        <f t="shared" si="227"/>
        <v>3069.1206110515886</v>
      </c>
      <c r="K1110" s="34">
        <f t="shared" si="228"/>
        <v>128.04061105158871</v>
      </c>
      <c r="L1110" s="32">
        <f t="shared" si="232"/>
        <v>29649300</v>
      </c>
      <c r="M1110" s="32">
        <f t="shared" si="233"/>
        <v>30691206.110515885</v>
      </c>
      <c r="N1110" s="34">
        <f t="shared" si="234"/>
        <v>29410800</v>
      </c>
      <c r="O1110" s="34">
        <f t="shared" si="235"/>
        <v>1041906.1105158851</v>
      </c>
      <c r="P1110" s="34">
        <f t="shared" si="236"/>
        <v>-238500</v>
      </c>
      <c r="Q1110" s="60">
        <f t="shared" si="238"/>
        <v>803406.11051588506</v>
      </c>
      <c r="R1110" s="60">
        <f t="shared" si="237"/>
        <v>1041906.1105158851</v>
      </c>
      <c r="S1110" s="61">
        <f t="shared" si="229"/>
        <v>3.5141001997210222E-2</v>
      </c>
    </row>
    <row r="1111" spans="1:19" x14ac:dyDescent="0.25">
      <c r="A1111" s="7">
        <v>42742</v>
      </c>
      <c r="B1111" s="9">
        <v>2919.01</v>
      </c>
      <c r="C1111" t="e">
        <f>+VLOOKUP($A1111,'USD X Barril WTI'!$A$6060:$B$8189,2,0)</f>
        <v>#N/A</v>
      </c>
      <c r="D1111" s="36">
        <f>+IFERROR(VLOOKUP($A1111,'TASA INTERVENCIÓN'!$A$9:$B$4757,2,0),D1110)</f>
        <v>7.4999999999999997E-2</v>
      </c>
      <c r="E1111" s="52">
        <v>7.4999999999999997E-3</v>
      </c>
      <c r="F1111">
        <f t="shared" si="239"/>
        <v>6.6997518610421691E-2</v>
      </c>
      <c r="G1111">
        <f t="shared" si="240"/>
        <v>1.016118602694251</v>
      </c>
      <c r="H1111" s="56">
        <f t="shared" si="230"/>
        <v>26.413380447543375</v>
      </c>
      <c r="I1111" s="55">
        <f t="shared" si="231"/>
        <v>3018.887123345633</v>
      </c>
      <c r="J1111" s="33">
        <f t="shared" si="227"/>
        <v>3028.2954070141309</v>
      </c>
      <c r="K1111" s="34">
        <f t="shared" si="228"/>
        <v>109.28540701413067</v>
      </c>
      <c r="L1111" s="32">
        <f t="shared" si="232"/>
        <v>29248000</v>
      </c>
      <c r="M1111" s="32">
        <f t="shared" si="233"/>
        <v>30282954.070141308</v>
      </c>
      <c r="N1111" s="34">
        <f t="shared" si="234"/>
        <v>29190100.000000004</v>
      </c>
      <c r="O1111" s="34">
        <f t="shared" si="235"/>
        <v>1034954.070141308</v>
      </c>
      <c r="P1111" s="34">
        <f t="shared" si="236"/>
        <v>-57899.999999996275</v>
      </c>
      <c r="Q1111" s="60">
        <f t="shared" si="238"/>
        <v>977054.07014131173</v>
      </c>
      <c r="R1111" s="60">
        <f t="shared" si="237"/>
        <v>1034954.070141308</v>
      </c>
      <c r="S1111" s="61">
        <f t="shared" si="229"/>
        <v>3.5385464651986734E-2</v>
      </c>
    </row>
    <row r="1112" spans="1:19" x14ac:dyDescent="0.25">
      <c r="A1112" s="7">
        <v>42743</v>
      </c>
      <c r="B1112" s="8">
        <v>2919.01</v>
      </c>
      <c r="C1112" t="e">
        <f>+VLOOKUP($A1112,'USD X Barril WTI'!$A$6060:$B$8189,2,0)</f>
        <v>#N/A</v>
      </c>
      <c r="D1112" s="36">
        <f>+IFERROR(VLOOKUP($A1112,'TASA INTERVENCIÓN'!$A$9:$B$4757,2,0),D1111)</f>
        <v>7.4999999999999997E-2</v>
      </c>
      <c r="E1112" s="52">
        <v>7.4999999999999997E-3</v>
      </c>
      <c r="F1112">
        <f t="shared" si="239"/>
        <v>6.6997518610421691E-2</v>
      </c>
      <c r="G1112">
        <f t="shared" si="240"/>
        <v>1.016118602694251</v>
      </c>
      <c r="H1112" s="56">
        <f t="shared" si="230"/>
        <v>26.413380447543375</v>
      </c>
      <c r="I1112" s="55">
        <f t="shared" si="231"/>
        <v>3018.887123345633</v>
      </c>
      <c r="J1112" s="33">
        <f t="shared" si="227"/>
        <v>3017.2676170374039</v>
      </c>
      <c r="K1112" s="34">
        <f t="shared" si="228"/>
        <v>98.257617037403634</v>
      </c>
      <c r="L1112" s="32">
        <f t="shared" si="232"/>
        <v>29139600</v>
      </c>
      <c r="M1112" s="32">
        <f t="shared" si="233"/>
        <v>30172676.17037404</v>
      </c>
      <c r="N1112" s="34">
        <f t="shared" si="234"/>
        <v>29190100.000000004</v>
      </c>
      <c r="O1112" s="34">
        <f t="shared" si="235"/>
        <v>1033076.1703740396</v>
      </c>
      <c r="P1112" s="34">
        <f t="shared" si="236"/>
        <v>50500.000000003725</v>
      </c>
      <c r="Q1112" s="60">
        <f t="shared" si="238"/>
        <v>1033076.1703740396</v>
      </c>
      <c r="R1112" s="60">
        <f t="shared" si="237"/>
        <v>1033076.1703740396</v>
      </c>
      <c r="S1112" s="61">
        <f t="shared" si="229"/>
        <v>3.5452654476178104E-2</v>
      </c>
    </row>
    <row r="1113" spans="1:19" x14ac:dyDescent="0.25">
      <c r="A1113" s="7">
        <v>42744</v>
      </c>
      <c r="B1113" s="9">
        <v>2919.01</v>
      </c>
      <c r="C1113">
        <f>+VLOOKUP($A1113,'USD X Barril WTI'!$A$6060:$B$8189,2,0)</f>
        <v>51.95</v>
      </c>
      <c r="D1113" s="36">
        <f>+IFERROR(VLOOKUP($A1113,'TASA INTERVENCIÓN'!$A$9:$B$4757,2,0),D1112)</f>
        <v>7.4999999999999997E-2</v>
      </c>
      <c r="E1113" s="52">
        <v>7.4999999999999997E-3</v>
      </c>
      <c r="F1113">
        <f t="shared" si="239"/>
        <v>6.6997518610421691E-2</v>
      </c>
      <c r="G1113">
        <f t="shared" si="240"/>
        <v>1.016118602694251</v>
      </c>
      <c r="H1113" s="56">
        <f t="shared" si="230"/>
        <v>26.413380447543375</v>
      </c>
      <c r="I1113" s="55">
        <f t="shared" si="231"/>
        <v>3018.887123345633</v>
      </c>
      <c r="J1113" s="33">
        <f t="shared" si="227"/>
        <v>3017.2676170374039</v>
      </c>
      <c r="K1113" s="34">
        <f t="shared" si="228"/>
        <v>98.257617037403634</v>
      </c>
      <c r="L1113" s="32">
        <f t="shared" si="232"/>
        <v>29139600</v>
      </c>
      <c r="M1113" s="32">
        <f t="shared" si="233"/>
        <v>30172676.17037404</v>
      </c>
      <c r="N1113" s="34">
        <f t="shared" si="234"/>
        <v>29190100.000000004</v>
      </c>
      <c r="O1113" s="34">
        <f t="shared" si="235"/>
        <v>1033076.1703740396</v>
      </c>
      <c r="P1113" s="34">
        <f t="shared" si="236"/>
        <v>50500.000000003725</v>
      </c>
      <c r="Q1113" s="60">
        <f t="shared" si="238"/>
        <v>1033076.1703740396</v>
      </c>
      <c r="R1113" s="60">
        <f t="shared" si="237"/>
        <v>1033076.1703740396</v>
      </c>
      <c r="S1113" s="61">
        <f t="shared" si="229"/>
        <v>3.5452654476178104E-2</v>
      </c>
    </row>
    <row r="1114" spans="1:19" x14ac:dyDescent="0.25">
      <c r="A1114" s="7">
        <v>42745</v>
      </c>
      <c r="B1114" s="8">
        <v>2919.01</v>
      </c>
      <c r="C1114">
        <f>+VLOOKUP($A1114,'USD X Barril WTI'!$A$6060:$B$8189,2,0)</f>
        <v>50.82</v>
      </c>
      <c r="D1114" s="36">
        <f>+IFERROR(VLOOKUP($A1114,'TASA INTERVENCIÓN'!$A$9:$B$4757,2,0),D1113)</f>
        <v>7.4999999999999997E-2</v>
      </c>
      <c r="E1114" s="52">
        <v>7.4999999999999997E-3</v>
      </c>
      <c r="F1114">
        <f t="shared" si="239"/>
        <v>6.6997518610421691E-2</v>
      </c>
      <c r="G1114">
        <f t="shared" si="240"/>
        <v>1.016118602694251</v>
      </c>
      <c r="H1114" s="56">
        <f t="shared" si="230"/>
        <v>26.413380447543375</v>
      </c>
      <c r="I1114" s="55">
        <f t="shared" si="231"/>
        <v>3018.887123345633</v>
      </c>
      <c r="J1114" s="33">
        <f t="shared" si="227"/>
        <v>3017.2676170374039</v>
      </c>
      <c r="K1114" s="34">
        <f t="shared" si="228"/>
        <v>98.257617037403634</v>
      </c>
      <c r="L1114" s="32">
        <f t="shared" si="232"/>
        <v>29139600</v>
      </c>
      <c r="M1114" s="32">
        <f t="shared" si="233"/>
        <v>30172676.17037404</v>
      </c>
      <c r="N1114" s="34">
        <f t="shared" si="234"/>
        <v>29190100.000000004</v>
      </c>
      <c r="O1114" s="34">
        <f t="shared" si="235"/>
        <v>1033076.1703740396</v>
      </c>
      <c r="P1114" s="34">
        <f t="shared" si="236"/>
        <v>50500.000000003725</v>
      </c>
      <c r="Q1114" s="60">
        <f t="shared" si="238"/>
        <v>1033076.1703740396</v>
      </c>
      <c r="R1114" s="60">
        <f t="shared" si="237"/>
        <v>1033076.1703740396</v>
      </c>
      <c r="S1114" s="61">
        <f t="shared" si="229"/>
        <v>3.5452654476178104E-2</v>
      </c>
    </row>
    <row r="1115" spans="1:19" x14ac:dyDescent="0.25">
      <c r="A1115" s="7">
        <v>42746</v>
      </c>
      <c r="B1115" s="9">
        <v>2949.6</v>
      </c>
      <c r="C1115">
        <f>+VLOOKUP($A1115,'USD X Barril WTI'!$A$6060:$B$8189,2,0)</f>
        <v>52.19</v>
      </c>
      <c r="D1115" s="36">
        <f>+IFERROR(VLOOKUP($A1115,'TASA INTERVENCIÓN'!$A$9:$B$4757,2,0),D1114)</f>
        <v>7.4999999999999997E-2</v>
      </c>
      <c r="E1115" s="52">
        <v>7.4999999999999997E-3</v>
      </c>
      <c r="F1115">
        <f t="shared" si="239"/>
        <v>6.6997518610421691E-2</v>
      </c>
      <c r="G1115">
        <f t="shared" si="240"/>
        <v>1.016118602694251</v>
      </c>
      <c r="H1115" s="56">
        <f t="shared" si="230"/>
        <v>26.413380447543375</v>
      </c>
      <c r="I1115" s="55">
        <f t="shared" si="231"/>
        <v>3049.9701914020497</v>
      </c>
      <c r="J1115" s="33">
        <f t="shared" si="227"/>
        <v>3017.2676170374039</v>
      </c>
      <c r="K1115" s="34">
        <f t="shared" si="228"/>
        <v>67.667617037403943</v>
      </c>
      <c r="L1115" s="32">
        <f t="shared" si="232"/>
        <v>29139600</v>
      </c>
      <c r="M1115" s="32">
        <f t="shared" si="233"/>
        <v>30172676.17037404</v>
      </c>
      <c r="N1115" s="34">
        <f t="shared" si="234"/>
        <v>29496000</v>
      </c>
      <c r="O1115" s="34">
        <f t="shared" si="235"/>
        <v>1033076.1703740396</v>
      </c>
      <c r="P1115" s="34">
        <f t="shared" si="236"/>
        <v>356400</v>
      </c>
      <c r="Q1115" s="60">
        <f t="shared" si="238"/>
        <v>1033076.1703740396</v>
      </c>
      <c r="R1115" s="60">
        <f t="shared" si="237"/>
        <v>1033076.1703740396</v>
      </c>
      <c r="S1115" s="61">
        <f t="shared" si="229"/>
        <v>3.5452654476178104E-2</v>
      </c>
    </row>
    <row r="1116" spans="1:19" x14ac:dyDescent="0.25">
      <c r="A1116" s="7">
        <v>42747</v>
      </c>
      <c r="B1116" s="8">
        <v>2980.8</v>
      </c>
      <c r="C1116">
        <f>+VLOOKUP($A1116,'USD X Barril WTI'!$A$6060:$B$8189,2,0)</f>
        <v>53.01</v>
      </c>
      <c r="D1116" s="36">
        <f>+IFERROR(VLOOKUP($A1116,'TASA INTERVENCIÓN'!$A$9:$B$4757,2,0),D1115)</f>
        <v>7.4999999999999997E-2</v>
      </c>
      <c r="E1116" s="52">
        <v>7.4999999999999997E-3</v>
      </c>
      <c r="F1116">
        <f t="shared" si="239"/>
        <v>6.6997518610421691E-2</v>
      </c>
      <c r="G1116">
        <f t="shared" si="240"/>
        <v>1.016118602694251</v>
      </c>
      <c r="H1116" s="56">
        <f t="shared" si="230"/>
        <v>26.413380447543375</v>
      </c>
      <c r="I1116" s="55">
        <f t="shared" si="231"/>
        <v>3081.6730918061107</v>
      </c>
      <c r="J1116" s="33">
        <f t="shared" si="227"/>
        <v>3022.9137641195844</v>
      </c>
      <c r="K1116" s="34">
        <f t="shared" si="228"/>
        <v>42.113764119584175</v>
      </c>
      <c r="L1116" s="32">
        <f t="shared" si="232"/>
        <v>29195100.000000004</v>
      </c>
      <c r="M1116" s="32">
        <f t="shared" si="233"/>
        <v>30229137.641195845</v>
      </c>
      <c r="N1116" s="34">
        <f t="shared" si="234"/>
        <v>29808000</v>
      </c>
      <c r="O1116" s="34">
        <f t="shared" si="235"/>
        <v>1034037.6411958411</v>
      </c>
      <c r="P1116" s="34">
        <f t="shared" si="236"/>
        <v>612899.99999999627</v>
      </c>
      <c r="Q1116" s="60">
        <f t="shared" si="238"/>
        <v>1034037.6411958411</v>
      </c>
      <c r="R1116" s="60">
        <f t="shared" si="237"/>
        <v>1034037.6411958411</v>
      </c>
      <c r="S1116" s="61">
        <f t="shared" si="229"/>
        <v>3.5418191449792635E-2</v>
      </c>
    </row>
    <row r="1117" spans="1:19" x14ac:dyDescent="0.25">
      <c r="A1117" s="7">
        <v>42748</v>
      </c>
      <c r="B1117" s="9">
        <v>2930.19</v>
      </c>
      <c r="C1117">
        <f>+VLOOKUP($A1117,'USD X Barril WTI'!$A$6060:$B$8189,2,0)</f>
        <v>52.36</v>
      </c>
      <c r="D1117" s="36">
        <f>+IFERROR(VLOOKUP($A1117,'TASA INTERVENCIÓN'!$A$9:$B$4757,2,0),D1116)</f>
        <v>7.4999999999999997E-2</v>
      </c>
      <c r="E1117" s="52">
        <v>7.4999999999999997E-3</v>
      </c>
      <c r="F1117">
        <f t="shared" si="239"/>
        <v>6.6997518610421691E-2</v>
      </c>
      <c r="G1117">
        <f t="shared" si="240"/>
        <v>1.016118602694251</v>
      </c>
      <c r="H1117" s="56">
        <f t="shared" si="230"/>
        <v>26.413380447543375</v>
      </c>
      <c r="I1117" s="55">
        <f t="shared" si="231"/>
        <v>3030.2473293237545</v>
      </c>
      <c r="J1117" s="33">
        <f t="shared" ref="J1117:J1180" si="241">+I1025</f>
        <v>3022.578047266049</v>
      </c>
      <c r="K1117" s="34">
        <f t="shared" si="228"/>
        <v>92.388047266048943</v>
      </c>
      <c r="L1117" s="32">
        <f t="shared" si="232"/>
        <v>29191800</v>
      </c>
      <c r="M1117" s="32">
        <f t="shared" si="233"/>
        <v>30225780.472660489</v>
      </c>
      <c r="N1117" s="34">
        <f t="shared" si="234"/>
        <v>29301900</v>
      </c>
      <c r="O1117" s="34">
        <f t="shared" si="235"/>
        <v>1033980.4726604894</v>
      </c>
      <c r="P1117" s="34">
        <f t="shared" si="236"/>
        <v>110100</v>
      </c>
      <c r="Q1117" s="60">
        <f t="shared" si="238"/>
        <v>1033980.4726604894</v>
      </c>
      <c r="R1117" s="60">
        <f t="shared" si="237"/>
        <v>1033980.4726604894</v>
      </c>
      <c r="S1117" s="61">
        <f t="shared" si="229"/>
        <v>3.5420236938472086E-2</v>
      </c>
    </row>
    <row r="1118" spans="1:19" x14ac:dyDescent="0.25">
      <c r="A1118" s="7">
        <v>42749</v>
      </c>
      <c r="B1118" s="8">
        <v>2935.96</v>
      </c>
      <c r="C1118" t="e">
        <f>+VLOOKUP($A1118,'USD X Barril WTI'!$A$6060:$B$8189,2,0)</f>
        <v>#N/A</v>
      </c>
      <c r="D1118" s="36">
        <f>+IFERROR(VLOOKUP($A1118,'TASA INTERVENCIÓN'!$A$9:$B$4757,2,0),D1117)</f>
        <v>7.4999999999999997E-2</v>
      </c>
      <c r="E1118" s="52">
        <v>7.4999999999999997E-3</v>
      </c>
      <c r="F1118">
        <f t="shared" si="239"/>
        <v>6.6997518610421691E-2</v>
      </c>
      <c r="G1118">
        <f t="shared" si="240"/>
        <v>1.016118602694251</v>
      </c>
      <c r="H1118" s="56">
        <f t="shared" si="230"/>
        <v>26.413380447543375</v>
      </c>
      <c r="I1118" s="55">
        <f t="shared" si="231"/>
        <v>3036.1103336613</v>
      </c>
      <c r="J1118" s="33">
        <f t="shared" si="241"/>
        <v>3034.379003329705</v>
      </c>
      <c r="K1118" s="34">
        <f t="shared" si="228"/>
        <v>98.419003329704992</v>
      </c>
      <c r="L1118" s="32">
        <f t="shared" si="232"/>
        <v>29307800.000000004</v>
      </c>
      <c r="M1118" s="32">
        <f t="shared" si="233"/>
        <v>30343790.033297051</v>
      </c>
      <c r="N1118" s="34">
        <f t="shared" si="234"/>
        <v>29359600</v>
      </c>
      <c r="O1118" s="34">
        <f t="shared" si="235"/>
        <v>1035990.033297047</v>
      </c>
      <c r="P1118" s="34">
        <f t="shared" si="236"/>
        <v>51799.999999996275</v>
      </c>
      <c r="Q1118" s="60">
        <f t="shared" si="238"/>
        <v>1035990.033297047</v>
      </c>
      <c r="R1118" s="60">
        <f t="shared" si="237"/>
        <v>1035990.033297047</v>
      </c>
      <c r="S1118" s="61">
        <f t="shared" si="229"/>
        <v>3.5348611403689355E-2</v>
      </c>
    </row>
    <row r="1119" spans="1:19" x14ac:dyDescent="0.25">
      <c r="A1119" s="7">
        <v>42750</v>
      </c>
      <c r="B1119" s="9">
        <v>2935.96</v>
      </c>
      <c r="C1119" t="e">
        <f>+VLOOKUP($A1119,'USD X Barril WTI'!$A$6060:$B$8189,2,0)</f>
        <v>#N/A</v>
      </c>
      <c r="D1119" s="36">
        <f>+IFERROR(VLOOKUP($A1119,'TASA INTERVENCIÓN'!$A$9:$B$4757,2,0),D1118)</f>
        <v>7.4999999999999997E-2</v>
      </c>
      <c r="E1119" s="52">
        <v>7.4999999999999997E-3</v>
      </c>
      <c r="F1119">
        <f t="shared" si="239"/>
        <v>6.6997518610421691E-2</v>
      </c>
      <c r="G1119">
        <f t="shared" si="240"/>
        <v>1.016118602694251</v>
      </c>
      <c r="H1119" s="56">
        <f t="shared" si="230"/>
        <v>26.413380447543375</v>
      </c>
      <c r="I1119" s="55">
        <f t="shared" si="231"/>
        <v>3036.1103336613</v>
      </c>
      <c r="J1119" s="33">
        <f t="shared" si="241"/>
        <v>3019.0072407329944</v>
      </c>
      <c r="K1119" s="34">
        <f t="shared" si="228"/>
        <v>83.047240732994396</v>
      </c>
      <c r="L1119" s="32">
        <f t="shared" si="232"/>
        <v>29156700</v>
      </c>
      <c r="M1119" s="32">
        <f t="shared" si="233"/>
        <v>30190072.407329943</v>
      </c>
      <c r="N1119" s="34">
        <f t="shared" si="234"/>
        <v>29359600</v>
      </c>
      <c r="O1119" s="34">
        <f t="shared" si="235"/>
        <v>1033372.407329943</v>
      </c>
      <c r="P1119" s="34">
        <f t="shared" si="236"/>
        <v>202900</v>
      </c>
      <c r="Q1119" s="60">
        <f t="shared" si="238"/>
        <v>1033372.407329943</v>
      </c>
      <c r="R1119" s="60">
        <f t="shared" si="237"/>
        <v>1033372.407329943</v>
      </c>
      <c r="S1119" s="61">
        <f t="shared" si="229"/>
        <v>3.5442022153739726E-2</v>
      </c>
    </row>
    <row r="1120" spans="1:19" x14ac:dyDescent="0.25">
      <c r="A1120" s="7">
        <v>42751</v>
      </c>
      <c r="B1120" s="8">
        <v>2935.96</v>
      </c>
      <c r="C1120" t="e">
        <f>+VLOOKUP($A1120,'USD X Barril WTI'!$A$6060:$B$8189,2,0)</f>
        <v>#N/A</v>
      </c>
      <c r="D1120" s="36">
        <f>+IFERROR(VLOOKUP($A1120,'TASA INTERVENCIÓN'!$A$9:$B$4757,2,0),D1119)</f>
        <v>7.4999999999999997E-2</v>
      </c>
      <c r="E1120" s="52">
        <v>7.4999999999999997E-3</v>
      </c>
      <c r="F1120">
        <f t="shared" si="239"/>
        <v>6.6997518610421691E-2</v>
      </c>
      <c r="G1120">
        <f t="shared" si="240"/>
        <v>1.016118602694251</v>
      </c>
      <c r="H1120" s="56">
        <f t="shared" si="230"/>
        <v>26.413380447543375</v>
      </c>
      <c r="I1120" s="55">
        <f t="shared" si="231"/>
        <v>3036.1103336613</v>
      </c>
      <c r="J1120" s="33">
        <f t="shared" si="241"/>
        <v>3019.0072407329944</v>
      </c>
      <c r="K1120" s="34">
        <f t="shared" si="228"/>
        <v>83.047240732994396</v>
      </c>
      <c r="L1120" s="32">
        <f t="shared" si="232"/>
        <v>29156700</v>
      </c>
      <c r="M1120" s="32">
        <f t="shared" si="233"/>
        <v>30190072.407329943</v>
      </c>
      <c r="N1120" s="34">
        <f t="shared" si="234"/>
        <v>29359600</v>
      </c>
      <c r="O1120" s="34">
        <f t="shared" si="235"/>
        <v>1033372.407329943</v>
      </c>
      <c r="P1120" s="34">
        <f t="shared" si="236"/>
        <v>202900</v>
      </c>
      <c r="Q1120" s="60">
        <f t="shared" si="238"/>
        <v>1033372.407329943</v>
      </c>
      <c r="R1120" s="60">
        <f t="shared" si="237"/>
        <v>1033372.407329943</v>
      </c>
      <c r="S1120" s="61">
        <f t="shared" si="229"/>
        <v>3.5442022153739726E-2</v>
      </c>
    </row>
    <row r="1121" spans="1:19" x14ac:dyDescent="0.25">
      <c r="A1121" s="7">
        <v>42752</v>
      </c>
      <c r="B1121" s="9">
        <v>2935.96</v>
      </c>
      <c r="C1121">
        <f>+VLOOKUP($A1121,'USD X Barril WTI'!$A$6060:$B$8189,2,0)</f>
        <v>52.45</v>
      </c>
      <c r="D1121" s="36">
        <f>+IFERROR(VLOOKUP($A1121,'TASA INTERVENCIÓN'!$A$9:$B$4757,2,0),D1120)</f>
        <v>7.4999999999999997E-2</v>
      </c>
      <c r="E1121" s="52">
        <v>7.4999999999999997E-3</v>
      </c>
      <c r="F1121">
        <f t="shared" si="239"/>
        <v>6.6997518610421691E-2</v>
      </c>
      <c r="G1121">
        <f t="shared" si="240"/>
        <v>1.016118602694251</v>
      </c>
      <c r="H1121" s="56">
        <f t="shared" si="230"/>
        <v>26.413380447543375</v>
      </c>
      <c r="I1121" s="55">
        <f t="shared" si="231"/>
        <v>3036.1103336613</v>
      </c>
      <c r="J1121" s="33">
        <f t="shared" si="241"/>
        <v>3019.0072407329944</v>
      </c>
      <c r="K1121" s="34">
        <f t="shared" si="228"/>
        <v>83.047240732994396</v>
      </c>
      <c r="L1121" s="32">
        <f t="shared" si="232"/>
        <v>29156700</v>
      </c>
      <c r="M1121" s="32">
        <f t="shared" si="233"/>
        <v>30190072.407329943</v>
      </c>
      <c r="N1121" s="34">
        <f t="shared" si="234"/>
        <v>29359600</v>
      </c>
      <c r="O1121" s="34">
        <f t="shared" si="235"/>
        <v>1033372.407329943</v>
      </c>
      <c r="P1121" s="34">
        <f t="shared" si="236"/>
        <v>202900</v>
      </c>
      <c r="Q1121" s="60">
        <f t="shared" si="238"/>
        <v>1033372.407329943</v>
      </c>
      <c r="R1121" s="60">
        <f t="shared" si="237"/>
        <v>1033372.407329943</v>
      </c>
      <c r="S1121" s="61">
        <f t="shared" si="229"/>
        <v>3.5442022153739726E-2</v>
      </c>
    </row>
    <row r="1122" spans="1:19" x14ac:dyDescent="0.25">
      <c r="A1122" s="7">
        <v>42753</v>
      </c>
      <c r="B1122" s="8">
        <v>2924.77</v>
      </c>
      <c r="C1122">
        <f>+VLOOKUP($A1122,'USD X Barril WTI'!$A$6060:$B$8189,2,0)</f>
        <v>51.12</v>
      </c>
      <c r="D1122" s="36">
        <f>+IFERROR(VLOOKUP($A1122,'TASA INTERVENCIÓN'!$A$9:$B$4757,2,0),D1121)</f>
        <v>7.4999999999999997E-2</v>
      </c>
      <c r="E1122" s="52">
        <v>7.4999999999999997E-3</v>
      </c>
      <c r="F1122">
        <f t="shared" si="239"/>
        <v>6.6997518610421691E-2</v>
      </c>
      <c r="G1122">
        <f t="shared" si="240"/>
        <v>1.016118602694251</v>
      </c>
      <c r="H1122" s="56">
        <f t="shared" si="230"/>
        <v>26.413380447543375</v>
      </c>
      <c r="I1122" s="55">
        <f t="shared" si="231"/>
        <v>3024.7399664971513</v>
      </c>
      <c r="J1122" s="33">
        <f t="shared" si="241"/>
        <v>3019.0072407329944</v>
      </c>
      <c r="K1122" s="34">
        <f t="shared" si="228"/>
        <v>94.237240732994451</v>
      </c>
      <c r="L1122" s="32">
        <f t="shared" si="232"/>
        <v>29156700</v>
      </c>
      <c r="M1122" s="32">
        <f t="shared" si="233"/>
        <v>30190072.407329943</v>
      </c>
      <c r="N1122" s="34">
        <f t="shared" si="234"/>
        <v>29247700</v>
      </c>
      <c r="O1122" s="34">
        <f t="shared" si="235"/>
        <v>1033372.407329943</v>
      </c>
      <c r="P1122" s="34">
        <f t="shared" si="236"/>
        <v>91000</v>
      </c>
      <c r="Q1122" s="60">
        <f t="shared" si="238"/>
        <v>1033372.407329943</v>
      </c>
      <c r="R1122" s="60">
        <f t="shared" si="237"/>
        <v>1033372.407329943</v>
      </c>
      <c r="S1122" s="61">
        <f t="shared" si="229"/>
        <v>3.5442022153739726E-2</v>
      </c>
    </row>
    <row r="1123" spans="1:19" x14ac:dyDescent="0.25">
      <c r="A1123" s="7">
        <v>42754</v>
      </c>
      <c r="B1123" s="9">
        <v>2934.58</v>
      </c>
      <c r="C1123">
        <f>+VLOOKUP($A1123,'USD X Barril WTI'!$A$6060:$B$8189,2,0)</f>
        <v>51.39</v>
      </c>
      <c r="D1123" s="36">
        <f>+IFERROR(VLOOKUP($A1123,'TASA INTERVENCIÓN'!$A$9:$B$4757,2,0),D1122)</f>
        <v>7.4999999999999997E-2</v>
      </c>
      <c r="E1123" s="52">
        <v>7.4999999999999997E-3</v>
      </c>
      <c r="F1123">
        <f t="shared" si="239"/>
        <v>6.6997518610421691E-2</v>
      </c>
      <c r="G1123">
        <f t="shared" si="240"/>
        <v>1.016118602694251</v>
      </c>
      <c r="H1123" s="56">
        <f t="shared" si="230"/>
        <v>26.413380447543375</v>
      </c>
      <c r="I1123" s="55">
        <f t="shared" si="231"/>
        <v>3034.7080899895818</v>
      </c>
      <c r="J1123" s="33">
        <f t="shared" si="241"/>
        <v>3009.0985069347175</v>
      </c>
      <c r="K1123" s="34">
        <f t="shared" si="228"/>
        <v>74.518506934717607</v>
      </c>
      <c r="L1123" s="32">
        <f t="shared" si="232"/>
        <v>29059300</v>
      </c>
      <c r="M1123" s="32">
        <f t="shared" si="233"/>
        <v>30090985.069347177</v>
      </c>
      <c r="N1123" s="34">
        <f t="shared" si="234"/>
        <v>29345800</v>
      </c>
      <c r="O1123" s="34">
        <f t="shared" si="235"/>
        <v>1031685.0693471767</v>
      </c>
      <c r="P1123" s="34">
        <f t="shared" si="236"/>
        <v>286500</v>
      </c>
      <c r="Q1123" s="60">
        <f t="shared" si="238"/>
        <v>1031685.0693471767</v>
      </c>
      <c r="R1123" s="60">
        <f t="shared" si="237"/>
        <v>1031685.0693471767</v>
      </c>
      <c r="S1123" s="61">
        <f t="shared" si="229"/>
        <v>3.5502750215840595E-2</v>
      </c>
    </row>
    <row r="1124" spans="1:19" x14ac:dyDescent="0.25">
      <c r="A1124" s="7">
        <v>42755</v>
      </c>
      <c r="B1124" s="8">
        <v>2938.24</v>
      </c>
      <c r="C1124">
        <f>+VLOOKUP($A1124,'USD X Barril WTI'!$A$6060:$B$8189,2,0)</f>
        <v>52.33</v>
      </c>
      <c r="D1124" s="36">
        <f>+IFERROR(VLOOKUP($A1124,'TASA INTERVENCIÓN'!$A$9:$B$4757,2,0),D1123)</f>
        <v>7.4999999999999997E-2</v>
      </c>
      <c r="E1124" s="52">
        <v>7.4999999999999997E-3</v>
      </c>
      <c r="F1124">
        <f t="shared" si="239"/>
        <v>6.6997518610421691E-2</v>
      </c>
      <c r="G1124">
        <f t="shared" si="240"/>
        <v>1.016118602694251</v>
      </c>
      <c r="H1124" s="56">
        <f t="shared" si="230"/>
        <v>26.413380447543375</v>
      </c>
      <c r="I1124" s="55">
        <f t="shared" si="231"/>
        <v>3038.427084075443</v>
      </c>
      <c r="J1124" s="33">
        <f t="shared" si="241"/>
        <v>3017.4609085591364</v>
      </c>
      <c r="K1124" s="34">
        <f t="shared" si="228"/>
        <v>79.22090855913666</v>
      </c>
      <c r="L1124" s="32">
        <f t="shared" si="232"/>
        <v>29141500</v>
      </c>
      <c r="M1124" s="32">
        <f t="shared" si="233"/>
        <v>30174609.085591365</v>
      </c>
      <c r="N1124" s="34">
        <f t="shared" si="234"/>
        <v>29382399.999999996</v>
      </c>
      <c r="O1124" s="34">
        <f t="shared" si="235"/>
        <v>1033109.0855913647</v>
      </c>
      <c r="P1124" s="34">
        <f t="shared" si="236"/>
        <v>240899.99999999627</v>
      </c>
      <c r="Q1124" s="60">
        <f t="shared" si="238"/>
        <v>1033109.0855913647</v>
      </c>
      <c r="R1124" s="60">
        <f t="shared" si="237"/>
        <v>1033109.0855913647</v>
      </c>
      <c r="S1124" s="61">
        <f t="shared" si="229"/>
        <v>3.5451472490824587E-2</v>
      </c>
    </row>
    <row r="1125" spans="1:19" x14ac:dyDescent="0.25">
      <c r="A1125" s="7">
        <v>42756</v>
      </c>
      <c r="B1125" s="9">
        <v>2927.91</v>
      </c>
      <c r="C1125" t="e">
        <f>+VLOOKUP($A1125,'USD X Barril WTI'!$A$6060:$B$8189,2,0)</f>
        <v>#N/A</v>
      </c>
      <c r="D1125" s="36">
        <f>+IFERROR(VLOOKUP($A1125,'TASA INTERVENCIÓN'!$A$9:$B$4757,2,0),D1124)</f>
        <v>7.4999999999999997E-2</v>
      </c>
      <c r="E1125" s="52">
        <v>7.4999999999999997E-3</v>
      </c>
      <c r="F1125">
        <f t="shared" si="239"/>
        <v>6.6997518610421691E-2</v>
      </c>
      <c r="G1125">
        <f t="shared" si="240"/>
        <v>1.016118602694251</v>
      </c>
      <c r="H1125" s="56">
        <f t="shared" si="230"/>
        <v>26.413380447543375</v>
      </c>
      <c r="I1125" s="55">
        <f t="shared" si="231"/>
        <v>3027.9305789096111</v>
      </c>
      <c r="J1125" s="33">
        <f t="shared" si="241"/>
        <v>3037.6853056751261</v>
      </c>
      <c r="K1125" s="34">
        <f t="shared" ref="K1125:K1188" si="242">+J1125-B1125</f>
        <v>109.77530567512622</v>
      </c>
      <c r="L1125" s="32">
        <f t="shared" si="232"/>
        <v>29340300.000000004</v>
      </c>
      <c r="M1125" s="32">
        <f t="shared" si="233"/>
        <v>30376853.056751262</v>
      </c>
      <c r="N1125" s="34">
        <f t="shared" si="234"/>
        <v>29279100</v>
      </c>
      <c r="O1125" s="34">
        <f t="shared" si="235"/>
        <v>1036553.0567512587</v>
      </c>
      <c r="P1125" s="34">
        <f t="shared" si="236"/>
        <v>-61200.000000003725</v>
      </c>
      <c r="Q1125" s="60">
        <f t="shared" si="238"/>
        <v>975353.05675125495</v>
      </c>
      <c r="R1125" s="60">
        <f t="shared" si="237"/>
        <v>1036553.0567512587</v>
      </c>
      <c r="S1125" s="61">
        <f t="shared" ref="S1125:S1188" si="243">+R1125/L1125</f>
        <v>3.5328645472311411E-2</v>
      </c>
    </row>
    <row r="1126" spans="1:19" x14ac:dyDescent="0.25">
      <c r="A1126" s="7">
        <v>42757</v>
      </c>
      <c r="B1126" s="8">
        <v>2927.91</v>
      </c>
      <c r="C1126" t="e">
        <f>+VLOOKUP($A1126,'USD X Barril WTI'!$A$6060:$B$8189,2,0)</f>
        <v>#N/A</v>
      </c>
      <c r="D1126" s="36">
        <f>+IFERROR(VLOOKUP($A1126,'TASA INTERVENCIÓN'!$A$9:$B$4757,2,0),D1125)</f>
        <v>7.4999999999999997E-2</v>
      </c>
      <c r="E1126" s="52">
        <v>7.4999999999999997E-3</v>
      </c>
      <c r="F1126">
        <f t="shared" si="239"/>
        <v>6.6997518610421691E-2</v>
      </c>
      <c r="G1126">
        <f t="shared" si="240"/>
        <v>1.016118602694251</v>
      </c>
      <c r="H1126" s="56">
        <f t="shared" ref="H1126:H1189" si="244">+_xlfn.STDEV.S(A1036:A1126)</f>
        <v>26.413380447543375</v>
      </c>
      <c r="I1126" s="55">
        <f t="shared" ref="I1126:I1189" si="245">+(B1126*G1126)+($B$1644*H1126)</f>
        <v>3027.9305789096111</v>
      </c>
      <c r="J1126" s="33">
        <f t="shared" si="241"/>
        <v>3048.082354896726</v>
      </c>
      <c r="K1126" s="34">
        <f t="shared" si="242"/>
        <v>120.17235489672612</v>
      </c>
      <c r="L1126" s="32">
        <f t="shared" ref="L1126:L1189" si="246">+$L$99*B1034</f>
        <v>29442500</v>
      </c>
      <c r="M1126" s="32">
        <f t="shared" ref="M1126:M1189" si="247">+($L$99*I1034)</f>
        <v>30480823.548967261</v>
      </c>
      <c r="N1126" s="34">
        <f t="shared" ref="N1126:N1189" si="248">+$L$99*B1126</f>
        <v>29279100</v>
      </c>
      <c r="O1126" s="34">
        <f t="shared" ref="O1126:O1189" si="249">+M1126-L1126</f>
        <v>1038323.5489672609</v>
      </c>
      <c r="P1126" s="34">
        <f t="shared" ref="P1126:P1189" si="250">+N1126-L1126</f>
        <v>-163400</v>
      </c>
      <c r="Q1126" s="60">
        <f t="shared" si="238"/>
        <v>874923.54896726087</v>
      </c>
      <c r="R1126" s="60">
        <f t="shared" ref="R1126:R1189" si="251">+M1126-L1126</f>
        <v>1038323.5489672609</v>
      </c>
      <c r="S1126" s="61">
        <f t="shared" si="243"/>
        <v>3.5266147540706831E-2</v>
      </c>
    </row>
    <row r="1127" spans="1:19" x14ac:dyDescent="0.25">
      <c r="A1127" s="7">
        <v>42758</v>
      </c>
      <c r="B1127" s="9">
        <v>2927.91</v>
      </c>
      <c r="C1127">
        <f>+VLOOKUP($A1127,'USD X Barril WTI'!$A$6060:$B$8189,2,0)</f>
        <v>52.77</v>
      </c>
      <c r="D1127" s="36">
        <f>+IFERROR(VLOOKUP($A1127,'TASA INTERVENCIÓN'!$A$9:$B$4757,2,0),D1126)</f>
        <v>7.4999999999999997E-2</v>
      </c>
      <c r="E1127" s="52">
        <v>7.4999999999999997E-3</v>
      </c>
      <c r="F1127">
        <f t="shared" si="239"/>
        <v>6.6997518610421691E-2</v>
      </c>
      <c r="G1127">
        <f t="shared" si="240"/>
        <v>1.016118602694251</v>
      </c>
      <c r="H1127" s="56">
        <f t="shared" si="244"/>
        <v>26.413380447543375</v>
      </c>
      <c r="I1127" s="55">
        <f t="shared" si="245"/>
        <v>3027.9305789096111</v>
      </c>
      <c r="J1127" s="33">
        <f t="shared" si="241"/>
        <v>3048.082354896726</v>
      </c>
      <c r="K1127" s="34">
        <f t="shared" si="242"/>
        <v>120.17235489672612</v>
      </c>
      <c r="L1127" s="32">
        <f t="shared" si="246"/>
        <v>29442500</v>
      </c>
      <c r="M1127" s="32">
        <f t="shared" si="247"/>
        <v>30480823.548967261</v>
      </c>
      <c r="N1127" s="34">
        <f t="shared" si="248"/>
        <v>29279100</v>
      </c>
      <c r="O1127" s="34">
        <f t="shared" si="249"/>
        <v>1038323.5489672609</v>
      </c>
      <c r="P1127" s="34">
        <f t="shared" si="250"/>
        <v>-163400</v>
      </c>
      <c r="Q1127" s="60">
        <f t="shared" si="238"/>
        <v>874923.54896726087</v>
      </c>
      <c r="R1127" s="60">
        <f t="shared" si="251"/>
        <v>1038323.5489672609</v>
      </c>
      <c r="S1127" s="61">
        <f t="shared" si="243"/>
        <v>3.5266147540706831E-2</v>
      </c>
    </row>
    <row r="1128" spans="1:19" x14ac:dyDescent="0.25">
      <c r="A1128" s="7">
        <v>42759</v>
      </c>
      <c r="B1128" s="8">
        <v>2908.53</v>
      </c>
      <c r="C1128">
        <f>+VLOOKUP($A1128,'USD X Barril WTI'!$A$6060:$B$8189,2,0)</f>
        <v>52.38</v>
      </c>
      <c r="D1128" s="36">
        <f>+IFERROR(VLOOKUP($A1128,'TASA INTERVENCIÓN'!$A$9:$B$4757,2,0),D1127)</f>
        <v>7.4999999999999997E-2</v>
      </c>
      <c r="E1128" s="52">
        <v>7.4999999999999997E-3</v>
      </c>
      <c r="F1128">
        <f t="shared" si="239"/>
        <v>6.6997518610421691E-2</v>
      </c>
      <c r="G1128">
        <f t="shared" si="240"/>
        <v>1.016118602694251</v>
      </c>
      <c r="H1128" s="56">
        <f t="shared" si="244"/>
        <v>26.413380447543375</v>
      </c>
      <c r="I1128" s="55">
        <f t="shared" si="245"/>
        <v>3008.2382003893972</v>
      </c>
      <c r="J1128" s="33">
        <f t="shared" si="241"/>
        <v>3048.082354896726</v>
      </c>
      <c r="K1128" s="34">
        <f t="shared" si="242"/>
        <v>139.55235489672577</v>
      </c>
      <c r="L1128" s="32">
        <f t="shared" si="246"/>
        <v>29442500</v>
      </c>
      <c r="M1128" s="32">
        <f t="shared" si="247"/>
        <v>30480823.548967261</v>
      </c>
      <c r="N1128" s="34">
        <f t="shared" si="248"/>
        <v>29085300.000000004</v>
      </c>
      <c r="O1128" s="34">
        <f t="shared" si="249"/>
        <v>1038323.5489672609</v>
      </c>
      <c r="P1128" s="34">
        <f t="shared" si="250"/>
        <v>-357199.99999999627</v>
      </c>
      <c r="Q1128" s="60">
        <f t="shared" si="238"/>
        <v>681123.54896726459</v>
      </c>
      <c r="R1128" s="60">
        <f t="shared" si="251"/>
        <v>1038323.5489672609</v>
      </c>
      <c r="S1128" s="61">
        <f t="shared" si="243"/>
        <v>3.5266147540706831E-2</v>
      </c>
    </row>
    <row r="1129" spans="1:19" x14ac:dyDescent="0.25">
      <c r="A1129" s="7">
        <v>42760</v>
      </c>
      <c r="B1129" s="9">
        <v>2932.01</v>
      </c>
      <c r="C1129">
        <f>+VLOOKUP($A1129,'USD X Barril WTI'!$A$6060:$B$8189,2,0)</f>
        <v>52.14</v>
      </c>
      <c r="D1129" s="36">
        <f>+IFERROR(VLOOKUP($A1129,'TASA INTERVENCIÓN'!$A$9:$B$4757,2,0),D1128)</f>
        <v>7.4999999999999997E-2</v>
      </c>
      <c r="E1129" s="52">
        <v>7.4999999999999997E-3</v>
      </c>
      <c r="F1129">
        <f t="shared" si="239"/>
        <v>6.6997518610421691E-2</v>
      </c>
      <c r="G1129">
        <f t="shared" si="240"/>
        <v>1.016118602694251</v>
      </c>
      <c r="H1129" s="56">
        <f t="shared" si="244"/>
        <v>26.413380447543375</v>
      </c>
      <c r="I1129" s="55">
        <f t="shared" si="245"/>
        <v>3032.096665180658</v>
      </c>
      <c r="J1129" s="33">
        <f t="shared" si="241"/>
        <v>3033.4125457210434</v>
      </c>
      <c r="K1129" s="34">
        <f t="shared" si="242"/>
        <v>101.40254572104323</v>
      </c>
      <c r="L1129" s="32">
        <f t="shared" si="246"/>
        <v>29298300</v>
      </c>
      <c r="M1129" s="32">
        <f t="shared" si="247"/>
        <v>30334125.457210433</v>
      </c>
      <c r="N1129" s="34">
        <f t="shared" si="248"/>
        <v>29320100.000000004</v>
      </c>
      <c r="O1129" s="34">
        <f t="shared" si="249"/>
        <v>1035825.4572104327</v>
      </c>
      <c r="P1129" s="34">
        <f t="shared" si="250"/>
        <v>21800.000000003725</v>
      </c>
      <c r="Q1129" s="60">
        <f t="shared" si="238"/>
        <v>1035825.4572104327</v>
      </c>
      <c r="R1129" s="60">
        <f t="shared" si="251"/>
        <v>1035825.4572104327</v>
      </c>
      <c r="S1129" s="61">
        <f t="shared" si="243"/>
        <v>3.5354455965377951E-2</v>
      </c>
    </row>
    <row r="1130" spans="1:19" x14ac:dyDescent="0.25">
      <c r="A1130" s="7">
        <v>42761</v>
      </c>
      <c r="B1130" s="8">
        <v>2927.53</v>
      </c>
      <c r="C1130">
        <f>+VLOOKUP($A1130,'USD X Barril WTI'!$A$6060:$B$8189,2,0)</f>
        <v>53.24</v>
      </c>
      <c r="D1130" s="36">
        <f>+IFERROR(VLOOKUP($A1130,'TASA INTERVENCIÓN'!$A$9:$B$4757,2,0),D1129)</f>
        <v>7.4999999999999997E-2</v>
      </c>
      <c r="E1130" s="52">
        <v>7.4999999999999997E-3</v>
      </c>
      <c r="F1130">
        <f t="shared" si="239"/>
        <v>6.6997518610421691E-2</v>
      </c>
      <c r="G1130">
        <f t="shared" si="240"/>
        <v>1.016118602694251</v>
      </c>
      <c r="H1130" s="56">
        <f t="shared" si="244"/>
        <v>26.413380447543375</v>
      </c>
      <c r="I1130" s="55">
        <f t="shared" si="245"/>
        <v>3027.5444538405877</v>
      </c>
      <c r="J1130" s="33">
        <f t="shared" si="241"/>
        <v>3045.1219426428265</v>
      </c>
      <c r="K1130" s="34">
        <f t="shared" si="242"/>
        <v>117.59194264282633</v>
      </c>
      <c r="L1130" s="32">
        <f t="shared" si="246"/>
        <v>29413400</v>
      </c>
      <c r="M1130" s="32">
        <f t="shared" si="247"/>
        <v>30451219.426428266</v>
      </c>
      <c r="N1130" s="34">
        <f t="shared" si="248"/>
        <v>29275300.000000004</v>
      </c>
      <c r="O1130" s="34">
        <f t="shared" si="249"/>
        <v>1037819.4264282659</v>
      </c>
      <c r="P1130" s="34">
        <f t="shared" si="250"/>
        <v>-138099.99999999627</v>
      </c>
      <c r="Q1130" s="60">
        <f t="shared" si="238"/>
        <v>899719.42642826959</v>
      </c>
      <c r="R1130" s="60">
        <f t="shared" si="251"/>
        <v>1037819.4264282659</v>
      </c>
      <c r="S1130" s="61">
        <f t="shared" si="243"/>
        <v>3.5283898713792554E-2</v>
      </c>
    </row>
    <row r="1131" spans="1:19" x14ac:dyDescent="0.25">
      <c r="A1131" s="7">
        <v>42762</v>
      </c>
      <c r="B1131" s="9">
        <v>2936.72</v>
      </c>
      <c r="C1131">
        <f>+VLOOKUP($A1131,'USD X Barril WTI'!$A$6060:$B$8189,2,0)</f>
        <v>53.18</v>
      </c>
      <c r="D1131" s="36">
        <f>+IFERROR(VLOOKUP($A1131,'TASA INTERVENCIÓN'!$A$9:$B$4757,2,0),D1130)</f>
        <v>7.4999999999999997E-2</v>
      </c>
      <c r="E1131" s="52">
        <v>7.4999999999999997E-3</v>
      </c>
      <c r="F1131">
        <f t="shared" si="239"/>
        <v>6.6997518610421691E-2</v>
      </c>
      <c r="G1131">
        <f t="shared" si="240"/>
        <v>1.016118602694251</v>
      </c>
      <c r="H1131" s="56">
        <f t="shared" si="244"/>
        <v>26.413380447543375</v>
      </c>
      <c r="I1131" s="55">
        <f t="shared" si="245"/>
        <v>3036.8825837993477</v>
      </c>
      <c r="J1131" s="33">
        <f t="shared" si="241"/>
        <v>3069.3749420012364</v>
      </c>
      <c r="K1131" s="34">
        <f t="shared" si="242"/>
        <v>132.65494200123658</v>
      </c>
      <c r="L1131" s="32">
        <f t="shared" si="246"/>
        <v>29651800</v>
      </c>
      <c r="M1131" s="32">
        <f t="shared" si="247"/>
        <v>30693749.420012362</v>
      </c>
      <c r="N1131" s="34">
        <f t="shared" si="248"/>
        <v>29367199.999999996</v>
      </c>
      <c r="O1131" s="34">
        <f t="shared" si="249"/>
        <v>1041949.4200123623</v>
      </c>
      <c r="P1131" s="34">
        <f t="shared" si="250"/>
        <v>-284600.00000000373</v>
      </c>
      <c r="Q1131" s="60">
        <f t="shared" si="238"/>
        <v>757349.42001235858</v>
      </c>
      <c r="R1131" s="60">
        <f t="shared" si="251"/>
        <v>1041949.4200123623</v>
      </c>
      <c r="S1131" s="61">
        <f t="shared" si="243"/>
        <v>3.5139499794695848E-2</v>
      </c>
    </row>
    <row r="1132" spans="1:19" x14ac:dyDescent="0.25">
      <c r="A1132" s="7">
        <v>42763</v>
      </c>
      <c r="B1132" s="8">
        <v>2930.17</v>
      </c>
      <c r="C1132" t="e">
        <f>+VLOOKUP($A1132,'USD X Barril WTI'!$A$6060:$B$8189,2,0)</f>
        <v>#N/A</v>
      </c>
      <c r="D1132" s="36">
        <f>+IFERROR(VLOOKUP($A1132,'TASA INTERVENCIÓN'!$A$9:$B$4757,2,0),D1131)</f>
        <v>7.4999999999999997E-2</v>
      </c>
      <c r="E1132" s="52">
        <v>7.4999999999999997E-3</v>
      </c>
      <c r="F1132">
        <f t="shared" si="239"/>
        <v>6.6997518610421691E-2</v>
      </c>
      <c r="G1132">
        <f t="shared" si="240"/>
        <v>1.016118602694251</v>
      </c>
      <c r="H1132" s="56">
        <f t="shared" si="244"/>
        <v>26.413380447543375</v>
      </c>
      <c r="I1132" s="55">
        <f t="shared" si="245"/>
        <v>3030.2270069517003</v>
      </c>
      <c r="J1132" s="33">
        <f t="shared" si="241"/>
        <v>3070.8297150332219</v>
      </c>
      <c r="K1132" s="34">
        <f t="shared" si="242"/>
        <v>140.6597150332218</v>
      </c>
      <c r="L1132" s="32">
        <f t="shared" si="246"/>
        <v>29666100</v>
      </c>
      <c r="M1132" s="32">
        <f t="shared" si="247"/>
        <v>30708297.15033222</v>
      </c>
      <c r="N1132" s="34">
        <f t="shared" si="248"/>
        <v>29301700</v>
      </c>
      <c r="O1132" s="34">
        <f t="shared" si="249"/>
        <v>1042197.1503322199</v>
      </c>
      <c r="P1132" s="34">
        <f t="shared" si="250"/>
        <v>-364400</v>
      </c>
      <c r="Q1132" s="60">
        <f t="shared" ref="Q1132:Q1195" si="252">+IF(P1132&gt;0,M1132-L1132,O1132+P1132)</f>
        <v>677797.1503322199</v>
      </c>
      <c r="R1132" s="60">
        <f t="shared" si="251"/>
        <v>1042197.1503322199</v>
      </c>
      <c r="S1132" s="61">
        <f t="shared" si="243"/>
        <v>3.5130912062327706E-2</v>
      </c>
    </row>
    <row r="1133" spans="1:19" x14ac:dyDescent="0.25">
      <c r="A1133" s="7">
        <v>42764</v>
      </c>
      <c r="B1133" s="9">
        <v>2930.17</v>
      </c>
      <c r="C1133" t="e">
        <f>+VLOOKUP($A1133,'USD X Barril WTI'!$A$6060:$B$8189,2,0)</f>
        <v>#N/A</v>
      </c>
      <c r="D1133" s="36">
        <f>+IFERROR(VLOOKUP($A1133,'TASA INTERVENCIÓN'!$A$9:$B$4757,2,0),D1132)</f>
        <v>7.4999999999999997E-2</v>
      </c>
      <c r="E1133" s="52">
        <v>7.4999999999999997E-3</v>
      </c>
      <c r="F1133">
        <f t="shared" si="239"/>
        <v>6.6997518610421691E-2</v>
      </c>
      <c r="G1133">
        <f t="shared" si="240"/>
        <v>1.016118602694251</v>
      </c>
      <c r="H1133" s="56">
        <f t="shared" si="244"/>
        <v>26.413380447543375</v>
      </c>
      <c r="I1133" s="55">
        <f t="shared" si="245"/>
        <v>3030.2270069517003</v>
      </c>
      <c r="J1133" s="33">
        <f t="shared" si="241"/>
        <v>3071.8979050217422</v>
      </c>
      <c r="K1133" s="34">
        <f t="shared" si="242"/>
        <v>141.72790502174212</v>
      </c>
      <c r="L1133" s="32">
        <f t="shared" si="246"/>
        <v>29676600</v>
      </c>
      <c r="M1133" s="32">
        <f t="shared" si="247"/>
        <v>30718979.050217424</v>
      </c>
      <c r="N1133" s="34">
        <f t="shared" si="248"/>
        <v>29301700</v>
      </c>
      <c r="O1133" s="34">
        <f t="shared" si="249"/>
        <v>1042379.0502174236</v>
      </c>
      <c r="P1133" s="34">
        <f t="shared" si="250"/>
        <v>-374900</v>
      </c>
      <c r="Q1133" s="60">
        <f t="shared" si="252"/>
        <v>667479.05021742359</v>
      </c>
      <c r="R1133" s="60">
        <f t="shared" si="251"/>
        <v>1042379.0502174236</v>
      </c>
      <c r="S1133" s="61">
        <f t="shared" si="243"/>
        <v>3.5124611654213204E-2</v>
      </c>
    </row>
    <row r="1134" spans="1:19" x14ac:dyDescent="0.25">
      <c r="A1134" s="7">
        <v>42765</v>
      </c>
      <c r="B1134" s="8">
        <v>2930.17</v>
      </c>
      <c r="C1134">
        <f>+VLOOKUP($A1134,'USD X Barril WTI'!$A$6060:$B$8189,2,0)</f>
        <v>52.63</v>
      </c>
      <c r="D1134" s="36">
        <f>+IFERROR(VLOOKUP($A1134,'TASA INTERVENCIÓN'!$A$9:$B$4757,2,0),D1133)</f>
        <v>7.4999999999999997E-2</v>
      </c>
      <c r="E1134" s="52">
        <v>7.4999999999999997E-3</v>
      </c>
      <c r="F1134">
        <f t="shared" si="239"/>
        <v>6.6997518610421691E-2</v>
      </c>
      <c r="G1134">
        <f t="shared" si="240"/>
        <v>1.016118602694251</v>
      </c>
      <c r="H1134" s="56">
        <f t="shared" si="244"/>
        <v>26.413380447543375</v>
      </c>
      <c r="I1134" s="55">
        <f t="shared" si="245"/>
        <v>3030.2270069517003</v>
      </c>
      <c r="J1134" s="33">
        <f t="shared" si="241"/>
        <v>3071.8979050217422</v>
      </c>
      <c r="K1134" s="34">
        <f t="shared" si="242"/>
        <v>141.72790502174212</v>
      </c>
      <c r="L1134" s="32">
        <f t="shared" si="246"/>
        <v>29676600</v>
      </c>
      <c r="M1134" s="32">
        <f t="shared" si="247"/>
        <v>30718979.050217424</v>
      </c>
      <c r="N1134" s="34">
        <f t="shared" si="248"/>
        <v>29301700</v>
      </c>
      <c r="O1134" s="34">
        <f t="shared" si="249"/>
        <v>1042379.0502174236</v>
      </c>
      <c r="P1134" s="34">
        <f t="shared" si="250"/>
        <v>-374900</v>
      </c>
      <c r="Q1134" s="60">
        <f t="shared" si="252"/>
        <v>667479.05021742359</v>
      </c>
      <c r="R1134" s="60">
        <f t="shared" si="251"/>
        <v>1042379.0502174236</v>
      </c>
      <c r="S1134" s="61">
        <f t="shared" si="243"/>
        <v>3.5124611654213204E-2</v>
      </c>
    </row>
    <row r="1135" spans="1:19" x14ac:dyDescent="0.25">
      <c r="A1135" s="7">
        <v>42766</v>
      </c>
      <c r="B1135" s="9">
        <v>2936.66</v>
      </c>
      <c r="C1135">
        <f>+VLOOKUP($A1135,'USD X Barril WTI'!$A$6060:$B$8189,2,0)</f>
        <v>52.75</v>
      </c>
      <c r="D1135" s="36">
        <f>+IFERROR(VLOOKUP($A1135,'TASA INTERVENCIÓN'!$A$9:$B$4757,2,0),D1134)</f>
        <v>7.4999999999999997E-2</v>
      </c>
      <c r="E1135" s="52">
        <v>7.4999999999999997E-3</v>
      </c>
      <c r="F1135">
        <f t="shared" si="239"/>
        <v>6.6997518610421691E-2</v>
      </c>
      <c r="G1135">
        <f t="shared" si="240"/>
        <v>1.016118602694251</v>
      </c>
      <c r="H1135" s="56">
        <f t="shared" si="244"/>
        <v>26.413380447543375</v>
      </c>
      <c r="I1135" s="55">
        <f t="shared" si="245"/>
        <v>3036.8216166831858</v>
      </c>
      <c r="J1135" s="33">
        <f t="shared" si="241"/>
        <v>3071.8979050217422</v>
      </c>
      <c r="K1135" s="34">
        <f t="shared" si="242"/>
        <v>135.23790502174234</v>
      </c>
      <c r="L1135" s="32">
        <f t="shared" si="246"/>
        <v>29676600</v>
      </c>
      <c r="M1135" s="32">
        <f t="shared" si="247"/>
        <v>30718979.050217424</v>
      </c>
      <c r="N1135" s="34">
        <f t="shared" si="248"/>
        <v>29366600</v>
      </c>
      <c r="O1135" s="34">
        <f t="shared" si="249"/>
        <v>1042379.0502174236</v>
      </c>
      <c r="P1135" s="34">
        <f t="shared" si="250"/>
        <v>-310000</v>
      </c>
      <c r="Q1135" s="60">
        <f t="shared" si="252"/>
        <v>732379.05021742359</v>
      </c>
      <c r="R1135" s="60">
        <f t="shared" si="251"/>
        <v>1042379.0502174236</v>
      </c>
      <c r="S1135" s="61">
        <f t="shared" si="243"/>
        <v>3.5124611654213204E-2</v>
      </c>
    </row>
    <row r="1136" spans="1:19" x14ac:dyDescent="0.25">
      <c r="A1136" s="7">
        <v>42767</v>
      </c>
      <c r="B1136" s="8">
        <v>2921.9</v>
      </c>
      <c r="C1136">
        <f>+VLOOKUP($A1136,'USD X Barril WTI'!$A$6060:$B$8189,2,0)</f>
        <v>53.9</v>
      </c>
      <c r="D1136" s="36">
        <f>+IFERROR(VLOOKUP($A1136,'TASA INTERVENCIÓN'!$A$9:$B$4757,2,0),D1135)</f>
        <v>7.4999999999999997E-2</v>
      </c>
      <c r="E1136" s="52">
        <v>7.4999999999999997E-3</v>
      </c>
      <c r="F1136">
        <f t="shared" si="239"/>
        <v>6.6997518610421691E-2</v>
      </c>
      <c r="G1136">
        <f t="shared" si="240"/>
        <v>1.016118602694251</v>
      </c>
      <c r="H1136" s="56">
        <f t="shared" si="244"/>
        <v>26.413380447543375</v>
      </c>
      <c r="I1136" s="55">
        <f t="shared" si="245"/>
        <v>3021.8237061074192</v>
      </c>
      <c r="J1136" s="33">
        <f t="shared" si="241"/>
        <v>3103.3230371602194</v>
      </c>
      <c r="K1136" s="34">
        <f t="shared" si="242"/>
        <v>181.42303716021934</v>
      </c>
      <c r="L1136" s="32">
        <f t="shared" si="246"/>
        <v>29985500</v>
      </c>
      <c r="M1136" s="32">
        <f t="shared" si="247"/>
        <v>31033230.371602193</v>
      </c>
      <c r="N1136" s="34">
        <f t="shared" si="248"/>
        <v>29219000</v>
      </c>
      <c r="O1136" s="34">
        <f t="shared" si="249"/>
        <v>1047730.3716021925</v>
      </c>
      <c r="P1136" s="34">
        <f t="shared" si="250"/>
        <v>-766500</v>
      </c>
      <c r="Q1136" s="60">
        <f t="shared" si="252"/>
        <v>281230.37160219252</v>
      </c>
      <c r="R1136" s="60">
        <f t="shared" si="251"/>
        <v>1047730.3716021925</v>
      </c>
      <c r="S1136" s="61">
        <f t="shared" si="243"/>
        <v>3.4941233983164947E-2</v>
      </c>
    </row>
    <row r="1137" spans="1:19" x14ac:dyDescent="0.25">
      <c r="A1137" s="7">
        <v>42768</v>
      </c>
      <c r="B1137" s="9">
        <v>2906.78</v>
      </c>
      <c r="C1137">
        <f>+VLOOKUP($A1137,'USD X Barril WTI'!$A$6060:$B$8189,2,0)</f>
        <v>53.55</v>
      </c>
      <c r="D1137" s="36">
        <f>+IFERROR(VLOOKUP($A1137,'TASA INTERVENCIÓN'!$A$9:$B$4757,2,0),D1136)</f>
        <v>7.4999999999999997E-2</v>
      </c>
      <c r="E1137" s="52">
        <v>7.4999999999999997E-3</v>
      </c>
      <c r="F1137">
        <f t="shared" si="239"/>
        <v>6.6997518610421691E-2</v>
      </c>
      <c r="G1137">
        <f t="shared" si="240"/>
        <v>1.016118602694251</v>
      </c>
      <c r="H1137" s="56">
        <f t="shared" si="244"/>
        <v>26.413380447543375</v>
      </c>
      <c r="I1137" s="55">
        <f t="shared" si="245"/>
        <v>3006.459992834682</v>
      </c>
      <c r="J1137" s="33">
        <f t="shared" si="241"/>
        <v>3131.9403556145844</v>
      </c>
      <c r="K1137" s="34">
        <f t="shared" si="242"/>
        <v>225.1603556145842</v>
      </c>
      <c r="L1137" s="32">
        <f t="shared" si="246"/>
        <v>30266800</v>
      </c>
      <c r="M1137" s="32">
        <f t="shared" si="247"/>
        <v>31319403.556145843</v>
      </c>
      <c r="N1137" s="34">
        <f t="shared" si="248"/>
        <v>29067800.000000004</v>
      </c>
      <c r="O1137" s="34">
        <f t="shared" si="249"/>
        <v>1052603.5561458431</v>
      </c>
      <c r="P1137" s="34">
        <f t="shared" si="250"/>
        <v>-1198999.9999999963</v>
      </c>
      <c r="Q1137" s="60">
        <f t="shared" si="252"/>
        <v>-146396.44385415316</v>
      </c>
      <c r="R1137" s="60">
        <f t="shared" si="251"/>
        <v>1052603.5561458431</v>
      </c>
      <c r="S1137" s="61">
        <f t="shared" si="243"/>
        <v>3.4777497328618921E-2</v>
      </c>
    </row>
    <row r="1138" spans="1:19" x14ac:dyDescent="0.25">
      <c r="A1138" s="7">
        <v>42769</v>
      </c>
      <c r="B1138" s="8">
        <v>2882.2</v>
      </c>
      <c r="C1138">
        <f>+VLOOKUP($A1138,'USD X Barril WTI'!$A$6060:$B$8189,2,0)</f>
        <v>53.81</v>
      </c>
      <c r="D1138" s="36">
        <f>+IFERROR(VLOOKUP($A1138,'TASA INTERVENCIÓN'!$A$9:$B$4757,2,0),D1137)</f>
        <v>7.4999999999999997E-2</v>
      </c>
      <c r="E1138" s="52">
        <v>7.4999999999999997E-3</v>
      </c>
      <c r="F1138">
        <f t="shared" si="239"/>
        <v>6.6997518610421691E-2</v>
      </c>
      <c r="G1138">
        <f t="shared" si="240"/>
        <v>1.016118602694251</v>
      </c>
      <c r="H1138" s="56">
        <f t="shared" si="244"/>
        <v>26.413380447543375</v>
      </c>
      <c r="I1138" s="55">
        <f t="shared" si="245"/>
        <v>2981.4837975804571</v>
      </c>
      <c r="J1138" s="33">
        <f t="shared" si="241"/>
        <v>3176.5601774207871</v>
      </c>
      <c r="K1138" s="34">
        <f t="shared" si="242"/>
        <v>294.36017742078729</v>
      </c>
      <c r="L1138" s="32">
        <f t="shared" si="246"/>
        <v>30705400</v>
      </c>
      <c r="M1138" s="32">
        <f t="shared" si="247"/>
        <v>31765601.774207871</v>
      </c>
      <c r="N1138" s="34">
        <f t="shared" si="248"/>
        <v>28822000</v>
      </c>
      <c r="O1138" s="34">
        <f t="shared" si="249"/>
        <v>1060201.7742078714</v>
      </c>
      <c r="P1138" s="34">
        <f t="shared" si="250"/>
        <v>-1883400</v>
      </c>
      <c r="Q1138" s="60">
        <f t="shared" si="252"/>
        <v>-823198.22579212859</v>
      </c>
      <c r="R1138" s="60">
        <f t="shared" si="251"/>
        <v>1060201.7742078714</v>
      </c>
      <c r="S1138" s="61">
        <f t="shared" si="243"/>
        <v>3.4528186384410277E-2</v>
      </c>
    </row>
    <row r="1139" spans="1:19" x14ac:dyDescent="0.25">
      <c r="A1139" s="7">
        <v>42770</v>
      </c>
      <c r="B1139" s="9">
        <v>2855.8</v>
      </c>
      <c r="C1139" t="e">
        <f>+VLOOKUP($A1139,'USD X Barril WTI'!$A$6060:$B$8189,2,0)</f>
        <v>#N/A</v>
      </c>
      <c r="D1139" s="36">
        <f>+IFERROR(VLOOKUP($A1139,'TASA INTERVENCIÓN'!$A$9:$B$4757,2,0),D1138)</f>
        <v>7.4999999999999997E-2</v>
      </c>
      <c r="E1139" s="52">
        <v>7.4999999999999997E-3</v>
      </c>
      <c r="F1139">
        <f t="shared" si="239"/>
        <v>6.6997518610421691E-2</v>
      </c>
      <c r="G1139">
        <f t="shared" si="240"/>
        <v>1.016118602694251</v>
      </c>
      <c r="H1139" s="56">
        <f t="shared" si="244"/>
        <v>26.413380447543375</v>
      </c>
      <c r="I1139" s="55">
        <f t="shared" si="245"/>
        <v>2954.6582664693292</v>
      </c>
      <c r="J1139" s="33">
        <f t="shared" si="241"/>
        <v>3177.1502252239698</v>
      </c>
      <c r="K1139" s="34">
        <f t="shared" si="242"/>
        <v>321.35022522396957</v>
      </c>
      <c r="L1139" s="32">
        <f t="shared" si="246"/>
        <v>30711200</v>
      </c>
      <c r="M1139" s="32">
        <f t="shared" si="247"/>
        <v>31771502.252239697</v>
      </c>
      <c r="N1139" s="34">
        <f t="shared" si="248"/>
        <v>28558000</v>
      </c>
      <c r="O1139" s="34">
        <f t="shared" si="249"/>
        <v>1060302.2522396967</v>
      </c>
      <c r="P1139" s="34">
        <f t="shared" si="250"/>
        <v>-2153200</v>
      </c>
      <c r="Q1139" s="60">
        <f t="shared" si="252"/>
        <v>-1092897.7477603033</v>
      </c>
      <c r="R1139" s="60">
        <f t="shared" si="251"/>
        <v>1060302.2522396967</v>
      </c>
      <c r="S1139" s="61">
        <f t="shared" si="243"/>
        <v>3.4524937229404799E-2</v>
      </c>
    </row>
    <row r="1140" spans="1:19" x14ac:dyDescent="0.25">
      <c r="A1140" s="7">
        <v>42771</v>
      </c>
      <c r="B1140" s="8">
        <v>2855.8</v>
      </c>
      <c r="C1140" t="e">
        <f>+VLOOKUP($A1140,'USD X Barril WTI'!$A$6060:$B$8189,2,0)</f>
        <v>#N/A</v>
      </c>
      <c r="D1140" s="36">
        <f>+IFERROR(VLOOKUP($A1140,'TASA INTERVENCIÓN'!$A$9:$B$4757,2,0),D1139)</f>
        <v>7.4999999999999997E-2</v>
      </c>
      <c r="E1140" s="52">
        <v>7.4999999999999997E-3</v>
      </c>
      <c r="F1140">
        <f t="shared" si="239"/>
        <v>6.6997518610421691E-2</v>
      </c>
      <c r="G1140">
        <f t="shared" si="240"/>
        <v>1.016118602694251</v>
      </c>
      <c r="H1140" s="56">
        <f t="shared" si="244"/>
        <v>26.413380447543375</v>
      </c>
      <c r="I1140" s="55">
        <f t="shared" si="245"/>
        <v>2954.6582664693292</v>
      </c>
      <c r="J1140" s="33">
        <f t="shared" si="241"/>
        <v>3176.4177520889848</v>
      </c>
      <c r="K1140" s="34">
        <f t="shared" si="242"/>
        <v>320.61775208898462</v>
      </c>
      <c r="L1140" s="32">
        <f t="shared" si="246"/>
        <v>30704000</v>
      </c>
      <c r="M1140" s="32">
        <f t="shared" si="247"/>
        <v>31764177.520889848</v>
      </c>
      <c r="N1140" s="34">
        <f t="shared" si="248"/>
        <v>28558000</v>
      </c>
      <c r="O1140" s="34">
        <f t="shared" si="249"/>
        <v>1060177.5208898485</v>
      </c>
      <c r="P1140" s="34">
        <f t="shared" si="250"/>
        <v>-2146000</v>
      </c>
      <c r="Q1140" s="60">
        <f t="shared" si="252"/>
        <v>-1085822.4791101515</v>
      </c>
      <c r="R1140" s="60">
        <f t="shared" si="251"/>
        <v>1060177.5208898485</v>
      </c>
      <c r="S1140" s="61">
        <f t="shared" si="243"/>
        <v>3.452897084711596E-2</v>
      </c>
    </row>
    <row r="1141" spans="1:19" x14ac:dyDescent="0.25">
      <c r="A1141" s="7">
        <v>42772</v>
      </c>
      <c r="B1141" s="9">
        <v>2855.8</v>
      </c>
      <c r="C1141">
        <f>+VLOOKUP($A1141,'USD X Barril WTI'!$A$6060:$B$8189,2,0)</f>
        <v>53.01</v>
      </c>
      <c r="D1141" s="36">
        <f>+IFERROR(VLOOKUP($A1141,'TASA INTERVENCIÓN'!$A$9:$B$4757,2,0),D1140)</f>
        <v>7.4999999999999997E-2</v>
      </c>
      <c r="E1141" s="52">
        <v>7.4999999999999997E-3</v>
      </c>
      <c r="F1141">
        <f t="shared" si="239"/>
        <v>6.6997518610421691E-2</v>
      </c>
      <c r="G1141">
        <f t="shared" si="240"/>
        <v>1.016118602694251</v>
      </c>
      <c r="H1141" s="56">
        <f t="shared" si="244"/>
        <v>26.413380447543375</v>
      </c>
      <c r="I1141" s="55">
        <f t="shared" si="245"/>
        <v>2954.6582664693292</v>
      </c>
      <c r="J1141" s="33">
        <f t="shared" si="241"/>
        <v>3176.4177520889848</v>
      </c>
      <c r="K1141" s="34">
        <f t="shared" si="242"/>
        <v>320.61775208898462</v>
      </c>
      <c r="L1141" s="32">
        <f t="shared" si="246"/>
        <v>30704000</v>
      </c>
      <c r="M1141" s="32">
        <f t="shared" si="247"/>
        <v>31764177.520889848</v>
      </c>
      <c r="N1141" s="34">
        <f t="shared" si="248"/>
        <v>28558000</v>
      </c>
      <c r="O1141" s="34">
        <f t="shared" si="249"/>
        <v>1060177.5208898485</v>
      </c>
      <c r="P1141" s="34">
        <f t="shared" si="250"/>
        <v>-2146000</v>
      </c>
      <c r="Q1141" s="60">
        <f t="shared" si="252"/>
        <v>-1085822.4791101515</v>
      </c>
      <c r="R1141" s="60">
        <f t="shared" si="251"/>
        <v>1060177.5208898485</v>
      </c>
      <c r="S1141" s="61">
        <f t="shared" si="243"/>
        <v>3.452897084711596E-2</v>
      </c>
    </row>
    <row r="1142" spans="1:19" x14ac:dyDescent="0.25">
      <c r="A1142" s="7">
        <v>42773</v>
      </c>
      <c r="B1142" s="8">
        <v>2853.99</v>
      </c>
      <c r="C1142">
        <f>+VLOOKUP($A1142,'USD X Barril WTI'!$A$6060:$B$8189,2,0)</f>
        <v>52.19</v>
      </c>
      <c r="D1142" s="36">
        <f>+IFERROR(VLOOKUP($A1142,'TASA INTERVENCIÓN'!$A$9:$B$4757,2,0),D1141)</f>
        <v>7.4999999999999997E-2</v>
      </c>
      <c r="E1142" s="52">
        <v>7.4999999999999997E-3</v>
      </c>
      <c r="F1142">
        <f t="shared" si="239"/>
        <v>6.6997518610421691E-2</v>
      </c>
      <c r="G1142">
        <f t="shared" si="240"/>
        <v>1.016118602694251</v>
      </c>
      <c r="H1142" s="56">
        <f t="shared" si="244"/>
        <v>26.413380447543375</v>
      </c>
      <c r="I1142" s="55">
        <f t="shared" si="245"/>
        <v>2952.8190917984521</v>
      </c>
      <c r="J1142" s="33">
        <f t="shared" si="241"/>
        <v>3176.4177520889848</v>
      </c>
      <c r="K1142" s="34">
        <f t="shared" si="242"/>
        <v>322.42775208898502</v>
      </c>
      <c r="L1142" s="32">
        <f t="shared" si="246"/>
        <v>30704000</v>
      </c>
      <c r="M1142" s="32">
        <f t="shared" si="247"/>
        <v>31764177.520889848</v>
      </c>
      <c r="N1142" s="34">
        <f t="shared" si="248"/>
        <v>28539899.999999996</v>
      </c>
      <c r="O1142" s="34">
        <f t="shared" si="249"/>
        <v>1060177.5208898485</v>
      </c>
      <c r="P1142" s="34">
        <f t="shared" si="250"/>
        <v>-2164100.0000000037</v>
      </c>
      <c r="Q1142" s="60">
        <f t="shared" si="252"/>
        <v>-1103922.4791101553</v>
      </c>
      <c r="R1142" s="60">
        <f t="shared" si="251"/>
        <v>1060177.5208898485</v>
      </c>
      <c r="S1142" s="61">
        <f t="shared" si="243"/>
        <v>3.452897084711596E-2</v>
      </c>
    </row>
    <row r="1143" spans="1:19" x14ac:dyDescent="0.25">
      <c r="A1143" s="7">
        <v>42774</v>
      </c>
      <c r="B1143" s="9">
        <v>2867.76</v>
      </c>
      <c r="C1143">
        <f>+VLOOKUP($A1143,'USD X Barril WTI'!$A$6060:$B$8189,2,0)</f>
        <v>52.37</v>
      </c>
      <c r="D1143" s="36">
        <f>+IFERROR(VLOOKUP($A1143,'TASA INTERVENCIÓN'!$A$9:$B$4757,2,0),D1142)</f>
        <v>7.4999999999999997E-2</v>
      </c>
      <c r="E1143" s="52">
        <v>7.4999999999999997E-3</v>
      </c>
      <c r="F1143">
        <f t="shared" si="239"/>
        <v>6.6997518610421691E-2</v>
      </c>
      <c r="G1143">
        <f t="shared" si="240"/>
        <v>1.016118602694251</v>
      </c>
      <c r="H1143" s="56">
        <f t="shared" si="244"/>
        <v>26.413380447543375</v>
      </c>
      <c r="I1143" s="55">
        <f t="shared" si="245"/>
        <v>2966.8110449575524</v>
      </c>
      <c r="J1143" s="33">
        <f t="shared" si="241"/>
        <v>3176.4177520889848</v>
      </c>
      <c r="K1143" s="34">
        <f t="shared" si="242"/>
        <v>308.65775208898458</v>
      </c>
      <c r="L1143" s="32">
        <f t="shared" si="246"/>
        <v>30704000</v>
      </c>
      <c r="M1143" s="32">
        <f t="shared" si="247"/>
        <v>31764177.520889848</v>
      </c>
      <c r="N1143" s="34">
        <f t="shared" si="248"/>
        <v>28677600.000000004</v>
      </c>
      <c r="O1143" s="34">
        <f t="shared" si="249"/>
        <v>1060177.5208898485</v>
      </c>
      <c r="P1143" s="34">
        <f t="shared" si="250"/>
        <v>-2026399.9999999963</v>
      </c>
      <c r="Q1143" s="60">
        <f t="shared" si="252"/>
        <v>-966222.4791101478</v>
      </c>
      <c r="R1143" s="60">
        <f t="shared" si="251"/>
        <v>1060177.5208898485</v>
      </c>
      <c r="S1143" s="61">
        <f t="shared" si="243"/>
        <v>3.452897084711596E-2</v>
      </c>
    </row>
    <row r="1144" spans="1:19" x14ac:dyDescent="0.25">
      <c r="A1144" s="7">
        <v>42775</v>
      </c>
      <c r="B1144" s="8">
        <v>2879.49</v>
      </c>
      <c r="C1144">
        <f>+VLOOKUP($A1144,'USD X Barril WTI'!$A$6060:$B$8189,2,0)</f>
        <v>52.99</v>
      </c>
      <c r="D1144" s="36">
        <f>+IFERROR(VLOOKUP($A1144,'TASA INTERVENCIÓN'!$A$9:$B$4757,2,0),D1143)</f>
        <v>7.4999999999999997E-2</v>
      </c>
      <c r="E1144" s="52">
        <v>7.4999999999999997E-3</v>
      </c>
      <c r="F1144">
        <f t="shared" si="239"/>
        <v>6.6997518610421691E-2</v>
      </c>
      <c r="G1144">
        <f t="shared" si="240"/>
        <v>1.016118602694251</v>
      </c>
      <c r="H1144" s="56">
        <f t="shared" si="244"/>
        <v>26.413380447543375</v>
      </c>
      <c r="I1144" s="55">
        <f t="shared" si="245"/>
        <v>2978.7301161671558</v>
      </c>
      <c r="J1144" s="33">
        <f t="shared" si="241"/>
        <v>3089.3144884536209</v>
      </c>
      <c r="K1144" s="34">
        <f t="shared" si="242"/>
        <v>209.82448845362114</v>
      </c>
      <c r="L1144" s="32">
        <f t="shared" si="246"/>
        <v>29847800.000000004</v>
      </c>
      <c r="M1144" s="32">
        <f t="shared" si="247"/>
        <v>30893144.88453621</v>
      </c>
      <c r="N1144" s="34">
        <f t="shared" si="248"/>
        <v>28794899.999999996</v>
      </c>
      <c r="O1144" s="34">
        <f t="shared" si="249"/>
        <v>1045344.8845362067</v>
      </c>
      <c r="P1144" s="34">
        <f t="shared" si="250"/>
        <v>-1052900.0000000075</v>
      </c>
      <c r="Q1144" s="60">
        <f t="shared" si="252"/>
        <v>-7555.1154638007283</v>
      </c>
      <c r="R1144" s="60">
        <f t="shared" si="251"/>
        <v>1045344.8845362067</v>
      </c>
      <c r="S1144" s="61">
        <f t="shared" si="243"/>
        <v>3.5022510353734833E-2</v>
      </c>
    </row>
    <row r="1145" spans="1:19" x14ac:dyDescent="0.25">
      <c r="A1145" s="7">
        <v>42776</v>
      </c>
      <c r="B1145" s="9">
        <v>2862.63</v>
      </c>
      <c r="C1145">
        <f>+VLOOKUP($A1145,'USD X Barril WTI'!$A$6060:$B$8189,2,0)</f>
        <v>53.84</v>
      </c>
      <c r="D1145" s="36">
        <f>+IFERROR(VLOOKUP($A1145,'TASA INTERVENCIÓN'!$A$9:$B$4757,2,0),D1144)</f>
        <v>7.4999999999999997E-2</v>
      </c>
      <c r="E1145" s="52">
        <v>7.4999999999999997E-3</v>
      </c>
      <c r="F1145">
        <f t="shared" si="239"/>
        <v>6.6997518610421691E-2</v>
      </c>
      <c r="G1145">
        <f t="shared" si="240"/>
        <v>1.016118602694251</v>
      </c>
      <c r="H1145" s="56">
        <f t="shared" si="244"/>
        <v>26.413380447543375</v>
      </c>
      <c r="I1145" s="55">
        <f t="shared" si="245"/>
        <v>2961.5983565257307</v>
      </c>
      <c r="J1145" s="33">
        <f t="shared" si="241"/>
        <v>3117.1281211070991</v>
      </c>
      <c r="K1145" s="34">
        <f t="shared" si="242"/>
        <v>254.498121107099</v>
      </c>
      <c r="L1145" s="32">
        <f t="shared" si="246"/>
        <v>30121200</v>
      </c>
      <c r="M1145" s="32">
        <f t="shared" si="247"/>
        <v>31171281.211070992</v>
      </c>
      <c r="N1145" s="34">
        <f t="shared" si="248"/>
        <v>28626300</v>
      </c>
      <c r="O1145" s="34">
        <f t="shared" si="249"/>
        <v>1050081.2110709921</v>
      </c>
      <c r="P1145" s="34">
        <f t="shared" si="250"/>
        <v>-1494900</v>
      </c>
      <c r="Q1145" s="60">
        <f t="shared" si="252"/>
        <v>-444818.78892900795</v>
      </c>
      <c r="R1145" s="60">
        <f t="shared" si="251"/>
        <v>1050081.2110709921</v>
      </c>
      <c r="S1145" s="61">
        <f t="shared" si="243"/>
        <v>3.4861865100692939E-2</v>
      </c>
    </row>
    <row r="1146" spans="1:19" x14ac:dyDescent="0.25">
      <c r="A1146" s="7">
        <v>42777</v>
      </c>
      <c r="B1146" s="8">
        <v>2851.98</v>
      </c>
      <c r="C1146" t="e">
        <f>+VLOOKUP($A1146,'USD X Barril WTI'!$A$6060:$B$8189,2,0)</f>
        <v>#N/A</v>
      </c>
      <c r="D1146" s="36">
        <f>+IFERROR(VLOOKUP($A1146,'TASA INTERVENCIÓN'!$A$9:$B$4757,2,0),D1145)</f>
        <v>7.4999999999999997E-2</v>
      </c>
      <c r="E1146" s="52">
        <v>7.4999999999999997E-3</v>
      </c>
      <c r="F1146">
        <f t="shared" si="239"/>
        <v>6.6997518610421691E-2</v>
      </c>
      <c r="G1146">
        <f t="shared" si="240"/>
        <v>1.016118602694251</v>
      </c>
      <c r="H1146" s="56">
        <f t="shared" si="244"/>
        <v>26.413380447543375</v>
      </c>
      <c r="I1146" s="55">
        <f t="shared" si="245"/>
        <v>2950.7766934070369</v>
      </c>
      <c r="J1146" s="33">
        <f t="shared" si="241"/>
        <v>3206.6526153831096</v>
      </c>
      <c r="K1146" s="34">
        <f t="shared" si="242"/>
        <v>354.67261538310959</v>
      </c>
      <c r="L1146" s="32">
        <f t="shared" si="246"/>
        <v>31001200</v>
      </c>
      <c r="M1146" s="32">
        <f t="shared" si="247"/>
        <v>32066526.153831095</v>
      </c>
      <c r="N1146" s="34">
        <f t="shared" si="248"/>
        <v>28519800</v>
      </c>
      <c r="O1146" s="34">
        <f t="shared" si="249"/>
        <v>1065326.1538310945</v>
      </c>
      <c r="P1146" s="34">
        <f t="shared" si="250"/>
        <v>-2481400</v>
      </c>
      <c r="Q1146" s="60">
        <f t="shared" si="252"/>
        <v>-1416073.8461689055</v>
      </c>
      <c r="R1146" s="60">
        <f t="shared" si="251"/>
        <v>1065326.1538310945</v>
      </c>
      <c r="S1146" s="61">
        <f t="shared" si="243"/>
        <v>3.4364029580503157E-2</v>
      </c>
    </row>
    <row r="1147" spans="1:19" x14ac:dyDescent="0.25">
      <c r="A1147" s="7">
        <v>42778</v>
      </c>
      <c r="B1147" s="9">
        <v>2851.98</v>
      </c>
      <c r="C1147" t="e">
        <f>+VLOOKUP($A1147,'USD X Barril WTI'!$A$6060:$B$8189,2,0)</f>
        <v>#N/A</v>
      </c>
      <c r="D1147" s="36">
        <f>+IFERROR(VLOOKUP($A1147,'TASA INTERVENCIÓN'!$A$9:$B$4757,2,0),D1146)</f>
        <v>7.4999999999999997E-2</v>
      </c>
      <c r="E1147" s="52">
        <v>7.4999999999999997E-3</v>
      </c>
      <c r="F1147">
        <f t="shared" si="239"/>
        <v>6.6997518610421691E-2</v>
      </c>
      <c r="G1147">
        <f t="shared" si="240"/>
        <v>1.016118602694251</v>
      </c>
      <c r="H1147" s="56">
        <f t="shared" si="244"/>
        <v>26.413380447543375</v>
      </c>
      <c r="I1147" s="55">
        <f t="shared" si="245"/>
        <v>2950.7766934070369</v>
      </c>
      <c r="J1147" s="33">
        <f t="shared" si="241"/>
        <v>3206.6526153831096</v>
      </c>
      <c r="K1147" s="34">
        <f t="shared" si="242"/>
        <v>354.67261538310959</v>
      </c>
      <c r="L1147" s="32">
        <f t="shared" si="246"/>
        <v>31001200</v>
      </c>
      <c r="M1147" s="32">
        <f t="shared" si="247"/>
        <v>32066526.153831095</v>
      </c>
      <c r="N1147" s="34">
        <f t="shared" si="248"/>
        <v>28519800</v>
      </c>
      <c r="O1147" s="34">
        <f t="shared" si="249"/>
        <v>1065326.1538310945</v>
      </c>
      <c r="P1147" s="34">
        <f t="shared" si="250"/>
        <v>-2481400</v>
      </c>
      <c r="Q1147" s="60">
        <f t="shared" si="252"/>
        <v>-1416073.8461689055</v>
      </c>
      <c r="R1147" s="60">
        <f t="shared" si="251"/>
        <v>1065326.1538310945</v>
      </c>
      <c r="S1147" s="61">
        <f t="shared" si="243"/>
        <v>3.4364029580503157E-2</v>
      </c>
    </row>
    <row r="1148" spans="1:19" x14ac:dyDescent="0.25">
      <c r="A1148" s="7">
        <v>42779</v>
      </c>
      <c r="B1148" s="8">
        <v>2851.98</v>
      </c>
      <c r="C1148">
        <f>+VLOOKUP($A1148,'USD X Barril WTI'!$A$6060:$B$8189,2,0)</f>
        <v>52.96</v>
      </c>
      <c r="D1148" s="36">
        <f>+IFERROR(VLOOKUP($A1148,'TASA INTERVENCIÓN'!$A$9:$B$4757,2,0),D1147)</f>
        <v>7.4999999999999997E-2</v>
      </c>
      <c r="E1148" s="52">
        <v>7.4999999999999997E-3</v>
      </c>
      <c r="F1148">
        <f t="shared" si="239"/>
        <v>6.6997518610421691E-2</v>
      </c>
      <c r="G1148">
        <f t="shared" si="240"/>
        <v>1.016118602694251</v>
      </c>
      <c r="H1148" s="56">
        <f t="shared" si="244"/>
        <v>26.413380447543375</v>
      </c>
      <c r="I1148" s="55">
        <f t="shared" si="245"/>
        <v>2950.7766934070369</v>
      </c>
      <c r="J1148" s="33">
        <f t="shared" si="241"/>
        <v>3206.6526153831096</v>
      </c>
      <c r="K1148" s="34">
        <f t="shared" si="242"/>
        <v>354.67261538310959</v>
      </c>
      <c r="L1148" s="32">
        <f t="shared" si="246"/>
        <v>31001200</v>
      </c>
      <c r="M1148" s="32">
        <f t="shared" si="247"/>
        <v>32066526.153831095</v>
      </c>
      <c r="N1148" s="34">
        <f t="shared" si="248"/>
        <v>28519800</v>
      </c>
      <c r="O1148" s="34">
        <f t="shared" si="249"/>
        <v>1065326.1538310945</v>
      </c>
      <c r="P1148" s="34">
        <f t="shared" si="250"/>
        <v>-2481400</v>
      </c>
      <c r="Q1148" s="60">
        <f t="shared" si="252"/>
        <v>-1416073.8461689055</v>
      </c>
      <c r="R1148" s="60">
        <f t="shared" si="251"/>
        <v>1065326.1538310945</v>
      </c>
      <c r="S1148" s="61">
        <f t="shared" si="243"/>
        <v>3.4364029580503157E-2</v>
      </c>
    </row>
    <row r="1149" spans="1:19" x14ac:dyDescent="0.25">
      <c r="A1149" s="7">
        <v>42780</v>
      </c>
      <c r="B1149" s="9">
        <v>2875.46</v>
      </c>
      <c r="C1149">
        <f>+VLOOKUP($A1149,'USD X Barril WTI'!$A$6060:$B$8189,2,0)</f>
        <v>53.21</v>
      </c>
      <c r="D1149" s="36">
        <f>+IFERROR(VLOOKUP($A1149,'TASA INTERVENCIÓN'!$A$9:$B$4757,2,0),D1148)</f>
        <v>7.4999999999999997E-2</v>
      </c>
      <c r="E1149" s="52">
        <v>7.4999999999999997E-3</v>
      </c>
      <c r="F1149">
        <f t="shared" si="239"/>
        <v>6.6997518610421691E-2</v>
      </c>
      <c r="G1149">
        <f t="shared" si="240"/>
        <v>1.016118602694251</v>
      </c>
      <c r="H1149" s="56">
        <f t="shared" si="244"/>
        <v>26.413380447543375</v>
      </c>
      <c r="I1149" s="55">
        <f t="shared" si="245"/>
        <v>2974.6351581982981</v>
      </c>
      <c r="J1149" s="33">
        <f t="shared" si="241"/>
        <v>3206.6526153831096</v>
      </c>
      <c r="K1149" s="34">
        <f t="shared" si="242"/>
        <v>331.19261538310957</v>
      </c>
      <c r="L1149" s="32">
        <f t="shared" si="246"/>
        <v>31001200</v>
      </c>
      <c r="M1149" s="32">
        <f t="shared" si="247"/>
        <v>32066526.153831095</v>
      </c>
      <c r="N1149" s="34">
        <f t="shared" si="248"/>
        <v>28754600</v>
      </c>
      <c r="O1149" s="34">
        <f t="shared" si="249"/>
        <v>1065326.1538310945</v>
      </c>
      <c r="P1149" s="34">
        <f t="shared" si="250"/>
        <v>-2246600</v>
      </c>
      <c r="Q1149" s="60">
        <f t="shared" si="252"/>
        <v>-1181273.8461689055</v>
      </c>
      <c r="R1149" s="60">
        <f t="shared" si="251"/>
        <v>1065326.1538310945</v>
      </c>
      <c r="S1149" s="61">
        <f t="shared" si="243"/>
        <v>3.4364029580503157E-2</v>
      </c>
    </row>
    <row r="1150" spans="1:19" x14ac:dyDescent="0.25">
      <c r="A1150" s="7">
        <v>42781</v>
      </c>
      <c r="B1150" s="8">
        <v>2867.64</v>
      </c>
      <c r="C1150">
        <f>+VLOOKUP($A1150,'USD X Barril WTI'!$A$6060:$B$8189,2,0)</f>
        <v>53.11</v>
      </c>
      <c r="D1150" s="36">
        <f>+IFERROR(VLOOKUP($A1150,'TASA INTERVENCIÓN'!$A$9:$B$4757,2,0),D1149)</f>
        <v>7.4999999999999997E-2</v>
      </c>
      <c r="E1150" s="52">
        <v>7.4999999999999997E-3</v>
      </c>
      <c r="F1150">
        <f t="shared" si="239"/>
        <v>6.6997518610421691E-2</v>
      </c>
      <c r="G1150">
        <f t="shared" si="240"/>
        <v>1.016118602694251</v>
      </c>
      <c r="H1150" s="56">
        <f t="shared" si="244"/>
        <v>26.413380447543375</v>
      </c>
      <c r="I1150" s="55">
        <f t="shared" si="245"/>
        <v>2966.6891107252286</v>
      </c>
      <c r="J1150" s="33">
        <f t="shared" si="241"/>
        <v>3206.6526153831096</v>
      </c>
      <c r="K1150" s="34">
        <f t="shared" si="242"/>
        <v>339.01261538310973</v>
      </c>
      <c r="L1150" s="32">
        <f t="shared" si="246"/>
        <v>31001200</v>
      </c>
      <c r="M1150" s="32">
        <f t="shared" si="247"/>
        <v>32066526.153831095</v>
      </c>
      <c r="N1150" s="34">
        <f t="shared" si="248"/>
        <v>28676400</v>
      </c>
      <c r="O1150" s="34">
        <f t="shared" si="249"/>
        <v>1065326.1538310945</v>
      </c>
      <c r="P1150" s="34">
        <f t="shared" si="250"/>
        <v>-2324800</v>
      </c>
      <c r="Q1150" s="60">
        <f t="shared" si="252"/>
        <v>-1259473.8461689055</v>
      </c>
      <c r="R1150" s="60">
        <f t="shared" si="251"/>
        <v>1065326.1538310945</v>
      </c>
      <c r="S1150" s="61">
        <f t="shared" si="243"/>
        <v>3.4364029580503157E-2</v>
      </c>
    </row>
    <row r="1151" spans="1:19" x14ac:dyDescent="0.25">
      <c r="A1151" s="7">
        <v>42782</v>
      </c>
      <c r="B1151" s="9">
        <v>2876.03</v>
      </c>
      <c r="C1151">
        <f>+VLOOKUP($A1151,'USD X Barril WTI'!$A$6060:$B$8189,2,0)</f>
        <v>53.41</v>
      </c>
      <c r="D1151" s="36">
        <f>+IFERROR(VLOOKUP($A1151,'TASA INTERVENCIÓN'!$A$9:$B$4757,2,0),D1150)</f>
        <v>7.4999999999999997E-2</v>
      </c>
      <c r="E1151" s="52">
        <v>7.4999999999999997E-3</v>
      </c>
      <c r="F1151">
        <f t="shared" si="239"/>
        <v>6.6997518610421691E-2</v>
      </c>
      <c r="G1151">
        <f t="shared" si="240"/>
        <v>1.016118602694251</v>
      </c>
      <c r="H1151" s="56">
        <f t="shared" si="244"/>
        <v>26.413380447543375</v>
      </c>
      <c r="I1151" s="55">
        <f t="shared" si="245"/>
        <v>2975.214345801834</v>
      </c>
      <c r="J1151" s="33">
        <f t="shared" si="241"/>
        <v>3231.8720723501815</v>
      </c>
      <c r="K1151" s="34">
        <f t="shared" si="242"/>
        <v>355.8420723501813</v>
      </c>
      <c r="L1151" s="32">
        <f t="shared" si="246"/>
        <v>31249100</v>
      </c>
      <c r="M1151" s="32">
        <f t="shared" si="247"/>
        <v>32318720.723501816</v>
      </c>
      <c r="N1151" s="34">
        <f t="shared" si="248"/>
        <v>28760300.000000004</v>
      </c>
      <c r="O1151" s="34">
        <f t="shared" si="249"/>
        <v>1069620.7235018164</v>
      </c>
      <c r="P1151" s="34">
        <f t="shared" si="250"/>
        <v>-2488799.9999999963</v>
      </c>
      <c r="Q1151" s="60">
        <f t="shared" si="252"/>
        <v>-1419179.2764981799</v>
      </c>
      <c r="R1151" s="60">
        <f t="shared" si="251"/>
        <v>1069620.7235018164</v>
      </c>
      <c r="S1151" s="61">
        <f t="shared" si="243"/>
        <v>3.4228848942907682E-2</v>
      </c>
    </row>
    <row r="1152" spans="1:19" x14ac:dyDescent="0.25">
      <c r="A1152" s="7">
        <v>42783</v>
      </c>
      <c r="B1152" s="8">
        <v>2875.68</v>
      </c>
      <c r="C1152">
        <f>+VLOOKUP($A1152,'USD X Barril WTI'!$A$6060:$B$8189,2,0)</f>
        <v>53.41</v>
      </c>
      <c r="D1152" s="36">
        <f>+IFERROR(VLOOKUP($A1152,'TASA INTERVENCIÓN'!$A$9:$B$4757,2,0),D1151)</f>
        <v>7.4999999999999997E-2</v>
      </c>
      <c r="E1152" s="52">
        <v>7.4999999999999997E-3</v>
      </c>
      <c r="F1152">
        <f t="shared" si="239"/>
        <v>6.6997518610421691E-2</v>
      </c>
      <c r="G1152">
        <f t="shared" si="240"/>
        <v>1.016118602694251</v>
      </c>
      <c r="H1152" s="56">
        <f t="shared" si="244"/>
        <v>26.413380447543375</v>
      </c>
      <c r="I1152" s="55">
        <f t="shared" si="245"/>
        <v>2974.8587042908903</v>
      </c>
      <c r="J1152" s="33">
        <f t="shared" si="241"/>
        <v>3238.179479901446</v>
      </c>
      <c r="K1152" s="34">
        <f t="shared" si="242"/>
        <v>362.49947990144619</v>
      </c>
      <c r="L1152" s="32">
        <f t="shared" si="246"/>
        <v>31311100</v>
      </c>
      <c r="M1152" s="32">
        <f t="shared" si="247"/>
        <v>32381794.79901446</v>
      </c>
      <c r="N1152" s="34">
        <f t="shared" si="248"/>
        <v>28756800</v>
      </c>
      <c r="O1152" s="34">
        <f t="shared" si="249"/>
        <v>1070694.7990144603</v>
      </c>
      <c r="P1152" s="34">
        <f t="shared" si="250"/>
        <v>-2554300</v>
      </c>
      <c r="Q1152" s="60">
        <f t="shared" si="252"/>
        <v>-1483605.2009855397</v>
      </c>
      <c r="R1152" s="60">
        <f t="shared" si="251"/>
        <v>1070694.7990144603</v>
      </c>
      <c r="S1152" s="61">
        <f t="shared" si="243"/>
        <v>3.4195374771709086E-2</v>
      </c>
    </row>
    <row r="1153" spans="1:19" x14ac:dyDescent="0.25">
      <c r="A1153" s="7">
        <v>42784</v>
      </c>
      <c r="B1153" s="9">
        <v>2902.81</v>
      </c>
      <c r="C1153" t="e">
        <f>+VLOOKUP($A1153,'USD X Barril WTI'!$A$6060:$B$8189,2,0)</f>
        <v>#N/A</v>
      </c>
      <c r="D1153" s="36">
        <f>+IFERROR(VLOOKUP($A1153,'TASA INTERVENCIÓN'!$A$9:$B$4757,2,0),D1152)</f>
        <v>7.4999999999999997E-2</v>
      </c>
      <c r="E1153" s="52">
        <v>7.4999999999999997E-3</v>
      </c>
      <c r="F1153">
        <f t="shared" si="239"/>
        <v>6.6997518610421691E-2</v>
      </c>
      <c r="G1153">
        <f t="shared" si="240"/>
        <v>1.016118602694251</v>
      </c>
      <c r="H1153" s="56">
        <f t="shared" si="244"/>
        <v>26.413380447543375</v>
      </c>
      <c r="I1153" s="55">
        <f t="shared" si="245"/>
        <v>3002.4260019819858</v>
      </c>
      <c r="J1153" s="33">
        <f t="shared" si="241"/>
        <v>3242.7981299470493</v>
      </c>
      <c r="K1153" s="34">
        <f t="shared" si="242"/>
        <v>339.9881299470494</v>
      </c>
      <c r="L1153" s="32">
        <f t="shared" si="246"/>
        <v>31356500</v>
      </c>
      <c r="M1153" s="32">
        <f t="shared" si="247"/>
        <v>32427981.299470492</v>
      </c>
      <c r="N1153" s="34">
        <f t="shared" si="248"/>
        <v>29028100</v>
      </c>
      <c r="O1153" s="34">
        <f t="shared" si="249"/>
        <v>1071481.2994704917</v>
      </c>
      <c r="P1153" s="34">
        <f t="shared" si="250"/>
        <v>-2328400</v>
      </c>
      <c r="Q1153" s="60">
        <f t="shared" si="252"/>
        <v>-1256918.7005295083</v>
      </c>
      <c r="R1153" s="60">
        <f t="shared" si="251"/>
        <v>1071481.2994704917</v>
      </c>
      <c r="S1153" s="61">
        <f t="shared" si="243"/>
        <v>3.417094699569441E-2</v>
      </c>
    </row>
    <row r="1154" spans="1:19" x14ac:dyDescent="0.25">
      <c r="A1154" s="7">
        <v>42785</v>
      </c>
      <c r="B1154" s="8">
        <v>2902.81</v>
      </c>
      <c r="C1154" t="e">
        <f>+VLOOKUP($A1154,'USD X Barril WTI'!$A$6060:$B$8189,2,0)</f>
        <v>#N/A</v>
      </c>
      <c r="D1154" s="36">
        <f>+IFERROR(VLOOKUP($A1154,'TASA INTERVENCIÓN'!$A$9:$B$4757,2,0),D1153)</f>
        <v>7.4999999999999997E-2</v>
      </c>
      <c r="E1154" s="52">
        <v>7.4999999999999997E-3</v>
      </c>
      <c r="F1154">
        <f t="shared" si="239"/>
        <v>6.6997518610421691E-2</v>
      </c>
      <c r="G1154">
        <f t="shared" si="240"/>
        <v>1.016118602694251</v>
      </c>
      <c r="H1154" s="56">
        <f t="shared" si="244"/>
        <v>26.413380447543375</v>
      </c>
      <c r="I1154" s="55">
        <f t="shared" si="245"/>
        <v>3002.4260019819858</v>
      </c>
      <c r="J1154" s="33">
        <f t="shared" si="241"/>
        <v>3271.1204244998235</v>
      </c>
      <c r="K1154" s="34">
        <f t="shared" si="242"/>
        <v>368.31042449982351</v>
      </c>
      <c r="L1154" s="32">
        <f t="shared" si="246"/>
        <v>31634899.999999996</v>
      </c>
      <c r="M1154" s="32">
        <f t="shared" si="247"/>
        <v>32711204.244998235</v>
      </c>
      <c r="N1154" s="34">
        <f t="shared" si="248"/>
        <v>29028100</v>
      </c>
      <c r="O1154" s="34">
        <f t="shared" si="249"/>
        <v>1076304.244998239</v>
      </c>
      <c r="P1154" s="34">
        <f t="shared" si="250"/>
        <v>-2606799.9999999963</v>
      </c>
      <c r="Q1154" s="60">
        <f t="shared" si="252"/>
        <v>-1530495.7550017573</v>
      </c>
      <c r="R1154" s="60">
        <f t="shared" si="251"/>
        <v>1076304.244998239</v>
      </c>
      <c r="S1154" s="61">
        <f t="shared" si="243"/>
        <v>3.4022685230496667E-2</v>
      </c>
    </row>
    <row r="1155" spans="1:19" x14ac:dyDescent="0.25">
      <c r="A1155" s="7">
        <v>42786</v>
      </c>
      <c r="B1155" s="9">
        <v>2902.81</v>
      </c>
      <c r="C1155" t="e">
        <f>+VLOOKUP($A1155,'USD X Barril WTI'!$A$6060:$B$8189,2,0)</f>
        <v>#N/A</v>
      </c>
      <c r="D1155" s="36">
        <f>+IFERROR(VLOOKUP($A1155,'TASA INTERVENCIÓN'!$A$9:$B$4757,2,0),D1154)</f>
        <v>7.4999999999999997E-2</v>
      </c>
      <c r="E1155" s="52">
        <v>7.4999999999999997E-3</v>
      </c>
      <c r="F1155">
        <f t="shared" si="239"/>
        <v>6.6997518610421691E-2</v>
      </c>
      <c r="G1155">
        <f t="shared" si="240"/>
        <v>1.016118602694251</v>
      </c>
      <c r="H1155" s="56">
        <f t="shared" si="244"/>
        <v>26.413380447543375</v>
      </c>
      <c r="I1155" s="55">
        <f t="shared" si="245"/>
        <v>3002.4260019819858</v>
      </c>
      <c r="J1155" s="33">
        <f t="shared" si="241"/>
        <v>3271.1204244998235</v>
      </c>
      <c r="K1155" s="34">
        <f t="shared" si="242"/>
        <v>368.31042449982351</v>
      </c>
      <c r="L1155" s="32">
        <f t="shared" si="246"/>
        <v>31634899.999999996</v>
      </c>
      <c r="M1155" s="32">
        <f t="shared" si="247"/>
        <v>32711204.244998235</v>
      </c>
      <c r="N1155" s="34">
        <f t="shared" si="248"/>
        <v>29028100</v>
      </c>
      <c r="O1155" s="34">
        <f t="shared" si="249"/>
        <v>1076304.244998239</v>
      </c>
      <c r="P1155" s="34">
        <f t="shared" si="250"/>
        <v>-2606799.9999999963</v>
      </c>
      <c r="Q1155" s="60">
        <f t="shared" si="252"/>
        <v>-1530495.7550017573</v>
      </c>
      <c r="R1155" s="60">
        <f t="shared" si="251"/>
        <v>1076304.244998239</v>
      </c>
      <c r="S1155" s="61">
        <f t="shared" si="243"/>
        <v>3.4022685230496667E-2</v>
      </c>
    </row>
    <row r="1156" spans="1:19" x14ac:dyDescent="0.25">
      <c r="A1156" s="7">
        <v>42787</v>
      </c>
      <c r="B1156" s="8">
        <v>2902.81</v>
      </c>
      <c r="C1156">
        <f>+VLOOKUP($A1156,'USD X Barril WTI'!$A$6060:$B$8189,2,0)</f>
        <v>54.02</v>
      </c>
      <c r="D1156" s="36">
        <f>+IFERROR(VLOOKUP($A1156,'TASA INTERVENCIÓN'!$A$9:$B$4757,2,0),D1155)</f>
        <v>7.4999999999999997E-2</v>
      </c>
      <c r="E1156" s="52">
        <v>7.4999999999999997E-3</v>
      </c>
      <c r="F1156">
        <f t="shared" si="239"/>
        <v>6.6997518610421691E-2</v>
      </c>
      <c r="G1156">
        <f t="shared" si="240"/>
        <v>1.016118602694251</v>
      </c>
      <c r="H1156" s="56">
        <f t="shared" si="244"/>
        <v>26.413380447543375</v>
      </c>
      <c r="I1156" s="55">
        <f t="shared" si="245"/>
        <v>3002.4260019819858</v>
      </c>
      <c r="J1156" s="33">
        <f t="shared" si="241"/>
        <v>3271.1204244998235</v>
      </c>
      <c r="K1156" s="34">
        <f t="shared" si="242"/>
        <v>368.31042449982351</v>
      </c>
      <c r="L1156" s="32">
        <f t="shared" si="246"/>
        <v>31634899.999999996</v>
      </c>
      <c r="M1156" s="32">
        <f t="shared" si="247"/>
        <v>32711204.244998235</v>
      </c>
      <c r="N1156" s="34">
        <f t="shared" si="248"/>
        <v>29028100</v>
      </c>
      <c r="O1156" s="34">
        <f t="shared" si="249"/>
        <v>1076304.244998239</v>
      </c>
      <c r="P1156" s="34">
        <f t="shared" si="250"/>
        <v>-2606799.9999999963</v>
      </c>
      <c r="Q1156" s="60">
        <f t="shared" si="252"/>
        <v>-1530495.7550017573</v>
      </c>
      <c r="R1156" s="60">
        <f t="shared" si="251"/>
        <v>1076304.244998239</v>
      </c>
      <c r="S1156" s="61">
        <f t="shared" si="243"/>
        <v>3.4022685230496667E-2</v>
      </c>
    </row>
    <row r="1157" spans="1:19" x14ac:dyDescent="0.25">
      <c r="A1157" s="7">
        <v>42788</v>
      </c>
      <c r="B1157" s="9">
        <v>2902.68</v>
      </c>
      <c r="C1157">
        <f>+VLOOKUP($A1157,'USD X Barril WTI'!$A$6060:$B$8189,2,0)</f>
        <v>53.61</v>
      </c>
      <c r="D1157" s="36">
        <f>+IFERROR(VLOOKUP($A1157,'TASA INTERVENCIÓN'!$A$9:$B$4757,2,0),D1156)</f>
        <v>7.4999999999999997E-2</v>
      </c>
      <c r="E1157" s="52">
        <v>7.4999999999999997E-3</v>
      </c>
      <c r="F1157">
        <f t="shared" si="239"/>
        <v>6.6997518610421691E-2</v>
      </c>
      <c r="G1157">
        <f t="shared" si="240"/>
        <v>1.016118602694251</v>
      </c>
      <c r="H1157" s="56">
        <f t="shared" si="244"/>
        <v>26.413380447543375</v>
      </c>
      <c r="I1157" s="55">
        <f t="shared" si="245"/>
        <v>3002.2939065636351</v>
      </c>
      <c r="J1157" s="33">
        <f t="shared" si="241"/>
        <v>3252.0252568002697</v>
      </c>
      <c r="K1157" s="34">
        <f t="shared" si="242"/>
        <v>349.34525680026991</v>
      </c>
      <c r="L1157" s="32">
        <f t="shared" si="246"/>
        <v>31447199.999999996</v>
      </c>
      <c r="M1157" s="32">
        <f t="shared" si="247"/>
        <v>32520252.568002697</v>
      </c>
      <c r="N1157" s="34">
        <f t="shared" si="248"/>
        <v>29026800</v>
      </c>
      <c r="O1157" s="34">
        <f t="shared" si="249"/>
        <v>1073052.5680027008</v>
      </c>
      <c r="P1157" s="34">
        <f t="shared" si="250"/>
        <v>-2420399.9999999963</v>
      </c>
      <c r="Q1157" s="60">
        <f t="shared" si="252"/>
        <v>-1347347.4319972955</v>
      </c>
      <c r="R1157" s="60">
        <f t="shared" si="251"/>
        <v>1073052.5680027008</v>
      </c>
      <c r="S1157" s="61">
        <f t="shared" si="243"/>
        <v>3.4122356457894534E-2</v>
      </c>
    </row>
    <row r="1158" spans="1:19" x14ac:dyDescent="0.25">
      <c r="A1158" s="7">
        <v>42789</v>
      </c>
      <c r="B1158" s="8">
        <v>2893.55</v>
      </c>
      <c r="C1158">
        <f>+VLOOKUP($A1158,'USD X Barril WTI'!$A$6060:$B$8189,2,0)</f>
        <v>54.48</v>
      </c>
      <c r="D1158" s="36">
        <f>+IFERROR(VLOOKUP($A1158,'TASA INTERVENCIÓN'!$A$9:$B$4757,2,0),D1157)</f>
        <v>7.4999999999999997E-2</v>
      </c>
      <c r="E1158" s="52">
        <v>7.4999999999999997E-3</v>
      </c>
      <c r="F1158">
        <f t="shared" si="239"/>
        <v>6.6997518610421691E-2</v>
      </c>
      <c r="G1158">
        <f t="shared" si="240"/>
        <v>1.016118602694251</v>
      </c>
      <c r="H1158" s="56">
        <f t="shared" si="244"/>
        <v>26.413380447543375</v>
      </c>
      <c r="I1158" s="55">
        <f t="shared" si="245"/>
        <v>2993.0167437210371</v>
      </c>
      <c r="J1158" s="33">
        <f t="shared" si="241"/>
        <v>3246.9793307592586</v>
      </c>
      <c r="K1158" s="34">
        <f t="shared" si="242"/>
        <v>353.42933075925839</v>
      </c>
      <c r="L1158" s="32">
        <f t="shared" si="246"/>
        <v>31397600.000000004</v>
      </c>
      <c r="M1158" s="32">
        <f t="shared" si="247"/>
        <v>32469793.307592586</v>
      </c>
      <c r="N1158" s="34">
        <f t="shared" si="248"/>
        <v>28935500</v>
      </c>
      <c r="O1158" s="34">
        <f t="shared" si="249"/>
        <v>1072193.307592582</v>
      </c>
      <c r="P1158" s="34">
        <f t="shared" si="250"/>
        <v>-2462100.0000000037</v>
      </c>
      <c r="Q1158" s="60">
        <f t="shared" si="252"/>
        <v>-1389906.6924074218</v>
      </c>
      <c r="R1158" s="60">
        <f t="shared" si="251"/>
        <v>1072193.307592582</v>
      </c>
      <c r="S1158" s="61">
        <f t="shared" si="243"/>
        <v>3.4148893787823965E-2</v>
      </c>
    </row>
    <row r="1159" spans="1:19" x14ac:dyDescent="0.25">
      <c r="A1159" s="7">
        <v>42790</v>
      </c>
      <c r="B1159" s="9">
        <v>2871.67</v>
      </c>
      <c r="C1159">
        <f>+VLOOKUP($A1159,'USD X Barril WTI'!$A$6060:$B$8189,2,0)</f>
        <v>53.99</v>
      </c>
      <c r="D1159" s="36">
        <f>+IFERROR(VLOOKUP($A1159,'TASA INTERVENCIÓN'!$A$9:$B$4757,2,0),D1158)</f>
        <v>7.4999999999999997E-2</v>
      </c>
      <c r="E1159" s="52">
        <v>7.4999999999999997E-3</v>
      </c>
      <c r="F1159">
        <f t="shared" si="239"/>
        <v>6.6997518610421691E-2</v>
      </c>
      <c r="G1159">
        <f t="shared" si="240"/>
        <v>1.016118602694251</v>
      </c>
      <c r="H1159" s="56">
        <f t="shared" si="244"/>
        <v>26.413380447543375</v>
      </c>
      <c r="I1159" s="55">
        <f t="shared" si="245"/>
        <v>2970.7840686940867</v>
      </c>
      <c r="J1159" s="33">
        <f t="shared" si="241"/>
        <v>3296.0245110893316</v>
      </c>
      <c r="K1159" s="34">
        <f t="shared" si="242"/>
        <v>424.35451108933148</v>
      </c>
      <c r="L1159" s="32">
        <f t="shared" si="246"/>
        <v>31879699.999999996</v>
      </c>
      <c r="M1159" s="32">
        <f t="shared" si="247"/>
        <v>32960245.110893317</v>
      </c>
      <c r="N1159" s="34">
        <f t="shared" si="248"/>
        <v>28716700</v>
      </c>
      <c r="O1159" s="34">
        <f t="shared" si="249"/>
        <v>1080545.1108933203</v>
      </c>
      <c r="P1159" s="34">
        <f t="shared" si="250"/>
        <v>-3162999.9999999963</v>
      </c>
      <c r="Q1159" s="60">
        <f t="shared" si="252"/>
        <v>-2082454.889106676</v>
      </c>
      <c r="R1159" s="60">
        <f t="shared" si="251"/>
        <v>1080545.1108933203</v>
      </c>
      <c r="S1159" s="61">
        <f t="shared" si="243"/>
        <v>3.3894456688529702E-2</v>
      </c>
    </row>
    <row r="1160" spans="1:19" x14ac:dyDescent="0.25">
      <c r="A1160" s="7">
        <v>42791</v>
      </c>
      <c r="B1160" s="8">
        <v>2886.52</v>
      </c>
      <c r="C1160" t="e">
        <f>+VLOOKUP($A1160,'USD X Barril WTI'!$A$6060:$B$8189,2,0)</f>
        <v>#N/A</v>
      </c>
      <c r="D1160" s="36">
        <f>+IFERROR(VLOOKUP($A1160,'TASA INTERVENCIÓN'!$A$9:$B$4757,2,0),D1159)</f>
        <v>7.4999999999999997E-2</v>
      </c>
      <c r="E1160" s="52">
        <v>7.4999999999999997E-3</v>
      </c>
      <c r="F1160">
        <f t="shared" ref="F1160:F1223" si="253">((1+D1160)/(1+E1160))-1</f>
        <v>6.6997518610421691E-2</v>
      </c>
      <c r="G1160">
        <f t="shared" ref="G1160:G1223" si="254">+(1+F1160)^(90/365)</f>
        <v>1.016118602694251</v>
      </c>
      <c r="H1160" s="56">
        <f t="shared" si="244"/>
        <v>26.413380447543375</v>
      </c>
      <c r="I1160" s="55">
        <f t="shared" si="245"/>
        <v>2985.8734299440962</v>
      </c>
      <c r="J1160" s="33">
        <f t="shared" si="241"/>
        <v>3296.0245110893316</v>
      </c>
      <c r="K1160" s="34">
        <f t="shared" si="242"/>
        <v>409.50451108933157</v>
      </c>
      <c r="L1160" s="32">
        <f t="shared" si="246"/>
        <v>31879699.999999996</v>
      </c>
      <c r="M1160" s="32">
        <f t="shared" si="247"/>
        <v>32960245.110893317</v>
      </c>
      <c r="N1160" s="34">
        <f t="shared" si="248"/>
        <v>28865200</v>
      </c>
      <c r="O1160" s="34">
        <f t="shared" si="249"/>
        <v>1080545.1108933203</v>
      </c>
      <c r="P1160" s="34">
        <f t="shared" si="250"/>
        <v>-3014499.9999999963</v>
      </c>
      <c r="Q1160" s="60">
        <f t="shared" si="252"/>
        <v>-1933954.889106676</v>
      </c>
      <c r="R1160" s="60">
        <f t="shared" si="251"/>
        <v>1080545.1108933203</v>
      </c>
      <c r="S1160" s="61">
        <f t="shared" si="243"/>
        <v>3.3894456688529702E-2</v>
      </c>
    </row>
    <row r="1161" spans="1:19" x14ac:dyDescent="0.25">
      <c r="A1161" s="7">
        <v>42792</v>
      </c>
      <c r="B1161" s="9">
        <v>2886.52</v>
      </c>
      <c r="C1161" t="e">
        <f>+VLOOKUP($A1161,'USD X Barril WTI'!$A$6060:$B$8189,2,0)</f>
        <v>#N/A</v>
      </c>
      <c r="D1161" s="36">
        <f>+IFERROR(VLOOKUP($A1161,'TASA INTERVENCIÓN'!$A$9:$B$4757,2,0),D1160)</f>
        <v>7.4999999999999997E-2</v>
      </c>
      <c r="E1161" s="52">
        <v>7.4999999999999997E-3</v>
      </c>
      <c r="F1161">
        <f t="shared" si="253"/>
        <v>6.6997518610421691E-2</v>
      </c>
      <c r="G1161">
        <f t="shared" si="254"/>
        <v>1.016118602694251</v>
      </c>
      <c r="H1161" s="56">
        <f t="shared" si="244"/>
        <v>26.413380447543375</v>
      </c>
      <c r="I1161" s="55">
        <f t="shared" si="245"/>
        <v>2985.8734299440962</v>
      </c>
      <c r="J1161" s="33">
        <f t="shared" si="241"/>
        <v>3278.3942896597491</v>
      </c>
      <c r="K1161" s="34">
        <f t="shared" si="242"/>
        <v>391.87428965974914</v>
      </c>
      <c r="L1161" s="32">
        <f t="shared" si="246"/>
        <v>31706400</v>
      </c>
      <c r="M1161" s="32">
        <f t="shared" si="247"/>
        <v>32783942.89659749</v>
      </c>
      <c r="N1161" s="34">
        <f t="shared" si="248"/>
        <v>28865200</v>
      </c>
      <c r="O1161" s="34">
        <f t="shared" si="249"/>
        <v>1077542.8965974897</v>
      </c>
      <c r="P1161" s="34">
        <f t="shared" si="250"/>
        <v>-2841200</v>
      </c>
      <c r="Q1161" s="60">
        <f t="shared" si="252"/>
        <v>-1763657.1034025103</v>
      </c>
      <c r="R1161" s="60">
        <f t="shared" si="251"/>
        <v>1077542.8965974897</v>
      </c>
      <c r="S1161" s="61">
        <f t="shared" si="243"/>
        <v>3.3985028151965843E-2</v>
      </c>
    </row>
    <row r="1162" spans="1:19" x14ac:dyDescent="0.25">
      <c r="A1162" s="7">
        <v>42793</v>
      </c>
      <c r="B1162" s="8">
        <v>2886.52</v>
      </c>
      <c r="C1162">
        <f>+VLOOKUP($A1162,'USD X Barril WTI'!$A$6060:$B$8189,2,0)</f>
        <v>54.04</v>
      </c>
      <c r="D1162" s="36">
        <f>+IFERROR(VLOOKUP($A1162,'TASA INTERVENCIÓN'!$A$9:$B$4757,2,0),D1161)</f>
        <v>7.2499999999999995E-2</v>
      </c>
      <c r="E1162" s="52">
        <v>7.4999999999999997E-3</v>
      </c>
      <c r="F1162">
        <f t="shared" si="253"/>
        <v>6.4516129032258007E-2</v>
      </c>
      <c r="G1162">
        <f t="shared" si="254"/>
        <v>1.0155354175971962</v>
      </c>
      <c r="H1162" s="56">
        <f t="shared" si="244"/>
        <v>26.413380447543375</v>
      </c>
      <c r="I1162" s="55">
        <f t="shared" si="245"/>
        <v>2984.1900544977457</v>
      </c>
      <c r="J1162" s="33">
        <f t="shared" si="241"/>
        <v>3278.3942896597491</v>
      </c>
      <c r="K1162" s="34">
        <f t="shared" si="242"/>
        <v>391.87428965974914</v>
      </c>
      <c r="L1162" s="32">
        <f t="shared" si="246"/>
        <v>31706400</v>
      </c>
      <c r="M1162" s="32">
        <f t="shared" si="247"/>
        <v>32783942.89659749</v>
      </c>
      <c r="N1162" s="34">
        <f t="shared" si="248"/>
        <v>28865200</v>
      </c>
      <c r="O1162" s="34">
        <f t="shared" si="249"/>
        <v>1077542.8965974897</v>
      </c>
      <c r="P1162" s="34">
        <f t="shared" si="250"/>
        <v>-2841200</v>
      </c>
      <c r="Q1162" s="60">
        <f t="shared" si="252"/>
        <v>-1763657.1034025103</v>
      </c>
      <c r="R1162" s="60">
        <f t="shared" si="251"/>
        <v>1077542.8965974897</v>
      </c>
      <c r="S1162" s="61">
        <f t="shared" si="243"/>
        <v>3.3985028151965843E-2</v>
      </c>
    </row>
    <row r="1163" spans="1:19" x14ac:dyDescent="0.25">
      <c r="A1163" s="7">
        <v>42794</v>
      </c>
      <c r="B1163" s="9">
        <v>2896.27</v>
      </c>
      <c r="C1163">
        <f>+VLOOKUP($A1163,'USD X Barril WTI'!$A$6060:$B$8189,2,0)</f>
        <v>54</v>
      </c>
      <c r="D1163" s="36">
        <f>+IFERROR(VLOOKUP($A1163,'TASA INTERVENCIÓN'!$A$9:$B$4757,2,0),D1162)</f>
        <v>7.2499999999999995E-2</v>
      </c>
      <c r="E1163" s="52">
        <v>7.4999999999999997E-3</v>
      </c>
      <c r="F1163">
        <f t="shared" si="253"/>
        <v>6.4516129032258007E-2</v>
      </c>
      <c r="G1163">
        <f t="shared" si="254"/>
        <v>1.0155354175971962</v>
      </c>
      <c r="H1163" s="56">
        <f t="shared" si="244"/>
        <v>26.413380447543375</v>
      </c>
      <c r="I1163" s="55">
        <f t="shared" si="245"/>
        <v>2994.0915248193182</v>
      </c>
      <c r="J1163" s="33">
        <f t="shared" si="241"/>
        <v>3278.3942896597491</v>
      </c>
      <c r="K1163" s="34">
        <f t="shared" si="242"/>
        <v>382.12428965974914</v>
      </c>
      <c r="L1163" s="32">
        <f t="shared" si="246"/>
        <v>31706400</v>
      </c>
      <c r="M1163" s="32">
        <f t="shared" si="247"/>
        <v>32783942.89659749</v>
      </c>
      <c r="N1163" s="34">
        <f t="shared" si="248"/>
        <v>28962700</v>
      </c>
      <c r="O1163" s="34">
        <f t="shared" si="249"/>
        <v>1077542.8965974897</v>
      </c>
      <c r="P1163" s="34">
        <f t="shared" si="250"/>
        <v>-2743700</v>
      </c>
      <c r="Q1163" s="60">
        <f t="shared" si="252"/>
        <v>-1666157.1034025103</v>
      </c>
      <c r="R1163" s="60">
        <f t="shared" si="251"/>
        <v>1077542.8965974897</v>
      </c>
      <c r="S1163" s="61">
        <f t="shared" si="243"/>
        <v>3.3985028151965843E-2</v>
      </c>
    </row>
    <row r="1164" spans="1:19" x14ac:dyDescent="0.25">
      <c r="A1164" s="7">
        <v>42795</v>
      </c>
      <c r="B1164" s="8">
        <v>2919.17</v>
      </c>
      <c r="C1164">
        <f>+VLOOKUP($A1164,'USD X Barril WTI'!$A$6060:$B$8189,2,0)</f>
        <v>53.82</v>
      </c>
      <c r="D1164" s="36">
        <f>+IFERROR(VLOOKUP($A1164,'TASA INTERVENCIÓN'!$A$9:$B$4757,2,0),D1163)</f>
        <v>7.2499999999999995E-2</v>
      </c>
      <c r="E1164" s="52">
        <v>7.4999999999999997E-3</v>
      </c>
      <c r="F1164">
        <f t="shared" si="253"/>
        <v>6.4516129032258007E-2</v>
      </c>
      <c r="G1164">
        <f t="shared" si="254"/>
        <v>1.0155354175971962</v>
      </c>
      <c r="H1164" s="56">
        <f t="shared" si="244"/>
        <v>26.413380447543375</v>
      </c>
      <c r="I1164" s="55">
        <f t="shared" si="245"/>
        <v>3017.3472858822943</v>
      </c>
      <c r="J1164" s="33">
        <f t="shared" si="241"/>
        <v>3249.4616008278203</v>
      </c>
      <c r="K1164" s="34">
        <f t="shared" si="242"/>
        <v>330.29160082782028</v>
      </c>
      <c r="L1164" s="32">
        <f t="shared" si="246"/>
        <v>31422000</v>
      </c>
      <c r="M1164" s="32">
        <f t="shared" si="247"/>
        <v>32494616.008278202</v>
      </c>
      <c r="N1164" s="34">
        <f t="shared" si="248"/>
        <v>29191700</v>
      </c>
      <c r="O1164" s="34">
        <f t="shared" si="249"/>
        <v>1072616.0082782023</v>
      </c>
      <c r="P1164" s="34">
        <f t="shared" si="250"/>
        <v>-2230300</v>
      </c>
      <c r="Q1164" s="60">
        <f t="shared" si="252"/>
        <v>-1157683.9917217977</v>
      </c>
      <c r="R1164" s="60">
        <f t="shared" si="251"/>
        <v>1072616.0082782023</v>
      </c>
      <c r="S1164" s="61">
        <f t="shared" si="243"/>
        <v>3.413582866393617E-2</v>
      </c>
    </row>
    <row r="1165" spans="1:19" x14ac:dyDescent="0.25">
      <c r="A1165" s="7">
        <v>42796</v>
      </c>
      <c r="B1165" s="9">
        <v>2935.75</v>
      </c>
      <c r="C1165">
        <f>+VLOOKUP($A1165,'USD X Barril WTI'!$A$6060:$B$8189,2,0)</f>
        <v>52.63</v>
      </c>
      <c r="D1165" s="36">
        <f>+IFERROR(VLOOKUP($A1165,'TASA INTERVENCIÓN'!$A$9:$B$4757,2,0),D1164)</f>
        <v>7.2499999999999995E-2</v>
      </c>
      <c r="E1165" s="52">
        <v>7.4999999999999997E-3</v>
      </c>
      <c r="F1165">
        <f t="shared" si="253"/>
        <v>6.4516129032258007E-2</v>
      </c>
      <c r="G1165">
        <f t="shared" si="254"/>
        <v>1.0155354175971962</v>
      </c>
      <c r="H1165" s="56">
        <f t="shared" si="244"/>
        <v>26.413380447543375</v>
      </c>
      <c r="I1165" s="55">
        <f t="shared" si="245"/>
        <v>3034.1848631060557</v>
      </c>
      <c r="J1165" s="33">
        <f t="shared" si="241"/>
        <v>3272.7481425775691</v>
      </c>
      <c r="K1165" s="34">
        <f t="shared" si="242"/>
        <v>336.99814257756907</v>
      </c>
      <c r="L1165" s="32">
        <f t="shared" si="246"/>
        <v>31650900</v>
      </c>
      <c r="M1165" s="32">
        <f t="shared" si="247"/>
        <v>32727481.425775692</v>
      </c>
      <c r="N1165" s="34">
        <f t="shared" si="248"/>
        <v>29357500</v>
      </c>
      <c r="O1165" s="34">
        <f t="shared" si="249"/>
        <v>1076581.4257756919</v>
      </c>
      <c r="P1165" s="34">
        <f t="shared" si="250"/>
        <v>-2293400</v>
      </c>
      <c r="Q1165" s="60">
        <f t="shared" si="252"/>
        <v>-1216818.5742243081</v>
      </c>
      <c r="R1165" s="60">
        <f t="shared" si="251"/>
        <v>1076581.4257756919</v>
      </c>
      <c r="S1165" s="61">
        <f t="shared" si="243"/>
        <v>3.4014243695303828E-2</v>
      </c>
    </row>
    <row r="1166" spans="1:19" x14ac:dyDescent="0.25">
      <c r="A1166" s="7">
        <v>42797</v>
      </c>
      <c r="B1166" s="8">
        <v>2960.91</v>
      </c>
      <c r="C1166">
        <f>+VLOOKUP($A1166,'USD X Barril WTI'!$A$6060:$B$8189,2,0)</f>
        <v>53.33</v>
      </c>
      <c r="D1166" s="36">
        <f>+IFERROR(VLOOKUP($A1166,'TASA INTERVENCIÓN'!$A$9:$B$4757,2,0),D1165)</f>
        <v>7.2499999999999995E-2</v>
      </c>
      <c r="E1166" s="52">
        <v>7.4999999999999997E-3</v>
      </c>
      <c r="F1166">
        <f t="shared" si="253"/>
        <v>6.4516129032258007E-2</v>
      </c>
      <c r="G1166">
        <f t="shared" si="254"/>
        <v>1.0155354175971962</v>
      </c>
      <c r="H1166" s="56">
        <f t="shared" si="244"/>
        <v>26.413380447543375</v>
      </c>
      <c r="I1166" s="55">
        <f t="shared" si="245"/>
        <v>3059.7357342128012</v>
      </c>
      <c r="J1166" s="33">
        <f t="shared" si="241"/>
        <v>3191.8810738275679</v>
      </c>
      <c r="K1166" s="34">
        <f t="shared" si="242"/>
        <v>230.97107382756803</v>
      </c>
      <c r="L1166" s="32">
        <f t="shared" si="246"/>
        <v>30856000</v>
      </c>
      <c r="M1166" s="32">
        <f t="shared" si="247"/>
        <v>31918810.738275681</v>
      </c>
      <c r="N1166" s="34">
        <f t="shared" si="248"/>
        <v>29609100</v>
      </c>
      <c r="O1166" s="34">
        <f t="shared" si="249"/>
        <v>1062810.7382756807</v>
      </c>
      <c r="P1166" s="34">
        <f t="shared" si="250"/>
        <v>-1246900</v>
      </c>
      <c r="Q1166" s="60">
        <f t="shared" si="252"/>
        <v>-184089.26172431931</v>
      </c>
      <c r="R1166" s="60">
        <f t="shared" si="251"/>
        <v>1062810.7382756807</v>
      </c>
      <c r="S1166" s="61">
        <f t="shared" si="243"/>
        <v>3.4444216303982395E-2</v>
      </c>
    </row>
    <row r="1167" spans="1:19" x14ac:dyDescent="0.25">
      <c r="A1167" s="7">
        <v>42798</v>
      </c>
      <c r="B1167" s="9">
        <v>2977.43</v>
      </c>
      <c r="C1167" t="e">
        <f>+VLOOKUP($A1167,'USD X Barril WTI'!$A$6060:$B$8189,2,0)</f>
        <v>#N/A</v>
      </c>
      <c r="D1167" s="36">
        <f>+IFERROR(VLOOKUP($A1167,'TASA INTERVENCIÓN'!$A$9:$B$4757,2,0),D1166)</f>
        <v>7.2499999999999995E-2</v>
      </c>
      <c r="E1167" s="52">
        <v>7.4999999999999997E-3</v>
      </c>
      <c r="F1167">
        <f t="shared" si="253"/>
        <v>6.4516129032258007E-2</v>
      </c>
      <c r="G1167">
        <f t="shared" si="254"/>
        <v>1.0155354175971962</v>
      </c>
      <c r="H1167" s="56">
        <f t="shared" si="244"/>
        <v>26.413380447543375</v>
      </c>
      <c r="I1167" s="55">
        <f t="shared" si="245"/>
        <v>3076.5123793115067</v>
      </c>
      <c r="J1167" s="33">
        <f t="shared" si="241"/>
        <v>3174.3220650638873</v>
      </c>
      <c r="K1167" s="34">
        <f t="shared" si="242"/>
        <v>196.89206506388746</v>
      </c>
      <c r="L1167" s="32">
        <f t="shared" si="246"/>
        <v>30683400</v>
      </c>
      <c r="M1167" s="32">
        <f t="shared" si="247"/>
        <v>31743220.650638875</v>
      </c>
      <c r="N1167" s="34">
        <f t="shared" si="248"/>
        <v>29774300</v>
      </c>
      <c r="O1167" s="34">
        <f t="shared" si="249"/>
        <v>1059820.6506388746</v>
      </c>
      <c r="P1167" s="34">
        <f t="shared" si="250"/>
        <v>-909100</v>
      </c>
      <c r="Q1167" s="60">
        <f t="shared" si="252"/>
        <v>150720.65063887462</v>
      </c>
      <c r="R1167" s="60">
        <f t="shared" si="251"/>
        <v>1059820.6506388746</v>
      </c>
      <c r="S1167" s="61">
        <f t="shared" si="243"/>
        <v>3.4540521931691881E-2</v>
      </c>
    </row>
    <row r="1168" spans="1:19" x14ac:dyDescent="0.25">
      <c r="A1168" s="7">
        <v>42799</v>
      </c>
      <c r="B1168" s="8">
        <v>2977.43</v>
      </c>
      <c r="C1168" t="e">
        <f>+VLOOKUP($A1168,'USD X Barril WTI'!$A$6060:$B$8189,2,0)</f>
        <v>#N/A</v>
      </c>
      <c r="D1168" s="36">
        <f>+IFERROR(VLOOKUP($A1168,'TASA INTERVENCIÓN'!$A$9:$B$4757,2,0),D1167)</f>
        <v>7.2499999999999995E-2</v>
      </c>
      <c r="E1168" s="52">
        <v>7.4999999999999997E-3</v>
      </c>
      <c r="F1168">
        <f t="shared" si="253"/>
        <v>6.4516129032258007E-2</v>
      </c>
      <c r="G1168">
        <f t="shared" si="254"/>
        <v>1.0155354175971962</v>
      </c>
      <c r="H1168" s="56">
        <f t="shared" si="244"/>
        <v>26.413380447543375</v>
      </c>
      <c r="I1168" s="55">
        <f t="shared" si="245"/>
        <v>3076.5123793115067</v>
      </c>
      <c r="J1168" s="33">
        <f t="shared" si="241"/>
        <v>3166.8956013341726</v>
      </c>
      <c r="K1168" s="34">
        <f t="shared" si="242"/>
        <v>189.46560133417279</v>
      </c>
      <c r="L1168" s="32">
        <f t="shared" si="246"/>
        <v>30610400</v>
      </c>
      <c r="M1168" s="32">
        <f t="shared" si="247"/>
        <v>31668956.013341725</v>
      </c>
      <c r="N1168" s="34">
        <f t="shared" si="248"/>
        <v>29774300</v>
      </c>
      <c r="O1168" s="34">
        <f t="shared" si="249"/>
        <v>1058556.0133417249</v>
      </c>
      <c r="P1168" s="34">
        <f t="shared" si="250"/>
        <v>-836100</v>
      </c>
      <c r="Q1168" s="60">
        <f t="shared" si="252"/>
        <v>222456.01334172487</v>
      </c>
      <c r="R1168" s="60">
        <f t="shared" si="251"/>
        <v>1058556.0133417249</v>
      </c>
      <c r="S1168" s="61">
        <f t="shared" si="243"/>
        <v>3.458158055241764E-2</v>
      </c>
    </row>
    <row r="1169" spans="1:19" x14ac:dyDescent="0.25">
      <c r="A1169" s="7">
        <v>42800</v>
      </c>
      <c r="B1169" s="9">
        <v>2977.43</v>
      </c>
      <c r="C1169">
        <f>+VLOOKUP($A1169,'USD X Barril WTI'!$A$6060:$B$8189,2,0)</f>
        <v>53.19</v>
      </c>
      <c r="D1169" s="36">
        <f>+IFERROR(VLOOKUP($A1169,'TASA INTERVENCIÓN'!$A$9:$B$4757,2,0),D1168)</f>
        <v>7.2499999999999995E-2</v>
      </c>
      <c r="E1169" s="52">
        <v>7.4999999999999997E-3</v>
      </c>
      <c r="F1169">
        <f t="shared" si="253"/>
        <v>6.4516129032258007E-2</v>
      </c>
      <c r="G1169">
        <f t="shared" si="254"/>
        <v>1.0155354175971962</v>
      </c>
      <c r="H1169" s="56">
        <f t="shared" si="244"/>
        <v>26.413380447543375</v>
      </c>
      <c r="I1169" s="55">
        <f t="shared" si="245"/>
        <v>3076.5123793115067</v>
      </c>
      <c r="J1169" s="33">
        <f t="shared" si="241"/>
        <v>3166.8956013341726</v>
      </c>
      <c r="K1169" s="34">
        <f t="shared" si="242"/>
        <v>189.46560133417279</v>
      </c>
      <c r="L1169" s="32">
        <f t="shared" si="246"/>
        <v>30610400</v>
      </c>
      <c r="M1169" s="32">
        <f t="shared" si="247"/>
        <v>31668956.013341725</v>
      </c>
      <c r="N1169" s="34">
        <f t="shared" si="248"/>
        <v>29774300</v>
      </c>
      <c r="O1169" s="34">
        <f t="shared" si="249"/>
        <v>1058556.0133417249</v>
      </c>
      <c r="P1169" s="34">
        <f t="shared" si="250"/>
        <v>-836100</v>
      </c>
      <c r="Q1169" s="60">
        <f t="shared" si="252"/>
        <v>222456.01334172487</v>
      </c>
      <c r="R1169" s="60">
        <f t="shared" si="251"/>
        <v>1058556.0133417249</v>
      </c>
      <c r="S1169" s="61">
        <f t="shared" si="243"/>
        <v>3.458158055241764E-2</v>
      </c>
    </row>
    <row r="1170" spans="1:19" x14ac:dyDescent="0.25">
      <c r="A1170" s="7">
        <v>42801</v>
      </c>
      <c r="B1170" s="8">
        <v>2966.67</v>
      </c>
      <c r="C1170">
        <f>+VLOOKUP($A1170,'USD X Barril WTI'!$A$6060:$B$8189,2,0)</f>
        <v>52.68</v>
      </c>
      <c r="D1170" s="36">
        <f>+IFERROR(VLOOKUP($A1170,'TASA INTERVENCIÓN'!$A$9:$B$4757,2,0),D1169)</f>
        <v>7.2499999999999995E-2</v>
      </c>
      <c r="E1170" s="52">
        <v>7.4999999999999997E-3</v>
      </c>
      <c r="F1170">
        <f t="shared" si="253"/>
        <v>6.4516129032258007E-2</v>
      </c>
      <c r="G1170">
        <f t="shared" si="254"/>
        <v>1.0155354175971962</v>
      </c>
      <c r="H1170" s="56">
        <f t="shared" si="244"/>
        <v>26.413380447543375</v>
      </c>
      <c r="I1170" s="55">
        <f t="shared" si="245"/>
        <v>3065.5852182181611</v>
      </c>
      <c r="J1170" s="33">
        <f t="shared" si="241"/>
        <v>3166.8956013341726</v>
      </c>
      <c r="K1170" s="34">
        <f t="shared" si="242"/>
        <v>200.22560133417255</v>
      </c>
      <c r="L1170" s="32">
        <f t="shared" si="246"/>
        <v>30610400</v>
      </c>
      <c r="M1170" s="32">
        <f t="shared" si="247"/>
        <v>31668956.013341725</v>
      </c>
      <c r="N1170" s="34">
        <f t="shared" si="248"/>
        <v>29666700</v>
      </c>
      <c r="O1170" s="34">
        <f t="shared" si="249"/>
        <v>1058556.0133417249</v>
      </c>
      <c r="P1170" s="34">
        <f t="shared" si="250"/>
        <v>-943700</v>
      </c>
      <c r="Q1170" s="60">
        <f t="shared" si="252"/>
        <v>114856.01334172487</v>
      </c>
      <c r="R1170" s="60">
        <f t="shared" si="251"/>
        <v>1058556.0133417249</v>
      </c>
      <c r="S1170" s="61">
        <f t="shared" si="243"/>
        <v>3.458158055241764E-2</v>
      </c>
    </row>
    <row r="1171" spans="1:19" x14ac:dyDescent="0.25">
      <c r="A1171" s="7">
        <v>42802</v>
      </c>
      <c r="B1171" s="9">
        <v>2972.44</v>
      </c>
      <c r="C1171">
        <f>+VLOOKUP($A1171,'USD X Barril WTI'!$A$6060:$B$8189,2,0)</f>
        <v>49.83</v>
      </c>
      <c r="D1171" s="36">
        <f>+IFERROR(VLOOKUP($A1171,'TASA INTERVENCIÓN'!$A$9:$B$4757,2,0),D1170)</f>
        <v>7.2499999999999995E-2</v>
      </c>
      <c r="E1171" s="52">
        <v>7.4999999999999997E-3</v>
      </c>
      <c r="F1171">
        <f t="shared" si="253"/>
        <v>6.4516129032258007E-2</v>
      </c>
      <c r="G1171">
        <f t="shared" si="254"/>
        <v>1.0155354175971962</v>
      </c>
      <c r="H1171" s="56">
        <f t="shared" si="244"/>
        <v>26.413380447543375</v>
      </c>
      <c r="I1171" s="55">
        <f t="shared" si="245"/>
        <v>3071.4448575776969</v>
      </c>
      <c r="J1171" s="33">
        <f t="shared" si="241"/>
        <v>3155.1251649844739</v>
      </c>
      <c r="K1171" s="34">
        <f t="shared" si="242"/>
        <v>182.68516498447389</v>
      </c>
      <c r="L1171" s="32">
        <f t="shared" si="246"/>
        <v>30494699.999999996</v>
      </c>
      <c r="M1171" s="32">
        <f t="shared" si="247"/>
        <v>31551251.64984474</v>
      </c>
      <c r="N1171" s="34">
        <f t="shared" si="248"/>
        <v>29724400</v>
      </c>
      <c r="O1171" s="34">
        <f t="shared" si="249"/>
        <v>1056551.6498447433</v>
      </c>
      <c r="P1171" s="34">
        <f t="shared" si="250"/>
        <v>-770299.99999999627</v>
      </c>
      <c r="Q1171" s="60">
        <f t="shared" si="252"/>
        <v>286251.64984474704</v>
      </c>
      <c r="R1171" s="60">
        <f t="shared" si="251"/>
        <v>1056551.6498447433</v>
      </c>
      <c r="S1171" s="61">
        <f t="shared" si="243"/>
        <v>3.4647058336194268E-2</v>
      </c>
    </row>
    <row r="1172" spans="1:19" x14ac:dyDescent="0.25">
      <c r="A1172" s="7">
        <v>42803</v>
      </c>
      <c r="B1172" s="8">
        <v>2987.88</v>
      </c>
      <c r="C1172">
        <f>+VLOOKUP($A1172,'USD X Barril WTI'!$A$6060:$B$8189,2,0)</f>
        <v>48.75</v>
      </c>
      <c r="D1172" s="36">
        <f>+IFERROR(VLOOKUP($A1172,'TASA INTERVENCIÓN'!$A$9:$B$4757,2,0),D1171)</f>
        <v>7.2499999999999995E-2</v>
      </c>
      <c r="E1172" s="52">
        <v>7.4999999999999997E-3</v>
      </c>
      <c r="F1172">
        <f t="shared" si="253"/>
        <v>6.4516129032258007E-2</v>
      </c>
      <c r="G1172">
        <f t="shared" si="254"/>
        <v>1.0155354175971962</v>
      </c>
      <c r="H1172" s="56">
        <f t="shared" si="244"/>
        <v>26.413380447543375</v>
      </c>
      <c r="I1172" s="55">
        <f t="shared" si="245"/>
        <v>3087.1247244253977</v>
      </c>
      <c r="J1172" s="33">
        <f t="shared" si="241"/>
        <v>3120.5361558323789</v>
      </c>
      <c r="K1172" s="34">
        <f t="shared" si="242"/>
        <v>132.65615583237877</v>
      </c>
      <c r="L1172" s="32">
        <f t="shared" si="246"/>
        <v>30154699.999999996</v>
      </c>
      <c r="M1172" s="32">
        <f t="shared" si="247"/>
        <v>31205361.558323789</v>
      </c>
      <c r="N1172" s="34">
        <f t="shared" si="248"/>
        <v>29878800</v>
      </c>
      <c r="O1172" s="34">
        <f t="shared" si="249"/>
        <v>1050661.5583237931</v>
      </c>
      <c r="P1172" s="34">
        <f t="shared" si="250"/>
        <v>-275899.99999999627</v>
      </c>
      <c r="Q1172" s="60">
        <f t="shared" si="252"/>
        <v>774761.55832379684</v>
      </c>
      <c r="R1172" s="60">
        <f t="shared" si="251"/>
        <v>1050661.5583237931</v>
      </c>
      <c r="S1172" s="61">
        <f t="shared" si="243"/>
        <v>3.4842381397387247E-2</v>
      </c>
    </row>
    <row r="1173" spans="1:19" x14ac:dyDescent="0.25">
      <c r="A1173" s="7">
        <v>42804</v>
      </c>
      <c r="B1173" s="9">
        <v>3004.43</v>
      </c>
      <c r="C1173">
        <f>+VLOOKUP($A1173,'USD X Barril WTI'!$A$6060:$B$8189,2,0)</f>
        <v>48.05</v>
      </c>
      <c r="D1173" s="36">
        <f>+IFERROR(VLOOKUP($A1173,'TASA INTERVENCIÓN'!$A$9:$B$4757,2,0),D1172)</f>
        <v>7.2499999999999995E-2</v>
      </c>
      <c r="E1173" s="52">
        <v>7.4999999999999997E-3</v>
      </c>
      <c r="F1173">
        <f t="shared" si="253"/>
        <v>6.4516129032258007E-2</v>
      </c>
      <c r="G1173">
        <f t="shared" si="254"/>
        <v>1.0155354175971962</v>
      </c>
      <c r="H1173" s="56">
        <f t="shared" si="244"/>
        <v>26.413380447543375</v>
      </c>
      <c r="I1173" s="55">
        <f t="shared" si="245"/>
        <v>3103.9318355866308</v>
      </c>
      <c r="J1173" s="33">
        <f t="shared" si="241"/>
        <v>3094.3298947806743</v>
      </c>
      <c r="K1173" s="34">
        <f t="shared" si="242"/>
        <v>89.899894780674458</v>
      </c>
      <c r="L1173" s="32">
        <f t="shared" si="246"/>
        <v>29897100</v>
      </c>
      <c r="M1173" s="32">
        <f t="shared" si="247"/>
        <v>30943298.947806742</v>
      </c>
      <c r="N1173" s="34">
        <f t="shared" si="248"/>
        <v>30044300</v>
      </c>
      <c r="O1173" s="34">
        <f t="shared" si="249"/>
        <v>1046198.947806742</v>
      </c>
      <c r="P1173" s="34">
        <f t="shared" si="250"/>
        <v>147200</v>
      </c>
      <c r="Q1173" s="60">
        <f t="shared" si="252"/>
        <v>1046198.947806742</v>
      </c>
      <c r="R1173" s="60">
        <f t="shared" si="251"/>
        <v>1046198.947806742</v>
      </c>
      <c r="S1173" s="61">
        <f t="shared" si="243"/>
        <v>3.4993325366230905E-2</v>
      </c>
    </row>
    <row r="1174" spans="1:19" x14ac:dyDescent="0.25">
      <c r="A1174" s="7">
        <v>42805</v>
      </c>
      <c r="B1174" s="8">
        <v>2980.83</v>
      </c>
      <c r="C1174" t="e">
        <f>+VLOOKUP($A1174,'USD X Barril WTI'!$A$6060:$B$8189,2,0)</f>
        <v>#N/A</v>
      </c>
      <c r="D1174" s="36">
        <f>+IFERROR(VLOOKUP($A1174,'TASA INTERVENCIÓN'!$A$9:$B$4757,2,0),D1173)</f>
        <v>7.2499999999999995E-2</v>
      </c>
      <c r="E1174" s="52">
        <v>7.4999999999999997E-3</v>
      </c>
      <c r="F1174">
        <f t="shared" si="253"/>
        <v>6.4516129032258007E-2</v>
      </c>
      <c r="G1174">
        <f t="shared" si="254"/>
        <v>1.0155354175971962</v>
      </c>
      <c r="H1174" s="56">
        <f t="shared" si="244"/>
        <v>26.413380447543375</v>
      </c>
      <c r="I1174" s="55">
        <f t="shared" si="245"/>
        <v>3079.9651997313372</v>
      </c>
      <c r="J1174" s="33">
        <f t="shared" si="241"/>
        <v>3094.3298947806743</v>
      </c>
      <c r="K1174" s="34">
        <f t="shared" si="242"/>
        <v>113.49989478067437</v>
      </c>
      <c r="L1174" s="32">
        <f t="shared" si="246"/>
        <v>29897100</v>
      </c>
      <c r="M1174" s="32">
        <f t="shared" si="247"/>
        <v>30943298.947806742</v>
      </c>
      <c r="N1174" s="34">
        <f t="shared" si="248"/>
        <v>29808300</v>
      </c>
      <c r="O1174" s="34">
        <f t="shared" si="249"/>
        <v>1046198.947806742</v>
      </c>
      <c r="P1174" s="34">
        <f t="shared" si="250"/>
        <v>-88800</v>
      </c>
      <c r="Q1174" s="60">
        <f t="shared" si="252"/>
        <v>957398.94780674204</v>
      </c>
      <c r="R1174" s="60">
        <f t="shared" si="251"/>
        <v>1046198.947806742</v>
      </c>
      <c r="S1174" s="61">
        <f t="shared" si="243"/>
        <v>3.4993325366230905E-2</v>
      </c>
    </row>
    <row r="1175" spans="1:19" x14ac:dyDescent="0.25">
      <c r="A1175" s="7">
        <v>42806</v>
      </c>
      <c r="B1175" s="9">
        <v>2980.83</v>
      </c>
      <c r="C1175" t="e">
        <f>+VLOOKUP($A1175,'USD X Barril WTI'!$A$6060:$B$8189,2,0)</f>
        <v>#N/A</v>
      </c>
      <c r="D1175" s="36">
        <f>+IFERROR(VLOOKUP($A1175,'TASA INTERVENCIÓN'!$A$9:$B$4757,2,0),D1174)</f>
        <v>7.2499999999999995E-2</v>
      </c>
      <c r="E1175" s="52">
        <v>7.4999999999999997E-3</v>
      </c>
      <c r="F1175">
        <f t="shared" si="253"/>
        <v>6.4516129032258007E-2</v>
      </c>
      <c r="G1175">
        <f t="shared" si="254"/>
        <v>1.0155354175971962</v>
      </c>
      <c r="H1175" s="56">
        <f t="shared" si="244"/>
        <v>26.413380447543375</v>
      </c>
      <c r="I1175" s="55">
        <f t="shared" si="245"/>
        <v>3079.9651997313372</v>
      </c>
      <c r="J1175" s="33">
        <f t="shared" si="241"/>
        <v>3107.646663304231</v>
      </c>
      <c r="K1175" s="34">
        <f t="shared" si="242"/>
        <v>126.81666330423104</v>
      </c>
      <c r="L1175" s="32">
        <f t="shared" si="246"/>
        <v>30028000</v>
      </c>
      <c r="M1175" s="32">
        <f t="shared" si="247"/>
        <v>31076466.633042309</v>
      </c>
      <c r="N1175" s="34">
        <f t="shared" si="248"/>
        <v>29808300</v>
      </c>
      <c r="O1175" s="34">
        <f t="shared" si="249"/>
        <v>1048466.6330423094</v>
      </c>
      <c r="P1175" s="34">
        <f t="shared" si="250"/>
        <v>-219700</v>
      </c>
      <c r="Q1175" s="60">
        <f t="shared" si="252"/>
        <v>828766.63304230943</v>
      </c>
      <c r="R1175" s="60">
        <f t="shared" si="251"/>
        <v>1048466.6330423094</v>
      </c>
      <c r="S1175" s="61">
        <f t="shared" si="243"/>
        <v>3.4916299222136321E-2</v>
      </c>
    </row>
    <row r="1176" spans="1:19" x14ac:dyDescent="0.25">
      <c r="A1176" s="7">
        <v>42807</v>
      </c>
      <c r="B1176" s="8">
        <v>2980.83</v>
      </c>
      <c r="C1176">
        <f>+VLOOKUP($A1176,'USD X Barril WTI'!$A$6060:$B$8189,2,0)</f>
        <v>47.95</v>
      </c>
      <c r="D1176" s="36">
        <f>+IFERROR(VLOOKUP($A1176,'TASA INTERVENCIÓN'!$A$9:$B$4757,2,0),D1175)</f>
        <v>7.2499999999999995E-2</v>
      </c>
      <c r="E1176" s="52">
        <v>7.4999999999999997E-3</v>
      </c>
      <c r="F1176">
        <f t="shared" si="253"/>
        <v>6.4516129032258007E-2</v>
      </c>
      <c r="G1176">
        <f t="shared" si="254"/>
        <v>1.0155354175971962</v>
      </c>
      <c r="H1176" s="56">
        <f t="shared" si="244"/>
        <v>26.413380447543375</v>
      </c>
      <c r="I1176" s="55">
        <f t="shared" si="245"/>
        <v>3079.9651997313372</v>
      </c>
      <c r="J1176" s="33">
        <f t="shared" si="241"/>
        <v>3107.646663304231</v>
      </c>
      <c r="K1176" s="34">
        <f t="shared" si="242"/>
        <v>126.81666330423104</v>
      </c>
      <c r="L1176" s="32">
        <f t="shared" si="246"/>
        <v>30028000</v>
      </c>
      <c r="M1176" s="32">
        <f t="shared" si="247"/>
        <v>31076466.633042309</v>
      </c>
      <c r="N1176" s="34">
        <f t="shared" si="248"/>
        <v>29808300</v>
      </c>
      <c r="O1176" s="34">
        <f t="shared" si="249"/>
        <v>1048466.6330423094</v>
      </c>
      <c r="P1176" s="34">
        <f t="shared" si="250"/>
        <v>-219700</v>
      </c>
      <c r="Q1176" s="60">
        <f t="shared" si="252"/>
        <v>828766.63304230943</v>
      </c>
      <c r="R1176" s="60">
        <f t="shared" si="251"/>
        <v>1048466.6330423094</v>
      </c>
      <c r="S1176" s="61">
        <f t="shared" si="243"/>
        <v>3.4916299222136321E-2</v>
      </c>
    </row>
    <row r="1177" spans="1:19" x14ac:dyDescent="0.25">
      <c r="A1177" s="7">
        <v>42808</v>
      </c>
      <c r="B1177" s="9">
        <v>2987.93</v>
      </c>
      <c r="C1177">
        <f>+VLOOKUP($A1177,'USD X Barril WTI'!$A$6060:$B$8189,2,0)</f>
        <v>47.24</v>
      </c>
      <c r="D1177" s="36">
        <f>+IFERROR(VLOOKUP($A1177,'TASA INTERVENCIÓN'!$A$9:$B$4757,2,0),D1176)</f>
        <v>7.2499999999999995E-2</v>
      </c>
      <c r="E1177" s="52">
        <v>7.4999999999999997E-3</v>
      </c>
      <c r="F1177">
        <f t="shared" si="253"/>
        <v>6.4516129032258007E-2</v>
      </c>
      <c r="G1177">
        <f t="shared" si="254"/>
        <v>1.0155354175971962</v>
      </c>
      <c r="H1177" s="56">
        <f t="shared" si="244"/>
        <v>26.413380447543375</v>
      </c>
      <c r="I1177" s="55">
        <f t="shared" si="245"/>
        <v>3087.1755011962773</v>
      </c>
      <c r="J1177" s="33">
        <f t="shared" si="241"/>
        <v>3107.646663304231</v>
      </c>
      <c r="K1177" s="34">
        <f t="shared" si="242"/>
        <v>119.71666330423113</v>
      </c>
      <c r="L1177" s="32">
        <f t="shared" si="246"/>
        <v>30028000</v>
      </c>
      <c r="M1177" s="32">
        <f t="shared" si="247"/>
        <v>31076466.633042309</v>
      </c>
      <c r="N1177" s="34">
        <f t="shared" si="248"/>
        <v>29879300</v>
      </c>
      <c r="O1177" s="34">
        <f t="shared" si="249"/>
        <v>1048466.6330423094</v>
      </c>
      <c r="P1177" s="34">
        <f t="shared" si="250"/>
        <v>-148700</v>
      </c>
      <c r="Q1177" s="60">
        <f t="shared" si="252"/>
        <v>899766.63304230943</v>
      </c>
      <c r="R1177" s="60">
        <f t="shared" si="251"/>
        <v>1048466.6330423094</v>
      </c>
      <c r="S1177" s="61">
        <f t="shared" si="243"/>
        <v>3.4916299222136321E-2</v>
      </c>
    </row>
    <row r="1178" spans="1:19" x14ac:dyDescent="0.25">
      <c r="A1178" s="7">
        <v>42809</v>
      </c>
      <c r="B1178" s="8">
        <v>2997.73</v>
      </c>
      <c r="C1178">
        <f>+VLOOKUP($A1178,'USD X Barril WTI'!$A$6060:$B$8189,2,0)</f>
        <v>48.34</v>
      </c>
      <c r="D1178" s="36">
        <f>+IFERROR(VLOOKUP($A1178,'TASA INTERVENCIÓN'!$A$9:$B$4757,2,0),D1177)</f>
        <v>7.2499999999999995E-2</v>
      </c>
      <c r="E1178" s="52">
        <v>7.4999999999999997E-3</v>
      </c>
      <c r="F1178">
        <f t="shared" si="253"/>
        <v>6.4516129032258007E-2</v>
      </c>
      <c r="G1178">
        <f t="shared" si="254"/>
        <v>1.0155354175971962</v>
      </c>
      <c r="H1178" s="56">
        <f t="shared" si="244"/>
        <v>26.413380447543375</v>
      </c>
      <c r="I1178" s="55">
        <f t="shared" si="245"/>
        <v>3097.1277482887299</v>
      </c>
      <c r="J1178" s="33">
        <f t="shared" si="241"/>
        <v>3088.5413223666915</v>
      </c>
      <c r="K1178" s="34">
        <f t="shared" si="242"/>
        <v>90.811322366691456</v>
      </c>
      <c r="L1178" s="32">
        <f t="shared" si="246"/>
        <v>29840200</v>
      </c>
      <c r="M1178" s="32">
        <f t="shared" si="247"/>
        <v>30885413.223666914</v>
      </c>
      <c r="N1178" s="34">
        <f t="shared" si="248"/>
        <v>29977300</v>
      </c>
      <c r="O1178" s="34">
        <f t="shared" si="249"/>
        <v>1045213.2236669138</v>
      </c>
      <c r="P1178" s="34">
        <f t="shared" si="250"/>
        <v>137100</v>
      </c>
      <c r="Q1178" s="60">
        <f t="shared" si="252"/>
        <v>1045213.2236669138</v>
      </c>
      <c r="R1178" s="60">
        <f t="shared" si="251"/>
        <v>1045213.2236669138</v>
      </c>
      <c r="S1178" s="61">
        <f t="shared" si="243"/>
        <v>3.5027018038314546E-2</v>
      </c>
    </row>
    <row r="1179" spans="1:19" x14ac:dyDescent="0.25">
      <c r="A1179" s="7">
        <v>42810</v>
      </c>
      <c r="B1179" s="9">
        <v>2972.61</v>
      </c>
      <c r="C1179">
        <f>+VLOOKUP($A1179,'USD X Barril WTI'!$A$6060:$B$8189,2,0)</f>
        <v>48.3</v>
      </c>
      <c r="D1179" s="36">
        <f>+IFERROR(VLOOKUP($A1179,'TASA INTERVENCIÓN'!$A$9:$B$4757,2,0),D1178)</f>
        <v>7.2499999999999995E-2</v>
      </c>
      <c r="E1179" s="36">
        <v>0.01</v>
      </c>
      <c r="F1179">
        <f t="shared" si="253"/>
        <v>6.1881188118811936E-2</v>
      </c>
      <c r="G1179">
        <f t="shared" si="254"/>
        <v>1.0149150219922678</v>
      </c>
      <c r="H1179" s="56">
        <f t="shared" si="244"/>
        <v>26.413380447543375</v>
      </c>
      <c r="I1179" s="55">
        <f t="shared" si="245"/>
        <v>3069.773304419522</v>
      </c>
      <c r="J1179" s="33">
        <f t="shared" si="241"/>
        <v>3084.9232908842564</v>
      </c>
      <c r="K1179" s="34">
        <f t="shared" si="242"/>
        <v>112.31329088425628</v>
      </c>
      <c r="L1179" s="32">
        <f t="shared" si="246"/>
        <v>29822900</v>
      </c>
      <c r="M1179" s="32">
        <f t="shared" si="247"/>
        <v>30849232.908842564</v>
      </c>
      <c r="N1179" s="34">
        <f t="shared" si="248"/>
        <v>29726100</v>
      </c>
      <c r="O1179" s="34">
        <f t="shared" si="249"/>
        <v>1026332.9088425636</v>
      </c>
      <c r="P1179" s="34">
        <f t="shared" si="250"/>
        <v>-96800</v>
      </c>
      <c r="Q1179" s="60">
        <f t="shared" si="252"/>
        <v>929532.90884256363</v>
      </c>
      <c r="R1179" s="60">
        <f t="shared" si="251"/>
        <v>1026332.9088425636</v>
      </c>
      <c r="S1179" s="61">
        <f t="shared" si="243"/>
        <v>3.4414255784734671E-2</v>
      </c>
    </row>
    <row r="1180" spans="1:19" x14ac:dyDescent="0.25">
      <c r="A1180" s="7">
        <v>42811</v>
      </c>
      <c r="B1180" s="8">
        <v>2923.96</v>
      </c>
      <c r="C1180">
        <f>+VLOOKUP($A1180,'USD X Barril WTI'!$A$6060:$B$8189,2,0)</f>
        <v>48.34</v>
      </c>
      <c r="D1180" s="36">
        <f>+IFERROR(VLOOKUP($A1180,'TASA INTERVENCIÓN'!$A$9:$B$4757,2,0),D1179)</f>
        <v>7.2499999999999995E-2</v>
      </c>
      <c r="E1180" s="36">
        <v>0.01</v>
      </c>
      <c r="F1180">
        <f t="shared" si="253"/>
        <v>6.1881188118811936E-2</v>
      </c>
      <c r="G1180">
        <f t="shared" si="254"/>
        <v>1.0149150219922678</v>
      </c>
      <c r="H1180" s="56">
        <f t="shared" si="244"/>
        <v>26.413380447543375</v>
      </c>
      <c r="I1180" s="55">
        <f t="shared" si="245"/>
        <v>3020.397688599598</v>
      </c>
      <c r="J1180" s="33">
        <f t="shared" si="241"/>
        <v>3066.8971862878861</v>
      </c>
      <c r="K1180" s="34">
        <f t="shared" si="242"/>
        <v>142.93718628788611</v>
      </c>
      <c r="L1180" s="32">
        <f t="shared" si="246"/>
        <v>29645600</v>
      </c>
      <c r="M1180" s="32">
        <f t="shared" si="247"/>
        <v>30668971.862878863</v>
      </c>
      <c r="N1180" s="34">
        <f t="shared" si="248"/>
        <v>29239600</v>
      </c>
      <c r="O1180" s="34">
        <f t="shared" si="249"/>
        <v>1023371.8628788628</v>
      </c>
      <c r="P1180" s="34">
        <f t="shared" si="250"/>
        <v>-406000</v>
      </c>
      <c r="Q1180" s="60">
        <f t="shared" si="252"/>
        <v>617371.86287886277</v>
      </c>
      <c r="R1180" s="60">
        <f t="shared" si="251"/>
        <v>1023371.8628788628</v>
      </c>
      <c r="S1180" s="61">
        <f t="shared" si="243"/>
        <v>3.4520193987602303E-2</v>
      </c>
    </row>
    <row r="1181" spans="1:19" x14ac:dyDescent="0.25">
      <c r="A1181" s="7">
        <v>42812</v>
      </c>
      <c r="B1181" s="9">
        <v>2912.53</v>
      </c>
      <c r="C1181" t="e">
        <f>+VLOOKUP($A1181,'USD X Barril WTI'!$A$6060:$B$8189,2,0)</f>
        <v>#N/A</v>
      </c>
      <c r="D1181" s="36">
        <f>+IFERROR(VLOOKUP($A1181,'TASA INTERVENCIÓN'!$A$9:$B$4757,2,0),D1180)</f>
        <v>7.2499999999999995E-2</v>
      </c>
      <c r="E1181" s="36">
        <v>0.01</v>
      </c>
      <c r="F1181">
        <f t="shared" si="253"/>
        <v>6.1881188118811936E-2</v>
      </c>
      <c r="G1181">
        <f t="shared" si="254"/>
        <v>1.0149150219922678</v>
      </c>
      <c r="H1181" s="56">
        <f t="shared" si="244"/>
        <v>26.413380447543375</v>
      </c>
      <c r="I1181" s="55">
        <f t="shared" si="245"/>
        <v>3008.7972098982268</v>
      </c>
      <c r="J1181" s="33">
        <f t="shared" ref="J1181:J1244" si="255">+I1089</f>
        <v>3103.4069108257113</v>
      </c>
      <c r="K1181" s="34">
        <f t="shared" si="242"/>
        <v>190.87691082571109</v>
      </c>
      <c r="L1181" s="32">
        <f t="shared" si="246"/>
        <v>30004699.999999996</v>
      </c>
      <c r="M1181" s="32">
        <f t="shared" si="247"/>
        <v>31034069.108257111</v>
      </c>
      <c r="N1181" s="34">
        <f t="shared" si="248"/>
        <v>29125300.000000004</v>
      </c>
      <c r="O1181" s="34">
        <f t="shared" si="249"/>
        <v>1029369.1082571149</v>
      </c>
      <c r="P1181" s="34">
        <f t="shared" si="250"/>
        <v>-879399.99999999255</v>
      </c>
      <c r="Q1181" s="60">
        <f t="shared" si="252"/>
        <v>149969.10825712234</v>
      </c>
      <c r="R1181" s="60">
        <f t="shared" si="251"/>
        <v>1029369.1082571149</v>
      </c>
      <c r="S1181" s="61">
        <f t="shared" si="243"/>
        <v>3.4306928856383E-2</v>
      </c>
    </row>
    <row r="1182" spans="1:19" x14ac:dyDescent="0.25">
      <c r="A1182" s="7">
        <v>42813</v>
      </c>
      <c r="B1182" s="8">
        <v>2912.53</v>
      </c>
      <c r="C1182" t="e">
        <f>+VLOOKUP($A1182,'USD X Barril WTI'!$A$6060:$B$8189,2,0)</f>
        <v>#N/A</v>
      </c>
      <c r="D1182" s="36">
        <f>+IFERROR(VLOOKUP($A1182,'TASA INTERVENCIÓN'!$A$9:$B$4757,2,0),D1181)</f>
        <v>7.2499999999999995E-2</v>
      </c>
      <c r="E1182" s="36">
        <v>0.01</v>
      </c>
      <c r="F1182">
        <f t="shared" si="253"/>
        <v>6.1881188118811936E-2</v>
      </c>
      <c r="G1182">
        <f t="shared" si="254"/>
        <v>1.0149150219922678</v>
      </c>
      <c r="H1182" s="56">
        <f t="shared" si="244"/>
        <v>26.413380447543375</v>
      </c>
      <c r="I1182" s="55">
        <f t="shared" si="245"/>
        <v>3008.7972098982268</v>
      </c>
      <c r="J1182" s="33">
        <f t="shared" si="255"/>
        <v>3100.08229931809</v>
      </c>
      <c r="K1182" s="34">
        <f t="shared" si="242"/>
        <v>187.55229931808981</v>
      </c>
      <c r="L1182" s="32">
        <f t="shared" si="246"/>
        <v>29972000</v>
      </c>
      <c r="M1182" s="32">
        <f t="shared" si="247"/>
        <v>31000822.993180901</v>
      </c>
      <c r="N1182" s="34">
        <f t="shared" si="248"/>
        <v>29125300.000000004</v>
      </c>
      <c r="O1182" s="34">
        <f t="shared" si="249"/>
        <v>1028822.9931809008</v>
      </c>
      <c r="P1182" s="34">
        <f t="shared" si="250"/>
        <v>-846699.99999999627</v>
      </c>
      <c r="Q1182" s="60">
        <f t="shared" si="252"/>
        <v>182122.99318090454</v>
      </c>
      <c r="R1182" s="60">
        <f t="shared" si="251"/>
        <v>1028822.9931809008</v>
      </c>
      <c r="S1182" s="61">
        <f t="shared" si="243"/>
        <v>3.4326137501030987E-2</v>
      </c>
    </row>
    <row r="1183" spans="1:19" x14ac:dyDescent="0.25">
      <c r="A1183" s="7">
        <v>42814</v>
      </c>
      <c r="B1183" s="9">
        <v>2912.53</v>
      </c>
      <c r="C1183">
        <f>+VLOOKUP($A1183,'USD X Barril WTI'!$A$6060:$B$8189,2,0)</f>
        <v>47.79</v>
      </c>
      <c r="D1183" s="36">
        <f>+IFERROR(VLOOKUP($A1183,'TASA INTERVENCIÓN'!$A$9:$B$4757,2,0),D1182)</f>
        <v>7.2499999999999995E-2</v>
      </c>
      <c r="E1183" s="36">
        <v>0.01</v>
      </c>
      <c r="F1183">
        <f t="shared" si="253"/>
        <v>6.1881188118811936E-2</v>
      </c>
      <c r="G1183">
        <f t="shared" si="254"/>
        <v>1.0149150219922678</v>
      </c>
      <c r="H1183" s="56">
        <f t="shared" si="244"/>
        <v>26.413380447543375</v>
      </c>
      <c r="I1183" s="55">
        <f t="shared" si="245"/>
        <v>3008.7972098982268</v>
      </c>
      <c r="J1183" s="33">
        <f t="shared" si="255"/>
        <v>3100.08229931809</v>
      </c>
      <c r="K1183" s="34">
        <f t="shared" si="242"/>
        <v>187.55229931808981</v>
      </c>
      <c r="L1183" s="32">
        <f t="shared" si="246"/>
        <v>29972000</v>
      </c>
      <c r="M1183" s="32">
        <f t="shared" si="247"/>
        <v>31000822.993180901</v>
      </c>
      <c r="N1183" s="34">
        <f t="shared" si="248"/>
        <v>29125300.000000004</v>
      </c>
      <c r="O1183" s="34">
        <f t="shared" si="249"/>
        <v>1028822.9931809008</v>
      </c>
      <c r="P1183" s="34">
        <f t="shared" si="250"/>
        <v>-846699.99999999627</v>
      </c>
      <c r="Q1183" s="60">
        <f t="shared" si="252"/>
        <v>182122.99318090454</v>
      </c>
      <c r="R1183" s="60">
        <f t="shared" si="251"/>
        <v>1028822.9931809008</v>
      </c>
      <c r="S1183" s="61">
        <f t="shared" si="243"/>
        <v>3.4326137501030987E-2</v>
      </c>
    </row>
    <row r="1184" spans="1:19" x14ac:dyDescent="0.25">
      <c r="A1184" s="7">
        <v>42815</v>
      </c>
      <c r="B1184" s="8">
        <v>2912.53</v>
      </c>
      <c r="C1184">
        <f>+VLOOKUP($A1184,'USD X Barril WTI'!$A$6060:$B$8189,2,0)</f>
        <v>47.02</v>
      </c>
      <c r="D1184" s="36">
        <f>+IFERROR(VLOOKUP($A1184,'TASA INTERVENCIÓN'!$A$9:$B$4757,2,0),D1183)</f>
        <v>7.2499999999999995E-2</v>
      </c>
      <c r="E1184" s="36">
        <v>0.01</v>
      </c>
      <c r="F1184">
        <f t="shared" si="253"/>
        <v>6.1881188118811936E-2</v>
      </c>
      <c r="G1184">
        <f t="shared" si="254"/>
        <v>1.0149150219922678</v>
      </c>
      <c r="H1184" s="56">
        <f t="shared" si="244"/>
        <v>26.413380447543375</v>
      </c>
      <c r="I1184" s="55">
        <f t="shared" si="245"/>
        <v>3008.7972098982268</v>
      </c>
      <c r="J1184" s="33">
        <f t="shared" si="255"/>
        <v>3098.337436890296</v>
      </c>
      <c r="K1184" s="34">
        <f t="shared" si="242"/>
        <v>185.80743689029578</v>
      </c>
      <c r="L1184" s="32">
        <f t="shared" si="246"/>
        <v>29972000</v>
      </c>
      <c r="M1184" s="32">
        <f t="shared" si="247"/>
        <v>30983374.368902959</v>
      </c>
      <c r="N1184" s="34">
        <f t="shared" si="248"/>
        <v>29125300.000000004</v>
      </c>
      <c r="O1184" s="34">
        <f t="shared" si="249"/>
        <v>1011374.3689029589</v>
      </c>
      <c r="P1184" s="34">
        <f t="shared" si="250"/>
        <v>-846699.99999999627</v>
      </c>
      <c r="Q1184" s="60">
        <f t="shared" si="252"/>
        <v>164674.36890296265</v>
      </c>
      <c r="R1184" s="60">
        <f t="shared" si="251"/>
        <v>1011374.3689029589</v>
      </c>
      <c r="S1184" s="61">
        <f t="shared" si="243"/>
        <v>3.3743973338547943E-2</v>
      </c>
    </row>
    <row r="1185" spans="1:19" x14ac:dyDescent="0.25">
      <c r="A1185" s="7">
        <v>42816</v>
      </c>
      <c r="B1185" s="9">
        <v>2904.87</v>
      </c>
      <c r="C1185">
        <f>+VLOOKUP($A1185,'USD X Barril WTI'!$A$6060:$B$8189,2,0)</f>
        <v>47.29</v>
      </c>
      <c r="D1185" s="36">
        <f>+IFERROR(VLOOKUP($A1185,'TASA INTERVENCIÓN'!$A$9:$B$4757,2,0),D1184)</f>
        <v>7.2499999999999995E-2</v>
      </c>
      <c r="E1185" s="36">
        <v>0.01</v>
      </c>
      <c r="F1185">
        <f t="shared" si="253"/>
        <v>6.1881188118811936E-2</v>
      </c>
      <c r="G1185">
        <f t="shared" si="254"/>
        <v>1.0149150219922678</v>
      </c>
      <c r="H1185" s="56">
        <f t="shared" si="244"/>
        <v>26.413380447543375</v>
      </c>
      <c r="I1185" s="55">
        <f t="shared" si="245"/>
        <v>3001.0229608297659</v>
      </c>
      <c r="J1185" s="33">
        <f t="shared" si="255"/>
        <v>3120.935914614216</v>
      </c>
      <c r="K1185" s="34">
        <f t="shared" si="242"/>
        <v>216.06591461421613</v>
      </c>
      <c r="L1185" s="32">
        <f t="shared" si="246"/>
        <v>30194400</v>
      </c>
      <c r="M1185" s="32">
        <f t="shared" si="247"/>
        <v>31209359.146142159</v>
      </c>
      <c r="N1185" s="34">
        <f t="shared" si="248"/>
        <v>29048700</v>
      </c>
      <c r="O1185" s="34">
        <f t="shared" si="249"/>
        <v>1014959.1461421587</v>
      </c>
      <c r="P1185" s="34">
        <f t="shared" si="250"/>
        <v>-1145700</v>
      </c>
      <c r="Q1185" s="60">
        <f t="shared" si="252"/>
        <v>-130740.85385784134</v>
      </c>
      <c r="R1185" s="60">
        <f t="shared" si="251"/>
        <v>1014959.1461421587</v>
      </c>
      <c r="S1185" s="61">
        <f t="shared" si="243"/>
        <v>3.361415183418643E-2</v>
      </c>
    </row>
    <row r="1186" spans="1:19" x14ac:dyDescent="0.25">
      <c r="A1186" s="7">
        <v>42817</v>
      </c>
      <c r="B1186" s="8">
        <v>2936.82</v>
      </c>
      <c r="C1186">
        <f>+VLOOKUP($A1186,'USD X Barril WTI'!$A$6060:$B$8189,2,0)</f>
        <v>47</v>
      </c>
      <c r="D1186" s="36">
        <f>+IFERROR(VLOOKUP($A1186,'TASA INTERVENCIÓN'!$A$9:$B$4757,2,0),D1185)</f>
        <v>7.2499999999999995E-2</v>
      </c>
      <c r="E1186" s="36">
        <v>0.01</v>
      </c>
      <c r="F1186">
        <f t="shared" si="253"/>
        <v>6.1881188118811936E-2</v>
      </c>
      <c r="G1186">
        <f t="shared" si="254"/>
        <v>1.0149150219922678</v>
      </c>
      <c r="H1186" s="56">
        <f t="shared" si="244"/>
        <v>26.413380447543375</v>
      </c>
      <c r="I1186" s="55">
        <f t="shared" si="245"/>
        <v>3033.449495782419</v>
      </c>
      <c r="J1186" s="33">
        <f t="shared" si="255"/>
        <v>3089.0501128616706</v>
      </c>
      <c r="K1186" s="34">
        <f t="shared" si="242"/>
        <v>152.23011286167048</v>
      </c>
      <c r="L1186" s="32">
        <f t="shared" si="246"/>
        <v>29880600</v>
      </c>
      <c r="M1186" s="32">
        <f t="shared" si="247"/>
        <v>30890501.128616706</v>
      </c>
      <c r="N1186" s="34">
        <f t="shared" si="248"/>
        <v>29368200</v>
      </c>
      <c r="O1186" s="34">
        <f t="shared" si="249"/>
        <v>1009901.1286167055</v>
      </c>
      <c r="P1186" s="34">
        <f t="shared" si="250"/>
        <v>-512400</v>
      </c>
      <c r="Q1186" s="60">
        <f t="shared" si="252"/>
        <v>497501.12861670554</v>
      </c>
      <c r="R1186" s="60">
        <f t="shared" si="251"/>
        <v>1009901.1286167055</v>
      </c>
      <c r="S1186" s="61">
        <f t="shared" si="243"/>
        <v>3.3797886542328653E-2</v>
      </c>
    </row>
    <row r="1187" spans="1:19" x14ac:dyDescent="0.25">
      <c r="A1187" s="7">
        <v>42818</v>
      </c>
      <c r="B1187" s="9">
        <v>2921.25</v>
      </c>
      <c r="C1187">
        <f>+VLOOKUP($A1187,'USD X Barril WTI'!$A$6060:$B$8189,2,0)</f>
        <v>47.3</v>
      </c>
      <c r="D1187" s="36">
        <f>+IFERROR(VLOOKUP($A1187,'TASA INTERVENCIÓN'!$A$9:$B$4757,2,0),D1186)</f>
        <v>7.2499999999999995E-2</v>
      </c>
      <c r="E1187" s="36">
        <v>0.01</v>
      </c>
      <c r="F1187">
        <f t="shared" si="253"/>
        <v>6.1881188118811936E-2</v>
      </c>
      <c r="G1187">
        <f t="shared" si="254"/>
        <v>1.0149150219922678</v>
      </c>
      <c r="H1187" s="56">
        <f t="shared" si="244"/>
        <v>26.413380447543375</v>
      </c>
      <c r="I1187" s="55">
        <f t="shared" si="245"/>
        <v>3017.6472688899989</v>
      </c>
      <c r="J1187" s="33">
        <f t="shared" si="255"/>
        <v>3090.1475209525802</v>
      </c>
      <c r="K1187" s="34">
        <f t="shared" si="242"/>
        <v>168.89752095258018</v>
      </c>
      <c r="L1187" s="32">
        <f t="shared" si="246"/>
        <v>29891400</v>
      </c>
      <c r="M1187" s="32">
        <f t="shared" si="247"/>
        <v>30901475.209525801</v>
      </c>
      <c r="N1187" s="34">
        <f t="shared" si="248"/>
        <v>29212500</v>
      </c>
      <c r="O1187" s="34">
        <f t="shared" si="249"/>
        <v>1010075.2095258012</v>
      </c>
      <c r="P1187" s="34">
        <f t="shared" si="250"/>
        <v>-678900</v>
      </c>
      <c r="Q1187" s="60">
        <f t="shared" si="252"/>
        <v>331175.20952580124</v>
      </c>
      <c r="R1187" s="60">
        <f t="shared" si="251"/>
        <v>1010075.2095258012</v>
      </c>
      <c r="S1187" s="61">
        <f t="shared" si="243"/>
        <v>3.3791498876794036E-2</v>
      </c>
    </row>
    <row r="1188" spans="1:19" x14ac:dyDescent="0.25">
      <c r="A1188" s="7">
        <v>42819</v>
      </c>
      <c r="B1188" s="8">
        <v>2899.94</v>
      </c>
      <c r="C1188" t="e">
        <f>+VLOOKUP($A1188,'USD X Barril WTI'!$A$6060:$B$8189,2,0)</f>
        <v>#N/A</v>
      </c>
      <c r="D1188" s="36">
        <f>+IFERROR(VLOOKUP($A1188,'TASA INTERVENCIÓN'!$A$9:$B$4757,2,0),D1187)</f>
        <v>7.2499999999999995E-2</v>
      </c>
      <c r="E1188" s="36">
        <v>0.01</v>
      </c>
      <c r="F1188">
        <f t="shared" si="253"/>
        <v>6.1881188118811936E-2</v>
      </c>
      <c r="G1188">
        <f t="shared" si="254"/>
        <v>1.0149150219922678</v>
      </c>
      <c r="H1188" s="56">
        <f t="shared" si="244"/>
        <v>26.413380447543375</v>
      </c>
      <c r="I1188" s="55">
        <f t="shared" si="245"/>
        <v>2996.0194297713438</v>
      </c>
      <c r="J1188" s="33">
        <f t="shared" si="255"/>
        <v>3097.148578125144</v>
      </c>
      <c r="K1188" s="34">
        <f t="shared" si="242"/>
        <v>197.20857812514396</v>
      </c>
      <c r="L1188" s="32">
        <f t="shared" si="246"/>
        <v>29960300.000000004</v>
      </c>
      <c r="M1188" s="32">
        <f t="shared" si="247"/>
        <v>30971485.781251442</v>
      </c>
      <c r="N1188" s="34">
        <f t="shared" si="248"/>
        <v>28999400</v>
      </c>
      <c r="O1188" s="34">
        <f t="shared" si="249"/>
        <v>1011185.781251438</v>
      </c>
      <c r="P1188" s="34">
        <f t="shared" si="250"/>
        <v>-960900.00000000373</v>
      </c>
      <c r="Q1188" s="60">
        <f t="shared" si="252"/>
        <v>50285.781251434237</v>
      </c>
      <c r="R1188" s="60">
        <f t="shared" si="251"/>
        <v>1011185.781251438</v>
      </c>
      <c r="S1188" s="61">
        <f t="shared" si="243"/>
        <v>3.3750856341606655E-2</v>
      </c>
    </row>
    <row r="1189" spans="1:19" x14ac:dyDescent="0.25">
      <c r="A1189" s="7">
        <v>42820</v>
      </c>
      <c r="B1189" s="9">
        <v>2899.94</v>
      </c>
      <c r="C1189" t="e">
        <f>+VLOOKUP($A1189,'USD X Barril WTI'!$A$6060:$B$8189,2,0)</f>
        <v>#N/A</v>
      </c>
      <c r="D1189" s="36">
        <f>+IFERROR(VLOOKUP($A1189,'TASA INTERVENCIÓN'!$A$9:$B$4757,2,0),D1188)</f>
        <v>7.2499999999999995E-2</v>
      </c>
      <c r="E1189" s="36">
        <v>0.01</v>
      </c>
      <c r="F1189">
        <f t="shared" si="253"/>
        <v>6.1881188118811936E-2</v>
      </c>
      <c r="G1189">
        <f t="shared" si="254"/>
        <v>1.0149150219922678</v>
      </c>
      <c r="H1189" s="56">
        <f t="shared" si="244"/>
        <v>26.413380447543375</v>
      </c>
      <c r="I1189" s="55">
        <f t="shared" si="245"/>
        <v>2996.0194297713438</v>
      </c>
      <c r="J1189" s="33">
        <f t="shared" si="255"/>
        <v>3097.7277657286795</v>
      </c>
      <c r="K1189" s="34">
        <f t="shared" ref="K1189:K1252" si="256">+J1189-B1189</f>
        <v>197.78776572867946</v>
      </c>
      <c r="L1189" s="32">
        <f t="shared" si="246"/>
        <v>29966000</v>
      </c>
      <c r="M1189" s="32">
        <f t="shared" si="247"/>
        <v>30977277.657286797</v>
      </c>
      <c r="N1189" s="34">
        <f t="shared" si="248"/>
        <v>28999400</v>
      </c>
      <c r="O1189" s="34">
        <f t="shared" si="249"/>
        <v>1011277.6572867967</v>
      </c>
      <c r="P1189" s="34">
        <f t="shared" si="250"/>
        <v>-966600</v>
      </c>
      <c r="Q1189" s="60">
        <f t="shared" si="252"/>
        <v>44677.657286796719</v>
      </c>
      <c r="R1189" s="60">
        <f t="shared" si="251"/>
        <v>1011277.6572867967</v>
      </c>
      <c r="S1189" s="61">
        <f t="shared" ref="S1189:S1252" si="257">+R1189/L1189</f>
        <v>3.3747502412293823E-2</v>
      </c>
    </row>
    <row r="1190" spans="1:19" x14ac:dyDescent="0.25">
      <c r="A1190" s="7">
        <v>42821</v>
      </c>
      <c r="B1190" s="8">
        <v>2899.94</v>
      </c>
      <c r="C1190">
        <f>+VLOOKUP($A1190,'USD X Barril WTI'!$A$6060:$B$8189,2,0)</f>
        <v>47.02</v>
      </c>
      <c r="D1190" s="36">
        <f>+IFERROR(VLOOKUP($A1190,'TASA INTERVENCIÓN'!$A$9:$B$4757,2,0),D1189)</f>
        <v>7.0000000000000007E-2</v>
      </c>
      <c r="E1190" s="36">
        <v>0.01</v>
      </c>
      <c r="F1190">
        <f t="shared" si="253"/>
        <v>5.9405940594059459E-2</v>
      </c>
      <c r="G1190">
        <f t="shared" si="254"/>
        <v>1.0143311686810688</v>
      </c>
      <c r="H1190" s="56">
        <f t="shared" ref="H1190:H1253" si="258">+_xlfn.STDEV.S(A1100:A1190)</f>
        <v>26.413380447543375</v>
      </c>
      <c r="I1190" s="55">
        <f t="shared" ref="I1190:I1253" si="259">+(B1190*G1190)+($B$1644*H1190)</f>
        <v>2994.3262902000656</v>
      </c>
      <c r="J1190" s="33">
        <f t="shared" si="255"/>
        <v>3097.7277657286795</v>
      </c>
      <c r="K1190" s="34">
        <f t="shared" si="256"/>
        <v>197.78776572867946</v>
      </c>
      <c r="L1190" s="32">
        <f t="shared" ref="L1190:L1253" si="260">+$L$99*B1098</f>
        <v>29966000</v>
      </c>
      <c r="M1190" s="32">
        <f t="shared" ref="M1190:M1253" si="261">+($L$99*I1098)</f>
        <v>30977277.657286797</v>
      </c>
      <c r="N1190" s="34">
        <f t="shared" ref="N1190:N1253" si="262">+$L$99*B1190</f>
        <v>28999400</v>
      </c>
      <c r="O1190" s="34">
        <f t="shared" ref="O1190:O1253" si="263">+M1190-L1190</f>
        <v>1011277.6572867967</v>
      </c>
      <c r="P1190" s="34">
        <f t="shared" ref="P1190:P1253" si="264">+N1190-L1190</f>
        <v>-966600</v>
      </c>
      <c r="Q1190" s="60">
        <f t="shared" si="252"/>
        <v>44677.657286796719</v>
      </c>
      <c r="R1190" s="60">
        <f t="shared" ref="R1190:R1253" si="265">+M1190-L1190</f>
        <v>1011277.6572867967</v>
      </c>
      <c r="S1190" s="61">
        <f t="shared" si="257"/>
        <v>3.3747502412293823E-2</v>
      </c>
    </row>
    <row r="1191" spans="1:19" x14ac:dyDescent="0.25">
      <c r="A1191" s="7">
        <v>42822</v>
      </c>
      <c r="B1191" s="9">
        <v>2913.48</v>
      </c>
      <c r="C1191">
        <f>+VLOOKUP($A1191,'USD X Barril WTI'!$A$6060:$B$8189,2,0)</f>
        <v>48.36</v>
      </c>
      <c r="D1191" s="36">
        <f>+IFERROR(VLOOKUP($A1191,'TASA INTERVENCIÓN'!$A$9:$B$4757,2,0),D1190)</f>
        <v>7.0000000000000007E-2</v>
      </c>
      <c r="E1191" s="36">
        <v>0.01</v>
      </c>
      <c r="F1191">
        <f t="shared" si="253"/>
        <v>5.9405940594059459E-2</v>
      </c>
      <c r="G1191">
        <f t="shared" si="254"/>
        <v>1.0143311686810688</v>
      </c>
      <c r="H1191" s="56">
        <f t="shared" si="258"/>
        <v>26.413380447543375</v>
      </c>
      <c r="I1191" s="55">
        <f t="shared" si="259"/>
        <v>3008.060334224007</v>
      </c>
      <c r="J1191" s="33">
        <f t="shared" si="255"/>
        <v>3097.7277657286795</v>
      </c>
      <c r="K1191" s="34">
        <f t="shared" si="256"/>
        <v>184.2477657286795</v>
      </c>
      <c r="L1191" s="32">
        <f t="shared" si="260"/>
        <v>29966000</v>
      </c>
      <c r="M1191" s="32">
        <f t="shared" si="261"/>
        <v>30977277.657286797</v>
      </c>
      <c r="N1191" s="34">
        <f t="shared" si="262"/>
        <v>29134800</v>
      </c>
      <c r="O1191" s="34">
        <f t="shared" si="263"/>
        <v>1011277.6572867967</v>
      </c>
      <c r="P1191" s="34">
        <f t="shared" si="264"/>
        <v>-831200</v>
      </c>
      <c r="Q1191" s="60">
        <f t="shared" si="252"/>
        <v>180077.65728679672</v>
      </c>
      <c r="R1191" s="60">
        <f t="shared" si="265"/>
        <v>1011277.6572867967</v>
      </c>
      <c r="S1191" s="61">
        <f t="shared" si="257"/>
        <v>3.3747502412293823E-2</v>
      </c>
    </row>
    <row r="1192" spans="1:19" x14ac:dyDescent="0.25">
      <c r="A1192" s="7">
        <v>42823</v>
      </c>
      <c r="B1192" s="8">
        <v>2911.99</v>
      </c>
      <c r="C1192">
        <f>+VLOOKUP($A1192,'USD X Barril WTI'!$A$6060:$B$8189,2,0)</f>
        <v>49.47</v>
      </c>
      <c r="D1192" s="36">
        <f>+IFERROR(VLOOKUP($A1192,'TASA INTERVENCIÓN'!$A$9:$B$4757,2,0),D1191)</f>
        <v>7.0000000000000007E-2</v>
      </c>
      <c r="E1192" s="36">
        <v>0.01</v>
      </c>
      <c r="F1192">
        <f t="shared" si="253"/>
        <v>5.9405940594059459E-2</v>
      </c>
      <c r="G1192">
        <f t="shared" si="254"/>
        <v>1.0143311686810688</v>
      </c>
      <c r="H1192" s="56">
        <f t="shared" si="258"/>
        <v>26.413380447543375</v>
      </c>
      <c r="I1192" s="55">
        <f t="shared" si="259"/>
        <v>3006.5489807826721</v>
      </c>
      <c r="J1192" s="33">
        <f t="shared" si="255"/>
        <v>3097.7277657286795</v>
      </c>
      <c r="K1192" s="34">
        <f t="shared" si="256"/>
        <v>185.73776572867973</v>
      </c>
      <c r="L1192" s="32">
        <f t="shared" si="260"/>
        <v>29966000</v>
      </c>
      <c r="M1192" s="32">
        <f t="shared" si="261"/>
        <v>30977277.657286797</v>
      </c>
      <c r="N1192" s="34">
        <f t="shared" si="262"/>
        <v>29119899.999999996</v>
      </c>
      <c r="O1192" s="34">
        <f t="shared" si="263"/>
        <v>1011277.6572867967</v>
      </c>
      <c r="P1192" s="34">
        <f t="shared" si="264"/>
        <v>-846100.00000000373</v>
      </c>
      <c r="Q1192" s="60">
        <f t="shared" si="252"/>
        <v>165177.65728679299</v>
      </c>
      <c r="R1192" s="60">
        <f t="shared" si="265"/>
        <v>1011277.6572867967</v>
      </c>
      <c r="S1192" s="61">
        <f t="shared" si="257"/>
        <v>3.3747502412293823E-2</v>
      </c>
    </row>
    <row r="1193" spans="1:19" x14ac:dyDescent="0.25">
      <c r="A1193" s="7">
        <v>42824</v>
      </c>
      <c r="B1193" s="9">
        <v>2888.02</v>
      </c>
      <c r="C1193">
        <f>+VLOOKUP($A1193,'USD X Barril WTI'!$A$6060:$B$8189,2,0)</f>
        <v>50.3</v>
      </c>
      <c r="D1193" s="36">
        <f>+IFERROR(VLOOKUP($A1193,'TASA INTERVENCIÓN'!$A$9:$B$4757,2,0),D1192)</f>
        <v>7.0000000000000007E-2</v>
      </c>
      <c r="E1193" s="36">
        <v>0.01</v>
      </c>
      <c r="F1193">
        <f t="shared" si="253"/>
        <v>5.9405940594059459E-2</v>
      </c>
      <c r="G1193">
        <f t="shared" si="254"/>
        <v>1.0143311686810688</v>
      </c>
      <c r="H1193" s="56">
        <f t="shared" si="258"/>
        <v>26.413380447543375</v>
      </c>
      <c r="I1193" s="55">
        <f t="shared" si="259"/>
        <v>2982.2354626693868</v>
      </c>
      <c r="J1193" s="33">
        <f t="shared" si="255"/>
        <v>3093.8766762244682</v>
      </c>
      <c r="K1193" s="34">
        <f t="shared" si="256"/>
        <v>205.85667622446817</v>
      </c>
      <c r="L1193" s="32">
        <f t="shared" si="260"/>
        <v>29928100</v>
      </c>
      <c r="M1193" s="32">
        <f t="shared" si="261"/>
        <v>30938766.762244683</v>
      </c>
      <c r="N1193" s="34">
        <f t="shared" si="262"/>
        <v>28880200</v>
      </c>
      <c r="O1193" s="34">
        <f t="shared" si="263"/>
        <v>1010666.7622446828</v>
      </c>
      <c r="P1193" s="34">
        <f t="shared" si="264"/>
        <v>-1047900</v>
      </c>
      <c r="Q1193" s="60">
        <f t="shared" si="252"/>
        <v>-37233.237755317241</v>
      </c>
      <c r="R1193" s="60">
        <f t="shared" si="265"/>
        <v>1010666.7622446828</v>
      </c>
      <c r="S1193" s="61">
        <f t="shared" si="257"/>
        <v>3.3769827093757462E-2</v>
      </c>
    </row>
    <row r="1194" spans="1:19" x14ac:dyDescent="0.25">
      <c r="A1194" s="7">
        <v>42825</v>
      </c>
      <c r="B1194" s="8">
        <v>2880.24</v>
      </c>
      <c r="C1194">
        <f>+VLOOKUP($A1194,'USD X Barril WTI'!$A$6060:$B$8189,2,0)</f>
        <v>50.54</v>
      </c>
      <c r="D1194" s="36">
        <f>+IFERROR(VLOOKUP($A1194,'TASA INTERVENCIÓN'!$A$9:$B$4757,2,0),D1193)</f>
        <v>7.0000000000000007E-2</v>
      </c>
      <c r="E1194" s="36">
        <v>0.01</v>
      </c>
      <c r="F1194">
        <f t="shared" si="253"/>
        <v>5.9405940594059459E-2</v>
      </c>
      <c r="G1194">
        <f t="shared" si="254"/>
        <v>1.0143311686810688</v>
      </c>
      <c r="H1194" s="56">
        <f t="shared" si="258"/>
        <v>26.413380447543375</v>
      </c>
      <c r="I1194" s="55">
        <f t="shared" si="259"/>
        <v>2974.3439661770481</v>
      </c>
      <c r="J1194" s="33">
        <f t="shared" si="255"/>
        <v>3121.2204278229706</v>
      </c>
      <c r="K1194" s="34">
        <f t="shared" si="256"/>
        <v>240.9804278229708</v>
      </c>
      <c r="L1194" s="32">
        <f t="shared" si="260"/>
        <v>30197199.999999996</v>
      </c>
      <c r="M1194" s="32">
        <f t="shared" si="261"/>
        <v>31212204.278229706</v>
      </c>
      <c r="N1194" s="34">
        <f t="shared" si="262"/>
        <v>28802399.999999996</v>
      </c>
      <c r="O1194" s="34">
        <f t="shared" si="263"/>
        <v>1015004.2782297097</v>
      </c>
      <c r="P1194" s="34">
        <f t="shared" si="264"/>
        <v>-1394800</v>
      </c>
      <c r="Q1194" s="60">
        <f t="shared" si="252"/>
        <v>-379795.72177029029</v>
      </c>
      <c r="R1194" s="60">
        <f t="shared" si="265"/>
        <v>1015004.2782297097</v>
      </c>
      <c r="S1194" s="61">
        <f t="shared" si="257"/>
        <v>3.3612529579885218E-2</v>
      </c>
    </row>
    <row r="1195" spans="1:19" x14ac:dyDescent="0.25">
      <c r="A1195" s="7">
        <v>42826</v>
      </c>
      <c r="B1195" s="9">
        <v>2885.57</v>
      </c>
      <c r="C1195" t="e">
        <f>+VLOOKUP($A1195,'USD X Barril WTI'!$A$6060:$B$8189,2,0)</f>
        <v>#N/A</v>
      </c>
      <c r="D1195" s="36">
        <f>+IFERROR(VLOOKUP($A1195,'TASA INTERVENCIÓN'!$A$9:$B$4757,2,0),D1194)</f>
        <v>7.0000000000000007E-2</v>
      </c>
      <c r="E1195" s="36">
        <v>0.01</v>
      </c>
      <c r="F1195">
        <f t="shared" si="253"/>
        <v>5.9405940594059459E-2</v>
      </c>
      <c r="G1195">
        <f t="shared" si="254"/>
        <v>1.0143311686810688</v>
      </c>
      <c r="H1195" s="56">
        <f t="shared" si="258"/>
        <v>26.413380447543375</v>
      </c>
      <c r="I1195" s="55">
        <f t="shared" si="259"/>
        <v>2979.7503513061188</v>
      </c>
      <c r="J1195" s="33">
        <f t="shared" si="255"/>
        <v>3101.9040131857528</v>
      </c>
      <c r="K1195" s="34">
        <f t="shared" si="256"/>
        <v>216.33401318575261</v>
      </c>
      <c r="L1195" s="32">
        <f t="shared" si="260"/>
        <v>30007100</v>
      </c>
      <c r="M1195" s="32">
        <f t="shared" si="261"/>
        <v>31019040.131857529</v>
      </c>
      <c r="N1195" s="34">
        <f t="shared" si="262"/>
        <v>28855700</v>
      </c>
      <c r="O1195" s="34">
        <f t="shared" si="263"/>
        <v>1011940.1318575293</v>
      </c>
      <c r="P1195" s="34">
        <f t="shared" si="264"/>
        <v>-1151400</v>
      </c>
      <c r="Q1195" s="60">
        <f t="shared" si="252"/>
        <v>-139459.86814247072</v>
      </c>
      <c r="R1195" s="60">
        <f t="shared" si="265"/>
        <v>1011940.1318575293</v>
      </c>
      <c r="S1195" s="61">
        <f t="shared" si="257"/>
        <v>3.3723356534204545E-2</v>
      </c>
    </row>
    <row r="1196" spans="1:19" x14ac:dyDescent="0.25">
      <c r="A1196" s="7">
        <v>42827</v>
      </c>
      <c r="B1196" s="8">
        <v>2885.57</v>
      </c>
      <c r="C1196" t="e">
        <f>+VLOOKUP($A1196,'USD X Barril WTI'!$A$6060:$B$8189,2,0)</f>
        <v>#N/A</v>
      </c>
      <c r="D1196" s="36">
        <f>+IFERROR(VLOOKUP($A1196,'TASA INTERVENCIÓN'!$A$9:$B$4757,2,0),D1195)</f>
        <v>7.0000000000000007E-2</v>
      </c>
      <c r="E1196" s="36">
        <v>0.01</v>
      </c>
      <c r="F1196">
        <f t="shared" si="253"/>
        <v>5.9405940594059459E-2</v>
      </c>
      <c r="G1196">
        <f t="shared" si="254"/>
        <v>1.0143311686810688</v>
      </c>
      <c r="H1196" s="56">
        <f t="shared" si="258"/>
        <v>26.413380447543375</v>
      </c>
      <c r="I1196" s="55">
        <f t="shared" si="259"/>
        <v>2979.7503513061188</v>
      </c>
      <c r="J1196" s="33">
        <f t="shared" si="255"/>
        <v>3101.9040131857528</v>
      </c>
      <c r="K1196" s="34">
        <f t="shared" si="256"/>
        <v>216.33401318575261</v>
      </c>
      <c r="L1196" s="32">
        <f t="shared" si="260"/>
        <v>30007100</v>
      </c>
      <c r="M1196" s="32">
        <f t="shared" si="261"/>
        <v>31019040.131857529</v>
      </c>
      <c r="N1196" s="34">
        <f t="shared" si="262"/>
        <v>28855700</v>
      </c>
      <c r="O1196" s="34">
        <f t="shared" si="263"/>
        <v>1011940.1318575293</v>
      </c>
      <c r="P1196" s="34">
        <f t="shared" si="264"/>
        <v>-1151400</v>
      </c>
      <c r="Q1196" s="60">
        <f t="shared" ref="Q1196:Q1259" si="266">+IF(P1196&gt;0,M1196-L1196,O1196+P1196)</f>
        <v>-139459.86814247072</v>
      </c>
      <c r="R1196" s="60">
        <f t="shared" si="265"/>
        <v>1011940.1318575293</v>
      </c>
      <c r="S1196" s="61">
        <f t="shared" si="257"/>
        <v>3.3723356534204545E-2</v>
      </c>
    </row>
    <row r="1197" spans="1:19" x14ac:dyDescent="0.25">
      <c r="A1197" s="7">
        <v>42828</v>
      </c>
      <c r="B1197" s="9">
        <v>2885.57</v>
      </c>
      <c r="C1197">
        <f>+VLOOKUP($A1197,'USD X Barril WTI'!$A$6060:$B$8189,2,0)</f>
        <v>50.25</v>
      </c>
      <c r="D1197" s="36">
        <f>+IFERROR(VLOOKUP($A1197,'TASA INTERVENCIÓN'!$A$9:$B$4757,2,0),D1196)</f>
        <v>7.0000000000000007E-2</v>
      </c>
      <c r="E1197" s="36">
        <v>0.01</v>
      </c>
      <c r="F1197">
        <f t="shared" si="253"/>
        <v>5.9405940594059459E-2</v>
      </c>
      <c r="G1197">
        <f t="shared" si="254"/>
        <v>1.0143311686810688</v>
      </c>
      <c r="H1197" s="56">
        <f t="shared" si="258"/>
        <v>26.413380447543375</v>
      </c>
      <c r="I1197" s="55">
        <f t="shared" si="259"/>
        <v>2979.7503513061188</v>
      </c>
      <c r="J1197" s="33">
        <f t="shared" si="255"/>
        <v>3101.9040131857528</v>
      </c>
      <c r="K1197" s="34">
        <f t="shared" si="256"/>
        <v>216.33401318575261</v>
      </c>
      <c r="L1197" s="32">
        <f t="shared" si="260"/>
        <v>30007100</v>
      </c>
      <c r="M1197" s="32">
        <f t="shared" si="261"/>
        <v>31019040.131857529</v>
      </c>
      <c r="N1197" s="34">
        <f t="shared" si="262"/>
        <v>28855700</v>
      </c>
      <c r="O1197" s="34">
        <f t="shared" si="263"/>
        <v>1011940.1318575293</v>
      </c>
      <c r="P1197" s="34">
        <f t="shared" si="264"/>
        <v>-1151400</v>
      </c>
      <c r="Q1197" s="60">
        <f t="shared" si="266"/>
        <v>-139459.86814247072</v>
      </c>
      <c r="R1197" s="60">
        <f t="shared" si="265"/>
        <v>1011940.1318575293</v>
      </c>
      <c r="S1197" s="61">
        <f t="shared" si="257"/>
        <v>3.3723356534204545E-2</v>
      </c>
    </row>
    <row r="1198" spans="1:19" x14ac:dyDescent="0.25">
      <c r="A1198" s="7">
        <v>42829</v>
      </c>
      <c r="B1198" s="8">
        <v>2866.87</v>
      </c>
      <c r="C1198">
        <f>+VLOOKUP($A1198,'USD X Barril WTI'!$A$6060:$B$8189,2,0)</f>
        <v>50.99</v>
      </c>
      <c r="D1198" s="36">
        <f>+IFERROR(VLOOKUP($A1198,'TASA INTERVENCIÓN'!$A$9:$B$4757,2,0),D1197)</f>
        <v>7.0000000000000007E-2</v>
      </c>
      <c r="E1198" s="36">
        <v>0.01</v>
      </c>
      <c r="F1198">
        <f t="shared" si="253"/>
        <v>5.9405940594059459E-2</v>
      </c>
      <c r="G1198">
        <f t="shared" si="254"/>
        <v>1.0143311686810688</v>
      </c>
      <c r="H1198" s="56">
        <f t="shared" si="258"/>
        <v>26.413380447543375</v>
      </c>
      <c r="I1198" s="55">
        <f t="shared" si="259"/>
        <v>2960.7823584517823</v>
      </c>
      <c r="J1198" s="33">
        <f t="shared" si="255"/>
        <v>3101.9040131857528</v>
      </c>
      <c r="K1198" s="34">
        <f t="shared" si="256"/>
        <v>235.03401318575288</v>
      </c>
      <c r="L1198" s="32">
        <f t="shared" si="260"/>
        <v>30007100</v>
      </c>
      <c r="M1198" s="32">
        <f t="shared" si="261"/>
        <v>31019040.131857529</v>
      </c>
      <c r="N1198" s="34">
        <f t="shared" si="262"/>
        <v>28668700</v>
      </c>
      <c r="O1198" s="34">
        <f t="shared" si="263"/>
        <v>1011940.1318575293</v>
      </c>
      <c r="P1198" s="34">
        <f t="shared" si="264"/>
        <v>-1338400</v>
      </c>
      <c r="Q1198" s="60">
        <f t="shared" si="266"/>
        <v>-326459.86814247072</v>
      </c>
      <c r="R1198" s="60">
        <f t="shared" si="265"/>
        <v>1011940.1318575293</v>
      </c>
      <c r="S1198" s="61">
        <f t="shared" si="257"/>
        <v>3.3723356534204545E-2</v>
      </c>
    </row>
    <row r="1199" spans="1:19" x14ac:dyDescent="0.25">
      <c r="A1199" s="7">
        <v>42830</v>
      </c>
      <c r="B1199" s="9">
        <v>2869.32</v>
      </c>
      <c r="C1199">
        <f>+VLOOKUP($A1199,'USD X Barril WTI'!$A$6060:$B$8189,2,0)</f>
        <v>51.14</v>
      </c>
      <c r="D1199" s="36">
        <f>+IFERROR(VLOOKUP($A1199,'TASA INTERVENCIÓN'!$A$9:$B$4757,2,0),D1198)</f>
        <v>7.0000000000000007E-2</v>
      </c>
      <c r="E1199" s="36">
        <v>0.01</v>
      </c>
      <c r="F1199">
        <f t="shared" si="253"/>
        <v>5.9405940594059459E-2</v>
      </c>
      <c r="G1199">
        <f t="shared" si="254"/>
        <v>1.0143311686810688</v>
      </c>
      <c r="H1199" s="56">
        <f t="shared" si="258"/>
        <v>26.413380447543375</v>
      </c>
      <c r="I1199" s="55">
        <f t="shared" si="259"/>
        <v>2963.2674698150513</v>
      </c>
      <c r="J1199" s="33">
        <f t="shared" si="255"/>
        <v>3101.9040131857528</v>
      </c>
      <c r="K1199" s="34">
        <f t="shared" si="256"/>
        <v>232.58401318575261</v>
      </c>
      <c r="L1199" s="32">
        <f t="shared" si="260"/>
        <v>30007100</v>
      </c>
      <c r="M1199" s="32">
        <f t="shared" si="261"/>
        <v>31019040.131857529</v>
      </c>
      <c r="N1199" s="34">
        <f t="shared" si="262"/>
        <v>28693200</v>
      </c>
      <c r="O1199" s="34">
        <f t="shared" si="263"/>
        <v>1011940.1318575293</v>
      </c>
      <c r="P1199" s="34">
        <f t="shared" si="264"/>
        <v>-1313900</v>
      </c>
      <c r="Q1199" s="60">
        <f t="shared" si="266"/>
        <v>-301959.86814247072</v>
      </c>
      <c r="R1199" s="60">
        <f t="shared" si="265"/>
        <v>1011940.1318575293</v>
      </c>
      <c r="S1199" s="61">
        <f t="shared" si="257"/>
        <v>3.3723356534204545E-2</v>
      </c>
    </row>
    <row r="1200" spans="1:19" x14ac:dyDescent="0.25">
      <c r="A1200" s="7">
        <v>42831</v>
      </c>
      <c r="B1200" s="8">
        <v>2857.65</v>
      </c>
      <c r="C1200">
        <f>+VLOOKUP($A1200,'USD X Barril WTI'!$A$6060:$B$8189,2,0)</f>
        <v>51.69</v>
      </c>
      <c r="D1200" s="36">
        <f>+IFERROR(VLOOKUP($A1200,'TASA INTERVENCIÓN'!$A$9:$B$4757,2,0),D1199)</f>
        <v>7.0000000000000007E-2</v>
      </c>
      <c r="E1200" s="36">
        <v>0.01</v>
      </c>
      <c r="F1200">
        <f t="shared" si="253"/>
        <v>5.9405940594059459E-2</v>
      </c>
      <c r="G1200">
        <f t="shared" si="254"/>
        <v>1.0143311686810688</v>
      </c>
      <c r="H1200" s="56">
        <f t="shared" si="258"/>
        <v>26.413380447543375</v>
      </c>
      <c r="I1200" s="55">
        <f t="shared" si="259"/>
        <v>2951.4302250765431</v>
      </c>
      <c r="J1200" s="33">
        <f t="shared" si="255"/>
        <v>3081.9372826428107</v>
      </c>
      <c r="K1200" s="34">
        <f t="shared" si="256"/>
        <v>224.28728264281062</v>
      </c>
      <c r="L1200" s="32">
        <f t="shared" si="260"/>
        <v>29810600</v>
      </c>
      <c r="M1200" s="32">
        <f t="shared" si="261"/>
        <v>30819372.826428108</v>
      </c>
      <c r="N1200" s="34">
        <f t="shared" si="262"/>
        <v>28576500</v>
      </c>
      <c r="O1200" s="34">
        <f t="shared" si="263"/>
        <v>1008772.8264281079</v>
      </c>
      <c r="P1200" s="34">
        <f t="shared" si="264"/>
        <v>-1234100</v>
      </c>
      <c r="Q1200" s="60">
        <f t="shared" si="266"/>
        <v>-225327.17357189208</v>
      </c>
      <c r="R1200" s="60">
        <f t="shared" si="265"/>
        <v>1008772.8264281079</v>
      </c>
      <c r="S1200" s="61">
        <f t="shared" si="257"/>
        <v>3.3839400294798087E-2</v>
      </c>
    </row>
    <row r="1201" spans="1:19" x14ac:dyDescent="0.25">
      <c r="A1201" s="7">
        <v>42832</v>
      </c>
      <c r="B1201" s="9">
        <v>2853.1</v>
      </c>
      <c r="C1201">
        <f>+VLOOKUP($A1201,'USD X Barril WTI'!$A$6060:$B$8189,2,0)</f>
        <v>52.25</v>
      </c>
      <c r="D1201" s="36">
        <f>+IFERROR(VLOOKUP($A1201,'TASA INTERVENCIÓN'!$A$9:$B$4757,2,0),D1200)</f>
        <v>7.0000000000000007E-2</v>
      </c>
      <c r="E1201" s="36">
        <v>0.01</v>
      </c>
      <c r="F1201">
        <f t="shared" si="253"/>
        <v>5.9405940594059459E-2</v>
      </c>
      <c r="G1201">
        <f t="shared" si="254"/>
        <v>1.0143311686810688</v>
      </c>
      <c r="H1201" s="56">
        <f t="shared" si="258"/>
        <v>26.413380447543375</v>
      </c>
      <c r="I1201" s="55">
        <f t="shared" si="259"/>
        <v>2946.8150182590439</v>
      </c>
      <c r="J1201" s="33">
        <f t="shared" si="255"/>
        <v>3065.9842205805112</v>
      </c>
      <c r="K1201" s="34">
        <f t="shared" si="256"/>
        <v>212.88422058051128</v>
      </c>
      <c r="L1201" s="32">
        <f t="shared" si="260"/>
        <v>29653600</v>
      </c>
      <c r="M1201" s="32">
        <f t="shared" si="261"/>
        <v>30659842.205805112</v>
      </c>
      <c r="N1201" s="34">
        <f t="shared" si="262"/>
        <v>28531000</v>
      </c>
      <c r="O1201" s="34">
        <f t="shared" si="263"/>
        <v>1006242.2058051117</v>
      </c>
      <c r="P1201" s="34">
        <f t="shared" si="264"/>
        <v>-1122600</v>
      </c>
      <c r="Q1201" s="60">
        <f t="shared" si="266"/>
        <v>-116357.79419488832</v>
      </c>
      <c r="R1201" s="60">
        <f t="shared" si="265"/>
        <v>1006242.2058051117</v>
      </c>
      <c r="S1201" s="61">
        <f t="shared" si="257"/>
        <v>3.3933222468945146E-2</v>
      </c>
    </row>
    <row r="1202" spans="1:19" x14ac:dyDescent="0.25">
      <c r="A1202" s="7">
        <v>42833</v>
      </c>
      <c r="B1202" s="8">
        <v>2858</v>
      </c>
      <c r="C1202" t="e">
        <f>+VLOOKUP($A1202,'USD X Barril WTI'!$A$6060:$B$8189,2,0)</f>
        <v>#N/A</v>
      </c>
      <c r="D1202" s="36">
        <f>+IFERROR(VLOOKUP($A1202,'TASA INTERVENCIÓN'!$A$9:$B$4757,2,0),D1201)</f>
        <v>7.0000000000000007E-2</v>
      </c>
      <c r="E1202" s="36">
        <v>0.01</v>
      </c>
      <c r="F1202">
        <f t="shared" si="253"/>
        <v>5.9405940594059459E-2</v>
      </c>
      <c r="G1202">
        <f t="shared" si="254"/>
        <v>1.0143311686810688</v>
      </c>
      <c r="H1202" s="56">
        <f t="shared" si="258"/>
        <v>26.413380447543375</v>
      </c>
      <c r="I1202" s="55">
        <f t="shared" si="259"/>
        <v>2951.7852409855814</v>
      </c>
      <c r="J1202" s="33">
        <f t="shared" si="255"/>
        <v>3041.3128609070945</v>
      </c>
      <c r="K1202" s="34">
        <f t="shared" si="256"/>
        <v>183.31286090709455</v>
      </c>
      <c r="L1202" s="32">
        <f t="shared" si="260"/>
        <v>29410800</v>
      </c>
      <c r="M1202" s="32">
        <f t="shared" si="261"/>
        <v>30413128.609070946</v>
      </c>
      <c r="N1202" s="34">
        <f t="shared" si="262"/>
        <v>28580000</v>
      </c>
      <c r="O1202" s="34">
        <f t="shared" si="263"/>
        <v>1002328.6090709455</v>
      </c>
      <c r="P1202" s="34">
        <f t="shared" si="264"/>
        <v>-830800</v>
      </c>
      <c r="Q1202" s="60">
        <f t="shared" si="266"/>
        <v>171528.60907094553</v>
      </c>
      <c r="R1202" s="60">
        <f t="shared" si="265"/>
        <v>1002328.6090709455</v>
      </c>
      <c r="S1202" s="61">
        <f t="shared" si="257"/>
        <v>3.4080290541941921E-2</v>
      </c>
    </row>
    <row r="1203" spans="1:19" x14ac:dyDescent="0.25">
      <c r="A1203" s="7">
        <v>42834</v>
      </c>
      <c r="B1203" s="9">
        <v>2858</v>
      </c>
      <c r="C1203" t="e">
        <f>+VLOOKUP($A1203,'USD X Barril WTI'!$A$6060:$B$8189,2,0)</f>
        <v>#N/A</v>
      </c>
      <c r="D1203" s="36">
        <f>+IFERROR(VLOOKUP($A1203,'TASA INTERVENCIÓN'!$A$9:$B$4757,2,0),D1202)</f>
        <v>7.0000000000000007E-2</v>
      </c>
      <c r="E1203" s="36">
        <v>0.01</v>
      </c>
      <c r="F1203">
        <f t="shared" si="253"/>
        <v>5.9405940594059459E-2</v>
      </c>
      <c r="G1203">
        <f t="shared" si="254"/>
        <v>1.0143311686810688</v>
      </c>
      <c r="H1203" s="56">
        <f t="shared" si="258"/>
        <v>26.413380447543375</v>
      </c>
      <c r="I1203" s="55">
        <f t="shared" si="259"/>
        <v>2951.7852409855814</v>
      </c>
      <c r="J1203" s="33">
        <f t="shared" si="255"/>
        <v>3018.887123345633</v>
      </c>
      <c r="K1203" s="34">
        <f t="shared" si="256"/>
        <v>160.88712334563297</v>
      </c>
      <c r="L1203" s="32">
        <f t="shared" si="260"/>
        <v>29190100.000000004</v>
      </c>
      <c r="M1203" s="32">
        <f t="shared" si="261"/>
        <v>30188871.233456329</v>
      </c>
      <c r="N1203" s="34">
        <f t="shared" si="262"/>
        <v>28580000</v>
      </c>
      <c r="O1203" s="34">
        <f t="shared" si="263"/>
        <v>998771.23345632479</v>
      </c>
      <c r="P1203" s="34">
        <f t="shared" si="264"/>
        <v>-610100.00000000373</v>
      </c>
      <c r="Q1203" s="60">
        <f t="shared" si="266"/>
        <v>388671.23345632106</v>
      </c>
      <c r="R1203" s="60">
        <f t="shared" si="265"/>
        <v>998771.23345632479</v>
      </c>
      <c r="S1203" s="61">
        <f t="shared" si="257"/>
        <v>3.421609495878139E-2</v>
      </c>
    </row>
    <row r="1204" spans="1:19" x14ac:dyDescent="0.25">
      <c r="A1204" s="7">
        <v>42835</v>
      </c>
      <c r="B1204" s="8">
        <v>2858</v>
      </c>
      <c r="C1204">
        <f>+VLOOKUP($A1204,'USD X Barril WTI'!$A$6060:$B$8189,2,0)</f>
        <v>53.06</v>
      </c>
      <c r="D1204" s="36">
        <f>+IFERROR(VLOOKUP($A1204,'TASA INTERVENCIÓN'!$A$9:$B$4757,2,0),D1203)</f>
        <v>7.0000000000000007E-2</v>
      </c>
      <c r="E1204" s="36">
        <v>0.01</v>
      </c>
      <c r="F1204">
        <f t="shared" si="253"/>
        <v>5.9405940594059459E-2</v>
      </c>
      <c r="G1204">
        <f t="shared" si="254"/>
        <v>1.0143311686810688</v>
      </c>
      <c r="H1204" s="56">
        <f t="shared" si="258"/>
        <v>26.413380447543375</v>
      </c>
      <c r="I1204" s="55">
        <f t="shared" si="259"/>
        <v>2951.7852409855814</v>
      </c>
      <c r="J1204" s="33">
        <f t="shared" si="255"/>
        <v>3018.887123345633</v>
      </c>
      <c r="K1204" s="34">
        <f t="shared" si="256"/>
        <v>160.88712334563297</v>
      </c>
      <c r="L1204" s="32">
        <f t="shared" si="260"/>
        <v>29190100.000000004</v>
      </c>
      <c r="M1204" s="32">
        <f t="shared" si="261"/>
        <v>30188871.233456329</v>
      </c>
      <c r="N1204" s="34">
        <f t="shared" si="262"/>
        <v>28580000</v>
      </c>
      <c r="O1204" s="34">
        <f t="shared" si="263"/>
        <v>998771.23345632479</v>
      </c>
      <c r="P1204" s="34">
        <f t="shared" si="264"/>
        <v>-610100.00000000373</v>
      </c>
      <c r="Q1204" s="60">
        <f t="shared" si="266"/>
        <v>388671.23345632106</v>
      </c>
      <c r="R1204" s="60">
        <f t="shared" si="265"/>
        <v>998771.23345632479</v>
      </c>
      <c r="S1204" s="61">
        <f t="shared" si="257"/>
        <v>3.421609495878139E-2</v>
      </c>
    </row>
    <row r="1205" spans="1:19" x14ac:dyDescent="0.25">
      <c r="A1205" s="7">
        <v>42836</v>
      </c>
      <c r="B1205" s="9">
        <v>2867.13</v>
      </c>
      <c r="C1205">
        <f>+VLOOKUP($A1205,'USD X Barril WTI'!$A$6060:$B$8189,2,0)</f>
        <v>53.38</v>
      </c>
      <c r="D1205" s="36">
        <f>+IFERROR(VLOOKUP($A1205,'TASA INTERVENCIÓN'!$A$9:$B$4757,2,0),D1204)</f>
        <v>7.0000000000000007E-2</v>
      </c>
      <c r="E1205" s="36">
        <v>0.01</v>
      </c>
      <c r="F1205">
        <f t="shared" si="253"/>
        <v>5.9405940594059459E-2</v>
      </c>
      <c r="G1205">
        <f t="shared" si="254"/>
        <v>1.0143311686810688</v>
      </c>
      <c r="H1205" s="56">
        <f t="shared" si="258"/>
        <v>26.413380447543375</v>
      </c>
      <c r="I1205" s="55">
        <f t="shared" si="259"/>
        <v>2961.0460845556395</v>
      </c>
      <c r="J1205" s="33">
        <f t="shared" si="255"/>
        <v>3018.887123345633</v>
      </c>
      <c r="K1205" s="34">
        <f t="shared" si="256"/>
        <v>151.75712334563286</v>
      </c>
      <c r="L1205" s="32">
        <f t="shared" si="260"/>
        <v>29190100.000000004</v>
      </c>
      <c r="M1205" s="32">
        <f t="shared" si="261"/>
        <v>30188871.233456329</v>
      </c>
      <c r="N1205" s="34">
        <f t="shared" si="262"/>
        <v>28671300</v>
      </c>
      <c r="O1205" s="34">
        <f t="shared" si="263"/>
        <v>998771.23345632479</v>
      </c>
      <c r="P1205" s="34">
        <f t="shared" si="264"/>
        <v>-518800.00000000373</v>
      </c>
      <c r="Q1205" s="60">
        <f t="shared" si="266"/>
        <v>479971.23345632106</v>
      </c>
      <c r="R1205" s="60">
        <f t="shared" si="265"/>
        <v>998771.23345632479</v>
      </c>
      <c r="S1205" s="61">
        <f t="shared" si="257"/>
        <v>3.421609495878139E-2</v>
      </c>
    </row>
    <row r="1206" spans="1:19" x14ac:dyDescent="0.25">
      <c r="A1206" s="7">
        <v>42837</v>
      </c>
      <c r="B1206" s="8">
        <v>2868.6</v>
      </c>
      <c r="C1206">
        <f>+VLOOKUP($A1206,'USD X Barril WTI'!$A$6060:$B$8189,2,0)</f>
        <v>53.12</v>
      </c>
      <c r="D1206" s="36">
        <f>+IFERROR(VLOOKUP($A1206,'TASA INTERVENCIÓN'!$A$9:$B$4757,2,0),D1205)</f>
        <v>7.0000000000000007E-2</v>
      </c>
      <c r="E1206" s="36">
        <v>0.01</v>
      </c>
      <c r="F1206">
        <f t="shared" si="253"/>
        <v>5.9405940594059459E-2</v>
      </c>
      <c r="G1206">
        <f t="shared" si="254"/>
        <v>1.0143311686810688</v>
      </c>
      <c r="H1206" s="56">
        <f t="shared" si="258"/>
        <v>26.413380447543375</v>
      </c>
      <c r="I1206" s="55">
        <f t="shared" si="259"/>
        <v>2962.5371513736004</v>
      </c>
      <c r="J1206" s="33">
        <f t="shared" si="255"/>
        <v>3018.887123345633</v>
      </c>
      <c r="K1206" s="34">
        <f t="shared" si="256"/>
        <v>150.28712334563306</v>
      </c>
      <c r="L1206" s="32">
        <f t="shared" si="260"/>
        <v>29190100.000000004</v>
      </c>
      <c r="M1206" s="32">
        <f t="shared" si="261"/>
        <v>30188871.233456329</v>
      </c>
      <c r="N1206" s="34">
        <f t="shared" si="262"/>
        <v>28686000</v>
      </c>
      <c r="O1206" s="34">
        <f t="shared" si="263"/>
        <v>998771.23345632479</v>
      </c>
      <c r="P1206" s="34">
        <f t="shared" si="264"/>
        <v>-504100.00000000373</v>
      </c>
      <c r="Q1206" s="60">
        <f t="shared" si="266"/>
        <v>494671.23345632106</v>
      </c>
      <c r="R1206" s="60">
        <f t="shared" si="265"/>
        <v>998771.23345632479</v>
      </c>
      <c r="S1206" s="61">
        <f t="shared" si="257"/>
        <v>3.421609495878139E-2</v>
      </c>
    </row>
    <row r="1207" spans="1:19" x14ac:dyDescent="0.25">
      <c r="A1207" s="7">
        <v>42838</v>
      </c>
      <c r="B1207" s="9">
        <v>2872.55</v>
      </c>
      <c r="C1207">
        <f>+VLOOKUP($A1207,'USD X Barril WTI'!$A$6060:$B$8189,2,0)</f>
        <v>53.19</v>
      </c>
      <c r="D1207" s="36">
        <f>+IFERROR(VLOOKUP($A1207,'TASA INTERVENCIÓN'!$A$9:$B$4757,2,0),D1206)</f>
        <v>7.0000000000000007E-2</v>
      </c>
      <c r="E1207" s="36">
        <v>0.01</v>
      </c>
      <c r="F1207">
        <f t="shared" si="253"/>
        <v>5.9405940594059459E-2</v>
      </c>
      <c r="G1207">
        <f t="shared" si="254"/>
        <v>1.0143311686810688</v>
      </c>
      <c r="H1207" s="56">
        <f t="shared" si="258"/>
        <v>26.413380447543375</v>
      </c>
      <c r="I1207" s="55">
        <f t="shared" si="259"/>
        <v>2966.5437594898913</v>
      </c>
      <c r="J1207" s="33">
        <f t="shared" si="255"/>
        <v>3049.9701914020497</v>
      </c>
      <c r="K1207" s="34">
        <f t="shared" si="256"/>
        <v>177.42019140204957</v>
      </c>
      <c r="L1207" s="32">
        <f t="shared" si="260"/>
        <v>29496000</v>
      </c>
      <c r="M1207" s="32">
        <f t="shared" si="261"/>
        <v>30499701.914020497</v>
      </c>
      <c r="N1207" s="34">
        <f t="shared" si="262"/>
        <v>28725500</v>
      </c>
      <c r="O1207" s="34">
        <f t="shared" si="263"/>
        <v>1003701.9140204974</v>
      </c>
      <c r="P1207" s="34">
        <f t="shared" si="264"/>
        <v>-770500</v>
      </c>
      <c r="Q1207" s="60">
        <f t="shared" si="266"/>
        <v>233201.91402049735</v>
      </c>
      <c r="R1207" s="60">
        <f t="shared" si="265"/>
        <v>1003701.9140204974</v>
      </c>
      <c r="S1207" s="61">
        <f t="shared" si="257"/>
        <v>3.4028407716995432E-2</v>
      </c>
    </row>
    <row r="1208" spans="1:19" x14ac:dyDescent="0.25">
      <c r="A1208" s="7">
        <v>42839</v>
      </c>
      <c r="B1208" s="8">
        <v>2872.55</v>
      </c>
      <c r="C1208" t="e">
        <f>+VLOOKUP($A1208,'USD X Barril WTI'!$A$6060:$B$8189,2,0)</f>
        <v>#N/A</v>
      </c>
      <c r="D1208" s="36">
        <f>+IFERROR(VLOOKUP($A1208,'TASA INTERVENCIÓN'!$A$9:$B$4757,2,0),D1207)</f>
        <v>7.0000000000000007E-2</v>
      </c>
      <c r="E1208" s="36">
        <v>0.01</v>
      </c>
      <c r="F1208">
        <f t="shared" si="253"/>
        <v>5.9405940594059459E-2</v>
      </c>
      <c r="G1208">
        <f t="shared" si="254"/>
        <v>1.0143311686810688</v>
      </c>
      <c r="H1208" s="56">
        <f t="shared" si="258"/>
        <v>26.413380447543375</v>
      </c>
      <c r="I1208" s="55">
        <f t="shared" si="259"/>
        <v>2966.5437594898913</v>
      </c>
      <c r="J1208" s="33">
        <f t="shared" si="255"/>
        <v>3081.6730918061107</v>
      </c>
      <c r="K1208" s="34">
        <f t="shared" si="256"/>
        <v>209.12309180611055</v>
      </c>
      <c r="L1208" s="32">
        <f t="shared" si="260"/>
        <v>29808000</v>
      </c>
      <c r="M1208" s="32">
        <f t="shared" si="261"/>
        <v>30816730.918061107</v>
      </c>
      <c r="N1208" s="34">
        <f t="shared" si="262"/>
        <v>28725500</v>
      </c>
      <c r="O1208" s="34">
        <f t="shared" si="263"/>
        <v>1008730.9180611074</v>
      </c>
      <c r="P1208" s="34">
        <f t="shared" si="264"/>
        <v>-1082500</v>
      </c>
      <c r="Q1208" s="60">
        <f t="shared" si="266"/>
        <v>-73769.081938892603</v>
      </c>
      <c r="R1208" s="60">
        <f t="shared" si="265"/>
        <v>1008730.9180611074</v>
      </c>
      <c r="S1208" s="61">
        <f t="shared" si="257"/>
        <v>3.3840945989704357E-2</v>
      </c>
    </row>
    <row r="1209" spans="1:19" x14ac:dyDescent="0.25">
      <c r="A1209" s="7">
        <v>42840</v>
      </c>
      <c r="B1209" s="9">
        <v>2872.55</v>
      </c>
      <c r="C1209" t="e">
        <f>+VLOOKUP($A1209,'USD X Barril WTI'!$A$6060:$B$8189,2,0)</f>
        <v>#N/A</v>
      </c>
      <c r="D1209" s="36">
        <f>+IFERROR(VLOOKUP($A1209,'TASA INTERVENCIÓN'!$A$9:$B$4757,2,0),D1208)</f>
        <v>7.0000000000000007E-2</v>
      </c>
      <c r="E1209" s="36">
        <v>0.01</v>
      </c>
      <c r="F1209">
        <f t="shared" si="253"/>
        <v>5.9405940594059459E-2</v>
      </c>
      <c r="G1209">
        <f t="shared" si="254"/>
        <v>1.0143311686810688</v>
      </c>
      <c r="H1209" s="56">
        <f t="shared" si="258"/>
        <v>26.413380447543375</v>
      </c>
      <c r="I1209" s="55">
        <f t="shared" si="259"/>
        <v>2966.5437594898913</v>
      </c>
      <c r="J1209" s="33">
        <f t="shared" si="255"/>
        <v>3030.2473293237545</v>
      </c>
      <c r="K1209" s="34">
        <f t="shared" si="256"/>
        <v>157.69732932375427</v>
      </c>
      <c r="L1209" s="32">
        <f t="shared" si="260"/>
        <v>29301900</v>
      </c>
      <c r="M1209" s="32">
        <f t="shared" si="261"/>
        <v>30302473.293237545</v>
      </c>
      <c r="N1209" s="34">
        <f t="shared" si="262"/>
        <v>28725500</v>
      </c>
      <c r="O1209" s="34">
        <f t="shared" si="263"/>
        <v>1000573.2932375446</v>
      </c>
      <c r="P1209" s="34">
        <f t="shared" si="264"/>
        <v>-576400</v>
      </c>
      <c r="Q1209" s="60">
        <f t="shared" si="266"/>
        <v>424173.2932375446</v>
      </c>
      <c r="R1209" s="60">
        <f t="shared" si="265"/>
        <v>1000573.2932375446</v>
      </c>
      <c r="S1209" s="61">
        <f t="shared" si="257"/>
        <v>3.4147044841376997E-2</v>
      </c>
    </row>
    <row r="1210" spans="1:19" x14ac:dyDescent="0.25">
      <c r="A1210" s="7">
        <v>42841</v>
      </c>
      <c r="B1210" s="8">
        <v>2872.55</v>
      </c>
      <c r="C1210" t="e">
        <f>+VLOOKUP($A1210,'USD X Barril WTI'!$A$6060:$B$8189,2,0)</f>
        <v>#N/A</v>
      </c>
      <c r="D1210" s="36">
        <f>+IFERROR(VLOOKUP($A1210,'TASA INTERVENCIÓN'!$A$9:$B$4757,2,0),D1209)</f>
        <v>7.0000000000000007E-2</v>
      </c>
      <c r="E1210" s="36">
        <v>0.01</v>
      </c>
      <c r="F1210">
        <f t="shared" si="253"/>
        <v>5.9405940594059459E-2</v>
      </c>
      <c r="G1210">
        <f t="shared" si="254"/>
        <v>1.0143311686810688</v>
      </c>
      <c r="H1210" s="56">
        <f t="shared" si="258"/>
        <v>26.413380447543375</v>
      </c>
      <c r="I1210" s="55">
        <f t="shared" si="259"/>
        <v>2966.5437594898913</v>
      </c>
      <c r="J1210" s="33">
        <f t="shared" si="255"/>
        <v>3036.1103336613</v>
      </c>
      <c r="K1210" s="34">
        <f t="shared" si="256"/>
        <v>163.56033366129986</v>
      </c>
      <c r="L1210" s="32">
        <f t="shared" si="260"/>
        <v>29359600</v>
      </c>
      <c r="M1210" s="32">
        <f t="shared" si="261"/>
        <v>30361103.336612999</v>
      </c>
      <c r="N1210" s="34">
        <f t="shared" si="262"/>
        <v>28725500</v>
      </c>
      <c r="O1210" s="34">
        <f t="shared" si="263"/>
        <v>1001503.3366129994</v>
      </c>
      <c r="P1210" s="34">
        <f t="shared" si="264"/>
        <v>-634100</v>
      </c>
      <c r="Q1210" s="60">
        <f t="shared" si="266"/>
        <v>367403.33661299944</v>
      </c>
      <c r="R1210" s="60">
        <f t="shared" si="265"/>
        <v>1001503.3366129994</v>
      </c>
      <c r="S1210" s="61">
        <f t="shared" si="257"/>
        <v>3.4111613803083127E-2</v>
      </c>
    </row>
    <row r="1211" spans="1:19" x14ac:dyDescent="0.25">
      <c r="A1211" s="7">
        <v>42842</v>
      </c>
      <c r="B1211" s="9">
        <v>2872.55</v>
      </c>
      <c r="C1211">
        <f>+VLOOKUP($A1211,'USD X Barril WTI'!$A$6060:$B$8189,2,0)</f>
        <v>52.62</v>
      </c>
      <c r="D1211" s="36">
        <f>+IFERROR(VLOOKUP($A1211,'TASA INTERVENCIÓN'!$A$9:$B$4757,2,0),D1210)</f>
        <v>7.0000000000000007E-2</v>
      </c>
      <c r="E1211" s="36">
        <v>0.01</v>
      </c>
      <c r="F1211">
        <f t="shared" si="253"/>
        <v>5.9405940594059459E-2</v>
      </c>
      <c r="G1211">
        <f t="shared" si="254"/>
        <v>1.0143311686810688</v>
      </c>
      <c r="H1211" s="56">
        <f t="shared" si="258"/>
        <v>26.413380447543375</v>
      </c>
      <c r="I1211" s="55">
        <f t="shared" si="259"/>
        <v>2966.5437594898913</v>
      </c>
      <c r="J1211" s="33">
        <f t="shared" si="255"/>
        <v>3036.1103336613</v>
      </c>
      <c r="K1211" s="34">
        <f t="shared" si="256"/>
        <v>163.56033366129986</v>
      </c>
      <c r="L1211" s="32">
        <f t="shared" si="260"/>
        <v>29359600</v>
      </c>
      <c r="M1211" s="32">
        <f t="shared" si="261"/>
        <v>30361103.336612999</v>
      </c>
      <c r="N1211" s="34">
        <f t="shared" si="262"/>
        <v>28725500</v>
      </c>
      <c r="O1211" s="34">
        <f t="shared" si="263"/>
        <v>1001503.3366129994</v>
      </c>
      <c r="P1211" s="34">
        <f t="shared" si="264"/>
        <v>-634100</v>
      </c>
      <c r="Q1211" s="60">
        <f t="shared" si="266"/>
        <v>367403.33661299944</v>
      </c>
      <c r="R1211" s="60">
        <f t="shared" si="265"/>
        <v>1001503.3366129994</v>
      </c>
      <c r="S1211" s="61">
        <f t="shared" si="257"/>
        <v>3.4111613803083127E-2</v>
      </c>
    </row>
    <row r="1212" spans="1:19" x14ac:dyDescent="0.25">
      <c r="A1212" s="7">
        <v>42843</v>
      </c>
      <c r="B1212" s="8">
        <v>2854.89</v>
      </c>
      <c r="C1212">
        <f>+VLOOKUP($A1212,'USD X Barril WTI'!$A$6060:$B$8189,2,0)</f>
        <v>52.46</v>
      </c>
      <c r="D1212" s="36">
        <f>+IFERROR(VLOOKUP($A1212,'TASA INTERVENCIÓN'!$A$9:$B$4757,2,0),D1211)</f>
        <v>7.0000000000000007E-2</v>
      </c>
      <c r="E1212" s="36">
        <v>0.01</v>
      </c>
      <c r="F1212">
        <f t="shared" si="253"/>
        <v>5.9405940594059459E-2</v>
      </c>
      <c r="G1212">
        <f t="shared" si="254"/>
        <v>1.0143311686810688</v>
      </c>
      <c r="H1212" s="56">
        <f t="shared" si="258"/>
        <v>26.413380447543375</v>
      </c>
      <c r="I1212" s="55">
        <f t="shared" si="259"/>
        <v>2948.630671050983</v>
      </c>
      <c r="J1212" s="33">
        <f t="shared" si="255"/>
        <v>3036.1103336613</v>
      </c>
      <c r="K1212" s="34">
        <f t="shared" si="256"/>
        <v>181.22033366130017</v>
      </c>
      <c r="L1212" s="32">
        <f t="shared" si="260"/>
        <v>29359600</v>
      </c>
      <c r="M1212" s="32">
        <f t="shared" si="261"/>
        <v>30361103.336612999</v>
      </c>
      <c r="N1212" s="34">
        <f t="shared" si="262"/>
        <v>28548900</v>
      </c>
      <c r="O1212" s="34">
        <f t="shared" si="263"/>
        <v>1001503.3366129994</v>
      </c>
      <c r="P1212" s="34">
        <f t="shared" si="264"/>
        <v>-810700</v>
      </c>
      <c r="Q1212" s="60">
        <f t="shared" si="266"/>
        <v>190803.33661299944</v>
      </c>
      <c r="R1212" s="60">
        <f t="shared" si="265"/>
        <v>1001503.3366129994</v>
      </c>
      <c r="S1212" s="61">
        <f t="shared" si="257"/>
        <v>3.4111613803083127E-2</v>
      </c>
    </row>
    <row r="1213" spans="1:19" x14ac:dyDescent="0.25">
      <c r="A1213" s="7">
        <v>42844</v>
      </c>
      <c r="B1213" s="9">
        <v>2837.9</v>
      </c>
      <c r="C1213">
        <f>+VLOOKUP($A1213,'USD X Barril WTI'!$A$6060:$B$8189,2,0)</f>
        <v>50.49</v>
      </c>
      <c r="D1213" s="36">
        <f>+IFERROR(VLOOKUP($A1213,'TASA INTERVENCIÓN'!$A$9:$B$4757,2,0),D1212)</f>
        <v>7.0000000000000007E-2</v>
      </c>
      <c r="E1213" s="36">
        <v>0.01</v>
      </c>
      <c r="F1213">
        <f t="shared" si="253"/>
        <v>5.9405940594059459E-2</v>
      </c>
      <c r="G1213">
        <f t="shared" si="254"/>
        <v>1.0143311686810688</v>
      </c>
      <c r="H1213" s="56">
        <f t="shared" si="258"/>
        <v>26.413380447543375</v>
      </c>
      <c r="I1213" s="55">
        <f t="shared" si="259"/>
        <v>2931.397184495092</v>
      </c>
      <c r="J1213" s="33">
        <f t="shared" si="255"/>
        <v>3036.1103336613</v>
      </c>
      <c r="K1213" s="34">
        <f t="shared" si="256"/>
        <v>198.21033366129996</v>
      </c>
      <c r="L1213" s="32">
        <f t="shared" si="260"/>
        <v>29359600</v>
      </c>
      <c r="M1213" s="32">
        <f t="shared" si="261"/>
        <v>30361103.336612999</v>
      </c>
      <c r="N1213" s="34">
        <f t="shared" si="262"/>
        <v>28379000</v>
      </c>
      <c r="O1213" s="34">
        <f t="shared" si="263"/>
        <v>1001503.3366129994</v>
      </c>
      <c r="P1213" s="34">
        <f t="shared" si="264"/>
        <v>-980600</v>
      </c>
      <c r="Q1213" s="60">
        <f t="shared" si="266"/>
        <v>20903.336612999439</v>
      </c>
      <c r="R1213" s="60">
        <f t="shared" si="265"/>
        <v>1001503.3366129994</v>
      </c>
      <c r="S1213" s="61">
        <f t="shared" si="257"/>
        <v>3.4111613803083127E-2</v>
      </c>
    </row>
    <row r="1214" spans="1:19" x14ac:dyDescent="0.25">
      <c r="A1214" s="7">
        <v>42845</v>
      </c>
      <c r="B1214" s="8">
        <v>2856.48</v>
      </c>
      <c r="C1214">
        <f>+VLOOKUP($A1214,'USD X Barril WTI'!$A$6060:$B$8189,2,0)</f>
        <v>50.26</v>
      </c>
      <c r="D1214" s="36">
        <f>+IFERROR(VLOOKUP($A1214,'TASA INTERVENCIÓN'!$A$9:$B$4757,2,0),D1213)</f>
        <v>7.0000000000000007E-2</v>
      </c>
      <c r="E1214" s="36">
        <v>0.01</v>
      </c>
      <c r="F1214">
        <f t="shared" si="253"/>
        <v>5.9405940594059459E-2</v>
      </c>
      <c r="G1214">
        <f t="shared" si="254"/>
        <v>1.0143311686810688</v>
      </c>
      <c r="H1214" s="56">
        <f t="shared" si="258"/>
        <v>26.413380447543375</v>
      </c>
      <c r="I1214" s="55">
        <f t="shared" si="259"/>
        <v>2950.243457609186</v>
      </c>
      <c r="J1214" s="33">
        <f t="shared" si="255"/>
        <v>3024.7399664971513</v>
      </c>
      <c r="K1214" s="34">
        <f t="shared" si="256"/>
        <v>168.25996649715125</v>
      </c>
      <c r="L1214" s="32">
        <f t="shared" si="260"/>
        <v>29247700</v>
      </c>
      <c r="M1214" s="32">
        <f t="shared" si="261"/>
        <v>30247399.664971512</v>
      </c>
      <c r="N1214" s="34">
        <f t="shared" si="262"/>
        <v>28564800</v>
      </c>
      <c r="O1214" s="34">
        <f t="shared" si="263"/>
        <v>999699.66497151181</v>
      </c>
      <c r="P1214" s="34">
        <f t="shared" si="264"/>
        <v>-682900</v>
      </c>
      <c r="Q1214" s="60">
        <f t="shared" si="266"/>
        <v>316799.66497151181</v>
      </c>
      <c r="R1214" s="60">
        <f t="shared" si="265"/>
        <v>999699.66497151181</v>
      </c>
      <c r="S1214" s="61">
        <f t="shared" si="257"/>
        <v>3.4180454017632561E-2</v>
      </c>
    </row>
    <row r="1215" spans="1:19" x14ac:dyDescent="0.25">
      <c r="A1215" s="7">
        <v>42846</v>
      </c>
      <c r="B1215" s="9">
        <v>2863.39</v>
      </c>
      <c r="C1215">
        <f>+VLOOKUP($A1215,'USD X Barril WTI'!$A$6060:$B$8189,2,0)</f>
        <v>49.64</v>
      </c>
      <c r="D1215" s="36">
        <f>+IFERROR(VLOOKUP($A1215,'TASA INTERVENCIÓN'!$A$9:$B$4757,2,0),D1214)</f>
        <v>7.0000000000000007E-2</v>
      </c>
      <c r="E1215" s="36">
        <v>0.01</v>
      </c>
      <c r="F1215">
        <f t="shared" si="253"/>
        <v>5.9405940594059459E-2</v>
      </c>
      <c r="G1215">
        <f t="shared" si="254"/>
        <v>1.0143311686810688</v>
      </c>
      <c r="H1215" s="56">
        <f t="shared" si="258"/>
        <v>26.413380447543375</v>
      </c>
      <c r="I1215" s="55">
        <f t="shared" si="259"/>
        <v>2957.2524859847722</v>
      </c>
      <c r="J1215" s="33">
        <f t="shared" si="255"/>
        <v>3034.7080899895818</v>
      </c>
      <c r="K1215" s="34">
        <f t="shared" si="256"/>
        <v>171.31808998958195</v>
      </c>
      <c r="L1215" s="32">
        <f t="shared" si="260"/>
        <v>29345800</v>
      </c>
      <c r="M1215" s="32">
        <f t="shared" si="261"/>
        <v>30347080.899895817</v>
      </c>
      <c r="N1215" s="34">
        <f t="shared" si="262"/>
        <v>28633900</v>
      </c>
      <c r="O1215" s="34">
        <f t="shared" si="263"/>
        <v>1001280.899895817</v>
      </c>
      <c r="P1215" s="34">
        <f t="shared" si="264"/>
        <v>-711900</v>
      </c>
      <c r="Q1215" s="60">
        <f t="shared" si="266"/>
        <v>289380.89989581704</v>
      </c>
      <c r="R1215" s="60">
        <f t="shared" si="265"/>
        <v>1001280.899895817</v>
      </c>
      <c r="S1215" s="61">
        <f t="shared" si="257"/>
        <v>3.4120075100894064E-2</v>
      </c>
    </row>
    <row r="1216" spans="1:19" x14ac:dyDescent="0.25">
      <c r="A1216" s="7">
        <v>42847</v>
      </c>
      <c r="B1216" s="8">
        <v>2868.89</v>
      </c>
      <c r="C1216" t="e">
        <f>+VLOOKUP($A1216,'USD X Barril WTI'!$A$6060:$B$8189,2,0)</f>
        <v>#N/A</v>
      </c>
      <c r="D1216" s="36">
        <f>+IFERROR(VLOOKUP($A1216,'TASA INTERVENCIÓN'!$A$9:$B$4757,2,0),D1215)</f>
        <v>7.0000000000000007E-2</v>
      </c>
      <c r="E1216" s="36">
        <v>0.01</v>
      </c>
      <c r="F1216">
        <f t="shared" si="253"/>
        <v>5.9405940594059459E-2</v>
      </c>
      <c r="G1216">
        <f t="shared" si="254"/>
        <v>1.0143311686810688</v>
      </c>
      <c r="H1216" s="56">
        <f t="shared" si="258"/>
        <v>26.413380447543375</v>
      </c>
      <c r="I1216" s="55">
        <f t="shared" si="259"/>
        <v>2962.8313074125181</v>
      </c>
      <c r="J1216" s="33">
        <f t="shared" si="255"/>
        <v>3038.427084075443</v>
      </c>
      <c r="K1216" s="34">
        <f t="shared" si="256"/>
        <v>169.53708407544309</v>
      </c>
      <c r="L1216" s="32">
        <f t="shared" si="260"/>
        <v>29382399.999999996</v>
      </c>
      <c r="M1216" s="32">
        <f t="shared" si="261"/>
        <v>30384270.840754431</v>
      </c>
      <c r="N1216" s="34">
        <f t="shared" si="262"/>
        <v>28688900</v>
      </c>
      <c r="O1216" s="34">
        <f t="shared" si="263"/>
        <v>1001870.8407544345</v>
      </c>
      <c r="P1216" s="34">
        <f t="shared" si="264"/>
        <v>-693499.99999999627</v>
      </c>
      <c r="Q1216" s="60">
        <f t="shared" si="266"/>
        <v>308370.84075443819</v>
      </c>
      <c r="R1216" s="60">
        <f t="shared" si="265"/>
        <v>1001870.8407544345</v>
      </c>
      <c r="S1216" s="61">
        <f t="shared" si="257"/>
        <v>3.4097651681089178E-2</v>
      </c>
    </row>
    <row r="1217" spans="1:19" x14ac:dyDescent="0.25">
      <c r="A1217" s="7">
        <v>42848</v>
      </c>
      <c r="B1217" s="9">
        <v>2868.89</v>
      </c>
      <c r="C1217" t="e">
        <f>+VLOOKUP($A1217,'USD X Barril WTI'!$A$6060:$B$8189,2,0)</f>
        <v>#N/A</v>
      </c>
      <c r="D1217" s="36">
        <f>+IFERROR(VLOOKUP($A1217,'TASA INTERVENCIÓN'!$A$9:$B$4757,2,0),D1216)</f>
        <v>7.0000000000000007E-2</v>
      </c>
      <c r="E1217" s="36">
        <v>0.01</v>
      </c>
      <c r="F1217">
        <f t="shared" si="253"/>
        <v>5.9405940594059459E-2</v>
      </c>
      <c r="G1217">
        <f t="shared" si="254"/>
        <v>1.0143311686810688</v>
      </c>
      <c r="H1217" s="56">
        <f t="shared" si="258"/>
        <v>26.413380447543375</v>
      </c>
      <c r="I1217" s="55">
        <f t="shared" si="259"/>
        <v>2962.8313074125181</v>
      </c>
      <c r="J1217" s="33">
        <f t="shared" si="255"/>
        <v>3027.9305789096111</v>
      </c>
      <c r="K1217" s="34">
        <f t="shared" si="256"/>
        <v>159.04057890961121</v>
      </c>
      <c r="L1217" s="32">
        <f t="shared" si="260"/>
        <v>29279100</v>
      </c>
      <c r="M1217" s="32">
        <f t="shared" si="261"/>
        <v>30279305.78909611</v>
      </c>
      <c r="N1217" s="34">
        <f t="shared" si="262"/>
        <v>28688900</v>
      </c>
      <c r="O1217" s="34">
        <f t="shared" si="263"/>
        <v>1000205.7890961096</v>
      </c>
      <c r="P1217" s="34">
        <f t="shared" si="264"/>
        <v>-590200</v>
      </c>
      <c r="Q1217" s="60">
        <f t="shared" si="266"/>
        <v>410005.78909610957</v>
      </c>
      <c r="R1217" s="60">
        <f t="shared" si="265"/>
        <v>1000205.7890961096</v>
      </c>
      <c r="S1217" s="61">
        <f t="shared" si="257"/>
        <v>3.4161083813918788E-2</v>
      </c>
    </row>
    <row r="1218" spans="1:19" x14ac:dyDescent="0.25">
      <c r="A1218" s="7">
        <v>42849</v>
      </c>
      <c r="B1218" s="8">
        <v>2868.89</v>
      </c>
      <c r="C1218">
        <f>+VLOOKUP($A1218,'USD X Barril WTI'!$A$6060:$B$8189,2,0)</f>
        <v>48.9</v>
      </c>
      <c r="D1218" s="36">
        <f>+IFERROR(VLOOKUP($A1218,'TASA INTERVENCIÓN'!$A$9:$B$4757,2,0),D1217)</f>
        <v>7.0000000000000007E-2</v>
      </c>
      <c r="E1218" s="36">
        <v>0.01</v>
      </c>
      <c r="F1218">
        <f t="shared" si="253"/>
        <v>5.9405940594059459E-2</v>
      </c>
      <c r="G1218">
        <f t="shared" si="254"/>
        <v>1.0143311686810688</v>
      </c>
      <c r="H1218" s="56">
        <f t="shared" si="258"/>
        <v>26.413380447543375</v>
      </c>
      <c r="I1218" s="55">
        <f t="shared" si="259"/>
        <v>2962.8313074125181</v>
      </c>
      <c r="J1218" s="33">
        <f t="shared" si="255"/>
        <v>3027.9305789096111</v>
      </c>
      <c r="K1218" s="34">
        <f t="shared" si="256"/>
        <v>159.04057890961121</v>
      </c>
      <c r="L1218" s="32">
        <f t="shared" si="260"/>
        <v>29279100</v>
      </c>
      <c r="M1218" s="32">
        <f t="shared" si="261"/>
        <v>30279305.78909611</v>
      </c>
      <c r="N1218" s="34">
        <f t="shared" si="262"/>
        <v>28688900</v>
      </c>
      <c r="O1218" s="34">
        <f t="shared" si="263"/>
        <v>1000205.7890961096</v>
      </c>
      <c r="P1218" s="34">
        <f t="shared" si="264"/>
        <v>-590200</v>
      </c>
      <c r="Q1218" s="60">
        <f t="shared" si="266"/>
        <v>410005.78909610957</v>
      </c>
      <c r="R1218" s="60">
        <f t="shared" si="265"/>
        <v>1000205.7890961096</v>
      </c>
      <c r="S1218" s="61">
        <f t="shared" si="257"/>
        <v>3.4161083813918788E-2</v>
      </c>
    </row>
    <row r="1219" spans="1:19" x14ac:dyDescent="0.25">
      <c r="A1219" s="7">
        <v>42850</v>
      </c>
      <c r="B1219" s="9">
        <v>2871.98</v>
      </c>
      <c r="C1219">
        <f>+VLOOKUP($A1219,'USD X Barril WTI'!$A$6060:$B$8189,2,0)</f>
        <v>49.22</v>
      </c>
      <c r="D1219" s="36">
        <f>+IFERROR(VLOOKUP($A1219,'TASA INTERVENCIÓN'!$A$9:$B$4757,2,0),D1218)</f>
        <v>7.0000000000000007E-2</v>
      </c>
      <c r="E1219" s="36">
        <v>0.01</v>
      </c>
      <c r="F1219">
        <f t="shared" si="253"/>
        <v>5.9405940594059459E-2</v>
      </c>
      <c r="G1219">
        <f t="shared" si="254"/>
        <v>1.0143311686810688</v>
      </c>
      <c r="H1219" s="56">
        <f t="shared" si="258"/>
        <v>26.413380447543375</v>
      </c>
      <c r="I1219" s="55">
        <f t="shared" si="259"/>
        <v>2965.9655907237429</v>
      </c>
      <c r="J1219" s="33">
        <f t="shared" si="255"/>
        <v>3027.9305789096111</v>
      </c>
      <c r="K1219" s="34">
        <f t="shared" si="256"/>
        <v>155.95057890961107</v>
      </c>
      <c r="L1219" s="32">
        <f t="shared" si="260"/>
        <v>29279100</v>
      </c>
      <c r="M1219" s="32">
        <f t="shared" si="261"/>
        <v>30279305.78909611</v>
      </c>
      <c r="N1219" s="34">
        <f t="shared" si="262"/>
        <v>28719800</v>
      </c>
      <c r="O1219" s="34">
        <f t="shared" si="263"/>
        <v>1000205.7890961096</v>
      </c>
      <c r="P1219" s="34">
        <f t="shared" si="264"/>
        <v>-559300</v>
      </c>
      <c r="Q1219" s="60">
        <f t="shared" si="266"/>
        <v>440905.78909610957</v>
      </c>
      <c r="R1219" s="60">
        <f t="shared" si="265"/>
        <v>1000205.7890961096</v>
      </c>
      <c r="S1219" s="61">
        <f t="shared" si="257"/>
        <v>3.4161083813918788E-2</v>
      </c>
    </row>
    <row r="1220" spans="1:19" x14ac:dyDescent="0.25">
      <c r="A1220" s="7">
        <v>42851</v>
      </c>
      <c r="B1220" s="8">
        <v>2899.13</v>
      </c>
      <c r="C1220">
        <f>+VLOOKUP($A1220,'USD X Barril WTI'!$A$6060:$B$8189,2,0)</f>
        <v>49.22</v>
      </c>
      <c r="D1220" s="36">
        <f>+IFERROR(VLOOKUP($A1220,'TASA INTERVENCIÓN'!$A$9:$B$4757,2,0),D1219)</f>
        <v>7.0000000000000007E-2</v>
      </c>
      <c r="E1220" s="36">
        <v>0.01</v>
      </c>
      <c r="F1220">
        <f t="shared" si="253"/>
        <v>5.9405940594059459E-2</v>
      </c>
      <c r="G1220">
        <f t="shared" si="254"/>
        <v>1.0143311686810688</v>
      </c>
      <c r="H1220" s="56">
        <f t="shared" si="258"/>
        <v>26.413380447543375</v>
      </c>
      <c r="I1220" s="55">
        <f t="shared" si="259"/>
        <v>2993.5046819534336</v>
      </c>
      <c r="J1220" s="33">
        <f t="shared" si="255"/>
        <v>3008.2382003893972</v>
      </c>
      <c r="K1220" s="34">
        <f t="shared" si="256"/>
        <v>109.1082003893971</v>
      </c>
      <c r="L1220" s="32">
        <f t="shared" si="260"/>
        <v>29085300.000000004</v>
      </c>
      <c r="M1220" s="32">
        <f t="shared" si="261"/>
        <v>30082382.003893971</v>
      </c>
      <c r="N1220" s="34">
        <f t="shared" si="262"/>
        <v>28991300</v>
      </c>
      <c r="O1220" s="34">
        <f t="shared" si="263"/>
        <v>997082.00389396772</v>
      </c>
      <c r="P1220" s="34">
        <f t="shared" si="264"/>
        <v>-94000.000000003725</v>
      </c>
      <c r="Q1220" s="60">
        <f t="shared" si="266"/>
        <v>903082.00389396399</v>
      </c>
      <c r="R1220" s="60">
        <f t="shared" si="265"/>
        <v>997082.00389396772</v>
      </c>
      <c r="S1220" s="61">
        <f t="shared" si="257"/>
        <v>3.4281303747733999E-2</v>
      </c>
    </row>
    <row r="1221" spans="1:19" x14ac:dyDescent="0.25">
      <c r="A1221" s="7">
        <v>42852</v>
      </c>
      <c r="B1221" s="9">
        <v>2928.07</v>
      </c>
      <c r="C1221">
        <f>+VLOOKUP($A1221,'USD X Barril WTI'!$A$6060:$B$8189,2,0)</f>
        <v>48.96</v>
      </c>
      <c r="D1221" s="36">
        <f>+IFERROR(VLOOKUP($A1221,'TASA INTERVENCIÓN'!$A$9:$B$4757,2,0),D1220)</f>
        <v>7.0000000000000007E-2</v>
      </c>
      <c r="E1221" s="36">
        <v>0.01</v>
      </c>
      <c r="F1221">
        <f t="shared" si="253"/>
        <v>5.9405940594059459E-2</v>
      </c>
      <c r="G1221">
        <f t="shared" si="254"/>
        <v>1.0143311686810688</v>
      </c>
      <c r="H1221" s="56">
        <f t="shared" si="258"/>
        <v>26.413380447543375</v>
      </c>
      <c r="I1221" s="55">
        <f t="shared" si="259"/>
        <v>3022.8594259750639</v>
      </c>
      <c r="J1221" s="33">
        <f t="shared" si="255"/>
        <v>3032.096665180658</v>
      </c>
      <c r="K1221" s="34">
        <f t="shared" si="256"/>
        <v>104.0266651806578</v>
      </c>
      <c r="L1221" s="32">
        <f t="shared" si="260"/>
        <v>29320100.000000004</v>
      </c>
      <c r="M1221" s="32">
        <f t="shared" si="261"/>
        <v>30320966.651806578</v>
      </c>
      <c r="N1221" s="34">
        <f t="shared" si="262"/>
        <v>29280700</v>
      </c>
      <c r="O1221" s="34">
        <f t="shared" si="263"/>
        <v>1000866.6518065743</v>
      </c>
      <c r="P1221" s="34">
        <f t="shared" si="264"/>
        <v>-39400.000000003725</v>
      </c>
      <c r="Q1221" s="60">
        <f t="shared" si="266"/>
        <v>961466.65180657059</v>
      </c>
      <c r="R1221" s="60">
        <f t="shared" si="265"/>
        <v>1000866.6518065743</v>
      </c>
      <c r="S1221" s="61">
        <f t="shared" si="257"/>
        <v>3.4135853963887373E-2</v>
      </c>
    </row>
    <row r="1222" spans="1:19" x14ac:dyDescent="0.25">
      <c r="A1222" s="7">
        <v>42853</v>
      </c>
      <c r="B1222" s="8">
        <v>2944.31</v>
      </c>
      <c r="C1222">
        <f>+VLOOKUP($A1222,'USD X Barril WTI'!$A$6060:$B$8189,2,0)</f>
        <v>49.31</v>
      </c>
      <c r="D1222" s="36">
        <f>+IFERROR(VLOOKUP($A1222,'TASA INTERVENCIÓN'!$A$9:$B$4757,2,0),D1221)</f>
        <v>7.0000000000000007E-2</v>
      </c>
      <c r="E1222" s="36">
        <v>0.01</v>
      </c>
      <c r="F1222">
        <f t="shared" si="253"/>
        <v>5.9405940594059459E-2</v>
      </c>
      <c r="G1222">
        <f t="shared" si="254"/>
        <v>1.0143311686810688</v>
      </c>
      <c r="H1222" s="56">
        <f t="shared" si="258"/>
        <v>26.413380447543375</v>
      </c>
      <c r="I1222" s="55">
        <f t="shared" si="259"/>
        <v>3039.3321641544444</v>
      </c>
      <c r="J1222" s="33">
        <f t="shared" si="255"/>
        <v>3027.5444538405877</v>
      </c>
      <c r="K1222" s="34">
        <f t="shared" si="256"/>
        <v>83.234453840587776</v>
      </c>
      <c r="L1222" s="32">
        <f t="shared" si="260"/>
        <v>29275300.000000004</v>
      </c>
      <c r="M1222" s="32">
        <f t="shared" si="261"/>
        <v>30275444.538405877</v>
      </c>
      <c r="N1222" s="34">
        <f t="shared" si="262"/>
        <v>29443100</v>
      </c>
      <c r="O1222" s="34">
        <f t="shared" si="263"/>
        <v>1000144.5384058729</v>
      </c>
      <c r="P1222" s="34">
        <f t="shared" si="264"/>
        <v>167799.99999999627</v>
      </c>
      <c r="Q1222" s="60">
        <f t="shared" si="266"/>
        <v>1000144.5384058729</v>
      </c>
      <c r="R1222" s="60">
        <f t="shared" si="265"/>
        <v>1000144.5384058729</v>
      </c>
      <c r="S1222" s="61">
        <f t="shared" si="257"/>
        <v>3.4163425768681199E-2</v>
      </c>
    </row>
    <row r="1223" spans="1:19" x14ac:dyDescent="0.25">
      <c r="A1223" s="7">
        <v>42854</v>
      </c>
      <c r="B1223" s="9">
        <v>2947.85</v>
      </c>
      <c r="C1223" t="e">
        <f>+VLOOKUP($A1223,'USD X Barril WTI'!$A$6060:$B$8189,2,0)</f>
        <v>#N/A</v>
      </c>
      <c r="D1223" s="36">
        <f>+IFERROR(VLOOKUP($A1223,'TASA INTERVENCIÓN'!$A$9:$B$4757,2,0),D1222)</f>
        <v>7.0000000000000007E-2</v>
      </c>
      <c r="E1223" s="36">
        <v>0.01</v>
      </c>
      <c r="F1223">
        <f t="shared" si="253"/>
        <v>5.9405940594059459E-2</v>
      </c>
      <c r="G1223">
        <f t="shared" si="254"/>
        <v>1.0143311686810688</v>
      </c>
      <c r="H1223" s="56">
        <f t="shared" si="258"/>
        <v>26.413380447543375</v>
      </c>
      <c r="I1223" s="55">
        <f t="shared" si="259"/>
        <v>3042.9228964915751</v>
      </c>
      <c r="J1223" s="33">
        <f t="shared" si="255"/>
        <v>3036.8825837993477</v>
      </c>
      <c r="K1223" s="34">
        <f t="shared" si="256"/>
        <v>89.032583799347776</v>
      </c>
      <c r="L1223" s="32">
        <f t="shared" si="260"/>
        <v>29367199.999999996</v>
      </c>
      <c r="M1223" s="32">
        <f t="shared" si="261"/>
        <v>30368825.837993477</v>
      </c>
      <c r="N1223" s="34">
        <f t="shared" si="262"/>
        <v>29478500</v>
      </c>
      <c r="O1223" s="34">
        <f t="shared" si="263"/>
        <v>1001625.8379934803</v>
      </c>
      <c r="P1223" s="34">
        <f t="shared" si="264"/>
        <v>111300.00000000373</v>
      </c>
      <c r="Q1223" s="60">
        <f t="shared" si="266"/>
        <v>1001625.8379934803</v>
      </c>
      <c r="R1223" s="60">
        <f t="shared" si="265"/>
        <v>1001625.8379934803</v>
      </c>
      <c r="S1223" s="61">
        <f t="shared" si="257"/>
        <v>3.4106957353560445E-2</v>
      </c>
    </row>
    <row r="1224" spans="1:19" x14ac:dyDescent="0.25">
      <c r="A1224" s="7">
        <v>42855</v>
      </c>
      <c r="B1224" s="8">
        <v>2947.85</v>
      </c>
      <c r="C1224" t="e">
        <f>+VLOOKUP($A1224,'USD X Barril WTI'!$A$6060:$B$8189,2,0)</f>
        <v>#N/A</v>
      </c>
      <c r="D1224" s="36">
        <f>+IFERROR(VLOOKUP($A1224,'TASA INTERVENCIÓN'!$A$9:$B$4757,2,0),D1223)</f>
        <v>7.0000000000000007E-2</v>
      </c>
      <c r="E1224" s="36">
        <v>0.01</v>
      </c>
      <c r="F1224">
        <f t="shared" ref="F1224:F1287" si="267">((1+D1224)/(1+E1224))-1</f>
        <v>5.9405940594059459E-2</v>
      </c>
      <c r="G1224">
        <f t="shared" ref="G1224:G1287" si="268">+(1+F1224)^(90/365)</f>
        <v>1.0143311686810688</v>
      </c>
      <c r="H1224" s="56">
        <f t="shared" si="258"/>
        <v>26.413380447543375</v>
      </c>
      <c r="I1224" s="55">
        <f t="shared" si="259"/>
        <v>3042.9228964915751</v>
      </c>
      <c r="J1224" s="33">
        <f t="shared" si="255"/>
        <v>3030.2270069517003</v>
      </c>
      <c r="K1224" s="34">
        <f t="shared" si="256"/>
        <v>82.377006951700423</v>
      </c>
      <c r="L1224" s="32">
        <f t="shared" si="260"/>
        <v>29301700</v>
      </c>
      <c r="M1224" s="32">
        <f t="shared" si="261"/>
        <v>30302270.069517002</v>
      </c>
      <c r="N1224" s="34">
        <f t="shared" si="262"/>
        <v>29478500</v>
      </c>
      <c r="O1224" s="34">
        <f t="shared" si="263"/>
        <v>1000570.0695170015</v>
      </c>
      <c r="P1224" s="34">
        <f t="shared" si="264"/>
        <v>176800</v>
      </c>
      <c r="Q1224" s="60">
        <f t="shared" si="266"/>
        <v>1000570.0695170015</v>
      </c>
      <c r="R1224" s="60">
        <f t="shared" si="265"/>
        <v>1000570.0695170015</v>
      </c>
      <c r="S1224" s="61">
        <f t="shared" si="257"/>
        <v>3.4147167895275755E-2</v>
      </c>
    </row>
    <row r="1225" spans="1:19" x14ac:dyDescent="0.25">
      <c r="A1225" s="7">
        <v>42856</v>
      </c>
      <c r="B1225" s="9">
        <v>2947.85</v>
      </c>
      <c r="C1225">
        <f>+VLOOKUP($A1225,'USD X Barril WTI'!$A$6060:$B$8189,2,0)</f>
        <v>48.83</v>
      </c>
      <c r="D1225" s="36">
        <f>+IFERROR(VLOOKUP($A1225,'TASA INTERVENCIÓN'!$A$9:$B$4757,2,0),D1224)</f>
        <v>7.0000000000000007E-2</v>
      </c>
      <c r="E1225" s="36">
        <v>0.01</v>
      </c>
      <c r="F1225">
        <f t="shared" si="267"/>
        <v>5.9405940594059459E-2</v>
      </c>
      <c r="G1225">
        <f t="shared" si="268"/>
        <v>1.0143311686810688</v>
      </c>
      <c r="H1225" s="56">
        <f t="shared" si="258"/>
        <v>26.413380447543375</v>
      </c>
      <c r="I1225" s="55">
        <f t="shared" si="259"/>
        <v>3042.9228964915751</v>
      </c>
      <c r="J1225" s="33">
        <f t="shared" si="255"/>
        <v>3030.2270069517003</v>
      </c>
      <c r="K1225" s="34">
        <f t="shared" si="256"/>
        <v>82.377006951700423</v>
      </c>
      <c r="L1225" s="32">
        <f t="shared" si="260"/>
        <v>29301700</v>
      </c>
      <c r="M1225" s="32">
        <f t="shared" si="261"/>
        <v>30302270.069517002</v>
      </c>
      <c r="N1225" s="34">
        <f t="shared" si="262"/>
        <v>29478500</v>
      </c>
      <c r="O1225" s="34">
        <f t="shared" si="263"/>
        <v>1000570.0695170015</v>
      </c>
      <c r="P1225" s="34">
        <f t="shared" si="264"/>
        <v>176800</v>
      </c>
      <c r="Q1225" s="60">
        <f t="shared" si="266"/>
        <v>1000570.0695170015</v>
      </c>
      <c r="R1225" s="60">
        <f t="shared" si="265"/>
        <v>1000570.0695170015</v>
      </c>
      <c r="S1225" s="61">
        <f t="shared" si="257"/>
        <v>3.4147167895275755E-2</v>
      </c>
    </row>
    <row r="1226" spans="1:19" x14ac:dyDescent="0.25">
      <c r="A1226" s="7">
        <v>42857</v>
      </c>
      <c r="B1226" s="8">
        <v>2947.85</v>
      </c>
      <c r="C1226">
        <f>+VLOOKUP($A1226,'USD X Barril WTI'!$A$6060:$B$8189,2,0)</f>
        <v>47.65</v>
      </c>
      <c r="D1226" s="36">
        <f>+IFERROR(VLOOKUP($A1226,'TASA INTERVENCIÓN'!$A$9:$B$4757,2,0),D1225)</f>
        <v>6.5000000000000002E-2</v>
      </c>
      <c r="E1226" s="36">
        <v>0.01</v>
      </c>
      <c r="F1226">
        <f t="shared" si="267"/>
        <v>5.4455445544554504E-2</v>
      </c>
      <c r="G1226">
        <f t="shared" si="268"/>
        <v>1.013160371773955</v>
      </c>
      <c r="H1226" s="56">
        <f t="shared" si="258"/>
        <v>26.413380447543375</v>
      </c>
      <c r="I1226" s="55">
        <f t="shared" si="259"/>
        <v>3039.47156282894</v>
      </c>
      <c r="J1226" s="33">
        <f t="shared" si="255"/>
        <v>3030.2270069517003</v>
      </c>
      <c r="K1226" s="34">
        <f t="shared" si="256"/>
        <v>82.377006951700423</v>
      </c>
      <c r="L1226" s="32">
        <f t="shared" si="260"/>
        <v>29301700</v>
      </c>
      <c r="M1226" s="32">
        <f t="shared" si="261"/>
        <v>30302270.069517002</v>
      </c>
      <c r="N1226" s="34">
        <f t="shared" si="262"/>
        <v>29478500</v>
      </c>
      <c r="O1226" s="34">
        <f t="shared" si="263"/>
        <v>1000570.0695170015</v>
      </c>
      <c r="P1226" s="34">
        <f t="shared" si="264"/>
        <v>176800</v>
      </c>
      <c r="Q1226" s="60">
        <f t="shared" si="266"/>
        <v>1000570.0695170015</v>
      </c>
      <c r="R1226" s="60">
        <f t="shared" si="265"/>
        <v>1000570.0695170015</v>
      </c>
      <c r="S1226" s="61">
        <f t="shared" si="257"/>
        <v>3.4147167895275755E-2</v>
      </c>
    </row>
    <row r="1227" spans="1:19" x14ac:dyDescent="0.25">
      <c r="A1227" s="7">
        <v>42858</v>
      </c>
      <c r="B1227" s="9">
        <v>2945.53</v>
      </c>
      <c r="C1227">
        <f>+VLOOKUP($A1227,'USD X Barril WTI'!$A$6060:$B$8189,2,0)</f>
        <v>47.79</v>
      </c>
      <c r="D1227" s="36">
        <f>+IFERROR(VLOOKUP($A1227,'TASA INTERVENCIÓN'!$A$9:$B$4757,2,0),D1226)</f>
        <v>6.5000000000000002E-2</v>
      </c>
      <c r="E1227" s="36">
        <v>0.01</v>
      </c>
      <c r="F1227">
        <f t="shared" si="267"/>
        <v>5.4455445544554504E-2</v>
      </c>
      <c r="G1227">
        <f t="shared" si="268"/>
        <v>1.013160371773955</v>
      </c>
      <c r="H1227" s="56">
        <f t="shared" si="258"/>
        <v>26.413380447543375</v>
      </c>
      <c r="I1227" s="55">
        <f t="shared" si="259"/>
        <v>3037.1210307664246</v>
      </c>
      <c r="J1227" s="33">
        <f t="shared" si="255"/>
        <v>3036.8216166831858</v>
      </c>
      <c r="K1227" s="34">
        <f t="shared" si="256"/>
        <v>91.291616683185566</v>
      </c>
      <c r="L1227" s="32">
        <f t="shared" si="260"/>
        <v>29366600</v>
      </c>
      <c r="M1227" s="32">
        <f t="shared" si="261"/>
        <v>30368216.166831858</v>
      </c>
      <c r="N1227" s="34">
        <f t="shared" si="262"/>
        <v>29455300.000000004</v>
      </c>
      <c r="O1227" s="34">
        <f t="shared" si="263"/>
        <v>1001616.1668318585</v>
      </c>
      <c r="P1227" s="34">
        <f t="shared" si="264"/>
        <v>88700.000000003725</v>
      </c>
      <c r="Q1227" s="60">
        <f t="shared" si="266"/>
        <v>1001616.1668318585</v>
      </c>
      <c r="R1227" s="60">
        <f t="shared" si="265"/>
        <v>1001616.1668318585</v>
      </c>
      <c r="S1227" s="61">
        <f t="shared" si="257"/>
        <v>3.410732488036948E-2</v>
      </c>
    </row>
    <row r="1228" spans="1:19" x14ac:dyDescent="0.25">
      <c r="A1228" s="7">
        <v>42859</v>
      </c>
      <c r="B1228" s="8">
        <v>2930.17</v>
      </c>
      <c r="C1228">
        <f>+VLOOKUP($A1228,'USD X Barril WTI'!$A$6060:$B$8189,2,0)</f>
        <v>45.55</v>
      </c>
      <c r="D1228" s="36">
        <f>+IFERROR(VLOOKUP($A1228,'TASA INTERVENCIÓN'!$A$9:$B$4757,2,0),D1227)</f>
        <v>6.5000000000000002E-2</v>
      </c>
      <c r="E1228" s="36">
        <v>0.01</v>
      </c>
      <c r="F1228">
        <f t="shared" si="267"/>
        <v>5.4455445544554504E-2</v>
      </c>
      <c r="G1228">
        <f t="shared" si="268"/>
        <v>1.013160371773955</v>
      </c>
      <c r="H1228" s="56">
        <f t="shared" si="258"/>
        <v>26.413380447543375</v>
      </c>
      <c r="I1228" s="55">
        <f t="shared" si="259"/>
        <v>3021.5588874559767</v>
      </c>
      <c r="J1228" s="33">
        <f t="shared" si="255"/>
        <v>3021.8237061074192</v>
      </c>
      <c r="K1228" s="34">
        <f t="shared" si="256"/>
        <v>91.653706107419112</v>
      </c>
      <c r="L1228" s="32">
        <f t="shared" si="260"/>
        <v>29219000</v>
      </c>
      <c r="M1228" s="32">
        <f t="shared" si="261"/>
        <v>30218237.061074194</v>
      </c>
      <c r="N1228" s="34">
        <f t="shared" si="262"/>
        <v>29301700</v>
      </c>
      <c r="O1228" s="34">
        <f t="shared" si="263"/>
        <v>999237.06107419357</v>
      </c>
      <c r="P1228" s="34">
        <f t="shared" si="264"/>
        <v>82700</v>
      </c>
      <c r="Q1228" s="60">
        <f t="shared" si="266"/>
        <v>999237.06107419357</v>
      </c>
      <c r="R1228" s="60">
        <f t="shared" si="265"/>
        <v>999237.06107419357</v>
      </c>
      <c r="S1228" s="61">
        <f t="shared" si="257"/>
        <v>3.4198195046859697E-2</v>
      </c>
    </row>
    <row r="1229" spans="1:19" x14ac:dyDescent="0.25">
      <c r="A1229" s="7">
        <v>42860</v>
      </c>
      <c r="B1229" s="9">
        <v>2967.44</v>
      </c>
      <c r="C1229">
        <f>+VLOOKUP($A1229,'USD X Barril WTI'!$A$6060:$B$8189,2,0)</f>
        <v>46.23</v>
      </c>
      <c r="D1229" s="36">
        <f>+IFERROR(VLOOKUP($A1229,'TASA INTERVENCIÓN'!$A$9:$B$4757,2,0),D1228)</f>
        <v>6.5000000000000002E-2</v>
      </c>
      <c r="E1229" s="36">
        <v>0.01</v>
      </c>
      <c r="F1229">
        <f t="shared" si="267"/>
        <v>5.4455445544554504E-2</v>
      </c>
      <c r="G1229">
        <f t="shared" si="268"/>
        <v>1.013160371773955</v>
      </c>
      <c r="H1229" s="56">
        <f t="shared" si="258"/>
        <v>26.413380447543375</v>
      </c>
      <c r="I1229" s="55">
        <f t="shared" si="259"/>
        <v>3059.319374511992</v>
      </c>
      <c r="J1229" s="33">
        <f t="shared" si="255"/>
        <v>3006.459992834682</v>
      </c>
      <c r="K1229" s="34">
        <f t="shared" si="256"/>
        <v>39.019992834681943</v>
      </c>
      <c r="L1229" s="32">
        <f t="shared" si="260"/>
        <v>29067800.000000004</v>
      </c>
      <c r="M1229" s="32">
        <f t="shared" si="261"/>
        <v>30064599.92834682</v>
      </c>
      <c r="N1229" s="34">
        <f t="shared" si="262"/>
        <v>29674400</v>
      </c>
      <c r="O1229" s="34">
        <f t="shared" si="263"/>
        <v>996799.92834681645</v>
      </c>
      <c r="P1229" s="34">
        <f t="shared" si="264"/>
        <v>606599.99999999627</v>
      </c>
      <c r="Q1229" s="60">
        <f t="shared" si="266"/>
        <v>996799.92834681645</v>
      </c>
      <c r="R1229" s="60">
        <f t="shared" si="265"/>
        <v>996799.92834681645</v>
      </c>
      <c r="S1229" s="61">
        <f t="shared" si="257"/>
        <v>3.4292238433827685E-2</v>
      </c>
    </row>
    <row r="1230" spans="1:19" x14ac:dyDescent="0.25">
      <c r="A1230" s="7">
        <v>42861</v>
      </c>
      <c r="B1230" s="8">
        <v>2961.78</v>
      </c>
      <c r="C1230" t="e">
        <f>+VLOOKUP($A1230,'USD X Barril WTI'!$A$6060:$B$8189,2,0)</f>
        <v>#N/A</v>
      </c>
      <c r="D1230" s="36">
        <f>+IFERROR(VLOOKUP($A1230,'TASA INTERVENCIÓN'!$A$9:$B$4757,2,0),D1229)</f>
        <v>6.5000000000000002E-2</v>
      </c>
      <c r="E1230" s="36">
        <v>0.01</v>
      </c>
      <c r="F1230">
        <f t="shared" si="267"/>
        <v>5.4455445544554504E-2</v>
      </c>
      <c r="G1230">
        <f t="shared" si="268"/>
        <v>1.013160371773955</v>
      </c>
      <c r="H1230" s="56">
        <f t="shared" si="258"/>
        <v>26.413380447543375</v>
      </c>
      <c r="I1230" s="55">
        <f t="shared" si="259"/>
        <v>3053.5848868077514</v>
      </c>
      <c r="J1230" s="33">
        <f t="shared" si="255"/>
        <v>2981.4837975804571</v>
      </c>
      <c r="K1230" s="34">
        <f t="shared" si="256"/>
        <v>19.703797580456921</v>
      </c>
      <c r="L1230" s="32">
        <f t="shared" si="260"/>
        <v>28822000</v>
      </c>
      <c r="M1230" s="32">
        <f t="shared" si="261"/>
        <v>29814837.975804571</v>
      </c>
      <c r="N1230" s="34">
        <f t="shared" si="262"/>
        <v>29617800.000000004</v>
      </c>
      <c r="O1230" s="34">
        <f t="shared" si="263"/>
        <v>992837.97580457106</v>
      </c>
      <c r="P1230" s="34">
        <f t="shared" si="264"/>
        <v>795800.00000000373</v>
      </c>
      <c r="Q1230" s="60">
        <f t="shared" si="266"/>
        <v>992837.97580457106</v>
      </c>
      <c r="R1230" s="60">
        <f t="shared" si="265"/>
        <v>992837.97580457106</v>
      </c>
      <c r="S1230" s="61">
        <f t="shared" si="257"/>
        <v>3.4447226972610198E-2</v>
      </c>
    </row>
    <row r="1231" spans="1:19" x14ac:dyDescent="0.25">
      <c r="A1231" s="7">
        <v>42862</v>
      </c>
      <c r="B1231" s="9">
        <v>2961.78</v>
      </c>
      <c r="C1231" t="e">
        <f>+VLOOKUP($A1231,'USD X Barril WTI'!$A$6060:$B$8189,2,0)</f>
        <v>#N/A</v>
      </c>
      <c r="D1231" s="36">
        <f>+IFERROR(VLOOKUP($A1231,'TASA INTERVENCIÓN'!$A$9:$B$4757,2,0),D1230)</f>
        <v>6.5000000000000002E-2</v>
      </c>
      <c r="E1231" s="36">
        <v>0.01</v>
      </c>
      <c r="F1231">
        <f t="shared" si="267"/>
        <v>5.4455445544554504E-2</v>
      </c>
      <c r="G1231">
        <f t="shared" si="268"/>
        <v>1.013160371773955</v>
      </c>
      <c r="H1231" s="56">
        <f t="shared" si="258"/>
        <v>26.413380447543375</v>
      </c>
      <c r="I1231" s="55">
        <f t="shared" si="259"/>
        <v>3053.5848868077514</v>
      </c>
      <c r="J1231" s="33">
        <f t="shared" si="255"/>
        <v>2954.6582664693292</v>
      </c>
      <c r="K1231" s="34">
        <f t="shared" si="256"/>
        <v>-7.1217335306710083</v>
      </c>
      <c r="L1231" s="32">
        <f t="shared" si="260"/>
        <v>28558000</v>
      </c>
      <c r="M1231" s="32">
        <f t="shared" si="261"/>
        <v>29546582.664693292</v>
      </c>
      <c r="N1231" s="34">
        <f t="shared" si="262"/>
        <v>29617800.000000004</v>
      </c>
      <c r="O1231" s="34">
        <f t="shared" si="263"/>
        <v>988582.66469329223</v>
      </c>
      <c r="P1231" s="34">
        <f t="shared" si="264"/>
        <v>1059800.0000000037</v>
      </c>
      <c r="Q1231" s="60">
        <f t="shared" si="266"/>
        <v>988582.66469329223</v>
      </c>
      <c r="R1231" s="60">
        <f t="shared" si="265"/>
        <v>988582.66469329223</v>
      </c>
      <c r="S1231" s="61">
        <f t="shared" si="257"/>
        <v>3.4616663095920312E-2</v>
      </c>
    </row>
    <row r="1232" spans="1:19" x14ac:dyDescent="0.25">
      <c r="A1232" s="7">
        <v>42863</v>
      </c>
      <c r="B1232" s="8">
        <v>2961.78</v>
      </c>
      <c r="C1232">
        <f>+VLOOKUP($A1232,'USD X Barril WTI'!$A$6060:$B$8189,2,0)</f>
        <v>46.46</v>
      </c>
      <c r="D1232" s="36">
        <f>+IFERROR(VLOOKUP($A1232,'TASA INTERVENCIÓN'!$A$9:$B$4757,2,0),D1231)</f>
        <v>6.5000000000000002E-2</v>
      </c>
      <c r="E1232" s="36">
        <v>0.01</v>
      </c>
      <c r="F1232">
        <f t="shared" si="267"/>
        <v>5.4455445544554504E-2</v>
      </c>
      <c r="G1232">
        <f t="shared" si="268"/>
        <v>1.013160371773955</v>
      </c>
      <c r="H1232" s="56">
        <f t="shared" si="258"/>
        <v>26.413380447543375</v>
      </c>
      <c r="I1232" s="55">
        <f t="shared" si="259"/>
        <v>3053.5848868077514</v>
      </c>
      <c r="J1232" s="33">
        <f t="shared" si="255"/>
        <v>2954.6582664693292</v>
      </c>
      <c r="K1232" s="34">
        <f t="shared" si="256"/>
        <v>-7.1217335306710083</v>
      </c>
      <c r="L1232" s="32">
        <f t="shared" si="260"/>
        <v>28558000</v>
      </c>
      <c r="M1232" s="32">
        <f t="shared" si="261"/>
        <v>29546582.664693292</v>
      </c>
      <c r="N1232" s="34">
        <f t="shared" si="262"/>
        <v>29617800.000000004</v>
      </c>
      <c r="O1232" s="34">
        <f t="shared" si="263"/>
        <v>988582.66469329223</v>
      </c>
      <c r="P1232" s="34">
        <f t="shared" si="264"/>
        <v>1059800.0000000037</v>
      </c>
      <c r="Q1232" s="60">
        <f t="shared" si="266"/>
        <v>988582.66469329223</v>
      </c>
      <c r="R1232" s="60">
        <f t="shared" si="265"/>
        <v>988582.66469329223</v>
      </c>
      <c r="S1232" s="61">
        <f t="shared" si="257"/>
        <v>3.4616663095920312E-2</v>
      </c>
    </row>
    <row r="1233" spans="1:19" x14ac:dyDescent="0.25">
      <c r="A1233" s="7">
        <v>42864</v>
      </c>
      <c r="B1233" s="9">
        <v>2959.26</v>
      </c>
      <c r="C1233">
        <f>+VLOOKUP($A1233,'USD X Barril WTI'!$A$6060:$B$8189,2,0)</f>
        <v>45.84</v>
      </c>
      <c r="D1233" s="36">
        <f>+IFERROR(VLOOKUP($A1233,'TASA INTERVENCIÓN'!$A$9:$B$4757,2,0),D1232)</f>
        <v>6.5000000000000002E-2</v>
      </c>
      <c r="E1233" s="36">
        <v>0.01</v>
      </c>
      <c r="F1233">
        <f t="shared" si="267"/>
        <v>5.4455445544554504E-2</v>
      </c>
      <c r="G1233">
        <f t="shared" si="268"/>
        <v>1.013160371773955</v>
      </c>
      <c r="H1233" s="56">
        <f t="shared" si="258"/>
        <v>26.413380447543375</v>
      </c>
      <c r="I1233" s="55">
        <f t="shared" si="259"/>
        <v>3051.0317226708812</v>
      </c>
      <c r="J1233" s="33">
        <f t="shared" si="255"/>
        <v>2954.6582664693292</v>
      </c>
      <c r="K1233" s="34">
        <f t="shared" si="256"/>
        <v>-4.6017335306710265</v>
      </c>
      <c r="L1233" s="32">
        <f t="shared" si="260"/>
        <v>28558000</v>
      </c>
      <c r="M1233" s="32">
        <f t="shared" si="261"/>
        <v>29546582.664693292</v>
      </c>
      <c r="N1233" s="34">
        <f t="shared" si="262"/>
        <v>29592600.000000004</v>
      </c>
      <c r="O1233" s="34">
        <f t="shared" si="263"/>
        <v>988582.66469329223</v>
      </c>
      <c r="P1233" s="34">
        <f t="shared" si="264"/>
        <v>1034600.0000000037</v>
      </c>
      <c r="Q1233" s="60">
        <f t="shared" si="266"/>
        <v>988582.66469329223</v>
      </c>
      <c r="R1233" s="60">
        <f t="shared" si="265"/>
        <v>988582.66469329223</v>
      </c>
      <c r="S1233" s="61">
        <f t="shared" si="257"/>
        <v>3.4616663095920312E-2</v>
      </c>
    </row>
    <row r="1234" spans="1:19" x14ac:dyDescent="0.25">
      <c r="A1234" s="7">
        <v>42865</v>
      </c>
      <c r="B1234" s="8">
        <v>2967.24</v>
      </c>
      <c r="C1234">
        <f>+VLOOKUP($A1234,'USD X Barril WTI'!$A$6060:$B$8189,2,0)</f>
        <v>47.28</v>
      </c>
      <c r="D1234" s="36">
        <f>+IFERROR(VLOOKUP($A1234,'TASA INTERVENCIÓN'!$A$9:$B$4757,2,0),D1233)</f>
        <v>6.5000000000000002E-2</v>
      </c>
      <c r="E1234" s="36">
        <v>0.01</v>
      </c>
      <c r="F1234">
        <f t="shared" si="267"/>
        <v>5.4455445544554504E-2</v>
      </c>
      <c r="G1234">
        <f t="shared" si="268"/>
        <v>1.013160371773955</v>
      </c>
      <c r="H1234" s="56">
        <f t="shared" si="258"/>
        <v>26.413380447543375</v>
      </c>
      <c r="I1234" s="55">
        <f t="shared" si="259"/>
        <v>3059.1167424376367</v>
      </c>
      <c r="J1234" s="33">
        <f t="shared" si="255"/>
        <v>2952.8190917984521</v>
      </c>
      <c r="K1234" s="34">
        <f t="shared" si="256"/>
        <v>-14.420908201547718</v>
      </c>
      <c r="L1234" s="32">
        <f t="shared" si="260"/>
        <v>28539899.999999996</v>
      </c>
      <c r="M1234" s="32">
        <f t="shared" si="261"/>
        <v>29528190.917984519</v>
      </c>
      <c r="N1234" s="34">
        <f t="shared" si="262"/>
        <v>29672399.999999996</v>
      </c>
      <c r="O1234" s="34">
        <f t="shared" si="263"/>
        <v>988290.91798452288</v>
      </c>
      <c r="P1234" s="34">
        <f t="shared" si="264"/>
        <v>1132500</v>
      </c>
      <c r="Q1234" s="60">
        <f t="shared" si="266"/>
        <v>988290.91798452288</v>
      </c>
      <c r="R1234" s="60">
        <f t="shared" si="265"/>
        <v>988290.91798452288</v>
      </c>
      <c r="S1234" s="61">
        <f t="shared" si="257"/>
        <v>3.4628394562858419E-2</v>
      </c>
    </row>
    <row r="1235" spans="1:19" x14ac:dyDescent="0.25">
      <c r="A1235" s="7">
        <v>42866</v>
      </c>
      <c r="B1235" s="9">
        <v>2949.35</v>
      </c>
      <c r="C1235">
        <f>+VLOOKUP($A1235,'USD X Barril WTI'!$A$6060:$B$8189,2,0)</f>
        <v>47.81</v>
      </c>
      <c r="D1235" s="36">
        <f>+IFERROR(VLOOKUP($A1235,'TASA INTERVENCIÓN'!$A$9:$B$4757,2,0),D1234)</f>
        <v>6.5000000000000002E-2</v>
      </c>
      <c r="E1235" s="36">
        <v>0.01</v>
      </c>
      <c r="F1235">
        <f t="shared" si="267"/>
        <v>5.4455445544554504E-2</v>
      </c>
      <c r="G1235">
        <f t="shared" si="268"/>
        <v>1.013160371773955</v>
      </c>
      <c r="H1235" s="56">
        <f t="shared" si="258"/>
        <v>26.413380447543375</v>
      </c>
      <c r="I1235" s="55">
        <f t="shared" si="259"/>
        <v>3040.991303386601</v>
      </c>
      <c r="J1235" s="33">
        <f t="shared" si="255"/>
        <v>2966.8110449575524</v>
      </c>
      <c r="K1235" s="34">
        <f t="shared" si="256"/>
        <v>17.461044957552531</v>
      </c>
      <c r="L1235" s="32">
        <f t="shared" si="260"/>
        <v>28677600.000000004</v>
      </c>
      <c r="M1235" s="32">
        <f t="shared" si="261"/>
        <v>29668110.449575525</v>
      </c>
      <c r="N1235" s="34">
        <f t="shared" si="262"/>
        <v>29493500</v>
      </c>
      <c r="O1235" s="34">
        <f t="shared" si="263"/>
        <v>990510.44957552105</v>
      </c>
      <c r="P1235" s="34">
        <f t="shared" si="264"/>
        <v>815899.99999999627</v>
      </c>
      <c r="Q1235" s="60">
        <f t="shared" si="266"/>
        <v>990510.44957552105</v>
      </c>
      <c r="R1235" s="60">
        <f t="shared" si="265"/>
        <v>990510.44957552105</v>
      </c>
      <c r="S1235" s="61">
        <f t="shared" si="257"/>
        <v>3.4539516890378583E-2</v>
      </c>
    </row>
    <row r="1236" spans="1:19" x14ac:dyDescent="0.25">
      <c r="A1236" s="7">
        <v>42867</v>
      </c>
      <c r="B1236" s="8">
        <v>2933.92</v>
      </c>
      <c r="C1236">
        <f>+VLOOKUP($A1236,'USD X Barril WTI'!$A$6060:$B$8189,2,0)</f>
        <v>47.83</v>
      </c>
      <c r="D1236" s="36">
        <f>+IFERROR(VLOOKUP($A1236,'TASA INTERVENCIÓN'!$A$9:$B$4757,2,0),D1235)</f>
        <v>6.5000000000000002E-2</v>
      </c>
      <c r="E1236" s="36">
        <v>0.01</v>
      </c>
      <c r="F1236">
        <f t="shared" si="267"/>
        <v>5.4455445544554504E-2</v>
      </c>
      <c r="G1236">
        <f t="shared" si="268"/>
        <v>1.013160371773955</v>
      </c>
      <c r="H1236" s="56">
        <f t="shared" si="258"/>
        <v>26.413380447543375</v>
      </c>
      <c r="I1236" s="55">
        <f t="shared" si="259"/>
        <v>3025.3582388501291</v>
      </c>
      <c r="J1236" s="33">
        <f t="shared" si="255"/>
        <v>2978.7301161671558</v>
      </c>
      <c r="K1236" s="34">
        <f t="shared" si="256"/>
        <v>44.810116167155684</v>
      </c>
      <c r="L1236" s="32">
        <f t="shared" si="260"/>
        <v>28794899.999999996</v>
      </c>
      <c r="M1236" s="32">
        <f t="shared" si="261"/>
        <v>29787301.161671557</v>
      </c>
      <c r="N1236" s="34">
        <f t="shared" si="262"/>
        <v>29339200</v>
      </c>
      <c r="O1236" s="34">
        <f t="shared" si="263"/>
        <v>992401.16167156026</v>
      </c>
      <c r="P1236" s="34">
        <f t="shared" si="264"/>
        <v>544300.00000000373</v>
      </c>
      <c r="Q1236" s="60">
        <f t="shared" si="266"/>
        <v>992401.16167156026</v>
      </c>
      <c r="R1236" s="60">
        <f t="shared" si="265"/>
        <v>992401.16167156026</v>
      </c>
      <c r="S1236" s="61">
        <f t="shared" si="257"/>
        <v>3.4464476753576515E-2</v>
      </c>
    </row>
    <row r="1237" spans="1:19" x14ac:dyDescent="0.25">
      <c r="A1237" s="7">
        <v>42868</v>
      </c>
      <c r="B1237" s="9">
        <v>2918.69</v>
      </c>
      <c r="C1237" t="e">
        <f>+VLOOKUP($A1237,'USD X Barril WTI'!$A$6060:$B$8189,2,0)</f>
        <v>#N/A</v>
      </c>
      <c r="D1237" s="36">
        <f>+IFERROR(VLOOKUP($A1237,'TASA INTERVENCIÓN'!$A$9:$B$4757,2,0),D1236)</f>
        <v>6.5000000000000002E-2</v>
      </c>
      <c r="E1237" s="36">
        <v>0.01</v>
      </c>
      <c r="F1237">
        <f t="shared" si="267"/>
        <v>5.4455445544554504E-2</v>
      </c>
      <c r="G1237">
        <f t="shared" si="268"/>
        <v>1.013160371773955</v>
      </c>
      <c r="H1237" s="56">
        <f t="shared" si="258"/>
        <v>26.413380447543375</v>
      </c>
      <c r="I1237" s="55">
        <f t="shared" si="259"/>
        <v>3009.9278063880115</v>
      </c>
      <c r="J1237" s="33">
        <f t="shared" si="255"/>
        <v>2961.5983565257307</v>
      </c>
      <c r="K1237" s="34">
        <f t="shared" si="256"/>
        <v>42.908356525730596</v>
      </c>
      <c r="L1237" s="32">
        <f t="shared" si="260"/>
        <v>28626300</v>
      </c>
      <c r="M1237" s="32">
        <f t="shared" si="261"/>
        <v>29615983.565257307</v>
      </c>
      <c r="N1237" s="34">
        <f t="shared" si="262"/>
        <v>29186900</v>
      </c>
      <c r="O1237" s="34">
        <f t="shared" si="263"/>
        <v>989683.56525730714</v>
      </c>
      <c r="P1237" s="34">
        <f t="shared" si="264"/>
        <v>560600</v>
      </c>
      <c r="Q1237" s="60">
        <f t="shared" si="266"/>
        <v>989683.56525730714</v>
      </c>
      <c r="R1237" s="60">
        <f t="shared" si="265"/>
        <v>989683.56525730714</v>
      </c>
      <c r="S1237" s="61">
        <f t="shared" si="257"/>
        <v>3.4572528243514082E-2</v>
      </c>
    </row>
    <row r="1238" spans="1:19" x14ac:dyDescent="0.25">
      <c r="A1238" s="7">
        <v>42869</v>
      </c>
      <c r="B1238" s="8">
        <v>2918.69</v>
      </c>
      <c r="C1238" t="e">
        <f>+VLOOKUP($A1238,'USD X Barril WTI'!$A$6060:$B$8189,2,0)</f>
        <v>#N/A</v>
      </c>
      <c r="D1238" s="36">
        <f>+IFERROR(VLOOKUP($A1238,'TASA INTERVENCIÓN'!$A$9:$B$4757,2,0),D1237)</f>
        <v>6.5000000000000002E-2</v>
      </c>
      <c r="E1238" s="36">
        <v>0.01</v>
      </c>
      <c r="F1238">
        <f t="shared" si="267"/>
        <v>5.4455445544554504E-2</v>
      </c>
      <c r="G1238">
        <f t="shared" si="268"/>
        <v>1.013160371773955</v>
      </c>
      <c r="H1238" s="56">
        <f t="shared" si="258"/>
        <v>26.413380447543375</v>
      </c>
      <c r="I1238" s="55">
        <f t="shared" si="259"/>
        <v>3009.9278063880115</v>
      </c>
      <c r="J1238" s="33">
        <f t="shared" si="255"/>
        <v>2950.7766934070369</v>
      </c>
      <c r="K1238" s="34">
        <f t="shared" si="256"/>
        <v>32.086693407036819</v>
      </c>
      <c r="L1238" s="32">
        <f t="shared" si="260"/>
        <v>28519800</v>
      </c>
      <c r="M1238" s="32">
        <f t="shared" si="261"/>
        <v>29507766.934070367</v>
      </c>
      <c r="N1238" s="34">
        <f t="shared" si="262"/>
        <v>29186900</v>
      </c>
      <c r="O1238" s="34">
        <f t="shared" si="263"/>
        <v>987966.93407036737</v>
      </c>
      <c r="P1238" s="34">
        <f t="shared" si="264"/>
        <v>667100</v>
      </c>
      <c r="Q1238" s="60">
        <f t="shared" si="266"/>
        <v>987966.93407036737</v>
      </c>
      <c r="R1238" s="60">
        <f t="shared" si="265"/>
        <v>987966.93407036737</v>
      </c>
      <c r="S1238" s="61">
        <f t="shared" si="257"/>
        <v>3.4641439774134718E-2</v>
      </c>
    </row>
    <row r="1239" spans="1:19" x14ac:dyDescent="0.25">
      <c r="A1239" s="7">
        <v>42870</v>
      </c>
      <c r="B1239" s="9">
        <v>2918.69</v>
      </c>
      <c r="C1239">
        <f>+VLOOKUP($A1239,'USD X Barril WTI'!$A$6060:$B$8189,2,0)</f>
        <v>48.86</v>
      </c>
      <c r="D1239" s="36">
        <f>+IFERROR(VLOOKUP($A1239,'TASA INTERVENCIÓN'!$A$9:$B$4757,2,0),D1238)</f>
        <v>6.5000000000000002E-2</v>
      </c>
      <c r="E1239" s="36">
        <v>0.01</v>
      </c>
      <c r="F1239">
        <f t="shared" si="267"/>
        <v>5.4455445544554504E-2</v>
      </c>
      <c r="G1239">
        <f t="shared" si="268"/>
        <v>1.013160371773955</v>
      </c>
      <c r="H1239" s="56">
        <f t="shared" si="258"/>
        <v>26.413380447543375</v>
      </c>
      <c r="I1239" s="55">
        <f t="shared" si="259"/>
        <v>3009.9278063880115</v>
      </c>
      <c r="J1239" s="33">
        <f t="shared" si="255"/>
        <v>2950.7766934070369</v>
      </c>
      <c r="K1239" s="34">
        <f t="shared" si="256"/>
        <v>32.086693407036819</v>
      </c>
      <c r="L1239" s="32">
        <f t="shared" si="260"/>
        <v>28519800</v>
      </c>
      <c r="M1239" s="32">
        <f t="shared" si="261"/>
        <v>29507766.934070367</v>
      </c>
      <c r="N1239" s="34">
        <f t="shared" si="262"/>
        <v>29186900</v>
      </c>
      <c r="O1239" s="34">
        <f t="shared" si="263"/>
        <v>987966.93407036737</v>
      </c>
      <c r="P1239" s="34">
        <f t="shared" si="264"/>
        <v>667100</v>
      </c>
      <c r="Q1239" s="60">
        <f t="shared" si="266"/>
        <v>987966.93407036737</v>
      </c>
      <c r="R1239" s="60">
        <f t="shared" si="265"/>
        <v>987966.93407036737</v>
      </c>
      <c r="S1239" s="61">
        <f t="shared" si="257"/>
        <v>3.4641439774134718E-2</v>
      </c>
    </row>
    <row r="1240" spans="1:19" x14ac:dyDescent="0.25">
      <c r="A1240" s="7">
        <v>42871</v>
      </c>
      <c r="B1240" s="8">
        <v>2883.87</v>
      </c>
      <c r="C1240">
        <f>+VLOOKUP($A1240,'USD X Barril WTI'!$A$6060:$B$8189,2,0)</f>
        <v>48.64</v>
      </c>
      <c r="D1240" s="36">
        <f>+IFERROR(VLOOKUP($A1240,'TASA INTERVENCIÓN'!$A$9:$B$4757,2,0),D1239)</f>
        <v>6.5000000000000002E-2</v>
      </c>
      <c r="E1240" s="36">
        <v>0.01</v>
      </c>
      <c r="F1240">
        <f t="shared" si="267"/>
        <v>5.4455445544554504E-2</v>
      </c>
      <c r="G1240">
        <f t="shared" si="268"/>
        <v>1.013160371773955</v>
      </c>
      <c r="H1240" s="56">
        <f t="shared" si="258"/>
        <v>26.413380447543375</v>
      </c>
      <c r="I1240" s="55">
        <f t="shared" si="259"/>
        <v>2974.6495622428424</v>
      </c>
      <c r="J1240" s="33">
        <f t="shared" si="255"/>
        <v>2950.7766934070369</v>
      </c>
      <c r="K1240" s="34">
        <f t="shared" si="256"/>
        <v>66.906693407036983</v>
      </c>
      <c r="L1240" s="32">
        <f t="shared" si="260"/>
        <v>28519800</v>
      </c>
      <c r="M1240" s="32">
        <f t="shared" si="261"/>
        <v>29507766.934070367</v>
      </c>
      <c r="N1240" s="34">
        <f t="shared" si="262"/>
        <v>28838700</v>
      </c>
      <c r="O1240" s="34">
        <f t="shared" si="263"/>
        <v>987966.93407036737</v>
      </c>
      <c r="P1240" s="34">
        <f t="shared" si="264"/>
        <v>318900</v>
      </c>
      <c r="Q1240" s="60">
        <f t="shared" si="266"/>
        <v>987966.93407036737</v>
      </c>
      <c r="R1240" s="60">
        <f t="shared" si="265"/>
        <v>987966.93407036737</v>
      </c>
      <c r="S1240" s="61">
        <f t="shared" si="257"/>
        <v>3.4641439774134718E-2</v>
      </c>
    </row>
    <row r="1241" spans="1:19" x14ac:dyDescent="0.25">
      <c r="A1241" s="7">
        <v>42872</v>
      </c>
      <c r="B1241" s="9">
        <v>2873.22</v>
      </c>
      <c r="C1241">
        <f>+VLOOKUP($A1241,'USD X Barril WTI'!$A$6060:$B$8189,2,0)</f>
        <v>49.04</v>
      </c>
      <c r="D1241" s="36">
        <f>+IFERROR(VLOOKUP($A1241,'TASA INTERVENCIÓN'!$A$9:$B$4757,2,0),D1240)</f>
        <v>6.5000000000000002E-2</v>
      </c>
      <c r="E1241" s="36">
        <v>0.01</v>
      </c>
      <c r="F1241">
        <f t="shared" si="267"/>
        <v>5.4455445544554504E-2</v>
      </c>
      <c r="G1241">
        <f t="shared" si="268"/>
        <v>1.013160371773955</v>
      </c>
      <c r="H1241" s="56">
        <f t="shared" si="258"/>
        <v>26.413380447543375</v>
      </c>
      <c r="I1241" s="55">
        <f t="shared" si="259"/>
        <v>2963.8594042834497</v>
      </c>
      <c r="J1241" s="33">
        <f t="shared" si="255"/>
        <v>2974.6351581982981</v>
      </c>
      <c r="K1241" s="34">
        <f t="shared" si="256"/>
        <v>101.41515819829829</v>
      </c>
      <c r="L1241" s="32">
        <f t="shared" si="260"/>
        <v>28754600</v>
      </c>
      <c r="M1241" s="32">
        <f t="shared" si="261"/>
        <v>29746351.581982981</v>
      </c>
      <c r="N1241" s="34">
        <f t="shared" si="262"/>
        <v>28732199.999999996</v>
      </c>
      <c r="O1241" s="34">
        <f t="shared" si="263"/>
        <v>991751.58198298141</v>
      </c>
      <c r="P1241" s="34">
        <f t="shared" si="264"/>
        <v>-22400.000000003725</v>
      </c>
      <c r="Q1241" s="60">
        <f t="shared" si="266"/>
        <v>969351.58198297769</v>
      </c>
      <c r="R1241" s="60">
        <f t="shared" si="265"/>
        <v>991751.58198298141</v>
      </c>
      <c r="S1241" s="61">
        <f t="shared" si="257"/>
        <v>3.4490188769204976E-2</v>
      </c>
    </row>
    <row r="1242" spans="1:19" x14ac:dyDescent="0.25">
      <c r="A1242" s="7">
        <v>42873</v>
      </c>
      <c r="B1242" s="8">
        <v>2893.4</v>
      </c>
      <c r="C1242">
        <f>+VLOOKUP($A1242,'USD X Barril WTI'!$A$6060:$B$8189,2,0)</f>
        <v>49.36</v>
      </c>
      <c r="D1242" s="36">
        <f>+IFERROR(VLOOKUP($A1242,'TASA INTERVENCIÓN'!$A$9:$B$4757,2,0),D1241)</f>
        <v>6.5000000000000002E-2</v>
      </c>
      <c r="E1242" s="36">
        <v>0.01</v>
      </c>
      <c r="F1242">
        <f t="shared" si="267"/>
        <v>5.4455445544554504E-2</v>
      </c>
      <c r="G1242">
        <f t="shared" si="268"/>
        <v>1.013160371773955</v>
      </c>
      <c r="H1242" s="56">
        <f t="shared" si="258"/>
        <v>26.413380447543375</v>
      </c>
      <c r="I1242" s="55">
        <f t="shared" si="259"/>
        <v>2984.3049805858482</v>
      </c>
      <c r="J1242" s="33">
        <f t="shared" si="255"/>
        <v>2966.6891107252286</v>
      </c>
      <c r="K1242" s="34">
        <f t="shared" si="256"/>
        <v>73.289110725228511</v>
      </c>
      <c r="L1242" s="32">
        <f t="shared" si="260"/>
        <v>28676400</v>
      </c>
      <c r="M1242" s="32">
        <f t="shared" si="261"/>
        <v>29666891.107252285</v>
      </c>
      <c r="N1242" s="34">
        <f t="shared" si="262"/>
        <v>28934000</v>
      </c>
      <c r="O1242" s="34">
        <f t="shared" si="263"/>
        <v>990491.10725228488</v>
      </c>
      <c r="P1242" s="34">
        <f t="shared" si="264"/>
        <v>257600</v>
      </c>
      <c r="Q1242" s="60">
        <f t="shared" si="266"/>
        <v>990491.10725228488</v>
      </c>
      <c r="R1242" s="60">
        <f t="shared" si="265"/>
        <v>990491.10725228488</v>
      </c>
      <c r="S1242" s="61">
        <f t="shared" si="257"/>
        <v>3.4540287736685389E-2</v>
      </c>
    </row>
    <row r="1243" spans="1:19" x14ac:dyDescent="0.25">
      <c r="A1243" s="7">
        <v>42874</v>
      </c>
      <c r="B1243" s="9">
        <v>2932.16</v>
      </c>
      <c r="C1243">
        <f>+VLOOKUP($A1243,'USD X Barril WTI'!$A$6060:$B$8189,2,0)</f>
        <v>50.32</v>
      </c>
      <c r="D1243" s="36">
        <f>+IFERROR(VLOOKUP($A1243,'TASA INTERVENCIÓN'!$A$9:$B$4757,2,0),D1242)</f>
        <v>6.5000000000000002E-2</v>
      </c>
      <c r="E1243" s="36">
        <v>0.01</v>
      </c>
      <c r="F1243">
        <f t="shared" si="267"/>
        <v>5.4455445544554504E-2</v>
      </c>
      <c r="G1243">
        <f t="shared" si="268"/>
        <v>1.013160371773955</v>
      </c>
      <c r="H1243" s="56">
        <f t="shared" si="258"/>
        <v>26.413380447543375</v>
      </c>
      <c r="I1243" s="55">
        <f t="shared" si="259"/>
        <v>3023.5750765958069</v>
      </c>
      <c r="J1243" s="33">
        <f t="shared" si="255"/>
        <v>2975.214345801834</v>
      </c>
      <c r="K1243" s="34">
        <f t="shared" si="256"/>
        <v>43.054345801834188</v>
      </c>
      <c r="L1243" s="32">
        <f t="shared" si="260"/>
        <v>28760300.000000004</v>
      </c>
      <c r="M1243" s="32">
        <f t="shared" si="261"/>
        <v>29752143.45801834</v>
      </c>
      <c r="N1243" s="34">
        <f t="shared" si="262"/>
        <v>29321600</v>
      </c>
      <c r="O1243" s="34">
        <f t="shared" si="263"/>
        <v>991843.45801833645</v>
      </c>
      <c r="P1243" s="34">
        <f t="shared" si="264"/>
        <v>561299.99999999627</v>
      </c>
      <c r="Q1243" s="60">
        <f t="shared" si="266"/>
        <v>991843.45801833645</v>
      </c>
      <c r="R1243" s="60">
        <f t="shared" si="265"/>
        <v>991843.45801833645</v>
      </c>
      <c r="S1243" s="61">
        <f t="shared" si="257"/>
        <v>3.4486547707024487E-2</v>
      </c>
    </row>
    <row r="1244" spans="1:19" x14ac:dyDescent="0.25">
      <c r="A1244" s="7">
        <v>42875</v>
      </c>
      <c r="B1244" s="8">
        <v>2889.45</v>
      </c>
      <c r="C1244" t="e">
        <f>+VLOOKUP($A1244,'USD X Barril WTI'!$A$6060:$B$8189,2,0)</f>
        <v>#N/A</v>
      </c>
      <c r="D1244" s="36">
        <f>+IFERROR(VLOOKUP($A1244,'TASA INTERVENCIÓN'!$A$9:$B$4757,2,0),D1243)</f>
        <v>6.5000000000000002E-2</v>
      </c>
      <c r="E1244" s="36">
        <v>0.01</v>
      </c>
      <c r="F1244">
        <f t="shared" si="267"/>
        <v>5.4455445544554504E-2</v>
      </c>
      <c r="G1244">
        <f t="shared" si="268"/>
        <v>1.013160371773955</v>
      </c>
      <c r="H1244" s="56">
        <f t="shared" si="258"/>
        <v>26.413380447543375</v>
      </c>
      <c r="I1244" s="55">
        <f t="shared" si="259"/>
        <v>2980.302997117341</v>
      </c>
      <c r="J1244" s="33">
        <f t="shared" si="255"/>
        <v>2974.8587042908903</v>
      </c>
      <c r="K1244" s="34">
        <f t="shared" si="256"/>
        <v>85.408704290890455</v>
      </c>
      <c r="L1244" s="32">
        <f t="shared" si="260"/>
        <v>28756800</v>
      </c>
      <c r="M1244" s="32">
        <f t="shared" si="261"/>
        <v>29748587.042908903</v>
      </c>
      <c r="N1244" s="34">
        <f t="shared" si="262"/>
        <v>28894500</v>
      </c>
      <c r="O1244" s="34">
        <f t="shared" si="263"/>
        <v>991787.04290890321</v>
      </c>
      <c r="P1244" s="34">
        <f t="shared" si="264"/>
        <v>137700</v>
      </c>
      <c r="Q1244" s="60">
        <f t="shared" si="266"/>
        <v>991787.04290890321</v>
      </c>
      <c r="R1244" s="60">
        <f t="shared" si="265"/>
        <v>991787.04290890321</v>
      </c>
      <c r="S1244" s="61">
        <f t="shared" si="257"/>
        <v>3.4488783275917458E-2</v>
      </c>
    </row>
    <row r="1245" spans="1:19" x14ac:dyDescent="0.25">
      <c r="A1245" s="7">
        <v>42876</v>
      </c>
      <c r="B1245" s="9">
        <v>2889.45</v>
      </c>
      <c r="C1245" t="e">
        <f>+VLOOKUP($A1245,'USD X Barril WTI'!$A$6060:$B$8189,2,0)</f>
        <v>#N/A</v>
      </c>
      <c r="D1245" s="36">
        <f>+IFERROR(VLOOKUP($A1245,'TASA INTERVENCIÓN'!$A$9:$B$4757,2,0),D1244)</f>
        <v>6.5000000000000002E-2</v>
      </c>
      <c r="E1245" s="36">
        <v>0.01</v>
      </c>
      <c r="F1245">
        <f t="shared" si="267"/>
        <v>5.4455445544554504E-2</v>
      </c>
      <c r="G1245">
        <f t="shared" si="268"/>
        <v>1.013160371773955</v>
      </c>
      <c r="H1245" s="56">
        <f t="shared" si="258"/>
        <v>26.413380447543375</v>
      </c>
      <c r="I1245" s="55">
        <f t="shared" si="259"/>
        <v>2980.302997117341</v>
      </c>
      <c r="J1245" s="33">
        <f t="shared" ref="J1245:J1308" si="269">+I1153</f>
        <v>3002.4260019819858</v>
      </c>
      <c r="K1245" s="34">
        <f t="shared" si="256"/>
        <v>112.97600198198597</v>
      </c>
      <c r="L1245" s="32">
        <f t="shared" si="260"/>
        <v>29028100</v>
      </c>
      <c r="M1245" s="32">
        <f t="shared" si="261"/>
        <v>30024260.019819859</v>
      </c>
      <c r="N1245" s="34">
        <f t="shared" si="262"/>
        <v>28894500</v>
      </c>
      <c r="O1245" s="34">
        <f t="shared" si="263"/>
        <v>996160.01981985942</v>
      </c>
      <c r="P1245" s="34">
        <f t="shared" si="264"/>
        <v>-133600</v>
      </c>
      <c r="Q1245" s="60">
        <f t="shared" si="266"/>
        <v>862560.01981985942</v>
      </c>
      <c r="R1245" s="60">
        <f t="shared" si="265"/>
        <v>996160.01981985942</v>
      </c>
      <c r="S1245" s="61">
        <f t="shared" si="257"/>
        <v>3.4317093430843194E-2</v>
      </c>
    </row>
    <row r="1246" spans="1:19" x14ac:dyDescent="0.25">
      <c r="A1246" s="7">
        <v>42877</v>
      </c>
      <c r="B1246" s="8">
        <v>2889.45</v>
      </c>
      <c r="C1246">
        <f>+VLOOKUP($A1246,'USD X Barril WTI'!$A$6060:$B$8189,2,0)</f>
        <v>50.81</v>
      </c>
      <c r="D1246" s="36">
        <f>+IFERROR(VLOOKUP($A1246,'TASA INTERVENCIÓN'!$A$9:$B$4757,2,0),D1245)</f>
        <v>6.5000000000000002E-2</v>
      </c>
      <c r="E1246" s="36">
        <v>0.01</v>
      </c>
      <c r="F1246">
        <f t="shared" si="267"/>
        <v>5.4455445544554504E-2</v>
      </c>
      <c r="G1246">
        <f t="shared" si="268"/>
        <v>1.013160371773955</v>
      </c>
      <c r="H1246" s="56">
        <f t="shared" si="258"/>
        <v>26.413380447543375</v>
      </c>
      <c r="I1246" s="55">
        <f t="shared" si="259"/>
        <v>2980.302997117341</v>
      </c>
      <c r="J1246" s="33">
        <f t="shared" si="269"/>
        <v>3002.4260019819858</v>
      </c>
      <c r="K1246" s="34">
        <f t="shared" si="256"/>
        <v>112.97600198198597</v>
      </c>
      <c r="L1246" s="32">
        <f t="shared" si="260"/>
        <v>29028100</v>
      </c>
      <c r="M1246" s="32">
        <f t="shared" si="261"/>
        <v>30024260.019819859</v>
      </c>
      <c r="N1246" s="34">
        <f t="shared" si="262"/>
        <v>28894500</v>
      </c>
      <c r="O1246" s="34">
        <f t="shared" si="263"/>
        <v>996160.01981985942</v>
      </c>
      <c r="P1246" s="34">
        <f t="shared" si="264"/>
        <v>-133600</v>
      </c>
      <c r="Q1246" s="60">
        <f t="shared" si="266"/>
        <v>862560.01981985942</v>
      </c>
      <c r="R1246" s="60">
        <f t="shared" si="265"/>
        <v>996160.01981985942</v>
      </c>
      <c r="S1246" s="61">
        <f t="shared" si="257"/>
        <v>3.4317093430843194E-2</v>
      </c>
    </row>
    <row r="1247" spans="1:19" x14ac:dyDescent="0.25">
      <c r="A1247" s="7">
        <v>42878</v>
      </c>
      <c r="B1247" s="9">
        <v>2895.12</v>
      </c>
      <c r="C1247">
        <f>+VLOOKUP($A1247,'USD X Barril WTI'!$A$6060:$B$8189,2,0)</f>
        <v>51.12</v>
      </c>
      <c r="D1247" s="36">
        <f>+IFERROR(VLOOKUP($A1247,'TASA INTERVENCIÓN'!$A$9:$B$4757,2,0),D1246)</f>
        <v>6.5000000000000002E-2</v>
      </c>
      <c r="E1247" s="36">
        <v>0.01</v>
      </c>
      <c r="F1247">
        <f t="shared" si="267"/>
        <v>5.4455445544554504E-2</v>
      </c>
      <c r="G1247">
        <f t="shared" si="268"/>
        <v>1.013160371773955</v>
      </c>
      <c r="H1247" s="56">
        <f t="shared" si="258"/>
        <v>26.413380447543375</v>
      </c>
      <c r="I1247" s="55">
        <f t="shared" si="259"/>
        <v>2986.0476164252996</v>
      </c>
      <c r="J1247" s="33">
        <f t="shared" si="269"/>
        <v>3002.4260019819858</v>
      </c>
      <c r="K1247" s="34">
        <f t="shared" si="256"/>
        <v>107.3060019819859</v>
      </c>
      <c r="L1247" s="32">
        <f t="shared" si="260"/>
        <v>29028100</v>
      </c>
      <c r="M1247" s="32">
        <f t="shared" si="261"/>
        <v>30024260.019819859</v>
      </c>
      <c r="N1247" s="34">
        <f t="shared" si="262"/>
        <v>28951200</v>
      </c>
      <c r="O1247" s="34">
        <f t="shared" si="263"/>
        <v>996160.01981985942</v>
      </c>
      <c r="P1247" s="34">
        <f t="shared" si="264"/>
        <v>-76900</v>
      </c>
      <c r="Q1247" s="60">
        <f t="shared" si="266"/>
        <v>919260.01981985942</v>
      </c>
      <c r="R1247" s="60">
        <f t="shared" si="265"/>
        <v>996160.01981985942</v>
      </c>
      <c r="S1247" s="61">
        <f t="shared" si="257"/>
        <v>3.4317093430843194E-2</v>
      </c>
    </row>
    <row r="1248" spans="1:19" x14ac:dyDescent="0.25">
      <c r="A1248" s="7">
        <v>42879</v>
      </c>
      <c r="B1248" s="8">
        <v>2904.61</v>
      </c>
      <c r="C1248">
        <f>+VLOOKUP($A1248,'USD X Barril WTI'!$A$6060:$B$8189,2,0)</f>
        <v>50.99</v>
      </c>
      <c r="D1248" s="36">
        <f>+IFERROR(VLOOKUP($A1248,'TASA INTERVENCIÓN'!$A$9:$B$4757,2,0),D1247)</f>
        <v>6.5000000000000002E-2</v>
      </c>
      <c r="E1248" s="36">
        <v>0.01</v>
      </c>
      <c r="F1248">
        <f t="shared" si="267"/>
        <v>5.4455445544554504E-2</v>
      </c>
      <c r="G1248">
        <f t="shared" si="268"/>
        <v>1.013160371773955</v>
      </c>
      <c r="H1248" s="56">
        <f t="shared" si="258"/>
        <v>26.413380447543375</v>
      </c>
      <c r="I1248" s="55">
        <f t="shared" si="259"/>
        <v>2995.6625083534345</v>
      </c>
      <c r="J1248" s="33">
        <f t="shared" si="269"/>
        <v>3002.4260019819858</v>
      </c>
      <c r="K1248" s="34">
        <f t="shared" si="256"/>
        <v>97.816001981985664</v>
      </c>
      <c r="L1248" s="32">
        <f t="shared" si="260"/>
        <v>29028100</v>
      </c>
      <c r="M1248" s="32">
        <f t="shared" si="261"/>
        <v>30024260.019819859</v>
      </c>
      <c r="N1248" s="34">
        <f t="shared" si="262"/>
        <v>29046100</v>
      </c>
      <c r="O1248" s="34">
        <f t="shared" si="263"/>
        <v>996160.01981985942</v>
      </c>
      <c r="P1248" s="34">
        <f t="shared" si="264"/>
        <v>18000</v>
      </c>
      <c r="Q1248" s="60">
        <f t="shared" si="266"/>
        <v>996160.01981985942</v>
      </c>
      <c r="R1248" s="60">
        <f t="shared" si="265"/>
        <v>996160.01981985942</v>
      </c>
      <c r="S1248" s="61">
        <f t="shared" si="257"/>
        <v>3.4317093430843194E-2</v>
      </c>
    </row>
    <row r="1249" spans="1:19" x14ac:dyDescent="0.25">
      <c r="A1249" s="7">
        <v>42880</v>
      </c>
      <c r="B1249" s="9">
        <v>2905.29</v>
      </c>
      <c r="C1249">
        <f>+VLOOKUP($A1249,'USD X Barril WTI'!$A$6060:$B$8189,2,0)</f>
        <v>48.57</v>
      </c>
      <c r="D1249" s="36">
        <f>+IFERROR(VLOOKUP($A1249,'TASA INTERVENCIÓN'!$A$9:$B$4757,2,0),D1248)</f>
        <v>6.5000000000000002E-2</v>
      </c>
      <c r="E1249" s="36">
        <v>0.01</v>
      </c>
      <c r="F1249">
        <f t="shared" si="267"/>
        <v>5.4455445544554504E-2</v>
      </c>
      <c r="G1249">
        <f t="shared" si="268"/>
        <v>1.013160371773955</v>
      </c>
      <c r="H1249" s="56">
        <f t="shared" si="258"/>
        <v>26.413380447543375</v>
      </c>
      <c r="I1249" s="55">
        <f t="shared" si="259"/>
        <v>2996.3514574062406</v>
      </c>
      <c r="J1249" s="33">
        <f t="shared" si="269"/>
        <v>3002.2939065636351</v>
      </c>
      <c r="K1249" s="34">
        <f t="shared" si="256"/>
        <v>97.003906563635155</v>
      </c>
      <c r="L1249" s="32">
        <f t="shared" si="260"/>
        <v>29026800</v>
      </c>
      <c r="M1249" s="32">
        <f t="shared" si="261"/>
        <v>30022939.065636352</v>
      </c>
      <c r="N1249" s="34">
        <f t="shared" si="262"/>
        <v>29052900</v>
      </c>
      <c r="O1249" s="34">
        <f t="shared" si="263"/>
        <v>996139.0656363517</v>
      </c>
      <c r="P1249" s="34">
        <f t="shared" si="264"/>
        <v>26100</v>
      </c>
      <c r="Q1249" s="60">
        <f t="shared" si="266"/>
        <v>996139.0656363517</v>
      </c>
      <c r="R1249" s="60">
        <f t="shared" si="265"/>
        <v>996139.0656363517</v>
      </c>
      <c r="S1249" s="61">
        <f t="shared" si="257"/>
        <v>3.4317908472044856E-2</v>
      </c>
    </row>
    <row r="1250" spans="1:19" x14ac:dyDescent="0.25">
      <c r="A1250" s="7">
        <v>42881</v>
      </c>
      <c r="B1250" s="8">
        <v>2911.66</v>
      </c>
      <c r="C1250">
        <f>+VLOOKUP($A1250,'USD X Barril WTI'!$A$6060:$B$8189,2,0)</f>
        <v>49.58</v>
      </c>
      <c r="D1250" s="36">
        <f>+IFERROR(VLOOKUP($A1250,'TASA INTERVENCIÓN'!$A$9:$B$4757,2,0),D1249)</f>
        <v>6.5000000000000002E-2</v>
      </c>
      <c r="E1250" s="36">
        <v>0.01</v>
      </c>
      <c r="F1250">
        <f t="shared" si="267"/>
        <v>5.4455445544554504E-2</v>
      </c>
      <c r="G1250">
        <f t="shared" si="268"/>
        <v>1.013160371773955</v>
      </c>
      <c r="H1250" s="56">
        <f t="shared" si="258"/>
        <v>26.413380447543375</v>
      </c>
      <c r="I1250" s="55">
        <f t="shared" si="259"/>
        <v>3002.8052889744404</v>
      </c>
      <c r="J1250" s="33">
        <f t="shared" si="269"/>
        <v>2993.0167437210371</v>
      </c>
      <c r="K1250" s="34">
        <f t="shared" si="256"/>
        <v>81.356743721037219</v>
      </c>
      <c r="L1250" s="32">
        <f t="shared" si="260"/>
        <v>28935500</v>
      </c>
      <c r="M1250" s="32">
        <f t="shared" si="261"/>
        <v>29930167.43721037</v>
      </c>
      <c r="N1250" s="34">
        <f t="shared" si="262"/>
        <v>29116600</v>
      </c>
      <c r="O1250" s="34">
        <f t="shared" si="263"/>
        <v>994667.43721036986</v>
      </c>
      <c r="P1250" s="34">
        <f t="shared" si="264"/>
        <v>181100</v>
      </c>
      <c r="Q1250" s="60">
        <f t="shared" si="266"/>
        <v>994667.43721036986</v>
      </c>
      <c r="R1250" s="60">
        <f t="shared" si="265"/>
        <v>994667.43721036986</v>
      </c>
      <c r="S1250" s="61">
        <f t="shared" si="257"/>
        <v>3.4375332626371408E-2</v>
      </c>
    </row>
    <row r="1251" spans="1:19" x14ac:dyDescent="0.25">
      <c r="A1251" s="7">
        <v>42882</v>
      </c>
      <c r="B1251" s="9">
        <v>2913.47</v>
      </c>
      <c r="C1251" t="e">
        <f>+VLOOKUP($A1251,'USD X Barril WTI'!$A$6060:$B$8189,2,0)</f>
        <v>#N/A</v>
      </c>
      <c r="D1251" s="36">
        <f>+IFERROR(VLOOKUP($A1251,'TASA INTERVENCIÓN'!$A$9:$B$4757,2,0),D1250)</f>
        <v>6.5000000000000002E-2</v>
      </c>
      <c r="E1251" s="36">
        <v>0.01</v>
      </c>
      <c r="F1251">
        <f t="shared" si="267"/>
        <v>5.4455445544554504E-2</v>
      </c>
      <c r="G1251">
        <f t="shared" si="268"/>
        <v>1.013160371773955</v>
      </c>
      <c r="H1251" s="56">
        <f t="shared" si="258"/>
        <v>26.413380447543375</v>
      </c>
      <c r="I1251" s="55">
        <f t="shared" si="259"/>
        <v>3004.6391092473514</v>
      </c>
      <c r="J1251" s="33">
        <f t="shared" si="269"/>
        <v>2970.7840686940867</v>
      </c>
      <c r="K1251" s="34">
        <f t="shared" si="256"/>
        <v>57.314068694086927</v>
      </c>
      <c r="L1251" s="32">
        <f t="shared" si="260"/>
        <v>28716700</v>
      </c>
      <c r="M1251" s="32">
        <f t="shared" si="261"/>
        <v>29707840.686940867</v>
      </c>
      <c r="N1251" s="34">
        <f t="shared" si="262"/>
        <v>29134699.999999996</v>
      </c>
      <c r="O1251" s="34">
        <f t="shared" si="263"/>
        <v>991140.68694086745</v>
      </c>
      <c r="P1251" s="34">
        <f t="shared" si="264"/>
        <v>417999.99999999627</v>
      </c>
      <c r="Q1251" s="60">
        <f t="shared" si="266"/>
        <v>991140.68694086745</v>
      </c>
      <c r="R1251" s="60">
        <f t="shared" si="265"/>
        <v>991140.68694086745</v>
      </c>
      <c r="S1251" s="61">
        <f t="shared" si="257"/>
        <v>3.4514435396158595E-2</v>
      </c>
    </row>
    <row r="1252" spans="1:19" x14ac:dyDescent="0.25">
      <c r="A1252" s="7">
        <v>42883</v>
      </c>
      <c r="B1252" s="8">
        <v>2913.47</v>
      </c>
      <c r="C1252" t="e">
        <f>+VLOOKUP($A1252,'USD X Barril WTI'!$A$6060:$B$8189,2,0)</f>
        <v>#N/A</v>
      </c>
      <c r="D1252" s="36">
        <f>+IFERROR(VLOOKUP($A1252,'TASA INTERVENCIÓN'!$A$9:$B$4757,2,0),D1251)</f>
        <v>6.5000000000000002E-2</v>
      </c>
      <c r="E1252" s="36">
        <v>0.01</v>
      </c>
      <c r="F1252">
        <f t="shared" si="267"/>
        <v>5.4455445544554504E-2</v>
      </c>
      <c r="G1252">
        <f t="shared" si="268"/>
        <v>1.013160371773955</v>
      </c>
      <c r="H1252" s="56">
        <f t="shared" si="258"/>
        <v>26.413380447543375</v>
      </c>
      <c r="I1252" s="55">
        <f t="shared" si="259"/>
        <v>3004.6391092473514</v>
      </c>
      <c r="J1252" s="33">
        <f t="shared" si="269"/>
        <v>2985.8734299440962</v>
      </c>
      <c r="K1252" s="34">
        <f t="shared" si="256"/>
        <v>72.403429944096388</v>
      </c>
      <c r="L1252" s="32">
        <f t="shared" si="260"/>
        <v>28865200</v>
      </c>
      <c r="M1252" s="32">
        <f t="shared" si="261"/>
        <v>29858734.299440961</v>
      </c>
      <c r="N1252" s="34">
        <f t="shared" si="262"/>
        <v>29134699.999999996</v>
      </c>
      <c r="O1252" s="34">
        <f t="shared" si="263"/>
        <v>993534.29944096133</v>
      </c>
      <c r="P1252" s="34">
        <f t="shared" si="264"/>
        <v>269499.99999999627</v>
      </c>
      <c r="Q1252" s="60">
        <f t="shared" si="266"/>
        <v>993534.29944096133</v>
      </c>
      <c r="R1252" s="60">
        <f t="shared" si="265"/>
        <v>993534.29944096133</v>
      </c>
      <c r="S1252" s="61">
        <f t="shared" si="257"/>
        <v>3.4419796136557559E-2</v>
      </c>
    </row>
    <row r="1253" spans="1:19" x14ac:dyDescent="0.25">
      <c r="A1253" s="7">
        <v>42884</v>
      </c>
      <c r="B1253" s="9">
        <v>2913.47</v>
      </c>
      <c r="C1253" t="e">
        <f>+VLOOKUP($A1253,'USD X Barril WTI'!$A$6060:$B$8189,2,0)</f>
        <v>#N/A</v>
      </c>
      <c r="D1253" s="36">
        <f>+IFERROR(VLOOKUP($A1253,'TASA INTERVENCIÓN'!$A$9:$B$4757,2,0),D1252)</f>
        <v>6.5000000000000002E-2</v>
      </c>
      <c r="E1253" s="36">
        <v>0.01</v>
      </c>
      <c r="F1253">
        <f t="shared" si="267"/>
        <v>5.4455445544554504E-2</v>
      </c>
      <c r="G1253">
        <f t="shared" si="268"/>
        <v>1.013160371773955</v>
      </c>
      <c r="H1253" s="56">
        <f t="shared" si="258"/>
        <v>26.413380447543375</v>
      </c>
      <c r="I1253" s="55">
        <f t="shared" si="259"/>
        <v>3004.6391092473514</v>
      </c>
      <c r="J1253" s="33">
        <f t="shared" si="269"/>
        <v>2985.8734299440962</v>
      </c>
      <c r="K1253" s="34">
        <f t="shared" ref="K1253:K1316" si="270">+J1253-B1253</f>
        <v>72.403429944096388</v>
      </c>
      <c r="L1253" s="32">
        <f t="shared" si="260"/>
        <v>28865200</v>
      </c>
      <c r="M1253" s="32">
        <f t="shared" si="261"/>
        <v>29858734.299440961</v>
      </c>
      <c r="N1253" s="34">
        <f t="shared" si="262"/>
        <v>29134699.999999996</v>
      </c>
      <c r="O1253" s="34">
        <f t="shared" si="263"/>
        <v>993534.29944096133</v>
      </c>
      <c r="P1253" s="34">
        <f t="shared" si="264"/>
        <v>269499.99999999627</v>
      </c>
      <c r="Q1253" s="60">
        <f t="shared" si="266"/>
        <v>993534.29944096133</v>
      </c>
      <c r="R1253" s="60">
        <f t="shared" si="265"/>
        <v>993534.29944096133</v>
      </c>
      <c r="S1253" s="61">
        <f t="shared" ref="S1253:S1316" si="271">+R1253/L1253</f>
        <v>3.4419796136557559E-2</v>
      </c>
    </row>
    <row r="1254" spans="1:19" x14ac:dyDescent="0.25">
      <c r="A1254" s="7">
        <v>42885</v>
      </c>
      <c r="B1254" s="8">
        <v>2913.47</v>
      </c>
      <c r="C1254">
        <f>+VLOOKUP($A1254,'USD X Barril WTI'!$A$6060:$B$8189,2,0)</f>
        <v>49.63</v>
      </c>
      <c r="D1254" s="36">
        <f>+IFERROR(VLOOKUP($A1254,'TASA INTERVENCIÓN'!$A$9:$B$4757,2,0),D1253)</f>
        <v>6.25E-2</v>
      </c>
      <c r="E1254" s="36">
        <v>0.01</v>
      </c>
      <c r="F1254">
        <f t="shared" si="267"/>
        <v>5.1980198019802026E-2</v>
      </c>
      <c r="G1254">
        <f t="shared" si="268"/>
        <v>1.0125734196948664</v>
      </c>
      <c r="H1254" s="56">
        <f t="shared" ref="H1254:H1317" si="272">+_xlfn.STDEV.S(A1164:A1254)</f>
        <v>26.413380447543375</v>
      </c>
      <c r="I1254" s="55">
        <f t="shared" ref="I1254:I1317" si="273">+(B1254*G1254)+($B$1644*H1254)</f>
        <v>3002.9290419734889</v>
      </c>
      <c r="J1254" s="33">
        <f t="shared" si="269"/>
        <v>2984.1900544977457</v>
      </c>
      <c r="K1254" s="34">
        <f t="shared" si="270"/>
        <v>70.720054497745878</v>
      </c>
      <c r="L1254" s="32">
        <f t="shared" ref="L1254:L1317" si="274">+$L$99*B1162</f>
        <v>28865200</v>
      </c>
      <c r="M1254" s="32">
        <f t="shared" ref="M1254:M1317" si="275">+($L$99*I1162)</f>
        <v>29841900.544977456</v>
      </c>
      <c r="N1254" s="34">
        <f t="shared" ref="N1254:N1317" si="276">+$L$99*B1254</f>
        <v>29134699.999999996</v>
      </c>
      <c r="O1254" s="34">
        <f t="shared" ref="O1254:O1317" si="277">+M1254-L1254</f>
        <v>976700.54497745633</v>
      </c>
      <c r="P1254" s="34">
        <f t="shared" ref="P1254:P1317" si="278">+N1254-L1254</f>
        <v>269499.99999999627</v>
      </c>
      <c r="Q1254" s="60">
        <f t="shared" si="266"/>
        <v>976700.54497745633</v>
      </c>
      <c r="R1254" s="60">
        <f t="shared" ref="R1254:R1317" si="279">+M1254-L1254</f>
        <v>976700.54497745633</v>
      </c>
      <c r="S1254" s="61">
        <f t="shared" si="271"/>
        <v>3.3836611039502806E-2</v>
      </c>
    </row>
    <row r="1255" spans="1:19" x14ac:dyDescent="0.25">
      <c r="A1255" s="7">
        <v>42886</v>
      </c>
      <c r="B1255" s="9">
        <v>2920.42</v>
      </c>
      <c r="C1255">
        <f>+VLOOKUP($A1255,'USD X Barril WTI'!$A$6060:$B$8189,2,0)</f>
        <v>48.29</v>
      </c>
      <c r="D1255" s="36">
        <f>+IFERROR(VLOOKUP($A1255,'TASA INTERVENCIÓN'!$A$9:$B$4757,2,0),D1254)</f>
        <v>6.25E-2</v>
      </c>
      <c r="E1255" s="36">
        <v>0.01</v>
      </c>
      <c r="F1255">
        <f t="shared" si="267"/>
        <v>5.1980198019802026E-2</v>
      </c>
      <c r="G1255">
        <f t="shared" si="268"/>
        <v>1.0125734196948664</v>
      </c>
      <c r="H1255" s="56">
        <f t="shared" si="272"/>
        <v>26.413380447543375</v>
      </c>
      <c r="I1255" s="55">
        <f t="shared" si="273"/>
        <v>3009.9664272403684</v>
      </c>
      <c r="J1255" s="33">
        <f t="shared" si="269"/>
        <v>2994.0915248193182</v>
      </c>
      <c r="K1255" s="34">
        <f t="shared" si="270"/>
        <v>73.671524819318165</v>
      </c>
      <c r="L1255" s="32">
        <f t="shared" si="274"/>
        <v>28962700</v>
      </c>
      <c r="M1255" s="32">
        <f t="shared" si="275"/>
        <v>29940915.248193182</v>
      </c>
      <c r="N1255" s="34">
        <f t="shared" si="276"/>
        <v>29204200</v>
      </c>
      <c r="O1255" s="34">
        <f t="shared" si="277"/>
        <v>978215.24819318205</v>
      </c>
      <c r="P1255" s="34">
        <f t="shared" si="278"/>
        <v>241500</v>
      </c>
      <c r="Q1255" s="60">
        <f t="shared" si="266"/>
        <v>978215.24819318205</v>
      </c>
      <c r="R1255" s="60">
        <f t="shared" si="279"/>
        <v>978215.24819318205</v>
      </c>
      <c r="S1255" s="61">
        <f t="shared" si="271"/>
        <v>3.3775001922927837E-2</v>
      </c>
    </row>
    <row r="1256" spans="1:19" x14ac:dyDescent="0.25">
      <c r="A1256" s="7">
        <v>42887</v>
      </c>
      <c r="B1256" s="8">
        <v>2921</v>
      </c>
      <c r="C1256">
        <f>+VLOOKUP($A1256,'USD X Barril WTI'!$A$6060:$B$8189,2,0)</f>
        <v>48.32</v>
      </c>
      <c r="D1256" s="36">
        <f>+IFERROR(VLOOKUP($A1256,'TASA INTERVENCIÓN'!$A$9:$B$4757,2,0),D1255)</f>
        <v>6.25E-2</v>
      </c>
      <c r="E1256" s="36">
        <v>0.01</v>
      </c>
      <c r="F1256">
        <f t="shared" si="267"/>
        <v>5.1980198019802026E-2</v>
      </c>
      <c r="G1256">
        <f t="shared" si="268"/>
        <v>1.0125734196948664</v>
      </c>
      <c r="H1256" s="56">
        <f t="shared" si="272"/>
        <v>26.413380447543375</v>
      </c>
      <c r="I1256" s="55">
        <f t="shared" si="273"/>
        <v>3010.5537198237917</v>
      </c>
      <c r="J1256" s="33">
        <f t="shared" si="269"/>
        <v>3017.3472858822943</v>
      </c>
      <c r="K1256" s="34">
        <f t="shared" si="270"/>
        <v>96.347285882294273</v>
      </c>
      <c r="L1256" s="32">
        <f t="shared" si="274"/>
        <v>29191700</v>
      </c>
      <c r="M1256" s="32">
        <f t="shared" si="275"/>
        <v>30173472.858822942</v>
      </c>
      <c r="N1256" s="34">
        <f t="shared" si="276"/>
        <v>29210000</v>
      </c>
      <c r="O1256" s="34">
        <f t="shared" si="277"/>
        <v>981772.85882294178</v>
      </c>
      <c r="P1256" s="34">
        <f t="shared" si="278"/>
        <v>18300</v>
      </c>
      <c r="Q1256" s="60">
        <f t="shared" si="266"/>
        <v>981772.85882294178</v>
      </c>
      <c r="R1256" s="60">
        <f t="shared" si="279"/>
        <v>981772.85882294178</v>
      </c>
      <c r="S1256" s="61">
        <f t="shared" si="271"/>
        <v>3.3631917936363477E-2</v>
      </c>
    </row>
    <row r="1257" spans="1:19" x14ac:dyDescent="0.25">
      <c r="A1257" s="7">
        <v>42888</v>
      </c>
      <c r="B1257" s="9">
        <v>2895.73</v>
      </c>
      <c r="C1257">
        <f>+VLOOKUP($A1257,'USD X Barril WTI'!$A$6060:$B$8189,2,0)</f>
        <v>47.68</v>
      </c>
      <c r="D1257" s="36">
        <f>+IFERROR(VLOOKUP($A1257,'TASA INTERVENCIÓN'!$A$9:$B$4757,2,0),D1256)</f>
        <v>6.25E-2</v>
      </c>
      <c r="E1257" s="36">
        <v>0.01</v>
      </c>
      <c r="F1257">
        <f t="shared" si="267"/>
        <v>5.1980198019802026E-2</v>
      </c>
      <c r="G1257">
        <f t="shared" si="268"/>
        <v>1.0125734196948664</v>
      </c>
      <c r="H1257" s="56">
        <f t="shared" si="272"/>
        <v>26.413380447543375</v>
      </c>
      <c r="I1257" s="55">
        <f t="shared" si="273"/>
        <v>2984.9659895081022</v>
      </c>
      <c r="J1257" s="33">
        <f t="shared" si="269"/>
        <v>3034.1848631060557</v>
      </c>
      <c r="K1257" s="34">
        <f t="shared" si="270"/>
        <v>138.45486310605565</v>
      </c>
      <c r="L1257" s="32">
        <f t="shared" si="274"/>
        <v>29357500</v>
      </c>
      <c r="M1257" s="32">
        <f t="shared" si="275"/>
        <v>30341848.631060556</v>
      </c>
      <c r="N1257" s="34">
        <f t="shared" si="276"/>
        <v>28957300</v>
      </c>
      <c r="O1257" s="34">
        <f t="shared" si="277"/>
        <v>984348.63106055558</v>
      </c>
      <c r="P1257" s="34">
        <f t="shared" si="278"/>
        <v>-400200</v>
      </c>
      <c r="Q1257" s="60">
        <f t="shared" si="266"/>
        <v>584148.63106055558</v>
      </c>
      <c r="R1257" s="60">
        <f t="shared" si="279"/>
        <v>984348.63106055558</v>
      </c>
      <c r="S1257" s="61">
        <f t="shared" si="271"/>
        <v>3.352971578167608E-2</v>
      </c>
    </row>
    <row r="1258" spans="1:19" x14ac:dyDescent="0.25">
      <c r="A1258" s="7">
        <v>42889</v>
      </c>
      <c r="B1258" s="8">
        <v>2894.72</v>
      </c>
      <c r="C1258" t="e">
        <f>+VLOOKUP($A1258,'USD X Barril WTI'!$A$6060:$B$8189,2,0)</f>
        <v>#N/A</v>
      </c>
      <c r="D1258" s="36">
        <f>+IFERROR(VLOOKUP($A1258,'TASA INTERVENCIÓN'!$A$9:$B$4757,2,0),D1257)</f>
        <v>6.25E-2</v>
      </c>
      <c r="E1258" s="36">
        <v>0.01</v>
      </c>
      <c r="F1258">
        <f t="shared" si="267"/>
        <v>5.1980198019802026E-2</v>
      </c>
      <c r="G1258">
        <f t="shared" si="268"/>
        <v>1.0125734196948664</v>
      </c>
      <c r="H1258" s="56">
        <f t="shared" si="272"/>
        <v>26.413380447543375</v>
      </c>
      <c r="I1258" s="55">
        <f t="shared" si="273"/>
        <v>2983.9432903542101</v>
      </c>
      <c r="J1258" s="33">
        <f t="shared" si="269"/>
        <v>3059.7357342128012</v>
      </c>
      <c r="K1258" s="34">
        <f t="shared" si="270"/>
        <v>165.01573421280136</v>
      </c>
      <c r="L1258" s="32">
        <f t="shared" si="274"/>
        <v>29609100</v>
      </c>
      <c r="M1258" s="32">
        <f t="shared" si="275"/>
        <v>30597357.342128012</v>
      </c>
      <c r="N1258" s="34">
        <f t="shared" si="276"/>
        <v>28947199.999999996</v>
      </c>
      <c r="O1258" s="34">
        <f t="shared" si="277"/>
        <v>988257.34212801233</v>
      </c>
      <c r="P1258" s="34">
        <f t="shared" si="278"/>
        <v>-661900.00000000373</v>
      </c>
      <c r="Q1258" s="60">
        <f t="shared" si="266"/>
        <v>326357.3421280086</v>
      </c>
      <c r="R1258" s="60">
        <f t="shared" si="279"/>
        <v>988257.34212801233</v>
      </c>
      <c r="S1258" s="61">
        <f t="shared" si="271"/>
        <v>3.3376811254918669E-2</v>
      </c>
    </row>
    <row r="1259" spans="1:19" x14ac:dyDescent="0.25">
      <c r="A1259" s="7">
        <v>42890</v>
      </c>
      <c r="B1259" s="9">
        <v>2894.72</v>
      </c>
      <c r="C1259" t="e">
        <f>+VLOOKUP($A1259,'USD X Barril WTI'!$A$6060:$B$8189,2,0)</f>
        <v>#N/A</v>
      </c>
      <c r="D1259" s="36">
        <f>+IFERROR(VLOOKUP($A1259,'TASA INTERVENCIÓN'!$A$9:$B$4757,2,0),D1258)</f>
        <v>6.25E-2</v>
      </c>
      <c r="E1259" s="36">
        <v>0.01</v>
      </c>
      <c r="F1259">
        <f t="shared" si="267"/>
        <v>5.1980198019802026E-2</v>
      </c>
      <c r="G1259">
        <f t="shared" si="268"/>
        <v>1.0125734196948664</v>
      </c>
      <c r="H1259" s="56">
        <f t="shared" si="272"/>
        <v>26.413380447543375</v>
      </c>
      <c r="I1259" s="55">
        <f t="shared" si="273"/>
        <v>2983.9432903542101</v>
      </c>
      <c r="J1259" s="33">
        <f t="shared" si="269"/>
        <v>3076.5123793115067</v>
      </c>
      <c r="K1259" s="34">
        <f t="shared" si="270"/>
        <v>181.79237931150692</v>
      </c>
      <c r="L1259" s="32">
        <f t="shared" si="274"/>
        <v>29774300</v>
      </c>
      <c r="M1259" s="32">
        <f t="shared" si="275"/>
        <v>30765123.793115068</v>
      </c>
      <c r="N1259" s="34">
        <f t="shared" si="276"/>
        <v>28947199.999999996</v>
      </c>
      <c r="O1259" s="34">
        <f t="shared" si="277"/>
        <v>990823.79311506823</v>
      </c>
      <c r="P1259" s="34">
        <f t="shared" si="278"/>
        <v>-827100.00000000373</v>
      </c>
      <c r="Q1259" s="60">
        <f t="shared" si="266"/>
        <v>163723.7931150645</v>
      </c>
      <c r="R1259" s="60">
        <f t="shared" si="279"/>
        <v>990823.79311506823</v>
      </c>
      <c r="S1259" s="61">
        <f t="shared" si="271"/>
        <v>3.3277819902233413E-2</v>
      </c>
    </row>
    <row r="1260" spans="1:19" x14ac:dyDescent="0.25">
      <c r="A1260" s="7">
        <v>42891</v>
      </c>
      <c r="B1260" s="8">
        <v>2894.72</v>
      </c>
      <c r="C1260">
        <f>+VLOOKUP($A1260,'USD X Barril WTI'!$A$6060:$B$8189,2,0)</f>
        <v>47.4</v>
      </c>
      <c r="D1260" s="36">
        <f>+IFERROR(VLOOKUP($A1260,'TASA INTERVENCIÓN'!$A$9:$B$4757,2,0),D1259)</f>
        <v>6.25E-2</v>
      </c>
      <c r="E1260" s="36">
        <v>0.01</v>
      </c>
      <c r="F1260">
        <f t="shared" si="267"/>
        <v>5.1980198019802026E-2</v>
      </c>
      <c r="G1260">
        <f t="shared" si="268"/>
        <v>1.0125734196948664</v>
      </c>
      <c r="H1260" s="56">
        <f t="shared" si="272"/>
        <v>26.413380447543375</v>
      </c>
      <c r="I1260" s="55">
        <f t="shared" si="273"/>
        <v>2983.9432903542101</v>
      </c>
      <c r="J1260" s="33">
        <f t="shared" si="269"/>
        <v>3076.5123793115067</v>
      </c>
      <c r="K1260" s="34">
        <f t="shared" si="270"/>
        <v>181.79237931150692</v>
      </c>
      <c r="L1260" s="32">
        <f t="shared" si="274"/>
        <v>29774300</v>
      </c>
      <c r="M1260" s="32">
        <f t="shared" si="275"/>
        <v>30765123.793115068</v>
      </c>
      <c r="N1260" s="34">
        <f t="shared" si="276"/>
        <v>28947199.999999996</v>
      </c>
      <c r="O1260" s="34">
        <f t="shared" si="277"/>
        <v>990823.79311506823</v>
      </c>
      <c r="P1260" s="34">
        <f t="shared" si="278"/>
        <v>-827100.00000000373</v>
      </c>
      <c r="Q1260" s="60">
        <f t="shared" ref="Q1260:Q1323" si="280">+IF(P1260&gt;0,M1260-L1260,O1260+P1260)</f>
        <v>163723.7931150645</v>
      </c>
      <c r="R1260" s="60">
        <f t="shared" si="279"/>
        <v>990823.79311506823</v>
      </c>
      <c r="S1260" s="61">
        <f t="shared" si="271"/>
        <v>3.3277819902233413E-2</v>
      </c>
    </row>
    <row r="1261" spans="1:19" x14ac:dyDescent="0.25">
      <c r="A1261" s="7">
        <v>42892</v>
      </c>
      <c r="B1261" s="9">
        <v>2895.85</v>
      </c>
      <c r="C1261">
        <f>+VLOOKUP($A1261,'USD X Barril WTI'!$A$6060:$B$8189,2,0)</f>
        <v>48.13</v>
      </c>
      <c r="D1261" s="36">
        <f>+IFERROR(VLOOKUP($A1261,'TASA INTERVENCIÓN'!$A$9:$B$4757,2,0),D1260)</f>
        <v>6.25E-2</v>
      </c>
      <c r="E1261" s="36">
        <v>0.01</v>
      </c>
      <c r="F1261">
        <f t="shared" si="267"/>
        <v>5.1980198019802026E-2</v>
      </c>
      <c r="G1261">
        <f t="shared" si="268"/>
        <v>1.0125734196948664</v>
      </c>
      <c r="H1261" s="56">
        <f t="shared" si="272"/>
        <v>26.413380447543375</v>
      </c>
      <c r="I1261" s="55">
        <f t="shared" si="273"/>
        <v>2985.0874983184654</v>
      </c>
      <c r="J1261" s="33">
        <f t="shared" si="269"/>
        <v>3076.5123793115067</v>
      </c>
      <c r="K1261" s="34">
        <f t="shared" si="270"/>
        <v>180.66237931150681</v>
      </c>
      <c r="L1261" s="32">
        <f t="shared" si="274"/>
        <v>29774300</v>
      </c>
      <c r="M1261" s="32">
        <f t="shared" si="275"/>
        <v>30765123.793115068</v>
      </c>
      <c r="N1261" s="34">
        <f t="shared" si="276"/>
        <v>28958500</v>
      </c>
      <c r="O1261" s="34">
        <f t="shared" si="277"/>
        <v>990823.79311506823</v>
      </c>
      <c r="P1261" s="34">
        <f t="shared" si="278"/>
        <v>-815800</v>
      </c>
      <c r="Q1261" s="60">
        <f t="shared" si="280"/>
        <v>175023.79311506823</v>
      </c>
      <c r="R1261" s="60">
        <f t="shared" si="279"/>
        <v>990823.79311506823</v>
      </c>
      <c r="S1261" s="61">
        <f t="shared" si="271"/>
        <v>3.3277819902233413E-2</v>
      </c>
    </row>
    <row r="1262" spans="1:19" x14ac:dyDescent="0.25">
      <c r="A1262" s="7">
        <v>42893</v>
      </c>
      <c r="B1262" s="8">
        <v>2893.76</v>
      </c>
      <c r="C1262">
        <f>+VLOOKUP($A1262,'USD X Barril WTI'!$A$6060:$B$8189,2,0)</f>
        <v>45.8</v>
      </c>
      <c r="D1262" s="36">
        <f>+IFERROR(VLOOKUP($A1262,'TASA INTERVENCIÓN'!$A$9:$B$4757,2,0),D1261)</f>
        <v>6.25E-2</v>
      </c>
      <c r="E1262" s="36">
        <v>0.01</v>
      </c>
      <c r="F1262">
        <f t="shared" si="267"/>
        <v>5.1980198019802026E-2</v>
      </c>
      <c r="G1262">
        <f t="shared" si="268"/>
        <v>1.0125734196948664</v>
      </c>
      <c r="H1262" s="56">
        <f t="shared" si="272"/>
        <v>26.413380447543375</v>
      </c>
      <c r="I1262" s="55">
        <f t="shared" si="273"/>
        <v>2982.9712198713037</v>
      </c>
      <c r="J1262" s="33">
        <f t="shared" si="269"/>
        <v>3065.5852182181611</v>
      </c>
      <c r="K1262" s="34">
        <f t="shared" si="270"/>
        <v>171.8252182181609</v>
      </c>
      <c r="L1262" s="32">
        <f t="shared" si="274"/>
        <v>29666700</v>
      </c>
      <c r="M1262" s="32">
        <f t="shared" si="275"/>
        <v>30655852.182181612</v>
      </c>
      <c r="N1262" s="34">
        <f t="shared" si="276"/>
        <v>28937600.000000004</v>
      </c>
      <c r="O1262" s="34">
        <f t="shared" si="277"/>
        <v>989152.18218161166</v>
      </c>
      <c r="P1262" s="34">
        <f t="shared" si="278"/>
        <v>-729099.99999999627</v>
      </c>
      <c r="Q1262" s="60">
        <f t="shared" si="280"/>
        <v>260052.18218161538</v>
      </c>
      <c r="R1262" s="60">
        <f t="shared" si="279"/>
        <v>989152.18218161166</v>
      </c>
      <c r="S1262" s="61">
        <f t="shared" si="271"/>
        <v>3.3342170925030813E-2</v>
      </c>
    </row>
    <row r="1263" spans="1:19" x14ac:dyDescent="0.25">
      <c r="A1263" s="7">
        <v>42894</v>
      </c>
      <c r="B1263" s="9">
        <v>2907.1</v>
      </c>
      <c r="C1263">
        <f>+VLOOKUP($A1263,'USD X Barril WTI'!$A$6060:$B$8189,2,0)</f>
        <v>45.68</v>
      </c>
      <c r="D1263" s="36">
        <f>+IFERROR(VLOOKUP($A1263,'TASA INTERVENCIÓN'!$A$9:$B$4757,2,0),D1262)</f>
        <v>6.25E-2</v>
      </c>
      <c r="E1263" s="36">
        <v>0.01</v>
      </c>
      <c r="F1263">
        <f t="shared" si="267"/>
        <v>5.1980198019802026E-2</v>
      </c>
      <c r="G1263">
        <f t="shared" si="268"/>
        <v>1.0125734196948664</v>
      </c>
      <c r="H1263" s="56">
        <f t="shared" si="272"/>
        <v>26.413380447543375</v>
      </c>
      <c r="I1263" s="55">
        <f t="shared" si="273"/>
        <v>2996.4789492900327</v>
      </c>
      <c r="J1263" s="33">
        <f t="shared" si="269"/>
        <v>3071.4448575776969</v>
      </c>
      <c r="K1263" s="34">
        <f t="shared" si="270"/>
        <v>164.34485757769698</v>
      </c>
      <c r="L1263" s="32">
        <f t="shared" si="274"/>
        <v>29724400</v>
      </c>
      <c r="M1263" s="32">
        <f t="shared" si="275"/>
        <v>30714448.575776968</v>
      </c>
      <c r="N1263" s="34">
        <f t="shared" si="276"/>
        <v>29071000</v>
      </c>
      <c r="O1263" s="34">
        <f t="shared" si="277"/>
        <v>990048.57577696815</v>
      </c>
      <c r="P1263" s="34">
        <f t="shared" si="278"/>
        <v>-653400</v>
      </c>
      <c r="Q1263" s="60">
        <f t="shared" si="280"/>
        <v>336648.57577696815</v>
      </c>
      <c r="R1263" s="60">
        <f t="shared" si="279"/>
        <v>990048.57577696815</v>
      </c>
      <c r="S1263" s="61">
        <f t="shared" si="271"/>
        <v>3.3307605057695637E-2</v>
      </c>
    </row>
    <row r="1264" spans="1:19" x14ac:dyDescent="0.25">
      <c r="A1264" s="7">
        <v>42895</v>
      </c>
      <c r="B1264" s="8">
        <v>2919.82</v>
      </c>
      <c r="C1264">
        <f>+VLOOKUP($A1264,'USD X Barril WTI'!$A$6060:$B$8189,2,0)</f>
        <v>45.82</v>
      </c>
      <c r="D1264" s="36">
        <f>+IFERROR(VLOOKUP($A1264,'TASA INTERVENCIÓN'!$A$9:$B$4757,2,0),D1263)</f>
        <v>6.25E-2</v>
      </c>
      <c r="E1264" s="36">
        <v>0.01</v>
      </c>
      <c r="F1264">
        <f t="shared" si="267"/>
        <v>5.1980198019802026E-2</v>
      </c>
      <c r="G1264">
        <f t="shared" si="268"/>
        <v>1.0125734196948664</v>
      </c>
      <c r="H1264" s="56">
        <f t="shared" si="272"/>
        <v>26.413380447543375</v>
      </c>
      <c r="I1264" s="55">
        <f t="shared" si="273"/>
        <v>3009.3588831885518</v>
      </c>
      <c r="J1264" s="33">
        <f t="shared" si="269"/>
        <v>3087.1247244253977</v>
      </c>
      <c r="K1264" s="34">
        <f t="shared" si="270"/>
        <v>167.30472442539758</v>
      </c>
      <c r="L1264" s="32">
        <f t="shared" si="274"/>
        <v>29878800</v>
      </c>
      <c r="M1264" s="32">
        <f t="shared" si="275"/>
        <v>30871247.244253978</v>
      </c>
      <c r="N1264" s="34">
        <f t="shared" si="276"/>
        <v>29198200</v>
      </c>
      <c r="O1264" s="34">
        <f t="shared" si="277"/>
        <v>992447.24425397813</v>
      </c>
      <c r="P1264" s="34">
        <f t="shared" si="278"/>
        <v>-680600</v>
      </c>
      <c r="Q1264" s="60">
        <f t="shared" si="280"/>
        <v>311847.24425397813</v>
      </c>
      <c r="R1264" s="60">
        <f t="shared" si="279"/>
        <v>992447.24425397813</v>
      </c>
      <c r="S1264" s="61">
        <f t="shared" si="271"/>
        <v>3.3215766505146731E-2</v>
      </c>
    </row>
    <row r="1265" spans="1:19" x14ac:dyDescent="0.25">
      <c r="A1265" s="7">
        <v>42896</v>
      </c>
      <c r="B1265" s="9">
        <v>2919.58</v>
      </c>
      <c r="C1265" t="e">
        <f>+VLOOKUP($A1265,'USD X Barril WTI'!$A$6060:$B$8189,2,0)</f>
        <v>#N/A</v>
      </c>
      <c r="D1265" s="36">
        <f>+IFERROR(VLOOKUP($A1265,'TASA INTERVENCIÓN'!$A$9:$B$4757,2,0),D1264)</f>
        <v>6.25E-2</v>
      </c>
      <c r="E1265" s="36">
        <v>0.01</v>
      </c>
      <c r="F1265">
        <f t="shared" si="267"/>
        <v>5.1980198019802026E-2</v>
      </c>
      <c r="G1265">
        <f t="shared" si="268"/>
        <v>1.0125734196948664</v>
      </c>
      <c r="H1265" s="56">
        <f t="shared" si="272"/>
        <v>26.413380447543375</v>
      </c>
      <c r="I1265" s="55">
        <f t="shared" si="273"/>
        <v>3009.1158655678246</v>
      </c>
      <c r="J1265" s="33">
        <f t="shared" si="269"/>
        <v>3103.9318355866308</v>
      </c>
      <c r="K1265" s="34">
        <f t="shared" si="270"/>
        <v>184.35183558663084</v>
      </c>
      <c r="L1265" s="32">
        <f t="shared" si="274"/>
        <v>30044300</v>
      </c>
      <c r="M1265" s="32">
        <f t="shared" si="275"/>
        <v>31039318.355866309</v>
      </c>
      <c r="N1265" s="34">
        <f t="shared" si="276"/>
        <v>29195800</v>
      </c>
      <c r="O1265" s="34">
        <f t="shared" si="277"/>
        <v>995018.35586630926</v>
      </c>
      <c r="P1265" s="34">
        <f t="shared" si="278"/>
        <v>-848500</v>
      </c>
      <c r="Q1265" s="60">
        <f t="shared" si="280"/>
        <v>146518.35586630926</v>
      </c>
      <c r="R1265" s="60">
        <f t="shared" si="279"/>
        <v>995018.35586630926</v>
      </c>
      <c r="S1265" s="61">
        <f t="shared" si="271"/>
        <v>3.3118373730335181E-2</v>
      </c>
    </row>
    <row r="1266" spans="1:19" x14ac:dyDescent="0.25">
      <c r="A1266" s="7">
        <v>42897</v>
      </c>
      <c r="B1266" s="8">
        <v>2919.58</v>
      </c>
      <c r="C1266" t="e">
        <f>+VLOOKUP($A1266,'USD X Barril WTI'!$A$6060:$B$8189,2,0)</f>
        <v>#N/A</v>
      </c>
      <c r="D1266" s="36">
        <f>+IFERROR(VLOOKUP($A1266,'TASA INTERVENCIÓN'!$A$9:$B$4757,2,0),D1265)</f>
        <v>6.25E-2</v>
      </c>
      <c r="E1266" s="36">
        <v>0.01</v>
      </c>
      <c r="F1266">
        <f t="shared" si="267"/>
        <v>5.1980198019802026E-2</v>
      </c>
      <c r="G1266">
        <f t="shared" si="268"/>
        <v>1.0125734196948664</v>
      </c>
      <c r="H1266" s="56">
        <f t="shared" si="272"/>
        <v>26.413380447543375</v>
      </c>
      <c r="I1266" s="55">
        <f t="shared" si="273"/>
        <v>3009.1158655678246</v>
      </c>
      <c r="J1266" s="33">
        <f t="shared" si="269"/>
        <v>3079.9651997313372</v>
      </c>
      <c r="K1266" s="34">
        <f t="shared" si="270"/>
        <v>160.38519973133725</v>
      </c>
      <c r="L1266" s="32">
        <f t="shared" si="274"/>
        <v>29808300</v>
      </c>
      <c r="M1266" s="32">
        <f t="shared" si="275"/>
        <v>30799651.997313373</v>
      </c>
      <c r="N1266" s="34">
        <f t="shared" si="276"/>
        <v>29195800</v>
      </c>
      <c r="O1266" s="34">
        <f t="shared" si="277"/>
        <v>991351.99731337279</v>
      </c>
      <c r="P1266" s="34">
        <f t="shared" si="278"/>
        <v>-612500</v>
      </c>
      <c r="Q1266" s="60">
        <f t="shared" si="280"/>
        <v>378851.99731337279</v>
      </c>
      <c r="R1266" s="60">
        <f t="shared" si="279"/>
        <v>991351.99731337279</v>
      </c>
      <c r="S1266" s="61">
        <f t="shared" si="271"/>
        <v>3.3257582529475777E-2</v>
      </c>
    </row>
    <row r="1267" spans="1:19" x14ac:dyDescent="0.25">
      <c r="A1267" s="7">
        <v>42898</v>
      </c>
      <c r="B1267" s="9">
        <v>2919.58</v>
      </c>
      <c r="C1267">
        <f>+VLOOKUP($A1267,'USD X Barril WTI'!$A$6060:$B$8189,2,0)</f>
        <v>46.1</v>
      </c>
      <c r="D1267" s="36">
        <f>+IFERROR(VLOOKUP($A1267,'TASA INTERVENCIÓN'!$A$9:$B$4757,2,0),D1266)</f>
        <v>6.25E-2</v>
      </c>
      <c r="E1267" s="36">
        <v>0.01</v>
      </c>
      <c r="F1267">
        <f t="shared" si="267"/>
        <v>5.1980198019802026E-2</v>
      </c>
      <c r="G1267">
        <f t="shared" si="268"/>
        <v>1.0125734196948664</v>
      </c>
      <c r="H1267" s="56">
        <f t="shared" si="272"/>
        <v>26.413380447543375</v>
      </c>
      <c r="I1267" s="55">
        <f t="shared" si="273"/>
        <v>3009.1158655678246</v>
      </c>
      <c r="J1267" s="33">
        <f t="shared" si="269"/>
        <v>3079.9651997313372</v>
      </c>
      <c r="K1267" s="34">
        <f t="shared" si="270"/>
        <v>160.38519973133725</v>
      </c>
      <c r="L1267" s="32">
        <f t="shared" si="274"/>
        <v>29808300</v>
      </c>
      <c r="M1267" s="32">
        <f t="shared" si="275"/>
        <v>30799651.997313373</v>
      </c>
      <c r="N1267" s="34">
        <f t="shared" si="276"/>
        <v>29195800</v>
      </c>
      <c r="O1267" s="34">
        <f t="shared" si="277"/>
        <v>991351.99731337279</v>
      </c>
      <c r="P1267" s="34">
        <f t="shared" si="278"/>
        <v>-612500</v>
      </c>
      <c r="Q1267" s="60">
        <f t="shared" si="280"/>
        <v>378851.99731337279</v>
      </c>
      <c r="R1267" s="60">
        <f t="shared" si="279"/>
        <v>991351.99731337279</v>
      </c>
      <c r="S1267" s="61">
        <f t="shared" si="271"/>
        <v>3.3257582529475777E-2</v>
      </c>
    </row>
    <row r="1268" spans="1:19" x14ac:dyDescent="0.25">
      <c r="A1268" s="7">
        <v>42899</v>
      </c>
      <c r="B1268" s="8">
        <v>2929.2</v>
      </c>
      <c r="C1268">
        <f>+VLOOKUP($A1268,'USD X Barril WTI'!$A$6060:$B$8189,2,0)</f>
        <v>46.41</v>
      </c>
      <c r="D1268" s="36">
        <f>+IFERROR(VLOOKUP($A1268,'TASA INTERVENCIÓN'!$A$9:$B$4757,2,0),D1267)</f>
        <v>6.25E-2</v>
      </c>
      <c r="E1268" s="36">
        <v>0.01</v>
      </c>
      <c r="F1268">
        <f t="shared" si="267"/>
        <v>5.1980198019802026E-2</v>
      </c>
      <c r="G1268">
        <f t="shared" si="268"/>
        <v>1.0125734196948664</v>
      </c>
      <c r="H1268" s="56">
        <f t="shared" si="272"/>
        <v>26.413380447543375</v>
      </c>
      <c r="I1268" s="55">
        <f t="shared" si="273"/>
        <v>3018.856821865289</v>
      </c>
      <c r="J1268" s="33">
        <f t="shared" si="269"/>
        <v>3079.9651997313372</v>
      </c>
      <c r="K1268" s="34">
        <f t="shared" si="270"/>
        <v>150.76519973133736</v>
      </c>
      <c r="L1268" s="32">
        <f t="shared" si="274"/>
        <v>29808300</v>
      </c>
      <c r="M1268" s="32">
        <f t="shared" si="275"/>
        <v>30799651.997313373</v>
      </c>
      <c r="N1268" s="34">
        <f t="shared" si="276"/>
        <v>29292000</v>
      </c>
      <c r="O1268" s="34">
        <f t="shared" si="277"/>
        <v>991351.99731337279</v>
      </c>
      <c r="P1268" s="34">
        <f t="shared" si="278"/>
        <v>-516300</v>
      </c>
      <c r="Q1268" s="60">
        <f t="shared" si="280"/>
        <v>475051.99731337279</v>
      </c>
      <c r="R1268" s="60">
        <f t="shared" si="279"/>
        <v>991351.99731337279</v>
      </c>
      <c r="S1268" s="61">
        <f t="shared" si="271"/>
        <v>3.3257582529475777E-2</v>
      </c>
    </row>
    <row r="1269" spans="1:19" x14ac:dyDescent="0.25">
      <c r="A1269" s="7">
        <v>42900</v>
      </c>
      <c r="B1269" s="9">
        <v>2933.13</v>
      </c>
      <c r="C1269">
        <f>+VLOOKUP($A1269,'USD X Barril WTI'!$A$6060:$B$8189,2,0)</f>
        <v>44.79</v>
      </c>
      <c r="D1269" s="36">
        <f>+IFERROR(VLOOKUP($A1269,'TASA INTERVENCIÓN'!$A$9:$B$4757,2,0),D1268)</f>
        <v>6.25E-2</v>
      </c>
      <c r="E1269" s="52">
        <v>1.2500000000000001E-2</v>
      </c>
      <c r="F1269">
        <f t="shared" si="267"/>
        <v>4.9382716049382713E-2</v>
      </c>
      <c r="G1269">
        <f t="shared" si="268"/>
        <v>1.0119563623856727</v>
      </c>
      <c r="H1269" s="56">
        <f t="shared" si="272"/>
        <v>26.413380447543375</v>
      </c>
      <c r="I1269" s="55">
        <f t="shared" si="273"/>
        <v>3021.0263260993752</v>
      </c>
      <c r="J1269" s="33">
        <f t="shared" si="269"/>
        <v>3087.1755011962773</v>
      </c>
      <c r="K1269" s="34">
        <f t="shared" si="270"/>
        <v>154.0455011962772</v>
      </c>
      <c r="L1269" s="32">
        <f t="shared" si="274"/>
        <v>29879300</v>
      </c>
      <c r="M1269" s="32">
        <f t="shared" si="275"/>
        <v>30871755.011962771</v>
      </c>
      <c r="N1269" s="34">
        <f t="shared" si="276"/>
        <v>29331300</v>
      </c>
      <c r="O1269" s="34">
        <f t="shared" si="277"/>
        <v>992455.01196277142</v>
      </c>
      <c r="P1269" s="34">
        <f t="shared" si="278"/>
        <v>-548000</v>
      </c>
      <c r="Q1269" s="60">
        <f t="shared" si="280"/>
        <v>444455.01196277142</v>
      </c>
      <c r="R1269" s="60">
        <f t="shared" si="279"/>
        <v>992455.01196277142</v>
      </c>
      <c r="S1269" s="61">
        <f t="shared" si="271"/>
        <v>3.3215470642309938E-2</v>
      </c>
    </row>
    <row r="1270" spans="1:19" x14ac:dyDescent="0.25">
      <c r="A1270" s="7">
        <v>42901</v>
      </c>
      <c r="B1270" s="8">
        <v>2924.75</v>
      </c>
      <c r="C1270">
        <f>+VLOOKUP($A1270,'USD X Barril WTI'!$A$6060:$B$8189,2,0)</f>
        <v>44.47</v>
      </c>
      <c r="D1270" s="36">
        <f>+IFERROR(VLOOKUP($A1270,'TASA INTERVENCIÓN'!$A$9:$B$4757,2,0),D1269)</f>
        <v>6.25E-2</v>
      </c>
      <c r="E1270" s="52">
        <v>1.2500000000000001E-2</v>
      </c>
      <c r="F1270">
        <f t="shared" si="267"/>
        <v>4.9382716049382713E-2</v>
      </c>
      <c r="G1270">
        <f t="shared" si="268"/>
        <v>1.0119563623856727</v>
      </c>
      <c r="H1270" s="56">
        <f t="shared" si="272"/>
        <v>26.413380447543375</v>
      </c>
      <c r="I1270" s="55">
        <f t="shared" si="273"/>
        <v>3012.546131782583</v>
      </c>
      <c r="J1270" s="33">
        <f t="shared" si="269"/>
        <v>3097.1277482887299</v>
      </c>
      <c r="K1270" s="34">
        <f t="shared" si="270"/>
        <v>172.37774828872989</v>
      </c>
      <c r="L1270" s="32">
        <f t="shared" si="274"/>
        <v>29977300</v>
      </c>
      <c r="M1270" s="32">
        <f t="shared" si="275"/>
        <v>30971277.482887298</v>
      </c>
      <c r="N1270" s="34">
        <f t="shared" si="276"/>
        <v>29247500</v>
      </c>
      <c r="O1270" s="34">
        <f t="shared" si="277"/>
        <v>993977.48288729787</v>
      </c>
      <c r="P1270" s="34">
        <f t="shared" si="278"/>
        <v>-729800</v>
      </c>
      <c r="Q1270" s="60">
        <f t="shared" si="280"/>
        <v>264177.48288729787</v>
      </c>
      <c r="R1270" s="60">
        <f t="shared" si="279"/>
        <v>993977.48288729787</v>
      </c>
      <c r="S1270" s="61">
        <f t="shared" si="271"/>
        <v>3.3157672068108129E-2</v>
      </c>
    </row>
    <row r="1271" spans="1:19" x14ac:dyDescent="0.25">
      <c r="A1271" s="7">
        <v>42902</v>
      </c>
      <c r="B1271" s="9">
        <v>2953.83</v>
      </c>
      <c r="C1271">
        <f>+VLOOKUP($A1271,'USD X Barril WTI'!$A$6060:$B$8189,2,0)</f>
        <v>44.73</v>
      </c>
      <c r="D1271" s="36">
        <f>+IFERROR(VLOOKUP($A1271,'TASA INTERVENCIÓN'!$A$9:$B$4757,2,0),D1270)</f>
        <v>6.25E-2</v>
      </c>
      <c r="E1271" s="52">
        <v>1.2500000000000001E-2</v>
      </c>
      <c r="F1271">
        <f t="shared" si="267"/>
        <v>4.9382716049382713E-2</v>
      </c>
      <c r="G1271">
        <f t="shared" si="268"/>
        <v>1.0119563623856727</v>
      </c>
      <c r="H1271" s="56">
        <f t="shared" si="272"/>
        <v>26.413380447543375</v>
      </c>
      <c r="I1271" s="55">
        <f t="shared" si="273"/>
        <v>3041.9738228007582</v>
      </c>
      <c r="J1271" s="33">
        <f t="shared" si="269"/>
        <v>3069.773304419522</v>
      </c>
      <c r="K1271" s="34">
        <f t="shared" si="270"/>
        <v>115.94330441952206</v>
      </c>
      <c r="L1271" s="32">
        <f t="shared" si="274"/>
        <v>29726100</v>
      </c>
      <c r="M1271" s="32">
        <f t="shared" si="275"/>
        <v>30697733.04419522</v>
      </c>
      <c r="N1271" s="34">
        <f t="shared" si="276"/>
        <v>29538300</v>
      </c>
      <c r="O1271" s="34">
        <f t="shared" si="277"/>
        <v>971633.04419521987</v>
      </c>
      <c r="P1271" s="34">
        <f t="shared" si="278"/>
        <v>-187800</v>
      </c>
      <c r="Q1271" s="60">
        <f t="shared" si="280"/>
        <v>783833.04419521987</v>
      </c>
      <c r="R1271" s="60">
        <f t="shared" si="279"/>
        <v>971633.04419521987</v>
      </c>
      <c r="S1271" s="61">
        <f t="shared" si="271"/>
        <v>3.2686193082685583E-2</v>
      </c>
    </row>
    <row r="1272" spans="1:19" x14ac:dyDescent="0.25">
      <c r="A1272" s="7">
        <v>42903</v>
      </c>
      <c r="B1272" s="8">
        <v>2961.68</v>
      </c>
      <c r="C1272" t="e">
        <f>+VLOOKUP($A1272,'USD X Barril WTI'!$A$6060:$B$8189,2,0)</f>
        <v>#N/A</v>
      </c>
      <c r="D1272" s="36">
        <f>+IFERROR(VLOOKUP($A1272,'TASA INTERVENCIÓN'!$A$9:$B$4757,2,0),D1271)</f>
        <v>6.25E-2</v>
      </c>
      <c r="E1272" s="52">
        <v>1.2500000000000001E-2</v>
      </c>
      <c r="F1272">
        <f t="shared" si="267"/>
        <v>4.9382716049382713E-2</v>
      </c>
      <c r="G1272">
        <f t="shared" si="268"/>
        <v>1.0119563623856727</v>
      </c>
      <c r="H1272" s="56">
        <f t="shared" si="272"/>
        <v>26.413380447543375</v>
      </c>
      <c r="I1272" s="55">
        <f t="shared" si="273"/>
        <v>3049.9176802454858</v>
      </c>
      <c r="J1272" s="33">
        <f t="shared" si="269"/>
        <v>3020.397688599598</v>
      </c>
      <c r="K1272" s="34">
        <f t="shared" si="270"/>
        <v>58.717688599598205</v>
      </c>
      <c r="L1272" s="32">
        <f t="shared" si="274"/>
        <v>29239600</v>
      </c>
      <c r="M1272" s="32">
        <f t="shared" si="275"/>
        <v>30203976.88599598</v>
      </c>
      <c r="N1272" s="34">
        <f t="shared" si="276"/>
        <v>29616800</v>
      </c>
      <c r="O1272" s="34">
        <f t="shared" si="277"/>
        <v>964376.88599598035</v>
      </c>
      <c r="P1272" s="34">
        <f t="shared" si="278"/>
        <v>377200</v>
      </c>
      <c r="Q1272" s="60">
        <f t="shared" si="280"/>
        <v>964376.88599598035</v>
      </c>
      <c r="R1272" s="60">
        <f t="shared" si="279"/>
        <v>964376.88599598035</v>
      </c>
      <c r="S1272" s="61">
        <f t="shared" si="271"/>
        <v>3.2981876838122967E-2</v>
      </c>
    </row>
    <row r="1273" spans="1:19" x14ac:dyDescent="0.25">
      <c r="A1273" s="7">
        <v>42904</v>
      </c>
      <c r="B1273" s="9">
        <v>2961.68</v>
      </c>
      <c r="C1273" t="e">
        <f>+VLOOKUP($A1273,'USD X Barril WTI'!$A$6060:$B$8189,2,0)</f>
        <v>#N/A</v>
      </c>
      <c r="D1273" s="36">
        <f>+IFERROR(VLOOKUP($A1273,'TASA INTERVENCIÓN'!$A$9:$B$4757,2,0),D1272)</f>
        <v>6.25E-2</v>
      </c>
      <c r="E1273" s="52">
        <v>1.2500000000000001E-2</v>
      </c>
      <c r="F1273">
        <f t="shared" si="267"/>
        <v>4.9382716049382713E-2</v>
      </c>
      <c r="G1273">
        <f t="shared" si="268"/>
        <v>1.0119563623856727</v>
      </c>
      <c r="H1273" s="56">
        <f t="shared" si="272"/>
        <v>26.413380447543375</v>
      </c>
      <c r="I1273" s="55">
        <f t="shared" si="273"/>
        <v>3049.9176802454858</v>
      </c>
      <c r="J1273" s="33">
        <f t="shared" si="269"/>
        <v>3008.7972098982268</v>
      </c>
      <c r="K1273" s="34">
        <f t="shared" si="270"/>
        <v>47.117209898226974</v>
      </c>
      <c r="L1273" s="32">
        <f t="shared" si="274"/>
        <v>29125300.000000004</v>
      </c>
      <c r="M1273" s="32">
        <f t="shared" si="275"/>
        <v>30087972.098982267</v>
      </c>
      <c r="N1273" s="34">
        <f t="shared" si="276"/>
        <v>29616800</v>
      </c>
      <c r="O1273" s="34">
        <f t="shared" si="277"/>
        <v>962672.09898226336</v>
      </c>
      <c r="P1273" s="34">
        <f t="shared" si="278"/>
        <v>491499.99999999627</v>
      </c>
      <c r="Q1273" s="60">
        <f t="shared" si="280"/>
        <v>962672.09898226336</v>
      </c>
      <c r="R1273" s="60">
        <f t="shared" si="279"/>
        <v>962672.09898226336</v>
      </c>
      <c r="S1273" s="61">
        <f t="shared" si="271"/>
        <v>3.3052778820553373E-2</v>
      </c>
    </row>
    <row r="1274" spans="1:19" x14ac:dyDescent="0.25">
      <c r="A1274" s="7">
        <v>42905</v>
      </c>
      <c r="B1274" s="8">
        <v>2961.68</v>
      </c>
      <c r="C1274">
        <f>+VLOOKUP($A1274,'USD X Barril WTI'!$A$6060:$B$8189,2,0)</f>
        <v>44.24</v>
      </c>
      <c r="D1274" s="36">
        <f>+IFERROR(VLOOKUP($A1274,'TASA INTERVENCIÓN'!$A$9:$B$4757,2,0),D1273)</f>
        <v>6.25E-2</v>
      </c>
      <c r="E1274" s="52">
        <v>1.2500000000000001E-2</v>
      </c>
      <c r="F1274">
        <f t="shared" si="267"/>
        <v>4.9382716049382713E-2</v>
      </c>
      <c r="G1274">
        <f t="shared" si="268"/>
        <v>1.0119563623856727</v>
      </c>
      <c r="H1274" s="56">
        <f t="shared" si="272"/>
        <v>26.413380447543375</v>
      </c>
      <c r="I1274" s="55">
        <f t="shared" si="273"/>
        <v>3049.9176802454858</v>
      </c>
      <c r="J1274" s="33">
        <f t="shared" si="269"/>
        <v>3008.7972098982268</v>
      </c>
      <c r="K1274" s="34">
        <f t="shared" si="270"/>
        <v>47.117209898226974</v>
      </c>
      <c r="L1274" s="32">
        <f t="shared" si="274"/>
        <v>29125300.000000004</v>
      </c>
      <c r="M1274" s="32">
        <f t="shared" si="275"/>
        <v>30087972.098982267</v>
      </c>
      <c r="N1274" s="34">
        <f t="shared" si="276"/>
        <v>29616800</v>
      </c>
      <c r="O1274" s="34">
        <f t="shared" si="277"/>
        <v>962672.09898226336</v>
      </c>
      <c r="P1274" s="34">
        <f t="shared" si="278"/>
        <v>491499.99999999627</v>
      </c>
      <c r="Q1274" s="60">
        <f t="shared" si="280"/>
        <v>962672.09898226336</v>
      </c>
      <c r="R1274" s="60">
        <f t="shared" si="279"/>
        <v>962672.09898226336</v>
      </c>
      <c r="S1274" s="61">
        <f t="shared" si="271"/>
        <v>3.3052778820553373E-2</v>
      </c>
    </row>
    <row r="1275" spans="1:19" x14ac:dyDescent="0.25">
      <c r="A1275" s="7">
        <v>42906</v>
      </c>
      <c r="B1275" s="9">
        <v>2961.68</v>
      </c>
      <c r="C1275">
        <f>+VLOOKUP($A1275,'USD X Barril WTI'!$A$6060:$B$8189,2,0)</f>
        <v>43.34</v>
      </c>
      <c r="D1275" s="36">
        <f>+IFERROR(VLOOKUP($A1275,'TASA INTERVENCIÓN'!$A$9:$B$4757,2,0),D1274)</f>
        <v>6.25E-2</v>
      </c>
      <c r="E1275" s="52">
        <v>1.2500000000000001E-2</v>
      </c>
      <c r="F1275">
        <f t="shared" si="267"/>
        <v>4.9382716049382713E-2</v>
      </c>
      <c r="G1275">
        <f t="shared" si="268"/>
        <v>1.0119563623856727</v>
      </c>
      <c r="H1275" s="56">
        <f t="shared" si="272"/>
        <v>26.413380447543375</v>
      </c>
      <c r="I1275" s="55">
        <f t="shared" si="273"/>
        <v>3049.9176802454858</v>
      </c>
      <c r="J1275" s="33">
        <f t="shared" si="269"/>
        <v>3008.7972098982268</v>
      </c>
      <c r="K1275" s="34">
        <f t="shared" si="270"/>
        <v>47.117209898226974</v>
      </c>
      <c r="L1275" s="32">
        <f t="shared" si="274"/>
        <v>29125300.000000004</v>
      </c>
      <c r="M1275" s="32">
        <f t="shared" si="275"/>
        <v>30087972.098982267</v>
      </c>
      <c r="N1275" s="34">
        <f t="shared" si="276"/>
        <v>29616800</v>
      </c>
      <c r="O1275" s="34">
        <f t="shared" si="277"/>
        <v>962672.09898226336</v>
      </c>
      <c r="P1275" s="34">
        <f t="shared" si="278"/>
        <v>491499.99999999627</v>
      </c>
      <c r="Q1275" s="60">
        <f t="shared" si="280"/>
        <v>962672.09898226336</v>
      </c>
      <c r="R1275" s="60">
        <f t="shared" si="279"/>
        <v>962672.09898226336</v>
      </c>
      <c r="S1275" s="61">
        <f t="shared" si="271"/>
        <v>3.3052778820553373E-2</v>
      </c>
    </row>
    <row r="1276" spans="1:19" x14ac:dyDescent="0.25">
      <c r="A1276" s="7">
        <v>42907</v>
      </c>
      <c r="B1276" s="8">
        <v>3029.53</v>
      </c>
      <c r="C1276">
        <f>+VLOOKUP($A1276,'USD X Barril WTI'!$A$6060:$B$8189,2,0)</f>
        <v>42.48</v>
      </c>
      <c r="D1276" s="36">
        <f>+IFERROR(VLOOKUP($A1276,'TASA INTERVENCIÓN'!$A$9:$B$4757,2,0),D1275)</f>
        <v>6.25E-2</v>
      </c>
      <c r="E1276" s="52">
        <v>1.2500000000000001E-2</v>
      </c>
      <c r="F1276">
        <f t="shared" si="267"/>
        <v>4.9382716049382713E-2</v>
      </c>
      <c r="G1276">
        <f t="shared" si="268"/>
        <v>1.0119563623856727</v>
      </c>
      <c r="H1276" s="56">
        <f t="shared" si="272"/>
        <v>26.413380447543375</v>
      </c>
      <c r="I1276" s="55">
        <f t="shared" si="273"/>
        <v>3118.5789194333538</v>
      </c>
      <c r="J1276" s="33">
        <f t="shared" si="269"/>
        <v>3008.7972098982268</v>
      </c>
      <c r="K1276" s="34">
        <f t="shared" si="270"/>
        <v>-20.732790101773389</v>
      </c>
      <c r="L1276" s="32">
        <f t="shared" si="274"/>
        <v>29125300.000000004</v>
      </c>
      <c r="M1276" s="32">
        <f t="shared" si="275"/>
        <v>30087972.098982267</v>
      </c>
      <c r="N1276" s="34">
        <f t="shared" si="276"/>
        <v>30295300.000000004</v>
      </c>
      <c r="O1276" s="34">
        <f t="shared" si="277"/>
        <v>962672.09898226336</v>
      </c>
      <c r="P1276" s="34">
        <f t="shared" si="278"/>
        <v>1170000</v>
      </c>
      <c r="Q1276" s="60">
        <f t="shared" si="280"/>
        <v>962672.09898226336</v>
      </c>
      <c r="R1276" s="60">
        <f t="shared" si="279"/>
        <v>962672.09898226336</v>
      </c>
      <c r="S1276" s="61">
        <f t="shared" si="271"/>
        <v>3.3052778820553373E-2</v>
      </c>
    </row>
    <row r="1277" spans="1:19" x14ac:dyDescent="0.25">
      <c r="A1277" s="7">
        <v>42908</v>
      </c>
      <c r="B1277" s="9">
        <v>3053.9</v>
      </c>
      <c r="C1277">
        <f>+VLOOKUP($A1277,'USD X Barril WTI'!$A$6060:$B$8189,2,0)</f>
        <v>42.53</v>
      </c>
      <c r="D1277" s="36">
        <f>+IFERROR(VLOOKUP($A1277,'TASA INTERVENCIÓN'!$A$9:$B$4757,2,0),D1276)</f>
        <v>6.25E-2</v>
      </c>
      <c r="E1277" s="52">
        <v>1.2500000000000001E-2</v>
      </c>
      <c r="F1277">
        <f t="shared" si="267"/>
        <v>4.9382716049382713E-2</v>
      </c>
      <c r="G1277">
        <f t="shared" si="268"/>
        <v>1.0119563623856727</v>
      </c>
      <c r="H1277" s="56">
        <f t="shared" si="272"/>
        <v>26.413380447543375</v>
      </c>
      <c r="I1277" s="55">
        <f t="shared" si="273"/>
        <v>3143.2402959846927</v>
      </c>
      <c r="J1277" s="33">
        <f t="shared" si="269"/>
        <v>3001.0229608297659</v>
      </c>
      <c r="K1277" s="34">
        <f t="shared" si="270"/>
        <v>-52.877039170234184</v>
      </c>
      <c r="L1277" s="32">
        <f t="shared" si="274"/>
        <v>29048700</v>
      </c>
      <c r="M1277" s="32">
        <f t="shared" si="275"/>
        <v>30010229.608297657</v>
      </c>
      <c r="N1277" s="34">
        <f t="shared" si="276"/>
        <v>30539000</v>
      </c>
      <c r="O1277" s="34">
        <f t="shared" si="277"/>
        <v>961529.60829765722</v>
      </c>
      <c r="P1277" s="34">
        <f t="shared" si="278"/>
        <v>1490300</v>
      </c>
      <c r="Q1277" s="60">
        <f t="shared" si="280"/>
        <v>961529.60829765722</v>
      </c>
      <c r="R1277" s="60">
        <f t="shared" si="279"/>
        <v>961529.60829765722</v>
      </c>
      <c r="S1277" s="61">
        <f t="shared" si="271"/>
        <v>3.3100607197487572E-2</v>
      </c>
    </row>
    <row r="1278" spans="1:19" x14ac:dyDescent="0.25">
      <c r="A1278" s="7">
        <v>42909</v>
      </c>
      <c r="B1278" s="8">
        <v>3035.83</v>
      </c>
      <c r="C1278">
        <f>+VLOOKUP($A1278,'USD X Barril WTI'!$A$6060:$B$8189,2,0)</f>
        <v>42.86</v>
      </c>
      <c r="D1278" s="36">
        <f>+IFERROR(VLOOKUP($A1278,'TASA INTERVENCIÓN'!$A$9:$B$4757,2,0),D1277)</f>
        <v>6.25E-2</v>
      </c>
      <c r="E1278" s="52">
        <v>1.2500000000000001E-2</v>
      </c>
      <c r="F1278">
        <f t="shared" si="267"/>
        <v>4.9382716049382713E-2</v>
      </c>
      <c r="G1278">
        <f t="shared" si="268"/>
        <v>1.0119563623856727</v>
      </c>
      <c r="H1278" s="56">
        <f t="shared" si="272"/>
        <v>26.413380447543375</v>
      </c>
      <c r="I1278" s="55">
        <f t="shared" si="273"/>
        <v>3124.9542445163834</v>
      </c>
      <c r="J1278" s="33">
        <f t="shared" si="269"/>
        <v>3033.449495782419</v>
      </c>
      <c r="K1278" s="34">
        <f t="shared" si="270"/>
        <v>-2.3805042175808921</v>
      </c>
      <c r="L1278" s="32">
        <f t="shared" si="274"/>
        <v>29368200</v>
      </c>
      <c r="M1278" s="32">
        <f t="shared" si="275"/>
        <v>30334494.957824189</v>
      </c>
      <c r="N1278" s="34">
        <f t="shared" si="276"/>
        <v>30358300</v>
      </c>
      <c r="O1278" s="34">
        <f t="shared" si="277"/>
        <v>966294.95782418922</v>
      </c>
      <c r="P1278" s="34">
        <f t="shared" si="278"/>
        <v>990100</v>
      </c>
      <c r="Q1278" s="60">
        <f t="shared" si="280"/>
        <v>966294.95782418922</v>
      </c>
      <c r="R1278" s="60">
        <f t="shared" si="279"/>
        <v>966294.95782418922</v>
      </c>
      <c r="S1278" s="61">
        <f t="shared" si="271"/>
        <v>3.2902764140266993E-2</v>
      </c>
    </row>
    <row r="1279" spans="1:19" x14ac:dyDescent="0.25">
      <c r="A1279" s="7">
        <v>42910</v>
      </c>
      <c r="B1279" s="9">
        <v>3010.68</v>
      </c>
      <c r="C1279" t="e">
        <f>+VLOOKUP($A1279,'USD X Barril WTI'!$A$6060:$B$8189,2,0)</f>
        <v>#N/A</v>
      </c>
      <c r="D1279" s="36">
        <f>+IFERROR(VLOOKUP($A1279,'TASA INTERVENCIÓN'!$A$9:$B$4757,2,0),D1278)</f>
        <v>6.25E-2</v>
      </c>
      <c r="E1279" s="52">
        <v>1.2500000000000001E-2</v>
      </c>
      <c r="F1279">
        <f t="shared" si="267"/>
        <v>4.9382716049382713E-2</v>
      </c>
      <c r="G1279">
        <f t="shared" si="268"/>
        <v>1.0119563623856727</v>
      </c>
      <c r="H1279" s="56">
        <f t="shared" si="272"/>
        <v>26.413380447543375</v>
      </c>
      <c r="I1279" s="55">
        <f t="shared" si="273"/>
        <v>3099.5035420023837</v>
      </c>
      <c r="J1279" s="33">
        <f t="shared" si="269"/>
        <v>3017.6472688899989</v>
      </c>
      <c r="K1279" s="34">
        <f t="shared" si="270"/>
        <v>6.9672688899991044</v>
      </c>
      <c r="L1279" s="32">
        <f t="shared" si="274"/>
        <v>29212500</v>
      </c>
      <c r="M1279" s="32">
        <f t="shared" si="275"/>
        <v>30176472.68889999</v>
      </c>
      <c r="N1279" s="34">
        <f t="shared" si="276"/>
        <v>30106800</v>
      </c>
      <c r="O1279" s="34">
        <f t="shared" si="277"/>
        <v>963972.68889999017</v>
      </c>
      <c r="P1279" s="34">
        <f t="shared" si="278"/>
        <v>894300</v>
      </c>
      <c r="Q1279" s="60">
        <f t="shared" si="280"/>
        <v>963972.68889999017</v>
      </c>
      <c r="R1279" s="60">
        <f t="shared" si="279"/>
        <v>963972.68889999017</v>
      </c>
      <c r="S1279" s="61">
        <f t="shared" si="271"/>
        <v>3.2998637189558928E-2</v>
      </c>
    </row>
    <row r="1280" spans="1:19" x14ac:dyDescent="0.25">
      <c r="A1280" s="7">
        <v>42911</v>
      </c>
      <c r="B1280" s="8">
        <v>3010.68</v>
      </c>
      <c r="C1280" t="e">
        <f>+VLOOKUP($A1280,'USD X Barril WTI'!$A$6060:$B$8189,2,0)</f>
        <v>#N/A</v>
      </c>
      <c r="D1280" s="36">
        <f>+IFERROR(VLOOKUP($A1280,'TASA INTERVENCIÓN'!$A$9:$B$4757,2,0),D1279)</f>
        <v>6.25E-2</v>
      </c>
      <c r="E1280" s="52">
        <v>1.2500000000000001E-2</v>
      </c>
      <c r="F1280">
        <f t="shared" si="267"/>
        <v>4.9382716049382713E-2</v>
      </c>
      <c r="G1280">
        <f t="shared" si="268"/>
        <v>1.0119563623856727</v>
      </c>
      <c r="H1280" s="56">
        <f t="shared" si="272"/>
        <v>26.413380447543375</v>
      </c>
      <c r="I1280" s="55">
        <f t="shared" si="273"/>
        <v>3099.5035420023837</v>
      </c>
      <c r="J1280" s="33">
        <f t="shared" si="269"/>
        <v>2996.0194297713438</v>
      </c>
      <c r="K1280" s="34">
        <f t="shared" si="270"/>
        <v>-14.66057022865607</v>
      </c>
      <c r="L1280" s="32">
        <f t="shared" si="274"/>
        <v>28999400</v>
      </c>
      <c r="M1280" s="32">
        <f t="shared" si="275"/>
        <v>29960194.297713436</v>
      </c>
      <c r="N1280" s="34">
        <f t="shared" si="276"/>
        <v>30106800</v>
      </c>
      <c r="O1280" s="34">
        <f t="shared" si="277"/>
        <v>960794.29771343619</v>
      </c>
      <c r="P1280" s="34">
        <f t="shared" si="278"/>
        <v>1107400</v>
      </c>
      <c r="Q1280" s="60">
        <f t="shared" si="280"/>
        <v>960794.29771343619</v>
      </c>
      <c r="R1280" s="60">
        <f t="shared" si="279"/>
        <v>960794.29771343619</v>
      </c>
      <c r="S1280" s="61">
        <f t="shared" si="271"/>
        <v>3.3131523331980529E-2</v>
      </c>
    </row>
    <row r="1281" spans="1:19" x14ac:dyDescent="0.25">
      <c r="A1281" s="7">
        <v>42912</v>
      </c>
      <c r="B1281" s="9">
        <v>3010.68</v>
      </c>
      <c r="C1281">
        <f>+VLOOKUP($A1281,'USD X Barril WTI'!$A$6060:$B$8189,2,0)</f>
        <v>43.24</v>
      </c>
      <c r="D1281" s="36">
        <f>+IFERROR(VLOOKUP($A1281,'TASA INTERVENCIÓN'!$A$9:$B$4757,2,0),D1280)</f>
        <v>6.25E-2</v>
      </c>
      <c r="E1281" s="52">
        <v>1.2500000000000001E-2</v>
      </c>
      <c r="F1281">
        <f t="shared" si="267"/>
        <v>4.9382716049382713E-2</v>
      </c>
      <c r="G1281">
        <f t="shared" si="268"/>
        <v>1.0119563623856727</v>
      </c>
      <c r="H1281" s="56">
        <f t="shared" si="272"/>
        <v>26.413380447543375</v>
      </c>
      <c r="I1281" s="55">
        <f t="shared" si="273"/>
        <v>3099.5035420023837</v>
      </c>
      <c r="J1281" s="33">
        <f t="shared" si="269"/>
        <v>2996.0194297713438</v>
      </c>
      <c r="K1281" s="34">
        <f t="shared" si="270"/>
        <v>-14.66057022865607</v>
      </c>
      <c r="L1281" s="32">
        <f t="shared" si="274"/>
        <v>28999400</v>
      </c>
      <c r="M1281" s="32">
        <f t="shared" si="275"/>
        <v>29960194.297713436</v>
      </c>
      <c r="N1281" s="34">
        <f t="shared" si="276"/>
        <v>30106800</v>
      </c>
      <c r="O1281" s="34">
        <f t="shared" si="277"/>
        <v>960794.29771343619</v>
      </c>
      <c r="P1281" s="34">
        <f t="shared" si="278"/>
        <v>1107400</v>
      </c>
      <c r="Q1281" s="60">
        <f t="shared" si="280"/>
        <v>960794.29771343619</v>
      </c>
      <c r="R1281" s="60">
        <f t="shared" si="279"/>
        <v>960794.29771343619</v>
      </c>
      <c r="S1281" s="61">
        <f t="shared" si="271"/>
        <v>3.3131523331980529E-2</v>
      </c>
    </row>
    <row r="1282" spans="1:19" x14ac:dyDescent="0.25">
      <c r="A1282" s="7">
        <v>42913</v>
      </c>
      <c r="B1282" s="8">
        <v>3010.68</v>
      </c>
      <c r="C1282">
        <f>+VLOOKUP($A1282,'USD X Barril WTI'!$A$6060:$B$8189,2,0)</f>
        <v>44.25</v>
      </c>
      <c r="D1282" s="36">
        <f>+IFERROR(VLOOKUP($A1282,'TASA INTERVENCIÓN'!$A$9:$B$4757,2,0),D1281)</f>
        <v>6.25E-2</v>
      </c>
      <c r="E1282" s="52">
        <v>1.2500000000000001E-2</v>
      </c>
      <c r="F1282">
        <f t="shared" si="267"/>
        <v>4.9382716049382713E-2</v>
      </c>
      <c r="G1282">
        <f t="shared" si="268"/>
        <v>1.0119563623856727</v>
      </c>
      <c r="H1282" s="56">
        <f t="shared" si="272"/>
        <v>26.413380447543375</v>
      </c>
      <c r="I1282" s="55">
        <f t="shared" si="273"/>
        <v>3099.5035420023837</v>
      </c>
      <c r="J1282" s="33">
        <f t="shared" si="269"/>
        <v>2994.3262902000656</v>
      </c>
      <c r="K1282" s="34">
        <f t="shared" si="270"/>
        <v>-16.353709799934222</v>
      </c>
      <c r="L1282" s="32">
        <f t="shared" si="274"/>
        <v>28999400</v>
      </c>
      <c r="M1282" s="32">
        <f t="shared" si="275"/>
        <v>29943262.902000654</v>
      </c>
      <c r="N1282" s="34">
        <f t="shared" si="276"/>
        <v>30106800</v>
      </c>
      <c r="O1282" s="34">
        <f t="shared" si="277"/>
        <v>943862.90200065449</v>
      </c>
      <c r="P1282" s="34">
        <f t="shared" si="278"/>
        <v>1107400</v>
      </c>
      <c r="Q1282" s="60">
        <f t="shared" si="280"/>
        <v>943862.90200065449</v>
      </c>
      <c r="R1282" s="60">
        <f t="shared" si="279"/>
        <v>943862.90200065449</v>
      </c>
      <c r="S1282" s="61">
        <f t="shared" si="271"/>
        <v>3.254767002078162E-2</v>
      </c>
    </row>
    <row r="1283" spans="1:19" x14ac:dyDescent="0.25">
      <c r="A1283" s="7">
        <v>42914</v>
      </c>
      <c r="B1283" s="9">
        <v>3025.28</v>
      </c>
      <c r="C1283">
        <f>+VLOOKUP($A1283,'USD X Barril WTI'!$A$6060:$B$8189,2,0)</f>
        <v>44.74</v>
      </c>
      <c r="D1283" s="36">
        <f>+IFERROR(VLOOKUP($A1283,'TASA INTERVENCIÓN'!$A$9:$B$4757,2,0),D1282)</f>
        <v>6.25E-2</v>
      </c>
      <c r="E1283" s="52">
        <v>1.2500000000000001E-2</v>
      </c>
      <c r="F1283">
        <f t="shared" si="267"/>
        <v>4.9382716049382713E-2</v>
      </c>
      <c r="G1283">
        <f t="shared" si="268"/>
        <v>1.0119563623856727</v>
      </c>
      <c r="H1283" s="56">
        <f t="shared" si="272"/>
        <v>26.413380447543375</v>
      </c>
      <c r="I1283" s="55">
        <f t="shared" si="273"/>
        <v>3114.2781048932147</v>
      </c>
      <c r="J1283" s="33">
        <f t="shared" si="269"/>
        <v>3008.060334224007</v>
      </c>
      <c r="K1283" s="34">
        <f t="shared" si="270"/>
        <v>-17.219665775993235</v>
      </c>
      <c r="L1283" s="32">
        <f t="shared" si="274"/>
        <v>29134800</v>
      </c>
      <c r="M1283" s="32">
        <f t="shared" si="275"/>
        <v>30080603.342240069</v>
      </c>
      <c r="N1283" s="34">
        <f t="shared" si="276"/>
        <v>30252800.000000004</v>
      </c>
      <c r="O1283" s="34">
        <f t="shared" si="277"/>
        <v>945803.34224006906</v>
      </c>
      <c r="P1283" s="34">
        <f t="shared" si="278"/>
        <v>1118000.0000000037</v>
      </c>
      <c r="Q1283" s="60">
        <f t="shared" si="280"/>
        <v>945803.34224006906</v>
      </c>
      <c r="R1283" s="60">
        <f t="shared" si="279"/>
        <v>945803.34224006906</v>
      </c>
      <c r="S1283" s="61">
        <f t="shared" si="271"/>
        <v>3.2463011321171555E-2</v>
      </c>
    </row>
    <row r="1284" spans="1:19" x14ac:dyDescent="0.25">
      <c r="A1284" s="7">
        <v>42915</v>
      </c>
      <c r="B1284" s="8">
        <v>3023.64</v>
      </c>
      <c r="C1284">
        <f>+VLOOKUP($A1284,'USD X Barril WTI'!$A$6060:$B$8189,2,0)</f>
        <v>44.88</v>
      </c>
      <c r="D1284" s="36">
        <f>+IFERROR(VLOOKUP($A1284,'TASA INTERVENCIÓN'!$A$9:$B$4757,2,0),D1283)</f>
        <v>6.25E-2</v>
      </c>
      <c r="E1284" s="52">
        <v>1.2500000000000001E-2</v>
      </c>
      <c r="F1284">
        <f t="shared" si="267"/>
        <v>4.9382716049382713E-2</v>
      </c>
      <c r="G1284">
        <f t="shared" si="268"/>
        <v>1.0119563623856727</v>
      </c>
      <c r="H1284" s="56">
        <f t="shared" si="272"/>
        <v>26.413380447543375</v>
      </c>
      <c r="I1284" s="55">
        <f t="shared" si="273"/>
        <v>3112.618496458902</v>
      </c>
      <c r="J1284" s="33">
        <f t="shared" si="269"/>
        <v>3006.5489807826721</v>
      </c>
      <c r="K1284" s="34">
        <f t="shared" si="270"/>
        <v>-17.091019217327812</v>
      </c>
      <c r="L1284" s="32">
        <f t="shared" si="274"/>
        <v>29119899.999999996</v>
      </c>
      <c r="M1284" s="32">
        <f t="shared" si="275"/>
        <v>30065489.80782672</v>
      </c>
      <c r="N1284" s="34">
        <f t="shared" si="276"/>
        <v>30236400</v>
      </c>
      <c r="O1284" s="34">
        <f t="shared" si="277"/>
        <v>945589.8078267239</v>
      </c>
      <c r="P1284" s="34">
        <f t="shared" si="278"/>
        <v>1116500.0000000037</v>
      </c>
      <c r="Q1284" s="60">
        <f t="shared" si="280"/>
        <v>945589.8078267239</v>
      </c>
      <c r="R1284" s="60">
        <f t="shared" si="279"/>
        <v>945589.8078267239</v>
      </c>
      <c r="S1284" s="61">
        <f t="shared" si="271"/>
        <v>3.2472288978558445E-2</v>
      </c>
    </row>
    <row r="1285" spans="1:19" x14ac:dyDescent="0.25">
      <c r="A1285" s="7">
        <v>42916</v>
      </c>
      <c r="B1285" s="9">
        <v>3038.26</v>
      </c>
      <c r="C1285">
        <f>+VLOOKUP($A1285,'USD X Barril WTI'!$A$6060:$B$8189,2,0)</f>
        <v>46.02</v>
      </c>
      <c r="D1285" s="36">
        <f>+IFERROR(VLOOKUP($A1285,'TASA INTERVENCIÓN'!$A$9:$B$4757,2,0),D1284)</f>
        <v>6.25E-2</v>
      </c>
      <c r="E1285" s="52">
        <v>1.2500000000000001E-2</v>
      </c>
      <c r="F1285">
        <f t="shared" si="267"/>
        <v>4.9382716049382713E-2</v>
      </c>
      <c r="G1285">
        <f t="shared" si="268"/>
        <v>1.0119563623856727</v>
      </c>
      <c r="H1285" s="56">
        <f t="shared" si="272"/>
        <v>26.413380447543375</v>
      </c>
      <c r="I1285" s="55">
        <f t="shared" si="273"/>
        <v>3127.4132984769808</v>
      </c>
      <c r="J1285" s="33">
        <f t="shared" si="269"/>
        <v>2982.2354626693868</v>
      </c>
      <c r="K1285" s="34">
        <f t="shared" si="270"/>
        <v>-56.024537330613384</v>
      </c>
      <c r="L1285" s="32">
        <f t="shared" si="274"/>
        <v>28880200</v>
      </c>
      <c r="M1285" s="32">
        <f t="shared" si="275"/>
        <v>29822354.626693867</v>
      </c>
      <c r="N1285" s="34">
        <f t="shared" si="276"/>
        <v>30382600.000000004</v>
      </c>
      <c r="O1285" s="34">
        <f t="shared" si="277"/>
        <v>942154.62669386715</v>
      </c>
      <c r="P1285" s="34">
        <f t="shared" si="278"/>
        <v>1502400.0000000037</v>
      </c>
      <c r="Q1285" s="60">
        <f t="shared" si="280"/>
        <v>942154.62669386715</v>
      </c>
      <c r="R1285" s="60">
        <f t="shared" si="279"/>
        <v>942154.62669386715</v>
      </c>
      <c r="S1285" s="61">
        <f t="shared" si="271"/>
        <v>3.2622856721694002E-2</v>
      </c>
    </row>
    <row r="1286" spans="1:19" x14ac:dyDescent="0.25">
      <c r="A1286" s="7">
        <v>42917</v>
      </c>
      <c r="B1286" s="8">
        <v>3050.43</v>
      </c>
      <c r="C1286" t="e">
        <f>+VLOOKUP($A1286,'USD X Barril WTI'!$A$6060:$B$8189,2,0)</f>
        <v>#N/A</v>
      </c>
      <c r="D1286" s="36">
        <f>+IFERROR(VLOOKUP($A1286,'TASA INTERVENCIÓN'!$A$9:$B$4757,2,0),D1285)</f>
        <v>6.25E-2</v>
      </c>
      <c r="E1286" s="52">
        <v>1.2500000000000001E-2</v>
      </c>
      <c r="F1286">
        <f t="shared" si="267"/>
        <v>4.9382716049382713E-2</v>
      </c>
      <c r="G1286">
        <f t="shared" si="268"/>
        <v>1.0119563623856727</v>
      </c>
      <c r="H1286" s="56">
        <f t="shared" si="272"/>
        <v>26.413380447543375</v>
      </c>
      <c r="I1286" s="55">
        <f t="shared" si="273"/>
        <v>3139.7288074072139</v>
      </c>
      <c r="J1286" s="33">
        <f t="shared" si="269"/>
        <v>2974.3439661770481</v>
      </c>
      <c r="K1286" s="34">
        <f t="shared" si="270"/>
        <v>-76.086033822951777</v>
      </c>
      <c r="L1286" s="32">
        <f t="shared" si="274"/>
        <v>28802399.999999996</v>
      </c>
      <c r="M1286" s="32">
        <f t="shared" si="275"/>
        <v>29743439.661770482</v>
      </c>
      <c r="N1286" s="34">
        <f t="shared" si="276"/>
        <v>30504300</v>
      </c>
      <c r="O1286" s="34">
        <f t="shared" si="277"/>
        <v>941039.66177048534</v>
      </c>
      <c r="P1286" s="34">
        <f t="shared" si="278"/>
        <v>1701900.0000000037</v>
      </c>
      <c r="Q1286" s="60">
        <f t="shared" si="280"/>
        <v>941039.66177048534</v>
      </c>
      <c r="R1286" s="60">
        <f t="shared" si="279"/>
        <v>941039.66177048534</v>
      </c>
      <c r="S1286" s="61">
        <f t="shared" si="271"/>
        <v>3.2672265567122376E-2</v>
      </c>
    </row>
    <row r="1287" spans="1:19" x14ac:dyDescent="0.25">
      <c r="A1287" s="7">
        <v>42918</v>
      </c>
      <c r="B1287" s="9">
        <v>3050.43</v>
      </c>
      <c r="C1287" t="e">
        <f>+VLOOKUP($A1287,'USD X Barril WTI'!$A$6060:$B$8189,2,0)</f>
        <v>#N/A</v>
      </c>
      <c r="D1287" s="36">
        <f>+IFERROR(VLOOKUP($A1287,'TASA INTERVENCIÓN'!$A$9:$B$4757,2,0),D1286)</f>
        <v>6.25E-2</v>
      </c>
      <c r="E1287" s="52">
        <v>1.2500000000000001E-2</v>
      </c>
      <c r="F1287">
        <f t="shared" si="267"/>
        <v>4.9382716049382713E-2</v>
      </c>
      <c r="G1287">
        <f t="shared" si="268"/>
        <v>1.0119563623856727</v>
      </c>
      <c r="H1287" s="56">
        <f t="shared" si="272"/>
        <v>26.413380447543375</v>
      </c>
      <c r="I1287" s="55">
        <f t="shared" si="273"/>
        <v>3139.7288074072139</v>
      </c>
      <c r="J1287" s="33">
        <f t="shared" si="269"/>
        <v>2979.7503513061188</v>
      </c>
      <c r="K1287" s="34">
        <f t="shared" si="270"/>
        <v>-70.679648693881063</v>
      </c>
      <c r="L1287" s="32">
        <f t="shared" si="274"/>
        <v>28855700</v>
      </c>
      <c r="M1287" s="32">
        <f t="shared" si="275"/>
        <v>29797503.513061188</v>
      </c>
      <c r="N1287" s="34">
        <f t="shared" si="276"/>
        <v>30504300</v>
      </c>
      <c r="O1287" s="34">
        <f t="shared" si="277"/>
        <v>941803.51306118816</v>
      </c>
      <c r="P1287" s="34">
        <f t="shared" si="278"/>
        <v>1648600</v>
      </c>
      <c r="Q1287" s="60">
        <f t="shared" si="280"/>
        <v>941803.51306118816</v>
      </c>
      <c r="R1287" s="60">
        <f t="shared" si="279"/>
        <v>941803.51306118816</v>
      </c>
      <c r="S1287" s="61">
        <f t="shared" si="271"/>
        <v>3.2638387322476606E-2</v>
      </c>
    </row>
    <row r="1288" spans="1:19" x14ac:dyDescent="0.25">
      <c r="A1288" s="7">
        <v>42919</v>
      </c>
      <c r="B1288" s="8">
        <v>3050.43</v>
      </c>
      <c r="C1288" t="e">
        <f>+VLOOKUP($A1288,'USD X Barril WTI'!$A$6060:$B$8189,2,0)</f>
        <v>#N/A</v>
      </c>
      <c r="D1288" s="36">
        <f>+IFERROR(VLOOKUP($A1288,'TASA INTERVENCIÓN'!$A$9:$B$4757,2,0),D1287)</f>
        <v>6.25E-2</v>
      </c>
      <c r="E1288" s="52">
        <v>1.2500000000000001E-2</v>
      </c>
      <c r="F1288">
        <f t="shared" ref="F1288:F1351" si="281">((1+D1288)/(1+E1288))-1</f>
        <v>4.9382716049382713E-2</v>
      </c>
      <c r="G1288">
        <f t="shared" ref="G1288:G1351" si="282">+(1+F1288)^(90/365)</f>
        <v>1.0119563623856727</v>
      </c>
      <c r="H1288" s="56">
        <f t="shared" si="272"/>
        <v>26.413380447543375</v>
      </c>
      <c r="I1288" s="55">
        <f t="shared" si="273"/>
        <v>3139.7288074072139</v>
      </c>
      <c r="J1288" s="33">
        <f t="shared" si="269"/>
        <v>2979.7503513061188</v>
      </c>
      <c r="K1288" s="34">
        <f t="shared" si="270"/>
        <v>-70.679648693881063</v>
      </c>
      <c r="L1288" s="32">
        <f t="shared" si="274"/>
        <v>28855700</v>
      </c>
      <c r="M1288" s="32">
        <f t="shared" si="275"/>
        <v>29797503.513061188</v>
      </c>
      <c r="N1288" s="34">
        <f t="shared" si="276"/>
        <v>30504300</v>
      </c>
      <c r="O1288" s="34">
        <f t="shared" si="277"/>
        <v>941803.51306118816</v>
      </c>
      <c r="P1288" s="34">
        <f t="shared" si="278"/>
        <v>1648600</v>
      </c>
      <c r="Q1288" s="60">
        <f t="shared" si="280"/>
        <v>941803.51306118816</v>
      </c>
      <c r="R1288" s="60">
        <f t="shared" si="279"/>
        <v>941803.51306118816</v>
      </c>
      <c r="S1288" s="61">
        <f t="shared" si="271"/>
        <v>3.2638387322476606E-2</v>
      </c>
    </row>
    <row r="1289" spans="1:19" x14ac:dyDescent="0.25">
      <c r="A1289" s="7">
        <v>42920</v>
      </c>
      <c r="B1289" s="9">
        <v>3050.43</v>
      </c>
      <c r="C1289" t="e">
        <f>+VLOOKUP($A1289,'USD X Barril WTI'!$A$6060:$B$8189,2,0)</f>
        <v>#N/A</v>
      </c>
      <c r="D1289" s="36">
        <f>+IFERROR(VLOOKUP($A1289,'TASA INTERVENCIÓN'!$A$9:$B$4757,2,0),D1288)</f>
        <v>5.7500000000000002E-2</v>
      </c>
      <c r="E1289" s="52">
        <v>1.2500000000000001E-2</v>
      </c>
      <c r="F1289">
        <f t="shared" si="281"/>
        <v>4.4444444444444509E-2</v>
      </c>
      <c r="G1289">
        <f t="shared" si="282"/>
        <v>1.0107800468399781</v>
      </c>
      <c r="H1289" s="56">
        <f t="shared" si="272"/>
        <v>26.413380447543375</v>
      </c>
      <c r="I1289" s="55">
        <f t="shared" si="273"/>
        <v>3136.1405391771614</v>
      </c>
      <c r="J1289" s="33">
        <f t="shared" si="269"/>
        <v>2979.7503513061188</v>
      </c>
      <c r="K1289" s="34">
        <f t="shared" si="270"/>
        <v>-70.679648693881063</v>
      </c>
      <c r="L1289" s="32">
        <f t="shared" si="274"/>
        <v>28855700</v>
      </c>
      <c r="M1289" s="32">
        <f t="shared" si="275"/>
        <v>29797503.513061188</v>
      </c>
      <c r="N1289" s="34">
        <f t="shared" si="276"/>
        <v>30504300</v>
      </c>
      <c r="O1289" s="34">
        <f t="shared" si="277"/>
        <v>941803.51306118816</v>
      </c>
      <c r="P1289" s="34">
        <f t="shared" si="278"/>
        <v>1648600</v>
      </c>
      <c r="Q1289" s="60">
        <f t="shared" si="280"/>
        <v>941803.51306118816</v>
      </c>
      <c r="R1289" s="60">
        <f t="shared" si="279"/>
        <v>941803.51306118816</v>
      </c>
      <c r="S1289" s="61">
        <f t="shared" si="271"/>
        <v>3.2638387322476606E-2</v>
      </c>
    </row>
    <row r="1290" spans="1:19" x14ac:dyDescent="0.25">
      <c r="A1290" s="7">
        <v>42921</v>
      </c>
      <c r="B1290" s="8">
        <v>3050.43</v>
      </c>
      <c r="C1290">
        <f>+VLOOKUP($A1290,'USD X Barril WTI'!$A$6060:$B$8189,2,0)</f>
        <v>45.11</v>
      </c>
      <c r="D1290" s="36">
        <f>+IFERROR(VLOOKUP($A1290,'TASA INTERVENCIÓN'!$A$9:$B$4757,2,0),D1289)</f>
        <v>5.7500000000000002E-2</v>
      </c>
      <c r="E1290" s="52">
        <v>1.2500000000000001E-2</v>
      </c>
      <c r="F1290">
        <f t="shared" si="281"/>
        <v>4.4444444444444509E-2</v>
      </c>
      <c r="G1290">
        <f t="shared" si="282"/>
        <v>1.0107800468399781</v>
      </c>
      <c r="H1290" s="56">
        <f t="shared" si="272"/>
        <v>26.413380447543375</v>
      </c>
      <c r="I1290" s="55">
        <f t="shared" si="273"/>
        <v>3136.1405391771614</v>
      </c>
      <c r="J1290" s="33">
        <f t="shared" si="269"/>
        <v>2960.7823584517823</v>
      </c>
      <c r="K1290" s="34">
        <f t="shared" si="270"/>
        <v>-89.647641548217507</v>
      </c>
      <c r="L1290" s="32">
        <f t="shared" si="274"/>
        <v>28668700</v>
      </c>
      <c r="M1290" s="32">
        <f t="shared" si="275"/>
        <v>29607823.584517822</v>
      </c>
      <c r="N1290" s="34">
        <f t="shared" si="276"/>
        <v>30504300</v>
      </c>
      <c r="O1290" s="34">
        <f t="shared" si="277"/>
        <v>939123.58451782167</v>
      </c>
      <c r="P1290" s="34">
        <f t="shared" si="278"/>
        <v>1835600</v>
      </c>
      <c r="Q1290" s="60">
        <f t="shared" si="280"/>
        <v>939123.58451782167</v>
      </c>
      <c r="R1290" s="60">
        <f t="shared" si="279"/>
        <v>939123.58451782167</v>
      </c>
      <c r="S1290" s="61">
        <f t="shared" si="271"/>
        <v>3.2757801522839254E-2</v>
      </c>
    </row>
    <row r="1291" spans="1:19" x14ac:dyDescent="0.25">
      <c r="A1291" s="7">
        <v>42922</v>
      </c>
      <c r="B1291" s="9">
        <v>3068.93</v>
      </c>
      <c r="C1291">
        <f>+VLOOKUP($A1291,'USD X Barril WTI'!$A$6060:$B$8189,2,0)</f>
        <v>45.52</v>
      </c>
      <c r="D1291" s="36">
        <f>+IFERROR(VLOOKUP($A1291,'TASA INTERVENCIÓN'!$A$9:$B$4757,2,0),D1290)</f>
        <v>5.7500000000000002E-2</v>
      </c>
      <c r="E1291" s="52">
        <v>1.2500000000000001E-2</v>
      </c>
      <c r="F1291">
        <f t="shared" si="281"/>
        <v>4.4444444444444509E-2</v>
      </c>
      <c r="G1291">
        <f t="shared" si="282"/>
        <v>1.0107800468399781</v>
      </c>
      <c r="H1291" s="56">
        <f t="shared" si="272"/>
        <v>26.413380447543375</v>
      </c>
      <c r="I1291" s="55">
        <f t="shared" si="273"/>
        <v>3154.8399700437008</v>
      </c>
      <c r="J1291" s="33">
        <f t="shared" si="269"/>
        <v>2963.2674698150513</v>
      </c>
      <c r="K1291" s="34">
        <f t="shared" si="270"/>
        <v>-105.66253018494854</v>
      </c>
      <c r="L1291" s="32">
        <f t="shared" si="274"/>
        <v>28693200</v>
      </c>
      <c r="M1291" s="32">
        <f t="shared" si="275"/>
        <v>29632674.698150512</v>
      </c>
      <c r="N1291" s="34">
        <f t="shared" si="276"/>
        <v>30689300</v>
      </c>
      <c r="O1291" s="34">
        <f t="shared" si="277"/>
        <v>939474.69815051183</v>
      </c>
      <c r="P1291" s="34">
        <f t="shared" si="278"/>
        <v>1996100</v>
      </c>
      <c r="Q1291" s="60">
        <f t="shared" si="280"/>
        <v>939474.69815051183</v>
      </c>
      <c r="R1291" s="60">
        <f t="shared" si="279"/>
        <v>939474.69815051183</v>
      </c>
      <c r="S1291" s="61">
        <f t="shared" si="271"/>
        <v>3.2742067742549168E-2</v>
      </c>
    </row>
    <row r="1292" spans="1:19" x14ac:dyDescent="0.25">
      <c r="A1292" s="7">
        <v>42923</v>
      </c>
      <c r="B1292" s="8">
        <v>3084.19</v>
      </c>
      <c r="C1292">
        <f>+VLOOKUP($A1292,'USD X Barril WTI'!$A$6060:$B$8189,2,0)</f>
        <v>44.25</v>
      </c>
      <c r="D1292" s="36">
        <f>+IFERROR(VLOOKUP($A1292,'TASA INTERVENCIÓN'!$A$9:$B$4757,2,0),D1291)</f>
        <v>5.7500000000000002E-2</v>
      </c>
      <c r="E1292" s="52">
        <v>1.2500000000000001E-2</v>
      </c>
      <c r="F1292">
        <f t="shared" si="281"/>
        <v>4.4444444444444509E-2</v>
      </c>
      <c r="G1292">
        <f t="shared" si="282"/>
        <v>1.0107800468399781</v>
      </c>
      <c r="H1292" s="56">
        <f t="shared" si="272"/>
        <v>26.413380447543375</v>
      </c>
      <c r="I1292" s="55">
        <f t="shared" si="273"/>
        <v>3170.264473558479</v>
      </c>
      <c r="J1292" s="33">
        <f t="shared" si="269"/>
        <v>2951.4302250765431</v>
      </c>
      <c r="K1292" s="34">
        <f t="shared" si="270"/>
        <v>-132.75977492345692</v>
      </c>
      <c r="L1292" s="32">
        <f t="shared" si="274"/>
        <v>28576500</v>
      </c>
      <c r="M1292" s="32">
        <f t="shared" si="275"/>
        <v>29514302.250765432</v>
      </c>
      <c r="N1292" s="34">
        <f t="shared" si="276"/>
        <v>30841900</v>
      </c>
      <c r="O1292" s="34">
        <f t="shared" si="277"/>
        <v>937802.25076543167</v>
      </c>
      <c r="P1292" s="34">
        <f t="shared" si="278"/>
        <v>2265400</v>
      </c>
      <c r="Q1292" s="60">
        <f t="shared" si="280"/>
        <v>937802.25076543167</v>
      </c>
      <c r="R1292" s="60">
        <f t="shared" si="279"/>
        <v>937802.25076543167</v>
      </c>
      <c r="S1292" s="61">
        <f t="shared" si="271"/>
        <v>3.2817253714255826E-2</v>
      </c>
    </row>
    <row r="1293" spans="1:19" x14ac:dyDescent="0.25">
      <c r="A1293" s="7">
        <v>42924</v>
      </c>
      <c r="B1293" s="9">
        <v>3092.65</v>
      </c>
      <c r="C1293" t="e">
        <f>+VLOOKUP($A1293,'USD X Barril WTI'!$A$6060:$B$8189,2,0)</f>
        <v>#N/A</v>
      </c>
      <c r="D1293" s="36">
        <f>+IFERROR(VLOOKUP($A1293,'TASA INTERVENCIÓN'!$A$9:$B$4757,2,0),D1292)</f>
        <v>5.7500000000000002E-2</v>
      </c>
      <c r="E1293" s="52">
        <v>1.2500000000000001E-2</v>
      </c>
      <c r="F1293">
        <f t="shared" si="281"/>
        <v>4.4444444444444509E-2</v>
      </c>
      <c r="G1293">
        <f t="shared" si="282"/>
        <v>1.0107800468399781</v>
      </c>
      <c r="H1293" s="56">
        <f t="shared" si="272"/>
        <v>26.413380447543375</v>
      </c>
      <c r="I1293" s="55">
        <f t="shared" si="273"/>
        <v>3178.8156727547453</v>
      </c>
      <c r="J1293" s="33">
        <f t="shared" si="269"/>
        <v>2946.8150182590439</v>
      </c>
      <c r="K1293" s="34">
        <f t="shared" si="270"/>
        <v>-145.83498174095621</v>
      </c>
      <c r="L1293" s="32">
        <f t="shared" si="274"/>
        <v>28531000</v>
      </c>
      <c r="M1293" s="32">
        <f t="shared" si="275"/>
        <v>29468150.18259044</v>
      </c>
      <c r="N1293" s="34">
        <f t="shared" si="276"/>
        <v>30926500</v>
      </c>
      <c r="O1293" s="34">
        <f t="shared" si="277"/>
        <v>937150.18259043992</v>
      </c>
      <c r="P1293" s="34">
        <f t="shared" si="278"/>
        <v>2395500</v>
      </c>
      <c r="Q1293" s="60">
        <f t="shared" si="280"/>
        <v>937150.18259043992</v>
      </c>
      <c r="R1293" s="60">
        <f t="shared" si="279"/>
        <v>937150.18259043992</v>
      </c>
      <c r="S1293" s="61">
        <f t="shared" si="271"/>
        <v>3.284673452001121E-2</v>
      </c>
    </row>
    <row r="1294" spans="1:19" x14ac:dyDescent="0.25">
      <c r="A1294" s="7">
        <v>42925</v>
      </c>
      <c r="B1294" s="8">
        <v>3092.65</v>
      </c>
      <c r="C1294" t="e">
        <f>+VLOOKUP($A1294,'USD X Barril WTI'!$A$6060:$B$8189,2,0)</f>
        <v>#N/A</v>
      </c>
      <c r="D1294" s="36">
        <f>+IFERROR(VLOOKUP($A1294,'TASA INTERVENCIÓN'!$A$9:$B$4757,2,0),D1293)</f>
        <v>5.7500000000000002E-2</v>
      </c>
      <c r="E1294" s="52">
        <v>1.2500000000000001E-2</v>
      </c>
      <c r="F1294">
        <f t="shared" si="281"/>
        <v>4.4444444444444509E-2</v>
      </c>
      <c r="G1294">
        <f t="shared" si="282"/>
        <v>1.0107800468399781</v>
      </c>
      <c r="H1294" s="56">
        <f t="shared" si="272"/>
        <v>26.413380447543375</v>
      </c>
      <c r="I1294" s="55">
        <f t="shared" si="273"/>
        <v>3178.8156727547453</v>
      </c>
      <c r="J1294" s="33">
        <f t="shared" si="269"/>
        <v>2951.7852409855814</v>
      </c>
      <c r="K1294" s="34">
        <f t="shared" si="270"/>
        <v>-140.86475901441872</v>
      </c>
      <c r="L1294" s="32">
        <f t="shared" si="274"/>
        <v>28580000</v>
      </c>
      <c r="M1294" s="32">
        <f t="shared" si="275"/>
        <v>29517852.409855813</v>
      </c>
      <c r="N1294" s="34">
        <f t="shared" si="276"/>
        <v>30926500</v>
      </c>
      <c r="O1294" s="34">
        <f t="shared" si="277"/>
        <v>937852.40985581279</v>
      </c>
      <c r="P1294" s="34">
        <f t="shared" si="278"/>
        <v>2346500</v>
      </c>
      <c r="Q1294" s="60">
        <f t="shared" si="280"/>
        <v>937852.40985581279</v>
      </c>
      <c r="R1294" s="60">
        <f t="shared" si="279"/>
        <v>937852.40985581279</v>
      </c>
      <c r="S1294" s="61">
        <f t="shared" si="271"/>
        <v>3.2814989847999049E-2</v>
      </c>
    </row>
    <row r="1295" spans="1:19" x14ac:dyDescent="0.25">
      <c r="A1295" s="7">
        <v>42926</v>
      </c>
      <c r="B1295" s="9">
        <v>3092.65</v>
      </c>
      <c r="C1295">
        <f>+VLOOKUP($A1295,'USD X Barril WTI'!$A$6060:$B$8189,2,0)</f>
        <v>44.4</v>
      </c>
      <c r="D1295" s="36">
        <f>+IFERROR(VLOOKUP($A1295,'TASA INTERVENCIÓN'!$A$9:$B$4757,2,0),D1294)</f>
        <v>5.7500000000000002E-2</v>
      </c>
      <c r="E1295" s="52">
        <v>1.2500000000000001E-2</v>
      </c>
      <c r="F1295">
        <f t="shared" si="281"/>
        <v>4.4444444444444509E-2</v>
      </c>
      <c r="G1295">
        <f t="shared" si="282"/>
        <v>1.0107800468399781</v>
      </c>
      <c r="H1295" s="56">
        <f t="shared" si="272"/>
        <v>26.413380447543375</v>
      </c>
      <c r="I1295" s="55">
        <f t="shared" si="273"/>
        <v>3178.8156727547453</v>
      </c>
      <c r="J1295" s="33">
        <f t="shared" si="269"/>
        <v>2951.7852409855814</v>
      </c>
      <c r="K1295" s="34">
        <f t="shared" si="270"/>
        <v>-140.86475901441872</v>
      </c>
      <c r="L1295" s="32">
        <f t="shared" si="274"/>
        <v>28580000</v>
      </c>
      <c r="M1295" s="32">
        <f t="shared" si="275"/>
        <v>29517852.409855813</v>
      </c>
      <c r="N1295" s="34">
        <f t="shared" si="276"/>
        <v>30926500</v>
      </c>
      <c r="O1295" s="34">
        <f t="shared" si="277"/>
        <v>937852.40985581279</v>
      </c>
      <c r="P1295" s="34">
        <f t="shared" si="278"/>
        <v>2346500</v>
      </c>
      <c r="Q1295" s="60">
        <f t="shared" si="280"/>
        <v>937852.40985581279</v>
      </c>
      <c r="R1295" s="60">
        <f t="shared" si="279"/>
        <v>937852.40985581279</v>
      </c>
      <c r="S1295" s="61">
        <f t="shared" si="271"/>
        <v>3.2814989847999049E-2</v>
      </c>
    </row>
    <row r="1296" spans="1:19" x14ac:dyDescent="0.25">
      <c r="A1296" s="7">
        <v>42927</v>
      </c>
      <c r="B1296" s="8">
        <v>3067.33</v>
      </c>
      <c r="C1296">
        <f>+VLOOKUP($A1296,'USD X Barril WTI'!$A$6060:$B$8189,2,0)</f>
        <v>45.06</v>
      </c>
      <c r="D1296" s="36">
        <f>+IFERROR(VLOOKUP($A1296,'TASA INTERVENCIÓN'!$A$9:$B$4757,2,0),D1295)</f>
        <v>5.7500000000000002E-2</v>
      </c>
      <c r="E1296" s="52">
        <v>1.2500000000000001E-2</v>
      </c>
      <c r="F1296">
        <f t="shared" si="281"/>
        <v>4.4444444444444509E-2</v>
      </c>
      <c r="G1296">
        <f t="shared" si="282"/>
        <v>1.0107800468399781</v>
      </c>
      <c r="H1296" s="56">
        <f t="shared" si="272"/>
        <v>26.413380447543375</v>
      </c>
      <c r="I1296" s="55">
        <f t="shared" si="273"/>
        <v>3153.222721968757</v>
      </c>
      <c r="J1296" s="33">
        <f t="shared" si="269"/>
        <v>2951.7852409855814</v>
      </c>
      <c r="K1296" s="34">
        <f t="shared" si="270"/>
        <v>-115.54475901441856</v>
      </c>
      <c r="L1296" s="32">
        <f t="shared" si="274"/>
        <v>28580000</v>
      </c>
      <c r="M1296" s="32">
        <f t="shared" si="275"/>
        <v>29517852.409855813</v>
      </c>
      <c r="N1296" s="34">
        <f t="shared" si="276"/>
        <v>30673300</v>
      </c>
      <c r="O1296" s="34">
        <f t="shared" si="277"/>
        <v>937852.40985581279</v>
      </c>
      <c r="P1296" s="34">
        <f t="shared" si="278"/>
        <v>2093300</v>
      </c>
      <c r="Q1296" s="60">
        <f t="shared" si="280"/>
        <v>937852.40985581279</v>
      </c>
      <c r="R1296" s="60">
        <f t="shared" si="279"/>
        <v>937852.40985581279</v>
      </c>
      <c r="S1296" s="61">
        <f t="shared" si="271"/>
        <v>3.2814989847999049E-2</v>
      </c>
    </row>
    <row r="1297" spans="1:19" x14ac:dyDescent="0.25">
      <c r="A1297" s="7">
        <v>42928</v>
      </c>
      <c r="B1297" s="9">
        <v>3067.73</v>
      </c>
      <c r="C1297">
        <f>+VLOOKUP($A1297,'USD X Barril WTI'!$A$6060:$B$8189,2,0)</f>
        <v>45.48</v>
      </c>
      <c r="D1297" s="36">
        <f>+IFERROR(VLOOKUP($A1297,'TASA INTERVENCIÓN'!$A$9:$B$4757,2,0),D1296)</f>
        <v>5.7500000000000002E-2</v>
      </c>
      <c r="E1297" s="52">
        <v>1.2500000000000001E-2</v>
      </c>
      <c r="F1297">
        <f t="shared" si="281"/>
        <v>4.4444444444444509E-2</v>
      </c>
      <c r="G1297">
        <f t="shared" si="282"/>
        <v>1.0107800468399781</v>
      </c>
      <c r="H1297" s="56">
        <f t="shared" si="272"/>
        <v>26.413380447543375</v>
      </c>
      <c r="I1297" s="55">
        <f t="shared" si="273"/>
        <v>3153.6270339874932</v>
      </c>
      <c r="J1297" s="33">
        <f t="shared" si="269"/>
        <v>2961.0460845556395</v>
      </c>
      <c r="K1297" s="34">
        <f t="shared" si="270"/>
        <v>-106.68391544436054</v>
      </c>
      <c r="L1297" s="32">
        <f t="shared" si="274"/>
        <v>28671300</v>
      </c>
      <c r="M1297" s="32">
        <f t="shared" si="275"/>
        <v>29610460.845556393</v>
      </c>
      <c r="N1297" s="34">
        <f t="shared" si="276"/>
        <v>30677300</v>
      </c>
      <c r="O1297" s="34">
        <f t="shared" si="277"/>
        <v>939160.84555639327</v>
      </c>
      <c r="P1297" s="34">
        <f t="shared" si="278"/>
        <v>2006000</v>
      </c>
      <c r="Q1297" s="60">
        <f t="shared" si="280"/>
        <v>939160.84555639327</v>
      </c>
      <c r="R1297" s="60">
        <f t="shared" si="279"/>
        <v>939160.84555639327</v>
      </c>
      <c r="S1297" s="61">
        <f t="shared" si="271"/>
        <v>3.2756130540170597E-2</v>
      </c>
    </row>
    <row r="1298" spans="1:19" x14ac:dyDescent="0.25">
      <c r="A1298" s="7">
        <v>42929</v>
      </c>
      <c r="B1298" s="8">
        <v>3052.3</v>
      </c>
      <c r="C1298">
        <f>+VLOOKUP($A1298,'USD X Barril WTI'!$A$6060:$B$8189,2,0)</f>
        <v>46.06</v>
      </c>
      <c r="D1298" s="36">
        <f>+IFERROR(VLOOKUP($A1298,'TASA INTERVENCIÓN'!$A$9:$B$4757,2,0),D1297)</f>
        <v>5.7500000000000002E-2</v>
      </c>
      <c r="E1298" s="52">
        <v>1.2500000000000001E-2</v>
      </c>
      <c r="F1298">
        <f t="shared" si="281"/>
        <v>4.4444444444444509E-2</v>
      </c>
      <c r="G1298">
        <f t="shared" si="282"/>
        <v>1.0107800468399781</v>
      </c>
      <c r="H1298" s="56">
        <f t="shared" si="272"/>
        <v>26.413380447543375</v>
      </c>
      <c r="I1298" s="55">
        <f t="shared" si="273"/>
        <v>3138.0306978647523</v>
      </c>
      <c r="J1298" s="33">
        <f t="shared" si="269"/>
        <v>2962.5371513736004</v>
      </c>
      <c r="K1298" s="34">
        <f t="shared" si="270"/>
        <v>-89.762848626399773</v>
      </c>
      <c r="L1298" s="32">
        <f t="shared" si="274"/>
        <v>28686000</v>
      </c>
      <c r="M1298" s="32">
        <f t="shared" si="275"/>
        <v>29625371.513736006</v>
      </c>
      <c r="N1298" s="34">
        <f t="shared" si="276"/>
        <v>30523000</v>
      </c>
      <c r="O1298" s="34">
        <f t="shared" si="277"/>
        <v>939371.51373600587</v>
      </c>
      <c r="P1298" s="34">
        <f t="shared" si="278"/>
        <v>1837000</v>
      </c>
      <c r="Q1298" s="60">
        <f t="shared" si="280"/>
        <v>939371.51373600587</v>
      </c>
      <c r="R1298" s="60">
        <f t="shared" si="279"/>
        <v>939371.51373600587</v>
      </c>
      <c r="S1298" s="61">
        <f t="shared" si="271"/>
        <v>3.2746688758837267E-2</v>
      </c>
    </row>
    <row r="1299" spans="1:19" x14ac:dyDescent="0.25">
      <c r="A1299" s="7">
        <v>42930</v>
      </c>
      <c r="B1299" s="9">
        <v>3043.6</v>
      </c>
      <c r="C1299">
        <f>+VLOOKUP($A1299,'USD X Barril WTI'!$A$6060:$B$8189,2,0)</f>
        <v>46.53</v>
      </c>
      <c r="D1299" s="36">
        <f>+IFERROR(VLOOKUP($A1299,'TASA INTERVENCIÓN'!$A$9:$B$4757,2,0),D1298)</f>
        <v>5.7500000000000002E-2</v>
      </c>
      <c r="E1299" s="52">
        <v>1.2500000000000001E-2</v>
      </c>
      <c r="F1299">
        <f t="shared" si="281"/>
        <v>4.4444444444444509E-2</v>
      </c>
      <c r="G1299">
        <f t="shared" si="282"/>
        <v>1.0107800468399781</v>
      </c>
      <c r="H1299" s="56">
        <f t="shared" si="272"/>
        <v>26.413380447543375</v>
      </c>
      <c r="I1299" s="55">
        <f t="shared" si="273"/>
        <v>3129.2369114572443</v>
      </c>
      <c r="J1299" s="33">
        <f t="shared" si="269"/>
        <v>2966.5437594898913</v>
      </c>
      <c r="K1299" s="34">
        <f t="shared" si="270"/>
        <v>-77.056240510108637</v>
      </c>
      <c r="L1299" s="32">
        <f t="shared" si="274"/>
        <v>28725500</v>
      </c>
      <c r="M1299" s="32">
        <f t="shared" si="275"/>
        <v>29665437.594898913</v>
      </c>
      <c r="N1299" s="34">
        <f t="shared" si="276"/>
        <v>30436000</v>
      </c>
      <c r="O1299" s="34">
        <f t="shared" si="277"/>
        <v>939937.59489891306</v>
      </c>
      <c r="P1299" s="34">
        <f t="shared" si="278"/>
        <v>1710500</v>
      </c>
      <c r="Q1299" s="60">
        <f t="shared" si="280"/>
        <v>939937.59489891306</v>
      </c>
      <c r="R1299" s="60">
        <f t="shared" si="279"/>
        <v>939937.59489891306</v>
      </c>
      <c r="S1299" s="61">
        <f t="shared" si="271"/>
        <v>3.2721365856083026E-2</v>
      </c>
    </row>
    <row r="1300" spans="1:19" x14ac:dyDescent="0.25">
      <c r="A1300" s="7">
        <v>42931</v>
      </c>
      <c r="B1300" s="8">
        <v>3019.56</v>
      </c>
      <c r="C1300" t="e">
        <f>+VLOOKUP($A1300,'USD X Barril WTI'!$A$6060:$B$8189,2,0)</f>
        <v>#N/A</v>
      </c>
      <c r="D1300" s="36">
        <f>+IFERROR(VLOOKUP($A1300,'TASA INTERVENCIÓN'!$A$9:$B$4757,2,0),D1299)</f>
        <v>5.7500000000000002E-2</v>
      </c>
      <c r="E1300" s="52">
        <v>1.2500000000000001E-2</v>
      </c>
      <c r="F1300">
        <f t="shared" si="281"/>
        <v>4.4444444444444509E-2</v>
      </c>
      <c r="G1300">
        <f t="shared" si="282"/>
        <v>1.0107800468399781</v>
      </c>
      <c r="H1300" s="56">
        <f t="shared" si="272"/>
        <v>26.413380447543375</v>
      </c>
      <c r="I1300" s="55">
        <f t="shared" si="273"/>
        <v>3104.9377591312114</v>
      </c>
      <c r="J1300" s="33">
        <f t="shared" si="269"/>
        <v>2966.5437594898913</v>
      </c>
      <c r="K1300" s="34">
        <f t="shared" si="270"/>
        <v>-53.016240510108673</v>
      </c>
      <c r="L1300" s="32">
        <f t="shared" si="274"/>
        <v>28725500</v>
      </c>
      <c r="M1300" s="32">
        <f t="shared" si="275"/>
        <v>29665437.594898913</v>
      </c>
      <c r="N1300" s="34">
        <f t="shared" si="276"/>
        <v>30195600</v>
      </c>
      <c r="O1300" s="34">
        <f t="shared" si="277"/>
        <v>939937.59489891306</v>
      </c>
      <c r="P1300" s="34">
        <f t="shared" si="278"/>
        <v>1470100</v>
      </c>
      <c r="Q1300" s="60">
        <f t="shared" si="280"/>
        <v>939937.59489891306</v>
      </c>
      <c r="R1300" s="60">
        <f t="shared" si="279"/>
        <v>939937.59489891306</v>
      </c>
      <c r="S1300" s="61">
        <f t="shared" si="271"/>
        <v>3.2721365856083026E-2</v>
      </c>
    </row>
    <row r="1301" spans="1:19" x14ac:dyDescent="0.25">
      <c r="A1301" s="7">
        <v>42932</v>
      </c>
      <c r="B1301" s="9">
        <v>3019.56</v>
      </c>
      <c r="C1301" t="e">
        <f>+VLOOKUP($A1301,'USD X Barril WTI'!$A$6060:$B$8189,2,0)</f>
        <v>#N/A</v>
      </c>
      <c r="D1301" s="36">
        <f>+IFERROR(VLOOKUP($A1301,'TASA INTERVENCIÓN'!$A$9:$B$4757,2,0),D1300)</f>
        <v>5.7500000000000002E-2</v>
      </c>
      <c r="E1301" s="52">
        <v>1.2500000000000001E-2</v>
      </c>
      <c r="F1301">
        <f t="shared" si="281"/>
        <v>4.4444444444444509E-2</v>
      </c>
      <c r="G1301">
        <f t="shared" si="282"/>
        <v>1.0107800468399781</v>
      </c>
      <c r="H1301" s="56">
        <f t="shared" si="272"/>
        <v>26.413380447543375</v>
      </c>
      <c r="I1301" s="55">
        <f t="shared" si="273"/>
        <v>3104.9377591312114</v>
      </c>
      <c r="J1301" s="33">
        <f t="shared" si="269"/>
        <v>2966.5437594898913</v>
      </c>
      <c r="K1301" s="34">
        <f t="shared" si="270"/>
        <v>-53.016240510108673</v>
      </c>
      <c r="L1301" s="32">
        <f t="shared" si="274"/>
        <v>28725500</v>
      </c>
      <c r="M1301" s="32">
        <f t="shared" si="275"/>
        <v>29665437.594898913</v>
      </c>
      <c r="N1301" s="34">
        <f t="shared" si="276"/>
        <v>30195600</v>
      </c>
      <c r="O1301" s="34">
        <f t="shared" si="277"/>
        <v>939937.59489891306</v>
      </c>
      <c r="P1301" s="34">
        <f t="shared" si="278"/>
        <v>1470100</v>
      </c>
      <c r="Q1301" s="60">
        <f t="shared" si="280"/>
        <v>939937.59489891306</v>
      </c>
      <c r="R1301" s="60">
        <f t="shared" si="279"/>
        <v>939937.59489891306</v>
      </c>
      <c r="S1301" s="61">
        <f t="shared" si="271"/>
        <v>3.2721365856083026E-2</v>
      </c>
    </row>
    <row r="1302" spans="1:19" x14ac:dyDescent="0.25">
      <c r="A1302" s="7">
        <v>42933</v>
      </c>
      <c r="B1302" s="8">
        <v>3019.56</v>
      </c>
      <c r="C1302">
        <f>+VLOOKUP($A1302,'USD X Barril WTI'!$A$6060:$B$8189,2,0)</f>
        <v>46.02</v>
      </c>
      <c r="D1302" s="36">
        <f>+IFERROR(VLOOKUP($A1302,'TASA INTERVENCIÓN'!$A$9:$B$4757,2,0),D1301)</f>
        <v>5.7500000000000002E-2</v>
      </c>
      <c r="E1302" s="52">
        <v>1.2500000000000001E-2</v>
      </c>
      <c r="F1302">
        <f t="shared" si="281"/>
        <v>4.4444444444444509E-2</v>
      </c>
      <c r="G1302">
        <f t="shared" si="282"/>
        <v>1.0107800468399781</v>
      </c>
      <c r="H1302" s="56">
        <f t="shared" si="272"/>
        <v>26.413380447543375</v>
      </c>
      <c r="I1302" s="55">
        <f t="shared" si="273"/>
        <v>3104.9377591312114</v>
      </c>
      <c r="J1302" s="33">
        <f t="shared" si="269"/>
        <v>2966.5437594898913</v>
      </c>
      <c r="K1302" s="34">
        <f t="shared" si="270"/>
        <v>-53.016240510108673</v>
      </c>
      <c r="L1302" s="32">
        <f t="shared" si="274"/>
        <v>28725500</v>
      </c>
      <c r="M1302" s="32">
        <f t="shared" si="275"/>
        <v>29665437.594898913</v>
      </c>
      <c r="N1302" s="34">
        <f t="shared" si="276"/>
        <v>30195600</v>
      </c>
      <c r="O1302" s="34">
        <f t="shared" si="277"/>
        <v>939937.59489891306</v>
      </c>
      <c r="P1302" s="34">
        <f t="shared" si="278"/>
        <v>1470100</v>
      </c>
      <c r="Q1302" s="60">
        <f t="shared" si="280"/>
        <v>939937.59489891306</v>
      </c>
      <c r="R1302" s="60">
        <f t="shared" si="279"/>
        <v>939937.59489891306</v>
      </c>
      <c r="S1302" s="61">
        <f t="shared" si="271"/>
        <v>3.2721365856083026E-2</v>
      </c>
    </row>
    <row r="1303" spans="1:19" x14ac:dyDescent="0.25">
      <c r="A1303" s="7">
        <v>42934</v>
      </c>
      <c r="B1303" s="9">
        <v>3030.6</v>
      </c>
      <c r="C1303">
        <f>+VLOOKUP($A1303,'USD X Barril WTI'!$A$6060:$B$8189,2,0)</f>
        <v>46.4</v>
      </c>
      <c r="D1303" s="36">
        <f>+IFERROR(VLOOKUP($A1303,'TASA INTERVENCIÓN'!$A$9:$B$4757,2,0),D1302)</f>
        <v>5.7500000000000002E-2</v>
      </c>
      <c r="E1303" s="52">
        <v>1.2500000000000001E-2</v>
      </c>
      <c r="F1303">
        <f t="shared" si="281"/>
        <v>4.4444444444444509E-2</v>
      </c>
      <c r="G1303">
        <f t="shared" si="282"/>
        <v>1.0107800468399781</v>
      </c>
      <c r="H1303" s="56">
        <f t="shared" si="272"/>
        <v>26.413380447543375</v>
      </c>
      <c r="I1303" s="55">
        <f t="shared" si="273"/>
        <v>3116.0967708483245</v>
      </c>
      <c r="J1303" s="33">
        <f t="shared" si="269"/>
        <v>2966.5437594898913</v>
      </c>
      <c r="K1303" s="34">
        <f t="shared" si="270"/>
        <v>-64.056240510108637</v>
      </c>
      <c r="L1303" s="32">
        <f t="shared" si="274"/>
        <v>28725500</v>
      </c>
      <c r="M1303" s="32">
        <f t="shared" si="275"/>
        <v>29665437.594898913</v>
      </c>
      <c r="N1303" s="34">
        <f t="shared" si="276"/>
        <v>30306000</v>
      </c>
      <c r="O1303" s="34">
        <f t="shared" si="277"/>
        <v>939937.59489891306</v>
      </c>
      <c r="P1303" s="34">
        <f t="shared" si="278"/>
        <v>1580500</v>
      </c>
      <c r="Q1303" s="60">
        <f t="shared" si="280"/>
        <v>939937.59489891306</v>
      </c>
      <c r="R1303" s="60">
        <f t="shared" si="279"/>
        <v>939937.59489891306</v>
      </c>
      <c r="S1303" s="61">
        <f t="shared" si="271"/>
        <v>3.2721365856083026E-2</v>
      </c>
    </row>
    <row r="1304" spans="1:19" x14ac:dyDescent="0.25">
      <c r="A1304" s="7">
        <v>42935</v>
      </c>
      <c r="B1304" s="8">
        <v>3013.26</v>
      </c>
      <c r="C1304">
        <f>+VLOOKUP($A1304,'USD X Barril WTI'!$A$6060:$B$8189,2,0)</f>
        <v>47.1</v>
      </c>
      <c r="D1304" s="36">
        <f>+IFERROR(VLOOKUP($A1304,'TASA INTERVENCIÓN'!$A$9:$B$4757,2,0),D1303)</f>
        <v>5.7500000000000002E-2</v>
      </c>
      <c r="E1304" s="52">
        <v>1.2500000000000001E-2</v>
      </c>
      <c r="F1304">
        <f t="shared" si="281"/>
        <v>4.4444444444444509E-2</v>
      </c>
      <c r="G1304">
        <f t="shared" si="282"/>
        <v>1.0107800468399781</v>
      </c>
      <c r="H1304" s="56">
        <f t="shared" si="272"/>
        <v>26.413380447543375</v>
      </c>
      <c r="I1304" s="55">
        <f t="shared" si="273"/>
        <v>3098.5698448361195</v>
      </c>
      <c r="J1304" s="33">
        <f t="shared" si="269"/>
        <v>2948.630671050983</v>
      </c>
      <c r="K1304" s="34">
        <f t="shared" si="270"/>
        <v>-64.629328949017236</v>
      </c>
      <c r="L1304" s="32">
        <f t="shared" si="274"/>
        <v>28548900</v>
      </c>
      <c r="M1304" s="32">
        <f t="shared" si="275"/>
        <v>29486306.710509829</v>
      </c>
      <c r="N1304" s="34">
        <f t="shared" si="276"/>
        <v>30132600.000000004</v>
      </c>
      <c r="O1304" s="34">
        <f t="shared" si="277"/>
        <v>937406.71050982922</v>
      </c>
      <c r="P1304" s="34">
        <f t="shared" si="278"/>
        <v>1583700.0000000037</v>
      </c>
      <c r="Q1304" s="60">
        <f t="shared" si="280"/>
        <v>937406.71050982922</v>
      </c>
      <c r="R1304" s="60">
        <f t="shared" si="279"/>
        <v>937406.71050982922</v>
      </c>
      <c r="S1304" s="61">
        <f t="shared" si="271"/>
        <v>3.2835125364193689E-2</v>
      </c>
    </row>
    <row r="1305" spans="1:19" x14ac:dyDescent="0.25">
      <c r="A1305" s="7">
        <v>42936</v>
      </c>
      <c r="B1305" s="9">
        <v>3010</v>
      </c>
      <c r="C1305">
        <f>+VLOOKUP($A1305,'USD X Barril WTI'!$A$6060:$B$8189,2,0)</f>
        <v>46.73</v>
      </c>
      <c r="D1305" s="36">
        <f>+IFERROR(VLOOKUP($A1305,'TASA INTERVENCIÓN'!$A$9:$B$4757,2,0),D1304)</f>
        <v>5.7500000000000002E-2</v>
      </c>
      <c r="E1305" s="52">
        <v>1.2500000000000001E-2</v>
      </c>
      <c r="F1305">
        <f t="shared" si="281"/>
        <v>4.4444444444444509E-2</v>
      </c>
      <c r="G1305">
        <f t="shared" si="282"/>
        <v>1.0107800468399781</v>
      </c>
      <c r="H1305" s="56">
        <f t="shared" si="272"/>
        <v>26.413380447543375</v>
      </c>
      <c r="I1305" s="55">
        <f t="shared" si="273"/>
        <v>3095.2747018834211</v>
      </c>
      <c r="J1305" s="33">
        <f t="shared" si="269"/>
        <v>2931.397184495092</v>
      </c>
      <c r="K1305" s="34">
        <f t="shared" si="270"/>
        <v>-78.602815504907994</v>
      </c>
      <c r="L1305" s="32">
        <f t="shared" si="274"/>
        <v>28379000</v>
      </c>
      <c r="M1305" s="32">
        <f t="shared" si="275"/>
        <v>29313971.844950922</v>
      </c>
      <c r="N1305" s="34">
        <f t="shared" si="276"/>
        <v>30100000</v>
      </c>
      <c r="O1305" s="34">
        <f t="shared" si="277"/>
        <v>934971.84495092183</v>
      </c>
      <c r="P1305" s="34">
        <f t="shared" si="278"/>
        <v>1721000</v>
      </c>
      <c r="Q1305" s="60">
        <f t="shared" si="280"/>
        <v>934971.84495092183</v>
      </c>
      <c r="R1305" s="60">
        <f t="shared" si="279"/>
        <v>934971.84495092183</v>
      </c>
      <c r="S1305" s="61">
        <f t="shared" si="271"/>
        <v>3.294590524510807E-2</v>
      </c>
    </row>
    <row r="1306" spans="1:19" x14ac:dyDescent="0.25">
      <c r="A1306" s="7">
        <v>42937</v>
      </c>
      <c r="B1306" s="8">
        <v>3010</v>
      </c>
      <c r="C1306">
        <f>+VLOOKUP($A1306,'USD X Barril WTI'!$A$6060:$B$8189,2,0)</f>
        <v>45.78</v>
      </c>
      <c r="D1306" s="36">
        <f>+IFERROR(VLOOKUP($A1306,'TASA INTERVENCIÓN'!$A$9:$B$4757,2,0),D1305)</f>
        <v>5.7500000000000002E-2</v>
      </c>
      <c r="E1306" s="52">
        <v>1.2500000000000001E-2</v>
      </c>
      <c r="F1306">
        <f t="shared" si="281"/>
        <v>4.4444444444444509E-2</v>
      </c>
      <c r="G1306">
        <f t="shared" si="282"/>
        <v>1.0107800468399781</v>
      </c>
      <c r="H1306" s="56">
        <f t="shared" si="272"/>
        <v>26.413380447543375</v>
      </c>
      <c r="I1306" s="55">
        <f t="shared" si="273"/>
        <v>3095.2747018834211</v>
      </c>
      <c r="J1306" s="33">
        <f t="shared" si="269"/>
        <v>2950.243457609186</v>
      </c>
      <c r="K1306" s="34">
        <f t="shared" si="270"/>
        <v>-59.756542390814047</v>
      </c>
      <c r="L1306" s="32">
        <f t="shared" si="274"/>
        <v>28564800</v>
      </c>
      <c r="M1306" s="32">
        <f t="shared" si="275"/>
        <v>29502434.576091859</v>
      </c>
      <c r="N1306" s="34">
        <f t="shared" si="276"/>
        <v>30100000</v>
      </c>
      <c r="O1306" s="34">
        <f t="shared" si="277"/>
        <v>937634.57609185949</v>
      </c>
      <c r="P1306" s="34">
        <f t="shared" si="278"/>
        <v>1535200</v>
      </c>
      <c r="Q1306" s="60">
        <f t="shared" si="280"/>
        <v>937634.57609185949</v>
      </c>
      <c r="R1306" s="60">
        <f t="shared" si="279"/>
        <v>937634.57609185949</v>
      </c>
      <c r="S1306" s="61">
        <f t="shared" si="271"/>
        <v>3.2824825522736356E-2</v>
      </c>
    </row>
    <row r="1307" spans="1:19" x14ac:dyDescent="0.25">
      <c r="A1307" s="7">
        <v>42938</v>
      </c>
      <c r="B1307" s="9">
        <v>3010.77</v>
      </c>
      <c r="C1307" t="e">
        <f>+VLOOKUP($A1307,'USD X Barril WTI'!$A$6060:$B$8189,2,0)</f>
        <v>#N/A</v>
      </c>
      <c r="D1307" s="36">
        <f>+IFERROR(VLOOKUP($A1307,'TASA INTERVENCIÓN'!$A$9:$B$4757,2,0),D1306)</f>
        <v>5.7500000000000002E-2</v>
      </c>
      <c r="E1307" s="52">
        <v>1.2500000000000001E-2</v>
      </c>
      <c r="F1307">
        <f t="shared" si="281"/>
        <v>4.4444444444444509E-2</v>
      </c>
      <c r="G1307">
        <f t="shared" si="282"/>
        <v>1.0107800468399781</v>
      </c>
      <c r="H1307" s="56">
        <f t="shared" si="272"/>
        <v>26.413380447543375</v>
      </c>
      <c r="I1307" s="55">
        <f t="shared" si="273"/>
        <v>3096.053002519488</v>
      </c>
      <c r="J1307" s="33">
        <f t="shared" si="269"/>
        <v>2957.2524859847722</v>
      </c>
      <c r="K1307" s="34">
        <f t="shared" si="270"/>
        <v>-53.517514015227789</v>
      </c>
      <c r="L1307" s="32">
        <f t="shared" si="274"/>
        <v>28633900</v>
      </c>
      <c r="M1307" s="32">
        <f t="shared" si="275"/>
        <v>29572524.859847721</v>
      </c>
      <c r="N1307" s="34">
        <f t="shared" si="276"/>
        <v>30107700</v>
      </c>
      <c r="O1307" s="34">
        <f t="shared" si="277"/>
        <v>938624.85984772071</v>
      </c>
      <c r="P1307" s="34">
        <f t="shared" si="278"/>
        <v>1473800</v>
      </c>
      <c r="Q1307" s="60">
        <f t="shared" si="280"/>
        <v>938624.85984772071</v>
      </c>
      <c r="R1307" s="60">
        <f t="shared" si="279"/>
        <v>938624.85984772071</v>
      </c>
      <c r="S1307" s="61">
        <f t="shared" si="271"/>
        <v>3.2780196195688352E-2</v>
      </c>
    </row>
    <row r="1308" spans="1:19" x14ac:dyDescent="0.25">
      <c r="A1308" s="7">
        <v>42939</v>
      </c>
      <c r="B1308" s="8">
        <v>3010.77</v>
      </c>
      <c r="C1308" t="e">
        <f>+VLOOKUP($A1308,'USD X Barril WTI'!$A$6060:$B$8189,2,0)</f>
        <v>#N/A</v>
      </c>
      <c r="D1308" s="36">
        <f>+IFERROR(VLOOKUP($A1308,'TASA INTERVENCIÓN'!$A$9:$B$4757,2,0),D1307)</f>
        <v>5.7500000000000002E-2</v>
      </c>
      <c r="E1308" s="52">
        <v>1.2500000000000001E-2</v>
      </c>
      <c r="F1308">
        <f t="shared" si="281"/>
        <v>4.4444444444444509E-2</v>
      </c>
      <c r="G1308">
        <f t="shared" si="282"/>
        <v>1.0107800468399781</v>
      </c>
      <c r="H1308" s="56">
        <f t="shared" si="272"/>
        <v>26.413380447543375</v>
      </c>
      <c r="I1308" s="55">
        <f t="shared" si="273"/>
        <v>3096.053002519488</v>
      </c>
      <c r="J1308" s="33">
        <f t="shared" si="269"/>
        <v>2962.8313074125181</v>
      </c>
      <c r="K1308" s="34">
        <f t="shared" si="270"/>
        <v>-47.93869258748191</v>
      </c>
      <c r="L1308" s="32">
        <f t="shared" si="274"/>
        <v>28688900</v>
      </c>
      <c r="M1308" s="32">
        <f t="shared" si="275"/>
        <v>29628313.074125182</v>
      </c>
      <c r="N1308" s="34">
        <f t="shared" si="276"/>
        <v>30107700</v>
      </c>
      <c r="O1308" s="34">
        <f t="shared" si="277"/>
        <v>939413.07412518188</v>
      </c>
      <c r="P1308" s="34">
        <f t="shared" si="278"/>
        <v>1418800</v>
      </c>
      <c r="Q1308" s="60">
        <f t="shared" si="280"/>
        <v>939413.07412518188</v>
      </c>
      <c r="R1308" s="60">
        <f t="shared" si="279"/>
        <v>939413.07412518188</v>
      </c>
      <c r="S1308" s="61">
        <f t="shared" si="271"/>
        <v>3.2744827237195635E-2</v>
      </c>
    </row>
    <row r="1309" spans="1:19" x14ac:dyDescent="0.25">
      <c r="A1309" s="7">
        <v>42940</v>
      </c>
      <c r="B1309" s="9">
        <v>3010.77</v>
      </c>
      <c r="C1309">
        <f>+VLOOKUP($A1309,'USD X Barril WTI'!$A$6060:$B$8189,2,0)</f>
        <v>46.21</v>
      </c>
      <c r="D1309" s="36">
        <f>+IFERROR(VLOOKUP($A1309,'TASA INTERVENCIÓN'!$A$9:$B$4757,2,0),D1308)</f>
        <v>5.7500000000000002E-2</v>
      </c>
      <c r="E1309" s="52">
        <v>1.2500000000000001E-2</v>
      </c>
      <c r="F1309">
        <f t="shared" si="281"/>
        <v>4.4444444444444509E-2</v>
      </c>
      <c r="G1309">
        <f t="shared" si="282"/>
        <v>1.0107800468399781</v>
      </c>
      <c r="H1309" s="56">
        <f t="shared" si="272"/>
        <v>26.413380447543375</v>
      </c>
      <c r="I1309" s="55">
        <f t="shared" si="273"/>
        <v>3096.053002519488</v>
      </c>
      <c r="J1309" s="33">
        <f t="shared" ref="J1309:J1372" si="283">+I1217</f>
        <v>2962.8313074125181</v>
      </c>
      <c r="K1309" s="34">
        <f t="shared" si="270"/>
        <v>-47.93869258748191</v>
      </c>
      <c r="L1309" s="32">
        <f t="shared" si="274"/>
        <v>28688900</v>
      </c>
      <c r="M1309" s="32">
        <f t="shared" si="275"/>
        <v>29628313.074125182</v>
      </c>
      <c r="N1309" s="34">
        <f t="shared" si="276"/>
        <v>30107700</v>
      </c>
      <c r="O1309" s="34">
        <f t="shared" si="277"/>
        <v>939413.07412518188</v>
      </c>
      <c r="P1309" s="34">
        <f t="shared" si="278"/>
        <v>1418800</v>
      </c>
      <c r="Q1309" s="60">
        <f t="shared" si="280"/>
        <v>939413.07412518188</v>
      </c>
      <c r="R1309" s="60">
        <f t="shared" si="279"/>
        <v>939413.07412518188</v>
      </c>
      <c r="S1309" s="61">
        <f t="shared" si="271"/>
        <v>3.2744827237195635E-2</v>
      </c>
    </row>
    <row r="1310" spans="1:19" x14ac:dyDescent="0.25">
      <c r="A1310" s="7">
        <v>42941</v>
      </c>
      <c r="B1310" s="8">
        <v>3023.67</v>
      </c>
      <c r="C1310">
        <f>+VLOOKUP($A1310,'USD X Barril WTI'!$A$6060:$B$8189,2,0)</f>
        <v>47.77</v>
      </c>
      <c r="D1310" s="36">
        <f>+IFERROR(VLOOKUP($A1310,'TASA INTERVENCIÓN'!$A$9:$B$4757,2,0),D1309)</f>
        <v>5.7500000000000002E-2</v>
      </c>
      <c r="E1310" s="52">
        <v>1.2500000000000001E-2</v>
      </c>
      <c r="F1310">
        <f t="shared" si="281"/>
        <v>4.4444444444444509E-2</v>
      </c>
      <c r="G1310">
        <f t="shared" si="282"/>
        <v>1.0107800468399781</v>
      </c>
      <c r="H1310" s="56">
        <f t="shared" si="272"/>
        <v>26.413380447543375</v>
      </c>
      <c r="I1310" s="55">
        <f t="shared" si="273"/>
        <v>3109.0920651237234</v>
      </c>
      <c r="J1310" s="33">
        <f t="shared" si="283"/>
        <v>2962.8313074125181</v>
      </c>
      <c r="K1310" s="34">
        <f t="shared" si="270"/>
        <v>-60.838692587482001</v>
      </c>
      <c r="L1310" s="32">
        <f t="shared" si="274"/>
        <v>28688900</v>
      </c>
      <c r="M1310" s="32">
        <f t="shared" si="275"/>
        <v>29628313.074125182</v>
      </c>
      <c r="N1310" s="34">
        <f t="shared" si="276"/>
        <v>30236700</v>
      </c>
      <c r="O1310" s="34">
        <f t="shared" si="277"/>
        <v>939413.07412518188</v>
      </c>
      <c r="P1310" s="34">
        <f t="shared" si="278"/>
        <v>1547800</v>
      </c>
      <c r="Q1310" s="60">
        <f t="shared" si="280"/>
        <v>939413.07412518188</v>
      </c>
      <c r="R1310" s="60">
        <f t="shared" si="279"/>
        <v>939413.07412518188</v>
      </c>
      <c r="S1310" s="61">
        <f t="shared" si="271"/>
        <v>3.2744827237195635E-2</v>
      </c>
    </row>
    <row r="1311" spans="1:19" x14ac:dyDescent="0.25">
      <c r="A1311" s="7">
        <v>42942</v>
      </c>
      <c r="B1311" s="9">
        <v>3026.55</v>
      </c>
      <c r="C1311">
        <f>+VLOOKUP($A1311,'USD X Barril WTI'!$A$6060:$B$8189,2,0)</f>
        <v>48.58</v>
      </c>
      <c r="D1311" s="36">
        <f>+IFERROR(VLOOKUP($A1311,'TASA INTERVENCIÓN'!$A$9:$B$4757,2,0),D1310)</f>
        <v>5.7500000000000002E-2</v>
      </c>
      <c r="E1311" s="52">
        <v>1.2500000000000001E-2</v>
      </c>
      <c r="F1311">
        <f t="shared" si="281"/>
        <v>4.4444444444444509E-2</v>
      </c>
      <c r="G1311">
        <f t="shared" si="282"/>
        <v>1.0107800468399781</v>
      </c>
      <c r="H1311" s="56">
        <f t="shared" si="272"/>
        <v>26.413380447543375</v>
      </c>
      <c r="I1311" s="55">
        <f t="shared" si="273"/>
        <v>3112.0031116586229</v>
      </c>
      <c r="J1311" s="33">
        <f t="shared" si="283"/>
        <v>2965.9655907237429</v>
      </c>
      <c r="K1311" s="34">
        <f t="shared" si="270"/>
        <v>-60.584409276257247</v>
      </c>
      <c r="L1311" s="32">
        <f t="shared" si="274"/>
        <v>28719800</v>
      </c>
      <c r="M1311" s="32">
        <f t="shared" si="275"/>
        <v>29659655.907237429</v>
      </c>
      <c r="N1311" s="34">
        <f t="shared" si="276"/>
        <v>30265500</v>
      </c>
      <c r="O1311" s="34">
        <f t="shared" si="277"/>
        <v>939855.90723742917</v>
      </c>
      <c r="P1311" s="34">
        <f t="shared" si="278"/>
        <v>1545700</v>
      </c>
      <c r="Q1311" s="60">
        <f t="shared" si="280"/>
        <v>939855.90723742917</v>
      </c>
      <c r="R1311" s="60">
        <f t="shared" si="279"/>
        <v>939855.90723742917</v>
      </c>
      <c r="S1311" s="61">
        <f t="shared" si="271"/>
        <v>3.2725015746538251E-2</v>
      </c>
    </row>
    <row r="1312" spans="1:19" x14ac:dyDescent="0.25">
      <c r="A1312" s="7">
        <v>42943</v>
      </c>
      <c r="B1312" s="8">
        <v>3026.22</v>
      </c>
      <c r="C1312">
        <f>+VLOOKUP($A1312,'USD X Barril WTI'!$A$6060:$B$8189,2,0)</f>
        <v>49.05</v>
      </c>
      <c r="D1312" s="36">
        <f>+IFERROR(VLOOKUP($A1312,'TASA INTERVENCIÓN'!$A$9:$B$4757,2,0),D1311)</f>
        <v>5.7500000000000002E-2</v>
      </c>
      <c r="E1312" s="52">
        <v>1.2500000000000001E-2</v>
      </c>
      <c r="F1312">
        <f t="shared" si="281"/>
        <v>4.4444444444444509E-2</v>
      </c>
      <c r="G1312">
        <f t="shared" si="282"/>
        <v>1.0107800468399781</v>
      </c>
      <c r="H1312" s="56">
        <f t="shared" si="272"/>
        <v>26.413380447543375</v>
      </c>
      <c r="I1312" s="55">
        <f t="shared" si="273"/>
        <v>3111.6695542431653</v>
      </c>
      <c r="J1312" s="33">
        <f t="shared" si="283"/>
        <v>2993.5046819534336</v>
      </c>
      <c r="K1312" s="34">
        <f t="shared" si="270"/>
        <v>-32.715318046566153</v>
      </c>
      <c r="L1312" s="32">
        <f t="shared" si="274"/>
        <v>28991300</v>
      </c>
      <c r="M1312" s="32">
        <f t="shared" si="275"/>
        <v>29935046.819534335</v>
      </c>
      <c r="N1312" s="34">
        <f t="shared" si="276"/>
        <v>30262199.999999996</v>
      </c>
      <c r="O1312" s="34">
        <f t="shared" si="277"/>
        <v>943746.81953433529</v>
      </c>
      <c r="P1312" s="34">
        <f t="shared" si="278"/>
        <v>1270899.9999999963</v>
      </c>
      <c r="Q1312" s="60">
        <f t="shared" si="280"/>
        <v>943746.81953433529</v>
      </c>
      <c r="R1312" s="60">
        <f t="shared" si="279"/>
        <v>943746.81953433529</v>
      </c>
      <c r="S1312" s="61">
        <f t="shared" si="271"/>
        <v>3.2552759604927525E-2</v>
      </c>
    </row>
    <row r="1313" spans="1:19" x14ac:dyDescent="0.25">
      <c r="A1313" s="7">
        <v>42944</v>
      </c>
      <c r="B1313" s="9">
        <v>3002.94</v>
      </c>
      <c r="C1313">
        <f>+VLOOKUP($A1313,'USD X Barril WTI'!$A$6060:$B$8189,2,0)</f>
        <v>49.72</v>
      </c>
      <c r="D1313" s="36">
        <f>+IFERROR(VLOOKUP($A1313,'TASA INTERVENCIÓN'!$A$9:$B$4757,2,0),D1312)</f>
        <v>5.5E-2</v>
      </c>
      <c r="E1313" s="52">
        <v>1.2500000000000001E-2</v>
      </c>
      <c r="F1313">
        <f t="shared" si="281"/>
        <v>4.1975308641975184E-2</v>
      </c>
      <c r="G1313">
        <f t="shared" si="282"/>
        <v>1.0101903170434352</v>
      </c>
      <c r="H1313" s="56">
        <f t="shared" si="272"/>
        <v>26.413380447543375</v>
      </c>
      <c r="I1313" s="55">
        <f t="shared" si="273"/>
        <v>3086.3676715575002</v>
      </c>
      <c r="J1313" s="33">
        <f t="shared" si="283"/>
        <v>3022.8594259750639</v>
      </c>
      <c r="K1313" s="34">
        <f t="shared" si="270"/>
        <v>19.919425975063859</v>
      </c>
      <c r="L1313" s="32">
        <f t="shared" si="274"/>
        <v>29280700</v>
      </c>
      <c r="M1313" s="32">
        <f t="shared" si="275"/>
        <v>30228594.259750638</v>
      </c>
      <c r="N1313" s="34">
        <f t="shared" si="276"/>
        <v>30029400</v>
      </c>
      <c r="O1313" s="34">
        <f t="shared" si="277"/>
        <v>947894.25975063816</v>
      </c>
      <c r="P1313" s="34">
        <f t="shared" si="278"/>
        <v>748700</v>
      </c>
      <c r="Q1313" s="60">
        <f t="shared" si="280"/>
        <v>947894.25975063816</v>
      </c>
      <c r="R1313" s="60">
        <f t="shared" si="279"/>
        <v>947894.25975063816</v>
      </c>
      <c r="S1313" s="61">
        <f t="shared" si="271"/>
        <v>3.2372663896376733E-2</v>
      </c>
    </row>
    <row r="1314" spans="1:19" x14ac:dyDescent="0.25">
      <c r="A1314" s="7">
        <v>42945</v>
      </c>
      <c r="B1314" s="8">
        <v>2995.23</v>
      </c>
      <c r="C1314" t="e">
        <f>+VLOOKUP($A1314,'USD X Barril WTI'!$A$6060:$B$8189,2,0)</f>
        <v>#N/A</v>
      </c>
      <c r="D1314" s="36">
        <f>+IFERROR(VLOOKUP($A1314,'TASA INTERVENCIÓN'!$A$9:$B$4757,2,0),D1313)</f>
        <v>5.5E-2</v>
      </c>
      <c r="E1314" s="52">
        <v>1.2500000000000001E-2</v>
      </c>
      <c r="F1314">
        <f t="shared" si="281"/>
        <v>4.1975308641975184E-2</v>
      </c>
      <c r="G1314">
        <f t="shared" si="282"/>
        <v>1.0101903170434352</v>
      </c>
      <c r="H1314" s="56">
        <f t="shared" si="272"/>
        <v>26.413380447543375</v>
      </c>
      <c r="I1314" s="55">
        <f t="shared" si="273"/>
        <v>3078.5791042130954</v>
      </c>
      <c r="J1314" s="33">
        <f t="shared" si="283"/>
        <v>3039.3321641544444</v>
      </c>
      <c r="K1314" s="34">
        <f t="shared" si="270"/>
        <v>44.102164154444381</v>
      </c>
      <c r="L1314" s="32">
        <f t="shared" si="274"/>
        <v>29443100</v>
      </c>
      <c r="M1314" s="32">
        <f t="shared" si="275"/>
        <v>30393321.641544443</v>
      </c>
      <c r="N1314" s="34">
        <f t="shared" si="276"/>
        <v>29952300</v>
      </c>
      <c r="O1314" s="34">
        <f t="shared" si="277"/>
        <v>950221.64154444262</v>
      </c>
      <c r="P1314" s="34">
        <f t="shared" si="278"/>
        <v>509200</v>
      </c>
      <c r="Q1314" s="60">
        <f t="shared" si="280"/>
        <v>950221.64154444262</v>
      </c>
      <c r="R1314" s="60">
        <f t="shared" si="279"/>
        <v>950221.64154444262</v>
      </c>
      <c r="S1314" s="61">
        <f t="shared" si="271"/>
        <v>3.2273151996374115E-2</v>
      </c>
    </row>
    <row r="1315" spans="1:19" x14ac:dyDescent="0.25">
      <c r="A1315" s="7">
        <v>42946</v>
      </c>
      <c r="B1315" s="9">
        <v>2995.23</v>
      </c>
      <c r="C1315" t="e">
        <f>+VLOOKUP($A1315,'USD X Barril WTI'!$A$6060:$B$8189,2,0)</f>
        <v>#N/A</v>
      </c>
      <c r="D1315" s="36">
        <f>+IFERROR(VLOOKUP($A1315,'TASA INTERVENCIÓN'!$A$9:$B$4757,2,0),D1314)</f>
        <v>5.5E-2</v>
      </c>
      <c r="E1315" s="52">
        <v>1.2500000000000001E-2</v>
      </c>
      <c r="F1315">
        <f t="shared" si="281"/>
        <v>4.1975308641975184E-2</v>
      </c>
      <c r="G1315">
        <f t="shared" si="282"/>
        <v>1.0101903170434352</v>
      </c>
      <c r="H1315" s="56">
        <f t="shared" si="272"/>
        <v>26.413380447543375</v>
      </c>
      <c r="I1315" s="55">
        <f t="shared" si="273"/>
        <v>3078.5791042130954</v>
      </c>
      <c r="J1315" s="33">
        <f t="shared" si="283"/>
        <v>3042.9228964915751</v>
      </c>
      <c r="K1315" s="34">
        <f t="shared" si="270"/>
        <v>47.692896491575084</v>
      </c>
      <c r="L1315" s="32">
        <f t="shared" si="274"/>
        <v>29478500</v>
      </c>
      <c r="M1315" s="32">
        <f t="shared" si="275"/>
        <v>30429228.964915752</v>
      </c>
      <c r="N1315" s="34">
        <f t="shared" si="276"/>
        <v>29952300</v>
      </c>
      <c r="O1315" s="34">
        <f t="shared" si="277"/>
        <v>950728.96491575241</v>
      </c>
      <c r="P1315" s="34">
        <f t="shared" si="278"/>
        <v>473800</v>
      </c>
      <c r="Q1315" s="60">
        <f t="shared" si="280"/>
        <v>950728.96491575241</v>
      </c>
      <c r="R1315" s="60">
        <f t="shared" si="279"/>
        <v>950728.96491575241</v>
      </c>
      <c r="S1315" s="61">
        <f t="shared" si="271"/>
        <v>3.2251605913318264E-2</v>
      </c>
    </row>
    <row r="1316" spans="1:19" x14ac:dyDescent="0.25">
      <c r="A1316" s="7">
        <v>42947</v>
      </c>
      <c r="B1316" s="8">
        <v>2995.23</v>
      </c>
      <c r="C1316">
        <f>+VLOOKUP($A1316,'USD X Barril WTI'!$A$6060:$B$8189,2,0)</f>
        <v>50.21</v>
      </c>
      <c r="D1316" s="36">
        <f>+IFERROR(VLOOKUP($A1316,'TASA INTERVENCIÓN'!$A$9:$B$4757,2,0),D1315)</f>
        <v>5.5E-2</v>
      </c>
      <c r="E1316" s="52">
        <v>1.2500000000000001E-2</v>
      </c>
      <c r="F1316">
        <f t="shared" si="281"/>
        <v>4.1975308641975184E-2</v>
      </c>
      <c r="G1316">
        <f t="shared" si="282"/>
        <v>1.0101903170434352</v>
      </c>
      <c r="H1316" s="56">
        <f t="shared" si="272"/>
        <v>26.413380447543375</v>
      </c>
      <c r="I1316" s="55">
        <f t="shared" si="273"/>
        <v>3078.5791042130954</v>
      </c>
      <c r="J1316" s="33">
        <f t="shared" si="283"/>
        <v>3042.9228964915751</v>
      </c>
      <c r="K1316" s="34">
        <f t="shared" si="270"/>
        <v>47.692896491575084</v>
      </c>
      <c r="L1316" s="32">
        <f t="shared" si="274"/>
        <v>29478500</v>
      </c>
      <c r="M1316" s="32">
        <f t="shared" si="275"/>
        <v>30429228.964915752</v>
      </c>
      <c r="N1316" s="34">
        <f t="shared" si="276"/>
        <v>29952300</v>
      </c>
      <c r="O1316" s="34">
        <f t="shared" si="277"/>
        <v>950728.96491575241</v>
      </c>
      <c r="P1316" s="34">
        <f t="shared" si="278"/>
        <v>473800</v>
      </c>
      <c r="Q1316" s="60">
        <f t="shared" si="280"/>
        <v>950728.96491575241</v>
      </c>
      <c r="R1316" s="60">
        <f t="shared" si="279"/>
        <v>950728.96491575241</v>
      </c>
      <c r="S1316" s="61">
        <f t="shared" si="271"/>
        <v>3.2251605913318264E-2</v>
      </c>
    </row>
    <row r="1317" spans="1:19" x14ac:dyDescent="0.25">
      <c r="A1317" s="7">
        <v>42948</v>
      </c>
      <c r="B1317" s="9">
        <v>2997.59</v>
      </c>
      <c r="C1317">
        <f>+VLOOKUP($A1317,'USD X Barril WTI'!$A$6060:$B$8189,2,0)</f>
        <v>49.19</v>
      </c>
      <c r="D1317" s="36">
        <f>+IFERROR(VLOOKUP($A1317,'TASA INTERVENCIÓN'!$A$9:$B$4757,2,0),D1316)</f>
        <v>5.5E-2</v>
      </c>
      <c r="E1317" s="52">
        <v>1.2500000000000001E-2</v>
      </c>
      <c r="F1317">
        <f t="shared" si="281"/>
        <v>4.1975308641975184E-2</v>
      </c>
      <c r="G1317">
        <f t="shared" si="282"/>
        <v>1.0101903170434352</v>
      </c>
      <c r="H1317" s="56">
        <f t="shared" si="272"/>
        <v>26.413380447543375</v>
      </c>
      <c r="I1317" s="55">
        <f t="shared" si="273"/>
        <v>3080.9631533613178</v>
      </c>
      <c r="J1317" s="33">
        <f t="shared" si="283"/>
        <v>3042.9228964915751</v>
      </c>
      <c r="K1317" s="34">
        <f t="shared" ref="K1317:K1380" si="284">+J1317-B1317</f>
        <v>45.332896491574957</v>
      </c>
      <c r="L1317" s="32">
        <f t="shared" si="274"/>
        <v>29478500</v>
      </c>
      <c r="M1317" s="32">
        <f t="shared" si="275"/>
        <v>30429228.964915752</v>
      </c>
      <c r="N1317" s="34">
        <f t="shared" si="276"/>
        <v>29975900</v>
      </c>
      <c r="O1317" s="34">
        <f t="shared" si="277"/>
        <v>950728.96491575241</v>
      </c>
      <c r="P1317" s="34">
        <f t="shared" si="278"/>
        <v>497400</v>
      </c>
      <c r="Q1317" s="60">
        <f t="shared" si="280"/>
        <v>950728.96491575241</v>
      </c>
      <c r="R1317" s="60">
        <f t="shared" si="279"/>
        <v>950728.96491575241</v>
      </c>
      <c r="S1317" s="61">
        <f t="shared" ref="S1317:S1380" si="285">+R1317/L1317</f>
        <v>3.2251605913318264E-2</v>
      </c>
    </row>
    <row r="1318" spans="1:19" x14ac:dyDescent="0.25">
      <c r="A1318" s="7">
        <v>42949</v>
      </c>
      <c r="B1318" s="8">
        <v>2973.03</v>
      </c>
      <c r="C1318">
        <f>+VLOOKUP($A1318,'USD X Barril WTI'!$A$6060:$B$8189,2,0)</f>
        <v>49.6</v>
      </c>
      <c r="D1318" s="36">
        <f>+IFERROR(VLOOKUP($A1318,'TASA INTERVENCIÓN'!$A$9:$B$4757,2,0),D1317)</f>
        <v>5.5E-2</v>
      </c>
      <c r="E1318" s="52">
        <v>1.2500000000000001E-2</v>
      </c>
      <c r="F1318">
        <f t="shared" si="281"/>
        <v>4.1975308641975184E-2</v>
      </c>
      <c r="G1318">
        <f t="shared" si="282"/>
        <v>1.0101903170434352</v>
      </c>
      <c r="H1318" s="56">
        <f t="shared" ref="H1318:H1381" si="286">+_xlfn.STDEV.S(A1228:A1318)</f>
        <v>26.413380447543375</v>
      </c>
      <c r="I1318" s="55">
        <f t="shared" ref="I1318:I1381" si="287">+(B1318*G1318)+($B$1644*H1318)</f>
        <v>3056.1528791747314</v>
      </c>
      <c r="J1318" s="33">
        <f t="shared" si="283"/>
        <v>3039.47156282894</v>
      </c>
      <c r="K1318" s="34">
        <f t="shared" si="284"/>
        <v>66.441562828939823</v>
      </c>
      <c r="L1318" s="32">
        <f t="shared" ref="L1318:L1381" si="288">+$L$99*B1226</f>
        <v>29478500</v>
      </c>
      <c r="M1318" s="32">
        <f t="shared" ref="M1318:M1381" si="289">+($L$99*I1226)</f>
        <v>30394715.628289402</v>
      </c>
      <c r="N1318" s="34">
        <f t="shared" ref="N1318:N1381" si="290">+$L$99*B1318</f>
        <v>29730300.000000004</v>
      </c>
      <c r="O1318" s="34">
        <f t="shared" ref="O1318:O1381" si="291">+M1318-L1318</f>
        <v>916215.62828940153</v>
      </c>
      <c r="P1318" s="34">
        <f t="shared" ref="P1318:P1381" si="292">+N1318-L1318</f>
        <v>251800.00000000373</v>
      </c>
      <c r="Q1318" s="60">
        <f t="shared" si="280"/>
        <v>916215.62828940153</v>
      </c>
      <c r="R1318" s="60">
        <f t="shared" ref="R1318:R1381" si="293">+M1318-L1318</f>
        <v>916215.62828940153</v>
      </c>
      <c r="S1318" s="61">
        <f t="shared" si="285"/>
        <v>3.1080809006204572E-2</v>
      </c>
    </row>
    <row r="1319" spans="1:19" x14ac:dyDescent="0.25">
      <c r="A1319" s="7">
        <v>42950</v>
      </c>
      <c r="B1319" s="9">
        <v>2964.66</v>
      </c>
      <c r="C1319">
        <f>+VLOOKUP($A1319,'USD X Barril WTI'!$A$6060:$B$8189,2,0)</f>
        <v>49.03</v>
      </c>
      <c r="D1319" s="36">
        <f>+IFERROR(VLOOKUP($A1319,'TASA INTERVENCIÓN'!$A$9:$B$4757,2,0),D1318)</f>
        <v>5.5E-2</v>
      </c>
      <c r="E1319" s="52">
        <v>1.2500000000000001E-2</v>
      </c>
      <c r="F1319">
        <f t="shared" si="281"/>
        <v>4.1975308641975184E-2</v>
      </c>
      <c r="G1319">
        <f t="shared" si="282"/>
        <v>1.0101903170434352</v>
      </c>
      <c r="H1319" s="56">
        <f t="shared" si="286"/>
        <v>26.413380447543375</v>
      </c>
      <c r="I1319" s="55">
        <f t="shared" si="287"/>
        <v>3047.6975862210775</v>
      </c>
      <c r="J1319" s="33">
        <f t="shared" si="283"/>
        <v>3037.1210307664246</v>
      </c>
      <c r="K1319" s="34">
        <f t="shared" si="284"/>
        <v>72.461030766424756</v>
      </c>
      <c r="L1319" s="32">
        <f t="shared" si="288"/>
        <v>29455300.000000004</v>
      </c>
      <c r="M1319" s="32">
        <f t="shared" si="289"/>
        <v>30371210.307664245</v>
      </c>
      <c r="N1319" s="34">
        <f t="shared" si="290"/>
        <v>29646600</v>
      </c>
      <c r="O1319" s="34">
        <f t="shared" si="291"/>
        <v>915910.30766424164</v>
      </c>
      <c r="P1319" s="34">
        <f t="shared" si="292"/>
        <v>191299.99999999627</v>
      </c>
      <c r="Q1319" s="60">
        <f t="shared" si="280"/>
        <v>915910.30766424164</v>
      </c>
      <c r="R1319" s="60">
        <f t="shared" si="293"/>
        <v>915910.30766424164</v>
      </c>
      <c r="S1319" s="61">
        <f t="shared" si="285"/>
        <v>3.1094923754442887E-2</v>
      </c>
    </row>
    <row r="1320" spans="1:19" x14ac:dyDescent="0.25">
      <c r="A1320" s="7">
        <v>42951</v>
      </c>
      <c r="B1320" s="8">
        <v>2954.54</v>
      </c>
      <c r="C1320">
        <f>+VLOOKUP($A1320,'USD X Barril WTI'!$A$6060:$B$8189,2,0)</f>
        <v>49.57</v>
      </c>
      <c r="D1320" s="36">
        <f>+IFERROR(VLOOKUP($A1320,'TASA INTERVENCIÓN'!$A$9:$B$4757,2,0),D1319)</f>
        <v>5.5E-2</v>
      </c>
      <c r="E1320" s="52">
        <v>1.2500000000000001E-2</v>
      </c>
      <c r="F1320">
        <f t="shared" si="281"/>
        <v>4.1975308641975184E-2</v>
      </c>
      <c r="G1320">
        <f t="shared" si="282"/>
        <v>1.0101903170434352</v>
      </c>
      <c r="H1320" s="56">
        <f t="shared" si="286"/>
        <v>26.413380447543375</v>
      </c>
      <c r="I1320" s="55">
        <f t="shared" si="287"/>
        <v>3037.4744602125979</v>
      </c>
      <c r="J1320" s="33">
        <f t="shared" si="283"/>
        <v>3021.5588874559767</v>
      </c>
      <c r="K1320" s="34">
        <f t="shared" si="284"/>
        <v>67.01888745597671</v>
      </c>
      <c r="L1320" s="32">
        <f t="shared" si="288"/>
        <v>29301700</v>
      </c>
      <c r="M1320" s="32">
        <f t="shared" si="289"/>
        <v>30215588.874559768</v>
      </c>
      <c r="N1320" s="34">
        <f t="shared" si="290"/>
        <v>29545400</v>
      </c>
      <c r="O1320" s="34">
        <f t="shared" si="291"/>
        <v>913888.87455976754</v>
      </c>
      <c r="P1320" s="34">
        <f t="shared" si="292"/>
        <v>243700</v>
      </c>
      <c r="Q1320" s="60">
        <f t="shared" si="280"/>
        <v>913888.87455976754</v>
      </c>
      <c r="R1320" s="60">
        <f t="shared" si="293"/>
        <v>913888.87455976754</v>
      </c>
      <c r="S1320" s="61">
        <f t="shared" si="285"/>
        <v>3.1188936974979865E-2</v>
      </c>
    </row>
    <row r="1321" spans="1:19" x14ac:dyDescent="0.25">
      <c r="A1321" s="7">
        <v>42952</v>
      </c>
      <c r="B1321" s="9">
        <v>2974.39</v>
      </c>
      <c r="C1321" t="e">
        <f>+VLOOKUP($A1321,'USD X Barril WTI'!$A$6060:$B$8189,2,0)</f>
        <v>#N/A</v>
      </c>
      <c r="D1321" s="36">
        <f>+IFERROR(VLOOKUP($A1321,'TASA INTERVENCIÓN'!$A$9:$B$4757,2,0),D1320)</f>
        <v>5.5E-2</v>
      </c>
      <c r="E1321" s="52">
        <v>1.2500000000000001E-2</v>
      </c>
      <c r="F1321">
        <f t="shared" si="281"/>
        <v>4.1975308641975184E-2</v>
      </c>
      <c r="G1321">
        <f t="shared" si="282"/>
        <v>1.0101903170434352</v>
      </c>
      <c r="H1321" s="56">
        <f t="shared" si="286"/>
        <v>26.413380447543375</v>
      </c>
      <c r="I1321" s="55">
        <f t="shared" si="287"/>
        <v>3057.5267380059099</v>
      </c>
      <c r="J1321" s="33">
        <f t="shared" si="283"/>
        <v>3059.319374511992</v>
      </c>
      <c r="K1321" s="34">
        <f t="shared" si="284"/>
        <v>84.929374511992137</v>
      </c>
      <c r="L1321" s="32">
        <f t="shared" si="288"/>
        <v>29674400</v>
      </c>
      <c r="M1321" s="32">
        <f t="shared" si="289"/>
        <v>30593193.745119922</v>
      </c>
      <c r="N1321" s="34">
        <f t="shared" si="290"/>
        <v>29743900</v>
      </c>
      <c r="O1321" s="34">
        <f t="shared" si="291"/>
        <v>918793.74511992186</v>
      </c>
      <c r="P1321" s="34">
        <f t="shared" si="292"/>
        <v>69500</v>
      </c>
      <c r="Q1321" s="60">
        <f t="shared" si="280"/>
        <v>918793.74511992186</v>
      </c>
      <c r="R1321" s="60">
        <f t="shared" si="293"/>
        <v>918793.74511992186</v>
      </c>
      <c r="S1321" s="61">
        <f t="shared" si="285"/>
        <v>3.0962504553417151E-2</v>
      </c>
    </row>
    <row r="1322" spans="1:19" x14ac:dyDescent="0.25">
      <c r="A1322" s="7">
        <v>42953</v>
      </c>
      <c r="B1322" s="8">
        <v>2974.39</v>
      </c>
      <c r="C1322" t="e">
        <f>+VLOOKUP($A1322,'USD X Barril WTI'!$A$6060:$B$8189,2,0)</f>
        <v>#N/A</v>
      </c>
      <c r="D1322" s="36">
        <f>+IFERROR(VLOOKUP($A1322,'TASA INTERVENCIÓN'!$A$9:$B$4757,2,0),D1321)</f>
        <v>5.5E-2</v>
      </c>
      <c r="E1322" s="52">
        <v>1.2500000000000001E-2</v>
      </c>
      <c r="F1322">
        <f t="shared" si="281"/>
        <v>4.1975308641975184E-2</v>
      </c>
      <c r="G1322">
        <f t="shared" si="282"/>
        <v>1.0101903170434352</v>
      </c>
      <c r="H1322" s="56">
        <f t="shared" si="286"/>
        <v>26.413380447543375</v>
      </c>
      <c r="I1322" s="55">
        <f t="shared" si="287"/>
        <v>3057.5267380059099</v>
      </c>
      <c r="J1322" s="33">
        <f t="shared" si="283"/>
        <v>3053.5848868077514</v>
      </c>
      <c r="K1322" s="34">
        <f t="shared" si="284"/>
        <v>79.194886807751573</v>
      </c>
      <c r="L1322" s="32">
        <f t="shared" si="288"/>
        <v>29617800.000000004</v>
      </c>
      <c r="M1322" s="32">
        <f t="shared" si="289"/>
        <v>30535848.868077513</v>
      </c>
      <c r="N1322" s="34">
        <f t="shared" si="290"/>
        <v>29743900</v>
      </c>
      <c r="O1322" s="34">
        <f t="shared" si="291"/>
        <v>918048.86807750911</v>
      </c>
      <c r="P1322" s="34">
        <f t="shared" si="292"/>
        <v>126099.99999999627</v>
      </c>
      <c r="Q1322" s="60">
        <f t="shared" si="280"/>
        <v>918048.86807750911</v>
      </c>
      <c r="R1322" s="60">
        <f t="shared" si="293"/>
        <v>918048.86807750911</v>
      </c>
      <c r="S1322" s="61">
        <f t="shared" si="285"/>
        <v>3.0996524660086469E-2</v>
      </c>
    </row>
    <row r="1323" spans="1:19" x14ac:dyDescent="0.25">
      <c r="A1323" s="7">
        <v>42954</v>
      </c>
      <c r="B1323" s="9">
        <v>2974.39</v>
      </c>
      <c r="C1323">
        <f>+VLOOKUP($A1323,'USD X Barril WTI'!$A$6060:$B$8189,2,0)</f>
        <v>49.37</v>
      </c>
      <c r="D1323" s="36">
        <f>+IFERROR(VLOOKUP($A1323,'TASA INTERVENCIÓN'!$A$9:$B$4757,2,0),D1322)</f>
        <v>5.5E-2</v>
      </c>
      <c r="E1323" s="52">
        <v>1.2500000000000001E-2</v>
      </c>
      <c r="F1323">
        <f t="shared" si="281"/>
        <v>4.1975308641975184E-2</v>
      </c>
      <c r="G1323">
        <f t="shared" si="282"/>
        <v>1.0101903170434352</v>
      </c>
      <c r="H1323" s="56">
        <f t="shared" si="286"/>
        <v>26.413380447543375</v>
      </c>
      <c r="I1323" s="55">
        <f t="shared" si="287"/>
        <v>3057.5267380059099</v>
      </c>
      <c r="J1323" s="33">
        <f t="shared" si="283"/>
        <v>3053.5848868077514</v>
      </c>
      <c r="K1323" s="34">
        <f t="shared" si="284"/>
        <v>79.194886807751573</v>
      </c>
      <c r="L1323" s="32">
        <f t="shared" si="288"/>
        <v>29617800.000000004</v>
      </c>
      <c r="M1323" s="32">
        <f t="shared" si="289"/>
        <v>30535848.868077513</v>
      </c>
      <c r="N1323" s="34">
        <f t="shared" si="290"/>
        <v>29743900</v>
      </c>
      <c r="O1323" s="34">
        <f t="shared" si="291"/>
        <v>918048.86807750911</v>
      </c>
      <c r="P1323" s="34">
        <f t="shared" si="292"/>
        <v>126099.99999999627</v>
      </c>
      <c r="Q1323" s="60">
        <f t="shared" si="280"/>
        <v>918048.86807750911</v>
      </c>
      <c r="R1323" s="60">
        <f t="shared" si="293"/>
        <v>918048.86807750911</v>
      </c>
      <c r="S1323" s="61">
        <f t="shared" si="285"/>
        <v>3.0996524660086469E-2</v>
      </c>
    </row>
    <row r="1324" spans="1:19" x14ac:dyDescent="0.25">
      <c r="A1324" s="7">
        <v>42955</v>
      </c>
      <c r="B1324" s="8">
        <v>2974.39</v>
      </c>
      <c r="C1324">
        <f>+VLOOKUP($A1324,'USD X Barril WTI'!$A$6060:$B$8189,2,0)</f>
        <v>49.07</v>
      </c>
      <c r="D1324" s="36">
        <f>+IFERROR(VLOOKUP($A1324,'TASA INTERVENCIÓN'!$A$9:$B$4757,2,0),D1323)</f>
        <v>5.5E-2</v>
      </c>
      <c r="E1324" s="52">
        <v>1.2500000000000001E-2</v>
      </c>
      <c r="F1324">
        <f t="shared" si="281"/>
        <v>4.1975308641975184E-2</v>
      </c>
      <c r="G1324">
        <f t="shared" si="282"/>
        <v>1.0101903170434352</v>
      </c>
      <c r="H1324" s="56">
        <f t="shared" si="286"/>
        <v>26.413380447543375</v>
      </c>
      <c r="I1324" s="55">
        <f t="shared" si="287"/>
        <v>3057.5267380059099</v>
      </c>
      <c r="J1324" s="33">
        <f t="shared" si="283"/>
        <v>3053.5848868077514</v>
      </c>
      <c r="K1324" s="34">
        <f t="shared" si="284"/>
        <v>79.194886807751573</v>
      </c>
      <c r="L1324" s="32">
        <f t="shared" si="288"/>
        <v>29617800.000000004</v>
      </c>
      <c r="M1324" s="32">
        <f t="shared" si="289"/>
        <v>30535848.868077513</v>
      </c>
      <c r="N1324" s="34">
        <f t="shared" si="290"/>
        <v>29743900</v>
      </c>
      <c r="O1324" s="34">
        <f t="shared" si="291"/>
        <v>918048.86807750911</v>
      </c>
      <c r="P1324" s="34">
        <f t="shared" si="292"/>
        <v>126099.99999999627</v>
      </c>
      <c r="Q1324" s="60">
        <f t="shared" ref="Q1324:Q1387" si="294">+IF(P1324&gt;0,M1324-L1324,O1324+P1324)</f>
        <v>918048.86807750911</v>
      </c>
      <c r="R1324" s="60">
        <f t="shared" si="293"/>
        <v>918048.86807750911</v>
      </c>
      <c r="S1324" s="61">
        <f t="shared" si="285"/>
        <v>3.0996524660086469E-2</v>
      </c>
    </row>
    <row r="1325" spans="1:19" x14ac:dyDescent="0.25">
      <c r="A1325" s="7">
        <v>42956</v>
      </c>
      <c r="B1325" s="9">
        <v>2994.62</v>
      </c>
      <c r="C1325">
        <f>+VLOOKUP($A1325,'USD X Barril WTI'!$A$6060:$B$8189,2,0)</f>
        <v>49.59</v>
      </c>
      <c r="D1325" s="36">
        <f>+IFERROR(VLOOKUP($A1325,'TASA INTERVENCIÓN'!$A$9:$B$4757,2,0),D1324)</f>
        <v>5.5E-2</v>
      </c>
      <c r="E1325" s="52">
        <v>1.2500000000000001E-2</v>
      </c>
      <c r="F1325">
        <f t="shared" si="281"/>
        <v>4.1975308641975184E-2</v>
      </c>
      <c r="G1325">
        <f t="shared" si="282"/>
        <v>1.0101903170434352</v>
      </c>
      <c r="H1325" s="56">
        <f t="shared" si="286"/>
        <v>26.413380447543375</v>
      </c>
      <c r="I1325" s="55">
        <f t="shared" si="287"/>
        <v>3077.9628881196986</v>
      </c>
      <c r="J1325" s="33">
        <f t="shared" si="283"/>
        <v>3051.0317226708812</v>
      </c>
      <c r="K1325" s="34">
        <f t="shared" si="284"/>
        <v>56.411722670881318</v>
      </c>
      <c r="L1325" s="32">
        <f t="shared" si="288"/>
        <v>29592600.000000004</v>
      </c>
      <c r="M1325" s="32">
        <f t="shared" si="289"/>
        <v>30510317.226708811</v>
      </c>
      <c r="N1325" s="34">
        <f t="shared" si="290"/>
        <v>29946200</v>
      </c>
      <c r="O1325" s="34">
        <f t="shared" si="291"/>
        <v>917717.22670880705</v>
      </c>
      <c r="P1325" s="34">
        <f t="shared" si="292"/>
        <v>353599.99999999627</v>
      </c>
      <c r="Q1325" s="60">
        <f t="shared" si="294"/>
        <v>917717.22670880705</v>
      </c>
      <c r="R1325" s="60">
        <f t="shared" si="293"/>
        <v>917717.22670880705</v>
      </c>
      <c r="S1325" s="61">
        <f t="shared" si="285"/>
        <v>3.1011713290106546E-2</v>
      </c>
    </row>
    <row r="1326" spans="1:19" x14ac:dyDescent="0.25">
      <c r="A1326" s="7">
        <v>42957</v>
      </c>
      <c r="B1326" s="8">
        <v>3011.14</v>
      </c>
      <c r="C1326">
        <f>+VLOOKUP($A1326,'USD X Barril WTI'!$A$6060:$B$8189,2,0)</f>
        <v>48.54</v>
      </c>
      <c r="D1326" s="36">
        <f>+IFERROR(VLOOKUP($A1326,'TASA INTERVENCIÓN'!$A$9:$B$4757,2,0),D1325)</f>
        <v>5.5E-2</v>
      </c>
      <c r="E1326" s="52">
        <v>1.2500000000000001E-2</v>
      </c>
      <c r="F1326">
        <f t="shared" si="281"/>
        <v>4.1975308641975184E-2</v>
      </c>
      <c r="G1326">
        <f t="shared" si="282"/>
        <v>1.0101903170434352</v>
      </c>
      <c r="H1326" s="56">
        <f t="shared" si="286"/>
        <v>26.413380447543375</v>
      </c>
      <c r="I1326" s="55">
        <f t="shared" si="287"/>
        <v>3094.6512321572563</v>
      </c>
      <c r="J1326" s="33">
        <f t="shared" si="283"/>
        <v>3059.1167424376367</v>
      </c>
      <c r="K1326" s="34">
        <f t="shared" si="284"/>
        <v>47.976742437636858</v>
      </c>
      <c r="L1326" s="32">
        <f t="shared" si="288"/>
        <v>29672399.999999996</v>
      </c>
      <c r="M1326" s="32">
        <f t="shared" si="289"/>
        <v>30591167.424376369</v>
      </c>
      <c r="N1326" s="34">
        <f t="shared" si="290"/>
        <v>30111400</v>
      </c>
      <c r="O1326" s="34">
        <f t="shared" si="291"/>
        <v>918767.42437637225</v>
      </c>
      <c r="P1326" s="34">
        <f t="shared" si="292"/>
        <v>439000.00000000373</v>
      </c>
      <c r="Q1326" s="60">
        <f t="shared" si="294"/>
        <v>918767.42437637225</v>
      </c>
      <c r="R1326" s="60">
        <f t="shared" si="293"/>
        <v>918767.42437637225</v>
      </c>
      <c r="S1326" s="61">
        <f t="shared" si="285"/>
        <v>3.0963704465306895E-2</v>
      </c>
    </row>
    <row r="1327" spans="1:19" x14ac:dyDescent="0.25">
      <c r="A1327" s="7">
        <v>42958</v>
      </c>
      <c r="B1327" s="9">
        <v>2994.85</v>
      </c>
      <c r="C1327">
        <f>+VLOOKUP($A1327,'USD X Barril WTI'!$A$6060:$B$8189,2,0)</f>
        <v>48.81</v>
      </c>
      <c r="D1327" s="36">
        <f>+IFERROR(VLOOKUP($A1327,'TASA INTERVENCIÓN'!$A$9:$B$4757,2,0),D1326)</f>
        <v>5.5E-2</v>
      </c>
      <c r="E1327" s="52">
        <v>1.2500000000000001E-2</v>
      </c>
      <c r="F1327">
        <f t="shared" si="281"/>
        <v>4.1975308641975184E-2</v>
      </c>
      <c r="G1327">
        <f t="shared" si="282"/>
        <v>1.0101903170434352</v>
      </c>
      <c r="H1327" s="56">
        <f t="shared" si="286"/>
        <v>26.413380447543375</v>
      </c>
      <c r="I1327" s="55">
        <f t="shared" si="287"/>
        <v>3078.1952318926187</v>
      </c>
      <c r="J1327" s="33">
        <f t="shared" si="283"/>
        <v>3040.991303386601</v>
      </c>
      <c r="K1327" s="34">
        <f t="shared" si="284"/>
        <v>46.141303386601066</v>
      </c>
      <c r="L1327" s="32">
        <f t="shared" si="288"/>
        <v>29493500</v>
      </c>
      <c r="M1327" s="32">
        <f t="shared" si="289"/>
        <v>30409913.033866011</v>
      </c>
      <c r="N1327" s="34">
        <f t="shared" si="290"/>
        <v>29948500</v>
      </c>
      <c r="O1327" s="34">
        <f t="shared" si="291"/>
        <v>916413.03386601061</v>
      </c>
      <c r="P1327" s="34">
        <f t="shared" si="292"/>
        <v>455000</v>
      </c>
      <c r="Q1327" s="60">
        <f t="shared" si="294"/>
        <v>916413.03386601061</v>
      </c>
      <c r="R1327" s="60">
        <f t="shared" si="293"/>
        <v>916413.03386601061</v>
      </c>
      <c r="S1327" s="61">
        <f t="shared" si="285"/>
        <v>3.1071694911285898E-2</v>
      </c>
    </row>
    <row r="1328" spans="1:19" x14ac:dyDescent="0.25">
      <c r="A1328" s="7">
        <v>42959</v>
      </c>
      <c r="B1328" s="8">
        <v>2984.99</v>
      </c>
      <c r="C1328" t="e">
        <f>+VLOOKUP($A1328,'USD X Barril WTI'!$A$6060:$B$8189,2,0)</f>
        <v>#N/A</v>
      </c>
      <c r="D1328" s="36">
        <f>+IFERROR(VLOOKUP($A1328,'TASA INTERVENCIÓN'!$A$9:$B$4757,2,0),D1327)</f>
        <v>5.5E-2</v>
      </c>
      <c r="E1328" s="52">
        <v>1.2500000000000001E-2</v>
      </c>
      <c r="F1328">
        <f t="shared" si="281"/>
        <v>4.1975308641975184E-2</v>
      </c>
      <c r="G1328">
        <f t="shared" si="282"/>
        <v>1.0101903170434352</v>
      </c>
      <c r="H1328" s="56">
        <f t="shared" si="286"/>
        <v>26.413380447543375</v>
      </c>
      <c r="I1328" s="55">
        <f t="shared" si="287"/>
        <v>3068.2347553665704</v>
      </c>
      <c r="J1328" s="33">
        <f t="shared" si="283"/>
        <v>3025.3582388501291</v>
      </c>
      <c r="K1328" s="34">
        <f t="shared" si="284"/>
        <v>40.368238850129273</v>
      </c>
      <c r="L1328" s="32">
        <f t="shared" si="288"/>
        <v>29339200</v>
      </c>
      <c r="M1328" s="32">
        <f t="shared" si="289"/>
        <v>30253582.38850129</v>
      </c>
      <c r="N1328" s="34">
        <f t="shared" si="290"/>
        <v>29849899.999999996</v>
      </c>
      <c r="O1328" s="34">
        <f t="shared" si="291"/>
        <v>914382.38850129023</v>
      </c>
      <c r="P1328" s="34">
        <f t="shared" si="292"/>
        <v>510699.99999999627</v>
      </c>
      <c r="Q1328" s="60">
        <f t="shared" si="294"/>
        <v>914382.38850129023</v>
      </c>
      <c r="R1328" s="60">
        <f t="shared" si="293"/>
        <v>914382.38850129023</v>
      </c>
      <c r="S1328" s="61">
        <f t="shared" si="285"/>
        <v>3.1165893701985407E-2</v>
      </c>
    </row>
    <row r="1329" spans="1:19" x14ac:dyDescent="0.25">
      <c r="A1329" s="7">
        <v>42960</v>
      </c>
      <c r="B1329" s="9">
        <v>2984.99</v>
      </c>
      <c r="C1329" t="e">
        <f>+VLOOKUP($A1329,'USD X Barril WTI'!$A$6060:$B$8189,2,0)</f>
        <v>#N/A</v>
      </c>
      <c r="D1329" s="36">
        <f>+IFERROR(VLOOKUP($A1329,'TASA INTERVENCIÓN'!$A$9:$B$4757,2,0),D1328)</f>
        <v>5.5E-2</v>
      </c>
      <c r="E1329" s="52">
        <v>1.2500000000000001E-2</v>
      </c>
      <c r="F1329">
        <f t="shared" si="281"/>
        <v>4.1975308641975184E-2</v>
      </c>
      <c r="G1329">
        <f t="shared" si="282"/>
        <v>1.0101903170434352</v>
      </c>
      <c r="H1329" s="56">
        <f t="shared" si="286"/>
        <v>26.413380447543375</v>
      </c>
      <c r="I1329" s="55">
        <f t="shared" si="287"/>
        <v>3068.2347553665704</v>
      </c>
      <c r="J1329" s="33">
        <f t="shared" si="283"/>
        <v>3009.9278063880115</v>
      </c>
      <c r="K1329" s="34">
        <f t="shared" si="284"/>
        <v>24.937806388011722</v>
      </c>
      <c r="L1329" s="32">
        <f t="shared" si="288"/>
        <v>29186900</v>
      </c>
      <c r="M1329" s="32">
        <f t="shared" si="289"/>
        <v>30099278.063880116</v>
      </c>
      <c r="N1329" s="34">
        <f t="shared" si="290"/>
        <v>29849899.999999996</v>
      </c>
      <c r="O1329" s="34">
        <f t="shared" si="291"/>
        <v>912378.06388011575</v>
      </c>
      <c r="P1329" s="34">
        <f t="shared" si="292"/>
        <v>662999.99999999627</v>
      </c>
      <c r="Q1329" s="60">
        <f t="shared" si="294"/>
        <v>912378.06388011575</v>
      </c>
      <c r="R1329" s="60">
        <f t="shared" si="293"/>
        <v>912378.06388011575</v>
      </c>
      <c r="S1329" s="61">
        <f t="shared" si="285"/>
        <v>3.1259848215470495E-2</v>
      </c>
    </row>
    <row r="1330" spans="1:19" x14ac:dyDescent="0.25">
      <c r="A1330" s="7">
        <v>42961</v>
      </c>
      <c r="B1330" s="8">
        <v>2984.99</v>
      </c>
      <c r="C1330">
        <f>+VLOOKUP($A1330,'USD X Barril WTI'!$A$6060:$B$8189,2,0)</f>
        <v>47.59</v>
      </c>
      <c r="D1330" s="36">
        <f>+IFERROR(VLOOKUP($A1330,'TASA INTERVENCIÓN'!$A$9:$B$4757,2,0),D1329)</f>
        <v>5.5E-2</v>
      </c>
      <c r="E1330" s="52">
        <v>1.2500000000000001E-2</v>
      </c>
      <c r="F1330">
        <f t="shared" si="281"/>
        <v>4.1975308641975184E-2</v>
      </c>
      <c r="G1330">
        <f t="shared" si="282"/>
        <v>1.0101903170434352</v>
      </c>
      <c r="H1330" s="56">
        <f t="shared" si="286"/>
        <v>26.413380447543375</v>
      </c>
      <c r="I1330" s="55">
        <f t="shared" si="287"/>
        <v>3068.2347553665704</v>
      </c>
      <c r="J1330" s="33">
        <f t="shared" si="283"/>
        <v>3009.9278063880115</v>
      </c>
      <c r="K1330" s="34">
        <f t="shared" si="284"/>
        <v>24.937806388011722</v>
      </c>
      <c r="L1330" s="32">
        <f t="shared" si="288"/>
        <v>29186900</v>
      </c>
      <c r="M1330" s="32">
        <f t="shared" si="289"/>
        <v>30099278.063880116</v>
      </c>
      <c r="N1330" s="34">
        <f t="shared" si="290"/>
        <v>29849899.999999996</v>
      </c>
      <c r="O1330" s="34">
        <f t="shared" si="291"/>
        <v>912378.06388011575</v>
      </c>
      <c r="P1330" s="34">
        <f t="shared" si="292"/>
        <v>662999.99999999627</v>
      </c>
      <c r="Q1330" s="60">
        <f t="shared" si="294"/>
        <v>912378.06388011575</v>
      </c>
      <c r="R1330" s="60">
        <f t="shared" si="293"/>
        <v>912378.06388011575</v>
      </c>
      <c r="S1330" s="61">
        <f t="shared" si="285"/>
        <v>3.1259848215470495E-2</v>
      </c>
    </row>
    <row r="1331" spans="1:19" x14ac:dyDescent="0.25">
      <c r="A1331" s="7">
        <v>42962</v>
      </c>
      <c r="B1331" s="9">
        <v>2966.54</v>
      </c>
      <c r="C1331">
        <f>+VLOOKUP($A1331,'USD X Barril WTI'!$A$6060:$B$8189,2,0)</f>
        <v>47.57</v>
      </c>
      <c r="D1331" s="36">
        <f>+IFERROR(VLOOKUP($A1331,'TASA INTERVENCIÓN'!$A$9:$B$4757,2,0),D1330)</f>
        <v>5.5E-2</v>
      </c>
      <c r="E1331" s="52">
        <v>1.2500000000000001E-2</v>
      </c>
      <c r="F1331">
        <f t="shared" si="281"/>
        <v>4.1975308641975184E-2</v>
      </c>
      <c r="G1331">
        <f t="shared" si="282"/>
        <v>1.0101903170434352</v>
      </c>
      <c r="H1331" s="56">
        <f t="shared" si="286"/>
        <v>26.413380447543375</v>
      </c>
      <c r="I1331" s="55">
        <f t="shared" si="287"/>
        <v>3049.5967440171189</v>
      </c>
      <c r="J1331" s="33">
        <f t="shared" si="283"/>
        <v>3009.9278063880115</v>
      </c>
      <c r="K1331" s="34">
        <f t="shared" si="284"/>
        <v>43.387806388011541</v>
      </c>
      <c r="L1331" s="32">
        <f t="shared" si="288"/>
        <v>29186900</v>
      </c>
      <c r="M1331" s="32">
        <f t="shared" si="289"/>
        <v>30099278.063880116</v>
      </c>
      <c r="N1331" s="34">
        <f t="shared" si="290"/>
        <v>29665400</v>
      </c>
      <c r="O1331" s="34">
        <f t="shared" si="291"/>
        <v>912378.06388011575</v>
      </c>
      <c r="P1331" s="34">
        <f t="shared" si="292"/>
        <v>478500</v>
      </c>
      <c r="Q1331" s="60">
        <f t="shared" si="294"/>
        <v>912378.06388011575</v>
      </c>
      <c r="R1331" s="60">
        <f t="shared" si="293"/>
        <v>912378.06388011575</v>
      </c>
      <c r="S1331" s="61">
        <f t="shared" si="285"/>
        <v>3.1259848215470495E-2</v>
      </c>
    </row>
    <row r="1332" spans="1:19" x14ac:dyDescent="0.25">
      <c r="A1332" s="7">
        <v>42963</v>
      </c>
      <c r="B1332" s="8">
        <v>2974.7</v>
      </c>
      <c r="C1332">
        <f>+VLOOKUP($A1332,'USD X Barril WTI'!$A$6060:$B$8189,2,0)</f>
        <v>46.8</v>
      </c>
      <c r="D1332" s="36">
        <f>+IFERROR(VLOOKUP($A1332,'TASA INTERVENCIÓN'!$A$9:$B$4757,2,0),D1331)</f>
        <v>5.5E-2</v>
      </c>
      <c r="E1332" s="52">
        <v>1.2500000000000001E-2</v>
      </c>
      <c r="F1332">
        <f t="shared" si="281"/>
        <v>4.1975308641975184E-2</v>
      </c>
      <c r="G1332">
        <f t="shared" si="282"/>
        <v>1.0101903170434352</v>
      </c>
      <c r="H1332" s="56">
        <f t="shared" si="286"/>
        <v>26.413380447543375</v>
      </c>
      <c r="I1332" s="55">
        <f t="shared" si="287"/>
        <v>3057.8398970041935</v>
      </c>
      <c r="J1332" s="33">
        <f t="shared" si="283"/>
        <v>2974.6495622428424</v>
      </c>
      <c r="K1332" s="34">
        <f t="shared" si="284"/>
        <v>-5.0437757157396845E-2</v>
      </c>
      <c r="L1332" s="32">
        <f t="shared" si="288"/>
        <v>28838700</v>
      </c>
      <c r="M1332" s="32">
        <f t="shared" si="289"/>
        <v>29746495.622428425</v>
      </c>
      <c r="N1332" s="34">
        <f t="shared" si="290"/>
        <v>29747000</v>
      </c>
      <c r="O1332" s="34">
        <f t="shared" si="291"/>
        <v>907795.62242842466</v>
      </c>
      <c r="P1332" s="34">
        <f t="shared" si="292"/>
        <v>908300</v>
      </c>
      <c r="Q1332" s="60">
        <f t="shared" si="294"/>
        <v>907795.62242842466</v>
      </c>
      <c r="R1332" s="60">
        <f t="shared" si="293"/>
        <v>907795.62242842466</v>
      </c>
      <c r="S1332" s="61">
        <f t="shared" si="285"/>
        <v>3.1478382258160895E-2</v>
      </c>
    </row>
    <row r="1333" spans="1:19" x14ac:dyDescent="0.25">
      <c r="A1333" s="7">
        <v>42964</v>
      </c>
      <c r="B1333" s="9">
        <v>2967.32</v>
      </c>
      <c r="C1333">
        <f>+VLOOKUP($A1333,'USD X Barril WTI'!$A$6060:$B$8189,2,0)</f>
        <v>47.07</v>
      </c>
      <c r="D1333" s="36">
        <f>+IFERROR(VLOOKUP($A1333,'TASA INTERVENCIÓN'!$A$9:$B$4757,2,0),D1332)</f>
        <v>5.5E-2</v>
      </c>
      <c r="E1333" s="52">
        <v>1.2500000000000001E-2</v>
      </c>
      <c r="F1333">
        <f t="shared" si="281"/>
        <v>4.1975308641975184E-2</v>
      </c>
      <c r="G1333">
        <f t="shared" si="282"/>
        <v>1.0101903170434352</v>
      </c>
      <c r="H1333" s="56">
        <f t="shared" si="286"/>
        <v>26.413380447543375</v>
      </c>
      <c r="I1333" s="55">
        <f t="shared" si="287"/>
        <v>3050.3846924644131</v>
      </c>
      <c r="J1333" s="33">
        <f t="shared" si="283"/>
        <v>2963.8594042834497</v>
      </c>
      <c r="K1333" s="34">
        <f t="shared" si="284"/>
        <v>-3.4605957165504151</v>
      </c>
      <c r="L1333" s="32">
        <f t="shared" si="288"/>
        <v>28732199.999999996</v>
      </c>
      <c r="M1333" s="32">
        <f t="shared" si="289"/>
        <v>29638594.042834498</v>
      </c>
      <c r="N1333" s="34">
        <f t="shared" si="290"/>
        <v>29673200</v>
      </c>
      <c r="O1333" s="34">
        <f t="shared" si="291"/>
        <v>906394.04283450171</v>
      </c>
      <c r="P1333" s="34">
        <f t="shared" si="292"/>
        <v>941000.00000000373</v>
      </c>
      <c r="Q1333" s="60">
        <f t="shared" si="294"/>
        <v>906394.04283450171</v>
      </c>
      <c r="R1333" s="60">
        <f t="shared" si="293"/>
        <v>906394.04283450171</v>
      </c>
      <c r="S1333" s="61">
        <f t="shared" si="285"/>
        <v>3.1546280578392948E-2</v>
      </c>
    </row>
    <row r="1334" spans="1:19" x14ac:dyDescent="0.25">
      <c r="A1334" s="7">
        <v>42965</v>
      </c>
      <c r="B1334" s="8">
        <v>2980.03</v>
      </c>
      <c r="C1334">
        <f>+VLOOKUP($A1334,'USD X Barril WTI'!$A$6060:$B$8189,2,0)</f>
        <v>48.59</v>
      </c>
      <c r="D1334" s="36">
        <f>+IFERROR(VLOOKUP($A1334,'TASA INTERVENCIÓN'!$A$9:$B$4757,2,0),D1333)</f>
        <v>5.5E-2</v>
      </c>
      <c r="E1334" s="52">
        <v>1.2500000000000001E-2</v>
      </c>
      <c r="F1334">
        <f t="shared" si="281"/>
        <v>4.1975308641975184E-2</v>
      </c>
      <c r="G1334">
        <f t="shared" si="282"/>
        <v>1.0101903170434352</v>
      </c>
      <c r="H1334" s="56">
        <f t="shared" si="286"/>
        <v>26.413380447543375</v>
      </c>
      <c r="I1334" s="55">
        <f t="shared" si="287"/>
        <v>3063.2242113940351</v>
      </c>
      <c r="J1334" s="33">
        <f t="shared" si="283"/>
        <v>2984.3049805858482</v>
      </c>
      <c r="K1334" s="34">
        <f t="shared" si="284"/>
        <v>4.2749805858479704</v>
      </c>
      <c r="L1334" s="32">
        <f t="shared" si="288"/>
        <v>28934000</v>
      </c>
      <c r="M1334" s="32">
        <f t="shared" si="289"/>
        <v>29843049.805858482</v>
      </c>
      <c r="N1334" s="34">
        <f t="shared" si="290"/>
        <v>29800300.000000004</v>
      </c>
      <c r="O1334" s="34">
        <f t="shared" si="291"/>
        <v>909049.80585848168</v>
      </c>
      <c r="P1334" s="34">
        <f t="shared" si="292"/>
        <v>866300.00000000373</v>
      </c>
      <c r="Q1334" s="60">
        <f t="shared" si="294"/>
        <v>909049.80585848168</v>
      </c>
      <c r="R1334" s="60">
        <f t="shared" si="293"/>
        <v>909049.80585848168</v>
      </c>
      <c r="S1334" s="61">
        <f t="shared" si="285"/>
        <v>3.1418048173722325E-2</v>
      </c>
    </row>
    <row r="1335" spans="1:19" x14ac:dyDescent="0.25">
      <c r="A1335" s="7">
        <v>42966</v>
      </c>
      <c r="B1335" s="9">
        <v>2994.39</v>
      </c>
      <c r="C1335" t="e">
        <f>+VLOOKUP($A1335,'USD X Barril WTI'!$A$6060:$B$8189,2,0)</f>
        <v>#N/A</v>
      </c>
      <c r="D1335" s="36">
        <f>+IFERROR(VLOOKUP($A1335,'TASA INTERVENCIÓN'!$A$9:$B$4757,2,0),D1334)</f>
        <v>5.5E-2</v>
      </c>
      <c r="E1335" s="52">
        <v>1.2500000000000001E-2</v>
      </c>
      <c r="F1335">
        <f t="shared" si="281"/>
        <v>4.1975308641975184E-2</v>
      </c>
      <c r="G1335">
        <f t="shared" si="282"/>
        <v>1.0101903170434352</v>
      </c>
      <c r="H1335" s="56">
        <f t="shared" si="286"/>
        <v>26.413380447543375</v>
      </c>
      <c r="I1335" s="55">
        <f t="shared" si="287"/>
        <v>3077.7305443467785</v>
      </c>
      <c r="J1335" s="33">
        <f t="shared" si="283"/>
        <v>3023.5750765958069</v>
      </c>
      <c r="K1335" s="34">
        <f t="shared" si="284"/>
        <v>29.185076595807004</v>
      </c>
      <c r="L1335" s="32">
        <f t="shared" si="288"/>
        <v>29321600</v>
      </c>
      <c r="M1335" s="32">
        <f t="shared" si="289"/>
        <v>30235750.765958067</v>
      </c>
      <c r="N1335" s="34">
        <f t="shared" si="290"/>
        <v>29943900</v>
      </c>
      <c r="O1335" s="34">
        <f t="shared" si="291"/>
        <v>914150.76595806703</v>
      </c>
      <c r="P1335" s="34">
        <f t="shared" si="292"/>
        <v>622300</v>
      </c>
      <c r="Q1335" s="60">
        <f t="shared" si="294"/>
        <v>914150.76595806703</v>
      </c>
      <c r="R1335" s="60">
        <f t="shared" si="293"/>
        <v>914150.76595806703</v>
      </c>
      <c r="S1335" s="61">
        <f t="shared" si="285"/>
        <v>3.1176701338196656E-2</v>
      </c>
    </row>
    <row r="1336" spans="1:19" x14ac:dyDescent="0.25">
      <c r="A1336" s="7">
        <v>42967</v>
      </c>
      <c r="B1336" s="8">
        <v>2994.39</v>
      </c>
      <c r="C1336" t="e">
        <f>+VLOOKUP($A1336,'USD X Barril WTI'!$A$6060:$B$8189,2,0)</f>
        <v>#N/A</v>
      </c>
      <c r="D1336" s="36">
        <f>+IFERROR(VLOOKUP($A1336,'TASA INTERVENCIÓN'!$A$9:$B$4757,2,0),D1335)</f>
        <v>5.5E-2</v>
      </c>
      <c r="E1336" s="52">
        <v>1.2500000000000001E-2</v>
      </c>
      <c r="F1336">
        <f t="shared" si="281"/>
        <v>4.1975308641975184E-2</v>
      </c>
      <c r="G1336">
        <f t="shared" si="282"/>
        <v>1.0101903170434352</v>
      </c>
      <c r="H1336" s="56">
        <f t="shared" si="286"/>
        <v>26.413380447543375</v>
      </c>
      <c r="I1336" s="55">
        <f t="shared" si="287"/>
        <v>3077.7305443467785</v>
      </c>
      <c r="J1336" s="33">
        <f t="shared" si="283"/>
        <v>2980.302997117341</v>
      </c>
      <c r="K1336" s="34">
        <f t="shared" si="284"/>
        <v>-14.087002882658908</v>
      </c>
      <c r="L1336" s="32">
        <f t="shared" si="288"/>
        <v>28894500</v>
      </c>
      <c r="M1336" s="32">
        <f t="shared" si="289"/>
        <v>29803029.971173409</v>
      </c>
      <c r="N1336" s="34">
        <f t="shared" si="290"/>
        <v>29943900</v>
      </c>
      <c r="O1336" s="34">
        <f t="shared" si="291"/>
        <v>908529.97117340937</v>
      </c>
      <c r="P1336" s="34">
        <f t="shared" si="292"/>
        <v>1049400</v>
      </c>
      <c r="Q1336" s="60">
        <f t="shared" si="294"/>
        <v>908529.97117340937</v>
      </c>
      <c r="R1336" s="60">
        <f t="shared" si="293"/>
        <v>908529.97117340937</v>
      </c>
      <c r="S1336" s="61">
        <f t="shared" si="285"/>
        <v>3.1443007187298942E-2</v>
      </c>
    </row>
    <row r="1337" spans="1:19" x14ac:dyDescent="0.25">
      <c r="A1337" s="7">
        <v>42968</v>
      </c>
      <c r="B1337" s="9">
        <v>2994.39</v>
      </c>
      <c r="C1337">
        <f>+VLOOKUP($A1337,'USD X Barril WTI'!$A$6060:$B$8189,2,0)</f>
        <v>47.39</v>
      </c>
      <c r="D1337" s="36">
        <f>+IFERROR(VLOOKUP($A1337,'TASA INTERVENCIÓN'!$A$9:$B$4757,2,0),D1336)</f>
        <v>5.5E-2</v>
      </c>
      <c r="E1337" s="52">
        <v>1.2500000000000001E-2</v>
      </c>
      <c r="F1337">
        <f t="shared" si="281"/>
        <v>4.1975308641975184E-2</v>
      </c>
      <c r="G1337">
        <f t="shared" si="282"/>
        <v>1.0101903170434352</v>
      </c>
      <c r="H1337" s="56">
        <f t="shared" si="286"/>
        <v>26.413380447543375</v>
      </c>
      <c r="I1337" s="55">
        <f t="shared" si="287"/>
        <v>3077.7305443467785</v>
      </c>
      <c r="J1337" s="33">
        <f t="shared" si="283"/>
        <v>2980.302997117341</v>
      </c>
      <c r="K1337" s="34">
        <f t="shared" si="284"/>
        <v>-14.087002882658908</v>
      </c>
      <c r="L1337" s="32">
        <f t="shared" si="288"/>
        <v>28894500</v>
      </c>
      <c r="M1337" s="32">
        <f t="shared" si="289"/>
        <v>29803029.971173409</v>
      </c>
      <c r="N1337" s="34">
        <f t="shared" si="290"/>
        <v>29943900</v>
      </c>
      <c r="O1337" s="34">
        <f t="shared" si="291"/>
        <v>908529.97117340937</v>
      </c>
      <c r="P1337" s="34">
        <f t="shared" si="292"/>
        <v>1049400</v>
      </c>
      <c r="Q1337" s="60">
        <f t="shared" si="294"/>
        <v>908529.97117340937</v>
      </c>
      <c r="R1337" s="60">
        <f t="shared" si="293"/>
        <v>908529.97117340937</v>
      </c>
      <c r="S1337" s="61">
        <f t="shared" si="285"/>
        <v>3.1443007187298942E-2</v>
      </c>
    </row>
    <row r="1338" spans="1:19" x14ac:dyDescent="0.25">
      <c r="A1338" s="7">
        <v>42969</v>
      </c>
      <c r="B1338" s="8">
        <v>2994.39</v>
      </c>
      <c r="C1338">
        <f>+VLOOKUP($A1338,'USD X Barril WTI'!$A$6060:$B$8189,2,0)</f>
        <v>47.65</v>
      </c>
      <c r="D1338" s="36">
        <f>+IFERROR(VLOOKUP($A1338,'TASA INTERVENCIÓN'!$A$9:$B$4757,2,0),D1337)</f>
        <v>5.5E-2</v>
      </c>
      <c r="E1338" s="52">
        <v>1.2500000000000001E-2</v>
      </c>
      <c r="F1338">
        <f t="shared" si="281"/>
        <v>4.1975308641975184E-2</v>
      </c>
      <c r="G1338">
        <f t="shared" si="282"/>
        <v>1.0101903170434352</v>
      </c>
      <c r="H1338" s="56">
        <f t="shared" si="286"/>
        <v>26.413380447543375</v>
      </c>
      <c r="I1338" s="55">
        <f t="shared" si="287"/>
        <v>3077.7305443467785</v>
      </c>
      <c r="J1338" s="33">
        <f t="shared" si="283"/>
        <v>2980.302997117341</v>
      </c>
      <c r="K1338" s="34">
        <f t="shared" si="284"/>
        <v>-14.087002882658908</v>
      </c>
      <c r="L1338" s="32">
        <f t="shared" si="288"/>
        <v>28894500</v>
      </c>
      <c r="M1338" s="32">
        <f t="shared" si="289"/>
        <v>29803029.971173409</v>
      </c>
      <c r="N1338" s="34">
        <f t="shared" si="290"/>
        <v>29943900</v>
      </c>
      <c r="O1338" s="34">
        <f t="shared" si="291"/>
        <v>908529.97117340937</v>
      </c>
      <c r="P1338" s="34">
        <f t="shared" si="292"/>
        <v>1049400</v>
      </c>
      <c r="Q1338" s="60">
        <f t="shared" si="294"/>
        <v>908529.97117340937</v>
      </c>
      <c r="R1338" s="60">
        <f t="shared" si="293"/>
        <v>908529.97117340937</v>
      </c>
      <c r="S1338" s="61">
        <f t="shared" si="285"/>
        <v>3.1443007187298942E-2</v>
      </c>
    </row>
    <row r="1339" spans="1:19" x14ac:dyDescent="0.25">
      <c r="A1339" s="7">
        <v>42970</v>
      </c>
      <c r="B1339" s="9">
        <v>2986.83</v>
      </c>
      <c r="C1339">
        <f>+VLOOKUP($A1339,'USD X Barril WTI'!$A$6060:$B$8189,2,0)</f>
        <v>48.45</v>
      </c>
      <c r="D1339" s="36">
        <f>+IFERROR(VLOOKUP($A1339,'TASA INTERVENCIÓN'!$A$9:$B$4757,2,0),D1338)</f>
        <v>5.5E-2</v>
      </c>
      <c r="E1339" s="52">
        <v>1.2500000000000001E-2</v>
      </c>
      <c r="F1339">
        <f t="shared" si="281"/>
        <v>4.1975308641975184E-2</v>
      </c>
      <c r="G1339">
        <f t="shared" si="282"/>
        <v>1.0101903170434352</v>
      </c>
      <c r="H1339" s="56">
        <f t="shared" si="286"/>
        <v>26.413380447543375</v>
      </c>
      <c r="I1339" s="55">
        <f t="shared" si="287"/>
        <v>3070.0935055499303</v>
      </c>
      <c r="J1339" s="33">
        <f t="shared" si="283"/>
        <v>2986.0476164252996</v>
      </c>
      <c r="K1339" s="34">
        <f t="shared" si="284"/>
        <v>-0.78238357470036135</v>
      </c>
      <c r="L1339" s="32">
        <f t="shared" si="288"/>
        <v>28951200</v>
      </c>
      <c r="M1339" s="32">
        <f t="shared" si="289"/>
        <v>29860476.164252996</v>
      </c>
      <c r="N1339" s="34">
        <f t="shared" si="290"/>
        <v>29868300</v>
      </c>
      <c r="O1339" s="34">
        <f t="shared" si="291"/>
        <v>909276.16425299644</v>
      </c>
      <c r="P1339" s="34">
        <f t="shared" si="292"/>
        <v>917100</v>
      </c>
      <c r="Q1339" s="60">
        <f t="shared" si="294"/>
        <v>909276.16425299644</v>
      </c>
      <c r="R1339" s="60">
        <f t="shared" si="293"/>
        <v>909276.16425299644</v>
      </c>
      <c r="S1339" s="61">
        <f t="shared" si="285"/>
        <v>3.1407201230104327E-2</v>
      </c>
    </row>
    <row r="1340" spans="1:19" x14ac:dyDescent="0.25">
      <c r="A1340" s="7">
        <v>42971</v>
      </c>
      <c r="B1340" s="8">
        <v>2986.88</v>
      </c>
      <c r="C1340">
        <f>+VLOOKUP($A1340,'USD X Barril WTI'!$A$6060:$B$8189,2,0)</f>
        <v>47.24</v>
      </c>
      <c r="D1340" s="36">
        <f>+IFERROR(VLOOKUP($A1340,'TASA INTERVENCIÓN'!$A$9:$B$4757,2,0),D1339)</f>
        <v>5.5E-2</v>
      </c>
      <c r="E1340" s="52">
        <v>1.2500000000000001E-2</v>
      </c>
      <c r="F1340">
        <f t="shared" si="281"/>
        <v>4.1975308641975184E-2</v>
      </c>
      <c r="G1340">
        <f t="shared" si="282"/>
        <v>1.0101903170434352</v>
      </c>
      <c r="H1340" s="56">
        <f t="shared" si="286"/>
        <v>26.413380447543375</v>
      </c>
      <c r="I1340" s="55">
        <f t="shared" si="287"/>
        <v>3070.1440150657827</v>
      </c>
      <c r="J1340" s="33">
        <f t="shared" si="283"/>
        <v>2995.6625083534345</v>
      </c>
      <c r="K1340" s="34">
        <f t="shared" si="284"/>
        <v>8.782508353434423</v>
      </c>
      <c r="L1340" s="32">
        <f t="shared" si="288"/>
        <v>29046100</v>
      </c>
      <c r="M1340" s="32">
        <f t="shared" si="289"/>
        <v>29956625.083534345</v>
      </c>
      <c r="N1340" s="34">
        <f t="shared" si="290"/>
        <v>29868800</v>
      </c>
      <c r="O1340" s="34">
        <f t="shared" si="291"/>
        <v>910525.08353434503</v>
      </c>
      <c r="P1340" s="34">
        <f t="shared" si="292"/>
        <v>822700</v>
      </c>
      <c r="Q1340" s="60">
        <f t="shared" si="294"/>
        <v>910525.08353434503</v>
      </c>
      <c r="R1340" s="60">
        <f t="shared" si="293"/>
        <v>910525.08353434503</v>
      </c>
      <c r="S1340" s="61">
        <f t="shared" si="285"/>
        <v>3.1347584823241161E-2</v>
      </c>
    </row>
    <row r="1341" spans="1:19" x14ac:dyDescent="0.25">
      <c r="A1341" s="7">
        <v>42972</v>
      </c>
      <c r="B1341" s="9">
        <v>2972.98</v>
      </c>
      <c r="C1341">
        <f>+VLOOKUP($A1341,'USD X Barril WTI'!$A$6060:$B$8189,2,0)</f>
        <v>47.65</v>
      </c>
      <c r="D1341" s="36">
        <f>+IFERROR(VLOOKUP($A1341,'TASA INTERVENCIÓN'!$A$9:$B$4757,2,0),D1340)</f>
        <v>5.5E-2</v>
      </c>
      <c r="E1341" s="52">
        <v>1.2500000000000001E-2</v>
      </c>
      <c r="F1341">
        <f t="shared" si="281"/>
        <v>4.1975308641975184E-2</v>
      </c>
      <c r="G1341">
        <f t="shared" si="282"/>
        <v>1.0101903170434352</v>
      </c>
      <c r="H1341" s="56">
        <f t="shared" si="286"/>
        <v>26.413380447543375</v>
      </c>
      <c r="I1341" s="55">
        <f t="shared" si="287"/>
        <v>3056.1023696588791</v>
      </c>
      <c r="J1341" s="33">
        <f t="shared" si="283"/>
        <v>2996.3514574062406</v>
      </c>
      <c r="K1341" s="34">
        <f t="shared" si="284"/>
        <v>23.371457406240552</v>
      </c>
      <c r="L1341" s="32">
        <f t="shared" si="288"/>
        <v>29052900</v>
      </c>
      <c r="M1341" s="32">
        <f t="shared" si="289"/>
        <v>29963514.574062407</v>
      </c>
      <c r="N1341" s="34">
        <f t="shared" si="290"/>
        <v>29729800</v>
      </c>
      <c r="O1341" s="34">
        <f t="shared" si="291"/>
        <v>910614.57406240702</v>
      </c>
      <c r="P1341" s="34">
        <f t="shared" si="292"/>
        <v>676900</v>
      </c>
      <c r="Q1341" s="60">
        <f t="shared" si="294"/>
        <v>910614.57406240702</v>
      </c>
      <c r="R1341" s="60">
        <f t="shared" si="293"/>
        <v>910614.57406240702</v>
      </c>
      <c r="S1341" s="61">
        <f t="shared" si="285"/>
        <v>3.1343328000385744E-2</v>
      </c>
    </row>
    <row r="1342" spans="1:19" x14ac:dyDescent="0.25">
      <c r="A1342" s="7">
        <v>42973</v>
      </c>
      <c r="B1342" s="8">
        <v>2933.96</v>
      </c>
      <c r="C1342" t="e">
        <f>+VLOOKUP($A1342,'USD X Barril WTI'!$A$6060:$B$8189,2,0)</f>
        <v>#N/A</v>
      </c>
      <c r="D1342" s="36">
        <f>+IFERROR(VLOOKUP($A1342,'TASA INTERVENCIÓN'!$A$9:$B$4757,2,0),D1341)</f>
        <v>5.5E-2</v>
      </c>
      <c r="E1342" s="52">
        <v>1.2500000000000001E-2</v>
      </c>
      <c r="F1342">
        <f t="shared" si="281"/>
        <v>4.1975308641975184E-2</v>
      </c>
      <c r="G1342">
        <f t="shared" si="282"/>
        <v>1.0101903170434352</v>
      </c>
      <c r="H1342" s="56">
        <f t="shared" si="286"/>
        <v>26.413380447543375</v>
      </c>
      <c r="I1342" s="55">
        <f t="shared" si="287"/>
        <v>3016.6847434878441</v>
      </c>
      <c r="J1342" s="33">
        <f t="shared" si="283"/>
        <v>3002.8052889744404</v>
      </c>
      <c r="K1342" s="34">
        <f t="shared" si="284"/>
        <v>68.845288974440336</v>
      </c>
      <c r="L1342" s="32">
        <f t="shared" si="288"/>
        <v>29116600</v>
      </c>
      <c r="M1342" s="32">
        <f t="shared" si="289"/>
        <v>30028052.889744405</v>
      </c>
      <c r="N1342" s="34">
        <f t="shared" si="290"/>
        <v>29339600</v>
      </c>
      <c r="O1342" s="34">
        <f t="shared" si="291"/>
        <v>911452.8897444047</v>
      </c>
      <c r="P1342" s="34">
        <f t="shared" si="292"/>
        <v>223000</v>
      </c>
      <c r="Q1342" s="60">
        <f t="shared" si="294"/>
        <v>911452.8897444047</v>
      </c>
      <c r="R1342" s="60">
        <f t="shared" si="293"/>
        <v>911452.8897444047</v>
      </c>
      <c r="S1342" s="61">
        <f t="shared" si="285"/>
        <v>3.1303548139013648E-2</v>
      </c>
    </row>
    <row r="1343" spans="1:19" x14ac:dyDescent="0.25">
      <c r="A1343" s="7">
        <v>42974</v>
      </c>
      <c r="B1343" s="9">
        <v>2933.96</v>
      </c>
      <c r="C1343" t="e">
        <f>+VLOOKUP($A1343,'USD X Barril WTI'!$A$6060:$B$8189,2,0)</f>
        <v>#N/A</v>
      </c>
      <c r="D1343" s="36">
        <f>+IFERROR(VLOOKUP($A1343,'TASA INTERVENCIÓN'!$A$9:$B$4757,2,0),D1342)</f>
        <v>5.5E-2</v>
      </c>
      <c r="E1343" s="52">
        <v>1.2500000000000001E-2</v>
      </c>
      <c r="F1343">
        <f t="shared" si="281"/>
        <v>4.1975308641975184E-2</v>
      </c>
      <c r="G1343">
        <f t="shared" si="282"/>
        <v>1.0101903170434352</v>
      </c>
      <c r="H1343" s="56">
        <f t="shared" si="286"/>
        <v>26.413380447543375</v>
      </c>
      <c r="I1343" s="55">
        <f t="shared" si="287"/>
        <v>3016.6847434878441</v>
      </c>
      <c r="J1343" s="33">
        <f t="shared" si="283"/>
        <v>3004.6391092473514</v>
      </c>
      <c r="K1343" s="34">
        <f t="shared" si="284"/>
        <v>70.679109247351334</v>
      </c>
      <c r="L1343" s="32">
        <f t="shared" si="288"/>
        <v>29134699.999999996</v>
      </c>
      <c r="M1343" s="32">
        <f t="shared" si="289"/>
        <v>30046391.092473514</v>
      </c>
      <c r="N1343" s="34">
        <f t="shared" si="290"/>
        <v>29339600</v>
      </c>
      <c r="O1343" s="34">
        <f t="shared" si="291"/>
        <v>911691.0924735181</v>
      </c>
      <c r="P1343" s="34">
        <f t="shared" si="292"/>
        <v>204900.00000000373</v>
      </c>
      <c r="Q1343" s="60">
        <f t="shared" si="294"/>
        <v>911691.0924735181</v>
      </c>
      <c r="R1343" s="60">
        <f t="shared" si="293"/>
        <v>911691.0924735181</v>
      </c>
      <c r="S1343" s="61">
        <f t="shared" si="285"/>
        <v>3.1292276648584617E-2</v>
      </c>
    </row>
    <row r="1344" spans="1:19" x14ac:dyDescent="0.25">
      <c r="A1344" s="7">
        <v>42975</v>
      </c>
      <c r="B1344" s="8">
        <v>2933.96</v>
      </c>
      <c r="C1344">
        <f>+VLOOKUP($A1344,'USD X Barril WTI'!$A$6060:$B$8189,2,0)</f>
        <v>46.4</v>
      </c>
      <c r="D1344" s="36">
        <f>+IFERROR(VLOOKUP($A1344,'TASA INTERVENCIÓN'!$A$9:$B$4757,2,0),D1343)</f>
        <v>5.5E-2</v>
      </c>
      <c r="E1344" s="52">
        <v>1.2500000000000001E-2</v>
      </c>
      <c r="F1344">
        <f t="shared" si="281"/>
        <v>4.1975308641975184E-2</v>
      </c>
      <c r="G1344">
        <f t="shared" si="282"/>
        <v>1.0101903170434352</v>
      </c>
      <c r="H1344" s="56">
        <f t="shared" si="286"/>
        <v>26.413380447543375</v>
      </c>
      <c r="I1344" s="55">
        <f t="shared" si="287"/>
        <v>3016.6847434878441</v>
      </c>
      <c r="J1344" s="33">
        <f t="shared" si="283"/>
        <v>3004.6391092473514</v>
      </c>
      <c r="K1344" s="34">
        <f t="shared" si="284"/>
        <v>70.679109247351334</v>
      </c>
      <c r="L1344" s="32">
        <f t="shared" si="288"/>
        <v>29134699.999999996</v>
      </c>
      <c r="M1344" s="32">
        <f t="shared" si="289"/>
        <v>30046391.092473514</v>
      </c>
      <c r="N1344" s="34">
        <f t="shared" si="290"/>
        <v>29339600</v>
      </c>
      <c r="O1344" s="34">
        <f t="shared" si="291"/>
        <v>911691.0924735181</v>
      </c>
      <c r="P1344" s="34">
        <f t="shared" si="292"/>
        <v>204900.00000000373</v>
      </c>
      <c r="Q1344" s="60">
        <f t="shared" si="294"/>
        <v>911691.0924735181</v>
      </c>
      <c r="R1344" s="60">
        <f t="shared" si="293"/>
        <v>911691.0924735181</v>
      </c>
      <c r="S1344" s="61">
        <f t="shared" si="285"/>
        <v>3.1292276648584617E-2</v>
      </c>
    </row>
    <row r="1345" spans="1:19" x14ac:dyDescent="0.25">
      <c r="A1345" s="7">
        <v>42976</v>
      </c>
      <c r="B1345" s="9">
        <v>2934.23</v>
      </c>
      <c r="C1345">
        <f>+VLOOKUP($A1345,'USD X Barril WTI'!$A$6060:$B$8189,2,0)</f>
        <v>46.46</v>
      </c>
      <c r="D1345" s="36">
        <f>+IFERROR(VLOOKUP($A1345,'TASA INTERVENCIÓN'!$A$9:$B$4757,2,0),D1344)</f>
        <v>5.5E-2</v>
      </c>
      <c r="E1345" s="52">
        <v>1.2500000000000001E-2</v>
      </c>
      <c r="F1345">
        <f t="shared" si="281"/>
        <v>4.1975308641975184E-2</v>
      </c>
      <c r="G1345">
        <f t="shared" si="282"/>
        <v>1.0101903170434352</v>
      </c>
      <c r="H1345" s="56">
        <f t="shared" si="286"/>
        <v>26.413380447543375</v>
      </c>
      <c r="I1345" s="55">
        <f t="shared" si="287"/>
        <v>3016.9574948734457</v>
      </c>
      <c r="J1345" s="33">
        <f t="shared" si="283"/>
        <v>3004.6391092473514</v>
      </c>
      <c r="K1345" s="34">
        <f t="shared" si="284"/>
        <v>70.409109247351353</v>
      </c>
      <c r="L1345" s="32">
        <f t="shared" si="288"/>
        <v>29134699.999999996</v>
      </c>
      <c r="M1345" s="32">
        <f t="shared" si="289"/>
        <v>30046391.092473514</v>
      </c>
      <c r="N1345" s="34">
        <f t="shared" si="290"/>
        <v>29342300</v>
      </c>
      <c r="O1345" s="34">
        <f t="shared" si="291"/>
        <v>911691.0924735181</v>
      </c>
      <c r="P1345" s="34">
        <f t="shared" si="292"/>
        <v>207600.00000000373</v>
      </c>
      <c r="Q1345" s="60">
        <f t="shared" si="294"/>
        <v>911691.0924735181</v>
      </c>
      <c r="R1345" s="60">
        <f t="shared" si="293"/>
        <v>911691.0924735181</v>
      </c>
      <c r="S1345" s="61">
        <f t="shared" si="285"/>
        <v>3.1292276648584617E-2</v>
      </c>
    </row>
    <row r="1346" spans="1:19" x14ac:dyDescent="0.25">
      <c r="A1346" s="7">
        <v>42977</v>
      </c>
      <c r="B1346" s="8">
        <v>2940.35</v>
      </c>
      <c r="C1346">
        <f>+VLOOKUP($A1346,'USD X Barril WTI'!$A$6060:$B$8189,2,0)</f>
        <v>45.96</v>
      </c>
      <c r="D1346" s="36">
        <f>+IFERROR(VLOOKUP($A1346,'TASA INTERVENCIÓN'!$A$9:$B$4757,2,0),D1345)</f>
        <v>5.5E-2</v>
      </c>
      <c r="E1346" s="52">
        <v>1.2500000000000001E-2</v>
      </c>
      <c r="F1346">
        <f t="shared" si="281"/>
        <v>4.1975308641975184E-2</v>
      </c>
      <c r="G1346">
        <f t="shared" si="282"/>
        <v>1.0101903170434352</v>
      </c>
      <c r="H1346" s="56">
        <f t="shared" si="286"/>
        <v>26.413380447543375</v>
      </c>
      <c r="I1346" s="55">
        <f t="shared" si="287"/>
        <v>3023.1398596137515</v>
      </c>
      <c r="J1346" s="33">
        <f t="shared" si="283"/>
        <v>3002.9290419734889</v>
      </c>
      <c r="K1346" s="34">
        <f t="shared" si="284"/>
        <v>62.579041973488984</v>
      </c>
      <c r="L1346" s="32">
        <f t="shared" si="288"/>
        <v>29134699.999999996</v>
      </c>
      <c r="M1346" s="32">
        <f t="shared" si="289"/>
        <v>30029290.419734888</v>
      </c>
      <c r="N1346" s="34">
        <f t="shared" si="290"/>
        <v>29403500</v>
      </c>
      <c r="O1346" s="34">
        <f t="shared" si="291"/>
        <v>894590.4197348915</v>
      </c>
      <c r="P1346" s="34">
        <f t="shared" si="292"/>
        <v>268800.00000000373</v>
      </c>
      <c r="Q1346" s="60">
        <f t="shared" si="294"/>
        <v>894590.4197348915</v>
      </c>
      <c r="R1346" s="60">
        <f t="shared" si="293"/>
        <v>894590.4197348915</v>
      </c>
      <c r="S1346" s="61">
        <f t="shared" si="285"/>
        <v>3.070532456949588E-2</v>
      </c>
    </row>
    <row r="1347" spans="1:19" x14ac:dyDescent="0.25">
      <c r="A1347" s="7">
        <v>42978</v>
      </c>
      <c r="B1347" s="9">
        <v>2937.09</v>
      </c>
      <c r="C1347">
        <f>+VLOOKUP($A1347,'USD X Barril WTI'!$A$6060:$B$8189,2,0)</f>
        <v>47.26</v>
      </c>
      <c r="D1347" s="36">
        <f>+IFERROR(VLOOKUP($A1347,'TASA INTERVENCIÓN'!$A$9:$B$4757,2,0),D1346)</f>
        <v>5.5E-2</v>
      </c>
      <c r="E1347" s="52">
        <v>1.2500000000000001E-2</v>
      </c>
      <c r="F1347">
        <f t="shared" si="281"/>
        <v>4.1975308641975184E-2</v>
      </c>
      <c r="G1347">
        <f t="shared" si="282"/>
        <v>1.0101903170434352</v>
      </c>
      <c r="H1347" s="56">
        <f t="shared" si="286"/>
        <v>26.413380447543375</v>
      </c>
      <c r="I1347" s="55">
        <f t="shared" si="287"/>
        <v>3019.8466391801903</v>
      </c>
      <c r="J1347" s="33">
        <f t="shared" si="283"/>
        <v>3009.9664272403684</v>
      </c>
      <c r="K1347" s="34">
        <f t="shared" si="284"/>
        <v>72.87642724036823</v>
      </c>
      <c r="L1347" s="32">
        <f t="shared" si="288"/>
        <v>29204200</v>
      </c>
      <c r="M1347" s="32">
        <f t="shared" si="289"/>
        <v>30099664.272403684</v>
      </c>
      <c r="N1347" s="34">
        <f t="shared" si="290"/>
        <v>29370900</v>
      </c>
      <c r="O1347" s="34">
        <f t="shared" si="291"/>
        <v>895464.27240368351</v>
      </c>
      <c r="P1347" s="34">
        <f t="shared" si="292"/>
        <v>166700</v>
      </c>
      <c r="Q1347" s="60">
        <f t="shared" si="294"/>
        <v>895464.27240368351</v>
      </c>
      <c r="R1347" s="60">
        <f t="shared" si="293"/>
        <v>895464.27240368351</v>
      </c>
      <c r="S1347" s="61">
        <f t="shared" si="285"/>
        <v>3.0662174358608813E-2</v>
      </c>
    </row>
    <row r="1348" spans="1:19" x14ac:dyDescent="0.25">
      <c r="A1348" s="7">
        <v>42979</v>
      </c>
      <c r="B1348" s="8">
        <v>2948.09</v>
      </c>
      <c r="C1348">
        <f>+VLOOKUP($A1348,'USD X Barril WTI'!$A$6060:$B$8189,2,0)</f>
        <v>47.32</v>
      </c>
      <c r="D1348" s="36">
        <f>+IFERROR(VLOOKUP($A1348,'TASA INTERVENCIÓN'!$A$9:$B$4757,2,0),D1347)</f>
        <v>5.2499999999999998E-2</v>
      </c>
      <c r="E1348" s="52">
        <v>1.2500000000000001E-2</v>
      </c>
      <c r="F1348">
        <f t="shared" si="281"/>
        <v>3.9506172839506304E-2</v>
      </c>
      <c r="G1348">
        <f t="shared" si="282"/>
        <v>1.0095995334212668</v>
      </c>
      <c r="H1348" s="56">
        <f t="shared" si="286"/>
        <v>26.413380447543375</v>
      </c>
      <c r="I1348" s="55">
        <f t="shared" si="287"/>
        <v>3029.2170493789895</v>
      </c>
      <c r="J1348" s="33">
        <f t="shared" si="283"/>
        <v>3010.5537198237917</v>
      </c>
      <c r="K1348" s="34">
        <f t="shared" si="284"/>
        <v>62.463719823791507</v>
      </c>
      <c r="L1348" s="32">
        <f t="shared" si="288"/>
        <v>29210000</v>
      </c>
      <c r="M1348" s="32">
        <f t="shared" si="289"/>
        <v>30105537.198237918</v>
      </c>
      <c r="N1348" s="34">
        <f t="shared" si="290"/>
        <v>29480900</v>
      </c>
      <c r="O1348" s="34">
        <f t="shared" si="291"/>
        <v>895537.19823791832</v>
      </c>
      <c r="P1348" s="34">
        <f t="shared" si="292"/>
        <v>270900</v>
      </c>
      <c r="Q1348" s="60">
        <f t="shared" si="294"/>
        <v>895537.19823791832</v>
      </c>
      <c r="R1348" s="60">
        <f t="shared" si="293"/>
        <v>895537.19823791832</v>
      </c>
      <c r="S1348" s="61">
        <f t="shared" si="285"/>
        <v>3.0658582616840749E-2</v>
      </c>
    </row>
    <row r="1349" spans="1:19" x14ac:dyDescent="0.25">
      <c r="A1349" s="7">
        <v>42980</v>
      </c>
      <c r="B1349" s="9">
        <v>2936.07</v>
      </c>
      <c r="C1349" t="e">
        <f>+VLOOKUP($A1349,'USD X Barril WTI'!$A$6060:$B$8189,2,0)</f>
        <v>#N/A</v>
      </c>
      <c r="D1349" s="36">
        <f>+IFERROR(VLOOKUP($A1349,'TASA INTERVENCIÓN'!$A$9:$B$4757,2,0),D1348)</f>
        <v>5.2499999999999998E-2</v>
      </c>
      <c r="E1349" s="52">
        <v>1.2500000000000001E-2</v>
      </c>
      <c r="F1349">
        <f t="shared" si="281"/>
        <v>3.9506172839506304E-2</v>
      </c>
      <c r="G1349">
        <f t="shared" si="282"/>
        <v>1.0095995334212668</v>
      </c>
      <c r="H1349" s="56">
        <f t="shared" si="286"/>
        <v>26.413380447543375</v>
      </c>
      <c r="I1349" s="55">
        <f t="shared" si="287"/>
        <v>3017.0816629872661</v>
      </c>
      <c r="J1349" s="33">
        <f t="shared" si="283"/>
        <v>2984.9659895081022</v>
      </c>
      <c r="K1349" s="34">
        <f t="shared" si="284"/>
        <v>48.895989508102048</v>
      </c>
      <c r="L1349" s="32">
        <f t="shared" si="288"/>
        <v>28957300</v>
      </c>
      <c r="M1349" s="32">
        <f t="shared" si="289"/>
        <v>29849659.895081021</v>
      </c>
      <c r="N1349" s="34">
        <f t="shared" si="290"/>
        <v>29360700</v>
      </c>
      <c r="O1349" s="34">
        <f t="shared" si="291"/>
        <v>892359.89508102089</v>
      </c>
      <c r="P1349" s="34">
        <f t="shared" si="292"/>
        <v>403400</v>
      </c>
      <c r="Q1349" s="60">
        <f t="shared" si="294"/>
        <v>892359.89508102089</v>
      </c>
      <c r="R1349" s="60">
        <f t="shared" si="293"/>
        <v>892359.89508102089</v>
      </c>
      <c r="S1349" s="61">
        <f t="shared" si="285"/>
        <v>3.0816405365176342E-2</v>
      </c>
    </row>
    <row r="1350" spans="1:19" x14ac:dyDescent="0.25">
      <c r="A1350" s="7">
        <v>42981</v>
      </c>
      <c r="B1350" s="8">
        <v>2936.07</v>
      </c>
      <c r="C1350" t="e">
        <f>+VLOOKUP($A1350,'USD X Barril WTI'!$A$6060:$B$8189,2,0)</f>
        <v>#N/A</v>
      </c>
      <c r="D1350" s="36">
        <f>+IFERROR(VLOOKUP($A1350,'TASA INTERVENCIÓN'!$A$9:$B$4757,2,0),D1349)</f>
        <v>5.2499999999999998E-2</v>
      </c>
      <c r="E1350" s="52">
        <v>1.2500000000000001E-2</v>
      </c>
      <c r="F1350">
        <f t="shared" si="281"/>
        <v>3.9506172839506304E-2</v>
      </c>
      <c r="G1350">
        <f t="shared" si="282"/>
        <v>1.0095995334212668</v>
      </c>
      <c r="H1350" s="56">
        <f t="shared" si="286"/>
        <v>26.413380447543375</v>
      </c>
      <c r="I1350" s="55">
        <f t="shared" si="287"/>
        <v>3017.0816629872661</v>
      </c>
      <c r="J1350" s="33">
        <f t="shared" si="283"/>
        <v>2983.9432903542101</v>
      </c>
      <c r="K1350" s="34">
        <f t="shared" si="284"/>
        <v>47.873290354209985</v>
      </c>
      <c r="L1350" s="32">
        <f t="shared" si="288"/>
        <v>28947199.999999996</v>
      </c>
      <c r="M1350" s="32">
        <f t="shared" si="289"/>
        <v>29839432.903542101</v>
      </c>
      <c r="N1350" s="34">
        <f t="shared" si="290"/>
        <v>29360700</v>
      </c>
      <c r="O1350" s="34">
        <f t="shared" si="291"/>
        <v>892232.90354210511</v>
      </c>
      <c r="P1350" s="34">
        <f t="shared" si="292"/>
        <v>413500.00000000373</v>
      </c>
      <c r="Q1350" s="60">
        <f t="shared" si="294"/>
        <v>892232.90354210511</v>
      </c>
      <c r="R1350" s="60">
        <f t="shared" si="293"/>
        <v>892232.90354210511</v>
      </c>
      <c r="S1350" s="61">
        <f t="shared" si="285"/>
        <v>3.0822770545755902E-2</v>
      </c>
    </row>
    <row r="1351" spans="1:19" x14ac:dyDescent="0.25">
      <c r="A1351" s="7">
        <v>42982</v>
      </c>
      <c r="B1351" s="9">
        <v>2936.07</v>
      </c>
      <c r="C1351" t="e">
        <f>+VLOOKUP($A1351,'USD X Barril WTI'!$A$6060:$B$8189,2,0)</f>
        <v>#N/A</v>
      </c>
      <c r="D1351" s="36">
        <f>+IFERROR(VLOOKUP($A1351,'TASA INTERVENCIÓN'!$A$9:$B$4757,2,0),D1350)</f>
        <v>5.2499999999999998E-2</v>
      </c>
      <c r="E1351" s="52">
        <v>1.2500000000000001E-2</v>
      </c>
      <c r="F1351">
        <f t="shared" si="281"/>
        <v>3.9506172839506304E-2</v>
      </c>
      <c r="G1351">
        <f t="shared" si="282"/>
        <v>1.0095995334212668</v>
      </c>
      <c r="H1351" s="56">
        <f t="shared" si="286"/>
        <v>26.413380447543375</v>
      </c>
      <c r="I1351" s="55">
        <f t="shared" si="287"/>
        <v>3017.0816629872661</v>
      </c>
      <c r="J1351" s="33">
        <f t="shared" si="283"/>
        <v>2983.9432903542101</v>
      </c>
      <c r="K1351" s="34">
        <f t="shared" si="284"/>
        <v>47.873290354209985</v>
      </c>
      <c r="L1351" s="32">
        <f t="shared" si="288"/>
        <v>28947199.999999996</v>
      </c>
      <c r="M1351" s="32">
        <f t="shared" si="289"/>
        <v>29839432.903542101</v>
      </c>
      <c r="N1351" s="34">
        <f t="shared" si="290"/>
        <v>29360700</v>
      </c>
      <c r="O1351" s="34">
        <f t="shared" si="291"/>
        <v>892232.90354210511</v>
      </c>
      <c r="P1351" s="34">
        <f t="shared" si="292"/>
        <v>413500.00000000373</v>
      </c>
      <c r="Q1351" s="60">
        <f t="shared" si="294"/>
        <v>892232.90354210511</v>
      </c>
      <c r="R1351" s="60">
        <f t="shared" si="293"/>
        <v>892232.90354210511</v>
      </c>
      <c r="S1351" s="61">
        <f t="shared" si="285"/>
        <v>3.0822770545755902E-2</v>
      </c>
    </row>
    <row r="1352" spans="1:19" x14ac:dyDescent="0.25">
      <c r="A1352" s="7">
        <v>42983</v>
      </c>
      <c r="B1352" s="8">
        <v>2936.07</v>
      </c>
      <c r="C1352">
        <f>+VLOOKUP($A1352,'USD X Barril WTI'!$A$6060:$B$8189,2,0)</f>
        <v>48.63</v>
      </c>
      <c r="D1352" s="36">
        <f>+IFERROR(VLOOKUP($A1352,'TASA INTERVENCIÓN'!$A$9:$B$4757,2,0),D1351)</f>
        <v>5.2499999999999998E-2</v>
      </c>
      <c r="E1352" s="52">
        <v>1.2500000000000001E-2</v>
      </c>
      <c r="F1352">
        <f t="shared" ref="F1352:F1415" si="295">((1+D1352)/(1+E1352))-1</f>
        <v>3.9506172839506304E-2</v>
      </c>
      <c r="G1352">
        <f t="shared" ref="G1352:G1415" si="296">+(1+F1352)^(90/365)</f>
        <v>1.0095995334212668</v>
      </c>
      <c r="H1352" s="56">
        <f t="shared" si="286"/>
        <v>26.413380447543375</v>
      </c>
      <c r="I1352" s="55">
        <f t="shared" si="287"/>
        <v>3017.0816629872661</v>
      </c>
      <c r="J1352" s="33">
        <f t="shared" si="283"/>
        <v>2983.9432903542101</v>
      </c>
      <c r="K1352" s="34">
        <f t="shared" si="284"/>
        <v>47.873290354209985</v>
      </c>
      <c r="L1352" s="32">
        <f t="shared" si="288"/>
        <v>28947199.999999996</v>
      </c>
      <c r="M1352" s="32">
        <f t="shared" si="289"/>
        <v>29839432.903542101</v>
      </c>
      <c r="N1352" s="34">
        <f t="shared" si="290"/>
        <v>29360700</v>
      </c>
      <c r="O1352" s="34">
        <f t="shared" si="291"/>
        <v>892232.90354210511</v>
      </c>
      <c r="P1352" s="34">
        <f t="shared" si="292"/>
        <v>413500.00000000373</v>
      </c>
      <c r="Q1352" s="60">
        <f t="shared" si="294"/>
        <v>892232.90354210511</v>
      </c>
      <c r="R1352" s="60">
        <f t="shared" si="293"/>
        <v>892232.90354210511</v>
      </c>
      <c r="S1352" s="61">
        <f t="shared" si="285"/>
        <v>3.0822770545755902E-2</v>
      </c>
    </row>
    <row r="1353" spans="1:19" x14ac:dyDescent="0.25">
      <c r="A1353" s="7">
        <v>42984</v>
      </c>
      <c r="B1353" s="9">
        <v>2923.49</v>
      </c>
      <c r="C1353">
        <f>+VLOOKUP($A1353,'USD X Barril WTI'!$A$6060:$B$8189,2,0)</f>
        <v>49.13</v>
      </c>
      <c r="D1353" s="36">
        <f>+IFERROR(VLOOKUP($A1353,'TASA INTERVENCIÓN'!$A$9:$B$4757,2,0),D1352)</f>
        <v>5.2499999999999998E-2</v>
      </c>
      <c r="E1353" s="52">
        <v>1.2500000000000001E-2</v>
      </c>
      <c r="F1353">
        <f t="shared" si="295"/>
        <v>3.9506172839506304E-2</v>
      </c>
      <c r="G1353">
        <f t="shared" si="296"/>
        <v>1.0095995334212668</v>
      </c>
      <c r="H1353" s="56">
        <f t="shared" si="286"/>
        <v>26.413380447543375</v>
      </c>
      <c r="I1353" s="55">
        <f t="shared" si="287"/>
        <v>3004.380900856826</v>
      </c>
      <c r="J1353" s="33">
        <f t="shared" si="283"/>
        <v>2985.0874983184654</v>
      </c>
      <c r="K1353" s="34">
        <f t="shared" si="284"/>
        <v>61.597498318465568</v>
      </c>
      <c r="L1353" s="32">
        <f t="shared" si="288"/>
        <v>28958500</v>
      </c>
      <c r="M1353" s="32">
        <f t="shared" si="289"/>
        <v>29850874.983184654</v>
      </c>
      <c r="N1353" s="34">
        <f t="shared" si="290"/>
        <v>29234899.999999996</v>
      </c>
      <c r="O1353" s="34">
        <f t="shared" si="291"/>
        <v>892374.98318465427</v>
      </c>
      <c r="P1353" s="34">
        <f t="shared" si="292"/>
        <v>276399.99999999627</v>
      </c>
      <c r="Q1353" s="60">
        <f t="shared" si="294"/>
        <v>892374.98318465427</v>
      </c>
      <c r="R1353" s="60">
        <f t="shared" si="293"/>
        <v>892374.98318465427</v>
      </c>
      <c r="S1353" s="61">
        <f t="shared" si="285"/>
        <v>3.081564940120014E-2</v>
      </c>
    </row>
    <row r="1354" spans="1:19" x14ac:dyDescent="0.25">
      <c r="A1354" s="7">
        <v>42985</v>
      </c>
      <c r="B1354" s="8">
        <v>2919.5</v>
      </c>
      <c r="C1354">
        <f>+VLOOKUP($A1354,'USD X Barril WTI'!$A$6060:$B$8189,2,0)</f>
        <v>49.1</v>
      </c>
      <c r="D1354" s="36">
        <f>+IFERROR(VLOOKUP($A1354,'TASA INTERVENCIÓN'!$A$9:$B$4757,2,0),D1353)</f>
        <v>5.2499999999999998E-2</v>
      </c>
      <c r="E1354" s="52">
        <v>1.2500000000000001E-2</v>
      </c>
      <c r="F1354">
        <f t="shared" si="295"/>
        <v>3.9506172839506304E-2</v>
      </c>
      <c r="G1354">
        <f t="shared" si="296"/>
        <v>1.0095995334212668</v>
      </c>
      <c r="H1354" s="56">
        <f t="shared" si="286"/>
        <v>26.413380447543375</v>
      </c>
      <c r="I1354" s="55">
        <f t="shared" si="287"/>
        <v>3000.3525987184753</v>
      </c>
      <c r="J1354" s="33">
        <f t="shared" si="283"/>
        <v>2982.9712198713037</v>
      </c>
      <c r="K1354" s="34">
        <f t="shared" si="284"/>
        <v>63.471219871303674</v>
      </c>
      <c r="L1354" s="32">
        <f t="shared" si="288"/>
        <v>28937600.000000004</v>
      </c>
      <c r="M1354" s="32">
        <f t="shared" si="289"/>
        <v>29829712.198713038</v>
      </c>
      <c r="N1354" s="34">
        <f t="shared" si="290"/>
        <v>29195000</v>
      </c>
      <c r="O1354" s="34">
        <f t="shared" si="291"/>
        <v>892112.19871303439</v>
      </c>
      <c r="P1354" s="34">
        <f t="shared" si="292"/>
        <v>257399.99999999627</v>
      </c>
      <c r="Q1354" s="60">
        <f t="shared" si="294"/>
        <v>892112.19871303439</v>
      </c>
      <c r="R1354" s="60">
        <f t="shared" si="293"/>
        <v>892112.19871303439</v>
      </c>
      <c r="S1354" s="61">
        <f t="shared" si="285"/>
        <v>3.0828824737125202E-2</v>
      </c>
    </row>
    <row r="1355" spans="1:19" x14ac:dyDescent="0.25">
      <c r="A1355" s="7">
        <v>42986</v>
      </c>
      <c r="B1355" s="9">
        <v>2907.96</v>
      </c>
      <c r="C1355">
        <f>+VLOOKUP($A1355,'USD X Barril WTI'!$A$6060:$B$8189,2,0)</f>
        <v>47.44</v>
      </c>
      <c r="D1355" s="36">
        <f>+IFERROR(VLOOKUP($A1355,'TASA INTERVENCIÓN'!$A$9:$B$4757,2,0),D1354)</f>
        <v>5.2499999999999998E-2</v>
      </c>
      <c r="E1355" s="52">
        <v>1.2500000000000001E-2</v>
      </c>
      <c r="F1355">
        <f t="shared" si="295"/>
        <v>3.9506172839506304E-2</v>
      </c>
      <c r="G1355">
        <f t="shared" si="296"/>
        <v>1.0095995334212668</v>
      </c>
      <c r="H1355" s="56">
        <f t="shared" si="286"/>
        <v>26.413380447543375</v>
      </c>
      <c r="I1355" s="55">
        <f t="shared" si="287"/>
        <v>2988.701820102794</v>
      </c>
      <c r="J1355" s="33">
        <f t="shared" si="283"/>
        <v>2996.4789492900327</v>
      </c>
      <c r="K1355" s="34">
        <f t="shared" si="284"/>
        <v>88.518949290032651</v>
      </c>
      <c r="L1355" s="32">
        <f t="shared" si="288"/>
        <v>29071000</v>
      </c>
      <c r="M1355" s="32">
        <f t="shared" si="289"/>
        <v>29964789.492900327</v>
      </c>
      <c r="N1355" s="34">
        <f t="shared" si="290"/>
        <v>29079600</v>
      </c>
      <c r="O1355" s="34">
        <f t="shared" si="291"/>
        <v>893789.49290032685</v>
      </c>
      <c r="P1355" s="34">
        <f t="shared" si="292"/>
        <v>8600</v>
      </c>
      <c r="Q1355" s="60">
        <f t="shared" si="294"/>
        <v>893789.49290032685</v>
      </c>
      <c r="R1355" s="60">
        <f t="shared" si="293"/>
        <v>893789.49290032685</v>
      </c>
      <c r="S1355" s="61">
        <f t="shared" si="285"/>
        <v>3.0745054965440707E-2</v>
      </c>
    </row>
    <row r="1356" spans="1:19" x14ac:dyDescent="0.25">
      <c r="A1356" s="7">
        <v>42987</v>
      </c>
      <c r="B1356" s="8">
        <v>2909.15</v>
      </c>
      <c r="C1356" t="e">
        <f>+VLOOKUP($A1356,'USD X Barril WTI'!$A$6060:$B$8189,2,0)</f>
        <v>#N/A</v>
      </c>
      <c r="D1356" s="36">
        <f>+IFERROR(VLOOKUP($A1356,'TASA INTERVENCIÓN'!$A$9:$B$4757,2,0),D1355)</f>
        <v>5.2499999999999998E-2</v>
      </c>
      <c r="E1356" s="52">
        <v>1.2500000000000001E-2</v>
      </c>
      <c r="F1356">
        <f t="shared" si="295"/>
        <v>3.9506172839506304E-2</v>
      </c>
      <c r="G1356">
        <f t="shared" si="296"/>
        <v>1.0095995334212668</v>
      </c>
      <c r="H1356" s="56">
        <f t="shared" si="286"/>
        <v>26.413380447543375</v>
      </c>
      <c r="I1356" s="55">
        <f t="shared" si="287"/>
        <v>2989.9032435475656</v>
      </c>
      <c r="J1356" s="33">
        <f t="shared" si="283"/>
        <v>3009.3588831885518</v>
      </c>
      <c r="K1356" s="34">
        <f t="shared" si="284"/>
        <v>100.20888318855168</v>
      </c>
      <c r="L1356" s="32">
        <f t="shared" si="288"/>
        <v>29198200</v>
      </c>
      <c r="M1356" s="32">
        <f t="shared" si="289"/>
        <v>30093588.831885517</v>
      </c>
      <c r="N1356" s="34">
        <f t="shared" si="290"/>
        <v>29091500</v>
      </c>
      <c r="O1356" s="34">
        <f t="shared" si="291"/>
        <v>895388.83188551664</v>
      </c>
      <c r="P1356" s="34">
        <f t="shared" si="292"/>
        <v>-106700</v>
      </c>
      <c r="Q1356" s="60">
        <f t="shared" si="294"/>
        <v>788688.83188551664</v>
      </c>
      <c r="R1356" s="60">
        <f t="shared" si="293"/>
        <v>895388.83188551664</v>
      </c>
      <c r="S1356" s="61">
        <f t="shared" si="285"/>
        <v>3.066589145514164E-2</v>
      </c>
    </row>
    <row r="1357" spans="1:19" x14ac:dyDescent="0.25">
      <c r="A1357" s="7">
        <v>42988</v>
      </c>
      <c r="B1357" s="9">
        <v>2909.15</v>
      </c>
      <c r="C1357" t="e">
        <f>+VLOOKUP($A1357,'USD X Barril WTI'!$A$6060:$B$8189,2,0)</f>
        <v>#N/A</v>
      </c>
      <c r="D1357" s="36">
        <f>+IFERROR(VLOOKUP($A1357,'TASA INTERVENCIÓN'!$A$9:$B$4757,2,0),D1356)</f>
        <v>5.2499999999999998E-2</v>
      </c>
      <c r="E1357" s="52">
        <v>1.2500000000000001E-2</v>
      </c>
      <c r="F1357">
        <f t="shared" si="295"/>
        <v>3.9506172839506304E-2</v>
      </c>
      <c r="G1357">
        <f t="shared" si="296"/>
        <v>1.0095995334212668</v>
      </c>
      <c r="H1357" s="56">
        <f t="shared" si="286"/>
        <v>26.413380447543375</v>
      </c>
      <c r="I1357" s="55">
        <f t="shared" si="287"/>
        <v>2989.9032435475656</v>
      </c>
      <c r="J1357" s="33">
        <f t="shared" si="283"/>
        <v>3009.1158655678246</v>
      </c>
      <c r="K1357" s="34">
        <f t="shared" si="284"/>
        <v>99.965865567824494</v>
      </c>
      <c r="L1357" s="32">
        <f t="shared" si="288"/>
        <v>29195800</v>
      </c>
      <c r="M1357" s="32">
        <f t="shared" si="289"/>
        <v>30091158.655678246</v>
      </c>
      <c r="N1357" s="34">
        <f t="shared" si="290"/>
        <v>29091500</v>
      </c>
      <c r="O1357" s="34">
        <f t="shared" si="291"/>
        <v>895358.65567824617</v>
      </c>
      <c r="P1357" s="34">
        <f t="shared" si="292"/>
        <v>-104300</v>
      </c>
      <c r="Q1357" s="60">
        <f t="shared" si="294"/>
        <v>791058.65567824617</v>
      </c>
      <c r="R1357" s="60">
        <f t="shared" si="293"/>
        <v>895358.65567824617</v>
      </c>
      <c r="S1357" s="61">
        <f t="shared" si="285"/>
        <v>3.0667378721536871E-2</v>
      </c>
    </row>
    <row r="1358" spans="1:19" x14ac:dyDescent="0.25">
      <c r="A1358" s="7">
        <v>42989</v>
      </c>
      <c r="B1358" s="8">
        <v>2909.15</v>
      </c>
      <c r="C1358">
        <f>+VLOOKUP($A1358,'USD X Barril WTI'!$A$6060:$B$8189,2,0)</f>
        <v>48.06</v>
      </c>
      <c r="D1358" s="36">
        <f>+IFERROR(VLOOKUP($A1358,'TASA INTERVENCIÓN'!$A$9:$B$4757,2,0),D1357)</f>
        <v>5.2499999999999998E-2</v>
      </c>
      <c r="E1358" s="52">
        <v>1.2500000000000001E-2</v>
      </c>
      <c r="F1358">
        <f t="shared" si="295"/>
        <v>3.9506172839506304E-2</v>
      </c>
      <c r="G1358">
        <f t="shared" si="296"/>
        <v>1.0095995334212668</v>
      </c>
      <c r="H1358" s="56">
        <f t="shared" si="286"/>
        <v>26.413380447543375</v>
      </c>
      <c r="I1358" s="55">
        <f t="shared" si="287"/>
        <v>2989.9032435475656</v>
      </c>
      <c r="J1358" s="33">
        <f t="shared" si="283"/>
        <v>3009.1158655678246</v>
      </c>
      <c r="K1358" s="34">
        <f t="shared" si="284"/>
        <v>99.965865567824494</v>
      </c>
      <c r="L1358" s="32">
        <f t="shared" si="288"/>
        <v>29195800</v>
      </c>
      <c r="M1358" s="32">
        <f t="shared" si="289"/>
        <v>30091158.655678246</v>
      </c>
      <c r="N1358" s="34">
        <f t="shared" si="290"/>
        <v>29091500</v>
      </c>
      <c r="O1358" s="34">
        <f t="shared" si="291"/>
        <v>895358.65567824617</v>
      </c>
      <c r="P1358" s="34">
        <f t="shared" si="292"/>
        <v>-104300</v>
      </c>
      <c r="Q1358" s="60">
        <f t="shared" si="294"/>
        <v>791058.65567824617</v>
      </c>
      <c r="R1358" s="60">
        <f t="shared" si="293"/>
        <v>895358.65567824617</v>
      </c>
      <c r="S1358" s="61">
        <f t="shared" si="285"/>
        <v>3.0667378721536871E-2</v>
      </c>
    </row>
    <row r="1359" spans="1:19" x14ac:dyDescent="0.25">
      <c r="A1359" s="7">
        <v>42990</v>
      </c>
      <c r="B1359" s="9">
        <v>2916.1</v>
      </c>
      <c r="C1359">
        <f>+VLOOKUP($A1359,'USD X Barril WTI'!$A$6060:$B$8189,2,0)</f>
        <v>48.21</v>
      </c>
      <c r="D1359" s="36">
        <f>+IFERROR(VLOOKUP($A1359,'TASA INTERVENCIÓN'!$A$9:$B$4757,2,0),D1358)</f>
        <v>5.2499999999999998E-2</v>
      </c>
      <c r="E1359" s="52">
        <v>1.2500000000000001E-2</v>
      </c>
      <c r="F1359">
        <f t="shared" si="295"/>
        <v>3.9506172839506304E-2</v>
      </c>
      <c r="G1359">
        <f t="shared" si="296"/>
        <v>1.0095995334212668</v>
      </c>
      <c r="H1359" s="56">
        <f t="shared" si="286"/>
        <v>26.413380447543375</v>
      </c>
      <c r="I1359" s="55">
        <f t="shared" si="287"/>
        <v>2996.9199603048432</v>
      </c>
      <c r="J1359" s="33">
        <f t="shared" si="283"/>
        <v>3009.1158655678246</v>
      </c>
      <c r="K1359" s="34">
        <f t="shared" si="284"/>
        <v>93.015865567824676</v>
      </c>
      <c r="L1359" s="32">
        <f t="shared" si="288"/>
        <v>29195800</v>
      </c>
      <c r="M1359" s="32">
        <f t="shared" si="289"/>
        <v>30091158.655678246</v>
      </c>
      <c r="N1359" s="34">
        <f t="shared" si="290"/>
        <v>29161000</v>
      </c>
      <c r="O1359" s="34">
        <f t="shared" si="291"/>
        <v>895358.65567824617</v>
      </c>
      <c r="P1359" s="34">
        <f t="shared" si="292"/>
        <v>-34800</v>
      </c>
      <c r="Q1359" s="60">
        <f t="shared" si="294"/>
        <v>860558.65567824617</v>
      </c>
      <c r="R1359" s="60">
        <f t="shared" si="293"/>
        <v>895358.65567824617</v>
      </c>
      <c r="S1359" s="61">
        <f t="shared" si="285"/>
        <v>3.0667378721536871E-2</v>
      </c>
    </row>
    <row r="1360" spans="1:19" x14ac:dyDescent="0.25">
      <c r="A1360" s="7">
        <v>42991</v>
      </c>
      <c r="B1360" s="8">
        <v>2923.03</v>
      </c>
      <c r="C1360">
        <f>+VLOOKUP($A1360,'USD X Barril WTI'!$A$6060:$B$8189,2,0)</f>
        <v>49.3</v>
      </c>
      <c r="D1360" s="36">
        <f>+IFERROR(VLOOKUP($A1360,'TASA INTERVENCIÓN'!$A$9:$B$4757,2,0),D1359)</f>
        <v>5.2499999999999998E-2</v>
      </c>
      <c r="E1360" s="52">
        <v>1.2500000000000001E-2</v>
      </c>
      <c r="F1360">
        <f t="shared" si="295"/>
        <v>3.9506172839506304E-2</v>
      </c>
      <c r="G1360">
        <f t="shared" si="296"/>
        <v>1.0095995334212668</v>
      </c>
      <c r="H1360" s="56">
        <f t="shared" si="286"/>
        <v>26.413380447543375</v>
      </c>
      <c r="I1360" s="55">
        <f t="shared" si="287"/>
        <v>3003.9164850714528</v>
      </c>
      <c r="J1360" s="33">
        <f t="shared" si="283"/>
        <v>3018.856821865289</v>
      </c>
      <c r="K1360" s="34">
        <f t="shared" si="284"/>
        <v>95.826821865288821</v>
      </c>
      <c r="L1360" s="32">
        <f t="shared" si="288"/>
        <v>29292000</v>
      </c>
      <c r="M1360" s="32">
        <f t="shared" si="289"/>
        <v>30188568.218652889</v>
      </c>
      <c r="N1360" s="34">
        <f t="shared" si="290"/>
        <v>29230300.000000004</v>
      </c>
      <c r="O1360" s="34">
        <f t="shared" si="291"/>
        <v>896568.21865288913</v>
      </c>
      <c r="P1360" s="34">
        <f t="shared" si="292"/>
        <v>-61699.999999996275</v>
      </c>
      <c r="Q1360" s="60">
        <f t="shared" si="294"/>
        <v>834868.21865289286</v>
      </c>
      <c r="R1360" s="60">
        <f t="shared" si="293"/>
        <v>896568.21865288913</v>
      </c>
      <c r="S1360" s="61">
        <f t="shared" si="285"/>
        <v>3.0607955027068454E-2</v>
      </c>
    </row>
    <row r="1361" spans="1:19" x14ac:dyDescent="0.25">
      <c r="A1361" s="7">
        <v>42992</v>
      </c>
      <c r="B1361" s="9">
        <v>2909.52</v>
      </c>
      <c r="C1361">
        <f>+VLOOKUP($A1361,'USD X Barril WTI'!$A$6060:$B$8189,2,0)</f>
        <v>49.86</v>
      </c>
      <c r="D1361" s="36">
        <f>+IFERROR(VLOOKUP($A1361,'TASA INTERVENCIÓN'!$A$9:$B$4757,2,0),D1360)</f>
        <v>5.2499999999999998E-2</v>
      </c>
      <c r="E1361" s="52">
        <v>1.2500000000000001E-2</v>
      </c>
      <c r="F1361">
        <f t="shared" si="295"/>
        <v>3.9506172839506304E-2</v>
      </c>
      <c r="G1361">
        <f t="shared" si="296"/>
        <v>1.0095995334212668</v>
      </c>
      <c r="H1361" s="56">
        <f t="shared" si="286"/>
        <v>26.413380447543375</v>
      </c>
      <c r="I1361" s="55">
        <f t="shared" si="287"/>
        <v>2990.2767953749312</v>
      </c>
      <c r="J1361" s="33">
        <f t="shared" si="283"/>
        <v>3021.0263260993752</v>
      </c>
      <c r="K1361" s="34">
        <f t="shared" si="284"/>
        <v>111.5063260993752</v>
      </c>
      <c r="L1361" s="32">
        <f t="shared" si="288"/>
        <v>29331300</v>
      </c>
      <c r="M1361" s="32">
        <f t="shared" si="289"/>
        <v>30210263.260993753</v>
      </c>
      <c r="N1361" s="34">
        <f t="shared" si="290"/>
        <v>29095200</v>
      </c>
      <c r="O1361" s="34">
        <f t="shared" si="291"/>
        <v>878963.26099375263</v>
      </c>
      <c r="P1361" s="34">
        <f t="shared" si="292"/>
        <v>-236100</v>
      </c>
      <c r="Q1361" s="60">
        <f t="shared" si="294"/>
        <v>642863.26099375263</v>
      </c>
      <c r="R1361" s="60">
        <f t="shared" si="293"/>
        <v>878963.26099375263</v>
      </c>
      <c r="S1361" s="61">
        <f t="shared" si="285"/>
        <v>2.9966733864293525E-2</v>
      </c>
    </row>
    <row r="1362" spans="1:19" x14ac:dyDescent="0.25">
      <c r="A1362" s="7">
        <v>42993</v>
      </c>
      <c r="B1362" s="8">
        <v>2905.98</v>
      </c>
      <c r="C1362">
        <f>+VLOOKUP($A1362,'USD X Barril WTI'!$A$6060:$B$8189,2,0)</f>
        <v>49.9</v>
      </c>
      <c r="D1362" s="36">
        <f>+IFERROR(VLOOKUP($A1362,'TASA INTERVENCIÓN'!$A$9:$B$4757,2,0),D1361)</f>
        <v>5.2499999999999998E-2</v>
      </c>
      <c r="E1362" s="52">
        <v>1.2500000000000001E-2</v>
      </c>
      <c r="F1362">
        <f t="shared" si="295"/>
        <v>3.9506172839506304E-2</v>
      </c>
      <c r="G1362">
        <f t="shared" si="296"/>
        <v>1.0095995334212668</v>
      </c>
      <c r="H1362" s="56">
        <f t="shared" si="286"/>
        <v>26.413380447543375</v>
      </c>
      <c r="I1362" s="55">
        <f t="shared" si="287"/>
        <v>2986.7028130266199</v>
      </c>
      <c r="J1362" s="33">
        <f t="shared" si="283"/>
        <v>3012.546131782583</v>
      </c>
      <c r="K1362" s="34">
        <f t="shared" si="284"/>
        <v>106.56613178258294</v>
      </c>
      <c r="L1362" s="32">
        <f t="shared" si="288"/>
        <v>29247500</v>
      </c>
      <c r="M1362" s="32">
        <f t="shared" si="289"/>
        <v>30125461.317825831</v>
      </c>
      <c r="N1362" s="34">
        <f t="shared" si="290"/>
        <v>29059800</v>
      </c>
      <c r="O1362" s="34">
        <f t="shared" si="291"/>
        <v>877961.31782583147</v>
      </c>
      <c r="P1362" s="34">
        <f t="shared" si="292"/>
        <v>-187700</v>
      </c>
      <c r="Q1362" s="60">
        <f t="shared" si="294"/>
        <v>690261.31782583147</v>
      </c>
      <c r="R1362" s="60">
        <f t="shared" si="293"/>
        <v>877961.31782583147</v>
      </c>
      <c r="S1362" s="61">
        <f t="shared" si="285"/>
        <v>3.0018337219448892E-2</v>
      </c>
    </row>
    <row r="1363" spans="1:19" x14ac:dyDescent="0.25">
      <c r="A1363" s="7">
        <v>42994</v>
      </c>
      <c r="B1363" s="9">
        <v>2897.83</v>
      </c>
      <c r="C1363" t="e">
        <f>+VLOOKUP($A1363,'USD X Barril WTI'!$A$6060:$B$8189,2,0)</f>
        <v>#N/A</v>
      </c>
      <c r="D1363" s="36">
        <f>+IFERROR(VLOOKUP($A1363,'TASA INTERVENCIÓN'!$A$9:$B$4757,2,0),D1362)</f>
        <v>5.2499999999999998E-2</v>
      </c>
      <c r="E1363" s="52">
        <v>1.2500000000000001E-2</v>
      </c>
      <c r="F1363">
        <f t="shared" si="295"/>
        <v>3.9506172839506304E-2</v>
      </c>
      <c r="G1363">
        <f t="shared" si="296"/>
        <v>1.0095995334212668</v>
      </c>
      <c r="H1363" s="56">
        <f t="shared" si="286"/>
        <v>26.413380447543375</v>
      </c>
      <c r="I1363" s="55">
        <f t="shared" si="287"/>
        <v>2978.4745768292364</v>
      </c>
      <c r="J1363" s="33">
        <f t="shared" si="283"/>
        <v>3041.9738228007582</v>
      </c>
      <c r="K1363" s="34">
        <f t="shared" si="284"/>
        <v>144.14382280075824</v>
      </c>
      <c r="L1363" s="32">
        <f t="shared" si="288"/>
        <v>29538300</v>
      </c>
      <c r="M1363" s="32">
        <f t="shared" si="289"/>
        <v>30419738.228007581</v>
      </c>
      <c r="N1363" s="34">
        <f t="shared" si="290"/>
        <v>28978300</v>
      </c>
      <c r="O1363" s="34">
        <f t="shared" si="291"/>
        <v>881438.22800758108</v>
      </c>
      <c r="P1363" s="34">
        <f t="shared" si="292"/>
        <v>-560000</v>
      </c>
      <c r="Q1363" s="60">
        <f t="shared" si="294"/>
        <v>321438.22800758108</v>
      </c>
      <c r="R1363" s="60">
        <f t="shared" si="293"/>
        <v>881438.22800758108</v>
      </c>
      <c r="S1363" s="61">
        <f t="shared" si="285"/>
        <v>2.9840519867683012E-2</v>
      </c>
    </row>
    <row r="1364" spans="1:19" x14ac:dyDescent="0.25">
      <c r="A1364" s="7">
        <v>42995</v>
      </c>
      <c r="B1364" s="8">
        <v>2897.83</v>
      </c>
      <c r="C1364" t="e">
        <f>+VLOOKUP($A1364,'USD X Barril WTI'!$A$6060:$B$8189,2,0)</f>
        <v>#N/A</v>
      </c>
      <c r="D1364" s="36">
        <f>+IFERROR(VLOOKUP($A1364,'TASA INTERVENCIÓN'!$A$9:$B$4757,2,0),D1363)</f>
        <v>5.2499999999999998E-2</v>
      </c>
      <c r="E1364" s="52">
        <v>1.2500000000000001E-2</v>
      </c>
      <c r="F1364">
        <f t="shared" si="295"/>
        <v>3.9506172839506304E-2</v>
      </c>
      <c r="G1364">
        <f t="shared" si="296"/>
        <v>1.0095995334212668</v>
      </c>
      <c r="H1364" s="56">
        <f t="shared" si="286"/>
        <v>26.413380447543375</v>
      </c>
      <c r="I1364" s="55">
        <f t="shared" si="287"/>
        <v>2978.4745768292364</v>
      </c>
      <c r="J1364" s="33">
        <f t="shared" si="283"/>
        <v>3049.9176802454858</v>
      </c>
      <c r="K1364" s="34">
        <f t="shared" si="284"/>
        <v>152.0876802454859</v>
      </c>
      <c r="L1364" s="32">
        <f t="shared" si="288"/>
        <v>29616800</v>
      </c>
      <c r="M1364" s="32">
        <f t="shared" si="289"/>
        <v>30499176.802454859</v>
      </c>
      <c r="N1364" s="34">
        <f t="shared" si="290"/>
        <v>28978300</v>
      </c>
      <c r="O1364" s="34">
        <f t="shared" si="291"/>
        <v>882376.80245485902</v>
      </c>
      <c r="P1364" s="34">
        <f t="shared" si="292"/>
        <v>-638500</v>
      </c>
      <c r="Q1364" s="60">
        <f t="shared" si="294"/>
        <v>243876.80245485902</v>
      </c>
      <c r="R1364" s="60">
        <f t="shared" si="293"/>
        <v>882376.80245485902</v>
      </c>
      <c r="S1364" s="61">
        <f t="shared" si="285"/>
        <v>2.9793117502730174E-2</v>
      </c>
    </row>
    <row r="1365" spans="1:19" x14ac:dyDescent="0.25">
      <c r="A1365" s="7">
        <v>42996</v>
      </c>
      <c r="B1365" s="9">
        <v>2897.83</v>
      </c>
      <c r="C1365">
        <f>+VLOOKUP($A1365,'USD X Barril WTI'!$A$6060:$B$8189,2,0)</f>
        <v>49.88</v>
      </c>
      <c r="D1365" s="36">
        <f>+IFERROR(VLOOKUP($A1365,'TASA INTERVENCIÓN'!$A$9:$B$4757,2,0),D1364)</f>
        <v>5.2499999999999998E-2</v>
      </c>
      <c r="E1365" s="52">
        <v>1.2500000000000001E-2</v>
      </c>
      <c r="F1365">
        <f t="shared" si="295"/>
        <v>3.9506172839506304E-2</v>
      </c>
      <c r="G1365">
        <f t="shared" si="296"/>
        <v>1.0095995334212668</v>
      </c>
      <c r="H1365" s="56">
        <f t="shared" si="286"/>
        <v>26.413380447543375</v>
      </c>
      <c r="I1365" s="55">
        <f t="shared" si="287"/>
        <v>2978.4745768292364</v>
      </c>
      <c r="J1365" s="33">
        <f t="shared" si="283"/>
        <v>3049.9176802454858</v>
      </c>
      <c r="K1365" s="34">
        <f t="shared" si="284"/>
        <v>152.0876802454859</v>
      </c>
      <c r="L1365" s="32">
        <f t="shared" si="288"/>
        <v>29616800</v>
      </c>
      <c r="M1365" s="32">
        <f t="shared" si="289"/>
        <v>30499176.802454859</v>
      </c>
      <c r="N1365" s="34">
        <f t="shared" si="290"/>
        <v>28978300</v>
      </c>
      <c r="O1365" s="34">
        <f t="shared" si="291"/>
        <v>882376.80245485902</v>
      </c>
      <c r="P1365" s="34">
        <f t="shared" si="292"/>
        <v>-638500</v>
      </c>
      <c r="Q1365" s="60">
        <f t="shared" si="294"/>
        <v>243876.80245485902</v>
      </c>
      <c r="R1365" s="60">
        <f t="shared" si="293"/>
        <v>882376.80245485902</v>
      </c>
      <c r="S1365" s="61">
        <f t="shared" si="285"/>
        <v>2.9793117502730174E-2</v>
      </c>
    </row>
    <row r="1366" spans="1:19" x14ac:dyDescent="0.25">
      <c r="A1366" s="7">
        <v>42997</v>
      </c>
      <c r="B1366" s="8">
        <v>2906.06</v>
      </c>
      <c r="C1366">
        <f>+VLOOKUP($A1366,'USD X Barril WTI'!$A$6060:$B$8189,2,0)</f>
        <v>49.54</v>
      </c>
      <c r="D1366" s="36">
        <f>+IFERROR(VLOOKUP($A1366,'TASA INTERVENCIÓN'!$A$9:$B$4757,2,0),D1365)</f>
        <v>5.2499999999999998E-2</v>
      </c>
      <c r="E1366" s="52">
        <v>1.2500000000000001E-2</v>
      </c>
      <c r="F1366">
        <f t="shared" si="295"/>
        <v>3.9506172839506304E-2</v>
      </c>
      <c r="G1366">
        <f t="shared" si="296"/>
        <v>1.0095995334212668</v>
      </c>
      <c r="H1366" s="56">
        <f t="shared" si="286"/>
        <v>26.413380447543375</v>
      </c>
      <c r="I1366" s="55">
        <f t="shared" si="287"/>
        <v>2986.7835809892936</v>
      </c>
      <c r="J1366" s="33">
        <f t="shared" si="283"/>
        <v>3049.9176802454858</v>
      </c>
      <c r="K1366" s="34">
        <f t="shared" si="284"/>
        <v>143.85768024548588</v>
      </c>
      <c r="L1366" s="32">
        <f t="shared" si="288"/>
        <v>29616800</v>
      </c>
      <c r="M1366" s="32">
        <f t="shared" si="289"/>
        <v>30499176.802454859</v>
      </c>
      <c r="N1366" s="34">
        <f t="shared" si="290"/>
        <v>29060600</v>
      </c>
      <c r="O1366" s="34">
        <f t="shared" si="291"/>
        <v>882376.80245485902</v>
      </c>
      <c r="P1366" s="34">
        <f t="shared" si="292"/>
        <v>-556200</v>
      </c>
      <c r="Q1366" s="60">
        <f t="shared" si="294"/>
        <v>326176.80245485902</v>
      </c>
      <c r="R1366" s="60">
        <f t="shared" si="293"/>
        <v>882376.80245485902</v>
      </c>
      <c r="S1366" s="61">
        <f t="shared" si="285"/>
        <v>2.9793117502730174E-2</v>
      </c>
    </row>
    <row r="1367" spans="1:19" x14ac:dyDescent="0.25">
      <c r="A1367" s="7">
        <v>42998</v>
      </c>
      <c r="B1367" s="9">
        <v>2904.6</v>
      </c>
      <c r="C1367">
        <f>+VLOOKUP($A1367,'USD X Barril WTI'!$A$6060:$B$8189,2,0)</f>
        <v>50.29</v>
      </c>
      <c r="D1367" s="36">
        <f>+IFERROR(VLOOKUP($A1367,'TASA INTERVENCIÓN'!$A$9:$B$4757,2,0),D1366)</f>
        <v>5.2499999999999998E-2</v>
      </c>
      <c r="E1367" s="52">
        <v>1.2500000000000001E-2</v>
      </c>
      <c r="F1367">
        <f t="shared" si="295"/>
        <v>3.9506172839506304E-2</v>
      </c>
      <c r="G1367">
        <f t="shared" si="296"/>
        <v>1.0095995334212668</v>
      </c>
      <c r="H1367" s="56">
        <f t="shared" si="286"/>
        <v>26.413380447543375</v>
      </c>
      <c r="I1367" s="55">
        <f t="shared" si="287"/>
        <v>2985.3095656704986</v>
      </c>
      <c r="J1367" s="33">
        <f t="shared" si="283"/>
        <v>3049.9176802454858</v>
      </c>
      <c r="K1367" s="34">
        <f t="shared" si="284"/>
        <v>145.31768024548592</v>
      </c>
      <c r="L1367" s="32">
        <f t="shared" si="288"/>
        <v>29616800</v>
      </c>
      <c r="M1367" s="32">
        <f t="shared" si="289"/>
        <v>30499176.802454859</v>
      </c>
      <c r="N1367" s="34">
        <f t="shared" si="290"/>
        <v>29046000</v>
      </c>
      <c r="O1367" s="34">
        <f t="shared" si="291"/>
        <v>882376.80245485902</v>
      </c>
      <c r="P1367" s="34">
        <f t="shared" si="292"/>
        <v>-570800</v>
      </c>
      <c r="Q1367" s="60">
        <f t="shared" si="294"/>
        <v>311576.80245485902</v>
      </c>
      <c r="R1367" s="60">
        <f t="shared" si="293"/>
        <v>882376.80245485902</v>
      </c>
      <c r="S1367" s="61">
        <f t="shared" si="285"/>
        <v>2.9793117502730174E-2</v>
      </c>
    </row>
    <row r="1368" spans="1:19" x14ac:dyDescent="0.25">
      <c r="A1368" s="7">
        <v>42999</v>
      </c>
      <c r="B1368" s="8">
        <v>2893.18</v>
      </c>
      <c r="C1368">
        <f>+VLOOKUP($A1368,'USD X Barril WTI'!$A$6060:$B$8189,2,0)</f>
        <v>50.58</v>
      </c>
      <c r="D1368" s="36">
        <f>+IFERROR(VLOOKUP($A1368,'TASA INTERVENCIÓN'!$A$9:$B$4757,2,0),D1367)</f>
        <v>5.2499999999999998E-2</v>
      </c>
      <c r="E1368" s="52">
        <v>1.2500000000000001E-2</v>
      </c>
      <c r="F1368">
        <f t="shared" si="295"/>
        <v>3.9506172839506304E-2</v>
      </c>
      <c r="G1368">
        <f t="shared" si="296"/>
        <v>1.0095995334212668</v>
      </c>
      <c r="H1368" s="56">
        <f t="shared" si="286"/>
        <v>26.413380447543375</v>
      </c>
      <c r="I1368" s="55">
        <f t="shared" si="287"/>
        <v>2973.7799389988277</v>
      </c>
      <c r="J1368" s="33">
        <f t="shared" si="283"/>
        <v>3118.5789194333538</v>
      </c>
      <c r="K1368" s="34">
        <f t="shared" si="284"/>
        <v>225.39891943335397</v>
      </c>
      <c r="L1368" s="32">
        <f t="shared" si="288"/>
        <v>30295300.000000004</v>
      </c>
      <c r="M1368" s="32">
        <f t="shared" si="289"/>
        <v>31185789.194333538</v>
      </c>
      <c r="N1368" s="34">
        <f t="shared" si="290"/>
        <v>28931800</v>
      </c>
      <c r="O1368" s="34">
        <f t="shared" si="291"/>
        <v>890489.19433353469</v>
      </c>
      <c r="P1368" s="34">
        <f t="shared" si="292"/>
        <v>-1363500.0000000037</v>
      </c>
      <c r="Q1368" s="60">
        <f t="shared" si="294"/>
        <v>-473010.80566646904</v>
      </c>
      <c r="R1368" s="60">
        <f t="shared" si="293"/>
        <v>890489.19433353469</v>
      </c>
      <c r="S1368" s="61">
        <f t="shared" si="285"/>
        <v>2.9393641731012221E-2</v>
      </c>
    </row>
    <row r="1369" spans="1:19" x14ac:dyDescent="0.25">
      <c r="A1369" s="7">
        <v>43000</v>
      </c>
      <c r="B1369" s="9">
        <v>2913.96</v>
      </c>
      <c r="C1369">
        <f>+VLOOKUP($A1369,'USD X Barril WTI'!$A$6060:$B$8189,2,0)</f>
        <v>50.33</v>
      </c>
      <c r="D1369" s="36">
        <f>+IFERROR(VLOOKUP($A1369,'TASA INTERVENCIÓN'!$A$9:$B$4757,2,0),D1368)</f>
        <v>5.2499999999999998E-2</v>
      </c>
      <c r="E1369" s="52">
        <v>1.2500000000000001E-2</v>
      </c>
      <c r="F1369">
        <f t="shared" si="295"/>
        <v>3.9506172839506304E-2</v>
      </c>
      <c r="G1369">
        <f t="shared" si="296"/>
        <v>1.0095995334212668</v>
      </c>
      <c r="H1369" s="56">
        <f t="shared" si="286"/>
        <v>26.413380447543375</v>
      </c>
      <c r="I1369" s="55">
        <f t="shared" si="287"/>
        <v>2994.7594173033217</v>
      </c>
      <c r="J1369" s="33">
        <f t="shared" si="283"/>
        <v>3143.2402959846927</v>
      </c>
      <c r="K1369" s="34">
        <f t="shared" si="284"/>
        <v>229.28029598469266</v>
      </c>
      <c r="L1369" s="32">
        <f t="shared" si="288"/>
        <v>30539000</v>
      </c>
      <c r="M1369" s="32">
        <f t="shared" si="289"/>
        <v>31432402.959846929</v>
      </c>
      <c r="N1369" s="34">
        <f t="shared" si="290"/>
        <v>29139600</v>
      </c>
      <c r="O1369" s="34">
        <f t="shared" si="291"/>
        <v>893402.95984692872</v>
      </c>
      <c r="P1369" s="34">
        <f t="shared" si="292"/>
        <v>-1399400</v>
      </c>
      <c r="Q1369" s="60">
        <f t="shared" si="294"/>
        <v>-505997.04015307128</v>
      </c>
      <c r="R1369" s="60">
        <f t="shared" si="293"/>
        <v>893402.95984692872</v>
      </c>
      <c r="S1369" s="61">
        <f t="shared" si="285"/>
        <v>2.925449293843704E-2</v>
      </c>
    </row>
    <row r="1370" spans="1:19" x14ac:dyDescent="0.25">
      <c r="A1370" s="7">
        <v>43001</v>
      </c>
      <c r="B1370" s="8">
        <v>2900.73</v>
      </c>
      <c r="C1370" t="e">
        <f>+VLOOKUP($A1370,'USD X Barril WTI'!$A$6060:$B$8189,2,0)</f>
        <v>#N/A</v>
      </c>
      <c r="D1370" s="36">
        <f>+IFERROR(VLOOKUP($A1370,'TASA INTERVENCIÓN'!$A$9:$B$4757,2,0),D1369)</f>
        <v>5.2499999999999998E-2</v>
      </c>
      <c r="E1370" s="52">
        <v>1.2500000000000001E-2</v>
      </c>
      <c r="F1370">
        <f t="shared" si="295"/>
        <v>3.9506172839506304E-2</v>
      </c>
      <c r="G1370">
        <f t="shared" si="296"/>
        <v>1.0095995334212668</v>
      </c>
      <c r="H1370" s="56">
        <f t="shared" si="286"/>
        <v>26.413380447543375</v>
      </c>
      <c r="I1370" s="55">
        <f t="shared" si="287"/>
        <v>2981.4024154761582</v>
      </c>
      <c r="J1370" s="33">
        <f t="shared" si="283"/>
        <v>3124.9542445163834</v>
      </c>
      <c r="K1370" s="34">
        <f t="shared" si="284"/>
        <v>224.22424451638335</v>
      </c>
      <c r="L1370" s="32">
        <f t="shared" si="288"/>
        <v>30358300</v>
      </c>
      <c r="M1370" s="32">
        <f t="shared" si="289"/>
        <v>31249542.445163835</v>
      </c>
      <c r="N1370" s="34">
        <f t="shared" si="290"/>
        <v>29007300</v>
      </c>
      <c r="O1370" s="34">
        <f t="shared" si="291"/>
        <v>891242.44516383484</v>
      </c>
      <c r="P1370" s="34">
        <f t="shared" si="292"/>
        <v>-1351000</v>
      </c>
      <c r="Q1370" s="60">
        <f t="shared" si="294"/>
        <v>-459757.55483616516</v>
      </c>
      <c r="R1370" s="60">
        <f t="shared" si="293"/>
        <v>891242.44516383484</v>
      </c>
      <c r="S1370" s="61">
        <f t="shared" si="285"/>
        <v>2.9357455627088302E-2</v>
      </c>
    </row>
    <row r="1371" spans="1:19" x14ac:dyDescent="0.25">
      <c r="A1371" s="7">
        <v>43002</v>
      </c>
      <c r="B1371" s="9">
        <v>2900.73</v>
      </c>
      <c r="C1371" t="e">
        <f>+VLOOKUP($A1371,'USD X Barril WTI'!$A$6060:$B$8189,2,0)</f>
        <v>#N/A</v>
      </c>
      <c r="D1371" s="36">
        <f>+IFERROR(VLOOKUP($A1371,'TASA INTERVENCIÓN'!$A$9:$B$4757,2,0),D1370)</f>
        <v>5.2499999999999998E-2</v>
      </c>
      <c r="E1371" s="52">
        <v>1.2500000000000001E-2</v>
      </c>
      <c r="F1371">
        <f t="shared" si="295"/>
        <v>3.9506172839506304E-2</v>
      </c>
      <c r="G1371">
        <f t="shared" si="296"/>
        <v>1.0095995334212668</v>
      </c>
      <c r="H1371" s="56">
        <f t="shared" si="286"/>
        <v>26.413380447543375</v>
      </c>
      <c r="I1371" s="55">
        <f t="shared" si="287"/>
        <v>2981.4024154761582</v>
      </c>
      <c r="J1371" s="33">
        <f t="shared" si="283"/>
        <v>3099.5035420023837</v>
      </c>
      <c r="K1371" s="34">
        <f t="shared" si="284"/>
        <v>198.77354200238369</v>
      </c>
      <c r="L1371" s="32">
        <f t="shared" si="288"/>
        <v>30106800</v>
      </c>
      <c r="M1371" s="32">
        <f t="shared" si="289"/>
        <v>30995035.420023836</v>
      </c>
      <c r="N1371" s="34">
        <f t="shared" si="290"/>
        <v>29007300</v>
      </c>
      <c r="O1371" s="34">
        <f t="shared" si="291"/>
        <v>888235.4200238362</v>
      </c>
      <c r="P1371" s="34">
        <f t="shared" si="292"/>
        <v>-1099500</v>
      </c>
      <c r="Q1371" s="60">
        <f t="shared" si="294"/>
        <v>-211264.5799761638</v>
      </c>
      <c r="R1371" s="60">
        <f t="shared" si="293"/>
        <v>888235.4200238362</v>
      </c>
      <c r="S1371" s="61">
        <f t="shared" si="285"/>
        <v>2.9502817304523768E-2</v>
      </c>
    </row>
    <row r="1372" spans="1:19" x14ac:dyDescent="0.25">
      <c r="A1372" s="7">
        <v>43003</v>
      </c>
      <c r="B1372" s="8">
        <v>2900.73</v>
      </c>
      <c r="C1372">
        <f>+VLOOKUP($A1372,'USD X Barril WTI'!$A$6060:$B$8189,2,0)</f>
        <v>51.85</v>
      </c>
      <c r="D1372" s="36">
        <f>+IFERROR(VLOOKUP($A1372,'TASA INTERVENCIÓN'!$A$9:$B$4757,2,0),D1371)</f>
        <v>5.2499999999999998E-2</v>
      </c>
      <c r="E1372" s="52">
        <v>1.2500000000000001E-2</v>
      </c>
      <c r="F1372">
        <f t="shared" si="295"/>
        <v>3.9506172839506304E-2</v>
      </c>
      <c r="G1372">
        <f t="shared" si="296"/>
        <v>1.0095995334212668</v>
      </c>
      <c r="H1372" s="56">
        <f t="shared" si="286"/>
        <v>26.413380447543375</v>
      </c>
      <c r="I1372" s="55">
        <f t="shared" si="287"/>
        <v>2981.4024154761582</v>
      </c>
      <c r="J1372" s="33">
        <f t="shared" si="283"/>
        <v>3099.5035420023837</v>
      </c>
      <c r="K1372" s="34">
        <f t="shared" si="284"/>
        <v>198.77354200238369</v>
      </c>
      <c r="L1372" s="32">
        <f t="shared" si="288"/>
        <v>30106800</v>
      </c>
      <c r="M1372" s="32">
        <f t="shared" si="289"/>
        <v>30995035.420023836</v>
      </c>
      <c r="N1372" s="34">
        <f t="shared" si="290"/>
        <v>29007300</v>
      </c>
      <c r="O1372" s="34">
        <f t="shared" si="291"/>
        <v>888235.4200238362</v>
      </c>
      <c r="P1372" s="34">
        <f t="shared" si="292"/>
        <v>-1099500</v>
      </c>
      <c r="Q1372" s="60">
        <f t="shared" si="294"/>
        <v>-211264.5799761638</v>
      </c>
      <c r="R1372" s="60">
        <f t="shared" si="293"/>
        <v>888235.4200238362</v>
      </c>
      <c r="S1372" s="61">
        <f t="shared" si="285"/>
        <v>2.9502817304523768E-2</v>
      </c>
    </row>
    <row r="1373" spans="1:19" x14ac:dyDescent="0.25">
      <c r="A1373" s="7">
        <v>43004</v>
      </c>
      <c r="B1373" s="9">
        <v>2924.57</v>
      </c>
      <c r="C1373">
        <f>+VLOOKUP($A1373,'USD X Barril WTI'!$A$6060:$B$8189,2,0)</f>
        <v>51.59</v>
      </c>
      <c r="D1373" s="36">
        <f>+IFERROR(VLOOKUP($A1373,'TASA INTERVENCIÓN'!$A$9:$B$4757,2,0),D1372)</f>
        <v>5.2499999999999998E-2</v>
      </c>
      <c r="E1373" s="52">
        <v>1.2500000000000001E-2</v>
      </c>
      <c r="F1373">
        <f t="shared" si="295"/>
        <v>3.9506172839506304E-2</v>
      </c>
      <c r="G1373">
        <f t="shared" si="296"/>
        <v>1.0095995334212668</v>
      </c>
      <c r="H1373" s="56">
        <f t="shared" si="286"/>
        <v>26.413380447543375</v>
      </c>
      <c r="I1373" s="55">
        <f t="shared" si="287"/>
        <v>3005.4712683529215</v>
      </c>
      <c r="J1373" s="33">
        <f t="shared" ref="J1373:J1436" si="297">+I1281</f>
        <v>3099.5035420023837</v>
      </c>
      <c r="K1373" s="34">
        <f t="shared" si="284"/>
        <v>174.93354200238355</v>
      </c>
      <c r="L1373" s="32">
        <f t="shared" si="288"/>
        <v>30106800</v>
      </c>
      <c r="M1373" s="32">
        <f t="shared" si="289"/>
        <v>30995035.420023836</v>
      </c>
      <c r="N1373" s="34">
        <f t="shared" si="290"/>
        <v>29245700</v>
      </c>
      <c r="O1373" s="34">
        <f t="shared" si="291"/>
        <v>888235.4200238362</v>
      </c>
      <c r="P1373" s="34">
        <f t="shared" si="292"/>
        <v>-861100</v>
      </c>
      <c r="Q1373" s="60">
        <f t="shared" si="294"/>
        <v>27135.420023836195</v>
      </c>
      <c r="R1373" s="60">
        <f t="shared" si="293"/>
        <v>888235.4200238362</v>
      </c>
      <c r="S1373" s="61">
        <f t="shared" si="285"/>
        <v>2.9502817304523768E-2</v>
      </c>
    </row>
    <row r="1374" spans="1:19" x14ac:dyDescent="0.25">
      <c r="A1374" s="7">
        <v>43005</v>
      </c>
      <c r="B1374" s="8">
        <v>2930.7</v>
      </c>
      <c r="C1374">
        <f>+VLOOKUP($A1374,'USD X Barril WTI'!$A$6060:$B$8189,2,0)</f>
        <v>52.14</v>
      </c>
      <c r="D1374" s="36">
        <f>+IFERROR(VLOOKUP($A1374,'TASA INTERVENCIÓN'!$A$9:$B$4757,2,0),D1373)</f>
        <v>5.2499999999999998E-2</v>
      </c>
      <c r="E1374" s="52">
        <v>1.2500000000000001E-2</v>
      </c>
      <c r="F1374">
        <f t="shared" si="295"/>
        <v>3.9506172839506304E-2</v>
      </c>
      <c r="G1374">
        <f t="shared" si="296"/>
        <v>1.0095995334212668</v>
      </c>
      <c r="H1374" s="56">
        <f t="shared" si="286"/>
        <v>26.413380447543375</v>
      </c>
      <c r="I1374" s="55">
        <f t="shared" si="287"/>
        <v>3011.6601134927932</v>
      </c>
      <c r="J1374" s="33">
        <f t="shared" si="297"/>
        <v>3099.5035420023837</v>
      </c>
      <c r="K1374" s="34">
        <f t="shared" si="284"/>
        <v>168.80354200238389</v>
      </c>
      <c r="L1374" s="32">
        <f t="shared" si="288"/>
        <v>30106800</v>
      </c>
      <c r="M1374" s="32">
        <f t="shared" si="289"/>
        <v>30995035.420023836</v>
      </c>
      <c r="N1374" s="34">
        <f t="shared" si="290"/>
        <v>29307000</v>
      </c>
      <c r="O1374" s="34">
        <f t="shared" si="291"/>
        <v>888235.4200238362</v>
      </c>
      <c r="P1374" s="34">
        <f t="shared" si="292"/>
        <v>-799800</v>
      </c>
      <c r="Q1374" s="60">
        <f t="shared" si="294"/>
        <v>88435.420023836195</v>
      </c>
      <c r="R1374" s="60">
        <f t="shared" si="293"/>
        <v>888235.4200238362</v>
      </c>
      <c r="S1374" s="61">
        <f t="shared" si="285"/>
        <v>2.9502817304523768E-2</v>
      </c>
    </row>
    <row r="1375" spans="1:19" x14ac:dyDescent="0.25">
      <c r="A1375" s="7">
        <v>43006</v>
      </c>
      <c r="B1375" s="9">
        <v>2940.66</v>
      </c>
      <c r="C1375">
        <f>+VLOOKUP($A1375,'USD X Barril WTI'!$A$6060:$B$8189,2,0)</f>
        <v>51.62</v>
      </c>
      <c r="D1375" s="36">
        <f>+IFERROR(VLOOKUP($A1375,'TASA INTERVENCIÓN'!$A$9:$B$4757,2,0),D1374)</f>
        <v>5.2499999999999998E-2</v>
      </c>
      <c r="E1375" s="52">
        <v>1.2500000000000001E-2</v>
      </c>
      <c r="F1375">
        <f t="shared" si="295"/>
        <v>3.9506172839506304E-2</v>
      </c>
      <c r="G1375">
        <f t="shared" si="296"/>
        <v>1.0095995334212668</v>
      </c>
      <c r="H1375" s="56">
        <f t="shared" si="286"/>
        <v>26.413380447543375</v>
      </c>
      <c r="I1375" s="55">
        <f t="shared" si="287"/>
        <v>3021.7157248456692</v>
      </c>
      <c r="J1375" s="33">
        <f t="shared" si="297"/>
        <v>3114.2781048932147</v>
      </c>
      <c r="K1375" s="34">
        <f t="shared" si="284"/>
        <v>173.61810489321488</v>
      </c>
      <c r="L1375" s="32">
        <f t="shared" si="288"/>
        <v>30252800.000000004</v>
      </c>
      <c r="M1375" s="32">
        <f t="shared" si="289"/>
        <v>31142781.048932146</v>
      </c>
      <c r="N1375" s="34">
        <f t="shared" si="290"/>
        <v>29406600</v>
      </c>
      <c r="O1375" s="34">
        <f t="shared" si="291"/>
        <v>889981.04893214256</v>
      </c>
      <c r="P1375" s="34">
        <f t="shared" si="292"/>
        <v>-846200.00000000373</v>
      </c>
      <c r="Q1375" s="60">
        <f t="shared" si="294"/>
        <v>43781.04893213883</v>
      </c>
      <c r="R1375" s="60">
        <f t="shared" si="293"/>
        <v>889981.04893214256</v>
      </c>
      <c r="S1375" s="61">
        <f t="shared" si="285"/>
        <v>2.9418138120509255E-2</v>
      </c>
    </row>
    <row r="1376" spans="1:19" x14ac:dyDescent="0.25">
      <c r="A1376" s="7">
        <v>43007</v>
      </c>
      <c r="B1376" s="8">
        <v>2941.07</v>
      </c>
      <c r="C1376">
        <f>+VLOOKUP($A1376,'USD X Barril WTI'!$A$6060:$B$8189,2,0)</f>
        <v>51.67</v>
      </c>
      <c r="D1376" s="36">
        <f>+IFERROR(VLOOKUP($A1376,'TASA INTERVENCIÓN'!$A$9:$B$4757,2,0),D1375)</f>
        <v>5.2499999999999998E-2</v>
      </c>
      <c r="E1376" s="52">
        <v>1.2500000000000001E-2</v>
      </c>
      <c r="F1376">
        <f t="shared" si="295"/>
        <v>3.9506172839506304E-2</v>
      </c>
      <c r="G1376">
        <f t="shared" si="296"/>
        <v>1.0095995334212668</v>
      </c>
      <c r="H1376" s="56">
        <f t="shared" si="286"/>
        <v>26.413380447543375</v>
      </c>
      <c r="I1376" s="55">
        <f t="shared" si="287"/>
        <v>3022.1296606543724</v>
      </c>
      <c r="J1376" s="33">
        <f t="shared" si="297"/>
        <v>3112.618496458902</v>
      </c>
      <c r="K1376" s="34">
        <f t="shared" si="284"/>
        <v>171.54849645890181</v>
      </c>
      <c r="L1376" s="32">
        <f t="shared" si="288"/>
        <v>30236400</v>
      </c>
      <c r="M1376" s="32">
        <f t="shared" si="289"/>
        <v>31126184.964589018</v>
      </c>
      <c r="N1376" s="34">
        <f t="shared" si="290"/>
        <v>29410700</v>
      </c>
      <c r="O1376" s="34">
        <f t="shared" si="291"/>
        <v>889784.96458901837</v>
      </c>
      <c r="P1376" s="34">
        <f t="shared" si="292"/>
        <v>-825700</v>
      </c>
      <c r="Q1376" s="60">
        <f t="shared" si="294"/>
        <v>64084.964589018375</v>
      </c>
      <c r="R1376" s="60">
        <f t="shared" si="293"/>
        <v>889784.96458901837</v>
      </c>
      <c r="S1376" s="61">
        <f t="shared" si="285"/>
        <v>2.9427609258675581E-2</v>
      </c>
    </row>
    <row r="1377" spans="1:19" x14ac:dyDescent="0.25">
      <c r="A1377" s="7">
        <v>43008</v>
      </c>
      <c r="B1377" s="9">
        <v>2936.67</v>
      </c>
      <c r="C1377" t="e">
        <f>+VLOOKUP($A1377,'USD X Barril WTI'!$A$6060:$B$8189,2,0)</f>
        <v>#N/A</v>
      </c>
      <c r="D1377" s="36">
        <f>+IFERROR(VLOOKUP($A1377,'TASA INTERVENCIÓN'!$A$9:$B$4757,2,0),D1376)</f>
        <v>5.2499999999999998E-2</v>
      </c>
      <c r="E1377" s="52">
        <v>1.2500000000000001E-2</v>
      </c>
      <c r="F1377">
        <f t="shared" si="295"/>
        <v>3.9506172839506304E-2</v>
      </c>
      <c r="G1377">
        <f t="shared" si="296"/>
        <v>1.0095995334212668</v>
      </c>
      <c r="H1377" s="56">
        <f t="shared" si="286"/>
        <v>26.413380447543375</v>
      </c>
      <c r="I1377" s="55">
        <f t="shared" si="287"/>
        <v>3017.6874227073185</v>
      </c>
      <c r="J1377" s="33">
        <f t="shared" si="297"/>
        <v>3127.4132984769808</v>
      </c>
      <c r="K1377" s="34">
        <f t="shared" si="284"/>
        <v>190.74329847698073</v>
      </c>
      <c r="L1377" s="32">
        <f t="shared" si="288"/>
        <v>30382600.000000004</v>
      </c>
      <c r="M1377" s="32">
        <f t="shared" si="289"/>
        <v>31274132.984769806</v>
      </c>
      <c r="N1377" s="34">
        <f t="shared" si="290"/>
        <v>29366700</v>
      </c>
      <c r="O1377" s="34">
        <f t="shared" si="291"/>
        <v>891532.98476980254</v>
      </c>
      <c r="P1377" s="34">
        <f t="shared" si="292"/>
        <v>-1015900.0000000037</v>
      </c>
      <c r="Q1377" s="60">
        <f t="shared" si="294"/>
        <v>-124367.01523020118</v>
      </c>
      <c r="R1377" s="60">
        <f t="shared" si="293"/>
        <v>891532.98476980254</v>
      </c>
      <c r="S1377" s="61">
        <f t="shared" si="285"/>
        <v>2.9343538234706788E-2</v>
      </c>
    </row>
    <row r="1378" spans="1:19" x14ac:dyDescent="0.25">
      <c r="A1378" s="7">
        <v>43009</v>
      </c>
      <c r="B1378" s="8">
        <v>2936.67</v>
      </c>
      <c r="C1378" t="e">
        <f>+VLOOKUP($A1378,'USD X Barril WTI'!$A$6060:$B$8189,2,0)</f>
        <v>#N/A</v>
      </c>
      <c r="D1378" s="36">
        <f>+IFERROR(VLOOKUP($A1378,'TASA INTERVENCIÓN'!$A$9:$B$4757,2,0),D1377)</f>
        <v>5.2499999999999998E-2</v>
      </c>
      <c r="E1378" s="52">
        <v>1.2500000000000001E-2</v>
      </c>
      <c r="F1378">
        <f t="shared" si="295"/>
        <v>3.9506172839506304E-2</v>
      </c>
      <c r="G1378">
        <f t="shared" si="296"/>
        <v>1.0095995334212668</v>
      </c>
      <c r="H1378" s="56">
        <f t="shared" si="286"/>
        <v>26.413380447543375</v>
      </c>
      <c r="I1378" s="55">
        <f t="shared" si="287"/>
        <v>3017.6874227073185</v>
      </c>
      <c r="J1378" s="33">
        <f t="shared" si="297"/>
        <v>3139.7288074072139</v>
      </c>
      <c r="K1378" s="34">
        <f t="shared" si="284"/>
        <v>203.05880740721386</v>
      </c>
      <c r="L1378" s="32">
        <f t="shared" si="288"/>
        <v>30504300</v>
      </c>
      <c r="M1378" s="32">
        <f t="shared" si="289"/>
        <v>31397288.074072141</v>
      </c>
      <c r="N1378" s="34">
        <f t="shared" si="290"/>
        <v>29366700</v>
      </c>
      <c r="O1378" s="34">
        <f t="shared" si="291"/>
        <v>892988.0740721412</v>
      </c>
      <c r="P1378" s="34">
        <f t="shared" si="292"/>
        <v>-1137600</v>
      </c>
      <c r="Q1378" s="60">
        <f t="shared" si="294"/>
        <v>-244611.9259278588</v>
      </c>
      <c r="R1378" s="60">
        <f t="shared" si="293"/>
        <v>892988.0740721412</v>
      </c>
      <c r="S1378" s="61">
        <f t="shared" si="285"/>
        <v>2.9274170332449563E-2</v>
      </c>
    </row>
    <row r="1379" spans="1:19" x14ac:dyDescent="0.25">
      <c r="A1379" s="7">
        <v>43010</v>
      </c>
      <c r="B1379" s="9">
        <v>2936.67</v>
      </c>
      <c r="C1379">
        <f>+VLOOKUP($A1379,'USD X Barril WTI'!$A$6060:$B$8189,2,0)</f>
        <v>50.59</v>
      </c>
      <c r="D1379" s="36">
        <f>+IFERROR(VLOOKUP($A1379,'TASA INTERVENCIÓN'!$A$9:$B$4757,2,0),D1378)</f>
        <v>5.2499999999999998E-2</v>
      </c>
      <c r="E1379" s="52">
        <v>1.2500000000000001E-2</v>
      </c>
      <c r="F1379">
        <f t="shared" si="295"/>
        <v>3.9506172839506304E-2</v>
      </c>
      <c r="G1379">
        <f t="shared" si="296"/>
        <v>1.0095995334212668</v>
      </c>
      <c r="H1379" s="56">
        <f t="shared" si="286"/>
        <v>26.413380447543375</v>
      </c>
      <c r="I1379" s="55">
        <f t="shared" si="287"/>
        <v>3017.6874227073185</v>
      </c>
      <c r="J1379" s="33">
        <f t="shared" si="297"/>
        <v>3139.7288074072139</v>
      </c>
      <c r="K1379" s="34">
        <f t="shared" si="284"/>
        <v>203.05880740721386</v>
      </c>
      <c r="L1379" s="32">
        <f t="shared" si="288"/>
        <v>30504300</v>
      </c>
      <c r="M1379" s="32">
        <f t="shared" si="289"/>
        <v>31397288.074072141</v>
      </c>
      <c r="N1379" s="34">
        <f t="shared" si="290"/>
        <v>29366700</v>
      </c>
      <c r="O1379" s="34">
        <f t="shared" si="291"/>
        <v>892988.0740721412</v>
      </c>
      <c r="P1379" s="34">
        <f t="shared" si="292"/>
        <v>-1137600</v>
      </c>
      <c r="Q1379" s="60">
        <f t="shared" si="294"/>
        <v>-244611.9259278588</v>
      </c>
      <c r="R1379" s="60">
        <f t="shared" si="293"/>
        <v>892988.0740721412</v>
      </c>
      <c r="S1379" s="61">
        <f t="shared" si="285"/>
        <v>2.9274170332449563E-2</v>
      </c>
    </row>
    <row r="1380" spans="1:19" x14ac:dyDescent="0.25">
      <c r="A1380" s="7">
        <v>43011</v>
      </c>
      <c r="B1380" s="8">
        <v>2949.33</v>
      </c>
      <c r="C1380">
        <f>+VLOOKUP($A1380,'USD X Barril WTI'!$A$6060:$B$8189,2,0)</f>
        <v>50.44</v>
      </c>
      <c r="D1380" s="36">
        <f>+IFERROR(VLOOKUP($A1380,'TASA INTERVENCIÓN'!$A$9:$B$4757,2,0),D1379)</f>
        <v>5.2499999999999998E-2</v>
      </c>
      <c r="E1380" s="52">
        <v>1.2500000000000001E-2</v>
      </c>
      <c r="F1380">
        <f t="shared" si="295"/>
        <v>3.9506172839506304E-2</v>
      </c>
      <c r="G1380">
        <f t="shared" si="296"/>
        <v>1.0095995334212668</v>
      </c>
      <c r="H1380" s="56">
        <f t="shared" si="286"/>
        <v>26.413380447543375</v>
      </c>
      <c r="I1380" s="55">
        <f t="shared" si="287"/>
        <v>3030.4689528004319</v>
      </c>
      <c r="J1380" s="33">
        <f t="shared" si="297"/>
        <v>3139.7288074072139</v>
      </c>
      <c r="K1380" s="34">
        <f t="shared" si="284"/>
        <v>190.39880740721401</v>
      </c>
      <c r="L1380" s="32">
        <f t="shared" si="288"/>
        <v>30504300</v>
      </c>
      <c r="M1380" s="32">
        <f t="shared" si="289"/>
        <v>31397288.074072141</v>
      </c>
      <c r="N1380" s="34">
        <f t="shared" si="290"/>
        <v>29493300</v>
      </c>
      <c r="O1380" s="34">
        <f t="shared" si="291"/>
        <v>892988.0740721412</v>
      </c>
      <c r="P1380" s="34">
        <f t="shared" si="292"/>
        <v>-1011000</v>
      </c>
      <c r="Q1380" s="60">
        <f t="shared" si="294"/>
        <v>-118011.9259278588</v>
      </c>
      <c r="R1380" s="60">
        <f t="shared" si="293"/>
        <v>892988.0740721412</v>
      </c>
      <c r="S1380" s="61">
        <f t="shared" si="285"/>
        <v>2.9274170332449563E-2</v>
      </c>
    </row>
    <row r="1381" spans="1:19" x14ac:dyDescent="0.25">
      <c r="A1381" s="7">
        <v>43012</v>
      </c>
      <c r="B1381" s="9">
        <v>2953.81</v>
      </c>
      <c r="C1381">
        <f>+VLOOKUP($A1381,'USD X Barril WTI'!$A$6060:$B$8189,2,0)</f>
        <v>50</v>
      </c>
      <c r="D1381" s="36">
        <f>+IFERROR(VLOOKUP($A1381,'TASA INTERVENCIÓN'!$A$9:$B$4757,2,0),D1380)</f>
        <v>5.2499999999999998E-2</v>
      </c>
      <c r="E1381" s="52">
        <v>1.2500000000000001E-2</v>
      </c>
      <c r="F1381">
        <f t="shared" si="295"/>
        <v>3.9506172839506304E-2</v>
      </c>
      <c r="G1381">
        <f t="shared" si="296"/>
        <v>1.0095995334212668</v>
      </c>
      <c r="H1381" s="56">
        <f t="shared" si="286"/>
        <v>26.413380447543375</v>
      </c>
      <c r="I1381" s="55">
        <f t="shared" si="287"/>
        <v>3034.991958710159</v>
      </c>
      <c r="J1381" s="33">
        <f t="shared" si="297"/>
        <v>3136.1405391771614</v>
      </c>
      <c r="K1381" s="34">
        <f t="shared" ref="K1381:K1444" si="298">+J1381-B1381</f>
        <v>182.33053917716143</v>
      </c>
      <c r="L1381" s="32">
        <f t="shared" si="288"/>
        <v>30504300</v>
      </c>
      <c r="M1381" s="32">
        <f t="shared" si="289"/>
        <v>31361405.391771615</v>
      </c>
      <c r="N1381" s="34">
        <f t="shared" si="290"/>
        <v>29538100</v>
      </c>
      <c r="O1381" s="34">
        <f t="shared" si="291"/>
        <v>857105.39177161455</v>
      </c>
      <c r="P1381" s="34">
        <f t="shared" si="292"/>
        <v>-966200</v>
      </c>
      <c r="Q1381" s="60">
        <f t="shared" si="294"/>
        <v>-109094.60822838545</v>
      </c>
      <c r="R1381" s="60">
        <f t="shared" si="293"/>
        <v>857105.39177161455</v>
      </c>
      <c r="S1381" s="61">
        <f t="shared" ref="S1381:S1444" si="299">+R1381/L1381</f>
        <v>2.8097854786755132E-2</v>
      </c>
    </row>
    <row r="1382" spans="1:19" x14ac:dyDescent="0.25">
      <c r="A1382" s="7">
        <v>43013</v>
      </c>
      <c r="B1382" s="8">
        <v>2945.59</v>
      </c>
      <c r="C1382">
        <f>+VLOOKUP($A1382,'USD X Barril WTI'!$A$6060:$B$8189,2,0)</f>
        <v>50.79</v>
      </c>
      <c r="D1382" s="36">
        <f>+IFERROR(VLOOKUP($A1382,'TASA INTERVENCIÓN'!$A$9:$B$4757,2,0),D1381)</f>
        <v>5.2499999999999998E-2</v>
      </c>
      <c r="E1382" s="52">
        <v>1.2500000000000001E-2</v>
      </c>
      <c r="F1382">
        <f t="shared" si="295"/>
        <v>3.9506172839506304E-2</v>
      </c>
      <c r="G1382">
        <f t="shared" si="296"/>
        <v>1.0095995334212668</v>
      </c>
      <c r="H1382" s="56">
        <f t="shared" ref="H1382:H1445" si="300">+_xlfn.STDEV.S(A1292:A1382)</f>
        <v>26.413380447543375</v>
      </c>
      <c r="I1382" s="55">
        <f t="shared" ref="I1382:I1445" si="301">+(B1382*G1382)+($B$1644*H1382)</f>
        <v>3026.6930505454366</v>
      </c>
      <c r="J1382" s="33">
        <f t="shared" si="297"/>
        <v>3136.1405391771614</v>
      </c>
      <c r="K1382" s="34">
        <f t="shared" si="298"/>
        <v>190.55053917716123</v>
      </c>
      <c r="L1382" s="32">
        <f t="shared" ref="L1382:L1445" si="302">+$L$99*B1290</f>
        <v>30504300</v>
      </c>
      <c r="M1382" s="32">
        <f t="shared" ref="M1382:M1445" si="303">+($L$99*I1290)</f>
        <v>31361405.391771615</v>
      </c>
      <c r="N1382" s="34">
        <f t="shared" ref="N1382:N1445" si="304">+$L$99*B1382</f>
        <v>29455900</v>
      </c>
      <c r="O1382" s="34">
        <f t="shared" ref="O1382:O1445" si="305">+M1382-L1382</f>
        <v>857105.39177161455</v>
      </c>
      <c r="P1382" s="34">
        <f t="shared" ref="P1382:P1445" si="306">+N1382-L1382</f>
        <v>-1048400</v>
      </c>
      <c r="Q1382" s="60">
        <f t="shared" si="294"/>
        <v>-191294.60822838545</v>
      </c>
      <c r="R1382" s="60">
        <f t="shared" ref="R1382:R1445" si="307">+M1382-L1382</f>
        <v>857105.39177161455</v>
      </c>
      <c r="S1382" s="61">
        <f t="shared" si="299"/>
        <v>2.8097854786755132E-2</v>
      </c>
    </row>
    <row r="1383" spans="1:19" x14ac:dyDescent="0.25">
      <c r="A1383" s="7">
        <v>43014</v>
      </c>
      <c r="B1383" s="9">
        <v>2926.82</v>
      </c>
      <c r="C1383">
        <f>+VLOOKUP($A1383,'USD X Barril WTI'!$A$6060:$B$8189,2,0)</f>
        <v>49.34</v>
      </c>
      <c r="D1383" s="36">
        <f>+IFERROR(VLOOKUP($A1383,'TASA INTERVENCIÓN'!$A$9:$B$4757,2,0),D1382)</f>
        <v>5.2499999999999998E-2</v>
      </c>
      <c r="E1383" s="52">
        <v>1.2500000000000001E-2</v>
      </c>
      <c r="F1383">
        <f t="shared" si="295"/>
        <v>3.9506172839506304E-2</v>
      </c>
      <c r="G1383">
        <f t="shared" si="296"/>
        <v>1.0095995334212668</v>
      </c>
      <c r="H1383" s="56">
        <f t="shared" si="300"/>
        <v>26.413380447543375</v>
      </c>
      <c r="I1383" s="55">
        <f t="shared" si="301"/>
        <v>3007.7428673031191</v>
      </c>
      <c r="J1383" s="33">
        <f t="shared" si="297"/>
        <v>3154.8399700437008</v>
      </c>
      <c r="K1383" s="34">
        <f t="shared" si="298"/>
        <v>228.0199700437006</v>
      </c>
      <c r="L1383" s="32">
        <f t="shared" si="302"/>
        <v>30689300</v>
      </c>
      <c r="M1383" s="32">
        <f t="shared" si="303"/>
        <v>31548399.700437009</v>
      </c>
      <c r="N1383" s="34">
        <f t="shared" si="304"/>
        <v>29268200</v>
      </c>
      <c r="O1383" s="34">
        <f t="shared" si="305"/>
        <v>859099.70043700933</v>
      </c>
      <c r="P1383" s="34">
        <f t="shared" si="306"/>
        <v>-1421100</v>
      </c>
      <c r="Q1383" s="60">
        <f t="shared" si="294"/>
        <v>-562000.29956299067</v>
      </c>
      <c r="R1383" s="60">
        <f t="shared" si="307"/>
        <v>859099.70043700933</v>
      </c>
      <c r="S1383" s="61">
        <f t="shared" si="299"/>
        <v>2.799346027563383E-2</v>
      </c>
    </row>
    <row r="1384" spans="1:19" x14ac:dyDescent="0.25">
      <c r="A1384" s="7">
        <v>43015</v>
      </c>
      <c r="B1384" s="8">
        <v>2942.19</v>
      </c>
      <c r="C1384" t="e">
        <f>+VLOOKUP($A1384,'USD X Barril WTI'!$A$6060:$B$8189,2,0)</f>
        <v>#N/A</v>
      </c>
      <c r="D1384" s="36">
        <f>+IFERROR(VLOOKUP($A1384,'TASA INTERVENCIÓN'!$A$9:$B$4757,2,0),D1383)</f>
        <v>5.2499999999999998E-2</v>
      </c>
      <c r="E1384" s="52">
        <v>1.2500000000000001E-2</v>
      </c>
      <c r="F1384">
        <f t="shared" si="295"/>
        <v>3.9506172839506304E-2</v>
      </c>
      <c r="G1384">
        <f t="shared" si="296"/>
        <v>1.0095995334212668</v>
      </c>
      <c r="H1384" s="56">
        <f t="shared" si="300"/>
        <v>26.413380447543375</v>
      </c>
      <c r="I1384" s="55">
        <f t="shared" si="301"/>
        <v>3023.2604121318041</v>
      </c>
      <c r="J1384" s="33">
        <f t="shared" si="297"/>
        <v>3170.264473558479</v>
      </c>
      <c r="K1384" s="34">
        <f t="shared" si="298"/>
        <v>228.07447355847899</v>
      </c>
      <c r="L1384" s="32">
        <f t="shared" si="302"/>
        <v>30841900</v>
      </c>
      <c r="M1384" s="32">
        <f t="shared" si="303"/>
        <v>31702644.735584792</v>
      </c>
      <c r="N1384" s="34">
        <f t="shared" si="304"/>
        <v>29421900</v>
      </c>
      <c r="O1384" s="34">
        <f t="shared" si="305"/>
        <v>860744.73558479175</v>
      </c>
      <c r="P1384" s="34">
        <f t="shared" si="306"/>
        <v>-1420000</v>
      </c>
      <c r="Q1384" s="60">
        <f t="shared" si="294"/>
        <v>-559255.26441520825</v>
      </c>
      <c r="R1384" s="60">
        <f t="shared" si="307"/>
        <v>860744.73558479175</v>
      </c>
      <c r="S1384" s="61">
        <f t="shared" si="299"/>
        <v>2.7908291499057832E-2</v>
      </c>
    </row>
    <row r="1385" spans="1:19" x14ac:dyDescent="0.25">
      <c r="A1385" s="7">
        <v>43016</v>
      </c>
      <c r="B1385" s="9">
        <v>2942.19</v>
      </c>
      <c r="C1385" t="e">
        <f>+VLOOKUP($A1385,'USD X Barril WTI'!$A$6060:$B$8189,2,0)</f>
        <v>#N/A</v>
      </c>
      <c r="D1385" s="36">
        <f>+IFERROR(VLOOKUP($A1385,'TASA INTERVENCIÓN'!$A$9:$B$4757,2,0),D1384)</f>
        <v>5.2499999999999998E-2</v>
      </c>
      <c r="E1385" s="52">
        <v>1.2500000000000001E-2</v>
      </c>
      <c r="F1385">
        <f t="shared" si="295"/>
        <v>3.9506172839506304E-2</v>
      </c>
      <c r="G1385">
        <f t="shared" si="296"/>
        <v>1.0095995334212668</v>
      </c>
      <c r="H1385" s="56">
        <f t="shared" si="300"/>
        <v>26.413380447543375</v>
      </c>
      <c r="I1385" s="55">
        <f t="shared" si="301"/>
        <v>3023.2604121318041</v>
      </c>
      <c r="J1385" s="33">
        <f t="shared" si="297"/>
        <v>3178.8156727547453</v>
      </c>
      <c r="K1385" s="34">
        <f t="shared" si="298"/>
        <v>236.62567275474521</v>
      </c>
      <c r="L1385" s="32">
        <f t="shared" si="302"/>
        <v>30926500</v>
      </c>
      <c r="M1385" s="32">
        <f t="shared" si="303"/>
        <v>31788156.727547452</v>
      </c>
      <c r="N1385" s="34">
        <f t="shared" si="304"/>
        <v>29421900</v>
      </c>
      <c r="O1385" s="34">
        <f t="shared" si="305"/>
        <v>861656.72754745185</v>
      </c>
      <c r="P1385" s="34">
        <f t="shared" si="306"/>
        <v>-1504600</v>
      </c>
      <c r="Q1385" s="60">
        <f t="shared" si="294"/>
        <v>-642943.27245254815</v>
      </c>
      <c r="R1385" s="60">
        <f t="shared" si="307"/>
        <v>861656.72754745185</v>
      </c>
      <c r="S1385" s="61">
        <f t="shared" si="299"/>
        <v>2.7861436876059426E-2</v>
      </c>
    </row>
    <row r="1386" spans="1:19" x14ac:dyDescent="0.25">
      <c r="A1386" s="7">
        <v>43017</v>
      </c>
      <c r="B1386" s="8">
        <v>2942.19</v>
      </c>
      <c r="C1386">
        <f>+VLOOKUP($A1386,'USD X Barril WTI'!$A$6060:$B$8189,2,0)</f>
        <v>49.58</v>
      </c>
      <c r="D1386" s="36">
        <f>+IFERROR(VLOOKUP($A1386,'TASA INTERVENCIÓN'!$A$9:$B$4757,2,0),D1385)</f>
        <v>5.2499999999999998E-2</v>
      </c>
      <c r="E1386" s="52">
        <v>1.2500000000000001E-2</v>
      </c>
      <c r="F1386">
        <f t="shared" si="295"/>
        <v>3.9506172839506304E-2</v>
      </c>
      <c r="G1386">
        <f t="shared" si="296"/>
        <v>1.0095995334212668</v>
      </c>
      <c r="H1386" s="56">
        <f t="shared" si="300"/>
        <v>26.413380447543375</v>
      </c>
      <c r="I1386" s="55">
        <f t="shared" si="301"/>
        <v>3023.2604121318041</v>
      </c>
      <c r="J1386" s="33">
        <f t="shared" si="297"/>
        <v>3178.8156727547453</v>
      </c>
      <c r="K1386" s="34">
        <f t="shared" si="298"/>
        <v>236.62567275474521</v>
      </c>
      <c r="L1386" s="32">
        <f t="shared" si="302"/>
        <v>30926500</v>
      </c>
      <c r="M1386" s="32">
        <f t="shared" si="303"/>
        <v>31788156.727547452</v>
      </c>
      <c r="N1386" s="34">
        <f t="shared" si="304"/>
        <v>29421900</v>
      </c>
      <c r="O1386" s="34">
        <f t="shared" si="305"/>
        <v>861656.72754745185</v>
      </c>
      <c r="P1386" s="34">
        <f t="shared" si="306"/>
        <v>-1504600</v>
      </c>
      <c r="Q1386" s="60">
        <f t="shared" si="294"/>
        <v>-642943.27245254815</v>
      </c>
      <c r="R1386" s="60">
        <f t="shared" si="307"/>
        <v>861656.72754745185</v>
      </c>
      <c r="S1386" s="61">
        <f t="shared" si="299"/>
        <v>2.7861436876059426E-2</v>
      </c>
    </row>
    <row r="1387" spans="1:19" x14ac:dyDescent="0.25">
      <c r="A1387" s="7">
        <v>43018</v>
      </c>
      <c r="B1387" s="9">
        <v>2942.19</v>
      </c>
      <c r="C1387">
        <f>+VLOOKUP($A1387,'USD X Barril WTI'!$A$6060:$B$8189,2,0)</f>
        <v>50.93</v>
      </c>
      <c r="D1387" s="36">
        <f>+IFERROR(VLOOKUP($A1387,'TASA INTERVENCIÓN'!$A$9:$B$4757,2,0),D1386)</f>
        <v>5.2499999999999998E-2</v>
      </c>
      <c r="E1387" s="52">
        <v>1.2500000000000001E-2</v>
      </c>
      <c r="F1387">
        <f t="shared" si="295"/>
        <v>3.9506172839506304E-2</v>
      </c>
      <c r="G1387">
        <f t="shared" si="296"/>
        <v>1.0095995334212668</v>
      </c>
      <c r="H1387" s="56">
        <f t="shared" si="300"/>
        <v>26.413380447543375</v>
      </c>
      <c r="I1387" s="55">
        <f t="shared" si="301"/>
        <v>3023.2604121318041</v>
      </c>
      <c r="J1387" s="33">
        <f t="shared" si="297"/>
        <v>3178.8156727547453</v>
      </c>
      <c r="K1387" s="34">
        <f t="shared" si="298"/>
        <v>236.62567275474521</v>
      </c>
      <c r="L1387" s="32">
        <f t="shared" si="302"/>
        <v>30926500</v>
      </c>
      <c r="M1387" s="32">
        <f t="shared" si="303"/>
        <v>31788156.727547452</v>
      </c>
      <c r="N1387" s="34">
        <f t="shared" si="304"/>
        <v>29421900</v>
      </c>
      <c r="O1387" s="34">
        <f t="shared" si="305"/>
        <v>861656.72754745185</v>
      </c>
      <c r="P1387" s="34">
        <f t="shared" si="306"/>
        <v>-1504600</v>
      </c>
      <c r="Q1387" s="60">
        <f t="shared" si="294"/>
        <v>-642943.27245254815</v>
      </c>
      <c r="R1387" s="60">
        <f t="shared" si="307"/>
        <v>861656.72754745185</v>
      </c>
      <c r="S1387" s="61">
        <f t="shared" si="299"/>
        <v>2.7861436876059426E-2</v>
      </c>
    </row>
    <row r="1388" spans="1:19" x14ac:dyDescent="0.25">
      <c r="A1388" s="7">
        <v>43019</v>
      </c>
      <c r="B1388" s="8">
        <v>2947.06</v>
      </c>
      <c r="C1388">
        <f>+VLOOKUP($A1388,'USD X Barril WTI'!$A$6060:$B$8189,2,0)</f>
        <v>51.3</v>
      </c>
      <c r="D1388" s="36">
        <f>+IFERROR(VLOOKUP($A1388,'TASA INTERVENCIÓN'!$A$9:$B$4757,2,0),D1387)</f>
        <v>5.2499999999999998E-2</v>
      </c>
      <c r="E1388" s="52">
        <v>1.2500000000000001E-2</v>
      </c>
      <c r="F1388">
        <f t="shared" si="295"/>
        <v>3.9506172839506304E-2</v>
      </c>
      <c r="G1388">
        <f t="shared" si="296"/>
        <v>1.0095995334212668</v>
      </c>
      <c r="H1388" s="56">
        <f t="shared" si="300"/>
        <v>26.413380447543375</v>
      </c>
      <c r="I1388" s="55">
        <f t="shared" si="301"/>
        <v>3028.1771618595653</v>
      </c>
      <c r="J1388" s="33">
        <f t="shared" si="297"/>
        <v>3153.222721968757</v>
      </c>
      <c r="K1388" s="34">
        <f t="shared" si="298"/>
        <v>206.16272196875707</v>
      </c>
      <c r="L1388" s="32">
        <f t="shared" si="302"/>
        <v>30673300</v>
      </c>
      <c r="M1388" s="32">
        <f t="shared" si="303"/>
        <v>31532227.21968757</v>
      </c>
      <c r="N1388" s="34">
        <f t="shared" si="304"/>
        <v>29470600</v>
      </c>
      <c r="O1388" s="34">
        <f t="shared" si="305"/>
        <v>858927.21968756989</v>
      </c>
      <c r="P1388" s="34">
        <f t="shared" si="306"/>
        <v>-1202700</v>
      </c>
      <c r="Q1388" s="60">
        <f t="shared" ref="Q1388:Q1451" si="308">+IF(P1388&gt;0,M1388-L1388,O1388+P1388)</f>
        <v>-343772.78031243011</v>
      </c>
      <c r="R1388" s="60">
        <f t="shared" si="307"/>
        <v>858927.21968756989</v>
      </c>
      <c r="S1388" s="61">
        <f t="shared" si="299"/>
        <v>2.8002439244801502E-2</v>
      </c>
    </row>
    <row r="1389" spans="1:19" x14ac:dyDescent="0.25">
      <c r="A1389" s="7">
        <v>43020</v>
      </c>
      <c r="B1389" s="9">
        <v>2953.77</v>
      </c>
      <c r="C1389">
        <f>+VLOOKUP($A1389,'USD X Barril WTI'!$A$6060:$B$8189,2,0)</f>
        <v>50.61</v>
      </c>
      <c r="D1389" s="36">
        <f>+IFERROR(VLOOKUP($A1389,'TASA INTERVENCIÓN'!$A$9:$B$4757,2,0),D1388)</f>
        <v>5.2499999999999998E-2</v>
      </c>
      <c r="E1389" s="52">
        <v>1.2500000000000001E-2</v>
      </c>
      <c r="F1389">
        <f t="shared" si="295"/>
        <v>3.9506172839506304E-2</v>
      </c>
      <c r="G1389">
        <f t="shared" si="296"/>
        <v>1.0095995334212668</v>
      </c>
      <c r="H1389" s="56">
        <f t="shared" si="300"/>
        <v>26.413380447543375</v>
      </c>
      <c r="I1389" s="55">
        <f t="shared" si="301"/>
        <v>3034.9515747288224</v>
      </c>
      <c r="J1389" s="33">
        <f t="shared" si="297"/>
        <v>3153.6270339874932</v>
      </c>
      <c r="K1389" s="34">
        <f t="shared" si="298"/>
        <v>199.8570339874932</v>
      </c>
      <c r="L1389" s="32">
        <f t="shared" si="302"/>
        <v>30677300</v>
      </c>
      <c r="M1389" s="32">
        <f t="shared" si="303"/>
        <v>31536270.339874931</v>
      </c>
      <c r="N1389" s="34">
        <f t="shared" si="304"/>
        <v>29537700</v>
      </c>
      <c r="O1389" s="34">
        <f t="shared" si="305"/>
        <v>858970.33987493068</v>
      </c>
      <c r="P1389" s="34">
        <f t="shared" si="306"/>
        <v>-1139600</v>
      </c>
      <c r="Q1389" s="60">
        <f t="shared" si="308"/>
        <v>-280629.66012506932</v>
      </c>
      <c r="R1389" s="60">
        <f t="shared" si="307"/>
        <v>858970.33987493068</v>
      </c>
      <c r="S1389" s="61">
        <f t="shared" si="299"/>
        <v>2.8000193624436658E-2</v>
      </c>
    </row>
    <row r="1390" spans="1:19" x14ac:dyDescent="0.25">
      <c r="A1390" s="7">
        <v>43021</v>
      </c>
      <c r="B1390" s="8">
        <v>2949.69</v>
      </c>
      <c r="C1390">
        <f>+VLOOKUP($A1390,'USD X Barril WTI'!$A$6060:$B$8189,2,0)</f>
        <v>51.43</v>
      </c>
      <c r="D1390" s="36">
        <f>+IFERROR(VLOOKUP($A1390,'TASA INTERVENCIÓN'!$A$9:$B$4757,2,0),D1389)</f>
        <v>5.2499999999999998E-2</v>
      </c>
      <c r="E1390" s="52">
        <v>1.2500000000000001E-2</v>
      </c>
      <c r="F1390">
        <f t="shared" si="295"/>
        <v>3.9506172839506304E-2</v>
      </c>
      <c r="G1390">
        <f t="shared" si="296"/>
        <v>1.0095995334212668</v>
      </c>
      <c r="H1390" s="56">
        <f t="shared" si="300"/>
        <v>26.413380447543375</v>
      </c>
      <c r="I1390" s="55">
        <f t="shared" si="301"/>
        <v>3030.8324086324637</v>
      </c>
      <c r="J1390" s="33">
        <f t="shared" si="297"/>
        <v>3138.0306978647523</v>
      </c>
      <c r="K1390" s="34">
        <f t="shared" si="298"/>
        <v>188.3406978647522</v>
      </c>
      <c r="L1390" s="32">
        <f t="shared" si="302"/>
        <v>30523000</v>
      </c>
      <c r="M1390" s="32">
        <f t="shared" si="303"/>
        <v>31380306.978647523</v>
      </c>
      <c r="N1390" s="34">
        <f t="shared" si="304"/>
        <v>29496900</v>
      </c>
      <c r="O1390" s="34">
        <f t="shared" si="305"/>
        <v>857306.97864752263</v>
      </c>
      <c r="P1390" s="34">
        <f t="shared" si="306"/>
        <v>-1026100</v>
      </c>
      <c r="Q1390" s="60">
        <f t="shared" si="308"/>
        <v>-168793.02135247737</v>
      </c>
      <c r="R1390" s="60">
        <f t="shared" si="307"/>
        <v>857306.97864752263</v>
      </c>
      <c r="S1390" s="61">
        <f t="shared" si="299"/>
        <v>2.8087244984029178E-2</v>
      </c>
    </row>
    <row r="1391" spans="1:19" x14ac:dyDescent="0.25">
      <c r="A1391" s="7">
        <v>43022</v>
      </c>
      <c r="B1391" s="9">
        <v>2932.05</v>
      </c>
      <c r="C1391" t="e">
        <f>+VLOOKUP($A1391,'USD X Barril WTI'!$A$6060:$B$8189,2,0)</f>
        <v>#N/A</v>
      </c>
      <c r="D1391" s="36">
        <f>+IFERROR(VLOOKUP($A1391,'TASA INTERVENCIÓN'!$A$9:$B$4757,2,0),D1390)</f>
        <v>5.2499999999999998E-2</v>
      </c>
      <c r="E1391" s="52">
        <v>1.2500000000000001E-2</v>
      </c>
      <c r="F1391">
        <f t="shared" si="295"/>
        <v>3.9506172839506304E-2</v>
      </c>
      <c r="G1391">
        <f t="shared" si="296"/>
        <v>1.0095995334212668</v>
      </c>
      <c r="H1391" s="56">
        <f t="shared" si="300"/>
        <v>26.413380447543375</v>
      </c>
      <c r="I1391" s="55">
        <f t="shared" si="301"/>
        <v>3013.0230728629126</v>
      </c>
      <c r="J1391" s="33">
        <f t="shared" si="297"/>
        <v>3129.2369114572443</v>
      </c>
      <c r="K1391" s="34">
        <f t="shared" si="298"/>
        <v>197.18691145724415</v>
      </c>
      <c r="L1391" s="32">
        <f t="shared" si="302"/>
        <v>30436000</v>
      </c>
      <c r="M1391" s="32">
        <f t="shared" si="303"/>
        <v>31292369.114572443</v>
      </c>
      <c r="N1391" s="34">
        <f t="shared" si="304"/>
        <v>29320500</v>
      </c>
      <c r="O1391" s="34">
        <f t="shared" si="305"/>
        <v>856369.11457244307</v>
      </c>
      <c r="P1391" s="34">
        <f t="shared" si="306"/>
        <v>-1115500</v>
      </c>
      <c r="Q1391" s="60">
        <f t="shared" si="308"/>
        <v>-259130.88542755693</v>
      </c>
      <c r="R1391" s="60">
        <f t="shared" si="307"/>
        <v>856369.11457244307</v>
      </c>
      <c r="S1391" s="61">
        <f t="shared" si="299"/>
        <v>2.813671686727701E-2</v>
      </c>
    </row>
    <row r="1392" spans="1:19" x14ac:dyDescent="0.25">
      <c r="A1392" s="7">
        <v>43023</v>
      </c>
      <c r="B1392" s="8">
        <v>2932.05</v>
      </c>
      <c r="C1392" t="e">
        <f>+VLOOKUP($A1392,'USD X Barril WTI'!$A$6060:$B$8189,2,0)</f>
        <v>#N/A</v>
      </c>
      <c r="D1392" s="36">
        <f>+IFERROR(VLOOKUP($A1392,'TASA INTERVENCIÓN'!$A$9:$B$4757,2,0),D1391)</f>
        <v>5.2499999999999998E-2</v>
      </c>
      <c r="E1392" s="52">
        <v>1.2500000000000001E-2</v>
      </c>
      <c r="F1392">
        <f t="shared" si="295"/>
        <v>3.9506172839506304E-2</v>
      </c>
      <c r="G1392">
        <f t="shared" si="296"/>
        <v>1.0095995334212668</v>
      </c>
      <c r="H1392" s="56">
        <f t="shared" si="300"/>
        <v>26.413380447543375</v>
      </c>
      <c r="I1392" s="55">
        <f t="shared" si="301"/>
        <v>3013.0230728629126</v>
      </c>
      <c r="J1392" s="33">
        <f t="shared" si="297"/>
        <v>3104.9377591312114</v>
      </c>
      <c r="K1392" s="34">
        <f t="shared" si="298"/>
        <v>172.88775913121117</v>
      </c>
      <c r="L1392" s="32">
        <f t="shared" si="302"/>
        <v>30195600</v>
      </c>
      <c r="M1392" s="32">
        <f t="shared" si="303"/>
        <v>31049377.591312114</v>
      </c>
      <c r="N1392" s="34">
        <f t="shared" si="304"/>
        <v>29320500</v>
      </c>
      <c r="O1392" s="34">
        <f t="shared" si="305"/>
        <v>853777.59131211415</v>
      </c>
      <c r="P1392" s="34">
        <f t="shared" si="306"/>
        <v>-875100</v>
      </c>
      <c r="Q1392" s="60">
        <f t="shared" si="308"/>
        <v>-21322.408687885851</v>
      </c>
      <c r="R1392" s="60">
        <f t="shared" si="307"/>
        <v>853777.59131211415</v>
      </c>
      <c r="S1392" s="61">
        <f t="shared" si="299"/>
        <v>2.8274900691230318E-2</v>
      </c>
    </row>
    <row r="1393" spans="1:19" x14ac:dyDescent="0.25">
      <c r="A1393" s="7">
        <v>43024</v>
      </c>
      <c r="B1393" s="9">
        <v>2932.05</v>
      </c>
      <c r="C1393">
        <f>+VLOOKUP($A1393,'USD X Barril WTI'!$A$6060:$B$8189,2,0)</f>
        <v>51.86</v>
      </c>
      <c r="D1393" s="36">
        <f>+IFERROR(VLOOKUP($A1393,'TASA INTERVENCIÓN'!$A$9:$B$4757,2,0),D1392)</f>
        <v>5.2499999999999998E-2</v>
      </c>
      <c r="E1393" s="52">
        <v>1.2500000000000001E-2</v>
      </c>
      <c r="F1393">
        <f t="shared" si="295"/>
        <v>3.9506172839506304E-2</v>
      </c>
      <c r="G1393">
        <f t="shared" si="296"/>
        <v>1.0095995334212668</v>
      </c>
      <c r="H1393" s="56">
        <f t="shared" si="300"/>
        <v>26.413380447543375</v>
      </c>
      <c r="I1393" s="55">
        <f t="shared" si="301"/>
        <v>3013.0230728629126</v>
      </c>
      <c r="J1393" s="33">
        <f t="shared" si="297"/>
        <v>3104.9377591312114</v>
      </c>
      <c r="K1393" s="34">
        <f t="shared" si="298"/>
        <v>172.88775913121117</v>
      </c>
      <c r="L1393" s="32">
        <f t="shared" si="302"/>
        <v>30195600</v>
      </c>
      <c r="M1393" s="32">
        <f t="shared" si="303"/>
        <v>31049377.591312114</v>
      </c>
      <c r="N1393" s="34">
        <f t="shared" si="304"/>
        <v>29320500</v>
      </c>
      <c r="O1393" s="34">
        <f t="shared" si="305"/>
        <v>853777.59131211415</v>
      </c>
      <c r="P1393" s="34">
        <f t="shared" si="306"/>
        <v>-875100</v>
      </c>
      <c r="Q1393" s="60">
        <f t="shared" si="308"/>
        <v>-21322.408687885851</v>
      </c>
      <c r="R1393" s="60">
        <f t="shared" si="307"/>
        <v>853777.59131211415</v>
      </c>
      <c r="S1393" s="61">
        <f t="shared" si="299"/>
        <v>2.8274900691230318E-2</v>
      </c>
    </row>
    <row r="1394" spans="1:19" x14ac:dyDescent="0.25">
      <c r="A1394" s="7">
        <v>43025</v>
      </c>
      <c r="B1394" s="8">
        <v>2932.05</v>
      </c>
      <c r="C1394">
        <f>+VLOOKUP($A1394,'USD X Barril WTI'!$A$6060:$B$8189,2,0)</f>
        <v>51.87</v>
      </c>
      <c r="D1394" s="36">
        <f>+IFERROR(VLOOKUP($A1394,'TASA INTERVENCIÓN'!$A$9:$B$4757,2,0),D1393)</f>
        <v>5.2499999999999998E-2</v>
      </c>
      <c r="E1394" s="52">
        <v>1.2500000000000001E-2</v>
      </c>
      <c r="F1394">
        <f t="shared" si="295"/>
        <v>3.9506172839506304E-2</v>
      </c>
      <c r="G1394">
        <f t="shared" si="296"/>
        <v>1.0095995334212668</v>
      </c>
      <c r="H1394" s="56">
        <f t="shared" si="300"/>
        <v>26.413380447543375</v>
      </c>
      <c r="I1394" s="55">
        <f t="shared" si="301"/>
        <v>3013.0230728629126</v>
      </c>
      <c r="J1394" s="33">
        <f t="shared" si="297"/>
        <v>3104.9377591312114</v>
      </c>
      <c r="K1394" s="34">
        <f t="shared" si="298"/>
        <v>172.88775913121117</v>
      </c>
      <c r="L1394" s="32">
        <f t="shared" si="302"/>
        <v>30195600</v>
      </c>
      <c r="M1394" s="32">
        <f t="shared" si="303"/>
        <v>31049377.591312114</v>
      </c>
      <c r="N1394" s="34">
        <f t="shared" si="304"/>
        <v>29320500</v>
      </c>
      <c r="O1394" s="34">
        <f t="shared" si="305"/>
        <v>853777.59131211415</v>
      </c>
      <c r="P1394" s="34">
        <f t="shared" si="306"/>
        <v>-875100</v>
      </c>
      <c r="Q1394" s="60">
        <f t="shared" si="308"/>
        <v>-21322.408687885851</v>
      </c>
      <c r="R1394" s="60">
        <f t="shared" si="307"/>
        <v>853777.59131211415</v>
      </c>
      <c r="S1394" s="61">
        <f t="shared" si="299"/>
        <v>2.8274900691230318E-2</v>
      </c>
    </row>
    <row r="1395" spans="1:19" x14ac:dyDescent="0.25">
      <c r="A1395" s="7">
        <v>43026</v>
      </c>
      <c r="B1395" s="9">
        <v>2944.27</v>
      </c>
      <c r="C1395">
        <f>+VLOOKUP($A1395,'USD X Barril WTI'!$A$6060:$B$8189,2,0)</f>
        <v>52.05</v>
      </c>
      <c r="D1395" s="36">
        <f>+IFERROR(VLOOKUP($A1395,'TASA INTERVENCIÓN'!$A$9:$B$4757,2,0),D1394)</f>
        <v>5.2499999999999998E-2</v>
      </c>
      <c r="E1395" s="52">
        <v>1.2500000000000001E-2</v>
      </c>
      <c r="F1395">
        <f t="shared" si="295"/>
        <v>3.9506172839506304E-2</v>
      </c>
      <c r="G1395">
        <f t="shared" si="296"/>
        <v>1.0095995334212668</v>
      </c>
      <c r="H1395" s="56">
        <f t="shared" si="300"/>
        <v>26.413380447543375</v>
      </c>
      <c r="I1395" s="55">
        <f t="shared" si="301"/>
        <v>3025.36037916132</v>
      </c>
      <c r="J1395" s="33">
        <f t="shared" si="297"/>
        <v>3116.0967708483245</v>
      </c>
      <c r="K1395" s="34">
        <f t="shared" si="298"/>
        <v>171.82677084832449</v>
      </c>
      <c r="L1395" s="32">
        <f t="shared" si="302"/>
        <v>30306000</v>
      </c>
      <c r="M1395" s="32">
        <f t="shared" si="303"/>
        <v>31160967.708483245</v>
      </c>
      <c r="N1395" s="34">
        <f t="shared" si="304"/>
        <v>29442700</v>
      </c>
      <c r="O1395" s="34">
        <f t="shared" si="305"/>
        <v>854967.70848324522</v>
      </c>
      <c r="P1395" s="34">
        <f t="shared" si="306"/>
        <v>-863300</v>
      </c>
      <c r="Q1395" s="60">
        <f t="shared" si="308"/>
        <v>-8332.2915167547762</v>
      </c>
      <c r="R1395" s="60">
        <f t="shared" si="307"/>
        <v>854967.70848324522</v>
      </c>
      <c r="S1395" s="61">
        <f t="shared" si="299"/>
        <v>2.8211169685317932E-2</v>
      </c>
    </row>
    <row r="1396" spans="1:19" x14ac:dyDescent="0.25">
      <c r="A1396" s="7">
        <v>43027</v>
      </c>
      <c r="B1396" s="8">
        <v>2935.66</v>
      </c>
      <c r="C1396">
        <f>+VLOOKUP($A1396,'USD X Barril WTI'!$A$6060:$B$8189,2,0)</f>
        <v>51.29</v>
      </c>
      <c r="D1396" s="36">
        <f>+IFERROR(VLOOKUP($A1396,'TASA INTERVENCIÓN'!$A$9:$B$4757,2,0),D1395)</f>
        <v>5.2499999999999998E-2</v>
      </c>
      <c r="E1396" s="52">
        <v>1.2500000000000001E-2</v>
      </c>
      <c r="F1396">
        <f t="shared" si="295"/>
        <v>3.9506172839506304E-2</v>
      </c>
      <c r="G1396">
        <f t="shared" si="296"/>
        <v>1.0095995334212668</v>
      </c>
      <c r="H1396" s="56">
        <f t="shared" si="300"/>
        <v>26.413380447543375</v>
      </c>
      <c r="I1396" s="55">
        <f t="shared" si="301"/>
        <v>3016.6677271785629</v>
      </c>
      <c r="J1396" s="33">
        <f t="shared" si="297"/>
        <v>3098.5698448361195</v>
      </c>
      <c r="K1396" s="34">
        <f t="shared" si="298"/>
        <v>162.90984483611965</v>
      </c>
      <c r="L1396" s="32">
        <f t="shared" si="302"/>
        <v>30132600.000000004</v>
      </c>
      <c r="M1396" s="32">
        <f t="shared" si="303"/>
        <v>30985698.448361196</v>
      </c>
      <c r="N1396" s="34">
        <f t="shared" si="304"/>
        <v>29356600</v>
      </c>
      <c r="O1396" s="34">
        <f t="shared" si="305"/>
        <v>853098.4483611919</v>
      </c>
      <c r="P1396" s="34">
        <f t="shared" si="306"/>
        <v>-776000.00000000373</v>
      </c>
      <c r="Q1396" s="60">
        <f t="shared" si="308"/>
        <v>77098.448361188173</v>
      </c>
      <c r="R1396" s="60">
        <f t="shared" si="307"/>
        <v>853098.4483611919</v>
      </c>
      <c r="S1396" s="61">
        <f t="shared" si="299"/>
        <v>2.8311478211677444E-2</v>
      </c>
    </row>
    <row r="1397" spans="1:19" x14ac:dyDescent="0.25">
      <c r="A1397" s="7">
        <v>43028</v>
      </c>
      <c r="B1397" s="9">
        <v>2921.92</v>
      </c>
      <c r="C1397">
        <f>+VLOOKUP($A1397,'USD X Barril WTI'!$A$6060:$B$8189,2,0)</f>
        <v>51.63</v>
      </c>
      <c r="D1397" s="36">
        <f>+IFERROR(VLOOKUP($A1397,'TASA INTERVENCIÓN'!$A$9:$B$4757,2,0),D1396)</f>
        <v>5.2499999999999998E-2</v>
      </c>
      <c r="E1397" s="52">
        <v>1.2500000000000001E-2</v>
      </c>
      <c r="F1397">
        <f t="shared" si="295"/>
        <v>3.9506172839506304E-2</v>
      </c>
      <c r="G1397">
        <f t="shared" si="296"/>
        <v>1.0095995334212668</v>
      </c>
      <c r="H1397" s="56">
        <f t="shared" si="300"/>
        <v>26.413380447543375</v>
      </c>
      <c r="I1397" s="55">
        <f t="shared" si="301"/>
        <v>3002.795829589355</v>
      </c>
      <c r="J1397" s="33">
        <f t="shared" si="297"/>
        <v>3095.2747018834211</v>
      </c>
      <c r="K1397" s="34">
        <f t="shared" si="298"/>
        <v>173.35470188342106</v>
      </c>
      <c r="L1397" s="32">
        <f t="shared" si="302"/>
        <v>30100000</v>
      </c>
      <c r="M1397" s="32">
        <f t="shared" si="303"/>
        <v>30952747.018834211</v>
      </c>
      <c r="N1397" s="34">
        <f t="shared" si="304"/>
        <v>29219200</v>
      </c>
      <c r="O1397" s="34">
        <f t="shared" si="305"/>
        <v>852747.01883421093</v>
      </c>
      <c r="P1397" s="34">
        <f t="shared" si="306"/>
        <v>-880800</v>
      </c>
      <c r="Q1397" s="60">
        <f t="shared" si="308"/>
        <v>-28052.981165789068</v>
      </c>
      <c r="R1397" s="60">
        <f t="shared" si="307"/>
        <v>852747.01883421093</v>
      </c>
      <c r="S1397" s="61">
        <f t="shared" si="299"/>
        <v>2.8330465742000363E-2</v>
      </c>
    </row>
    <row r="1398" spans="1:19" x14ac:dyDescent="0.25">
      <c r="A1398" s="7">
        <v>43029</v>
      </c>
      <c r="B1398" s="8">
        <v>2936.66</v>
      </c>
      <c r="C1398" t="e">
        <f>+VLOOKUP($A1398,'USD X Barril WTI'!$A$6060:$B$8189,2,0)</f>
        <v>#N/A</v>
      </c>
      <c r="D1398" s="36">
        <f>+IFERROR(VLOOKUP($A1398,'TASA INTERVENCIÓN'!$A$9:$B$4757,2,0),D1397)</f>
        <v>5.2499999999999998E-2</v>
      </c>
      <c r="E1398" s="52">
        <v>1.2500000000000001E-2</v>
      </c>
      <c r="F1398">
        <f t="shared" si="295"/>
        <v>3.9506172839506304E-2</v>
      </c>
      <c r="G1398">
        <f t="shared" si="296"/>
        <v>1.0095995334212668</v>
      </c>
      <c r="H1398" s="56">
        <f t="shared" si="300"/>
        <v>26.413380447543375</v>
      </c>
      <c r="I1398" s="55">
        <f t="shared" si="301"/>
        <v>3017.6773267119843</v>
      </c>
      <c r="J1398" s="33">
        <f t="shared" si="297"/>
        <v>3095.2747018834211</v>
      </c>
      <c r="K1398" s="34">
        <f t="shared" si="298"/>
        <v>158.61470188342128</v>
      </c>
      <c r="L1398" s="32">
        <f t="shared" si="302"/>
        <v>30100000</v>
      </c>
      <c r="M1398" s="32">
        <f t="shared" si="303"/>
        <v>30952747.018834211</v>
      </c>
      <c r="N1398" s="34">
        <f t="shared" si="304"/>
        <v>29366600</v>
      </c>
      <c r="O1398" s="34">
        <f t="shared" si="305"/>
        <v>852747.01883421093</v>
      </c>
      <c r="P1398" s="34">
        <f t="shared" si="306"/>
        <v>-733400</v>
      </c>
      <c r="Q1398" s="60">
        <f t="shared" si="308"/>
        <v>119347.01883421093</v>
      </c>
      <c r="R1398" s="60">
        <f t="shared" si="307"/>
        <v>852747.01883421093</v>
      </c>
      <c r="S1398" s="61">
        <f t="shared" si="299"/>
        <v>2.8330465742000363E-2</v>
      </c>
    </row>
    <row r="1399" spans="1:19" x14ac:dyDescent="0.25">
      <c r="A1399" s="7">
        <v>43030</v>
      </c>
      <c r="B1399" s="9">
        <v>2936.66</v>
      </c>
      <c r="C1399" t="e">
        <f>+VLOOKUP($A1399,'USD X Barril WTI'!$A$6060:$B$8189,2,0)</f>
        <v>#N/A</v>
      </c>
      <c r="D1399" s="36">
        <f>+IFERROR(VLOOKUP($A1399,'TASA INTERVENCIÓN'!$A$9:$B$4757,2,0),D1398)</f>
        <v>5.2499999999999998E-2</v>
      </c>
      <c r="E1399" s="52">
        <v>1.2500000000000001E-2</v>
      </c>
      <c r="F1399">
        <f t="shared" si="295"/>
        <v>3.9506172839506304E-2</v>
      </c>
      <c r="G1399">
        <f t="shared" si="296"/>
        <v>1.0095995334212668</v>
      </c>
      <c r="H1399" s="56">
        <f t="shared" si="300"/>
        <v>26.413380447543375</v>
      </c>
      <c r="I1399" s="55">
        <f t="shared" si="301"/>
        <v>3017.6773267119843</v>
      </c>
      <c r="J1399" s="33">
        <f t="shared" si="297"/>
        <v>3096.053002519488</v>
      </c>
      <c r="K1399" s="34">
        <f t="shared" si="298"/>
        <v>159.39300251948816</v>
      </c>
      <c r="L1399" s="32">
        <f t="shared" si="302"/>
        <v>30107700</v>
      </c>
      <c r="M1399" s="32">
        <f t="shared" si="303"/>
        <v>30960530.02519488</v>
      </c>
      <c r="N1399" s="34">
        <f t="shared" si="304"/>
        <v>29366600</v>
      </c>
      <c r="O1399" s="34">
        <f t="shared" si="305"/>
        <v>852830.02519487962</v>
      </c>
      <c r="P1399" s="34">
        <f t="shared" si="306"/>
        <v>-741100</v>
      </c>
      <c r="Q1399" s="60">
        <f t="shared" si="308"/>
        <v>111730.02519487962</v>
      </c>
      <c r="R1399" s="60">
        <f t="shared" si="307"/>
        <v>852830.02519487962</v>
      </c>
      <c r="S1399" s="61">
        <f t="shared" si="299"/>
        <v>2.8325977248175038E-2</v>
      </c>
    </row>
    <row r="1400" spans="1:19" x14ac:dyDescent="0.25">
      <c r="A1400" s="7">
        <v>43031</v>
      </c>
      <c r="B1400" s="8">
        <v>2936.66</v>
      </c>
      <c r="C1400">
        <f>+VLOOKUP($A1400,'USD X Barril WTI'!$A$6060:$B$8189,2,0)</f>
        <v>51.91</v>
      </c>
      <c r="D1400" s="36">
        <f>+IFERROR(VLOOKUP($A1400,'TASA INTERVENCIÓN'!$A$9:$B$4757,2,0),D1399)</f>
        <v>5.2499999999999998E-2</v>
      </c>
      <c r="E1400" s="52">
        <v>1.2500000000000001E-2</v>
      </c>
      <c r="F1400">
        <f t="shared" si="295"/>
        <v>3.9506172839506304E-2</v>
      </c>
      <c r="G1400">
        <f t="shared" si="296"/>
        <v>1.0095995334212668</v>
      </c>
      <c r="H1400" s="56">
        <f t="shared" si="300"/>
        <v>26.413380447543375</v>
      </c>
      <c r="I1400" s="55">
        <f t="shared" si="301"/>
        <v>3017.6773267119843</v>
      </c>
      <c r="J1400" s="33">
        <f t="shared" si="297"/>
        <v>3096.053002519488</v>
      </c>
      <c r="K1400" s="34">
        <f t="shared" si="298"/>
        <v>159.39300251948816</v>
      </c>
      <c r="L1400" s="32">
        <f t="shared" si="302"/>
        <v>30107700</v>
      </c>
      <c r="M1400" s="32">
        <f t="shared" si="303"/>
        <v>30960530.02519488</v>
      </c>
      <c r="N1400" s="34">
        <f t="shared" si="304"/>
        <v>29366600</v>
      </c>
      <c r="O1400" s="34">
        <f t="shared" si="305"/>
        <v>852830.02519487962</v>
      </c>
      <c r="P1400" s="34">
        <f t="shared" si="306"/>
        <v>-741100</v>
      </c>
      <c r="Q1400" s="60">
        <f t="shared" si="308"/>
        <v>111730.02519487962</v>
      </c>
      <c r="R1400" s="60">
        <f t="shared" si="307"/>
        <v>852830.02519487962</v>
      </c>
      <c r="S1400" s="61">
        <f t="shared" si="299"/>
        <v>2.8325977248175038E-2</v>
      </c>
    </row>
    <row r="1401" spans="1:19" x14ac:dyDescent="0.25">
      <c r="A1401" s="7">
        <v>43032</v>
      </c>
      <c r="B1401" s="9">
        <v>2947.69</v>
      </c>
      <c r="C1401">
        <f>+VLOOKUP($A1401,'USD X Barril WTI'!$A$6060:$B$8189,2,0)</f>
        <v>52.32</v>
      </c>
      <c r="D1401" s="36">
        <f>+IFERROR(VLOOKUP($A1401,'TASA INTERVENCIÓN'!$A$9:$B$4757,2,0),D1400)</f>
        <v>5.2499999999999998E-2</v>
      </c>
      <c r="E1401" s="52">
        <v>1.2500000000000001E-2</v>
      </c>
      <c r="F1401">
        <f t="shared" si="295"/>
        <v>3.9506172839506304E-2</v>
      </c>
      <c r="G1401">
        <f t="shared" si="296"/>
        <v>1.0095995334212668</v>
      </c>
      <c r="H1401" s="56">
        <f t="shared" si="300"/>
        <v>26.413380447543375</v>
      </c>
      <c r="I1401" s="55">
        <f t="shared" si="301"/>
        <v>3028.813209565621</v>
      </c>
      <c r="J1401" s="33">
        <f t="shared" si="297"/>
        <v>3096.053002519488</v>
      </c>
      <c r="K1401" s="34">
        <f t="shared" si="298"/>
        <v>148.36300251948796</v>
      </c>
      <c r="L1401" s="32">
        <f t="shared" si="302"/>
        <v>30107700</v>
      </c>
      <c r="M1401" s="32">
        <f t="shared" si="303"/>
        <v>30960530.02519488</v>
      </c>
      <c r="N1401" s="34">
        <f t="shared" si="304"/>
        <v>29476900</v>
      </c>
      <c r="O1401" s="34">
        <f t="shared" si="305"/>
        <v>852830.02519487962</v>
      </c>
      <c r="P1401" s="34">
        <f t="shared" si="306"/>
        <v>-630800</v>
      </c>
      <c r="Q1401" s="60">
        <f t="shared" si="308"/>
        <v>222030.02519487962</v>
      </c>
      <c r="R1401" s="60">
        <f t="shared" si="307"/>
        <v>852830.02519487962</v>
      </c>
      <c r="S1401" s="61">
        <f t="shared" si="299"/>
        <v>2.8325977248175038E-2</v>
      </c>
    </row>
    <row r="1402" spans="1:19" x14ac:dyDescent="0.25">
      <c r="A1402" s="7">
        <v>43033</v>
      </c>
      <c r="B1402" s="8">
        <v>2971.36</v>
      </c>
      <c r="C1402">
        <f>+VLOOKUP($A1402,'USD X Barril WTI'!$A$6060:$B$8189,2,0)</f>
        <v>51.97</v>
      </c>
      <c r="D1402" s="36">
        <f>+IFERROR(VLOOKUP($A1402,'TASA INTERVENCIÓN'!$A$9:$B$4757,2,0),D1401)</f>
        <v>5.2499999999999998E-2</v>
      </c>
      <c r="E1402" s="52">
        <v>1.2500000000000001E-2</v>
      </c>
      <c r="F1402">
        <f t="shared" si="295"/>
        <v>3.9506172839506304E-2</v>
      </c>
      <c r="G1402">
        <f t="shared" si="296"/>
        <v>1.0095995334212668</v>
      </c>
      <c r="H1402" s="56">
        <f t="shared" si="300"/>
        <v>26.413380447543375</v>
      </c>
      <c r="I1402" s="55">
        <f t="shared" si="301"/>
        <v>3052.7104305217026</v>
      </c>
      <c r="J1402" s="33">
        <f t="shared" si="297"/>
        <v>3109.0920651237234</v>
      </c>
      <c r="K1402" s="34">
        <f t="shared" si="298"/>
        <v>137.73206512372326</v>
      </c>
      <c r="L1402" s="32">
        <f t="shared" si="302"/>
        <v>30236700</v>
      </c>
      <c r="M1402" s="32">
        <f t="shared" si="303"/>
        <v>31090920.651237234</v>
      </c>
      <c r="N1402" s="34">
        <f t="shared" si="304"/>
        <v>29713600</v>
      </c>
      <c r="O1402" s="34">
        <f t="shared" si="305"/>
        <v>854220.65123723447</v>
      </c>
      <c r="P1402" s="34">
        <f t="shared" si="306"/>
        <v>-523100</v>
      </c>
      <c r="Q1402" s="60">
        <f t="shared" si="308"/>
        <v>331120.65123723447</v>
      </c>
      <c r="R1402" s="60">
        <f t="shared" si="307"/>
        <v>854220.65123723447</v>
      </c>
      <c r="S1402" s="61">
        <f t="shared" si="299"/>
        <v>2.8251120368202695E-2</v>
      </c>
    </row>
    <row r="1403" spans="1:19" x14ac:dyDescent="0.25">
      <c r="A1403" s="7">
        <v>43034</v>
      </c>
      <c r="B1403" s="9">
        <v>2989.39</v>
      </c>
      <c r="C1403">
        <f>+VLOOKUP($A1403,'USD X Barril WTI'!$A$6060:$B$8189,2,0)</f>
        <v>52.41</v>
      </c>
      <c r="D1403" s="36">
        <f>+IFERROR(VLOOKUP($A1403,'TASA INTERVENCIÓN'!$A$9:$B$4757,2,0),D1402)</f>
        <v>5.2499999999999998E-2</v>
      </c>
      <c r="E1403" s="52">
        <v>1.2500000000000001E-2</v>
      </c>
      <c r="F1403">
        <f t="shared" si="295"/>
        <v>3.9506172839506304E-2</v>
      </c>
      <c r="G1403">
        <f t="shared" si="296"/>
        <v>1.0095995334212668</v>
      </c>
      <c r="H1403" s="56">
        <f t="shared" si="300"/>
        <v>26.413380447543375</v>
      </c>
      <c r="I1403" s="55">
        <f t="shared" si="301"/>
        <v>3070.9135101092875</v>
      </c>
      <c r="J1403" s="33">
        <f t="shared" si="297"/>
        <v>3112.0031116586229</v>
      </c>
      <c r="K1403" s="34">
        <f t="shared" si="298"/>
        <v>122.61311165862298</v>
      </c>
      <c r="L1403" s="32">
        <f t="shared" si="302"/>
        <v>30265500</v>
      </c>
      <c r="M1403" s="32">
        <f t="shared" si="303"/>
        <v>31120031.116586227</v>
      </c>
      <c r="N1403" s="34">
        <f t="shared" si="304"/>
        <v>29893900</v>
      </c>
      <c r="O1403" s="34">
        <f t="shared" si="305"/>
        <v>854531.11658622697</v>
      </c>
      <c r="P1403" s="34">
        <f t="shared" si="306"/>
        <v>-371600</v>
      </c>
      <c r="Q1403" s="60">
        <f t="shared" si="308"/>
        <v>482931.11658622697</v>
      </c>
      <c r="R1403" s="60">
        <f t="shared" si="307"/>
        <v>854531.11658622697</v>
      </c>
      <c r="S1403" s="61">
        <f t="shared" si="299"/>
        <v>2.8234495269737061E-2</v>
      </c>
    </row>
    <row r="1404" spans="1:19" x14ac:dyDescent="0.25">
      <c r="A1404" s="7">
        <v>43035</v>
      </c>
      <c r="B1404" s="8">
        <v>3008.8</v>
      </c>
      <c r="C1404">
        <f>+VLOOKUP($A1404,'USD X Barril WTI'!$A$6060:$B$8189,2,0)</f>
        <v>53.92</v>
      </c>
      <c r="D1404" s="36">
        <f>+IFERROR(VLOOKUP($A1404,'TASA INTERVENCIÓN'!$A$9:$B$4757,2,0),D1403)</f>
        <v>5.2499999999999998E-2</v>
      </c>
      <c r="E1404" s="52">
        <v>1.2500000000000001E-2</v>
      </c>
      <c r="F1404">
        <f t="shared" si="295"/>
        <v>3.9506172839506304E-2</v>
      </c>
      <c r="G1404">
        <f t="shared" si="296"/>
        <v>1.0095995334212668</v>
      </c>
      <c r="H1404" s="56">
        <f t="shared" si="300"/>
        <v>26.413380447543375</v>
      </c>
      <c r="I1404" s="55">
        <f t="shared" si="301"/>
        <v>3090.509837052995</v>
      </c>
      <c r="J1404" s="33">
        <f t="shared" si="297"/>
        <v>3111.6695542431653</v>
      </c>
      <c r="K1404" s="34">
        <f t="shared" si="298"/>
        <v>102.86955424316511</v>
      </c>
      <c r="L1404" s="32">
        <f t="shared" si="302"/>
        <v>30262199.999999996</v>
      </c>
      <c r="M1404" s="32">
        <f t="shared" si="303"/>
        <v>31116695.542431653</v>
      </c>
      <c r="N1404" s="34">
        <f t="shared" si="304"/>
        <v>30088000</v>
      </c>
      <c r="O1404" s="34">
        <f t="shared" si="305"/>
        <v>854495.54243165627</v>
      </c>
      <c r="P1404" s="34">
        <f t="shared" si="306"/>
        <v>-174199.99999999627</v>
      </c>
      <c r="Q1404" s="60">
        <f t="shared" si="308"/>
        <v>680295.54243166</v>
      </c>
      <c r="R1404" s="60">
        <f t="shared" si="307"/>
        <v>854495.54243165627</v>
      </c>
      <c r="S1404" s="61">
        <f t="shared" si="299"/>
        <v>2.8236398623750301E-2</v>
      </c>
    </row>
    <row r="1405" spans="1:19" x14ac:dyDescent="0.25">
      <c r="A1405" s="7">
        <v>43036</v>
      </c>
      <c r="B1405" s="9">
        <v>3009.85</v>
      </c>
      <c r="C1405" t="e">
        <f>+VLOOKUP($A1405,'USD X Barril WTI'!$A$6060:$B$8189,2,0)</f>
        <v>#N/A</v>
      </c>
      <c r="D1405" s="36">
        <f>+IFERROR(VLOOKUP($A1405,'TASA INTERVENCIÓN'!$A$9:$B$4757,2,0),D1404)</f>
        <v>5.2499999999999998E-2</v>
      </c>
      <c r="E1405" s="52">
        <v>1.2500000000000001E-2</v>
      </c>
      <c r="F1405">
        <f t="shared" si="295"/>
        <v>3.9506172839506304E-2</v>
      </c>
      <c r="G1405">
        <f t="shared" si="296"/>
        <v>1.0095995334212668</v>
      </c>
      <c r="H1405" s="56">
        <f t="shared" si="300"/>
        <v>26.413380447543375</v>
      </c>
      <c r="I1405" s="55">
        <f t="shared" si="301"/>
        <v>3091.5699165630867</v>
      </c>
      <c r="J1405" s="33">
        <f t="shared" si="297"/>
        <v>3086.3676715575002</v>
      </c>
      <c r="K1405" s="34">
        <f t="shared" si="298"/>
        <v>76.517671557500307</v>
      </c>
      <c r="L1405" s="32">
        <f t="shared" si="302"/>
        <v>30029400</v>
      </c>
      <c r="M1405" s="32">
        <f t="shared" si="303"/>
        <v>30863676.715575002</v>
      </c>
      <c r="N1405" s="34">
        <f t="shared" si="304"/>
        <v>30098500</v>
      </c>
      <c r="O1405" s="34">
        <f t="shared" si="305"/>
        <v>834276.71557500213</v>
      </c>
      <c r="P1405" s="34">
        <f t="shared" si="306"/>
        <v>69100</v>
      </c>
      <c r="Q1405" s="60">
        <f t="shared" si="308"/>
        <v>834276.71557500213</v>
      </c>
      <c r="R1405" s="60">
        <f t="shared" si="307"/>
        <v>834276.71557500213</v>
      </c>
      <c r="S1405" s="61">
        <f t="shared" si="299"/>
        <v>2.7781997494955014E-2</v>
      </c>
    </row>
    <row r="1406" spans="1:19" x14ac:dyDescent="0.25">
      <c r="A1406" s="7">
        <v>43037</v>
      </c>
      <c r="B1406" s="8">
        <v>3009.85</v>
      </c>
      <c r="C1406" t="e">
        <f>+VLOOKUP($A1406,'USD X Barril WTI'!$A$6060:$B$8189,2,0)</f>
        <v>#N/A</v>
      </c>
      <c r="D1406" s="36">
        <f>+IFERROR(VLOOKUP($A1406,'TASA INTERVENCIÓN'!$A$9:$B$4757,2,0),D1405)</f>
        <v>5.2499999999999998E-2</v>
      </c>
      <c r="E1406" s="52">
        <v>1.2500000000000001E-2</v>
      </c>
      <c r="F1406">
        <f t="shared" si="295"/>
        <v>3.9506172839506304E-2</v>
      </c>
      <c r="G1406">
        <f t="shared" si="296"/>
        <v>1.0095995334212668</v>
      </c>
      <c r="H1406" s="56">
        <f t="shared" si="300"/>
        <v>26.413380447543375</v>
      </c>
      <c r="I1406" s="55">
        <f t="shared" si="301"/>
        <v>3091.5699165630867</v>
      </c>
      <c r="J1406" s="33">
        <f t="shared" si="297"/>
        <v>3078.5791042130954</v>
      </c>
      <c r="K1406" s="34">
        <f t="shared" si="298"/>
        <v>68.729104213095525</v>
      </c>
      <c r="L1406" s="32">
        <f t="shared" si="302"/>
        <v>29952300</v>
      </c>
      <c r="M1406" s="32">
        <f t="shared" si="303"/>
        <v>30785791.042130955</v>
      </c>
      <c r="N1406" s="34">
        <f t="shared" si="304"/>
        <v>30098500</v>
      </c>
      <c r="O1406" s="34">
        <f t="shared" si="305"/>
        <v>833491.04213095456</v>
      </c>
      <c r="P1406" s="34">
        <f t="shared" si="306"/>
        <v>146200</v>
      </c>
      <c r="Q1406" s="60">
        <f t="shared" si="308"/>
        <v>833491.04213095456</v>
      </c>
      <c r="R1406" s="60">
        <f t="shared" si="307"/>
        <v>833491.04213095456</v>
      </c>
      <c r="S1406" s="61">
        <f t="shared" si="299"/>
        <v>2.7827280113078279E-2</v>
      </c>
    </row>
    <row r="1407" spans="1:19" x14ac:dyDescent="0.25">
      <c r="A1407" s="7">
        <v>43038</v>
      </c>
      <c r="B1407" s="9">
        <v>3009.85</v>
      </c>
      <c r="C1407">
        <f>+VLOOKUP($A1407,'USD X Barril WTI'!$A$6060:$B$8189,2,0)</f>
        <v>54.11</v>
      </c>
      <c r="D1407" s="36">
        <f>+IFERROR(VLOOKUP($A1407,'TASA INTERVENCIÓN'!$A$9:$B$4757,2,0),D1406)</f>
        <v>0.05</v>
      </c>
      <c r="E1407" s="52">
        <v>1.2500000000000001E-2</v>
      </c>
      <c r="F1407">
        <f t="shared" si="295"/>
        <v>3.7037037037037202E-2</v>
      </c>
      <c r="G1407">
        <f t="shared" si="296"/>
        <v>1.0090076915804522</v>
      </c>
      <c r="H1407" s="56">
        <f t="shared" si="300"/>
        <v>26.413380447543375</v>
      </c>
      <c r="I1407" s="55">
        <f t="shared" si="301"/>
        <v>3089.7885613985109</v>
      </c>
      <c r="J1407" s="33">
        <f t="shared" si="297"/>
        <v>3078.5791042130954</v>
      </c>
      <c r="K1407" s="34">
        <f t="shared" si="298"/>
        <v>68.729104213095525</v>
      </c>
      <c r="L1407" s="32">
        <f t="shared" si="302"/>
        <v>29952300</v>
      </c>
      <c r="M1407" s="32">
        <f t="shared" si="303"/>
        <v>30785791.042130955</v>
      </c>
      <c r="N1407" s="34">
        <f t="shared" si="304"/>
        <v>30098500</v>
      </c>
      <c r="O1407" s="34">
        <f t="shared" si="305"/>
        <v>833491.04213095456</v>
      </c>
      <c r="P1407" s="34">
        <f t="shared" si="306"/>
        <v>146200</v>
      </c>
      <c r="Q1407" s="60">
        <f t="shared" si="308"/>
        <v>833491.04213095456</v>
      </c>
      <c r="R1407" s="60">
        <f t="shared" si="307"/>
        <v>833491.04213095456</v>
      </c>
      <c r="S1407" s="61">
        <f t="shared" si="299"/>
        <v>2.7827280113078279E-2</v>
      </c>
    </row>
    <row r="1408" spans="1:19" x14ac:dyDescent="0.25">
      <c r="A1408" s="7">
        <v>43039</v>
      </c>
      <c r="B1408" s="8">
        <v>3011.44</v>
      </c>
      <c r="C1408">
        <f>+VLOOKUP($A1408,'USD X Barril WTI'!$A$6060:$B$8189,2,0)</f>
        <v>54.36</v>
      </c>
      <c r="D1408" s="36">
        <f>+IFERROR(VLOOKUP($A1408,'TASA INTERVENCIÓN'!$A$9:$B$4757,2,0),D1407)</f>
        <v>0.05</v>
      </c>
      <c r="E1408" s="52">
        <v>1.2500000000000001E-2</v>
      </c>
      <c r="F1408">
        <f t="shared" si="295"/>
        <v>3.7037037037037202E-2</v>
      </c>
      <c r="G1408">
        <f t="shared" si="296"/>
        <v>1.0090076915804522</v>
      </c>
      <c r="H1408" s="56">
        <f t="shared" si="300"/>
        <v>26.413380447543375</v>
      </c>
      <c r="I1408" s="55">
        <f t="shared" si="301"/>
        <v>3091.3928836281239</v>
      </c>
      <c r="J1408" s="33">
        <f t="shared" si="297"/>
        <v>3078.5791042130954</v>
      </c>
      <c r="K1408" s="34">
        <f t="shared" si="298"/>
        <v>67.139104213095379</v>
      </c>
      <c r="L1408" s="32">
        <f t="shared" si="302"/>
        <v>29952300</v>
      </c>
      <c r="M1408" s="32">
        <f t="shared" si="303"/>
        <v>30785791.042130955</v>
      </c>
      <c r="N1408" s="34">
        <f t="shared" si="304"/>
        <v>30114400</v>
      </c>
      <c r="O1408" s="34">
        <f t="shared" si="305"/>
        <v>833491.04213095456</v>
      </c>
      <c r="P1408" s="34">
        <f t="shared" si="306"/>
        <v>162100</v>
      </c>
      <c r="Q1408" s="60">
        <f t="shared" si="308"/>
        <v>833491.04213095456</v>
      </c>
      <c r="R1408" s="60">
        <f t="shared" si="307"/>
        <v>833491.04213095456</v>
      </c>
      <c r="S1408" s="61">
        <f t="shared" si="299"/>
        <v>2.7827280113078279E-2</v>
      </c>
    </row>
    <row r="1409" spans="1:19" x14ac:dyDescent="0.25">
      <c r="A1409" s="7">
        <v>43040</v>
      </c>
      <c r="B1409" s="9">
        <v>3039.19</v>
      </c>
      <c r="C1409">
        <f>+VLOOKUP($A1409,'USD X Barril WTI'!$A$6060:$B$8189,2,0)</f>
        <v>54.32</v>
      </c>
      <c r="D1409" s="36">
        <f>+IFERROR(VLOOKUP($A1409,'TASA INTERVENCIÓN'!$A$9:$B$4757,2,0),D1408)</f>
        <v>0.05</v>
      </c>
      <c r="E1409" s="52">
        <v>1.2500000000000001E-2</v>
      </c>
      <c r="F1409">
        <f t="shared" si="295"/>
        <v>3.7037037037037202E-2</v>
      </c>
      <c r="G1409">
        <f t="shared" si="296"/>
        <v>1.0090076915804522</v>
      </c>
      <c r="H1409" s="56">
        <f t="shared" si="300"/>
        <v>26.413380447543375</v>
      </c>
      <c r="I1409" s="55">
        <f t="shared" si="301"/>
        <v>3119.3928470694814</v>
      </c>
      <c r="J1409" s="33">
        <f t="shared" si="297"/>
        <v>3080.9631533613178</v>
      </c>
      <c r="K1409" s="34">
        <f t="shared" si="298"/>
        <v>41.773153361317782</v>
      </c>
      <c r="L1409" s="32">
        <f t="shared" si="302"/>
        <v>29975900</v>
      </c>
      <c r="M1409" s="32">
        <f t="shared" si="303"/>
        <v>30809631.533613179</v>
      </c>
      <c r="N1409" s="34">
        <f t="shared" si="304"/>
        <v>30391900</v>
      </c>
      <c r="O1409" s="34">
        <f t="shared" si="305"/>
        <v>833731.53361317888</v>
      </c>
      <c r="P1409" s="34">
        <f t="shared" si="306"/>
        <v>416000</v>
      </c>
      <c r="Q1409" s="60">
        <f t="shared" si="308"/>
        <v>833731.53361317888</v>
      </c>
      <c r="R1409" s="60">
        <f t="shared" si="307"/>
        <v>833731.53361317888</v>
      </c>
      <c r="S1409" s="61">
        <f t="shared" si="299"/>
        <v>2.7813394547392369E-2</v>
      </c>
    </row>
    <row r="1410" spans="1:19" x14ac:dyDescent="0.25">
      <c r="A1410" s="7">
        <v>43041</v>
      </c>
      <c r="B1410" s="8">
        <v>3038.56</v>
      </c>
      <c r="C1410">
        <f>+VLOOKUP($A1410,'USD X Barril WTI'!$A$6060:$B$8189,2,0)</f>
        <v>54.55</v>
      </c>
      <c r="D1410" s="36">
        <f>+IFERROR(VLOOKUP($A1410,'TASA INTERVENCIÓN'!$A$9:$B$4757,2,0),D1409)</f>
        <v>0.05</v>
      </c>
      <c r="E1410" s="52">
        <v>1.2500000000000001E-2</v>
      </c>
      <c r="F1410">
        <f t="shared" si="295"/>
        <v>3.7037037037037202E-2</v>
      </c>
      <c r="G1410">
        <f t="shared" si="296"/>
        <v>1.0090076915804522</v>
      </c>
      <c r="H1410" s="56">
        <f t="shared" si="300"/>
        <v>26.413380447543375</v>
      </c>
      <c r="I1410" s="55">
        <f t="shared" si="301"/>
        <v>3118.7571722237858</v>
      </c>
      <c r="J1410" s="33">
        <f t="shared" si="297"/>
        <v>3056.1528791747314</v>
      </c>
      <c r="K1410" s="34">
        <f t="shared" si="298"/>
        <v>17.592879174731479</v>
      </c>
      <c r="L1410" s="32">
        <f t="shared" si="302"/>
        <v>29730300.000000004</v>
      </c>
      <c r="M1410" s="32">
        <f t="shared" si="303"/>
        <v>30561528.791747313</v>
      </c>
      <c r="N1410" s="34">
        <f t="shared" si="304"/>
        <v>30385600</v>
      </c>
      <c r="O1410" s="34">
        <f t="shared" si="305"/>
        <v>831228.79174730927</v>
      </c>
      <c r="P1410" s="34">
        <f t="shared" si="306"/>
        <v>655299.99999999627</v>
      </c>
      <c r="Q1410" s="60">
        <f t="shared" si="308"/>
        <v>831228.79174730927</v>
      </c>
      <c r="R1410" s="60">
        <f t="shared" si="307"/>
        <v>831228.79174730927</v>
      </c>
      <c r="S1410" s="61">
        <f t="shared" si="299"/>
        <v>2.7958977600202797E-2</v>
      </c>
    </row>
    <row r="1411" spans="1:19" x14ac:dyDescent="0.25">
      <c r="A1411" s="7">
        <v>43042</v>
      </c>
      <c r="B1411" s="9">
        <v>3054.38</v>
      </c>
      <c r="C1411">
        <f>+VLOOKUP($A1411,'USD X Barril WTI'!$A$6060:$B$8189,2,0)</f>
        <v>55.63</v>
      </c>
      <c r="D1411" s="36">
        <f>+IFERROR(VLOOKUP($A1411,'TASA INTERVENCIÓN'!$A$9:$B$4757,2,0),D1410)</f>
        <v>0.05</v>
      </c>
      <c r="E1411" s="52">
        <v>1.2500000000000001E-2</v>
      </c>
      <c r="F1411">
        <f t="shared" si="295"/>
        <v>3.7037037037037202E-2</v>
      </c>
      <c r="G1411">
        <f t="shared" si="296"/>
        <v>1.0090076915804522</v>
      </c>
      <c r="H1411" s="56">
        <f t="shared" si="300"/>
        <v>26.413380447543375</v>
      </c>
      <c r="I1411" s="55">
        <f t="shared" si="301"/>
        <v>3134.7196739045885</v>
      </c>
      <c r="J1411" s="33">
        <f t="shared" si="297"/>
        <v>3047.6975862210775</v>
      </c>
      <c r="K1411" s="34">
        <f t="shared" si="298"/>
        <v>-6.682413778922637</v>
      </c>
      <c r="L1411" s="32">
        <f t="shared" si="302"/>
        <v>29646600</v>
      </c>
      <c r="M1411" s="32">
        <f t="shared" si="303"/>
        <v>30476975.862210773</v>
      </c>
      <c r="N1411" s="34">
        <f t="shared" si="304"/>
        <v>30543800</v>
      </c>
      <c r="O1411" s="34">
        <f t="shared" si="305"/>
        <v>830375.86221077293</v>
      </c>
      <c r="P1411" s="34">
        <f t="shared" si="306"/>
        <v>897200</v>
      </c>
      <c r="Q1411" s="60">
        <f t="shared" si="308"/>
        <v>830375.86221077293</v>
      </c>
      <c r="R1411" s="60">
        <f t="shared" si="307"/>
        <v>830375.86221077293</v>
      </c>
      <c r="S1411" s="61">
        <f t="shared" si="299"/>
        <v>2.8009143112895676E-2</v>
      </c>
    </row>
    <row r="1412" spans="1:19" x14ac:dyDescent="0.25">
      <c r="A1412" s="7">
        <v>43043</v>
      </c>
      <c r="B1412" s="8">
        <v>3055.57</v>
      </c>
      <c r="C1412" t="e">
        <f>+VLOOKUP($A1412,'USD X Barril WTI'!$A$6060:$B$8189,2,0)</f>
        <v>#N/A</v>
      </c>
      <c r="D1412" s="36">
        <f>+IFERROR(VLOOKUP($A1412,'TASA INTERVENCIÓN'!$A$9:$B$4757,2,0),D1411)</f>
        <v>0.05</v>
      </c>
      <c r="E1412" s="52">
        <v>1.2500000000000001E-2</v>
      </c>
      <c r="F1412">
        <f t="shared" si="295"/>
        <v>3.7037037037037202E-2</v>
      </c>
      <c r="G1412">
        <f t="shared" si="296"/>
        <v>1.0090076915804522</v>
      </c>
      <c r="H1412" s="56">
        <f t="shared" si="300"/>
        <v>26.413380447543375</v>
      </c>
      <c r="I1412" s="55">
        <f t="shared" si="301"/>
        <v>3135.9203930575695</v>
      </c>
      <c r="J1412" s="33">
        <f t="shared" si="297"/>
        <v>3037.4744602125979</v>
      </c>
      <c r="K1412" s="34">
        <f t="shared" si="298"/>
        <v>-18.095539787402231</v>
      </c>
      <c r="L1412" s="32">
        <f t="shared" si="302"/>
        <v>29545400</v>
      </c>
      <c r="M1412" s="32">
        <f t="shared" si="303"/>
        <v>30374744.60212598</v>
      </c>
      <c r="N1412" s="34">
        <f t="shared" si="304"/>
        <v>30555700</v>
      </c>
      <c r="O1412" s="34">
        <f t="shared" si="305"/>
        <v>829344.60212597996</v>
      </c>
      <c r="P1412" s="34">
        <f t="shared" si="306"/>
        <v>1010300</v>
      </c>
      <c r="Q1412" s="60">
        <f t="shared" si="308"/>
        <v>829344.60212597996</v>
      </c>
      <c r="R1412" s="60">
        <f t="shared" si="307"/>
        <v>829344.60212597996</v>
      </c>
      <c r="S1412" s="61">
        <f t="shared" si="299"/>
        <v>2.8070176816898062E-2</v>
      </c>
    </row>
    <row r="1413" spans="1:19" x14ac:dyDescent="0.25">
      <c r="A1413" s="7">
        <v>43044</v>
      </c>
      <c r="B1413" s="9">
        <v>3055.57</v>
      </c>
      <c r="C1413" t="e">
        <f>+VLOOKUP($A1413,'USD X Barril WTI'!$A$6060:$B$8189,2,0)</f>
        <v>#N/A</v>
      </c>
      <c r="D1413" s="36">
        <f>+IFERROR(VLOOKUP($A1413,'TASA INTERVENCIÓN'!$A$9:$B$4757,2,0),D1412)</f>
        <v>0.05</v>
      </c>
      <c r="E1413" s="52">
        <v>1.2500000000000001E-2</v>
      </c>
      <c r="F1413">
        <f t="shared" si="295"/>
        <v>3.7037037037037202E-2</v>
      </c>
      <c r="G1413">
        <f t="shared" si="296"/>
        <v>1.0090076915804522</v>
      </c>
      <c r="H1413" s="56">
        <f t="shared" si="300"/>
        <v>26.413380447543375</v>
      </c>
      <c r="I1413" s="55">
        <f t="shared" si="301"/>
        <v>3135.9203930575695</v>
      </c>
      <c r="J1413" s="33">
        <f t="shared" si="297"/>
        <v>3057.5267380059099</v>
      </c>
      <c r="K1413" s="34">
        <f t="shared" si="298"/>
        <v>1.9567380059097559</v>
      </c>
      <c r="L1413" s="32">
        <f t="shared" si="302"/>
        <v>29743900</v>
      </c>
      <c r="M1413" s="32">
        <f t="shared" si="303"/>
        <v>30575267.380059101</v>
      </c>
      <c r="N1413" s="34">
        <f t="shared" si="304"/>
        <v>30555700</v>
      </c>
      <c r="O1413" s="34">
        <f t="shared" si="305"/>
        <v>831367.38005910069</v>
      </c>
      <c r="P1413" s="34">
        <f t="shared" si="306"/>
        <v>811800</v>
      </c>
      <c r="Q1413" s="60">
        <f t="shared" si="308"/>
        <v>831367.38005910069</v>
      </c>
      <c r="R1413" s="60">
        <f t="shared" si="307"/>
        <v>831367.38005910069</v>
      </c>
      <c r="S1413" s="61">
        <f t="shared" si="299"/>
        <v>2.7950853118088103E-2</v>
      </c>
    </row>
    <row r="1414" spans="1:19" x14ac:dyDescent="0.25">
      <c r="A1414" s="7">
        <v>43045</v>
      </c>
      <c r="B1414" s="8">
        <v>3055.57</v>
      </c>
      <c r="C1414">
        <f>+VLOOKUP($A1414,'USD X Barril WTI'!$A$6060:$B$8189,2,0)</f>
        <v>57.34</v>
      </c>
      <c r="D1414" s="36">
        <f>+IFERROR(VLOOKUP($A1414,'TASA INTERVENCIÓN'!$A$9:$B$4757,2,0),D1413)</f>
        <v>0.05</v>
      </c>
      <c r="E1414" s="52">
        <v>1.2500000000000001E-2</v>
      </c>
      <c r="F1414">
        <f t="shared" si="295"/>
        <v>3.7037037037037202E-2</v>
      </c>
      <c r="G1414">
        <f t="shared" si="296"/>
        <v>1.0090076915804522</v>
      </c>
      <c r="H1414" s="56">
        <f t="shared" si="300"/>
        <v>26.413380447543375</v>
      </c>
      <c r="I1414" s="55">
        <f t="shared" si="301"/>
        <v>3135.9203930575695</v>
      </c>
      <c r="J1414" s="33">
        <f t="shared" si="297"/>
        <v>3057.5267380059099</v>
      </c>
      <c r="K1414" s="34">
        <f t="shared" si="298"/>
        <v>1.9567380059097559</v>
      </c>
      <c r="L1414" s="32">
        <f t="shared" si="302"/>
        <v>29743900</v>
      </c>
      <c r="M1414" s="32">
        <f t="shared" si="303"/>
        <v>30575267.380059101</v>
      </c>
      <c r="N1414" s="34">
        <f t="shared" si="304"/>
        <v>30555700</v>
      </c>
      <c r="O1414" s="34">
        <f t="shared" si="305"/>
        <v>831367.38005910069</v>
      </c>
      <c r="P1414" s="34">
        <f t="shared" si="306"/>
        <v>811800</v>
      </c>
      <c r="Q1414" s="60">
        <f t="shared" si="308"/>
        <v>831367.38005910069</v>
      </c>
      <c r="R1414" s="60">
        <f t="shared" si="307"/>
        <v>831367.38005910069</v>
      </c>
      <c r="S1414" s="61">
        <f t="shared" si="299"/>
        <v>2.7950853118088103E-2</v>
      </c>
    </row>
    <row r="1415" spans="1:19" x14ac:dyDescent="0.25">
      <c r="A1415" s="7">
        <v>43046</v>
      </c>
      <c r="B1415" s="9">
        <v>3055.57</v>
      </c>
      <c r="C1415">
        <f>+VLOOKUP($A1415,'USD X Barril WTI'!$A$6060:$B$8189,2,0)</f>
        <v>57.19</v>
      </c>
      <c r="D1415" s="36">
        <f>+IFERROR(VLOOKUP($A1415,'TASA INTERVENCIÓN'!$A$9:$B$4757,2,0),D1414)</f>
        <v>0.05</v>
      </c>
      <c r="E1415" s="52">
        <v>1.2500000000000001E-2</v>
      </c>
      <c r="F1415">
        <f t="shared" si="295"/>
        <v>3.7037037037037202E-2</v>
      </c>
      <c r="G1415">
        <f t="shared" si="296"/>
        <v>1.0090076915804522</v>
      </c>
      <c r="H1415" s="56">
        <f t="shared" si="300"/>
        <v>26.413380447543375</v>
      </c>
      <c r="I1415" s="55">
        <f t="shared" si="301"/>
        <v>3135.9203930575695</v>
      </c>
      <c r="J1415" s="33">
        <f t="shared" si="297"/>
        <v>3057.5267380059099</v>
      </c>
      <c r="K1415" s="34">
        <f t="shared" si="298"/>
        <v>1.9567380059097559</v>
      </c>
      <c r="L1415" s="32">
        <f t="shared" si="302"/>
        <v>29743900</v>
      </c>
      <c r="M1415" s="32">
        <f t="shared" si="303"/>
        <v>30575267.380059101</v>
      </c>
      <c r="N1415" s="34">
        <f t="shared" si="304"/>
        <v>30555700</v>
      </c>
      <c r="O1415" s="34">
        <f t="shared" si="305"/>
        <v>831367.38005910069</v>
      </c>
      <c r="P1415" s="34">
        <f t="shared" si="306"/>
        <v>811800</v>
      </c>
      <c r="Q1415" s="60">
        <f t="shared" si="308"/>
        <v>831367.38005910069</v>
      </c>
      <c r="R1415" s="60">
        <f t="shared" si="307"/>
        <v>831367.38005910069</v>
      </c>
      <c r="S1415" s="61">
        <f t="shared" si="299"/>
        <v>2.7950853118088103E-2</v>
      </c>
    </row>
    <row r="1416" spans="1:19" x14ac:dyDescent="0.25">
      <c r="A1416" s="7">
        <v>43047</v>
      </c>
      <c r="B1416" s="8">
        <v>3026.94</v>
      </c>
      <c r="C1416">
        <f>+VLOOKUP($A1416,'USD X Barril WTI'!$A$6060:$B$8189,2,0)</f>
        <v>56.82</v>
      </c>
      <c r="D1416" s="36">
        <f>+IFERROR(VLOOKUP($A1416,'TASA INTERVENCIÓN'!$A$9:$B$4757,2,0),D1415)</f>
        <v>0.05</v>
      </c>
      <c r="E1416" s="52">
        <v>1.2500000000000001E-2</v>
      </c>
      <c r="F1416">
        <f t="shared" ref="F1416:F1479" si="309">((1+D1416)/(1+E1416))-1</f>
        <v>3.7037037037037202E-2</v>
      </c>
      <c r="G1416">
        <f t="shared" ref="G1416:G1479" si="310">+(1+F1416)^(90/365)</f>
        <v>1.0090076915804522</v>
      </c>
      <c r="H1416" s="56">
        <f t="shared" si="300"/>
        <v>26.413380447543375</v>
      </c>
      <c r="I1416" s="55">
        <f t="shared" si="301"/>
        <v>3107.0325028476209</v>
      </c>
      <c r="J1416" s="33">
        <f t="shared" si="297"/>
        <v>3057.5267380059099</v>
      </c>
      <c r="K1416" s="34">
        <f t="shared" si="298"/>
        <v>30.586738005909865</v>
      </c>
      <c r="L1416" s="32">
        <f t="shared" si="302"/>
        <v>29743900</v>
      </c>
      <c r="M1416" s="32">
        <f t="shared" si="303"/>
        <v>30575267.380059101</v>
      </c>
      <c r="N1416" s="34">
        <f t="shared" si="304"/>
        <v>30269400</v>
      </c>
      <c r="O1416" s="34">
        <f t="shared" si="305"/>
        <v>831367.38005910069</v>
      </c>
      <c r="P1416" s="34">
        <f t="shared" si="306"/>
        <v>525500</v>
      </c>
      <c r="Q1416" s="60">
        <f t="shared" si="308"/>
        <v>831367.38005910069</v>
      </c>
      <c r="R1416" s="60">
        <f t="shared" si="307"/>
        <v>831367.38005910069</v>
      </c>
      <c r="S1416" s="61">
        <f t="shared" si="299"/>
        <v>2.7950853118088103E-2</v>
      </c>
    </row>
    <row r="1417" spans="1:19" x14ac:dyDescent="0.25">
      <c r="A1417" s="7">
        <v>43048</v>
      </c>
      <c r="B1417" s="9">
        <v>3017.78</v>
      </c>
      <c r="C1417">
        <f>+VLOOKUP($A1417,'USD X Barril WTI'!$A$6060:$B$8189,2,0)</f>
        <v>57.16</v>
      </c>
      <c r="D1417" s="36">
        <f>+IFERROR(VLOOKUP($A1417,'TASA INTERVENCIÓN'!$A$9:$B$4757,2,0),D1416)</f>
        <v>0.05</v>
      </c>
      <c r="E1417" s="52">
        <v>1.2500000000000001E-2</v>
      </c>
      <c r="F1417">
        <f t="shared" si="309"/>
        <v>3.7037037037037202E-2</v>
      </c>
      <c r="G1417">
        <f t="shared" si="310"/>
        <v>1.0090076915804522</v>
      </c>
      <c r="H1417" s="56">
        <f t="shared" si="300"/>
        <v>26.413380447543375</v>
      </c>
      <c r="I1417" s="55">
        <f t="shared" si="301"/>
        <v>3097.7899923927444</v>
      </c>
      <c r="J1417" s="33">
        <f t="shared" si="297"/>
        <v>3077.9628881196986</v>
      </c>
      <c r="K1417" s="34">
        <f t="shared" si="298"/>
        <v>60.182888119698418</v>
      </c>
      <c r="L1417" s="32">
        <f t="shared" si="302"/>
        <v>29946200</v>
      </c>
      <c r="M1417" s="32">
        <f t="shared" si="303"/>
        <v>30779628.881196987</v>
      </c>
      <c r="N1417" s="34">
        <f t="shared" si="304"/>
        <v>30177800.000000004</v>
      </c>
      <c r="O1417" s="34">
        <f t="shared" si="305"/>
        <v>833428.88119698688</v>
      </c>
      <c r="P1417" s="34">
        <f t="shared" si="306"/>
        <v>231600.00000000373</v>
      </c>
      <c r="Q1417" s="60">
        <f t="shared" si="308"/>
        <v>833428.88119698688</v>
      </c>
      <c r="R1417" s="60">
        <f t="shared" si="307"/>
        <v>833428.88119698688</v>
      </c>
      <c r="S1417" s="61">
        <f t="shared" si="299"/>
        <v>2.783087273834366E-2</v>
      </c>
    </row>
    <row r="1418" spans="1:19" x14ac:dyDescent="0.25">
      <c r="A1418" s="7">
        <v>43049</v>
      </c>
      <c r="B1418" s="8">
        <v>3015.52</v>
      </c>
      <c r="C1418">
        <f>+VLOOKUP($A1418,'USD X Barril WTI'!$A$6060:$B$8189,2,0)</f>
        <v>56.75</v>
      </c>
      <c r="D1418" s="36">
        <f>+IFERROR(VLOOKUP($A1418,'TASA INTERVENCIÓN'!$A$9:$B$4757,2,0),D1417)</f>
        <v>0.05</v>
      </c>
      <c r="E1418" s="52">
        <v>1.2500000000000001E-2</v>
      </c>
      <c r="F1418">
        <f t="shared" si="309"/>
        <v>3.7037037037037202E-2</v>
      </c>
      <c r="G1418">
        <f t="shared" si="310"/>
        <v>1.0090076915804522</v>
      </c>
      <c r="H1418" s="56">
        <f t="shared" si="300"/>
        <v>26.413380447543375</v>
      </c>
      <c r="I1418" s="55">
        <f t="shared" si="301"/>
        <v>3095.509635009772</v>
      </c>
      <c r="J1418" s="33">
        <f t="shared" si="297"/>
        <v>3094.6512321572563</v>
      </c>
      <c r="K1418" s="34">
        <f t="shared" si="298"/>
        <v>79.131232157256363</v>
      </c>
      <c r="L1418" s="32">
        <f t="shared" si="302"/>
        <v>30111400</v>
      </c>
      <c r="M1418" s="32">
        <f t="shared" si="303"/>
        <v>30946512.321572565</v>
      </c>
      <c r="N1418" s="34">
        <f t="shared" si="304"/>
        <v>30155200</v>
      </c>
      <c r="O1418" s="34">
        <f t="shared" si="305"/>
        <v>835112.32157256454</v>
      </c>
      <c r="P1418" s="34">
        <f t="shared" si="306"/>
        <v>43800</v>
      </c>
      <c r="Q1418" s="60">
        <f t="shared" si="308"/>
        <v>835112.32157256454</v>
      </c>
      <c r="R1418" s="60">
        <f t="shared" si="307"/>
        <v>835112.32157256454</v>
      </c>
      <c r="S1418" s="61">
        <f t="shared" si="299"/>
        <v>2.7734091459466002E-2</v>
      </c>
    </row>
    <row r="1419" spans="1:19" x14ac:dyDescent="0.25">
      <c r="A1419" s="7">
        <v>43050</v>
      </c>
      <c r="B1419" s="9">
        <v>3004.88</v>
      </c>
      <c r="C1419" t="e">
        <f>+VLOOKUP($A1419,'USD X Barril WTI'!$A$6060:$B$8189,2,0)</f>
        <v>#N/A</v>
      </c>
      <c r="D1419" s="36">
        <f>+IFERROR(VLOOKUP($A1419,'TASA INTERVENCIÓN'!$A$9:$B$4757,2,0),D1418)</f>
        <v>0.05</v>
      </c>
      <c r="E1419" s="52">
        <v>1.2500000000000001E-2</v>
      </c>
      <c r="F1419">
        <f t="shared" si="309"/>
        <v>3.7037037037037202E-2</v>
      </c>
      <c r="G1419">
        <f t="shared" si="310"/>
        <v>1.0090076915804522</v>
      </c>
      <c r="H1419" s="56">
        <f t="shared" si="300"/>
        <v>26.413380447543375</v>
      </c>
      <c r="I1419" s="55">
        <f t="shared" si="301"/>
        <v>3084.7737931713564</v>
      </c>
      <c r="J1419" s="33">
        <f t="shared" si="297"/>
        <v>3078.1952318926187</v>
      </c>
      <c r="K1419" s="34">
        <f t="shared" si="298"/>
        <v>73.315231892618613</v>
      </c>
      <c r="L1419" s="32">
        <f t="shared" si="302"/>
        <v>29948500</v>
      </c>
      <c r="M1419" s="32">
        <f t="shared" si="303"/>
        <v>30781952.318926185</v>
      </c>
      <c r="N1419" s="34">
        <f t="shared" si="304"/>
        <v>30048800</v>
      </c>
      <c r="O1419" s="34">
        <f t="shared" si="305"/>
        <v>833452.31892618537</v>
      </c>
      <c r="P1419" s="34">
        <f t="shared" si="306"/>
        <v>100300</v>
      </c>
      <c r="Q1419" s="60">
        <f t="shared" si="308"/>
        <v>833452.31892618537</v>
      </c>
      <c r="R1419" s="60">
        <f t="shared" si="307"/>
        <v>833452.31892618537</v>
      </c>
      <c r="S1419" s="61">
        <f t="shared" si="299"/>
        <v>2.7829517970054774E-2</v>
      </c>
    </row>
    <row r="1420" spans="1:19" x14ac:dyDescent="0.25">
      <c r="A1420" s="7">
        <v>43051</v>
      </c>
      <c r="B1420" s="8">
        <v>3004.88</v>
      </c>
      <c r="C1420" t="e">
        <f>+VLOOKUP($A1420,'USD X Barril WTI'!$A$6060:$B$8189,2,0)</f>
        <v>#N/A</v>
      </c>
      <c r="D1420" s="36">
        <f>+IFERROR(VLOOKUP($A1420,'TASA INTERVENCIÓN'!$A$9:$B$4757,2,0),D1419)</f>
        <v>0.05</v>
      </c>
      <c r="E1420" s="52">
        <v>1.2500000000000001E-2</v>
      </c>
      <c r="F1420">
        <f t="shared" si="309"/>
        <v>3.7037037037037202E-2</v>
      </c>
      <c r="G1420">
        <f t="shared" si="310"/>
        <v>1.0090076915804522</v>
      </c>
      <c r="H1420" s="56">
        <f t="shared" si="300"/>
        <v>26.413380447543375</v>
      </c>
      <c r="I1420" s="55">
        <f t="shared" si="301"/>
        <v>3084.7737931713564</v>
      </c>
      <c r="J1420" s="33">
        <f t="shared" si="297"/>
        <v>3068.2347553665704</v>
      </c>
      <c r="K1420" s="34">
        <f t="shared" si="298"/>
        <v>63.354755366570316</v>
      </c>
      <c r="L1420" s="32">
        <f t="shared" si="302"/>
        <v>29849899.999999996</v>
      </c>
      <c r="M1420" s="32">
        <f t="shared" si="303"/>
        <v>30682347.553665705</v>
      </c>
      <c r="N1420" s="34">
        <f t="shared" si="304"/>
        <v>30048800</v>
      </c>
      <c r="O1420" s="34">
        <f t="shared" si="305"/>
        <v>832447.55366570875</v>
      </c>
      <c r="P1420" s="34">
        <f t="shared" si="306"/>
        <v>198900.00000000373</v>
      </c>
      <c r="Q1420" s="60">
        <f t="shared" si="308"/>
        <v>832447.55366570875</v>
      </c>
      <c r="R1420" s="60">
        <f t="shared" si="307"/>
        <v>832447.55366570875</v>
      </c>
      <c r="S1420" s="61">
        <f t="shared" si="299"/>
        <v>2.7887783666468192E-2</v>
      </c>
    </row>
    <row r="1421" spans="1:19" x14ac:dyDescent="0.25">
      <c r="A1421" s="7">
        <v>43052</v>
      </c>
      <c r="B1421" s="9">
        <v>3004.88</v>
      </c>
      <c r="C1421">
        <f>+VLOOKUP($A1421,'USD X Barril WTI'!$A$6060:$B$8189,2,0)</f>
        <v>56.77</v>
      </c>
      <c r="D1421" s="36">
        <f>+IFERROR(VLOOKUP($A1421,'TASA INTERVENCIÓN'!$A$9:$B$4757,2,0),D1420)</f>
        <v>0.05</v>
      </c>
      <c r="E1421" s="52">
        <v>1.2500000000000001E-2</v>
      </c>
      <c r="F1421">
        <f t="shared" si="309"/>
        <v>3.7037037037037202E-2</v>
      </c>
      <c r="G1421">
        <f t="shared" si="310"/>
        <v>1.0090076915804522</v>
      </c>
      <c r="H1421" s="56">
        <f t="shared" si="300"/>
        <v>26.413380447543375</v>
      </c>
      <c r="I1421" s="55">
        <f t="shared" si="301"/>
        <v>3084.7737931713564</v>
      </c>
      <c r="J1421" s="33">
        <f t="shared" si="297"/>
        <v>3068.2347553665704</v>
      </c>
      <c r="K1421" s="34">
        <f t="shared" si="298"/>
        <v>63.354755366570316</v>
      </c>
      <c r="L1421" s="32">
        <f t="shared" si="302"/>
        <v>29849899.999999996</v>
      </c>
      <c r="M1421" s="32">
        <f t="shared" si="303"/>
        <v>30682347.553665705</v>
      </c>
      <c r="N1421" s="34">
        <f t="shared" si="304"/>
        <v>30048800</v>
      </c>
      <c r="O1421" s="34">
        <f t="shared" si="305"/>
        <v>832447.55366570875</v>
      </c>
      <c r="P1421" s="34">
        <f t="shared" si="306"/>
        <v>198900.00000000373</v>
      </c>
      <c r="Q1421" s="60">
        <f t="shared" si="308"/>
        <v>832447.55366570875</v>
      </c>
      <c r="R1421" s="60">
        <f t="shared" si="307"/>
        <v>832447.55366570875</v>
      </c>
      <c r="S1421" s="61">
        <f t="shared" si="299"/>
        <v>2.7887783666468192E-2</v>
      </c>
    </row>
    <row r="1422" spans="1:19" x14ac:dyDescent="0.25">
      <c r="A1422" s="7">
        <v>43053</v>
      </c>
      <c r="B1422" s="8">
        <v>3004.88</v>
      </c>
      <c r="C1422">
        <f>+VLOOKUP($A1422,'USD X Barril WTI'!$A$6060:$B$8189,2,0)</f>
        <v>55.67</v>
      </c>
      <c r="D1422" s="36">
        <f>+IFERROR(VLOOKUP($A1422,'TASA INTERVENCIÓN'!$A$9:$B$4757,2,0),D1421)</f>
        <v>0.05</v>
      </c>
      <c r="E1422" s="52">
        <v>1.2500000000000001E-2</v>
      </c>
      <c r="F1422">
        <f t="shared" si="309"/>
        <v>3.7037037037037202E-2</v>
      </c>
      <c r="G1422">
        <f t="shared" si="310"/>
        <v>1.0090076915804522</v>
      </c>
      <c r="H1422" s="56">
        <f t="shared" si="300"/>
        <v>26.413380447543375</v>
      </c>
      <c r="I1422" s="55">
        <f t="shared" si="301"/>
        <v>3084.7737931713564</v>
      </c>
      <c r="J1422" s="33">
        <f t="shared" si="297"/>
        <v>3068.2347553665704</v>
      </c>
      <c r="K1422" s="34">
        <f t="shared" si="298"/>
        <v>63.354755366570316</v>
      </c>
      <c r="L1422" s="32">
        <f t="shared" si="302"/>
        <v>29849899.999999996</v>
      </c>
      <c r="M1422" s="32">
        <f t="shared" si="303"/>
        <v>30682347.553665705</v>
      </c>
      <c r="N1422" s="34">
        <f t="shared" si="304"/>
        <v>30048800</v>
      </c>
      <c r="O1422" s="34">
        <f t="shared" si="305"/>
        <v>832447.55366570875</v>
      </c>
      <c r="P1422" s="34">
        <f t="shared" si="306"/>
        <v>198900.00000000373</v>
      </c>
      <c r="Q1422" s="60">
        <f t="shared" si="308"/>
        <v>832447.55366570875</v>
      </c>
      <c r="R1422" s="60">
        <f t="shared" si="307"/>
        <v>832447.55366570875</v>
      </c>
      <c r="S1422" s="61">
        <f t="shared" si="299"/>
        <v>2.7887783666468192E-2</v>
      </c>
    </row>
    <row r="1423" spans="1:19" x14ac:dyDescent="0.25">
      <c r="A1423" s="7">
        <v>43054</v>
      </c>
      <c r="B1423" s="9">
        <v>3016.7</v>
      </c>
      <c r="C1423">
        <f>+VLOOKUP($A1423,'USD X Barril WTI'!$A$6060:$B$8189,2,0)</f>
        <v>55.28</v>
      </c>
      <c r="D1423" s="36">
        <f>+IFERROR(VLOOKUP($A1423,'TASA INTERVENCIÓN'!$A$9:$B$4757,2,0),D1422)</f>
        <v>0.05</v>
      </c>
      <c r="E1423" s="52">
        <v>1.2500000000000001E-2</v>
      </c>
      <c r="F1423">
        <f t="shared" si="309"/>
        <v>3.7037037037037202E-2</v>
      </c>
      <c r="G1423">
        <f t="shared" si="310"/>
        <v>1.0090076915804522</v>
      </c>
      <c r="H1423" s="56">
        <f t="shared" si="300"/>
        <v>26.413380447543375</v>
      </c>
      <c r="I1423" s="55">
        <f t="shared" si="301"/>
        <v>3096.7002640858368</v>
      </c>
      <c r="J1423" s="33">
        <f t="shared" si="297"/>
        <v>3049.5967440171189</v>
      </c>
      <c r="K1423" s="34">
        <f t="shared" si="298"/>
        <v>32.89674401711909</v>
      </c>
      <c r="L1423" s="32">
        <f t="shared" si="302"/>
        <v>29665400</v>
      </c>
      <c r="M1423" s="32">
        <f t="shared" si="303"/>
        <v>30495967.44017119</v>
      </c>
      <c r="N1423" s="34">
        <f t="shared" si="304"/>
        <v>30167000</v>
      </c>
      <c r="O1423" s="34">
        <f t="shared" si="305"/>
        <v>830567.44017118961</v>
      </c>
      <c r="P1423" s="34">
        <f t="shared" si="306"/>
        <v>501600</v>
      </c>
      <c r="Q1423" s="60">
        <f t="shared" si="308"/>
        <v>830567.44017118961</v>
      </c>
      <c r="R1423" s="60">
        <f t="shared" si="307"/>
        <v>830567.44017118961</v>
      </c>
      <c r="S1423" s="61">
        <f t="shared" si="299"/>
        <v>2.7997850700519446E-2</v>
      </c>
    </row>
    <row r="1424" spans="1:19" x14ac:dyDescent="0.25">
      <c r="A1424" s="7">
        <v>43055</v>
      </c>
      <c r="B1424" s="8">
        <v>3023.88</v>
      </c>
      <c r="C1424">
        <f>+VLOOKUP($A1424,'USD X Barril WTI'!$A$6060:$B$8189,2,0)</f>
        <v>55.14</v>
      </c>
      <c r="D1424" s="36">
        <f>+IFERROR(VLOOKUP($A1424,'TASA INTERVENCIÓN'!$A$9:$B$4757,2,0),D1423)</f>
        <v>0.05</v>
      </c>
      <c r="E1424" s="52">
        <v>1.2500000000000001E-2</v>
      </c>
      <c r="F1424">
        <f t="shared" si="309"/>
        <v>3.7037037037037202E-2</v>
      </c>
      <c r="G1424">
        <f t="shared" si="310"/>
        <v>1.0090076915804522</v>
      </c>
      <c r="H1424" s="56">
        <f t="shared" si="300"/>
        <v>26.413380447543375</v>
      </c>
      <c r="I1424" s="55">
        <f t="shared" si="301"/>
        <v>3103.944939311385</v>
      </c>
      <c r="J1424" s="33">
        <f t="shared" si="297"/>
        <v>3057.8398970041935</v>
      </c>
      <c r="K1424" s="34">
        <f t="shared" si="298"/>
        <v>33.959897004193408</v>
      </c>
      <c r="L1424" s="32">
        <f t="shared" si="302"/>
        <v>29747000</v>
      </c>
      <c r="M1424" s="32">
        <f t="shared" si="303"/>
        <v>30578398.970041934</v>
      </c>
      <c r="N1424" s="34">
        <f t="shared" si="304"/>
        <v>30238800</v>
      </c>
      <c r="O1424" s="34">
        <f t="shared" si="305"/>
        <v>831398.9700419344</v>
      </c>
      <c r="P1424" s="34">
        <f t="shared" si="306"/>
        <v>491800</v>
      </c>
      <c r="Q1424" s="60">
        <f t="shared" si="308"/>
        <v>831398.9700419344</v>
      </c>
      <c r="R1424" s="60">
        <f t="shared" si="307"/>
        <v>831398.9700419344</v>
      </c>
      <c r="S1424" s="61">
        <f t="shared" si="299"/>
        <v>2.7949002253737667E-2</v>
      </c>
    </row>
    <row r="1425" spans="1:19" x14ac:dyDescent="0.25">
      <c r="A1425" s="7">
        <v>43056</v>
      </c>
      <c r="B1425" s="9">
        <v>3015.79</v>
      </c>
      <c r="C1425">
        <f>+VLOOKUP($A1425,'USD X Barril WTI'!$A$6060:$B$8189,2,0)</f>
        <v>56.21</v>
      </c>
      <c r="D1425" s="36">
        <f>+IFERROR(VLOOKUP($A1425,'TASA INTERVENCIÓN'!$A$9:$B$4757,2,0),D1424)</f>
        <v>0.05</v>
      </c>
      <c r="E1425" s="52">
        <v>1.2500000000000001E-2</v>
      </c>
      <c r="F1425">
        <f t="shared" si="309"/>
        <v>3.7037037037037202E-2</v>
      </c>
      <c r="G1425">
        <f t="shared" si="310"/>
        <v>1.0090076915804522</v>
      </c>
      <c r="H1425" s="56">
        <f t="shared" si="300"/>
        <v>26.413380447543375</v>
      </c>
      <c r="I1425" s="55">
        <f t="shared" si="301"/>
        <v>3095.782067086499</v>
      </c>
      <c r="J1425" s="33">
        <f t="shared" si="297"/>
        <v>3050.3846924644131</v>
      </c>
      <c r="K1425" s="34">
        <f t="shared" si="298"/>
        <v>34.594692464413129</v>
      </c>
      <c r="L1425" s="32">
        <f t="shared" si="302"/>
        <v>29673200</v>
      </c>
      <c r="M1425" s="32">
        <f t="shared" si="303"/>
        <v>30503846.924644131</v>
      </c>
      <c r="N1425" s="34">
        <f t="shared" si="304"/>
        <v>30157900</v>
      </c>
      <c r="O1425" s="34">
        <f t="shared" si="305"/>
        <v>830646.92464413121</v>
      </c>
      <c r="P1425" s="34">
        <f t="shared" si="306"/>
        <v>484700</v>
      </c>
      <c r="Q1425" s="60">
        <f t="shared" si="308"/>
        <v>830646.92464413121</v>
      </c>
      <c r="R1425" s="60">
        <f t="shared" si="307"/>
        <v>830646.92464413121</v>
      </c>
      <c r="S1425" s="61">
        <f t="shared" si="299"/>
        <v>2.799316975062114E-2</v>
      </c>
    </row>
    <row r="1426" spans="1:19" x14ac:dyDescent="0.25">
      <c r="A1426" s="7">
        <v>43057</v>
      </c>
      <c r="B1426" s="8">
        <v>3003.19</v>
      </c>
      <c r="C1426" t="e">
        <f>+VLOOKUP($A1426,'USD X Barril WTI'!$A$6060:$B$8189,2,0)</f>
        <v>#N/A</v>
      </c>
      <c r="D1426" s="36">
        <f>+IFERROR(VLOOKUP($A1426,'TASA INTERVENCIÓN'!$A$9:$B$4757,2,0),D1425)</f>
        <v>0.05</v>
      </c>
      <c r="E1426" s="52">
        <v>1.2500000000000001E-2</v>
      </c>
      <c r="F1426">
        <f t="shared" si="309"/>
        <v>3.7037037037037202E-2</v>
      </c>
      <c r="G1426">
        <f t="shared" si="310"/>
        <v>1.0090076915804522</v>
      </c>
      <c r="H1426" s="56">
        <f t="shared" si="300"/>
        <v>26.413380447543375</v>
      </c>
      <c r="I1426" s="55">
        <f t="shared" si="301"/>
        <v>3083.0685701725852</v>
      </c>
      <c r="J1426" s="33">
        <f t="shared" si="297"/>
        <v>3063.2242113940351</v>
      </c>
      <c r="K1426" s="34">
        <f t="shared" si="298"/>
        <v>60.034211394035083</v>
      </c>
      <c r="L1426" s="32">
        <f t="shared" si="302"/>
        <v>29800300.000000004</v>
      </c>
      <c r="M1426" s="32">
        <f t="shared" si="303"/>
        <v>30632242.113940351</v>
      </c>
      <c r="N1426" s="34">
        <f t="shared" si="304"/>
        <v>30031900</v>
      </c>
      <c r="O1426" s="34">
        <f t="shared" si="305"/>
        <v>831942.11394034699</v>
      </c>
      <c r="P1426" s="34">
        <f t="shared" si="306"/>
        <v>231599.99999999627</v>
      </c>
      <c r="Q1426" s="60">
        <f t="shared" si="308"/>
        <v>831942.11394034699</v>
      </c>
      <c r="R1426" s="60">
        <f t="shared" si="307"/>
        <v>831942.11394034699</v>
      </c>
      <c r="S1426" s="61">
        <f t="shared" si="299"/>
        <v>2.7917239555989265E-2</v>
      </c>
    </row>
    <row r="1427" spans="1:19" x14ac:dyDescent="0.25">
      <c r="A1427" s="7">
        <v>43058</v>
      </c>
      <c r="B1427" s="9">
        <v>3003.19</v>
      </c>
      <c r="C1427" t="e">
        <f>+VLOOKUP($A1427,'USD X Barril WTI'!$A$6060:$B$8189,2,0)</f>
        <v>#N/A</v>
      </c>
      <c r="D1427" s="36">
        <f>+IFERROR(VLOOKUP($A1427,'TASA INTERVENCIÓN'!$A$9:$B$4757,2,0),D1426)</f>
        <v>0.05</v>
      </c>
      <c r="E1427" s="52">
        <v>1.2500000000000001E-2</v>
      </c>
      <c r="F1427">
        <f t="shared" si="309"/>
        <v>3.7037037037037202E-2</v>
      </c>
      <c r="G1427">
        <f t="shared" si="310"/>
        <v>1.0090076915804522</v>
      </c>
      <c r="H1427" s="56">
        <f t="shared" si="300"/>
        <v>26.413380447543375</v>
      </c>
      <c r="I1427" s="55">
        <f t="shared" si="301"/>
        <v>3083.0685701725852</v>
      </c>
      <c r="J1427" s="33">
        <f t="shared" si="297"/>
        <v>3077.7305443467785</v>
      </c>
      <c r="K1427" s="34">
        <f t="shared" si="298"/>
        <v>74.540544346778461</v>
      </c>
      <c r="L1427" s="32">
        <f t="shared" si="302"/>
        <v>29943900</v>
      </c>
      <c r="M1427" s="32">
        <f t="shared" si="303"/>
        <v>30777305.443467785</v>
      </c>
      <c r="N1427" s="34">
        <f t="shared" si="304"/>
        <v>30031900</v>
      </c>
      <c r="O1427" s="34">
        <f t="shared" si="305"/>
        <v>833405.44346778467</v>
      </c>
      <c r="P1427" s="34">
        <f t="shared" si="306"/>
        <v>88000</v>
      </c>
      <c r="Q1427" s="60">
        <f t="shared" si="308"/>
        <v>833405.44346778467</v>
      </c>
      <c r="R1427" s="60">
        <f t="shared" si="307"/>
        <v>833405.44346778467</v>
      </c>
      <c r="S1427" s="61">
        <f t="shared" si="299"/>
        <v>2.7832227714752744E-2</v>
      </c>
    </row>
    <row r="1428" spans="1:19" x14ac:dyDescent="0.25">
      <c r="A1428" s="7">
        <v>43059</v>
      </c>
      <c r="B1428" s="8">
        <v>3003.19</v>
      </c>
      <c r="C1428">
        <f>+VLOOKUP($A1428,'USD X Barril WTI'!$A$6060:$B$8189,2,0)</f>
        <v>56.21</v>
      </c>
      <c r="D1428" s="36">
        <f>+IFERROR(VLOOKUP($A1428,'TASA INTERVENCIÓN'!$A$9:$B$4757,2,0),D1427)</f>
        <v>0.05</v>
      </c>
      <c r="E1428" s="52">
        <v>1.2500000000000001E-2</v>
      </c>
      <c r="F1428">
        <f t="shared" si="309"/>
        <v>3.7037037037037202E-2</v>
      </c>
      <c r="G1428">
        <f t="shared" si="310"/>
        <v>1.0090076915804522</v>
      </c>
      <c r="H1428" s="56">
        <f t="shared" si="300"/>
        <v>26.413380447543375</v>
      </c>
      <c r="I1428" s="55">
        <f t="shared" si="301"/>
        <v>3083.0685701725852</v>
      </c>
      <c r="J1428" s="33">
        <f t="shared" si="297"/>
        <v>3077.7305443467785</v>
      </c>
      <c r="K1428" s="34">
        <f t="shared" si="298"/>
        <v>74.540544346778461</v>
      </c>
      <c r="L1428" s="32">
        <f t="shared" si="302"/>
        <v>29943900</v>
      </c>
      <c r="M1428" s="32">
        <f t="shared" si="303"/>
        <v>30777305.443467785</v>
      </c>
      <c r="N1428" s="34">
        <f t="shared" si="304"/>
        <v>30031900</v>
      </c>
      <c r="O1428" s="34">
        <f t="shared" si="305"/>
        <v>833405.44346778467</v>
      </c>
      <c r="P1428" s="34">
        <f t="shared" si="306"/>
        <v>88000</v>
      </c>
      <c r="Q1428" s="60">
        <f t="shared" si="308"/>
        <v>833405.44346778467</v>
      </c>
      <c r="R1428" s="60">
        <f t="shared" si="307"/>
        <v>833405.44346778467</v>
      </c>
      <c r="S1428" s="61">
        <f t="shared" si="299"/>
        <v>2.7832227714752744E-2</v>
      </c>
    </row>
    <row r="1429" spans="1:19" x14ac:dyDescent="0.25">
      <c r="A1429" s="7">
        <v>43060</v>
      </c>
      <c r="B1429" s="9">
        <v>3011.32</v>
      </c>
      <c r="C1429">
        <f>+VLOOKUP($A1429,'USD X Barril WTI'!$A$6060:$B$8189,2,0)</f>
        <v>56.84</v>
      </c>
      <c r="D1429" s="36">
        <f>+IFERROR(VLOOKUP($A1429,'TASA INTERVENCIÓN'!$A$9:$B$4757,2,0),D1428)</f>
        <v>0.05</v>
      </c>
      <c r="E1429" s="52">
        <v>1.2500000000000001E-2</v>
      </c>
      <c r="F1429">
        <f t="shared" si="309"/>
        <v>3.7037037037037202E-2</v>
      </c>
      <c r="G1429">
        <f t="shared" si="310"/>
        <v>1.0090076915804522</v>
      </c>
      <c r="H1429" s="56">
        <f t="shared" si="300"/>
        <v>26.413380447543375</v>
      </c>
      <c r="I1429" s="55">
        <f t="shared" si="301"/>
        <v>3091.2718027051346</v>
      </c>
      <c r="J1429" s="33">
        <f t="shared" si="297"/>
        <v>3077.7305443467785</v>
      </c>
      <c r="K1429" s="34">
        <f t="shared" si="298"/>
        <v>66.410544346778352</v>
      </c>
      <c r="L1429" s="32">
        <f t="shared" si="302"/>
        <v>29943900</v>
      </c>
      <c r="M1429" s="32">
        <f t="shared" si="303"/>
        <v>30777305.443467785</v>
      </c>
      <c r="N1429" s="34">
        <f t="shared" si="304"/>
        <v>30113200</v>
      </c>
      <c r="O1429" s="34">
        <f t="shared" si="305"/>
        <v>833405.44346778467</v>
      </c>
      <c r="P1429" s="34">
        <f t="shared" si="306"/>
        <v>169300</v>
      </c>
      <c r="Q1429" s="60">
        <f t="shared" si="308"/>
        <v>833405.44346778467</v>
      </c>
      <c r="R1429" s="60">
        <f t="shared" si="307"/>
        <v>833405.44346778467</v>
      </c>
      <c r="S1429" s="61">
        <f t="shared" si="299"/>
        <v>2.7832227714752744E-2</v>
      </c>
    </row>
    <row r="1430" spans="1:19" x14ac:dyDescent="0.25">
      <c r="A1430" s="7">
        <v>43061</v>
      </c>
      <c r="B1430" s="8">
        <v>3001.07</v>
      </c>
      <c r="C1430">
        <f>+VLOOKUP($A1430,'USD X Barril WTI'!$A$6060:$B$8189,2,0)</f>
        <v>57.88</v>
      </c>
      <c r="D1430" s="36">
        <f>+IFERROR(VLOOKUP($A1430,'TASA INTERVENCIÓN'!$A$9:$B$4757,2,0),D1429)</f>
        <v>0.05</v>
      </c>
      <c r="E1430" s="52">
        <v>1.2500000000000001E-2</v>
      </c>
      <c r="F1430">
        <f t="shared" si="309"/>
        <v>3.7037037037037202E-2</v>
      </c>
      <c r="G1430">
        <f t="shared" si="310"/>
        <v>1.0090076915804522</v>
      </c>
      <c r="H1430" s="56">
        <f t="shared" si="300"/>
        <v>26.413380447543375</v>
      </c>
      <c r="I1430" s="55">
        <f t="shared" si="301"/>
        <v>3080.9294738664348</v>
      </c>
      <c r="J1430" s="33">
        <f t="shared" si="297"/>
        <v>3077.7305443467785</v>
      </c>
      <c r="K1430" s="34">
        <f t="shared" si="298"/>
        <v>76.660544346778352</v>
      </c>
      <c r="L1430" s="32">
        <f t="shared" si="302"/>
        <v>29943900</v>
      </c>
      <c r="M1430" s="32">
        <f t="shared" si="303"/>
        <v>30777305.443467785</v>
      </c>
      <c r="N1430" s="34">
        <f t="shared" si="304"/>
        <v>30010700</v>
      </c>
      <c r="O1430" s="34">
        <f t="shared" si="305"/>
        <v>833405.44346778467</v>
      </c>
      <c r="P1430" s="34">
        <f t="shared" si="306"/>
        <v>66800</v>
      </c>
      <c r="Q1430" s="60">
        <f t="shared" si="308"/>
        <v>833405.44346778467</v>
      </c>
      <c r="R1430" s="60">
        <f t="shared" si="307"/>
        <v>833405.44346778467</v>
      </c>
      <c r="S1430" s="61">
        <f t="shared" si="299"/>
        <v>2.7832227714752744E-2</v>
      </c>
    </row>
    <row r="1431" spans="1:19" x14ac:dyDescent="0.25">
      <c r="A1431" s="7">
        <v>43062</v>
      </c>
      <c r="B1431" s="9">
        <v>2982.73</v>
      </c>
      <c r="C1431" t="e">
        <f>+VLOOKUP($A1431,'USD X Barril WTI'!$A$6060:$B$8189,2,0)</f>
        <v>#N/A</v>
      </c>
      <c r="D1431" s="36">
        <f>+IFERROR(VLOOKUP($A1431,'TASA INTERVENCIÓN'!$A$9:$B$4757,2,0),D1430)</f>
        <v>0.05</v>
      </c>
      <c r="E1431" s="52">
        <v>1.2500000000000001E-2</v>
      </c>
      <c r="F1431">
        <f t="shared" si="309"/>
        <v>3.7037037037037202E-2</v>
      </c>
      <c r="G1431">
        <f t="shared" si="310"/>
        <v>1.0090076915804522</v>
      </c>
      <c r="H1431" s="56">
        <f t="shared" si="300"/>
        <v>26.413380447543375</v>
      </c>
      <c r="I1431" s="55">
        <f t="shared" si="301"/>
        <v>3062.4242728028494</v>
      </c>
      <c r="J1431" s="33">
        <f t="shared" si="297"/>
        <v>3070.0935055499303</v>
      </c>
      <c r="K1431" s="34">
        <f t="shared" si="298"/>
        <v>87.363505549930323</v>
      </c>
      <c r="L1431" s="32">
        <f t="shared" si="302"/>
        <v>29868300</v>
      </c>
      <c r="M1431" s="32">
        <f t="shared" si="303"/>
        <v>30700935.055499304</v>
      </c>
      <c r="N1431" s="34">
        <f t="shared" si="304"/>
        <v>29827300</v>
      </c>
      <c r="O1431" s="34">
        <f t="shared" si="305"/>
        <v>832635.05549930409</v>
      </c>
      <c r="P1431" s="34">
        <f t="shared" si="306"/>
        <v>-41000</v>
      </c>
      <c r="Q1431" s="60">
        <f t="shared" si="308"/>
        <v>791635.05549930409</v>
      </c>
      <c r="R1431" s="60">
        <f t="shared" si="307"/>
        <v>832635.05549930409</v>
      </c>
      <c r="S1431" s="61">
        <f t="shared" si="299"/>
        <v>2.7876881359143443E-2</v>
      </c>
    </row>
    <row r="1432" spans="1:19" x14ac:dyDescent="0.25">
      <c r="A1432" s="7">
        <v>43063</v>
      </c>
      <c r="B1432" s="8">
        <v>2982.73</v>
      </c>
      <c r="C1432">
        <f>+VLOOKUP($A1432,'USD X Barril WTI'!$A$6060:$B$8189,2,0)</f>
        <v>58.94</v>
      </c>
      <c r="D1432" s="36">
        <f>+IFERROR(VLOOKUP($A1432,'TASA INTERVENCIÓN'!$A$9:$B$4757,2,0),D1431)</f>
        <v>0.05</v>
      </c>
      <c r="E1432" s="52">
        <v>1.2500000000000001E-2</v>
      </c>
      <c r="F1432">
        <f t="shared" si="309"/>
        <v>3.7037037037037202E-2</v>
      </c>
      <c r="G1432">
        <f t="shared" si="310"/>
        <v>1.0090076915804522</v>
      </c>
      <c r="H1432" s="56">
        <f t="shared" si="300"/>
        <v>26.413380447543375</v>
      </c>
      <c r="I1432" s="55">
        <f t="shared" si="301"/>
        <v>3062.4242728028494</v>
      </c>
      <c r="J1432" s="33">
        <f t="shared" si="297"/>
        <v>3070.1440150657827</v>
      </c>
      <c r="K1432" s="34">
        <f t="shared" si="298"/>
        <v>87.414015065782678</v>
      </c>
      <c r="L1432" s="32">
        <f t="shared" si="302"/>
        <v>29868800</v>
      </c>
      <c r="M1432" s="32">
        <f t="shared" si="303"/>
        <v>30701440.150657825</v>
      </c>
      <c r="N1432" s="34">
        <f t="shared" si="304"/>
        <v>29827300</v>
      </c>
      <c r="O1432" s="34">
        <f t="shared" si="305"/>
        <v>832640.15065782517</v>
      </c>
      <c r="P1432" s="34">
        <f t="shared" si="306"/>
        <v>-41500</v>
      </c>
      <c r="Q1432" s="60">
        <f t="shared" si="308"/>
        <v>791140.15065782517</v>
      </c>
      <c r="R1432" s="60">
        <f t="shared" si="307"/>
        <v>832640.15065782517</v>
      </c>
      <c r="S1432" s="61">
        <f t="shared" si="299"/>
        <v>2.7876585288254808E-2</v>
      </c>
    </row>
    <row r="1433" spans="1:19" x14ac:dyDescent="0.25">
      <c r="A1433" s="7">
        <v>43064</v>
      </c>
      <c r="B1433" s="9">
        <v>2976.39</v>
      </c>
      <c r="C1433" t="e">
        <f>+VLOOKUP($A1433,'USD X Barril WTI'!$A$6060:$B$8189,2,0)</f>
        <v>#N/A</v>
      </c>
      <c r="D1433" s="36">
        <f>+IFERROR(VLOOKUP($A1433,'TASA INTERVENCIÓN'!$A$9:$B$4757,2,0),D1432)</f>
        <v>0.05</v>
      </c>
      <c r="E1433" s="52">
        <v>1.2500000000000001E-2</v>
      </c>
      <c r="F1433">
        <f t="shared" si="309"/>
        <v>3.7037037037037202E-2</v>
      </c>
      <c r="G1433">
        <f t="shared" si="310"/>
        <v>1.0090076915804522</v>
      </c>
      <c r="H1433" s="56">
        <f t="shared" si="300"/>
        <v>26.413380447543375</v>
      </c>
      <c r="I1433" s="55">
        <f t="shared" si="301"/>
        <v>3056.0271640382289</v>
      </c>
      <c r="J1433" s="33">
        <f t="shared" si="297"/>
        <v>3056.1023696588791</v>
      </c>
      <c r="K1433" s="34">
        <f t="shared" si="298"/>
        <v>79.712369658879197</v>
      </c>
      <c r="L1433" s="32">
        <f t="shared" si="302"/>
        <v>29729800</v>
      </c>
      <c r="M1433" s="32">
        <f t="shared" si="303"/>
        <v>30561023.696588792</v>
      </c>
      <c r="N1433" s="34">
        <f t="shared" si="304"/>
        <v>29763900</v>
      </c>
      <c r="O1433" s="34">
        <f t="shared" si="305"/>
        <v>831223.69658879191</v>
      </c>
      <c r="P1433" s="34">
        <f t="shared" si="306"/>
        <v>34100</v>
      </c>
      <c r="Q1433" s="60">
        <f t="shared" si="308"/>
        <v>831223.69658879191</v>
      </c>
      <c r="R1433" s="60">
        <f t="shared" si="307"/>
        <v>831223.69658879191</v>
      </c>
      <c r="S1433" s="61">
        <f t="shared" si="299"/>
        <v>2.7959276436060516E-2</v>
      </c>
    </row>
    <row r="1434" spans="1:19" x14ac:dyDescent="0.25">
      <c r="A1434" s="7">
        <v>43065</v>
      </c>
      <c r="B1434" s="8">
        <v>2976.39</v>
      </c>
      <c r="C1434" t="e">
        <f>+VLOOKUP($A1434,'USD X Barril WTI'!$A$6060:$B$8189,2,0)</f>
        <v>#N/A</v>
      </c>
      <c r="D1434" s="36">
        <f>+IFERROR(VLOOKUP($A1434,'TASA INTERVENCIÓN'!$A$9:$B$4757,2,0),D1433)</f>
        <v>0.05</v>
      </c>
      <c r="E1434" s="52">
        <v>1.2500000000000001E-2</v>
      </c>
      <c r="F1434">
        <f t="shared" si="309"/>
        <v>3.7037037037037202E-2</v>
      </c>
      <c r="G1434">
        <f t="shared" si="310"/>
        <v>1.0090076915804522</v>
      </c>
      <c r="H1434" s="56">
        <f t="shared" si="300"/>
        <v>26.413380447543375</v>
      </c>
      <c r="I1434" s="55">
        <f t="shared" si="301"/>
        <v>3056.0271640382289</v>
      </c>
      <c r="J1434" s="33">
        <f t="shared" si="297"/>
        <v>3016.6847434878441</v>
      </c>
      <c r="K1434" s="34">
        <f t="shared" si="298"/>
        <v>40.294743487844244</v>
      </c>
      <c r="L1434" s="32">
        <f t="shared" si="302"/>
        <v>29339600</v>
      </c>
      <c r="M1434" s="32">
        <f t="shared" si="303"/>
        <v>30166847.434878442</v>
      </c>
      <c r="N1434" s="34">
        <f t="shared" si="304"/>
        <v>29763900</v>
      </c>
      <c r="O1434" s="34">
        <f t="shared" si="305"/>
        <v>827247.43487844244</v>
      </c>
      <c r="P1434" s="34">
        <f t="shared" si="306"/>
        <v>424300</v>
      </c>
      <c r="Q1434" s="60">
        <f t="shared" si="308"/>
        <v>827247.43487844244</v>
      </c>
      <c r="R1434" s="60">
        <f t="shared" si="307"/>
        <v>827247.43487844244</v>
      </c>
      <c r="S1434" s="61">
        <f t="shared" si="299"/>
        <v>2.8195593494064079E-2</v>
      </c>
    </row>
    <row r="1435" spans="1:19" x14ac:dyDescent="0.25">
      <c r="A1435" s="7">
        <v>43066</v>
      </c>
      <c r="B1435" s="9">
        <v>2976.39</v>
      </c>
      <c r="C1435">
        <f>+VLOOKUP($A1435,'USD X Barril WTI'!$A$6060:$B$8189,2,0)</f>
        <v>58.1</v>
      </c>
      <c r="D1435" s="36">
        <f>+IFERROR(VLOOKUP($A1435,'TASA INTERVENCIÓN'!$A$9:$B$4757,2,0),D1434)</f>
        <v>4.7500000000000001E-2</v>
      </c>
      <c r="E1435" s="52">
        <v>1.2500000000000001E-2</v>
      </c>
      <c r="F1435">
        <f t="shared" si="309"/>
        <v>3.4567901234568099E-2</v>
      </c>
      <c r="G1435">
        <f t="shared" si="310"/>
        <v>1.0084147870991451</v>
      </c>
      <c r="H1435" s="56">
        <f t="shared" si="300"/>
        <v>26.413380447543375</v>
      </c>
      <c r="I1435" s="55">
        <f t="shared" si="301"/>
        <v>3054.2624490691114</v>
      </c>
      <c r="J1435" s="33">
        <f t="shared" si="297"/>
        <v>3016.6847434878441</v>
      </c>
      <c r="K1435" s="34">
        <f t="shared" si="298"/>
        <v>40.294743487844244</v>
      </c>
      <c r="L1435" s="32">
        <f t="shared" si="302"/>
        <v>29339600</v>
      </c>
      <c r="M1435" s="32">
        <f t="shared" si="303"/>
        <v>30166847.434878442</v>
      </c>
      <c r="N1435" s="34">
        <f t="shared" si="304"/>
        <v>29763900</v>
      </c>
      <c r="O1435" s="34">
        <f t="shared" si="305"/>
        <v>827247.43487844244</v>
      </c>
      <c r="P1435" s="34">
        <f t="shared" si="306"/>
        <v>424300</v>
      </c>
      <c r="Q1435" s="60">
        <f t="shared" si="308"/>
        <v>827247.43487844244</v>
      </c>
      <c r="R1435" s="60">
        <f t="shared" si="307"/>
        <v>827247.43487844244</v>
      </c>
      <c r="S1435" s="61">
        <f t="shared" si="299"/>
        <v>2.8195593494064079E-2</v>
      </c>
    </row>
    <row r="1436" spans="1:19" x14ac:dyDescent="0.25">
      <c r="A1436" s="7">
        <v>43067</v>
      </c>
      <c r="B1436" s="8">
        <v>2986.84</v>
      </c>
      <c r="C1436">
        <f>+VLOOKUP($A1436,'USD X Barril WTI'!$A$6060:$B$8189,2,0)</f>
        <v>57.96</v>
      </c>
      <c r="D1436" s="36">
        <f>+IFERROR(VLOOKUP($A1436,'TASA INTERVENCIÓN'!$A$9:$B$4757,2,0),D1435)</f>
        <v>4.7500000000000001E-2</v>
      </c>
      <c r="E1436" s="52">
        <v>1.2500000000000001E-2</v>
      </c>
      <c r="F1436">
        <f t="shared" si="309"/>
        <v>3.4567901234568099E-2</v>
      </c>
      <c r="G1436">
        <f t="shared" si="310"/>
        <v>1.0084147870991451</v>
      </c>
      <c r="H1436" s="56">
        <f t="shared" si="300"/>
        <v>26.413380447543375</v>
      </c>
      <c r="I1436" s="55">
        <f t="shared" si="301"/>
        <v>3064.8003835942977</v>
      </c>
      <c r="J1436" s="33">
        <f t="shared" si="297"/>
        <v>3016.6847434878441</v>
      </c>
      <c r="K1436" s="34">
        <f t="shared" si="298"/>
        <v>29.844743487843971</v>
      </c>
      <c r="L1436" s="32">
        <f t="shared" si="302"/>
        <v>29339600</v>
      </c>
      <c r="M1436" s="32">
        <f t="shared" si="303"/>
        <v>30166847.434878442</v>
      </c>
      <c r="N1436" s="34">
        <f t="shared" si="304"/>
        <v>29868400</v>
      </c>
      <c r="O1436" s="34">
        <f t="shared" si="305"/>
        <v>827247.43487844244</v>
      </c>
      <c r="P1436" s="34">
        <f t="shared" si="306"/>
        <v>528800</v>
      </c>
      <c r="Q1436" s="60">
        <f t="shared" si="308"/>
        <v>827247.43487844244</v>
      </c>
      <c r="R1436" s="60">
        <f t="shared" si="307"/>
        <v>827247.43487844244</v>
      </c>
      <c r="S1436" s="61">
        <f t="shared" si="299"/>
        <v>2.8195593494064079E-2</v>
      </c>
    </row>
    <row r="1437" spans="1:19" x14ac:dyDescent="0.25">
      <c r="A1437" s="7">
        <v>43068</v>
      </c>
      <c r="B1437" s="9">
        <v>3003.94</v>
      </c>
      <c r="C1437">
        <f>+VLOOKUP($A1437,'USD X Barril WTI'!$A$6060:$B$8189,2,0)</f>
        <v>57.25</v>
      </c>
      <c r="D1437" s="36">
        <f>+IFERROR(VLOOKUP($A1437,'TASA INTERVENCIÓN'!$A$9:$B$4757,2,0),D1436)</f>
        <v>4.7500000000000001E-2</v>
      </c>
      <c r="E1437" s="52">
        <v>1.2500000000000001E-2</v>
      </c>
      <c r="F1437">
        <f t="shared" si="309"/>
        <v>3.4567901234568099E-2</v>
      </c>
      <c r="G1437">
        <f t="shared" si="310"/>
        <v>1.0084147870991451</v>
      </c>
      <c r="H1437" s="56">
        <f t="shared" si="300"/>
        <v>26.413380447543375</v>
      </c>
      <c r="I1437" s="55">
        <f t="shared" si="301"/>
        <v>3082.0442764536929</v>
      </c>
      <c r="J1437" s="33">
        <f t="shared" ref="J1437:J1500" si="311">+I1345</f>
        <v>3016.9574948734457</v>
      </c>
      <c r="K1437" s="34">
        <f t="shared" si="298"/>
        <v>13.017494873445685</v>
      </c>
      <c r="L1437" s="32">
        <f t="shared" si="302"/>
        <v>29342300</v>
      </c>
      <c r="M1437" s="32">
        <f t="shared" si="303"/>
        <v>30169574.948734459</v>
      </c>
      <c r="N1437" s="34">
        <f t="shared" si="304"/>
        <v>30039400</v>
      </c>
      <c r="O1437" s="34">
        <f t="shared" si="305"/>
        <v>827274.94873445854</v>
      </c>
      <c r="P1437" s="34">
        <f t="shared" si="306"/>
        <v>697100</v>
      </c>
      <c r="Q1437" s="60">
        <f t="shared" si="308"/>
        <v>827274.94873445854</v>
      </c>
      <c r="R1437" s="60">
        <f t="shared" si="307"/>
        <v>827274.94873445854</v>
      </c>
      <c r="S1437" s="61">
        <f t="shared" si="299"/>
        <v>2.8193936696661766E-2</v>
      </c>
    </row>
    <row r="1438" spans="1:19" x14ac:dyDescent="0.25">
      <c r="A1438" s="7">
        <v>43069</v>
      </c>
      <c r="B1438" s="8">
        <v>3006.09</v>
      </c>
      <c r="C1438">
        <f>+VLOOKUP($A1438,'USD X Barril WTI'!$A$6060:$B$8189,2,0)</f>
        <v>57.4</v>
      </c>
      <c r="D1438" s="36">
        <f>+IFERROR(VLOOKUP($A1438,'TASA INTERVENCIÓN'!$A$9:$B$4757,2,0),D1437)</f>
        <v>4.7500000000000001E-2</v>
      </c>
      <c r="E1438" s="52">
        <v>1.2500000000000001E-2</v>
      </c>
      <c r="F1438">
        <f t="shared" si="309"/>
        <v>3.4567901234568099E-2</v>
      </c>
      <c r="G1438">
        <f t="shared" si="310"/>
        <v>1.0084147870991451</v>
      </c>
      <c r="H1438" s="56">
        <f t="shared" si="300"/>
        <v>26.413380447543375</v>
      </c>
      <c r="I1438" s="55">
        <f t="shared" si="301"/>
        <v>3084.212368245956</v>
      </c>
      <c r="J1438" s="33">
        <f t="shared" si="311"/>
        <v>3023.1398596137515</v>
      </c>
      <c r="K1438" s="34">
        <f t="shared" si="298"/>
        <v>17.049859613751323</v>
      </c>
      <c r="L1438" s="32">
        <f t="shared" si="302"/>
        <v>29403500</v>
      </c>
      <c r="M1438" s="32">
        <f t="shared" si="303"/>
        <v>30231398.596137516</v>
      </c>
      <c r="N1438" s="34">
        <f t="shared" si="304"/>
        <v>30060900</v>
      </c>
      <c r="O1438" s="34">
        <f t="shared" si="305"/>
        <v>827898.5961375162</v>
      </c>
      <c r="P1438" s="34">
        <f t="shared" si="306"/>
        <v>657400</v>
      </c>
      <c r="Q1438" s="60">
        <f t="shared" si="308"/>
        <v>827898.5961375162</v>
      </c>
      <c r="R1438" s="60">
        <f t="shared" si="307"/>
        <v>827898.5961375162</v>
      </c>
      <c r="S1438" s="61">
        <f t="shared" si="299"/>
        <v>2.8156464235125619E-2</v>
      </c>
    </row>
    <row r="1439" spans="1:19" x14ac:dyDescent="0.25">
      <c r="A1439" s="7">
        <v>43070</v>
      </c>
      <c r="B1439" s="9">
        <v>3006.04</v>
      </c>
      <c r="C1439">
        <f>+VLOOKUP($A1439,'USD X Barril WTI'!$A$6060:$B$8189,2,0)</f>
        <v>58.35</v>
      </c>
      <c r="D1439" s="36">
        <f>+IFERROR(VLOOKUP($A1439,'TASA INTERVENCIÓN'!$A$9:$B$4757,2,0),D1438)</f>
        <v>4.7500000000000001E-2</v>
      </c>
      <c r="E1439" s="52">
        <v>1.2500000000000001E-2</v>
      </c>
      <c r="F1439">
        <f t="shared" si="309"/>
        <v>3.4567901234568099E-2</v>
      </c>
      <c r="G1439">
        <f t="shared" si="310"/>
        <v>1.0084147870991451</v>
      </c>
      <c r="H1439" s="56">
        <f t="shared" si="300"/>
        <v>26.413380447543375</v>
      </c>
      <c r="I1439" s="55">
        <f t="shared" si="301"/>
        <v>3084.1619475066009</v>
      </c>
      <c r="J1439" s="33">
        <f t="shared" si="311"/>
        <v>3019.8466391801903</v>
      </c>
      <c r="K1439" s="34">
        <f t="shared" si="298"/>
        <v>13.806639180190359</v>
      </c>
      <c r="L1439" s="32">
        <f t="shared" si="302"/>
        <v>29370900</v>
      </c>
      <c r="M1439" s="32">
        <f t="shared" si="303"/>
        <v>30198466.391801905</v>
      </c>
      <c r="N1439" s="34">
        <f t="shared" si="304"/>
        <v>30060400</v>
      </c>
      <c r="O1439" s="34">
        <f t="shared" si="305"/>
        <v>827566.39180190489</v>
      </c>
      <c r="P1439" s="34">
        <f t="shared" si="306"/>
        <v>689500</v>
      </c>
      <c r="Q1439" s="60">
        <f t="shared" si="308"/>
        <v>827566.39180190489</v>
      </c>
      <c r="R1439" s="60">
        <f t="shared" si="307"/>
        <v>827566.39180190489</v>
      </c>
      <c r="S1439" s="61">
        <f t="shared" si="299"/>
        <v>2.8176405619232129E-2</v>
      </c>
    </row>
    <row r="1440" spans="1:19" x14ac:dyDescent="0.25">
      <c r="A1440" s="7">
        <v>43071</v>
      </c>
      <c r="B1440" s="8">
        <v>3005.76</v>
      </c>
      <c r="C1440" t="e">
        <f>+VLOOKUP($A1440,'USD X Barril WTI'!$A$6060:$B$8189,2,0)</f>
        <v>#N/A</v>
      </c>
      <c r="D1440" s="36">
        <f>+IFERROR(VLOOKUP($A1440,'TASA INTERVENCIÓN'!$A$9:$B$4757,2,0),D1439)</f>
        <v>4.7500000000000001E-2</v>
      </c>
      <c r="E1440" s="52">
        <v>1.2500000000000001E-2</v>
      </c>
      <c r="F1440">
        <f t="shared" si="309"/>
        <v>3.4567901234568099E-2</v>
      </c>
      <c r="G1440">
        <f t="shared" si="310"/>
        <v>1.0084147870991451</v>
      </c>
      <c r="H1440" s="56">
        <f t="shared" si="300"/>
        <v>26.413380447543375</v>
      </c>
      <c r="I1440" s="55">
        <f t="shared" si="301"/>
        <v>3083.8795913662134</v>
      </c>
      <c r="J1440" s="33">
        <f t="shared" si="311"/>
        <v>3029.2170493789895</v>
      </c>
      <c r="K1440" s="34">
        <f t="shared" si="298"/>
        <v>23.457049378989268</v>
      </c>
      <c r="L1440" s="32">
        <f t="shared" si="302"/>
        <v>29480900</v>
      </c>
      <c r="M1440" s="32">
        <f t="shared" si="303"/>
        <v>30292170.493789896</v>
      </c>
      <c r="N1440" s="34">
        <f t="shared" si="304"/>
        <v>30057600.000000004</v>
      </c>
      <c r="O1440" s="34">
        <f t="shared" si="305"/>
        <v>811270.49378989637</v>
      </c>
      <c r="P1440" s="34">
        <f t="shared" si="306"/>
        <v>576700.00000000373</v>
      </c>
      <c r="Q1440" s="60">
        <f t="shared" si="308"/>
        <v>811270.49378989637</v>
      </c>
      <c r="R1440" s="60">
        <f t="shared" si="307"/>
        <v>811270.49378989637</v>
      </c>
      <c r="S1440" s="61">
        <f t="shared" si="299"/>
        <v>2.751851177507798E-2</v>
      </c>
    </row>
    <row r="1441" spans="1:19" x14ac:dyDescent="0.25">
      <c r="A1441" s="7">
        <v>43072</v>
      </c>
      <c r="B1441" s="9">
        <v>3005.76</v>
      </c>
      <c r="C1441" t="e">
        <f>+VLOOKUP($A1441,'USD X Barril WTI'!$A$6060:$B$8189,2,0)</f>
        <v>#N/A</v>
      </c>
      <c r="D1441" s="36">
        <f>+IFERROR(VLOOKUP($A1441,'TASA INTERVENCIÓN'!$A$9:$B$4757,2,0),D1440)</f>
        <v>4.7500000000000001E-2</v>
      </c>
      <c r="E1441" s="52">
        <v>1.2500000000000001E-2</v>
      </c>
      <c r="F1441">
        <f t="shared" si="309"/>
        <v>3.4567901234568099E-2</v>
      </c>
      <c r="G1441">
        <f t="shared" si="310"/>
        <v>1.0084147870991451</v>
      </c>
      <c r="H1441" s="56">
        <f t="shared" si="300"/>
        <v>26.413380447543375</v>
      </c>
      <c r="I1441" s="55">
        <f t="shared" si="301"/>
        <v>3083.8795913662134</v>
      </c>
      <c r="J1441" s="33">
        <f t="shared" si="311"/>
        <v>3017.0816629872661</v>
      </c>
      <c r="K1441" s="34">
        <f t="shared" si="298"/>
        <v>11.321662987265881</v>
      </c>
      <c r="L1441" s="32">
        <f t="shared" si="302"/>
        <v>29360700</v>
      </c>
      <c r="M1441" s="32">
        <f t="shared" si="303"/>
        <v>30170816.629872661</v>
      </c>
      <c r="N1441" s="34">
        <f t="shared" si="304"/>
        <v>30057600.000000004</v>
      </c>
      <c r="O1441" s="34">
        <f t="shared" si="305"/>
        <v>810116.62987266108</v>
      </c>
      <c r="P1441" s="34">
        <f t="shared" si="306"/>
        <v>696900.00000000373</v>
      </c>
      <c r="Q1441" s="60">
        <f t="shared" si="308"/>
        <v>810116.62987266108</v>
      </c>
      <c r="R1441" s="60">
        <f t="shared" si="307"/>
        <v>810116.62987266108</v>
      </c>
      <c r="S1441" s="61">
        <f t="shared" si="299"/>
        <v>2.7591870421095583E-2</v>
      </c>
    </row>
    <row r="1442" spans="1:19" x14ac:dyDescent="0.25">
      <c r="A1442" s="7">
        <v>43073</v>
      </c>
      <c r="B1442" s="8">
        <v>3005.76</v>
      </c>
      <c r="C1442">
        <f>+VLOOKUP($A1442,'USD X Barril WTI'!$A$6060:$B$8189,2,0)</f>
        <v>57.48</v>
      </c>
      <c r="D1442" s="36">
        <f>+IFERROR(VLOOKUP($A1442,'TASA INTERVENCIÓN'!$A$9:$B$4757,2,0),D1441)</f>
        <v>4.7500000000000001E-2</v>
      </c>
      <c r="E1442" s="52">
        <v>1.2500000000000001E-2</v>
      </c>
      <c r="F1442">
        <f t="shared" si="309"/>
        <v>3.4567901234568099E-2</v>
      </c>
      <c r="G1442">
        <f t="shared" si="310"/>
        <v>1.0084147870991451</v>
      </c>
      <c r="H1442" s="56">
        <f t="shared" si="300"/>
        <v>26.413380447543375</v>
      </c>
      <c r="I1442" s="55">
        <f t="shared" si="301"/>
        <v>3083.8795913662134</v>
      </c>
      <c r="J1442" s="33">
        <f t="shared" si="311"/>
        <v>3017.0816629872661</v>
      </c>
      <c r="K1442" s="34">
        <f t="shared" si="298"/>
        <v>11.321662987265881</v>
      </c>
      <c r="L1442" s="32">
        <f t="shared" si="302"/>
        <v>29360700</v>
      </c>
      <c r="M1442" s="32">
        <f t="shared" si="303"/>
        <v>30170816.629872661</v>
      </c>
      <c r="N1442" s="34">
        <f t="shared" si="304"/>
        <v>30057600.000000004</v>
      </c>
      <c r="O1442" s="34">
        <f t="shared" si="305"/>
        <v>810116.62987266108</v>
      </c>
      <c r="P1442" s="34">
        <f t="shared" si="306"/>
        <v>696900.00000000373</v>
      </c>
      <c r="Q1442" s="60">
        <f t="shared" si="308"/>
        <v>810116.62987266108</v>
      </c>
      <c r="R1442" s="60">
        <f t="shared" si="307"/>
        <v>810116.62987266108</v>
      </c>
      <c r="S1442" s="61">
        <f t="shared" si="299"/>
        <v>2.7591870421095583E-2</v>
      </c>
    </row>
    <row r="1443" spans="1:19" x14ac:dyDescent="0.25">
      <c r="A1443" s="7">
        <v>43074</v>
      </c>
      <c r="B1443" s="9">
        <v>2993.49</v>
      </c>
      <c r="C1443">
        <f>+VLOOKUP($A1443,'USD X Barril WTI'!$A$6060:$B$8189,2,0)</f>
        <v>57.66</v>
      </c>
      <c r="D1443" s="36">
        <f>+IFERROR(VLOOKUP($A1443,'TASA INTERVENCIÓN'!$A$9:$B$4757,2,0),D1442)</f>
        <v>4.7500000000000001E-2</v>
      </c>
      <c r="E1443" s="52">
        <v>1.2500000000000001E-2</v>
      </c>
      <c r="F1443">
        <f t="shared" si="309"/>
        <v>3.4567901234568099E-2</v>
      </c>
      <c r="G1443">
        <f t="shared" si="310"/>
        <v>1.0084147870991451</v>
      </c>
      <c r="H1443" s="56">
        <f t="shared" si="300"/>
        <v>26.413380447543375</v>
      </c>
      <c r="I1443" s="55">
        <f t="shared" si="301"/>
        <v>3071.5063419285066</v>
      </c>
      <c r="J1443" s="33">
        <f t="shared" si="311"/>
        <v>3017.0816629872661</v>
      </c>
      <c r="K1443" s="34">
        <f t="shared" si="298"/>
        <v>23.591662987266318</v>
      </c>
      <c r="L1443" s="32">
        <f t="shared" si="302"/>
        <v>29360700</v>
      </c>
      <c r="M1443" s="32">
        <f t="shared" si="303"/>
        <v>30170816.629872661</v>
      </c>
      <c r="N1443" s="34">
        <f t="shared" si="304"/>
        <v>29934899.999999996</v>
      </c>
      <c r="O1443" s="34">
        <f t="shared" si="305"/>
        <v>810116.62987266108</v>
      </c>
      <c r="P1443" s="34">
        <f t="shared" si="306"/>
        <v>574199.99999999627</v>
      </c>
      <c r="Q1443" s="60">
        <f t="shared" si="308"/>
        <v>810116.62987266108</v>
      </c>
      <c r="R1443" s="60">
        <f t="shared" si="307"/>
        <v>810116.62987266108</v>
      </c>
      <c r="S1443" s="61">
        <f t="shared" si="299"/>
        <v>2.7591870421095583E-2</v>
      </c>
    </row>
    <row r="1444" spans="1:19" x14ac:dyDescent="0.25">
      <c r="A1444" s="7">
        <v>43075</v>
      </c>
      <c r="B1444" s="8">
        <v>2996.53</v>
      </c>
      <c r="C1444">
        <f>+VLOOKUP($A1444,'USD X Barril WTI'!$A$6060:$B$8189,2,0)</f>
        <v>55.79</v>
      </c>
      <c r="D1444" s="36">
        <f>+IFERROR(VLOOKUP($A1444,'TASA INTERVENCIÓN'!$A$9:$B$4757,2,0),D1443)</f>
        <v>4.7500000000000001E-2</v>
      </c>
      <c r="E1444" s="52">
        <v>1.2500000000000001E-2</v>
      </c>
      <c r="F1444">
        <f t="shared" si="309"/>
        <v>3.4567901234568099E-2</v>
      </c>
      <c r="G1444">
        <f t="shared" si="310"/>
        <v>1.0084147870991451</v>
      </c>
      <c r="H1444" s="56">
        <f t="shared" si="300"/>
        <v>26.413380447543375</v>
      </c>
      <c r="I1444" s="55">
        <f t="shared" si="301"/>
        <v>3074.5719228812882</v>
      </c>
      <c r="J1444" s="33">
        <f t="shared" si="311"/>
        <v>3017.0816629872661</v>
      </c>
      <c r="K1444" s="34">
        <f t="shared" si="298"/>
        <v>20.5516629872659</v>
      </c>
      <c r="L1444" s="32">
        <f t="shared" si="302"/>
        <v>29360700</v>
      </c>
      <c r="M1444" s="32">
        <f t="shared" si="303"/>
        <v>30170816.629872661</v>
      </c>
      <c r="N1444" s="34">
        <f t="shared" si="304"/>
        <v>29965300.000000004</v>
      </c>
      <c r="O1444" s="34">
        <f t="shared" si="305"/>
        <v>810116.62987266108</v>
      </c>
      <c r="P1444" s="34">
        <f t="shared" si="306"/>
        <v>604600.00000000373</v>
      </c>
      <c r="Q1444" s="60">
        <f t="shared" si="308"/>
        <v>810116.62987266108</v>
      </c>
      <c r="R1444" s="60">
        <f t="shared" si="307"/>
        <v>810116.62987266108</v>
      </c>
      <c r="S1444" s="61">
        <f t="shared" si="299"/>
        <v>2.7591870421095583E-2</v>
      </c>
    </row>
    <row r="1445" spans="1:19" x14ac:dyDescent="0.25">
      <c r="A1445" s="7">
        <v>43076</v>
      </c>
      <c r="B1445" s="9">
        <v>3007.07</v>
      </c>
      <c r="C1445">
        <f>+VLOOKUP($A1445,'USD X Barril WTI'!$A$6060:$B$8189,2,0)</f>
        <v>56.5</v>
      </c>
      <c r="D1445" s="36">
        <f>+IFERROR(VLOOKUP($A1445,'TASA INTERVENCIÓN'!$A$9:$B$4757,2,0),D1444)</f>
        <v>4.7500000000000001E-2</v>
      </c>
      <c r="E1445" s="52">
        <v>1.2500000000000001E-2</v>
      </c>
      <c r="F1445">
        <f t="shared" si="309"/>
        <v>3.4567901234568099E-2</v>
      </c>
      <c r="G1445">
        <f t="shared" si="310"/>
        <v>1.0084147870991451</v>
      </c>
      <c r="H1445" s="56">
        <f t="shared" si="300"/>
        <v>26.413380447543375</v>
      </c>
      <c r="I1445" s="55">
        <f t="shared" si="301"/>
        <v>3085.2006147373131</v>
      </c>
      <c r="J1445" s="33">
        <f t="shared" si="311"/>
        <v>3004.380900856826</v>
      </c>
      <c r="K1445" s="34">
        <f t="shared" ref="K1445:K1508" si="312">+J1445-B1445</f>
        <v>-2.6890991431741895</v>
      </c>
      <c r="L1445" s="32">
        <f t="shared" si="302"/>
        <v>29234899.999999996</v>
      </c>
      <c r="M1445" s="32">
        <f t="shared" si="303"/>
        <v>30043809.008568261</v>
      </c>
      <c r="N1445" s="34">
        <f t="shared" si="304"/>
        <v>30070700</v>
      </c>
      <c r="O1445" s="34">
        <f t="shared" si="305"/>
        <v>808909.00856826454</v>
      </c>
      <c r="P1445" s="34">
        <f t="shared" si="306"/>
        <v>835800.00000000373</v>
      </c>
      <c r="Q1445" s="60">
        <f t="shared" si="308"/>
        <v>808909.00856826454</v>
      </c>
      <c r="R1445" s="60">
        <f t="shared" si="307"/>
        <v>808909.00856826454</v>
      </c>
      <c r="S1445" s="61">
        <f t="shared" ref="S1445:S1508" si="313">+R1445/L1445</f>
        <v>2.7669292816745215E-2</v>
      </c>
    </row>
    <row r="1446" spans="1:19" x14ac:dyDescent="0.25">
      <c r="A1446" s="7">
        <v>43077</v>
      </c>
      <c r="B1446" s="8">
        <v>3016.18</v>
      </c>
      <c r="C1446">
        <f>+VLOOKUP($A1446,'USD X Barril WTI'!$A$6060:$B$8189,2,0)</f>
        <v>57.15</v>
      </c>
      <c r="D1446" s="36">
        <f>+IFERROR(VLOOKUP($A1446,'TASA INTERVENCIÓN'!$A$9:$B$4757,2,0),D1445)</f>
        <v>4.7500000000000001E-2</v>
      </c>
      <c r="E1446" s="52">
        <v>1.2500000000000001E-2</v>
      </c>
      <c r="F1446">
        <f t="shared" si="309"/>
        <v>3.4567901234568099E-2</v>
      </c>
      <c r="G1446">
        <f t="shared" si="310"/>
        <v>1.0084147870991451</v>
      </c>
      <c r="H1446" s="56">
        <f t="shared" ref="H1446:H1509" si="314">+_xlfn.STDEV.S(A1356:A1446)</f>
        <v>26.413380447543375</v>
      </c>
      <c r="I1446" s="55">
        <f t="shared" ref="I1446:I1509" si="315">+(B1446*G1446)+($B$1644*H1446)</f>
        <v>3094.3872734477864</v>
      </c>
      <c r="J1446" s="33">
        <f t="shared" si="311"/>
        <v>3000.3525987184753</v>
      </c>
      <c r="K1446" s="34">
        <f t="shared" si="312"/>
        <v>-15.827401281524544</v>
      </c>
      <c r="L1446" s="32">
        <f t="shared" ref="L1446:L1509" si="316">+$L$99*B1354</f>
        <v>29195000</v>
      </c>
      <c r="M1446" s="32">
        <f t="shared" ref="M1446:M1509" si="317">+($L$99*I1354)</f>
        <v>30003525.987184752</v>
      </c>
      <c r="N1446" s="34">
        <f t="shared" ref="N1446:N1509" si="318">+$L$99*B1446</f>
        <v>30161800</v>
      </c>
      <c r="O1446" s="34">
        <f t="shared" ref="O1446:O1509" si="319">+M1446-L1446</f>
        <v>808525.98718475178</v>
      </c>
      <c r="P1446" s="34">
        <f t="shared" ref="P1446:P1509" si="320">+N1446-L1446</f>
        <v>966800</v>
      </c>
      <c r="Q1446" s="60">
        <f t="shared" si="308"/>
        <v>808525.98718475178</v>
      </c>
      <c r="R1446" s="60">
        <f t="shared" ref="R1446:R1509" si="321">+M1446-L1446</f>
        <v>808525.98718475178</v>
      </c>
      <c r="S1446" s="61">
        <f t="shared" si="313"/>
        <v>2.7693988257741112E-2</v>
      </c>
    </row>
    <row r="1447" spans="1:19" x14ac:dyDescent="0.25">
      <c r="A1447" s="7">
        <v>43078</v>
      </c>
      <c r="B1447" s="9">
        <v>3016.18</v>
      </c>
      <c r="C1447" t="e">
        <f>+VLOOKUP($A1447,'USD X Barril WTI'!$A$6060:$B$8189,2,0)</f>
        <v>#N/A</v>
      </c>
      <c r="D1447" s="36">
        <f>+IFERROR(VLOOKUP($A1447,'TASA INTERVENCIÓN'!$A$9:$B$4757,2,0),D1446)</f>
        <v>4.7500000000000001E-2</v>
      </c>
      <c r="E1447" s="52">
        <v>1.2500000000000001E-2</v>
      </c>
      <c r="F1447">
        <f t="shared" si="309"/>
        <v>3.4567901234568099E-2</v>
      </c>
      <c r="G1447">
        <f t="shared" si="310"/>
        <v>1.0084147870991451</v>
      </c>
      <c r="H1447" s="56">
        <f t="shared" si="314"/>
        <v>26.413380447543375</v>
      </c>
      <c r="I1447" s="55">
        <f t="shared" si="315"/>
        <v>3094.3872734477864</v>
      </c>
      <c r="J1447" s="33">
        <f t="shared" si="311"/>
        <v>2988.701820102794</v>
      </c>
      <c r="K1447" s="34">
        <f t="shared" si="312"/>
        <v>-27.478179897205791</v>
      </c>
      <c r="L1447" s="32">
        <f t="shared" si="316"/>
        <v>29079600</v>
      </c>
      <c r="M1447" s="32">
        <f t="shared" si="317"/>
        <v>29887018.201027941</v>
      </c>
      <c r="N1447" s="34">
        <f t="shared" si="318"/>
        <v>30161800</v>
      </c>
      <c r="O1447" s="34">
        <f t="shared" si="319"/>
        <v>807418.20102794096</v>
      </c>
      <c r="P1447" s="34">
        <f t="shared" si="320"/>
        <v>1082200</v>
      </c>
      <c r="Q1447" s="60">
        <f t="shared" si="308"/>
        <v>807418.20102794096</v>
      </c>
      <c r="R1447" s="60">
        <f t="shared" si="321"/>
        <v>807418.20102794096</v>
      </c>
      <c r="S1447" s="61">
        <f t="shared" si="313"/>
        <v>2.7765794612991272E-2</v>
      </c>
    </row>
    <row r="1448" spans="1:19" x14ac:dyDescent="0.25">
      <c r="A1448" s="7">
        <v>43079</v>
      </c>
      <c r="B1448" s="8">
        <v>3016.18</v>
      </c>
      <c r="C1448" t="e">
        <f>+VLOOKUP($A1448,'USD X Barril WTI'!$A$6060:$B$8189,2,0)</f>
        <v>#N/A</v>
      </c>
      <c r="D1448" s="36">
        <f>+IFERROR(VLOOKUP($A1448,'TASA INTERVENCIÓN'!$A$9:$B$4757,2,0),D1447)</f>
        <v>4.7500000000000001E-2</v>
      </c>
      <c r="E1448" s="52">
        <v>1.2500000000000001E-2</v>
      </c>
      <c r="F1448">
        <f t="shared" si="309"/>
        <v>3.4567901234568099E-2</v>
      </c>
      <c r="G1448">
        <f t="shared" si="310"/>
        <v>1.0084147870991451</v>
      </c>
      <c r="H1448" s="56">
        <f t="shared" si="314"/>
        <v>26.413380447543375</v>
      </c>
      <c r="I1448" s="55">
        <f t="shared" si="315"/>
        <v>3094.3872734477864</v>
      </c>
      <c r="J1448" s="33">
        <f t="shared" si="311"/>
        <v>2989.9032435475656</v>
      </c>
      <c r="K1448" s="34">
        <f t="shared" si="312"/>
        <v>-26.276756452434256</v>
      </c>
      <c r="L1448" s="32">
        <f t="shared" si="316"/>
        <v>29091500</v>
      </c>
      <c r="M1448" s="32">
        <f t="shared" si="317"/>
        <v>29899032.435475655</v>
      </c>
      <c r="N1448" s="34">
        <f t="shared" si="318"/>
        <v>30161800</v>
      </c>
      <c r="O1448" s="34">
        <f t="shared" si="319"/>
        <v>807532.4354756549</v>
      </c>
      <c r="P1448" s="34">
        <f t="shared" si="320"/>
        <v>1070300</v>
      </c>
      <c r="Q1448" s="60">
        <f t="shared" si="308"/>
        <v>807532.4354756549</v>
      </c>
      <c r="R1448" s="60">
        <f t="shared" si="321"/>
        <v>807532.4354756549</v>
      </c>
      <c r="S1448" s="61">
        <f t="shared" si="313"/>
        <v>2.7758363627714448E-2</v>
      </c>
    </row>
    <row r="1449" spans="1:19" x14ac:dyDescent="0.25">
      <c r="A1449" s="7">
        <v>43080</v>
      </c>
      <c r="B1449" s="9">
        <v>3016.18</v>
      </c>
      <c r="C1449">
        <f>+VLOOKUP($A1449,'USD X Barril WTI'!$A$6060:$B$8189,2,0)</f>
        <v>57.84</v>
      </c>
      <c r="D1449" s="36">
        <f>+IFERROR(VLOOKUP($A1449,'TASA INTERVENCIÓN'!$A$9:$B$4757,2,0),D1448)</f>
        <v>4.7500000000000001E-2</v>
      </c>
      <c r="E1449" s="52">
        <v>1.2500000000000001E-2</v>
      </c>
      <c r="F1449">
        <f t="shared" si="309"/>
        <v>3.4567901234568099E-2</v>
      </c>
      <c r="G1449">
        <f t="shared" si="310"/>
        <v>1.0084147870991451</v>
      </c>
      <c r="H1449" s="56">
        <f t="shared" si="314"/>
        <v>26.413380447543375</v>
      </c>
      <c r="I1449" s="55">
        <f t="shared" si="315"/>
        <v>3094.3872734477864</v>
      </c>
      <c r="J1449" s="33">
        <f t="shared" si="311"/>
        <v>2989.9032435475656</v>
      </c>
      <c r="K1449" s="34">
        <f t="shared" si="312"/>
        <v>-26.276756452434256</v>
      </c>
      <c r="L1449" s="32">
        <f t="shared" si="316"/>
        <v>29091500</v>
      </c>
      <c r="M1449" s="32">
        <f t="shared" si="317"/>
        <v>29899032.435475655</v>
      </c>
      <c r="N1449" s="34">
        <f t="shared" si="318"/>
        <v>30161800</v>
      </c>
      <c r="O1449" s="34">
        <f t="shared" si="319"/>
        <v>807532.4354756549</v>
      </c>
      <c r="P1449" s="34">
        <f t="shared" si="320"/>
        <v>1070300</v>
      </c>
      <c r="Q1449" s="60">
        <f t="shared" si="308"/>
        <v>807532.4354756549</v>
      </c>
      <c r="R1449" s="60">
        <f t="shared" si="321"/>
        <v>807532.4354756549</v>
      </c>
      <c r="S1449" s="61">
        <f t="shared" si="313"/>
        <v>2.7758363627714448E-2</v>
      </c>
    </row>
    <row r="1450" spans="1:19" x14ac:dyDescent="0.25">
      <c r="A1450" s="7">
        <v>43081</v>
      </c>
      <c r="B1450" s="8">
        <v>3013.99</v>
      </c>
      <c r="C1450">
        <f>+VLOOKUP($A1450,'USD X Barril WTI'!$A$6060:$B$8189,2,0)</f>
        <v>57.12</v>
      </c>
      <c r="D1450" s="36">
        <f>+IFERROR(VLOOKUP($A1450,'TASA INTERVENCIÓN'!$A$9:$B$4757,2,0),D1449)</f>
        <v>4.7500000000000001E-2</v>
      </c>
      <c r="E1450" s="52">
        <v>1.2500000000000001E-2</v>
      </c>
      <c r="F1450">
        <f t="shared" si="309"/>
        <v>3.4567901234568099E-2</v>
      </c>
      <c r="G1450">
        <f t="shared" si="310"/>
        <v>1.0084147870991451</v>
      </c>
      <c r="H1450" s="56">
        <f t="shared" si="314"/>
        <v>26.413380447543375</v>
      </c>
      <c r="I1450" s="55">
        <f t="shared" si="315"/>
        <v>3092.1788450640393</v>
      </c>
      <c r="J1450" s="33">
        <f t="shared" si="311"/>
        <v>2989.9032435475656</v>
      </c>
      <c r="K1450" s="34">
        <f t="shared" si="312"/>
        <v>-24.086756452434201</v>
      </c>
      <c r="L1450" s="32">
        <f t="shared" si="316"/>
        <v>29091500</v>
      </c>
      <c r="M1450" s="32">
        <f t="shared" si="317"/>
        <v>29899032.435475655</v>
      </c>
      <c r="N1450" s="34">
        <f t="shared" si="318"/>
        <v>30139899.999999996</v>
      </c>
      <c r="O1450" s="34">
        <f t="shared" si="319"/>
        <v>807532.4354756549</v>
      </c>
      <c r="P1450" s="34">
        <f t="shared" si="320"/>
        <v>1048399.9999999963</v>
      </c>
      <c r="Q1450" s="60">
        <f t="shared" si="308"/>
        <v>807532.4354756549</v>
      </c>
      <c r="R1450" s="60">
        <f t="shared" si="321"/>
        <v>807532.4354756549</v>
      </c>
      <c r="S1450" s="61">
        <f t="shared" si="313"/>
        <v>2.7758363627714448E-2</v>
      </c>
    </row>
    <row r="1451" spans="1:19" x14ac:dyDescent="0.25">
      <c r="A1451" s="7">
        <v>43082</v>
      </c>
      <c r="B1451" s="9">
        <v>3029.75</v>
      </c>
      <c r="C1451">
        <f>+VLOOKUP($A1451,'USD X Barril WTI'!$A$6060:$B$8189,2,0)</f>
        <v>56.59</v>
      </c>
      <c r="D1451" s="36">
        <f>+IFERROR(VLOOKUP($A1451,'TASA INTERVENCIÓN'!$A$9:$B$4757,2,0),D1450)</f>
        <v>4.7500000000000001E-2</v>
      </c>
      <c r="E1451" s="36">
        <v>1.4999999999999999E-2</v>
      </c>
      <c r="F1451">
        <f t="shared" si="309"/>
        <v>3.2019704433497775E-2</v>
      </c>
      <c r="G1451">
        <f t="shared" si="310"/>
        <v>1.0078017790511542</v>
      </c>
      <c r="H1451" s="56">
        <f t="shared" si="314"/>
        <v>26.413380447543375</v>
      </c>
      <c r="I1451" s="55">
        <f t="shared" si="315"/>
        <v>3106.2142009753211</v>
      </c>
      <c r="J1451" s="33">
        <f t="shared" si="311"/>
        <v>2996.9199603048432</v>
      </c>
      <c r="K1451" s="34">
        <f t="shared" si="312"/>
        <v>-32.830039695156756</v>
      </c>
      <c r="L1451" s="32">
        <f t="shared" si="316"/>
        <v>29161000</v>
      </c>
      <c r="M1451" s="32">
        <f t="shared" si="317"/>
        <v>29969199.603048433</v>
      </c>
      <c r="N1451" s="34">
        <f t="shared" si="318"/>
        <v>30297500</v>
      </c>
      <c r="O1451" s="34">
        <f t="shared" si="319"/>
        <v>808199.60304843262</v>
      </c>
      <c r="P1451" s="34">
        <f t="shared" si="320"/>
        <v>1136500</v>
      </c>
      <c r="Q1451" s="60">
        <f t="shared" si="308"/>
        <v>808199.60304843262</v>
      </c>
      <c r="R1451" s="60">
        <f t="shared" si="321"/>
        <v>808199.60304843262</v>
      </c>
      <c r="S1451" s="61">
        <f t="shared" si="313"/>
        <v>2.771508532109436E-2</v>
      </c>
    </row>
    <row r="1452" spans="1:19" x14ac:dyDescent="0.25">
      <c r="A1452" s="7">
        <v>43083</v>
      </c>
      <c r="B1452" s="8">
        <v>3015.41</v>
      </c>
      <c r="C1452">
        <f>+VLOOKUP($A1452,'USD X Barril WTI'!$A$6060:$B$8189,2,0)</f>
        <v>57</v>
      </c>
      <c r="D1452" s="36">
        <f>+IFERROR(VLOOKUP($A1452,'TASA INTERVENCIÓN'!$A$9:$B$4757,2,0),D1451)</f>
        <v>4.7500000000000001E-2</v>
      </c>
      <c r="E1452" s="36">
        <v>1.4999999999999999E-2</v>
      </c>
      <c r="F1452">
        <f t="shared" si="309"/>
        <v>3.2019704433497775E-2</v>
      </c>
      <c r="G1452">
        <f t="shared" si="310"/>
        <v>1.0078017790511542</v>
      </c>
      <c r="H1452" s="56">
        <f t="shared" si="314"/>
        <v>26.413380447543375</v>
      </c>
      <c r="I1452" s="55">
        <f t="shared" si="315"/>
        <v>3091.7623234637276</v>
      </c>
      <c r="J1452" s="33">
        <f t="shared" si="311"/>
        <v>3003.9164850714528</v>
      </c>
      <c r="K1452" s="34">
        <f t="shared" si="312"/>
        <v>-11.493514928547029</v>
      </c>
      <c r="L1452" s="32">
        <f t="shared" si="316"/>
        <v>29230300.000000004</v>
      </c>
      <c r="M1452" s="32">
        <f t="shared" si="317"/>
        <v>30039164.850714527</v>
      </c>
      <c r="N1452" s="34">
        <f t="shared" si="318"/>
        <v>30154100</v>
      </c>
      <c r="O1452" s="34">
        <f t="shared" si="319"/>
        <v>808864.85071452335</v>
      </c>
      <c r="P1452" s="34">
        <f t="shared" si="320"/>
        <v>923799.99999999627</v>
      </c>
      <c r="Q1452" s="60">
        <f t="shared" ref="Q1452:Q1515" si="322">+IF(P1452&gt;0,M1452-L1452,O1452+P1452)</f>
        <v>808864.85071452335</v>
      </c>
      <c r="R1452" s="60">
        <f t="shared" si="321"/>
        <v>808864.85071452335</v>
      </c>
      <c r="S1452" s="61">
        <f t="shared" si="313"/>
        <v>2.7672136471898107E-2</v>
      </c>
    </row>
    <row r="1453" spans="1:19" x14ac:dyDescent="0.25">
      <c r="A1453" s="7">
        <v>43084</v>
      </c>
      <c r="B1453" s="9">
        <v>2999.07</v>
      </c>
      <c r="C1453">
        <f>+VLOOKUP($A1453,'USD X Barril WTI'!$A$6060:$B$8189,2,0)</f>
        <v>57.29</v>
      </c>
      <c r="D1453" s="36">
        <f>+IFERROR(VLOOKUP($A1453,'TASA INTERVENCIÓN'!$A$9:$B$4757,2,0),D1452)</f>
        <v>4.7500000000000001E-2</v>
      </c>
      <c r="E1453" s="36">
        <v>1.4999999999999999E-2</v>
      </c>
      <c r="F1453">
        <f t="shared" si="309"/>
        <v>3.2019704433497775E-2</v>
      </c>
      <c r="G1453">
        <f t="shared" si="310"/>
        <v>1.0078017790511542</v>
      </c>
      <c r="H1453" s="56">
        <f t="shared" si="314"/>
        <v>26.413380447543375</v>
      </c>
      <c r="I1453" s="55">
        <f t="shared" si="315"/>
        <v>3075.294842394032</v>
      </c>
      <c r="J1453" s="33">
        <f t="shared" si="311"/>
        <v>2990.2767953749312</v>
      </c>
      <c r="K1453" s="34">
        <f t="shared" si="312"/>
        <v>-8.7932046250689382</v>
      </c>
      <c r="L1453" s="32">
        <f t="shared" si="316"/>
        <v>29095200</v>
      </c>
      <c r="M1453" s="32">
        <f t="shared" si="317"/>
        <v>29902767.953749314</v>
      </c>
      <c r="N1453" s="34">
        <f t="shared" si="318"/>
        <v>29990700</v>
      </c>
      <c r="O1453" s="34">
        <f t="shared" si="319"/>
        <v>807567.95374931395</v>
      </c>
      <c r="P1453" s="34">
        <f t="shared" si="320"/>
        <v>895500</v>
      </c>
      <c r="Q1453" s="60">
        <f t="shared" si="322"/>
        <v>807567.95374931395</v>
      </c>
      <c r="R1453" s="60">
        <f t="shared" si="321"/>
        <v>807567.95374931395</v>
      </c>
      <c r="S1453" s="61">
        <f t="shared" si="313"/>
        <v>2.7756054392109829E-2</v>
      </c>
    </row>
    <row r="1454" spans="1:19" x14ac:dyDescent="0.25">
      <c r="A1454" s="7">
        <v>43085</v>
      </c>
      <c r="B1454" s="8">
        <v>2996.61</v>
      </c>
      <c r="C1454" t="e">
        <f>+VLOOKUP($A1454,'USD X Barril WTI'!$A$6060:$B$8189,2,0)</f>
        <v>#N/A</v>
      </c>
      <c r="D1454" s="36">
        <f>+IFERROR(VLOOKUP($A1454,'TASA INTERVENCIÓN'!$A$9:$B$4757,2,0),D1453)</f>
        <v>4.7500000000000001E-2</v>
      </c>
      <c r="E1454" s="36">
        <v>1.4999999999999999E-2</v>
      </c>
      <c r="F1454">
        <f t="shared" si="309"/>
        <v>3.2019704433497775E-2</v>
      </c>
      <c r="G1454">
        <f t="shared" si="310"/>
        <v>1.0078017790511542</v>
      </c>
      <c r="H1454" s="56">
        <f t="shared" si="314"/>
        <v>26.413380447543375</v>
      </c>
      <c r="I1454" s="55">
        <f t="shared" si="315"/>
        <v>3072.815650017566</v>
      </c>
      <c r="J1454" s="33">
        <f t="shared" si="311"/>
        <v>2986.7028130266199</v>
      </c>
      <c r="K1454" s="34">
        <f t="shared" si="312"/>
        <v>-9.9071869733802487</v>
      </c>
      <c r="L1454" s="32">
        <f t="shared" si="316"/>
        <v>29059800</v>
      </c>
      <c r="M1454" s="32">
        <f t="shared" si="317"/>
        <v>29867028.130266197</v>
      </c>
      <c r="N1454" s="34">
        <f t="shared" si="318"/>
        <v>29966100</v>
      </c>
      <c r="O1454" s="34">
        <f t="shared" si="319"/>
        <v>807228.13026619703</v>
      </c>
      <c r="P1454" s="34">
        <f t="shared" si="320"/>
        <v>906300</v>
      </c>
      <c r="Q1454" s="60">
        <f t="shared" si="322"/>
        <v>807228.13026619703</v>
      </c>
      <c r="R1454" s="60">
        <f t="shared" si="321"/>
        <v>807228.13026619703</v>
      </c>
      <c r="S1454" s="61">
        <f t="shared" si="313"/>
        <v>2.7778172260861982E-2</v>
      </c>
    </row>
    <row r="1455" spans="1:19" x14ac:dyDescent="0.25">
      <c r="A1455" s="7">
        <v>43086</v>
      </c>
      <c r="B1455" s="9">
        <v>2996.61</v>
      </c>
      <c r="C1455" t="e">
        <f>+VLOOKUP($A1455,'USD X Barril WTI'!$A$6060:$B$8189,2,0)</f>
        <v>#N/A</v>
      </c>
      <c r="D1455" s="36">
        <f>+IFERROR(VLOOKUP($A1455,'TASA INTERVENCIÓN'!$A$9:$B$4757,2,0),D1454)</f>
        <v>4.7500000000000001E-2</v>
      </c>
      <c r="E1455" s="36">
        <v>1.4999999999999999E-2</v>
      </c>
      <c r="F1455">
        <f t="shared" si="309"/>
        <v>3.2019704433497775E-2</v>
      </c>
      <c r="G1455">
        <f t="shared" si="310"/>
        <v>1.0078017790511542</v>
      </c>
      <c r="H1455" s="56">
        <f t="shared" si="314"/>
        <v>26.413380447543375</v>
      </c>
      <c r="I1455" s="55">
        <f t="shared" si="315"/>
        <v>3072.815650017566</v>
      </c>
      <c r="J1455" s="33">
        <f t="shared" si="311"/>
        <v>2978.4745768292364</v>
      </c>
      <c r="K1455" s="34">
        <f t="shared" si="312"/>
        <v>-18.135423170763715</v>
      </c>
      <c r="L1455" s="32">
        <f t="shared" si="316"/>
        <v>28978300</v>
      </c>
      <c r="M1455" s="32">
        <f t="shared" si="317"/>
        <v>29784745.768292364</v>
      </c>
      <c r="N1455" s="34">
        <f t="shared" si="318"/>
        <v>29966100</v>
      </c>
      <c r="O1455" s="34">
        <f t="shared" si="319"/>
        <v>806445.76829236373</v>
      </c>
      <c r="P1455" s="34">
        <f t="shared" si="320"/>
        <v>987800</v>
      </c>
      <c r="Q1455" s="60">
        <f t="shared" si="322"/>
        <v>806445.76829236373</v>
      </c>
      <c r="R1455" s="60">
        <f t="shared" si="321"/>
        <v>806445.76829236373</v>
      </c>
      <c r="S1455" s="61">
        <f t="shared" si="313"/>
        <v>2.7829298761223527E-2</v>
      </c>
    </row>
    <row r="1456" spans="1:19" x14ac:dyDescent="0.25">
      <c r="A1456" s="7">
        <v>43087</v>
      </c>
      <c r="B1456" s="8">
        <v>2996.61</v>
      </c>
      <c r="C1456">
        <f>+VLOOKUP($A1456,'USD X Barril WTI'!$A$6060:$B$8189,2,0)</f>
        <v>57.17</v>
      </c>
      <c r="D1456" s="36">
        <f>+IFERROR(VLOOKUP($A1456,'TASA INTERVENCIÓN'!$A$9:$B$4757,2,0),D1455)</f>
        <v>4.7500000000000001E-2</v>
      </c>
      <c r="E1456" s="36">
        <v>1.4999999999999999E-2</v>
      </c>
      <c r="F1456">
        <f t="shared" si="309"/>
        <v>3.2019704433497775E-2</v>
      </c>
      <c r="G1456">
        <f t="shared" si="310"/>
        <v>1.0078017790511542</v>
      </c>
      <c r="H1456" s="56">
        <f t="shared" si="314"/>
        <v>26.413380447543375</v>
      </c>
      <c r="I1456" s="55">
        <f t="shared" si="315"/>
        <v>3072.815650017566</v>
      </c>
      <c r="J1456" s="33">
        <f t="shared" si="311"/>
        <v>2978.4745768292364</v>
      </c>
      <c r="K1456" s="34">
        <f t="shared" si="312"/>
        <v>-18.135423170763715</v>
      </c>
      <c r="L1456" s="32">
        <f t="shared" si="316"/>
        <v>28978300</v>
      </c>
      <c r="M1456" s="32">
        <f t="shared" si="317"/>
        <v>29784745.768292364</v>
      </c>
      <c r="N1456" s="34">
        <f t="shared" si="318"/>
        <v>29966100</v>
      </c>
      <c r="O1456" s="34">
        <f t="shared" si="319"/>
        <v>806445.76829236373</v>
      </c>
      <c r="P1456" s="34">
        <f t="shared" si="320"/>
        <v>987800</v>
      </c>
      <c r="Q1456" s="60">
        <f t="shared" si="322"/>
        <v>806445.76829236373</v>
      </c>
      <c r="R1456" s="60">
        <f t="shared" si="321"/>
        <v>806445.76829236373</v>
      </c>
      <c r="S1456" s="61">
        <f t="shared" si="313"/>
        <v>2.7829298761223527E-2</v>
      </c>
    </row>
    <row r="1457" spans="1:19" x14ac:dyDescent="0.25">
      <c r="A1457" s="7">
        <v>43088</v>
      </c>
      <c r="B1457" s="9">
        <v>2975.59</v>
      </c>
      <c r="C1457">
        <f>+VLOOKUP($A1457,'USD X Barril WTI'!$A$6060:$B$8189,2,0)</f>
        <v>57.49</v>
      </c>
      <c r="D1457" s="36">
        <f>+IFERROR(VLOOKUP($A1457,'TASA INTERVENCIÓN'!$A$9:$B$4757,2,0),D1456)</f>
        <v>4.7500000000000001E-2</v>
      </c>
      <c r="E1457" s="36">
        <v>1.4999999999999999E-2</v>
      </c>
      <c r="F1457">
        <f t="shared" si="309"/>
        <v>3.2019704433497775E-2</v>
      </c>
      <c r="G1457">
        <f t="shared" si="310"/>
        <v>1.0078017790511542</v>
      </c>
      <c r="H1457" s="56">
        <f t="shared" si="314"/>
        <v>26.413380447543375</v>
      </c>
      <c r="I1457" s="55">
        <f t="shared" si="315"/>
        <v>3051.6316566219111</v>
      </c>
      <c r="J1457" s="33">
        <f t="shared" si="311"/>
        <v>2978.4745768292364</v>
      </c>
      <c r="K1457" s="34">
        <f t="shared" si="312"/>
        <v>2.8845768292362663</v>
      </c>
      <c r="L1457" s="32">
        <f t="shared" si="316"/>
        <v>28978300</v>
      </c>
      <c r="M1457" s="32">
        <f t="shared" si="317"/>
        <v>29784745.768292364</v>
      </c>
      <c r="N1457" s="34">
        <f t="shared" si="318"/>
        <v>29755900</v>
      </c>
      <c r="O1457" s="34">
        <f t="shared" si="319"/>
        <v>806445.76829236373</v>
      </c>
      <c r="P1457" s="34">
        <f t="shared" si="320"/>
        <v>777600</v>
      </c>
      <c r="Q1457" s="60">
        <f t="shared" si="322"/>
        <v>806445.76829236373</v>
      </c>
      <c r="R1457" s="60">
        <f t="shared" si="321"/>
        <v>806445.76829236373</v>
      </c>
      <c r="S1457" s="61">
        <f t="shared" si="313"/>
        <v>2.7829298761223527E-2</v>
      </c>
    </row>
    <row r="1458" spans="1:19" x14ac:dyDescent="0.25">
      <c r="A1458" s="7">
        <v>43089</v>
      </c>
      <c r="B1458" s="8">
        <v>2972.05</v>
      </c>
      <c r="C1458">
        <f>+VLOOKUP($A1458,'USD X Barril WTI'!$A$6060:$B$8189,2,0)</f>
        <v>58.09</v>
      </c>
      <c r="D1458" s="36">
        <f>+IFERROR(VLOOKUP($A1458,'TASA INTERVENCIÓN'!$A$9:$B$4757,2,0),D1457)</f>
        <v>4.7500000000000001E-2</v>
      </c>
      <c r="E1458" s="36">
        <v>1.4999999999999999E-2</v>
      </c>
      <c r="F1458">
        <f t="shared" si="309"/>
        <v>3.2019704433497775E-2</v>
      </c>
      <c r="G1458">
        <f t="shared" si="310"/>
        <v>1.0078017790511542</v>
      </c>
      <c r="H1458" s="56">
        <f t="shared" si="314"/>
        <v>26.413380447543375</v>
      </c>
      <c r="I1458" s="55">
        <f t="shared" si="315"/>
        <v>3048.0640383240698</v>
      </c>
      <c r="J1458" s="33">
        <f t="shared" si="311"/>
        <v>2986.7835809892936</v>
      </c>
      <c r="K1458" s="34">
        <f t="shared" si="312"/>
        <v>14.733580989293387</v>
      </c>
      <c r="L1458" s="32">
        <f t="shared" si="316"/>
        <v>29060600</v>
      </c>
      <c r="M1458" s="32">
        <f t="shared" si="317"/>
        <v>29867835.809892938</v>
      </c>
      <c r="N1458" s="34">
        <f t="shared" si="318"/>
        <v>29720500</v>
      </c>
      <c r="O1458" s="34">
        <f t="shared" si="319"/>
        <v>807235.80989293754</v>
      </c>
      <c r="P1458" s="34">
        <f t="shared" si="320"/>
        <v>659900</v>
      </c>
      <c r="Q1458" s="60">
        <f t="shared" si="322"/>
        <v>807235.80989293754</v>
      </c>
      <c r="R1458" s="60">
        <f t="shared" si="321"/>
        <v>807235.80989293754</v>
      </c>
      <c r="S1458" s="61">
        <f t="shared" si="313"/>
        <v>2.7777671826904386E-2</v>
      </c>
    </row>
    <row r="1459" spans="1:19" x14ac:dyDescent="0.25">
      <c r="A1459" s="7">
        <v>43090</v>
      </c>
      <c r="B1459" s="9">
        <v>2965.77</v>
      </c>
      <c r="C1459">
        <f>+VLOOKUP($A1459,'USD X Barril WTI'!$A$6060:$B$8189,2,0)</f>
        <v>58.34</v>
      </c>
      <c r="D1459" s="36">
        <f>+IFERROR(VLOOKUP($A1459,'TASA INTERVENCIÓN'!$A$9:$B$4757,2,0),D1458)</f>
        <v>4.7500000000000001E-2</v>
      </c>
      <c r="E1459" s="36">
        <v>1.4999999999999999E-2</v>
      </c>
      <c r="F1459">
        <f t="shared" si="309"/>
        <v>3.2019704433497775E-2</v>
      </c>
      <c r="G1459">
        <f t="shared" si="310"/>
        <v>1.0078017790511542</v>
      </c>
      <c r="H1459" s="56">
        <f t="shared" si="314"/>
        <v>26.413380447543375</v>
      </c>
      <c r="I1459" s="55">
        <f t="shared" si="315"/>
        <v>3041.7350431516284</v>
      </c>
      <c r="J1459" s="33">
        <f t="shared" si="311"/>
        <v>2985.3095656704986</v>
      </c>
      <c r="K1459" s="34">
        <f t="shared" si="312"/>
        <v>19.539565670498632</v>
      </c>
      <c r="L1459" s="32">
        <f t="shared" si="316"/>
        <v>29046000</v>
      </c>
      <c r="M1459" s="32">
        <f t="shared" si="317"/>
        <v>29853095.656704985</v>
      </c>
      <c r="N1459" s="34">
        <f t="shared" si="318"/>
        <v>29657700</v>
      </c>
      <c r="O1459" s="34">
        <f t="shared" si="319"/>
        <v>807095.65670498461</v>
      </c>
      <c r="P1459" s="34">
        <f t="shared" si="320"/>
        <v>611700</v>
      </c>
      <c r="Q1459" s="60">
        <f t="shared" si="322"/>
        <v>807095.65670498461</v>
      </c>
      <c r="R1459" s="60">
        <f t="shared" si="321"/>
        <v>807095.65670498461</v>
      </c>
      <c r="S1459" s="61">
        <f t="shared" si="313"/>
        <v>2.7786809085759989E-2</v>
      </c>
    </row>
    <row r="1460" spans="1:19" x14ac:dyDescent="0.25">
      <c r="A1460" s="7">
        <v>43091</v>
      </c>
      <c r="B1460" s="8">
        <v>2963.58</v>
      </c>
      <c r="C1460">
        <f>+VLOOKUP($A1460,'USD X Barril WTI'!$A$6060:$B$8189,2,0)</f>
        <v>58.25</v>
      </c>
      <c r="D1460" s="36">
        <f>+IFERROR(VLOOKUP($A1460,'TASA INTERVENCIÓN'!$A$9:$B$4757,2,0),D1459)</f>
        <v>4.7500000000000001E-2</v>
      </c>
      <c r="E1460" s="36">
        <v>1.4999999999999999E-2</v>
      </c>
      <c r="F1460">
        <f t="shared" si="309"/>
        <v>3.2019704433497775E-2</v>
      </c>
      <c r="G1460">
        <f t="shared" si="310"/>
        <v>1.0078017790511542</v>
      </c>
      <c r="H1460" s="56">
        <f t="shared" si="314"/>
        <v>26.413380447543375</v>
      </c>
      <c r="I1460" s="55">
        <f t="shared" si="315"/>
        <v>3039.5279572555064</v>
      </c>
      <c r="J1460" s="33">
        <f t="shared" si="311"/>
        <v>2973.7799389988277</v>
      </c>
      <c r="K1460" s="34">
        <f t="shared" si="312"/>
        <v>10.199938998827747</v>
      </c>
      <c r="L1460" s="32">
        <f t="shared" si="316"/>
        <v>28931800</v>
      </c>
      <c r="M1460" s="32">
        <f t="shared" si="317"/>
        <v>29737799.389988277</v>
      </c>
      <c r="N1460" s="34">
        <f t="shared" si="318"/>
        <v>29635800</v>
      </c>
      <c r="O1460" s="34">
        <f t="shared" si="319"/>
        <v>805999.38998827711</v>
      </c>
      <c r="P1460" s="34">
        <f t="shared" si="320"/>
        <v>704000</v>
      </c>
      <c r="Q1460" s="60">
        <f t="shared" si="322"/>
        <v>805999.38998827711</v>
      </c>
      <c r="R1460" s="60">
        <f t="shared" si="321"/>
        <v>805999.38998827711</v>
      </c>
      <c r="S1460" s="61">
        <f t="shared" si="313"/>
        <v>2.7858598151109751E-2</v>
      </c>
    </row>
    <row r="1461" spans="1:19" x14ac:dyDescent="0.25">
      <c r="A1461" s="7">
        <v>43092</v>
      </c>
      <c r="B1461" s="9">
        <v>2962.14</v>
      </c>
      <c r="C1461" t="e">
        <f>+VLOOKUP($A1461,'USD X Barril WTI'!$A$6060:$B$8189,2,0)</f>
        <v>#N/A</v>
      </c>
      <c r="D1461" s="36">
        <f>+IFERROR(VLOOKUP($A1461,'TASA INTERVENCIÓN'!$A$9:$B$4757,2,0),D1460)</f>
        <v>4.7500000000000001E-2</v>
      </c>
      <c r="E1461" s="36">
        <v>1.4999999999999999E-2</v>
      </c>
      <c r="F1461">
        <f t="shared" si="309"/>
        <v>3.2019704433497775E-2</v>
      </c>
      <c r="G1461">
        <f t="shared" si="310"/>
        <v>1.0078017790511542</v>
      </c>
      <c r="H1461" s="56">
        <f t="shared" si="314"/>
        <v>26.413380447543375</v>
      </c>
      <c r="I1461" s="55">
        <f t="shared" si="315"/>
        <v>3038.0767226936728</v>
      </c>
      <c r="J1461" s="33">
        <f t="shared" si="311"/>
        <v>2994.7594173033217</v>
      </c>
      <c r="K1461" s="34">
        <f t="shared" si="312"/>
        <v>32.619417303321825</v>
      </c>
      <c r="L1461" s="32">
        <f t="shared" si="316"/>
        <v>29139600</v>
      </c>
      <c r="M1461" s="32">
        <f t="shared" si="317"/>
        <v>29947594.173033219</v>
      </c>
      <c r="N1461" s="34">
        <f t="shared" si="318"/>
        <v>29621400</v>
      </c>
      <c r="O1461" s="34">
        <f t="shared" si="319"/>
        <v>807994.17303321883</v>
      </c>
      <c r="P1461" s="34">
        <f t="shared" si="320"/>
        <v>481800</v>
      </c>
      <c r="Q1461" s="60">
        <f t="shared" si="322"/>
        <v>807994.17303321883</v>
      </c>
      <c r="R1461" s="60">
        <f t="shared" si="321"/>
        <v>807994.17303321883</v>
      </c>
      <c r="S1461" s="61">
        <f t="shared" si="313"/>
        <v>2.7728389306415285E-2</v>
      </c>
    </row>
    <row r="1462" spans="1:19" x14ac:dyDescent="0.25">
      <c r="A1462" s="7">
        <v>43093</v>
      </c>
      <c r="B1462" s="8">
        <v>2962.14</v>
      </c>
      <c r="C1462" t="e">
        <f>+VLOOKUP($A1462,'USD X Barril WTI'!$A$6060:$B$8189,2,0)</f>
        <v>#N/A</v>
      </c>
      <c r="D1462" s="36">
        <f>+IFERROR(VLOOKUP($A1462,'TASA INTERVENCIÓN'!$A$9:$B$4757,2,0),D1461)</f>
        <v>4.7500000000000001E-2</v>
      </c>
      <c r="E1462" s="36">
        <v>1.4999999999999999E-2</v>
      </c>
      <c r="F1462">
        <f t="shared" si="309"/>
        <v>3.2019704433497775E-2</v>
      </c>
      <c r="G1462">
        <f t="shared" si="310"/>
        <v>1.0078017790511542</v>
      </c>
      <c r="H1462" s="56">
        <f t="shared" si="314"/>
        <v>26.413380447543375</v>
      </c>
      <c r="I1462" s="55">
        <f t="shared" si="315"/>
        <v>3038.0767226936728</v>
      </c>
      <c r="J1462" s="33">
        <f t="shared" si="311"/>
        <v>2981.4024154761582</v>
      </c>
      <c r="K1462" s="34">
        <f t="shared" si="312"/>
        <v>19.262415476158367</v>
      </c>
      <c r="L1462" s="32">
        <f t="shared" si="316"/>
        <v>29007300</v>
      </c>
      <c r="M1462" s="32">
        <f t="shared" si="317"/>
        <v>29814024.154761583</v>
      </c>
      <c r="N1462" s="34">
        <f t="shared" si="318"/>
        <v>29621400</v>
      </c>
      <c r="O1462" s="34">
        <f t="shared" si="319"/>
        <v>806724.15476158261</v>
      </c>
      <c r="P1462" s="34">
        <f t="shared" si="320"/>
        <v>614100</v>
      </c>
      <c r="Q1462" s="60">
        <f t="shared" si="322"/>
        <v>806724.15476158261</v>
      </c>
      <c r="R1462" s="60">
        <f t="shared" si="321"/>
        <v>806724.15476158261</v>
      </c>
      <c r="S1462" s="61">
        <f t="shared" si="313"/>
        <v>2.7811073583600771E-2</v>
      </c>
    </row>
    <row r="1463" spans="1:19" x14ac:dyDescent="0.25">
      <c r="A1463" s="7">
        <v>43094</v>
      </c>
      <c r="B1463" s="9">
        <v>2962.14</v>
      </c>
      <c r="C1463" t="e">
        <f>+VLOOKUP($A1463,'USD X Barril WTI'!$A$6060:$B$8189,2,0)</f>
        <v>#N/A</v>
      </c>
      <c r="D1463" s="36">
        <f>+IFERROR(VLOOKUP($A1463,'TASA INTERVENCIÓN'!$A$9:$B$4757,2,0),D1462)</f>
        <v>4.7500000000000001E-2</v>
      </c>
      <c r="E1463" s="36">
        <v>1.4999999999999999E-2</v>
      </c>
      <c r="F1463">
        <f t="shared" si="309"/>
        <v>3.2019704433497775E-2</v>
      </c>
      <c r="G1463">
        <f t="shared" si="310"/>
        <v>1.0078017790511542</v>
      </c>
      <c r="H1463" s="56">
        <f t="shared" si="314"/>
        <v>26.413380447543375</v>
      </c>
      <c r="I1463" s="55">
        <f t="shared" si="315"/>
        <v>3038.0767226936728</v>
      </c>
      <c r="J1463" s="33">
        <f t="shared" si="311"/>
        <v>2981.4024154761582</v>
      </c>
      <c r="K1463" s="34">
        <f t="shared" si="312"/>
        <v>19.262415476158367</v>
      </c>
      <c r="L1463" s="32">
        <f t="shared" si="316"/>
        <v>29007300</v>
      </c>
      <c r="M1463" s="32">
        <f t="shared" si="317"/>
        <v>29814024.154761583</v>
      </c>
      <c r="N1463" s="34">
        <f t="shared" si="318"/>
        <v>29621400</v>
      </c>
      <c r="O1463" s="34">
        <f t="shared" si="319"/>
        <v>806724.15476158261</v>
      </c>
      <c r="P1463" s="34">
        <f t="shared" si="320"/>
        <v>614100</v>
      </c>
      <c r="Q1463" s="60">
        <f t="shared" si="322"/>
        <v>806724.15476158261</v>
      </c>
      <c r="R1463" s="60">
        <f t="shared" si="321"/>
        <v>806724.15476158261</v>
      </c>
      <c r="S1463" s="61">
        <f t="shared" si="313"/>
        <v>2.7811073583600771E-2</v>
      </c>
    </row>
    <row r="1464" spans="1:19" x14ac:dyDescent="0.25">
      <c r="A1464" s="7">
        <v>43095</v>
      </c>
      <c r="B1464" s="8">
        <v>2962.14</v>
      </c>
      <c r="C1464">
        <f>+VLOOKUP($A1464,'USD X Barril WTI'!$A$6060:$B$8189,2,0)</f>
        <v>59.55</v>
      </c>
      <c r="D1464" s="36">
        <f>+IFERROR(VLOOKUP($A1464,'TASA INTERVENCIÓN'!$A$9:$B$4757,2,0),D1463)</f>
        <v>4.7500000000000001E-2</v>
      </c>
      <c r="E1464" s="36">
        <v>1.4999999999999999E-2</v>
      </c>
      <c r="F1464">
        <f t="shared" si="309"/>
        <v>3.2019704433497775E-2</v>
      </c>
      <c r="G1464">
        <f t="shared" si="310"/>
        <v>1.0078017790511542</v>
      </c>
      <c r="H1464" s="56">
        <f t="shared" si="314"/>
        <v>26.413380447543375</v>
      </c>
      <c r="I1464" s="55">
        <f t="shared" si="315"/>
        <v>3038.0767226936728</v>
      </c>
      <c r="J1464" s="33">
        <f t="shared" si="311"/>
        <v>2981.4024154761582</v>
      </c>
      <c r="K1464" s="34">
        <f t="shared" si="312"/>
        <v>19.262415476158367</v>
      </c>
      <c r="L1464" s="32">
        <f t="shared" si="316"/>
        <v>29007300</v>
      </c>
      <c r="M1464" s="32">
        <f t="shared" si="317"/>
        <v>29814024.154761583</v>
      </c>
      <c r="N1464" s="34">
        <f t="shared" si="318"/>
        <v>29621400</v>
      </c>
      <c r="O1464" s="34">
        <f t="shared" si="319"/>
        <v>806724.15476158261</v>
      </c>
      <c r="P1464" s="34">
        <f t="shared" si="320"/>
        <v>614100</v>
      </c>
      <c r="Q1464" s="60">
        <f t="shared" si="322"/>
        <v>806724.15476158261</v>
      </c>
      <c r="R1464" s="60">
        <f t="shared" si="321"/>
        <v>806724.15476158261</v>
      </c>
      <c r="S1464" s="61">
        <f t="shared" si="313"/>
        <v>2.7811073583600771E-2</v>
      </c>
    </row>
    <row r="1465" spans="1:19" x14ac:dyDescent="0.25">
      <c r="A1465" s="7">
        <v>43096</v>
      </c>
      <c r="B1465" s="9">
        <v>2962.26</v>
      </c>
      <c r="C1465">
        <f>+VLOOKUP($A1465,'USD X Barril WTI'!$A$6060:$B$8189,2,0)</f>
        <v>59.67</v>
      </c>
      <c r="D1465" s="36">
        <f>+IFERROR(VLOOKUP($A1465,'TASA INTERVENCIÓN'!$A$9:$B$4757,2,0),D1464)</f>
        <v>4.7500000000000001E-2</v>
      </c>
      <c r="E1465" s="36">
        <v>1.4999999999999999E-2</v>
      </c>
      <c r="F1465">
        <f t="shared" si="309"/>
        <v>3.2019704433497775E-2</v>
      </c>
      <c r="G1465">
        <f t="shared" si="310"/>
        <v>1.0078017790511542</v>
      </c>
      <c r="H1465" s="56">
        <f t="shared" si="314"/>
        <v>26.413380447543375</v>
      </c>
      <c r="I1465" s="55">
        <f t="shared" si="315"/>
        <v>3038.1976589071592</v>
      </c>
      <c r="J1465" s="33">
        <f t="shared" si="311"/>
        <v>3005.4712683529215</v>
      </c>
      <c r="K1465" s="34">
        <f t="shared" si="312"/>
        <v>43.211268352921252</v>
      </c>
      <c r="L1465" s="32">
        <f t="shared" si="316"/>
        <v>29245700</v>
      </c>
      <c r="M1465" s="32">
        <f t="shared" si="317"/>
        <v>30054712.683529213</v>
      </c>
      <c r="N1465" s="34">
        <f t="shared" si="318"/>
        <v>29622600.000000004</v>
      </c>
      <c r="O1465" s="34">
        <f t="shared" si="319"/>
        <v>809012.68352921307</v>
      </c>
      <c r="P1465" s="34">
        <f t="shared" si="320"/>
        <v>376900.00000000373</v>
      </c>
      <c r="Q1465" s="60">
        <f t="shared" si="322"/>
        <v>809012.68352921307</v>
      </c>
      <c r="R1465" s="60">
        <f t="shared" si="321"/>
        <v>809012.68352921307</v>
      </c>
      <c r="S1465" s="61">
        <f t="shared" si="313"/>
        <v>2.7662619924611585E-2</v>
      </c>
    </row>
    <row r="1466" spans="1:19" x14ac:dyDescent="0.25">
      <c r="A1466" s="7">
        <v>43097</v>
      </c>
      <c r="B1466" s="8">
        <v>2971.63</v>
      </c>
      <c r="C1466">
        <f>+VLOOKUP($A1466,'USD X Barril WTI'!$A$6060:$B$8189,2,0)</f>
        <v>59.84</v>
      </c>
      <c r="D1466" s="36">
        <f>+IFERROR(VLOOKUP($A1466,'TASA INTERVENCIÓN'!$A$9:$B$4757,2,0),D1465)</f>
        <v>4.7500000000000001E-2</v>
      </c>
      <c r="E1466" s="36">
        <v>1.4999999999999999E-2</v>
      </c>
      <c r="F1466">
        <f t="shared" si="309"/>
        <v>3.2019704433497775E-2</v>
      </c>
      <c r="G1466">
        <f t="shared" si="310"/>
        <v>1.0078017790511542</v>
      </c>
      <c r="H1466" s="56">
        <f t="shared" si="314"/>
        <v>26.413380447543375</v>
      </c>
      <c r="I1466" s="55">
        <f t="shared" si="315"/>
        <v>3047.6407615768685</v>
      </c>
      <c r="J1466" s="33">
        <f t="shared" si="311"/>
        <v>3011.6601134927932</v>
      </c>
      <c r="K1466" s="34">
        <f t="shared" si="312"/>
        <v>40.030113492793134</v>
      </c>
      <c r="L1466" s="32">
        <f t="shared" si="316"/>
        <v>29307000</v>
      </c>
      <c r="M1466" s="32">
        <f t="shared" si="317"/>
        <v>30116601.134927932</v>
      </c>
      <c r="N1466" s="34">
        <f t="shared" si="318"/>
        <v>29716300</v>
      </c>
      <c r="O1466" s="34">
        <f t="shared" si="319"/>
        <v>809601.13492793217</v>
      </c>
      <c r="P1466" s="34">
        <f t="shared" si="320"/>
        <v>409300</v>
      </c>
      <c r="Q1466" s="60">
        <f t="shared" si="322"/>
        <v>809601.13492793217</v>
      </c>
      <c r="R1466" s="60">
        <f t="shared" si="321"/>
        <v>809601.13492793217</v>
      </c>
      <c r="S1466" s="61">
        <f t="shared" si="313"/>
        <v>2.7624838261436933E-2</v>
      </c>
    </row>
    <row r="1467" spans="1:19" x14ac:dyDescent="0.25">
      <c r="A1467" s="7">
        <v>43098</v>
      </c>
      <c r="B1467" s="9">
        <v>2984</v>
      </c>
      <c r="C1467">
        <f>+VLOOKUP($A1467,'USD X Barril WTI'!$A$6060:$B$8189,2,0)</f>
        <v>60.46</v>
      </c>
      <c r="D1467" s="36">
        <f>+IFERROR(VLOOKUP($A1467,'TASA INTERVENCIÓN'!$A$9:$B$4757,2,0),D1466)</f>
        <v>4.7500000000000001E-2</v>
      </c>
      <c r="E1467" s="36">
        <v>1.4999999999999999E-2</v>
      </c>
      <c r="F1467">
        <f t="shared" si="309"/>
        <v>3.2019704433497775E-2</v>
      </c>
      <c r="G1467">
        <f t="shared" si="310"/>
        <v>1.0078017790511542</v>
      </c>
      <c r="H1467" s="56">
        <f t="shared" si="314"/>
        <v>26.413380447543375</v>
      </c>
      <c r="I1467" s="55">
        <f t="shared" si="315"/>
        <v>3060.1072695837311</v>
      </c>
      <c r="J1467" s="33">
        <f t="shared" si="311"/>
        <v>3021.7157248456692</v>
      </c>
      <c r="K1467" s="34">
        <f t="shared" si="312"/>
        <v>37.715724845669229</v>
      </c>
      <c r="L1467" s="32">
        <f t="shared" si="316"/>
        <v>29406600</v>
      </c>
      <c r="M1467" s="32">
        <f t="shared" si="317"/>
        <v>30217157.24845669</v>
      </c>
      <c r="N1467" s="34">
        <f t="shared" si="318"/>
        <v>29840000</v>
      </c>
      <c r="O1467" s="34">
        <f t="shared" si="319"/>
        <v>810557.24845669046</v>
      </c>
      <c r="P1467" s="34">
        <f t="shared" si="320"/>
        <v>433400</v>
      </c>
      <c r="Q1467" s="60">
        <f t="shared" si="322"/>
        <v>810557.24845669046</v>
      </c>
      <c r="R1467" s="60">
        <f t="shared" si="321"/>
        <v>810557.24845669046</v>
      </c>
      <c r="S1467" s="61">
        <f t="shared" si="313"/>
        <v>2.7563786648462946E-2</v>
      </c>
    </row>
    <row r="1468" spans="1:19" x14ac:dyDescent="0.25">
      <c r="A1468" s="7">
        <v>43099</v>
      </c>
      <c r="B1468" s="8">
        <v>2984</v>
      </c>
      <c r="C1468" t="e">
        <f>+VLOOKUP($A1468,'USD X Barril WTI'!$A$6060:$B$8189,2,0)</f>
        <v>#N/A</v>
      </c>
      <c r="D1468" s="36">
        <f>+IFERROR(VLOOKUP($A1468,'TASA INTERVENCIÓN'!$A$9:$B$4757,2,0),D1467)</f>
        <v>4.7500000000000001E-2</v>
      </c>
      <c r="E1468" s="36">
        <v>1.4999999999999999E-2</v>
      </c>
      <c r="F1468">
        <f t="shared" si="309"/>
        <v>3.2019704433497775E-2</v>
      </c>
      <c r="G1468">
        <f t="shared" si="310"/>
        <v>1.0078017790511542</v>
      </c>
      <c r="H1468" s="56">
        <f t="shared" si="314"/>
        <v>26.413380447543375</v>
      </c>
      <c r="I1468" s="55">
        <f t="shared" si="315"/>
        <v>3060.1072695837311</v>
      </c>
      <c r="J1468" s="33">
        <f t="shared" si="311"/>
        <v>3022.1296606543724</v>
      </c>
      <c r="K1468" s="34">
        <f t="shared" si="312"/>
        <v>38.129660654372401</v>
      </c>
      <c r="L1468" s="32">
        <f t="shared" si="316"/>
        <v>29410700</v>
      </c>
      <c r="M1468" s="32">
        <f t="shared" si="317"/>
        <v>30221296.606543723</v>
      </c>
      <c r="N1468" s="34">
        <f t="shared" si="318"/>
        <v>29840000</v>
      </c>
      <c r="O1468" s="34">
        <f t="shared" si="319"/>
        <v>810596.60654372349</v>
      </c>
      <c r="P1468" s="34">
        <f t="shared" si="320"/>
        <v>429300</v>
      </c>
      <c r="Q1468" s="60">
        <f t="shared" si="322"/>
        <v>810596.60654372349</v>
      </c>
      <c r="R1468" s="60">
        <f t="shared" si="321"/>
        <v>810596.60654372349</v>
      </c>
      <c r="S1468" s="61">
        <f t="shared" si="313"/>
        <v>2.756128234090734E-2</v>
      </c>
    </row>
    <row r="1469" spans="1:19" x14ac:dyDescent="0.25">
      <c r="A1469" s="7">
        <v>43100</v>
      </c>
      <c r="B1469" s="9">
        <v>2984</v>
      </c>
      <c r="C1469" t="e">
        <f>+VLOOKUP($A1469,'USD X Barril WTI'!$A$6060:$B$8189,2,0)</f>
        <v>#N/A</v>
      </c>
      <c r="D1469" s="36">
        <f>+IFERROR(VLOOKUP($A1469,'TASA INTERVENCIÓN'!$A$9:$B$4757,2,0),D1468)</f>
        <v>4.7500000000000001E-2</v>
      </c>
      <c r="E1469" s="36">
        <v>1.4999999999999999E-2</v>
      </c>
      <c r="F1469">
        <f t="shared" si="309"/>
        <v>3.2019704433497775E-2</v>
      </c>
      <c r="G1469">
        <f t="shared" si="310"/>
        <v>1.0078017790511542</v>
      </c>
      <c r="H1469" s="56">
        <f t="shared" si="314"/>
        <v>26.413380447543375</v>
      </c>
      <c r="I1469" s="55">
        <f t="shared" si="315"/>
        <v>3060.1072695837311</v>
      </c>
      <c r="J1469" s="33">
        <f t="shared" si="311"/>
        <v>3017.6874227073185</v>
      </c>
      <c r="K1469" s="34">
        <f t="shared" si="312"/>
        <v>33.687422707318547</v>
      </c>
      <c r="L1469" s="32">
        <f t="shared" si="316"/>
        <v>29366700</v>
      </c>
      <c r="M1469" s="32">
        <f t="shared" si="317"/>
        <v>30176874.227073185</v>
      </c>
      <c r="N1469" s="34">
        <f t="shared" si="318"/>
        <v>29840000</v>
      </c>
      <c r="O1469" s="34">
        <f t="shared" si="319"/>
        <v>810174.22707318515</v>
      </c>
      <c r="P1469" s="34">
        <f t="shared" si="320"/>
        <v>473300</v>
      </c>
      <c r="Q1469" s="60">
        <f t="shared" si="322"/>
        <v>810174.22707318515</v>
      </c>
      <c r="R1469" s="60">
        <f t="shared" si="321"/>
        <v>810174.22707318515</v>
      </c>
      <c r="S1469" s="61">
        <f t="shared" si="313"/>
        <v>2.7588194351874238E-2</v>
      </c>
    </row>
    <row r="1470" spans="1:19" x14ac:dyDescent="0.25">
      <c r="A1470" s="7">
        <v>43101</v>
      </c>
      <c r="B1470" s="8">
        <v>2984</v>
      </c>
      <c r="C1470" t="e">
        <f>+VLOOKUP($A1470,'USD X Barril WTI'!$A$6060:$B$8189,2,0)</f>
        <v>#N/A</v>
      </c>
      <c r="D1470" s="36">
        <f>+IFERROR(VLOOKUP($A1470,'TASA INTERVENCIÓN'!$A$9:$B$4757,2,0),D1469)</f>
        <v>4.7500000000000001E-2</v>
      </c>
      <c r="E1470" s="36">
        <v>1.4999999999999999E-2</v>
      </c>
      <c r="F1470">
        <f t="shared" si="309"/>
        <v>3.2019704433497775E-2</v>
      </c>
      <c r="G1470">
        <f t="shared" si="310"/>
        <v>1.0078017790511542</v>
      </c>
      <c r="H1470" s="56">
        <f t="shared" si="314"/>
        <v>26.413380447543375</v>
      </c>
      <c r="I1470" s="55">
        <f t="shared" si="315"/>
        <v>3060.1072695837311</v>
      </c>
      <c r="J1470" s="33">
        <f t="shared" si="311"/>
        <v>3017.6874227073185</v>
      </c>
      <c r="K1470" s="34">
        <f t="shared" si="312"/>
        <v>33.687422707318547</v>
      </c>
      <c r="L1470" s="32">
        <f t="shared" si="316"/>
        <v>29366700</v>
      </c>
      <c r="M1470" s="32">
        <f t="shared" si="317"/>
        <v>30176874.227073185</v>
      </c>
      <c r="N1470" s="34">
        <f t="shared" si="318"/>
        <v>29840000</v>
      </c>
      <c r="O1470" s="34">
        <f t="shared" si="319"/>
        <v>810174.22707318515</v>
      </c>
      <c r="P1470" s="34">
        <f t="shared" si="320"/>
        <v>473300</v>
      </c>
      <c r="Q1470" s="60">
        <f t="shared" si="322"/>
        <v>810174.22707318515</v>
      </c>
      <c r="R1470" s="60">
        <f t="shared" si="321"/>
        <v>810174.22707318515</v>
      </c>
      <c r="S1470" s="61">
        <f t="shared" si="313"/>
        <v>2.7588194351874238E-2</v>
      </c>
    </row>
    <row r="1471" spans="1:19" x14ac:dyDescent="0.25">
      <c r="A1471" s="7">
        <v>43102</v>
      </c>
      <c r="B1471" s="9">
        <v>2984</v>
      </c>
      <c r="C1471">
        <f>+VLOOKUP($A1471,'USD X Barril WTI'!$A$6060:$B$8189,2,0)</f>
        <v>60.37</v>
      </c>
      <c r="D1471" s="36">
        <f>+IFERROR(VLOOKUP($A1471,'TASA INTERVENCIÓN'!$A$9:$B$4757,2,0),D1470)</f>
        <v>4.7500000000000001E-2</v>
      </c>
      <c r="E1471" s="36">
        <v>1.4999999999999999E-2</v>
      </c>
      <c r="F1471">
        <f t="shared" si="309"/>
        <v>3.2019704433497775E-2</v>
      </c>
      <c r="G1471">
        <f t="shared" si="310"/>
        <v>1.0078017790511542</v>
      </c>
      <c r="H1471" s="56">
        <f t="shared" si="314"/>
        <v>26.413380447543375</v>
      </c>
      <c r="I1471" s="55">
        <f t="shared" si="315"/>
        <v>3060.1072695837311</v>
      </c>
      <c r="J1471" s="33">
        <f t="shared" si="311"/>
        <v>3017.6874227073185</v>
      </c>
      <c r="K1471" s="34">
        <f t="shared" si="312"/>
        <v>33.687422707318547</v>
      </c>
      <c r="L1471" s="32">
        <f t="shared" si="316"/>
        <v>29366700</v>
      </c>
      <c r="M1471" s="32">
        <f t="shared" si="317"/>
        <v>30176874.227073185</v>
      </c>
      <c r="N1471" s="34">
        <f t="shared" si="318"/>
        <v>29840000</v>
      </c>
      <c r="O1471" s="34">
        <f t="shared" si="319"/>
        <v>810174.22707318515</v>
      </c>
      <c r="P1471" s="34">
        <f t="shared" si="320"/>
        <v>473300</v>
      </c>
      <c r="Q1471" s="60">
        <f t="shared" si="322"/>
        <v>810174.22707318515</v>
      </c>
      <c r="R1471" s="60">
        <f t="shared" si="321"/>
        <v>810174.22707318515</v>
      </c>
      <c r="S1471" s="61">
        <f t="shared" si="313"/>
        <v>2.7588194351874238E-2</v>
      </c>
    </row>
    <row r="1472" spans="1:19" x14ac:dyDescent="0.25">
      <c r="A1472" s="7">
        <v>43103</v>
      </c>
      <c r="B1472" s="8">
        <v>2940.94</v>
      </c>
      <c r="C1472">
        <f>+VLOOKUP($A1472,'USD X Barril WTI'!$A$6060:$B$8189,2,0)</f>
        <v>61.61</v>
      </c>
      <c r="D1472" s="36">
        <f>+IFERROR(VLOOKUP($A1472,'TASA INTERVENCIÓN'!$A$9:$B$4757,2,0),D1471)</f>
        <v>4.7500000000000001E-2</v>
      </c>
      <c r="E1472" s="36">
        <v>1.4999999999999999E-2</v>
      </c>
      <c r="F1472">
        <f t="shared" si="309"/>
        <v>3.2019704433497775E-2</v>
      </c>
      <c r="G1472">
        <f t="shared" si="310"/>
        <v>1.0078017790511542</v>
      </c>
      <c r="H1472" s="56">
        <f t="shared" si="314"/>
        <v>26.413380447543375</v>
      </c>
      <c r="I1472" s="55">
        <f t="shared" si="315"/>
        <v>3016.7113249777885</v>
      </c>
      <c r="J1472" s="33">
        <f t="shared" si="311"/>
        <v>3030.4689528004319</v>
      </c>
      <c r="K1472" s="34">
        <f t="shared" si="312"/>
        <v>89.528952800431853</v>
      </c>
      <c r="L1472" s="32">
        <f t="shared" si="316"/>
        <v>29493300</v>
      </c>
      <c r="M1472" s="32">
        <f t="shared" si="317"/>
        <v>30304689.528004318</v>
      </c>
      <c r="N1472" s="34">
        <f t="shared" si="318"/>
        <v>29409400</v>
      </c>
      <c r="O1472" s="34">
        <f t="shared" si="319"/>
        <v>811389.52800431848</v>
      </c>
      <c r="P1472" s="34">
        <f t="shared" si="320"/>
        <v>-83900</v>
      </c>
      <c r="Q1472" s="60">
        <f t="shared" si="322"/>
        <v>727489.52800431848</v>
      </c>
      <c r="R1472" s="60">
        <f t="shared" si="321"/>
        <v>811389.52800431848</v>
      </c>
      <c r="S1472" s="61">
        <f t="shared" si="313"/>
        <v>2.751097801888288E-2</v>
      </c>
    </row>
    <row r="1473" spans="1:19" x14ac:dyDescent="0.25">
      <c r="A1473" s="7">
        <v>43104</v>
      </c>
      <c r="B1473" s="9">
        <v>2908.68</v>
      </c>
      <c r="C1473">
        <f>+VLOOKUP($A1473,'USD X Barril WTI'!$A$6060:$B$8189,2,0)</f>
        <v>61.98</v>
      </c>
      <c r="D1473" s="36">
        <f>+IFERROR(VLOOKUP($A1473,'TASA INTERVENCIÓN'!$A$9:$B$4757,2,0),D1472)</f>
        <v>4.7500000000000001E-2</v>
      </c>
      <c r="E1473" s="36">
        <v>1.4999999999999999E-2</v>
      </c>
      <c r="F1473">
        <f t="shared" si="309"/>
        <v>3.2019704433497775E-2</v>
      </c>
      <c r="G1473">
        <f t="shared" si="310"/>
        <v>1.0078017790511542</v>
      </c>
      <c r="H1473" s="56">
        <f t="shared" si="314"/>
        <v>26.413380447543375</v>
      </c>
      <c r="I1473" s="55">
        <f t="shared" si="315"/>
        <v>2984.1996395855981</v>
      </c>
      <c r="J1473" s="33">
        <f t="shared" si="311"/>
        <v>3034.991958710159</v>
      </c>
      <c r="K1473" s="34">
        <f t="shared" si="312"/>
        <v>126.31195871015916</v>
      </c>
      <c r="L1473" s="32">
        <f t="shared" si="316"/>
        <v>29538100</v>
      </c>
      <c r="M1473" s="32">
        <f t="shared" si="317"/>
        <v>30349919.58710159</v>
      </c>
      <c r="N1473" s="34">
        <f t="shared" si="318"/>
        <v>29086800</v>
      </c>
      <c r="O1473" s="34">
        <f t="shared" si="319"/>
        <v>811819.58710158989</v>
      </c>
      <c r="P1473" s="34">
        <f t="shared" si="320"/>
        <v>-451300</v>
      </c>
      <c r="Q1473" s="60">
        <f t="shared" si="322"/>
        <v>360519.58710158989</v>
      </c>
      <c r="R1473" s="60">
        <f t="shared" si="321"/>
        <v>811819.58710158989</v>
      </c>
      <c r="S1473" s="61">
        <f t="shared" si="313"/>
        <v>2.7483811995408978E-2</v>
      </c>
    </row>
    <row r="1474" spans="1:19" x14ac:dyDescent="0.25">
      <c r="A1474" s="7">
        <v>43105</v>
      </c>
      <c r="B1474" s="8">
        <v>2885.76</v>
      </c>
      <c r="C1474">
        <f>+VLOOKUP($A1474,'USD X Barril WTI'!$A$6060:$B$8189,2,0)</f>
        <v>61.49</v>
      </c>
      <c r="D1474" s="36">
        <f>+IFERROR(VLOOKUP($A1474,'TASA INTERVENCIÓN'!$A$9:$B$4757,2,0),D1473)</f>
        <v>4.7500000000000001E-2</v>
      </c>
      <c r="E1474" s="36">
        <v>1.4999999999999999E-2</v>
      </c>
      <c r="F1474">
        <f t="shared" si="309"/>
        <v>3.2019704433497775E-2</v>
      </c>
      <c r="G1474">
        <f t="shared" si="310"/>
        <v>1.0078017790511542</v>
      </c>
      <c r="H1474" s="56">
        <f t="shared" si="314"/>
        <v>26.413380447543375</v>
      </c>
      <c r="I1474" s="55">
        <f t="shared" si="315"/>
        <v>2961.1008228097458</v>
      </c>
      <c r="J1474" s="33">
        <f t="shared" si="311"/>
        <v>3026.6930505454366</v>
      </c>
      <c r="K1474" s="34">
        <f t="shared" si="312"/>
        <v>140.93305054543634</v>
      </c>
      <c r="L1474" s="32">
        <f t="shared" si="316"/>
        <v>29455900</v>
      </c>
      <c r="M1474" s="32">
        <f t="shared" si="317"/>
        <v>30266930.505454365</v>
      </c>
      <c r="N1474" s="34">
        <f t="shared" si="318"/>
        <v>28857600.000000004</v>
      </c>
      <c r="O1474" s="34">
        <f t="shared" si="319"/>
        <v>811030.50545436516</v>
      </c>
      <c r="P1474" s="34">
        <f t="shared" si="320"/>
        <v>-598299.99999999627</v>
      </c>
      <c r="Q1474" s="60">
        <f t="shared" si="322"/>
        <v>212730.50545436889</v>
      </c>
      <c r="R1474" s="60">
        <f t="shared" si="321"/>
        <v>811030.50545436516</v>
      </c>
      <c r="S1474" s="61">
        <f t="shared" si="313"/>
        <v>2.7533720085088732E-2</v>
      </c>
    </row>
    <row r="1475" spans="1:19" x14ac:dyDescent="0.25">
      <c r="A1475" s="7">
        <v>43106</v>
      </c>
      <c r="B1475" s="9">
        <v>2898.32</v>
      </c>
      <c r="C1475" t="e">
        <f>+VLOOKUP($A1475,'USD X Barril WTI'!$A$6060:$B$8189,2,0)</f>
        <v>#N/A</v>
      </c>
      <c r="D1475" s="36">
        <f>+IFERROR(VLOOKUP($A1475,'TASA INTERVENCIÓN'!$A$9:$B$4757,2,0),D1474)</f>
        <v>4.7500000000000001E-2</v>
      </c>
      <c r="E1475" s="36">
        <v>1.4999999999999999E-2</v>
      </c>
      <c r="F1475">
        <f t="shared" si="309"/>
        <v>3.2019704433497775E-2</v>
      </c>
      <c r="G1475">
        <f t="shared" si="310"/>
        <v>1.0078017790511542</v>
      </c>
      <c r="H1475" s="56">
        <f t="shared" si="314"/>
        <v>26.413380447543375</v>
      </c>
      <c r="I1475" s="55">
        <f t="shared" si="315"/>
        <v>2973.7588131546281</v>
      </c>
      <c r="J1475" s="33">
        <f t="shared" si="311"/>
        <v>3007.7428673031191</v>
      </c>
      <c r="K1475" s="34">
        <f t="shared" si="312"/>
        <v>109.42286730311889</v>
      </c>
      <c r="L1475" s="32">
        <f t="shared" si="316"/>
        <v>29268200</v>
      </c>
      <c r="M1475" s="32">
        <f t="shared" si="317"/>
        <v>30077428.673031192</v>
      </c>
      <c r="N1475" s="34">
        <f t="shared" si="318"/>
        <v>28983200</v>
      </c>
      <c r="O1475" s="34">
        <f t="shared" si="319"/>
        <v>809228.67303119227</v>
      </c>
      <c r="P1475" s="34">
        <f t="shared" si="320"/>
        <v>-285000</v>
      </c>
      <c r="Q1475" s="60">
        <f t="shared" si="322"/>
        <v>524228.67303119227</v>
      </c>
      <c r="R1475" s="60">
        <f t="shared" si="321"/>
        <v>809228.67303119227</v>
      </c>
      <c r="S1475" s="61">
        <f t="shared" si="313"/>
        <v>2.7648733882889697E-2</v>
      </c>
    </row>
    <row r="1476" spans="1:19" x14ac:dyDescent="0.25">
      <c r="A1476" s="7">
        <v>43107</v>
      </c>
      <c r="B1476" s="8">
        <v>2898.32</v>
      </c>
      <c r="C1476" t="e">
        <f>+VLOOKUP($A1476,'USD X Barril WTI'!$A$6060:$B$8189,2,0)</f>
        <v>#N/A</v>
      </c>
      <c r="D1476" s="36">
        <f>+IFERROR(VLOOKUP($A1476,'TASA INTERVENCIÓN'!$A$9:$B$4757,2,0),D1475)</f>
        <v>4.7500000000000001E-2</v>
      </c>
      <c r="E1476" s="36">
        <v>1.4999999999999999E-2</v>
      </c>
      <c r="F1476">
        <f t="shared" si="309"/>
        <v>3.2019704433497775E-2</v>
      </c>
      <c r="G1476">
        <f t="shared" si="310"/>
        <v>1.0078017790511542</v>
      </c>
      <c r="H1476" s="56">
        <f t="shared" si="314"/>
        <v>26.413380447543375</v>
      </c>
      <c r="I1476" s="55">
        <f t="shared" si="315"/>
        <v>2973.7588131546281</v>
      </c>
      <c r="J1476" s="33">
        <f t="shared" si="311"/>
        <v>3023.2604121318041</v>
      </c>
      <c r="K1476" s="34">
        <f t="shared" si="312"/>
        <v>124.9404121318039</v>
      </c>
      <c r="L1476" s="32">
        <f t="shared" si="316"/>
        <v>29421900</v>
      </c>
      <c r="M1476" s="32">
        <f t="shared" si="317"/>
        <v>30232604.121318042</v>
      </c>
      <c r="N1476" s="34">
        <f t="shared" si="318"/>
        <v>28983200</v>
      </c>
      <c r="O1476" s="34">
        <f t="shared" si="319"/>
        <v>810704.12131804228</v>
      </c>
      <c r="P1476" s="34">
        <f t="shared" si="320"/>
        <v>-438700</v>
      </c>
      <c r="Q1476" s="60">
        <f t="shared" si="322"/>
        <v>372004.12131804228</v>
      </c>
      <c r="R1476" s="60">
        <f t="shared" si="321"/>
        <v>810704.12131804228</v>
      </c>
      <c r="S1476" s="61">
        <f t="shared" si="313"/>
        <v>2.7554444863113609E-2</v>
      </c>
    </row>
    <row r="1477" spans="1:19" x14ac:dyDescent="0.25">
      <c r="A1477" s="7">
        <v>43108</v>
      </c>
      <c r="B1477" s="9">
        <v>2898.32</v>
      </c>
      <c r="C1477">
        <f>+VLOOKUP($A1477,'USD X Barril WTI'!$A$6060:$B$8189,2,0)</f>
        <v>61.73</v>
      </c>
      <c r="D1477" s="36">
        <f>+IFERROR(VLOOKUP($A1477,'TASA INTERVENCIÓN'!$A$9:$B$4757,2,0),D1476)</f>
        <v>4.7500000000000001E-2</v>
      </c>
      <c r="E1477" s="36">
        <v>1.4999999999999999E-2</v>
      </c>
      <c r="F1477">
        <f t="shared" si="309"/>
        <v>3.2019704433497775E-2</v>
      </c>
      <c r="G1477">
        <f t="shared" si="310"/>
        <v>1.0078017790511542</v>
      </c>
      <c r="H1477" s="56">
        <f t="shared" si="314"/>
        <v>26.413380447543375</v>
      </c>
      <c r="I1477" s="55">
        <f t="shared" si="315"/>
        <v>2973.7588131546281</v>
      </c>
      <c r="J1477" s="33">
        <f t="shared" si="311"/>
        <v>3023.2604121318041</v>
      </c>
      <c r="K1477" s="34">
        <f t="shared" si="312"/>
        <v>124.9404121318039</v>
      </c>
      <c r="L1477" s="32">
        <f t="shared" si="316"/>
        <v>29421900</v>
      </c>
      <c r="M1477" s="32">
        <f t="shared" si="317"/>
        <v>30232604.121318042</v>
      </c>
      <c r="N1477" s="34">
        <f t="shared" si="318"/>
        <v>28983200</v>
      </c>
      <c r="O1477" s="34">
        <f t="shared" si="319"/>
        <v>810704.12131804228</v>
      </c>
      <c r="P1477" s="34">
        <f t="shared" si="320"/>
        <v>-438700</v>
      </c>
      <c r="Q1477" s="60">
        <f t="shared" si="322"/>
        <v>372004.12131804228</v>
      </c>
      <c r="R1477" s="60">
        <f t="shared" si="321"/>
        <v>810704.12131804228</v>
      </c>
      <c r="S1477" s="61">
        <f t="shared" si="313"/>
        <v>2.7554444863113609E-2</v>
      </c>
    </row>
    <row r="1478" spans="1:19" x14ac:dyDescent="0.25">
      <c r="A1478" s="7">
        <v>43109</v>
      </c>
      <c r="B1478" s="8">
        <v>2898.32</v>
      </c>
      <c r="C1478">
        <f>+VLOOKUP($A1478,'USD X Barril WTI'!$A$6060:$B$8189,2,0)</f>
        <v>62.92</v>
      </c>
      <c r="D1478" s="36">
        <f>+IFERROR(VLOOKUP($A1478,'TASA INTERVENCIÓN'!$A$9:$B$4757,2,0),D1477)</f>
        <v>4.7500000000000001E-2</v>
      </c>
      <c r="E1478" s="36">
        <v>1.4999999999999999E-2</v>
      </c>
      <c r="F1478">
        <f t="shared" si="309"/>
        <v>3.2019704433497775E-2</v>
      </c>
      <c r="G1478">
        <f t="shared" si="310"/>
        <v>1.0078017790511542</v>
      </c>
      <c r="H1478" s="56">
        <f t="shared" si="314"/>
        <v>26.413380447543375</v>
      </c>
      <c r="I1478" s="55">
        <f t="shared" si="315"/>
        <v>2973.7588131546281</v>
      </c>
      <c r="J1478" s="33">
        <f t="shared" si="311"/>
        <v>3023.2604121318041</v>
      </c>
      <c r="K1478" s="34">
        <f t="shared" si="312"/>
        <v>124.9404121318039</v>
      </c>
      <c r="L1478" s="32">
        <f t="shared" si="316"/>
        <v>29421900</v>
      </c>
      <c r="M1478" s="32">
        <f t="shared" si="317"/>
        <v>30232604.121318042</v>
      </c>
      <c r="N1478" s="34">
        <f t="shared" si="318"/>
        <v>28983200</v>
      </c>
      <c r="O1478" s="34">
        <f t="shared" si="319"/>
        <v>810704.12131804228</v>
      </c>
      <c r="P1478" s="34">
        <f t="shared" si="320"/>
        <v>-438700</v>
      </c>
      <c r="Q1478" s="60">
        <f t="shared" si="322"/>
        <v>372004.12131804228</v>
      </c>
      <c r="R1478" s="60">
        <f t="shared" si="321"/>
        <v>810704.12131804228</v>
      </c>
      <c r="S1478" s="61">
        <f t="shared" si="313"/>
        <v>2.7554444863113609E-2</v>
      </c>
    </row>
    <row r="1479" spans="1:19" x14ac:dyDescent="0.25">
      <c r="A1479" s="7">
        <v>43110</v>
      </c>
      <c r="B1479" s="9">
        <v>2914.37</v>
      </c>
      <c r="C1479">
        <f>+VLOOKUP($A1479,'USD X Barril WTI'!$A$6060:$B$8189,2,0)</f>
        <v>63.6</v>
      </c>
      <c r="D1479" s="36">
        <f>+IFERROR(VLOOKUP($A1479,'TASA INTERVENCIÓN'!$A$9:$B$4757,2,0),D1478)</f>
        <v>4.7500000000000001E-2</v>
      </c>
      <c r="E1479" s="36">
        <v>1.4999999999999999E-2</v>
      </c>
      <c r="F1479">
        <f t="shared" si="309"/>
        <v>3.2019704433497775E-2</v>
      </c>
      <c r="G1479">
        <f t="shared" si="310"/>
        <v>1.0078017790511542</v>
      </c>
      <c r="H1479" s="56">
        <f t="shared" si="314"/>
        <v>26.413380447543375</v>
      </c>
      <c r="I1479" s="55">
        <f t="shared" si="315"/>
        <v>2989.9340317083988</v>
      </c>
      <c r="J1479" s="33">
        <f t="shared" si="311"/>
        <v>3023.2604121318041</v>
      </c>
      <c r="K1479" s="34">
        <f t="shared" si="312"/>
        <v>108.89041213180417</v>
      </c>
      <c r="L1479" s="32">
        <f t="shared" si="316"/>
        <v>29421900</v>
      </c>
      <c r="M1479" s="32">
        <f t="shared" si="317"/>
        <v>30232604.121318042</v>
      </c>
      <c r="N1479" s="34">
        <f t="shared" si="318"/>
        <v>29143700</v>
      </c>
      <c r="O1479" s="34">
        <f t="shared" si="319"/>
        <v>810704.12131804228</v>
      </c>
      <c r="P1479" s="34">
        <f t="shared" si="320"/>
        <v>-278200</v>
      </c>
      <c r="Q1479" s="60">
        <f t="shared" si="322"/>
        <v>532504.12131804228</v>
      </c>
      <c r="R1479" s="60">
        <f t="shared" si="321"/>
        <v>810704.12131804228</v>
      </c>
      <c r="S1479" s="61">
        <f t="shared" si="313"/>
        <v>2.7554444863113609E-2</v>
      </c>
    </row>
    <row r="1480" spans="1:19" x14ac:dyDescent="0.25">
      <c r="A1480" s="7">
        <v>43111</v>
      </c>
      <c r="B1480" s="8">
        <v>2895.69</v>
      </c>
      <c r="C1480">
        <f>+VLOOKUP($A1480,'USD X Barril WTI'!$A$6060:$B$8189,2,0)</f>
        <v>63.81</v>
      </c>
      <c r="D1480" s="36">
        <f>+IFERROR(VLOOKUP($A1480,'TASA INTERVENCIÓN'!$A$9:$B$4757,2,0),D1479)</f>
        <v>4.7500000000000001E-2</v>
      </c>
      <c r="E1480" s="36">
        <v>1.4999999999999999E-2</v>
      </c>
      <c r="F1480">
        <f t="shared" ref="F1480:F1543" si="323">((1+D1480)/(1+E1480))-1</f>
        <v>3.2019704433497775E-2</v>
      </c>
      <c r="G1480">
        <f t="shared" ref="G1480:G1543" si="324">+(1+F1480)^(90/365)</f>
        <v>1.0078017790511542</v>
      </c>
      <c r="H1480" s="56">
        <f t="shared" si="314"/>
        <v>26.413380447543375</v>
      </c>
      <c r="I1480" s="55">
        <f t="shared" si="315"/>
        <v>2971.1082944757236</v>
      </c>
      <c r="J1480" s="33">
        <f t="shared" si="311"/>
        <v>3028.1771618595653</v>
      </c>
      <c r="K1480" s="34">
        <f t="shared" si="312"/>
        <v>132.48716185956528</v>
      </c>
      <c r="L1480" s="32">
        <f t="shared" si="316"/>
        <v>29470600</v>
      </c>
      <c r="M1480" s="32">
        <f t="shared" si="317"/>
        <v>30281771.618595652</v>
      </c>
      <c r="N1480" s="34">
        <f t="shared" si="318"/>
        <v>28956900</v>
      </c>
      <c r="O1480" s="34">
        <f t="shared" si="319"/>
        <v>811171.61859565228</v>
      </c>
      <c r="P1480" s="34">
        <f t="shared" si="320"/>
        <v>-513700</v>
      </c>
      <c r="Q1480" s="60">
        <f t="shared" si="322"/>
        <v>297471.61859565228</v>
      </c>
      <c r="R1480" s="60">
        <f t="shared" si="321"/>
        <v>811171.61859565228</v>
      </c>
      <c r="S1480" s="61">
        <f t="shared" si="313"/>
        <v>2.7524774473395595E-2</v>
      </c>
    </row>
    <row r="1481" spans="1:19" x14ac:dyDescent="0.25">
      <c r="A1481" s="7">
        <v>43112</v>
      </c>
      <c r="B1481" s="9">
        <v>2865.79</v>
      </c>
      <c r="C1481">
        <f>+VLOOKUP($A1481,'USD X Barril WTI'!$A$6060:$B$8189,2,0)</f>
        <v>64.22</v>
      </c>
      <c r="D1481" s="36">
        <f>+IFERROR(VLOOKUP($A1481,'TASA INTERVENCIÓN'!$A$9:$B$4757,2,0),D1480)</f>
        <v>4.7500000000000001E-2</v>
      </c>
      <c r="E1481" s="36">
        <v>1.4999999999999999E-2</v>
      </c>
      <c r="F1481">
        <f t="shared" si="323"/>
        <v>3.2019704433497775E-2</v>
      </c>
      <c r="G1481">
        <f t="shared" si="324"/>
        <v>1.0078017790511542</v>
      </c>
      <c r="H1481" s="56">
        <f t="shared" si="314"/>
        <v>26.413380447543375</v>
      </c>
      <c r="I1481" s="55">
        <f t="shared" si="315"/>
        <v>2940.9750212820941</v>
      </c>
      <c r="J1481" s="33">
        <f t="shared" si="311"/>
        <v>3034.9515747288224</v>
      </c>
      <c r="K1481" s="34">
        <f t="shared" si="312"/>
        <v>169.16157472882242</v>
      </c>
      <c r="L1481" s="32">
        <f t="shared" si="316"/>
        <v>29537700</v>
      </c>
      <c r="M1481" s="32">
        <f t="shared" si="317"/>
        <v>30349515.747288223</v>
      </c>
      <c r="N1481" s="34">
        <f t="shared" si="318"/>
        <v>28657900</v>
      </c>
      <c r="O1481" s="34">
        <f t="shared" si="319"/>
        <v>811815.74728822336</v>
      </c>
      <c r="P1481" s="34">
        <f t="shared" si="320"/>
        <v>-879800</v>
      </c>
      <c r="Q1481" s="60">
        <f t="shared" si="322"/>
        <v>-67984.252711776644</v>
      </c>
      <c r="R1481" s="60">
        <f t="shared" si="321"/>
        <v>811815.74728822336</v>
      </c>
      <c r="S1481" s="61">
        <f t="shared" si="313"/>
        <v>2.7484054184592009E-2</v>
      </c>
    </row>
    <row r="1482" spans="1:19" x14ac:dyDescent="0.25">
      <c r="A1482" s="7">
        <v>43113</v>
      </c>
      <c r="B1482" s="8">
        <v>2855.86</v>
      </c>
      <c r="C1482" t="e">
        <f>+VLOOKUP($A1482,'USD X Barril WTI'!$A$6060:$B$8189,2,0)</f>
        <v>#N/A</v>
      </c>
      <c r="D1482" s="36">
        <f>+IFERROR(VLOOKUP($A1482,'TASA INTERVENCIÓN'!$A$9:$B$4757,2,0),D1481)</f>
        <v>4.7500000000000001E-2</v>
      </c>
      <c r="E1482" s="36">
        <v>1.4999999999999999E-2</v>
      </c>
      <c r="F1482">
        <f t="shared" si="323"/>
        <v>3.2019704433497775E-2</v>
      </c>
      <c r="G1482">
        <f t="shared" si="324"/>
        <v>1.0078017790511542</v>
      </c>
      <c r="H1482" s="56">
        <f t="shared" si="314"/>
        <v>26.413380447543375</v>
      </c>
      <c r="I1482" s="55">
        <f t="shared" si="315"/>
        <v>2930.9675496161162</v>
      </c>
      <c r="J1482" s="33">
        <f t="shared" si="311"/>
        <v>3030.8324086324637</v>
      </c>
      <c r="K1482" s="34">
        <f t="shared" si="312"/>
        <v>174.97240863246361</v>
      </c>
      <c r="L1482" s="32">
        <f t="shared" si="316"/>
        <v>29496900</v>
      </c>
      <c r="M1482" s="32">
        <f t="shared" si="317"/>
        <v>30308324.086324636</v>
      </c>
      <c r="N1482" s="34">
        <f t="shared" si="318"/>
        <v>28558600</v>
      </c>
      <c r="O1482" s="34">
        <f t="shared" si="319"/>
        <v>811424.08632463589</v>
      </c>
      <c r="P1482" s="34">
        <f t="shared" si="320"/>
        <v>-938300</v>
      </c>
      <c r="Q1482" s="60">
        <f t="shared" si="322"/>
        <v>-126875.91367536411</v>
      </c>
      <c r="R1482" s="60">
        <f t="shared" si="321"/>
        <v>811424.08632463589</v>
      </c>
      <c r="S1482" s="61">
        <f t="shared" si="313"/>
        <v>2.7508791985755652E-2</v>
      </c>
    </row>
    <row r="1483" spans="1:19" x14ac:dyDescent="0.25">
      <c r="A1483" s="7">
        <v>43114</v>
      </c>
      <c r="B1483" s="9">
        <v>2855.86</v>
      </c>
      <c r="C1483" t="e">
        <f>+VLOOKUP($A1483,'USD X Barril WTI'!$A$6060:$B$8189,2,0)</f>
        <v>#N/A</v>
      </c>
      <c r="D1483" s="36">
        <f>+IFERROR(VLOOKUP($A1483,'TASA INTERVENCIÓN'!$A$9:$B$4757,2,0),D1482)</f>
        <v>4.7500000000000001E-2</v>
      </c>
      <c r="E1483" s="36">
        <v>1.4999999999999999E-2</v>
      </c>
      <c r="F1483">
        <f t="shared" si="323"/>
        <v>3.2019704433497775E-2</v>
      </c>
      <c r="G1483">
        <f t="shared" si="324"/>
        <v>1.0078017790511542</v>
      </c>
      <c r="H1483" s="56">
        <f t="shared" si="314"/>
        <v>26.413380447543375</v>
      </c>
      <c r="I1483" s="55">
        <f t="shared" si="315"/>
        <v>2930.9675496161162</v>
      </c>
      <c r="J1483" s="33">
        <f t="shared" si="311"/>
        <v>3013.0230728629126</v>
      </c>
      <c r="K1483" s="34">
        <f t="shared" si="312"/>
        <v>157.16307286291249</v>
      </c>
      <c r="L1483" s="32">
        <f t="shared" si="316"/>
        <v>29320500</v>
      </c>
      <c r="M1483" s="32">
        <f t="shared" si="317"/>
        <v>30130230.728629127</v>
      </c>
      <c r="N1483" s="34">
        <f t="shared" si="318"/>
        <v>28558600</v>
      </c>
      <c r="O1483" s="34">
        <f t="shared" si="319"/>
        <v>809730.72862912714</v>
      </c>
      <c r="P1483" s="34">
        <f t="shared" si="320"/>
        <v>-761900</v>
      </c>
      <c r="Q1483" s="60">
        <f t="shared" si="322"/>
        <v>47830.728629127145</v>
      </c>
      <c r="R1483" s="60">
        <f t="shared" si="321"/>
        <v>809730.72862912714</v>
      </c>
      <c r="S1483" s="61">
        <f t="shared" si="313"/>
        <v>2.7616538893577094E-2</v>
      </c>
    </row>
    <row r="1484" spans="1:19" x14ac:dyDescent="0.25">
      <c r="A1484" s="7">
        <v>43115</v>
      </c>
      <c r="B1484" s="8">
        <v>2855.86</v>
      </c>
      <c r="C1484" t="e">
        <f>+VLOOKUP($A1484,'USD X Barril WTI'!$A$6060:$B$8189,2,0)</f>
        <v>#N/A</v>
      </c>
      <c r="D1484" s="36">
        <f>+IFERROR(VLOOKUP($A1484,'TASA INTERVENCIÓN'!$A$9:$B$4757,2,0),D1483)</f>
        <v>4.7500000000000001E-2</v>
      </c>
      <c r="E1484" s="36">
        <v>1.4999999999999999E-2</v>
      </c>
      <c r="F1484">
        <f t="shared" si="323"/>
        <v>3.2019704433497775E-2</v>
      </c>
      <c r="G1484">
        <f t="shared" si="324"/>
        <v>1.0078017790511542</v>
      </c>
      <c r="H1484" s="56">
        <f t="shared" si="314"/>
        <v>26.413380447543375</v>
      </c>
      <c r="I1484" s="55">
        <f t="shared" si="315"/>
        <v>2930.9675496161162</v>
      </c>
      <c r="J1484" s="33">
        <f t="shared" si="311"/>
        <v>3013.0230728629126</v>
      </c>
      <c r="K1484" s="34">
        <f t="shared" si="312"/>
        <v>157.16307286291249</v>
      </c>
      <c r="L1484" s="32">
        <f t="shared" si="316"/>
        <v>29320500</v>
      </c>
      <c r="M1484" s="32">
        <f t="shared" si="317"/>
        <v>30130230.728629127</v>
      </c>
      <c r="N1484" s="34">
        <f t="shared" si="318"/>
        <v>28558600</v>
      </c>
      <c r="O1484" s="34">
        <f t="shared" si="319"/>
        <v>809730.72862912714</v>
      </c>
      <c r="P1484" s="34">
        <f t="shared" si="320"/>
        <v>-761900</v>
      </c>
      <c r="Q1484" s="60">
        <f t="shared" si="322"/>
        <v>47830.728629127145</v>
      </c>
      <c r="R1484" s="60">
        <f t="shared" si="321"/>
        <v>809730.72862912714</v>
      </c>
      <c r="S1484" s="61">
        <f t="shared" si="313"/>
        <v>2.7616538893577094E-2</v>
      </c>
    </row>
    <row r="1485" spans="1:19" x14ac:dyDescent="0.25">
      <c r="A1485" s="7">
        <v>43116</v>
      </c>
      <c r="B1485" s="9">
        <v>2855.86</v>
      </c>
      <c r="C1485">
        <f>+VLOOKUP($A1485,'USD X Barril WTI'!$A$6060:$B$8189,2,0)</f>
        <v>63.82</v>
      </c>
      <c r="D1485" s="36">
        <f>+IFERROR(VLOOKUP($A1485,'TASA INTERVENCIÓN'!$A$9:$B$4757,2,0),D1484)</f>
        <v>4.7500000000000001E-2</v>
      </c>
      <c r="E1485" s="36">
        <v>1.4999999999999999E-2</v>
      </c>
      <c r="F1485">
        <f t="shared" si="323"/>
        <v>3.2019704433497775E-2</v>
      </c>
      <c r="G1485">
        <f t="shared" si="324"/>
        <v>1.0078017790511542</v>
      </c>
      <c r="H1485" s="56">
        <f t="shared" si="314"/>
        <v>26.413380447543375</v>
      </c>
      <c r="I1485" s="55">
        <f t="shared" si="315"/>
        <v>2930.9675496161162</v>
      </c>
      <c r="J1485" s="33">
        <f t="shared" si="311"/>
        <v>3013.0230728629126</v>
      </c>
      <c r="K1485" s="34">
        <f t="shared" si="312"/>
        <v>157.16307286291249</v>
      </c>
      <c r="L1485" s="32">
        <f t="shared" si="316"/>
        <v>29320500</v>
      </c>
      <c r="M1485" s="32">
        <f t="shared" si="317"/>
        <v>30130230.728629127</v>
      </c>
      <c r="N1485" s="34">
        <f t="shared" si="318"/>
        <v>28558600</v>
      </c>
      <c r="O1485" s="34">
        <f t="shared" si="319"/>
        <v>809730.72862912714</v>
      </c>
      <c r="P1485" s="34">
        <f t="shared" si="320"/>
        <v>-761900</v>
      </c>
      <c r="Q1485" s="60">
        <f t="shared" si="322"/>
        <v>47830.728629127145</v>
      </c>
      <c r="R1485" s="60">
        <f t="shared" si="321"/>
        <v>809730.72862912714</v>
      </c>
      <c r="S1485" s="61">
        <f t="shared" si="313"/>
        <v>2.7616538893577094E-2</v>
      </c>
    </row>
    <row r="1486" spans="1:19" x14ac:dyDescent="0.25">
      <c r="A1486" s="7">
        <v>43117</v>
      </c>
      <c r="B1486" s="8">
        <v>2868.03</v>
      </c>
      <c r="C1486">
        <f>+VLOOKUP($A1486,'USD X Barril WTI'!$A$6060:$B$8189,2,0)</f>
        <v>63.92</v>
      </c>
      <c r="D1486" s="36">
        <f>+IFERROR(VLOOKUP($A1486,'TASA INTERVENCIÓN'!$A$9:$B$4757,2,0),D1485)</f>
        <v>4.7500000000000001E-2</v>
      </c>
      <c r="E1486" s="36">
        <v>1.4999999999999999E-2</v>
      </c>
      <c r="F1486">
        <f t="shared" si="323"/>
        <v>3.2019704433497775E-2</v>
      </c>
      <c r="G1486">
        <f t="shared" si="324"/>
        <v>1.0078017790511542</v>
      </c>
      <c r="H1486" s="56">
        <f t="shared" si="314"/>
        <v>26.413380447543375</v>
      </c>
      <c r="I1486" s="55">
        <f t="shared" si="315"/>
        <v>2943.232497267169</v>
      </c>
      <c r="J1486" s="33">
        <f t="shared" si="311"/>
        <v>3013.0230728629126</v>
      </c>
      <c r="K1486" s="34">
        <f t="shared" si="312"/>
        <v>144.99307286291241</v>
      </c>
      <c r="L1486" s="32">
        <f t="shared" si="316"/>
        <v>29320500</v>
      </c>
      <c r="M1486" s="32">
        <f t="shared" si="317"/>
        <v>30130230.728629127</v>
      </c>
      <c r="N1486" s="34">
        <f t="shared" si="318"/>
        <v>28680300.000000004</v>
      </c>
      <c r="O1486" s="34">
        <f t="shared" si="319"/>
        <v>809730.72862912714</v>
      </c>
      <c r="P1486" s="34">
        <f t="shared" si="320"/>
        <v>-640199.99999999627</v>
      </c>
      <c r="Q1486" s="60">
        <f t="shared" si="322"/>
        <v>169530.72862913087</v>
      </c>
      <c r="R1486" s="60">
        <f t="shared" si="321"/>
        <v>809730.72862912714</v>
      </c>
      <c r="S1486" s="61">
        <f t="shared" si="313"/>
        <v>2.7616538893577094E-2</v>
      </c>
    </row>
    <row r="1487" spans="1:19" x14ac:dyDescent="0.25">
      <c r="A1487" s="7">
        <v>43118</v>
      </c>
      <c r="B1487" s="9">
        <v>2851.13</v>
      </c>
      <c r="C1487">
        <f>+VLOOKUP($A1487,'USD X Barril WTI'!$A$6060:$B$8189,2,0)</f>
        <v>63.96</v>
      </c>
      <c r="D1487" s="36">
        <f>+IFERROR(VLOOKUP($A1487,'TASA INTERVENCIÓN'!$A$9:$B$4757,2,0),D1486)</f>
        <v>4.7500000000000001E-2</v>
      </c>
      <c r="E1487" s="36">
        <v>1.4999999999999999E-2</v>
      </c>
      <c r="F1487">
        <f t="shared" si="323"/>
        <v>3.2019704433497775E-2</v>
      </c>
      <c r="G1487">
        <f t="shared" si="324"/>
        <v>1.0078017790511542</v>
      </c>
      <c r="H1487" s="56">
        <f t="shared" si="314"/>
        <v>26.413380447543375</v>
      </c>
      <c r="I1487" s="55">
        <f t="shared" si="315"/>
        <v>2926.2006472012044</v>
      </c>
      <c r="J1487" s="33">
        <f t="shared" si="311"/>
        <v>3025.36037916132</v>
      </c>
      <c r="K1487" s="34">
        <f t="shared" si="312"/>
        <v>174.23037916131989</v>
      </c>
      <c r="L1487" s="32">
        <f t="shared" si="316"/>
        <v>29442700</v>
      </c>
      <c r="M1487" s="32">
        <f t="shared" si="317"/>
        <v>30253603.791613199</v>
      </c>
      <c r="N1487" s="34">
        <f t="shared" si="318"/>
        <v>28511300</v>
      </c>
      <c r="O1487" s="34">
        <f t="shared" si="319"/>
        <v>810903.79161319882</v>
      </c>
      <c r="P1487" s="34">
        <f t="shared" si="320"/>
        <v>-931400</v>
      </c>
      <c r="Q1487" s="60">
        <f t="shared" si="322"/>
        <v>-120496.20838680118</v>
      </c>
      <c r="R1487" s="60">
        <f t="shared" si="321"/>
        <v>810903.79161319882</v>
      </c>
      <c r="S1487" s="61">
        <f t="shared" si="313"/>
        <v>2.7541760491164153E-2</v>
      </c>
    </row>
    <row r="1488" spans="1:19" x14ac:dyDescent="0.25">
      <c r="A1488" s="7">
        <v>43119</v>
      </c>
      <c r="B1488" s="8">
        <v>2836.85</v>
      </c>
      <c r="C1488">
        <f>+VLOOKUP($A1488,'USD X Barril WTI'!$A$6060:$B$8189,2,0)</f>
        <v>63.38</v>
      </c>
      <c r="D1488" s="36">
        <f>+IFERROR(VLOOKUP($A1488,'TASA INTERVENCIÓN'!$A$9:$B$4757,2,0),D1487)</f>
        <v>4.7500000000000001E-2</v>
      </c>
      <c r="E1488" s="36">
        <v>1.4999999999999999E-2</v>
      </c>
      <c r="F1488">
        <f t="shared" si="323"/>
        <v>3.2019704433497775E-2</v>
      </c>
      <c r="G1488">
        <f t="shared" si="324"/>
        <v>1.0078017790511542</v>
      </c>
      <c r="H1488" s="56">
        <f t="shared" si="314"/>
        <v>26.413380447543375</v>
      </c>
      <c r="I1488" s="55">
        <f t="shared" si="315"/>
        <v>2911.8092377963535</v>
      </c>
      <c r="J1488" s="33">
        <f t="shared" si="311"/>
        <v>3016.6677271785629</v>
      </c>
      <c r="K1488" s="34">
        <f t="shared" si="312"/>
        <v>179.81772717856302</v>
      </c>
      <c r="L1488" s="32">
        <f t="shared" si="316"/>
        <v>29356600</v>
      </c>
      <c r="M1488" s="32">
        <f t="shared" si="317"/>
        <v>30166677.271785628</v>
      </c>
      <c r="N1488" s="34">
        <f t="shared" si="318"/>
        <v>28368500</v>
      </c>
      <c r="O1488" s="34">
        <f t="shared" si="319"/>
        <v>810077.27178562805</v>
      </c>
      <c r="P1488" s="34">
        <f t="shared" si="320"/>
        <v>-988100</v>
      </c>
      <c r="Q1488" s="60">
        <f t="shared" si="322"/>
        <v>-178022.72821437195</v>
      </c>
      <c r="R1488" s="60">
        <f t="shared" si="321"/>
        <v>810077.27178562805</v>
      </c>
      <c r="S1488" s="61">
        <f t="shared" si="313"/>
        <v>2.7594383265964997E-2</v>
      </c>
    </row>
    <row r="1489" spans="1:19" x14ac:dyDescent="0.25">
      <c r="A1489" s="7">
        <v>43120</v>
      </c>
      <c r="B1489" s="9">
        <v>2851.75</v>
      </c>
      <c r="C1489" t="e">
        <f>+VLOOKUP($A1489,'USD X Barril WTI'!$A$6060:$B$8189,2,0)</f>
        <v>#N/A</v>
      </c>
      <c r="D1489" s="36">
        <f>+IFERROR(VLOOKUP($A1489,'TASA INTERVENCIÓN'!$A$9:$B$4757,2,0),D1488)</f>
        <v>4.7500000000000001E-2</v>
      </c>
      <c r="E1489" s="36">
        <v>1.4999999999999999E-2</v>
      </c>
      <c r="F1489">
        <f t="shared" si="323"/>
        <v>3.2019704433497775E-2</v>
      </c>
      <c r="G1489">
        <f t="shared" si="324"/>
        <v>1.0078017790511542</v>
      </c>
      <c r="H1489" s="56">
        <f t="shared" si="314"/>
        <v>26.413380447543375</v>
      </c>
      <c r="I1489" s="55">
        <f t="shared" si="315"/>
        <v>2926.8254843042159</v>
      </c>
      <c r="J1489" s="33">
        <f t="shared" si="311"/>
        <v>3002.795829589355</v>
      </c>
      <c r="K1489" s="34">
        <f t="shared" si="312"/>
        <v>151.04582958935498</v>
      </c>
      <c r="L1489" s="32">
        <f t="shared" si="316"/>
        <v>29219200</v>
      </c>
      <c r="M1489" s="32">
        <f t="shared" si="317"/>
        <v>30027958.29589355</v>
      </c>
      <c r="N1489" s="34">
        <f t="shared" si="318"/>
        <v>28517500</v>
      </c>
      <c r="O1489" s="34">
        <f t="shared" si="319"/>
        <v>808758.29589354992</v>
      </c>
      <c r="P1489" s="34">
        <f t="shared" si="320"/>
        <v>-701700</v>
      </c>
      <c r="Q1489" s="60">
        <f t="shared" si="322"/>
        <v>107058.29589354992</v>
      </c>
      <c r="R1489" s="60">
        <f t="shared" si="321"/>
        <v>808758.29589354992</v>
      </c>
      <c r="S1489" s="61">
        <f t="shared" si="313"/>
        <v>2.7679002022421899E-2</v>
      </c>
    </row>
    <row r="1490" spans="1:19" x14ac:dyDescent="0.25">
      <c r="A1490" s="7">
        <v>43121</v>
      </c>
      <c r="B1490" s="8">
        <v>2851.75</v>
      </c>
      <c r="C1490" t="e">
        <f>+VLOOKUP($A1490,'USD X Barril WTI'!$A$6060:$B$8189,2,0)</f>
        <v>#N/A</v>
      </c>
      <c r="D1490" s="36">
        <f>+IFERROR(VLOOKUP($A1490,'TASA INTERVENCIÓN'!$A$9:$B$4757,2,0),D1489)</f>
        <v>4.7500000000000001E-2</v>
      </c>
      <c r="E1490" s="36">
        <v>1.4999999999999999E-2</v>
      </c>
      <c r="F1490">
        <f t="shared" si="323"/>
        <v>3.2019704433497775E-2</v>
      </c>
      <c r="G1490">
        <f t="shared" si="324"/>
        <v>1.0078017790511542</v>
      </c>
      <c r="H1490" s="56">
        <f t="shared" si="314"/>
        <v>26.413380447543375</v>
      </c>
      <c r="I1490" s="55">
        <f t="shared" si="315"/>
        <v>2926.8254843042159</v>
      </c>
      <c r="J1490" s="33">
        <f t="shared" si="311"/>
        <v>3017.6773267119843</v>
      </c>
      <c r="K1490" s="34">
        <f t="shared" si="312"/>
        <v>165.92732671198428</v>
      </c>
      <c r="L1490" s="32">
        <f t="shared" si="316"/>
        <v>29366600</v>
      </c>
      <c r="M1490" s="32">
        <f t="shared" si="317"/>
        <v>30176773.267119844</v>
      </c>
      <c r="N1490" s="34">
        <f t="shared" si="318"/>
        <v>28517500</v>
      </c>
      <c r="O1490" s="34">
        <f t="shared" si="319"/>
        <v>810173.26711984351</v>
      </c>
      <c r="P1490" s="34">
        <f t="shared" si="320"/>
        <v>-849100</v>
      </c>
      <c r="Q1490" s="60">
        <f t="shared" si="322"/>
        <v>-38926.732880156487</v>
      </c>
      <c r="R1490" s="60">
        <f t="shared" si="321"/>
        <v>810173.26711984351</v>
      </c>
      <c r="S1490" s="61">
        <f t="shared" si="313"/>
        <v>2.7588255607385381E-2</v>
      </c>
    </row>
    <row r="1491" spans="1:19" x14ac:dyDescent="0.25">
      <c r="A1491" s="7">
        <v>43122</v>
      </c>
      <c r="B1491" s="9">
        <v>2851.75</v>
      </c>
      <c r="C1491">
        <f>+VLOOKUP($A1491,'USD X Barril WTI'!$A$6060:$B$8189,2,0)</f>
        <v>63.66</v>
      </c>
      <c r="D1491" s="36">
        <f>+IFERROR(VLOOKUP($A1491,'TASA INTERVENCIÓN'!$A$9:$B$4757,2,0),D1490)</f>
        <v>4.7500000000000001E-2</v>
      </c>
      <c r="E1491" s="36">
        <v>1.4999999999999999E-2</v>
      </c>
      <c r="F1491">
        <f t="shared" si="323"/>
        <v>3.2019704433497775E-2</v>
      </c>
      <c r="G1491">
        <f t="shared" si="324"/>
        <v>1.0078017790511542</v>
      </c>
      <c r="H1491" s="56">
        <f t="shared" si="314"/>
        <v>26.413380447543375</v>
      </c>
      <c r="I1491" s="55">
        <f t="shared" si="315"/>
        <v>2926.8254843042159</v>
      </c>
      <c r="J1491" s="33">
        <f t="shared" si="311"/>
        <v>3017.6773267119843</v>
      </c>
      <c r="K1491" s="34">
        <f t="shared" si="312"/>
        <v>165.92732671198428</v>
      </c>
      <c r="L1491" s="32">
        <f t="shared" si="316"/>
        <v>29366600</v>
      </c>
      <c r="M1491" s="32">
        <f t="shared" si="317"/>
        <v>30176773.267119844</v>
      </c>
      <c r="N1491" s="34">
        <f t="shared" si="318"/>
        <v>28517500</v>
      </c>
      <c r="O1491" s="34">
        <f t="shared" si="319"/>
        <v>810173.26711984351</v>
      </c>
      <c r="P1491" s="34">
        <f t="shared" si="320"/>
        <v>-849100</v>
      </c>
      <c r="Q1491" s="60">
        <f t="shared" si="322"/>
        <v>-38926.732880156487</v>
      </c>
      <c r="R1491" s="60">
        <f t="shared" si="321"/>
        <v>810173.26711984351</v>
      </c>
      <c r="S1491" s="61">
        <f t="shared" si="313"/>
        <v>2.7588255607385381E-2</v>
      </c>
    </row>
    <row r="1492" spans="1:19" x14ac:dyDescent="0.25">
      <c r="A1492" s="7">
        <v>43123</v>
      </c>
      <c r="B1492" s="8">
        <v>2854.2</v>
      </c>
      <c r="C1492">
        <f>+VLOOKUP($A1492,'USD X Barril WTI'!$A$6060:$B$8189,2,0)</f>
        <v>64.45</v>
      </c>
      <c r="D1492" s="36">
        <f>+IFERROR(VLOOKUP($A1492,'TASA INTERVENCIÓN'!$A$9:$B$4757,2,0),D1491)</f>
        <v>4.7500000000000001E-2</v>
      </c>
      <c r="E1492" s="36">
        <v>1.4999999999999999E-2</v>
      </c>
      <c r="F1492">
        <f t="shared" si="323"/>
        <v>3.2019704433497775E-2</v>
      </c>
      <c r="G1492">
        <f t="shared" si="324"/>
        <v>1.0078017790511542</v>
      </c>
      <c r="H1492" s="56">
        <f t="shared" si="314"/>
        <v>26.413380447543375</v>
      </c>
      <c r="I1492" s="55">
        <f t="shared" si="315"/>
        <v>2929.2945986628911</v>
      </c>
      <c r="J1492" s="33">
        <f t="shared" si="311"/>
        <v>3017.6773267119843</v>
      </c>
      <c r="K1492" s="34">
        <f t="shared" si="312"/>
        <v>163.47732671198446</v>
      </c>
      <c r="L1492" s="32">
        <f t="shared" si="316"/>
        <v>29366600</v>
      </c>
      <c r="M1492" s="32">
        <f t="shared" si="317"/>
        <v>30176773.267119844</v>
      </c>
      <c r="N1492" s="34">
        <f t="shared" si="318"/>
        <v>28542000</v>
      </c>
      <c r="O1492" s="34">
        <f t="shared" si="319"/>
        <v>810173.26711984351</v>
      </c>
      <c r="P1492" s="34">
        <f t="shared" si="320"/>
        <v>-824600</v>
      </c>
      <c r="Q1492" s="60">
        <f t="shared" si="322"/>
        <v>-14426.732880156487</v>
      </c>
      <c r="R1492" s="60">
        <f t="shared" si="321"/>
        <v>810173.26711984351</v>
      </c>
      <c r="S1492" s="61">
        <f t="shared" si="313"/>
        <v>2.7588255607385381E-2</v>
      </c>
    </row>
    <row r="1493" spans="1:19" x14ac:dyDescent="0.25">
      <c r="A1493" s="7">
        <v>43124</v>
      </c>
      <c r="B1493" s="9">
        <v>2858.5</v>
      </c>
      <c r="C1493">
        <f>+VLOOKUP($A1493,'USD X Barril WTI'!$A$6060:$B$8189,2,0)</f>
        <v>65.69</v>
      </c>
      <c r="D1493" s="36">
        <f>+IFERROR(VLOOKUP($A1493,'TASA INTERVENCIÓN'!$A$9:$B$4757,2,0),D1492)</f>
        <v>4.7500000000000001E-2</v>
      </c>
      <c r="E1493" s="36">
        <v>1.4999999999999999E-2</v>
      </c>
      <c r="F1493">
        <f t="shared" si="323"/>
        <v>3.2019704433497775E-2</v>
      </c>
      <c r="G1493">
        <f t="shared" si="324"/>
        <v>1.0078017790511542</v>
      </c>
      <c r="H1493" s="56">
        <f t="shared" si="314"/>
        <v>26.413380447543375</v>
      </c>
      <c r="I1493" s="55">
        <f t="shared" si="315"/>
        <v>2933.6281463128112</v>
      </c>
      <c r="J1493" s="33">
        <f t="shared" si="311"/>
        <v>3028.813209565621</v>
      </c>
      <c r="K1493" s="34">
        <f t="shared" si="312"/>
        <v>170.31320956562104</v>
      </c>
      <c r="L1493" s="32">
        <f t="shared" si="316"/>
        <v>29476900</v>
      </c>
      <c r="M1493" s="32">
        <f t="shared" si="317"/>
        <v>30288132.095656209</v>
      </c>
      <c r="N1493" s="34">
        <f t="shared" si="318"/>
        <v>28585000</v>
      </c>
      <c r="O1493" s="34">
        <f t="shared" si="319"/>
        <v>811232.09565620869</v>
      </c>
      <c r="P1493" s="34">
        <f t="shared" si="320"/>
        <v>-891900</v>
      </c>
      <c r="Q1493" s="60">
        <f t="shared" si="322"/>
        <v>-80667.904343791306</v>
      </c>
      <c r="R1493" s="60">
        <f t="shared" si="321"/>
        <v>811232.09565620869</v>
      </c>
      <c r="S1493" s="61">
        <f t="shared" si="313"/>
        <v>2.752094337112141E-2</v>
      </c>
    </row>
    <row r="1494" spans="1:19" x14ac:dyDescent="0.25">
      <c r="A1494" s="7">
        <v>43125</v>
      </c>
      <c r="B1494" s="8">
        <v>2820.53</v>
      </c>
      <c r="C1494">
        <f>+VLOOKUP($A1494,'USD X Barril WTI'!$A$6060:$B$8189,2,0)</f>
        <v>65.62</v>
      </c>
      <c r="D1494" s="36">
        <f>+IFERROR(VLOOKUP($A1494,'TASA INTERVENCIÓN'!$A$9:$B$4757,2,0),D1493)</f>
        <v>4.7500000000000001E-2</v>
      </c>
      <c r="E1494" s="36">
        <v>1.4999999999999999E-2</v>
      </c>
      <c r="F1494">
        <f t="shared" si="323"/>
        <v>3.2019704433497775E-2</v>
      </c>
      <c r="G1494">
        <f t="shared" si="324"/>
        <v>1.0078017790511542</v>
      </c>
      <c r="H1494" s="56">
        <f t="shared" si="314"/>
        <v>26.413380447543375</v>
      </c>
      <c r="I1494" s="55">
        <f t="shared" si="315"/>
        <v>2895.3619127622392</v>
      </c>
      <c r="J1494" s="33">
        <f t="shared" si="311"/>
        <v>3052.7104305217026</v>
      </c>
      <c r="K1494" s="34">
        <f t="shared" si="312"/>
        <v>232.18043052170242</v>
      </c>
      <c r="L1494" s="32">
        <f t="shared" si="316"/>
        <v>29713600</v>
      </c>
      <c r="M1494" s="32">
        <f t="shared" si="317"/>
        <v>30527104.305217028</v>
      </c>
      <c r="N1494" s="34">
        <f t="shared" si="318"/>
        <v>28205300.000000004</v>
      </c>
      <c r="O1494" s="34">
        <f t="shared" si="319"/>
        <v>813504.30521702766</v>
      </c>
      <c r="P1494" s="34">
        <f t="shared" si="320"/>
        <v>-1508299.9999999963</v>
      </c>
      <c r="Q1494" s="60">
        <f t="shared" si="322"/>
        <v>-694795.69478296861</v>
      </c>
      <c r="R1494" s="60">
        <f t="shared" si="321"/>
        <v>813504.30521702766</v>
      </c>
      <c r="S1494" s="61">
        <f t="shared" si="313"/>
        <v>2.7378180537431601E-2</v>
      </c>
    </row>
    <row r="1495" spans="1:19" x14ac:dyDescent="0.25">
      <c r="A1495" s="7">
        <v>43126</v>
      </c>
      <c r="B1495" s="9">
        <v>2783.13</v>
      </c>
      <c r="C1495">
        <f>+VLOOKUP($A1495,'USD X Barril WTI'!$A$6060:$B$8189,2,0)</f>
        <v>66.27</v>
      </c>
      <c r="D1495" s="36">
        <f>+IFERROR(VLOOKUP($A1495,'TASA INTERVENCIÓN'!$A$9:$B$4757,2,0),D1494)</f>
        <v>4.7500000000000001E-2</v>
      </c>
      <c r="E1495" s="36">
        <v>1.4999999999999999E-2</v>
      </c>
      <c r="F1495">
        <f t="shared" si="323"/>
        <v>3.2019704433497775E-2</v>
      </c>
      <c r="G1495">
        <f t="shared" si="324"/>
        <v>1.0078017790511542</v>
      </c>
      <c r="H1495" s="56">
        <f t="shared" si="314"/>
        <v>26.413380447543375</v>
      </c>
      <c r="I1495" s="55">
        <f t="shared" si="315"/>
        <v>2857.6701262257257</v>
      </c>
      <c r="J1495" s="33">
        <f t="shared" si="311"/>
        <v>3070.9135101092875</v>
      </c>
      <c r="K1495" s="34">
        <f t="shared" si="312"/>
        <v>287.78351010928736</v>
      </c>
      <c r="L1495" s="32">
        <f t="shared" si="316"/>
        <v>29893900</v>
      </c>
      <c r="M1495" s="32">
        <f t="shared" si="317"/>
        <v>30709135.101092875</v>
      </c>
      <c r="N1495" s="34">
        <f t="shared" si="318"/>
        <v>27831300</v>
      </c>
      <c r="O1495" s="34">
        <f t="shared" si="319"/>
        <v>815235.101092875</v>
      </c>
      <c r="P1495" s="34">
        <f t="shared" si="320"/>
        <v>-2062600</v>
      </c>
      <c r="Q1495" s="60">
        <f t="shared" si="322"/>
        <v>-1247364.898907125</v>
      </c>
      <c r="R1495" s="60">
        <f t="shared" si="321"/>
        <v>815235.101092875</v>
      </c>
      <c r="S1495" s="61">
        <f t="shared" si="313"/>
        <v>2.7270951635379626E-2</v>
      </c>
    </row>
    <row r="1496" spans="1:19" x14ac:dyDescent="0.25">
      <c r="A1496" s="7">
        <v>43127</v>
      </c>
      <c r="B1496" s="8">
        <v>2805.12</v>
      </c>
      <c r="C1496" t="e">
        <f>+VLOOKUP($A1496,'USD X Barril WTI'!$A$6060:$B$8189,2,0)</f>
        <v>#N/A</v>
      </c>
      <c r="D1496" s="36">
        <f>+IFERROR(VLOOKUP($A1496,'TASA INTERVENCIÓN'!$A$9:$B$4757,2,0),D1495)</f>
        <v>4.7500000000000001E-2</v>
      </c>
      <c r="E1496" s="36">
        <v>1.4999999999999999E-2</v>
      </c>
      <c r="F1496">
        <f t="shared" si="323"/>
        <v>3.2019704433497775E-2</v>
      </c>
      <c r="G1496">
        <f t="shared" si="324"/>
        <v>1.0078017790511542</v>
      </c>
      <c r="H1496" s="56">
        <f t="shared" si="314"/>
        <v>26.413380447543375</v>
      </c>
      <c r="I1496" s="55">
        <f t="shared" si="315"/>
        <v>2879.8316873470603</v>
      </c>
      <c r="J1496" s="33">
        <f t="shared" si="311"/>
        <v>3090.509837052995</v>
      </c>
      <c r="K1496" s="34">
        <f t="shared" si="312"/>
        <v>285.38983705299506</v>
      </c>
      <c r="L1496" s="32">
        <f t="shared" si="316"/>
        <v>30088000</v>
      </c>
      <c r="M1496" s="32">
        <f t="shared" si="317"/>
        <v>30905098.37052995</v>
      </c>
      <c r="N1496" s="34">
        <f t="shared" si="318"/>
        <v>28051200</v>
      </c>
      <c r="O1496" s="34">
        <f t="shared" si="319"/>
        <v>817098.37052994967</v>
      </c>
      <c r="P1496" s="34">
        <f t="shared" si="320"/>
        <v>-2036800</v>
      </c>
      <c r="Q1496" s="60">
        <f t="shared" si="322"/>
        <v>-1219701.6294700503</v>
      </c>
      <c r="R1496" s="60">
        <f t="shared" si="321"/>
        <v>817098.37052994967</v>
      </c>
      <c r="S1496" s="61">
        <f t="shared" si="313"/>
        <v>2.7156951958586469E-2</v>
      </c>
    </row>
    <row r="1497" spans="1:19" x14ac:dyDescent="0.25">
      <c r="A1497" s="7">
        <v>43128</v>
      </c>
      <c r="B1497" s="9">
        <v>2805.12</v>
      </c>
      <c r="C1497" t="e">
        <f>+VLOOKUP($A1497,'USD X Barril WTI'!$A$6060:$B$8189,2,0)</f>
        <v>#N/A</v>
      </c>
      <c r="D1497" s="36">
        <f>+IFERROR(VLOOKUP($A1497,'TASA INTERVENCIÓN'!$A$9:$B$4757,2,0),D1496)</f>
        <v>4.7500000000000001E-2</v>
      </c>
      <c r="E1497" s="36">
        <v>1.4999999999999999E-2</v>
      </c>
      <c r="F1497">
        <f t="shared" si="323"/>
        <v>3.2019704433497775E-2</v>
      </c>
      <c r="G1497">
        <f t="shared" si="324"/>
        <v>1.0078017790511542</v>
      </c>
      <c r="H1497" s="56">
        <f t="shared" si="314"/>
        <v>26.413380447543375</v>
      </c>
      <c r="I1497" s="55">
        <f t="shared" si="315"/>
        <v>2879.8316873470603</v>
      </c>
      <c r="J1497" s="33">
        <f t="shared" si="311"/>
        <v>3091.5699165630867</v>
      </c>
      <c r="K1497" s="34">
        <f t="shared" si="312"/>
        <v>286.44991656308684</v>
      </c>
      <c r="L1497" s="32">
        <f t="shared" si="316"/>
        <v>30098500</v>
      </c>
      <c r="M1497" s="32">
        <f t="shared" si="317"/>
        <v>30915699.165630866</v>
      </c>
      <c r="N1497" s="34">
        <f t="shared" si="318"/>
        <v>28051200</v>
      </c>
      <c r="O1497" s="34">
        <f t="shared" si="319"/>
        <v>817199.16563086584</v>
      </c>
      <c r="P1497" s="34">
        <f t="shared" si="320"/>
        <v>-2047300</v>
      </c>
      <c r="Q1497" s="60">
        <f t="shared" si="322"/>
        <v>-1230100.8343691342</v>
      </c>
      <c r="R1497" s="60">
        <f t="shared" si="321"/>
        <v>817199.16563086584</v>
      </c>
      <c r="S1497" s="61">
        <f t="shared" si="313"/>
        <v>2.7150826972469254E-2</v>
      </c>
    </row>
    <row r="1498" spans="1:19" x14ac:dyDescent="0.25">
      <c r="A1498" s="7">
        <v>43129</v>
      </c>
      <c r="B1498" s="8">
        <v>2805.12</v>
      </c>
      <c r="C1498">
        <f>+VLOOKUP($A1498,'USD X Barril WTI'!$A$6060:$B$8189,2,0)</f>
        <v>65.709999999999994</v>
      </c>
      <c r="D1498" s="36">
        <f>+IFERROR(VLOOKUP($A1498,'TASA INTERVENCIÓN'!$A$9:$B$4757,2,0),D1497)</f>
        <v>4.7500000000000001E-2</v>
      </c>
      <c r="E1498" s="36">
        <v>1.4999999999999999E-2</v>
      </c>
      <c r="F1498">
        <f t="shared" si="323"/>
        <v>3.2019704433497775E-2</v>
      </c>
      <c r="G1498">
        <f t="shared" si="324"/>
        <v>1.0078017790511542</v>
      </c>
      <c r="H1498" s="56">
        <f t="shared" si="314"/>
        <v>26.413380447543375</v>
      </c>
      <c r="I1498" s="55">
        <f t="shared" si="315"/>
        <v>2879.8316873470603</v>
      </c>
      <c r="J1498" s="33">
        <f t="shared" si="311"/>
        <v>3091.5699165630867</v>
      </c>
      <c r="K1498" s="34">
        <f t="shared" si="312"/>
        <v>286.44991656308684</v>
      </c>
      <c r="L1498" s="32">
        <f t="shared" si="316"/>
        <v>30098500</v>
      </c>
      <c r="M1498" s="32">
        <f t="shared" si="317"/>
        <v>30915699.165630866</v>
      </c>
      <c r="N1498" s="34">
        <f t="shared" si="318"/>
        <v>28051200</v>
      </c>
      <c r="O1498" s="34">
        <f t="shared" si="319"/>
        <v>817199.16563086584</v>
      </c>
      <c r="P1498" s="34">
        <f t="shared" si="320"/>
        <v>-2047300</v>
      </c>
      <c r="Q1498" s="60">
        <f t="shared" si="322"/>
        <v>-1230100.8343691342</v>
      </c>
      <c r="R1498" s="60">
        <f t="shared" si="321"/>
        <v>817199.16563086584</v>
      </c>
      <c r="S1498" s="61">
        <f t="shared" si="313"/>
        <v>2.7150826972469254E-2</v>
      </c>
    </row>
    <row r="1499" spans="1:19" x14ac:dyDescent="0.25">
      <c r="A1499" s="7">
        <v>43130</v>
      </c>
      <c r="B1499" s="9">
        <v>2842.67</v>
      </c>
      <c r="C1499">
        <f>+VLOOKUP($A1499,'USD X Barril WTI'!$A$6060:$B$8189,2,0)</f>
        <v>64.64</v>
      </c>
      <c r="D1499" s="36">
        <f>+IFERROR(VLOOKUP($A1499,'TASA INTERVENCIÓN'!$A$9:$B$4757,2,0),D1498)</f>
        <v>4.4999999999999998E-2</v>
      </c>
      <c r="E1499" s="36">
        <v>1.4999999999999999E-2</v>
      </c>
      <c r="F1499">
        <f t="shared" si="323"/>
        <v>2.9556650246305383E-2</v>
      </c>
      <c r="G1499">
        <f t="shared" si="324"/>
        <v>1.0072081685494427</v>
      </c>
      <c r="H1499" s="56">
        <f t="shared" si="314"/>
        <v>26.413380447543375</v>
      </c>
      <c r="I1499" s="55">
        <f t="shared" si="315"/>
        <v>2915.9872053855315</v>
      </c>
      <c r="J1499" s="33">
        <f t="shared" si="311"/>
        <v>3089.7885613985109</v>
      </c>
      <c r="K1499" s="34">
        <f t="shared" si="312"/>
        <v>247.11856139851079</v>
      </c>
      <c r="L1499" s="32">
        <f t="shared" si="316"/>
        <v>30098500</v>
      </c>
      <c r="M1499" s="32">
        <f t="shared" si="317"/>
        <v>30897885.61398511</v>
      </c>
      <c r="N1499" s="34">
        <f t="shared" si="318"/>
        <v>28426700</v>
      </c>
      <c r="O1499" s="34">
        <f t="shared" si="319"/>
        <v>799385.61398511007</v>
      </c>
      <c r="P1499" s="34">
        <f t="shared" si="320"/>
        <v>-1671800</v>
      </c>
      <c r="Q1499" s="60">
        <f t="shared" si="322"/>
        <v>-872414.38601488993</v>
      </c>
      <c r="R1499" s="60">
        <f t="shared" si="321"/>
        <v>799385.61398511007</v>
      </c>
      <c r="S1499" s="61">
        <f t="shared" si="313"/>
        <v>2.6558985131654736E-2</v>
      </c>
    </row>
    <row r="1500" spans="1:19" x14ac:dyDescent="0.25">
      <c r="A1500" s="7">
        <v>43131</v>
      </c>
      <c r="B1500" s="8">
        <v>2844.14</v>
      </c>
      <c r="C1500">
        <f>+VLOOKUP($A1500,'USD X Barril WTI'!$A$6060:$B$8189,2,0)</f>
        <v>64.819999999999993</v>
      </c>
      <c r="D1500" s="36">
        <f>+IFERROR(VLOOKUP($A1500,'TASA INTERVENCIÓN'!$A$9:$B$4757,2,0),D1499)</f>
        <v>4.4999999999999998E-2</v>
      </c>
      <c r="E1500" s="36">
        <v>1.4999999999999999E-2</v>
      </c>
      <c r="F1500">
        <f t="shared" si="323"/>
        <v>2.9556650246305383E-2</v>
      </c>
      <c r="G1500">
        <f t="shared" si="324"/>
        <v>1.0072081685494427</v>
      </c>
      <c r="H1500" s="56">
        <f t="shared" si="314"/>
        <v>26.413380447543375</v>
      </c>
      <c r="I1500" s="55">
        <f t="shared" si="315"/>
        <v>2917.4678013932989</v>
      </c>
      <c r="J1500" s="33">
        <f t="shared" si="311"/>
        <v>3091.3928836281239</v>
      </c>
      <c r="K1500" s="34">
        <f t="shared" si="312"/>
        <v>247.25288362812398</v>
      </c>
      <c r="L1500" s="32">
        <f t="shared" si="316"/>
        <v>30114400</v>
      </c>
      <c r="M1500" s="32">
        <f t="shared" si="317"/>
        <v>30913928.83628124</v>
      </c>
      <c r="N1500" s="34">
        <f t="shared" si="318"/>
        <v>28441400</v>
      </c>
      <c r="O1500" s="34">
        <f t="shared" si="319"/>
        <v>799528.83628123999</v>
      </c>
      <c r="P1500" s="34">
        <f t="shared" si="320"/>
        <v>-1673000</v>
      </c>
      <c r="Q1500" s="60">
        <f t="shared" si="322"/>
        <v>-873471.16371876001</v>
      </c>
      <c r="R1500" s="60">
        <f t="shared" si="321"/>
        <v>799528.83628123999</v>
      </c>
      <c r="S1500" s="61">
        <f t="shared" si="313"/>
        <v>2.6549718283653004E-2</v>
      </c>
    </row>
    <row r="1501" spans="1:19" x14ac:dyDescent="0.25">
      <c r="A1501" s="7">
        <v>43132</v>
      </c>
      <c r="B1501" s="9">
        <v>2835.05</v>
      </c>
      <c r="C1501">
        <f>+VLOOKUP($A1501,'USD X Barril WTI'!$A$6060:$B$8189,2,0)</f>
        <v>65.92</v>
      </c>
      <c r="D1501" s="36">
        <f>+IFERROR(VLOOKUP($A1501,'TASA INTERVENCIÓN'!$A$9:$B$4757,2,0),D1500)</f>
        <v>4.4999999999999998E-2</v>
      </c>
      <c r="E1501" s="36">
        <v>1.4999999999999999E-2</v>
      </c>
      <c r="F1501">
        <f t="shared" si="323"/>
        <v>2.9556650246305383E-2</v>
      </c>
      <c r="G1501">
        <f t="shared" si="324"/>
        <v>1.0072081685494427</v>
      </c>
      <c r="H1501" s="56">
        <f t="shared" si="314"/>
        <v>26.413380447543375</v>
      </c>
      <c r="I1501" s="55">
        <f t="shared" si="315"/>
        <v>2908.3122791411847</v>
      </c>
      <c r="J1501" s="33">
        <f t="shared" ref="J1501:J1564" si="325">+I1409</f>
        <v>3119.3928470694814</v>
      </c>
      <c r="K1501" s="34">
        <f t="shared" si="312"/>
        <v>284.34284706948119</v>
      </c>
      <c r="L1501" s="32">
        <f t="shared" si="316"/>
        <v>30391900</v>
      </c>
      <c r="M1501" s="32">
        <f t="shared" si="317"/>
        <v>31193928.470694814</v>
      </c>
      <c r="N1501" s="34">
        <f t="shared" si="318"/>
        <v>28350500</v>
      </c>
      <c r="O1501" s="34">
        <f t="shared" si="319"/>
        <v>802028.47069481388</v>
      </c>
      <c r="P1501" s="34">
        <f t="shared" si="320"/>
        <v>-2041400</v>
      </c>
      <c r="Q1501" s="60">
        <f t="shared" si="322"/>
        <v>-1239371.5293051861</v>
      </c>
      <c r="R1501" s="60">
        <f t="shared" si="321"/>
        <v>802028.47069481388</v>
      </c>
      <c r="S1501" s="61">
        <f t="shared" si="313"/>
        <v>2.6389546908709684E-2</v>
      </c>
    </row>
    <row r="1502" spans="1:19" x14ac:dyDescent="0.25">
      <c r="A1502" s="7">
        <v>43133</v>
      </c>
      <c r="B1502" s="8">
        <v>2806.67</v>
      </c>
      <c r="C1502">
        <f>+VLOOKUP($A1502,'USD X Barril WTI'!$A$6060:$B$8189,2,0)</f>
        <v>65.5</v>
      </c>
      <c r="D1502" s="36">
        <f>+IFERROR(VLOOKUP($A1502,'TASA INTERVENCIÓN'!$A$9:$B$4757,2,0),D1501)</f>
        <v>4.4999999999999998E-2</v>
      </c>
      <c r="E1502" s="36">
        <v>1.4999999999999999E-2</v>
      </c>
      <c r="F1502">
        <f t="shared" si="323"/>
        <v>2.9556650246305383E-2</v>
      </c>
      <c r="G1502">
        <f t="shared" si="324"/>
        <v>1.0072081685494427</v>
      </c>
      <c r="H1502" s="56">
        <f t="shared" si="314"/>
        <v>26.413380447543375</v>
      </c>
      <c r="I1502" s="55">
        <f t="shared" si="315"/>
        <v>2879.7277113177515</v>
      </c>
      <c r="J1502" s="33">
        <f t="shared" si="325"/>
        <v>3118.7571722237858</v>
      </c>
      <c r="K1502" s="34">
        <f t="shared" si="312"/>
        <v>312.08717222378573</v>
      </c>
      <c r="L1502" s="32">
        <f t="shared" si="316"/>
        <v>30385600</v>
      </c>
      <c r="M1502" s="32">
        <f t="shared" si="317"/>
        <v>31187571.722237859</v>
      </c>
      <c r="N1502" s="34">
        <f t="shared" si="318"/>
        <v>28066700</v>
      </c>
      <c r="O1502" s="34">
        <f t="shared" si="319"/>
        <v>801971.72223785892</v>
      </c>
      <c r="P1502" s="34">
        <f t="shared" si="320"/>
        <v>-2318900</v>
      </c>
      <c r="Q1502" s="60">
        <f t="shared" si="322"/>
        <v>-1516928.2777621411</v>
      </c>
      <c r="R1502" s="60">
        <f t="shared" si="321"/>
        <v>801971.72223785892</v>
      </c>
      <c r="S1502" s="61">
        <f t="shared" si="313"/>
        <v>2.6393150776613229E-2</v>
      </c>
    </row>
    <row r="1503" spans="1:19" x14ac:dyDescent="0.25">
      <c r="A1503" s="7">
        <v>43134</v>
      </c>
      <c r="B1503" s="9">
        <v>2832.13</v>
      </c>
      <c r="C1503" t="e">
        <f>+VLOOKUP($A1503,'USD X Barril WTI'!$A$6060:$B$8189,2,0)</f>
        <v>#N/A</v>
      </c>
      <c r="D1503" s="36">
        <f>+IFERROR(VLOOKUP($A1503,'TASA INTERVENCIÓN'!$A$9:$B$4757,2,0),D1502)</f>
        <v>4.4999999999999998E-2</v>
      </c>
      <c r="E1503" s="36">
        <v>1.4999999999999999E-2</v>
      </c>
      <c r="F1503">
        <f t="shared" si="323"/>
        <v>2.9556650246305383E-2</v>
      </c>
      <c r="G1503">
        <f t="shared" si="324"/>
        <v>1.0072081685494427</v>
      </c>
      <c r="H1503" s="56">
        <f t="shared" si="314"/>
        <v>26.413380447543375</v>
      </c>
      <c r="I1503" s="55">
        <f t="shared" si="315"/>
        <v>2905.3712312890202</v>
      </c>
      <c r="J1503" s="33">
        <f t="shared" si="325"/>
        <v>3134.7196739045885</v>
      </c>
      <c r="K1503" s="34">
        <f t="shared" si="312"/>
        <v>302.58967390458838</v>
      </c>
      <c r="L1503" s="32">
        <f t="shared" si="316"/>
        <v>30543800</v>
      </c>
      <c r="M1503" s="32">
        <f t="shared" si="317"/>
        <v>31347196.739045884</v>
      </c>
      <c r="N1503" s="34">
        <f t="shared" si="318"/>
        <v>28321300</v>
      </c>
      <c r="O1503" s="34">
        <f t="shared" si="319"/>
        <v>803396.73904588446</v>
      </c>
      <c r="P1503" s="34">
        <f t="shared" si="320"/>
        <v>-2222500</v>
      </c>
      <c r="Q1503" s="60">
        <f t="shared" si="322"/>
        <v>-1419103.2609541155</v>
      </c>
      <c r="R1503" s="60">
        <f t="shared" si="321"/>
        <v>803396.73904588446</v>
      </c>
      <c r="S1503" s="61">
        <f t="shared" si="313"/>
        <v>2.6303103708310179E-2</v>
      </c>
    </row>
    <row r="1504" spans="1:19" x14ac:dyDescent="0.25">
      <c r="A1504" s="7">
        <v>43135</v>
      </c>
      <c r="B1504" s="8">
        <v>2832.13</v>
      </c>
      <c r="C1504" t="e">
        <f>+VLOOKUP($A1504,'USD X Barril WTI'!$A$6060:$B$8189,2,0)</f>
        <v>#N/A</v>
      </c>
      <c r="D1504" s="36">
        <f>+IFERROR(VLOOKUP($A1504,'TASA INTERVENCIÓN'!$A$9:$B$4757,2,0),D1503)</f>
        <v>4.4999999999999998E-2</v>
      </c>
      <c r="E1504" s="36">
        <v>1.4999999999999999E-2</v>
      </c>
      <c r="F1504">
        <f t="shared" si="323"/>
        <v>2.9556650246305383E-2</v>
      </c>
      <c r="G1504">
        <f t="shared" si="324"/>
        <v>1.0072081685494427</v>
      </c>
      <c r="H1504" s="56">
        <f t="shared" si="314"/>
        <v>26.413380447543375</v>
      </c>
      <c r="I1504" s="55">
        <f t="shared" si="315"/>
        <v>2905.3712312890202</v>
      </c>
      <c r="J1504" s="33">
        <f t="shared" si="325"/>
        <v>3135.9203930575695</v>
      </c>
      <c r="K1504" s="34">
        <f t="shared" si="312"/>
        <v>303.79039305756942</v>
      </c>
      <c r="L1504" s="32">
        <f t="shared" si="316"/>
        <v>30555700</v>
      </c>
      <c r="M1504" s="32">
        <f t="shared" si="317"/>
        <v>31359203.930575695</v>
      </c>
      <c r="N1504" s="34">
        <f t="shared" si="318"/>
        <v>28321300</v>
      </c>
      <c r="O1504" s="34">
        <f t="shared" si="319"/>
        <v>803503.93057569489</v>
      </c>
      <c r="P1504" s="34">
        <f t="shared" si="320"/>
        <v>-2234400</v>
      </c>
      <c r="Q1504" s="60">
        <f t="shared" si="322"/>
        <v>-1430896.0694243051</v>
      </c>
      <c r="R1504" s="60">
        <f t="shared" si="321"/>
        <v>803503.93057569489</v>
      </c>
      <c r="S1504" s="61">
        <f t="shared" si="313"/>
        <v>2.6296367963283281E-2</v>
      </c>
    </row>
    <row r="1505" spans="1:19" x14ac:dyDescent="0.25">
      <c r="A1505" s="7">
        <v>43136</v>
      </c>
      <c r="B1505" s="9">
        <v>2832.13</v>
      </c>
      <c r="C1505">
        <f>+VLOOKUP($A1505,'USD X Barril WTI'!$A$6060:$B$8189,2,0)</f>
        <v>64.180000000000007</v>
      </c>
      <c r="D1505" s="36">
        <f>+IFERROR(VLOOKUP($A1505,'TASA INTERVENCIÓN'!$A$9:$B$4757,2,0),D1504)</f>
        <v>4.4999999999999998E-2</v>
      </c>
      <c r="E1505" s="36">
        <v>1.4999999999999999E-2</v>
      </c>
      <c r="F1505">
        <f t="shared" si="323"/>
        <v>2.9556650246305383E-2</v>
      </c>
      <c r="G1505">
        <f t="shared" si="324"/>
        <v>1.0072081685494427</v>
      </c>
      <c r="H1505" s="56">
        <f t="shared" si="314"/>
        <v>26.413380447543375</v>
      </c>
      <c r="I1505" s="55">
        <f t="shared" si="315"/>
        <v>2905.3712312890202</v>
      </c>
      <c r="J1505" s="33">
        <f t="shared" si="325"/>
        <v>3135.9203930575695</v>
      </c>
      <c r="K1505" s="34">
        <f t="shared" si="312"/>
        <v>303.79039305756942</v>
      </c>
      <c r="L1505" s="32">
        <f t="shared" si="316"/>
        <v>30555700</v>
      </c>
      <c r="M1505" s="32">
        <f t="shared" si="317"/>
        <v>31359203.930575695</v>
      </c>
      <c r="N1505" s="34">
        <f t="shared" si="318"/>
        <v>28321300</v>
      </c>
      <c r="O1505" s="34">
        <f t="shared" si="319"/>
        <v>803503.93057569489</v>
      </c>
      <c r="P1505" s="34">
        <f t="shared" si="320"/>
        <v>-2234400</v>
      </c>
      <c r="Q1505" s="60">
        <f t="shared" si="322"/>
        <v>-1430896.0694243051</v>
      </c>
      <c r="R1505" s="60">
        <f t="shared" si="321"/>
        <v>803503.93057569489</v>
      </c>
      <c r="S1505" s="61">
        <f t="shared" si="313"/>
        <v>2.6296367963283281E-2</v>
      </c>
    </row>
    <row r="1506" spans="1:19" x14ac:dyDescent="0.25">
      <c r="A1506" s="7">
        <v>43137</v>
      </c>
      <c r="B1506" s="8">
        <v>2843.6</v>
      </c>
      <c r="C1506">
        <f>+VLOOKUP($A1506,'USD X Barril WTI'!$A$6060:$B$8189,2,0)</f>
        <v>63.48</v>
      </c>
      <c r="D1506" s="36">
        <f>+IFERROR(VLOOKUP($A1506,'TASA INTERVENCIÓN'!$A$9:$B$4757,2,0),D1505)</f>
        <v>4.4999999999999998E-2</v>
      </c>
      <c r="E1506" s="36">
        <v>1.4999999999999999E-2</v>
      </c>
      <c r="F1506">
        <f t="shared" si="323"/>
        <v>2.9556650246305383E-2</v>
      </c>
      <c r="G1506">
        <f t="shared" si="324"/>
        <v>1.0072081685494427</v>
      </c>
      <c r="H1506" s="56">
        <f t="shared" si="314"/>
        <v>26.413380447543375</v>
      </c>
      <c r="I1506" s="55">
        <f t="shared" si="315"/>
        <v>2916.9239089822822</v>
      </c>
      <c r="J1506" s="33">
        <f t="shared" si="325"/>
        <v>3135.9203930575695</v>
      </c>
      <c r="K1506" s="34">
        <f t="shared" si="312"/>
        <v>292.32039305756962</v>
      </c>
      <c r="L1506" s="32">
        <f t="shared" si="316"/>
        <v>30555700</v>
      </c>
      <c r="M1506" s="32">
        <f t="shared" si="317"/>
        <v>31359203.930575695</v>
      </c>
      <c r="N1506" s="34">
        <f t="shared" si="318"/>
        <v>28436000</v>
      </c>
      <c r="O1506" s="34">
        <f t="shared" si="319"/>
        <v>803503.93057569489</v>
      </c>
      <c r="P1506" s="34">
        <f t="shared" si="320"/>
        <v>-2119700</v>
      </c>
      <c r="Q1506" s="60">
        <f t="shared" si="322"/>
        <v>-1316196.0694243051</v>
      </c>
      <c r="R1506" s="60">
        <f t="shared" si="321"/>
        <v>803503.93057569489</v>
      </c>
      <c r="S1506" s="61">
        <f t="shared" si="313"/>
        <v>2.6296367963283281E-2</v>
      </c>
    </row>
    <row r="1507" spans="1:19" x14ac:dyDescent="0.25">
      <c r="A1507" s="7">
        <v>43138</v>
      </c>
      <c r="B1507" s="9">
        <v>2844.83</v>
      </c>
      <c r="C1507">
        <f>+VLOOKUP($A1507,'USD X Barril WTI'!$A$6060:$B$8189,2,0)</f>
        <v>61.91</v>
      </c>
      <c r="D1507" s="36">
        <f>+IFERROR(VLOOKUP($A1507,'TASA INTERVENCIÓN'!$A$9:$B$4757,2,0),D1506)</f>
        <v>4.4999999999999998E-2</v>
      </c>
      <c r="E1507" s="36">
        <v>1.4999999999999999E-2</v>
      </c>
      <c r="F1507">
        <f t="shared" si="323"/>
        <v>2.9556650246305383E-2</v>
      </c>
      <c r="G1507">
        <f t="shared" si="324"/>
        <v>1.0072081685494427</v>
      </c>
      <c r="H1507" s="56">
        <f t="shared" si="314"/>
        <v>26.413380447543375</v>
      </c>
      <c r="I1507" s="55">
        <f t="shared" si="315"/>
        <v>2918.1627750295979</v>
      </c>
      <c r="J1507" s="33">
        <f t="shared" si="325"/>
        <v>3135.9203930575695</v>
      </c>
      <c r="K1507" s="34">
        <f t="shared" si="312"/>
        <v>291.0903930575696</v>
      </c>
      <c r="L1507" s="32">
        <f t="shared" si="316"/>
        <v>30555700</v>
      </c>
      <c r="M1507" s="32">
        <f t="shared" si="317"/>
        <v>31359203.930575695</v>
      </c>
      <c r="N1507" s="34">
        <f t="shared" si="318"/>
        <v>28448300</v>
      </c>
      <c r="O1507" s="34">
        <f t="shared" si="319"/>
        <v>803503.93057569489</v>
      </c>
      <c r="P1507" s="34">
        <f t="shared" si="320"/>
        <v>-2107400</v>
      </c>
      <c r="Q1507" s="60">
        <f t="shared" si="322"/>
        <v>-1303896.0694243051</v>
      </c>
      <c r="R1507" s="60">
        <f t="shared" si="321"/>
        <v>803503.93057569489</v>
      </c>
      <c r="S1507" s="61">
        <f t="shared" si="313"/>
        <v>2.6296367963283281E-2</v>
      </c>
    </row>
    <row r="1508" spans="1:19" x14ac:dyDescent="0.25">
      <c r="A1508" s="7">
        <v>43139</v>
      </c>
      <c r="B1508" s="8">
        <v>2830.89</v>
      </c>
      <c r="C1508">
        <f>+VLOOKUP($A1508,'USD X Barril WTI'!$A$6060:$B$8189,2,0)</f>
        <v>61.3</v>
      </c>
      <c r="D1508" s="36">
        <f>+IFERROR(VLOOKUP($A1508,'TASA INTERVENCIÓN'!$A$9:$B$4757,2,0),D1507)</f>
        <v>4.4999999999999998E-2</v>
      </c>
      <c r="E1508" s="36">
        <v>1.4999999999999999E-2</v>
      </c>
      <c r="F1508">
        <f t="shared" si="323"/>
        <v>2.9556650246305383E-2</v>
      </c>
      <c r="G1508">
        <f t="shared" si="324"/>
        <v>1.0072081685494427</v>
      </c>
      <c r="H1508" s="56">
        <f t="shared" si="314"/>
        <v>26.413380447543375</v>
      </c>
      <c r="I1508" s="55">
        <f t="shared" si="315"/>
        <v>2904.1222931600187</v>
      </c>
      <c r="J1508" s="33">
        <f t="shared" si="325"/>
        <v>3107.0325028476209</v>
      </c>
      <c r="K1508" s="34">
        <f t="shared" si="312"/>
        <v>276.14250284762102</v>
      </c>
      <c r="L1508" s="32">
        <f t="shared" si="316"/>
        <v>30269400</v>
      </c>
      <c r="M1508" s="32">
        <f t="shared" si="317"/>
        <v>31070325.028476208</v>
      </c>
      <c r="N1508" s="34">
        <f t="shared" si="318"/>
        <v>28308900</v>
      </c>
      <c r="O1508" s="34">
        <f t="shared" si="319"/>
        <v>800925.02847620845</v>
      </c>
      <c r="P1508" s="34">
        <f t="shared" si="320"/>
        <v>-1960500</v>
      </c>
      <c r="Q1508" s="60">
        <f t="shared" si="322"/>
        <v>-1159574.9715237916</v>
      </c>
      <c r="R1508" s="60">
        <f t="shared" si="321"/>
        <v>800925.02847620845</v>
      </c>
      <c r="S1508" s="61">
        <f t="shared" si="313"/>
        <v>2.64598911268875E-2</v>
      </c>
    </row>
    <row r="1509" spans="1:19" x14ac:dyDescent="0.25">
      <c r="A1509" s="7">
        <v>43140</v>
      </c>
      <c r="B1509" s="9">
        <v>2862.78</v>
      </c>
      <c r="C1509">
        <f>+VLOOKUP($A1509,'USD X Barril WTI'!$A$6060:$B$8189,2,0)</f>
        <v>59.2</v>
      </c>
      <c r="D1509" s="36">
        <f>+IFERROR(VLOOKUP($A1509,'TASA INTERVENCIÓN'!$A$9:$B$4757,2,0),D1508)</f>
        <v>4.4999999999999998E-2</v>
      </c>
      <c r="E1509" s="36">
        <v>1.4999999999999999E-2</v>
      </c>
      <c r="F1509">
        <f t="shared" si="323"/>
        <v>2.9556650246305383E-2</v>
      </c>
      <c r="G1509">
        <f t="shared" si="324"/>
        <v>1.0072081685494427</v>
      </c>
      <c r="H1509" s="56">
        <f t="shared" si="314"/>
        <v>26.413380447543375</v>
      </c>
      <c r="I1509" s="55">
        <f t="shared" si="315"/>
        <v>2936.2421616550605</v>
      </c>
      <c r="J1509" s="33">
        <f t="shared" si="325"/>
        <v>3097.7899923927444</v>
      </c>
      <c r="K1509" s="34">
        <f t="shared" ref="K1509:K1572" si="326">+J1509-B1509</f>
        <v>235.00999239274415</v>
      </c>
      <c r="L1509" s="32">
        <f t="shared" si="316"/>
        <v>30177800.000000004</v>
      </c>
      <c r="M1509" s="32">
        <f t="shared" si="317"/>
        <v>30977899.923927445</v>
      </c>
      <c r="N1509" s="34">
        <f t="shared" si="318"/>
        <v>28627800.000000004</v>
      </c>
      <c r="O1509" s="34">
        <f t="shared" si="319"/>
        <v>800099.92392744124</v>
      </c>
      <c r="P1509" s="34">
        <f t="shared" si="320"/>
        <v>-1550000</v>
      </c>
      <c r="Q1509" s="60">
        <f t="shared" si="322"/>
        <v>-749900.07607255876</v>
      </c>
      <c r="R1509" s="60">
        <f t="shared" si="321"/>
        <v>800099.92392744124</v>
      </c>
      <c r="S1509" s="61">
        <f t="shared" ref="S1509:S1572" si="327">+R1509/L1509</f>
        <v>2.6512864553660014E-2</v>
      </c>
    </row>
    <row r="1510" spans="1:19" x14ac:dyDescent="0.25">
      <c r="A1510" s="7">
        <v>43141</v>
      </c>
      <c r="B1510" s="8">
        <v>2908.7</v>
      </c>
      <c r="C1510" t="e">
        <f>+VLOOKUP($A1510,'USD X Barril WTI'!$A$6060:$B$8189,2,0)</f>
        <v>#N/A</v>
      </c>
      <c r="D1510" s="36">
        <f>+IFERROR(VLOOKUP($A1510,'TASA INTERVENCIÓN'!$A$9:$B$4757,2,0),D1509)</f>
        <v>4.4999999999999998E-2</v>
      </c>
      <c r="E1510" s="36">
        <v>1.4999999999999999E-2</v>
      </c>
      <c r="F1510">
        <f t="shared" si="323"/>
        <v>2.9556650246305383E-2</v>
      </c>
      <c r="G1510">
        <f t="shared" si="324"/>
        <v>1.0072081685494427</v>
      </c>
      <c r="H1510" s="56">
        <f t="shared" ref="H1510:H1573" si="328">+_xlfn.STDEV.S(A1420:A1510)</f>
        <v>26.413380447543375</v>
      </c>
      <c r="I1510" s="55">
        <f t="shared" ref="I1510:I1573" si="329">+(B1510*G1510)+($B$1644*H1510)</f>
        <v>2982.4931607548506</v>
      </c>
      <c r="J1510" s="33">
        <f t="shared" si="325"/>
        <v>3095.509635009772</v>
      </c>
      <c r="K1510" s="34">
        <f t="shared" si="326"/>
        <v>186.80963500977214</v>
      </c>
      <c r="L1510" s="32">
        <f t="shared" ref="L1510:L1573" si="330">+$L$99*B1418</f>
        <v>30155200</v>
      </c>
      <c r="M1510" s="32">
        <f t="shared" ref="M1510:M1573" si="331">+($L$99*I1418)</f>
        <v>30955096.35009772</v>
      </c>
      <c r="N1510" s="34">
        <f t="shared" ref="N1510:N1573" si="332">+$L$99*B1510</f>
        <v>29087000</v>
      </c>
      <c r="O1510" s="34">
        <f t="shared" ref="O1510:O1573" si="333">+M1510-L1510</f>
        <v>799896.35009771958</v>
      </c>
      <c r="P1510" s="34">
        <f t="shared" ref="P1510:P1573" si="334">+N1510-L1510</f>
        <v>-1068200</v>
      </c>
      <c r="Q1510" s="60">
        <f t="shared" si="322"/>
        <v>-268303.64990228042</v>
      </c>
      <c r="R1510" s="60">
        <f t="shared" ref="R1510:R1573" si="335">+M1510-L1510</f>
        <v>799896.35009771958</v>
      </c>
      <c r="S1510" s="61">
        <f t="shared" si="327"/>
        <v>2.6525983913146641E-2</v>
      </c>
    </row>
    <row r="1511" spans="1:19" x14ac:dyDescent="0.25">
      <c r="A1511" s="7">
        <v>43142</v>
      </c>
      <c r="B1511" s="9">
        <v>2908.7</v>
      </c>
      <c r="C1511" t="e">
        <f>+VLOOKUP($A1511,'USD X Barril WTI'!$A$6060:$B$8189,2,0)</f>
        <v>#N/A</v>
      </c>
      <c r="D1511" s="36">
        <f>+IFERROR(VLOOKUP($A1511,'TASA INTERVENCIÓN'!$A$9:$B$4757,2,0),D1510)</f>
        <v>4.4999999999999998E-2</v>
      </c>
      <c r="E1511" s="36">
        <v>1.4999999999999999E-2</v>
      </c>
      <c r="F1511">
        <f t="shared" si="323"/>
        <v>2.9556650246305383E-2</v>
      </c>
      <c r="G1511">
        <f t="shared" si="324"/>
        <v>1.0072081685494427</v>
      </c>
      <c r="H1511" s="56">
        <f t="shared" si="328"/>
        <v>26.413380447543375</v>
      </c>
      <c r="I1511" s="55">
        <f t="shared" si="329"/>
        <v>2982.4931607548506</v>
      </c>
      <c r="J1511" s="33">
        <f t="shared" si="325"/>
        <v>3084.7737931713564</v>
      </c>
      <c r="K1511" s="34">
        <f t="shared" si="326"/>
        <v>176.07379317135656</v>
      </c>
      <c r="L1511" s="32">
        <f t="shared" si="330"/>
        <v>30048800</v>
      </c>
      <c r="M1511" s="32">
        <f t="shared" si="331"/>
        <v>30847737.931713562</v>
      </c>
      <c r="N1511" s="34">
        <f t="shared" si="332"/>
        <v>29087000</v>
      </c>
      <c r="O1511" s="34">
        <f t="shared" si="333"/>
        <v>798937.93171356246</v>
      </c>
      <c r="P1511" s="34">
        <f t="shared" si="334"/>
        <v>-961800</v>
      </c>
      <c r="Q1511" s="60">
        <f t="shared" si="322"/>
        <v>-162862.06828643754</v>
      </c>
      <c r="R1511" s="60">
        <f t="shared" si="335"/>
        <v>798937.93171356246</v>
      </c>
      <c r="S1511" s="61">
        <f t="shared" si="327"/>
        <v>2.6588014553445144E-2</v>
      </c>
    </row>
    <row r="1512" spans="1:19" x14ac:dyDescent="0.25">
      <c r="A1512" s="7">
        <v>43143</v>
      </c>
      <c r="B1512" s="8">
        <v>2908.7</v>
      </c>
      <c r="C1512">
        <f>+VLOOKUP($A1512,'USD X Barril WTI'!$A$6060:$B$8189,2,0)</f>
        <v>59.41</v>
      </c>
      <c r="D1512" s="36">
        <f>+IFERROR(VLOOKUP($A1512,'TASA INTERVENCIÓN'!$A$9:$B$4757,2,0),D1511)</f>
        <v>4.4999999999999998E-2</v>
      </c>
      <c r="E1512" s="36">
        <v>1.4999999999999999E-2</v>
      </c>
      <c r="F1512">
        <f t="shared" si="323"/>
        <v>2.9556650246305383E-2</v>
      </c>
      <c r="G1512">
        <f t="shared" si="324"/>
        <v>1.0072081685494427</v>
      </c>
      <c r="H1512" s="56">
        <f t="shared" si="328"/>
        <v>26.413380447543375</v>
      </c>
      <c r="I1512" s="55">
        <f t="shared" si="329"/>
        <v>2982.4931607548506</v>
      </c>
      <c r="J1512" s="33">
        <f t="shared" si="325"/>
        <v>3084.7737931713564</v>
      </c>
      <c r="K1512" s="34">
        <f t="shared" si="326"/>
        <v>176.07379317135656</v>
      </c>
      <c r="L1512" s="32">
        <f t="shared" si="330"/>
        <v>30048800</v>
      </c>
      <c r="M1512" s="32">
        <f t="shared" si="331"/>
        <v>30847737.931713562</v>
      </c>
      <c r="N1512" s="34">
        <f t="shared" si="332"/>
        <v>29087000</v>
      </c>
      <c r="O1512" s="34">
        <f t="shared" si="333"/>
        <v>798937.93171356246</v>
      </c>
      <c r="P1512" s="34">
        <f t="shared" si="334"/>
        <v>-961800</v>
      </c>
      <c r="Q1512" s="60">
        <f t="shared" si="322"/>
        <v>-162862.06828643754</v>
      </c>
      <c r="R1512" s="60">
        <f t="shared" si="335"/>
        <v>798937.93171356246</v>
      </c>
      <c r="S1512" s="61">
        <f t="shared" si="327"/>
        <v>2.6588014553445144E-2</v>
      </c>
    </row>
    <row r="1513" spans="1:19" x14ac:dyDescent="0.25">
      <c r="A1513" s="7">
        <v>43144</v>
      </c>
      <c r="B1513" s="9">
        <v>2904.29</v>
      </c>
      <c r="C1513">
        <f>+VLOOKUP($A1513,'USD X Barril WTI'!$A$6060:$B$8189,2,0)</f>
        <v>59.33</v>
      </c>
      <c r="D1513" s="36">
        <f>+IFERROR(VLOOKUP($A1513,'TASA INTERVENCIÓN'!$A$9:$B$4757,2,0),D1512)</f>
        <v>4.4999999999999998E-2</v>
      </c>
      <c r="E1513" s="36">
        <v>1.4999999999999999E-2</v>
      </c>
      <c r="F1513">
        <f t="shared" si="323"/>
        <v>2.9556650246305383E-2</v>
      </c>
      <c r="G1513">
        <f t="shared" si="324"/>
        <v>1.0072081685494427</v>
      </c>
      <c r="H1513" s="56">
        <f t="shared" si="328"/>
        <v>26.413380447543375</v>
      </c>
      <c r="I1513" s="55">
        <f t="shared" si="329"/>
        <v>2978.0513727315479</v>
      </c>
      <c r="J1513" s="33">
        <f t="shared" si="325"/>
        <v>3084.7737931713564</v>
      </c>
      <c r="K1513" s="34">
        <f t="shared" si="326"/>
        <v>180.48379317135641</v>
      </c>
      <c r="L1513" s="32">
        <f t="shared" si="330"/>
        <v>30048800</v>
      </c>
      <c r="M1513" s="32">
        <f t="shared" si="331"/>
        <v>30847737.931713562</v>
      </c>
      <c r="N1513" s="34">
        <f t="shared" si="332"/>
        <v>29042900</v>
      </c>
      <c r="O1513" s="34">
        <f t="shared" si="333"/>
        <v>798937.93171356246</v>
      </c>
      <c r="P1513" s="34">
        <f t="shared" si="334"/>
        <v>-1005900</v>
      </c>
      <c r="Q1513" s="60">
        <f t="shared" si="322"/>
        <v>-206962.06828643754</v>
      </c>
      <c r="R1513" s="60">
        <f t="shared" si="335"/>
        <v>798937.93171356246</v>
      </c>
      <c r="S1513" s="61">
        <f t="shared" si="327"/>
        <v>2.6588014553445144E-2</v>
      </c>
    </row>
    <row r="1514" spans="1:19" x14ac:dyDescent="0.25">
      <c r="A1514" s="7">
        <v>43145</v>
      </c>
      <c r="B1514" s="8">
        <v>2904.71</v>
      </c>
      <c r="C1514">
        <f>+VLOOKUP($A1514,'USD X Barril WTI'!$A$6060:$B$8189,2,0)</f>
        <v>60.7</v>
      </c>
      <c r="D1514" s="36">
        <f>+IFERROR(VLOOKUP($A1514,'TASA INTERVENCIÓN'!$A$9:$B$4757,2,0),D1513)</f>
        <v>4.4999999999999998E-2</v>
      </c>
      <c r="E1514" s="36">
        <v>1.4999999999999999E-2</v>
      </c>
      <c r="F1514">
        <f t="shared" si="323"/>
        <v>2.9556650246305383E-2</v>
      </c>
      <c r="G1514">
        <f t="shared" si="324"/>
        <v>1.0072081685494427</v>
      </c>
      <c r="H1514" s="56">
        <f t="shared" si="328"/>
        <v>26.413380447543375</v>
      </c>
      <c r="I1514" s="55">
        <f t="shared" si="329"/>
        <v>2978.4744001623385</v>
      </c>
      <c r="J1514" s="33">
        <f t="shared" si="325"/>
        <v>3084.7737931713564</v>
      </c>
      <c r="K1514" s="34">
        <f t="shared" si="326"/>
        <v>180.06379317135634</v>
      </c>
      <c r="L1514" s="32">
        <f t="shared" si="330"/>
        <v>30048800</v>
      </c>
      <c r="M1514" s="32">
        <f t="shared" si="331"/>
        <v>30847737.931713562</v>
      </c>
      <c r="N1514" s="34">
        <f t="shared" si="332"/>
        <v>29047100</v>
      </c>
      <c r="O1514" s="34">
        <f t="shared" si="333"/>
        <v>798937.93171356246</v>
      </c>
      <c r="P1514" s="34">
        <f t="shared" si="334"/>
        <v>-1001700</v>
      </c>
      <c r="Q1514" s="60">
        <f t="shared" si="322"/>
        <v>-202762.06828643754</v>
      </c>
      <c r="R1514" s="60">
        <f t="shared" si="335"/>
        <v>798937.93171356246</v>
      </c>
      <c r="S1514" s="61">
        <f t="shared" si="327"/>
        <v>2.6588014553445144E-2</v>
      </c>
    </row>
    <row r="1515" spans="1:19" x14ac:dyDescent="0.25">
      <c r="A1515" s="7">
        <v>43146</v>
      </c>
      <c r="B1515" s="9">
        <v>2895.79</v>
      </c>
      <c r="C1515">
        <f>+VLOOKUP($A1515,'USD X Barril WTI'!$A$6060:$B$8189,2,0)</f>
        <v>61.48</v>
      </c>
      <c r="D1515" s="36">
        <f>+IFERROR(VLOOKUP($A1515,'TASA INTERVENCIÓN'!$A$9:$B$4757,2,0),D1514)</f>
        <v>4.4999999999999998E-2</v>
      </c>
      <c r="E1515" s="36">
        <v>1.4999999999999999E-2</v>
      </c>
      <c r="F1515">
        <f t="shared" si="323"/>
        <v>2.9556650246305383E-2</v>
      </c>
      <c r="G1515">
        <f t="shared" si="324"/>
        <v>1.0072081685494427</v>
      </c>
      <c r="H1515" s="56">
        <f t="shared" si="328"/>
        <v>26.413380447543375</v>
      </c>
      <c r="I1515" s="55">
        <f t="shared" si="329"/>
        <v>2969.4901032988778</v>
      </c>
      <c r="J1515" s="33">
        <f t="shared" si="325"/>
        <v>3096.7002640858368</v>
      </c>
      <c r="K1515" s="34">
        <f t="shared" si="326"/>
        <v>200.91026408583684</v>
      </c>
      <c r="L1515" s="32">
        <f t="shared" si="330"/>
        <v>30167000</v>
      </c>
      <c r="M1515" s="32">
        <f t="shared" si="331"/>
        <v>30967002.640858367</v>
      </c>
      <c r="N1515" s="34">
        <f t="shared" si="332"/>
        <v>28957900</v>
      </c>
      <c r="O1515" s="34">
        <f t="shared" si="333"/>
        <v>800002.64085836709</v>
      </c>
      <c r="P1515" s="34">
        <f t="shared" si="334"/>
        <v>-1209100</v>
      </c>
      <c r="Q1515" s="60">
        <f t="shared" si="322"/>
        <v>-409097.35914163291</v>
      </c>
      <c r="R1515" s="60">
        <f t="shared" si="335"/>
        <v>800002.64085836709</v>
      </c>
      <c r="S1515" s="61">
        <f t="shared" si="327"/>
        <v>2.6519131529763221E-2</v>
      </c>
    </row>
    <row r="1516" spans="1:19" x14ac:dyDescent="0.25">
      <c r="A1516" s="7">
        <v>43147</v>
      </c>
      <c r="B1516" s="8">
        <v>2851.74</v>
      </c>
      <c r="C1516">
        <f>+VLOOKUP($A1516,'USD X Barril WTI'!$A$6060:$B$8189,2,0)</f>
        <v>61.89</v>
      </c>
      <c r="D1516" s="36">
        <f>+IFERROR(VLOOKUP($A1516,'TASA INTERVENCIÓN'!$A$9:$B$4757,2,0),D1515)</f>
        <v>4.4999999999999998E-2</v>
      </c>
      <c r="E1516" s="36">
        <v>1.4999999999999999E-2</v>
      </c>
      <c r="F1516">
        <f t="shared" si="323"/>
        <v>2.9556650246305383E-2</v>
      </c>
      <c r="G1516">
        <f t="shared" si="324"/>
        <v>1.0072081685494427</v>
      </c>
      <c r="H1516" s="56">
        <f t="shared" si="328"/>
        <v>26.413380447543375</v>
      </c>
      <c r="I1516" s="55">
        <f t="shared" si="329"/>
        <v>2925.1225834742745</v>
      </c>
      <c r="J1516" s="33">
        <f t="shared" si="325"/>
        <v>3103.944939311385</v>
      </c>
      <c r="K1516" s="34">
        <f t="shared" si="326"/>
        <v>252.20493931138526</v>
      </c>
      <c r="L1516" s="32">
        <f t="shared" si="330"/>
        <v>30238800</v>
      </c>
      <c r="M1516" s="32">
        <f t="shared" si="331"/>
        <v>31039449.393113852</v>
      </c>
      <c r="N1516" s="34">
        <f t="shared" si="332"/>
        <v>28517399.999999996</v>
      </c>
      <c r="O1516" s="34">
        <f t="shared" si="333"/>
        <v>800649.39311385155</v>
      </c>
      <c r="P1516" s="34">
        <f t="shared" si="334"/>
        <v>-1721400.0000000037</v>
      </c>
      <c r="Q1516" s="60">
        <f t="shared" ref="Q1516:Q1579" si="336">+IF(P1516&gt;0,M1516-L1516,O1516+P1516)</f>
        <v>-920750.60688615218</v>
      </c>
      <c r="R1516" s="60">
        <f t="shared" si="335"/>
        <v>800649.39311385155</v>
      </c>
      <c r="S1516" s="61">
        <f t="shared" si="327"/>
        <v>2.6477551791534437E-2</v>
      </c>
    </row>
    <row r="1517" spans="1:19" x14ac:dyDescent="0.25">
      <c r="A1517" s="7">
        <v>43148</v>
      </c>
      <c r="B1517" s="9">
        <v>2853.16</v>
      </c>
      <c r="C1517" t="e">
        <f>+VLOOKUP($A1517,'USD X Barril WTI'!$A$6060:$B$8189,2,0)</f>
        <v>#N/A</v>
      </c>
      <c r="D1517" s="36">
        <f>+IFERROR(VLOOKUP($A1517,'TASA INTERVENCIÓN'!$A$9:$B$4757,2,0),D1516)</f>
        <v>4.4999999999999998E-2</v>
      </c>
      <c r="E1517" s="36">
        <v>1.4999999999999999E-2</v>
      </c>
      <c r="F1517">
        <f t="shared" si="323"/>
        <v>2.9556650246305383E-2</v>
      </c>
      <c r="G1517">
        <f t="shared" si="324"/>
        <v>1.0072081685494427</v>
      </c>
      <c r="H1517" s="56">
        <f t="shared" si="328"/>
        <v>26.413380447543375</v>
      </c>
      <c r="I1517" s="55">
        <f t="shared" si="329"/>
        <v>2926.552819073615</v>
      </c>
      <c r="J1517" s="33">
        <f t="shared" si="325"/>
        <v>3095.782067086499</v>
      </c>
      <c r="K1517" s="34">
        <f t="shared" si="326"/>
        <v>242.6220670864991</v>
      </c>
      <c r="L1517" s="32">
        <f t="shared" si="330"/>
        <v>30157900</v>
      </c>
      <c r="M1517" s="32">
        <f t="shared" si="331"/>
        <v>30957820.670864988</v>
      </c>
      <c r="N1517" s="34">
        <f t="shared" si="332"/>
        <v>28531600</v>
      </c>
      <c r="O1517" s="34">
        <f t="shared" si="333"/>
        <v>799920.67086498812</v>
      </c>
      <c r="P1517" s="34">
        <f t="shared" si="334"/>
        <v>-1626300</v>
      </c>
      <c r="Q1517" s="60">
        <f t="shared" si="336"/>
        <v>-826379.32913501188</v>
      </c>
      <c r="R1517" s="60">
        <f t="shared" si="335"/>
        <v>799920.67086498812</v>
      </c>
      <c r="S1517" s="61">
        <f t="shared" si="327"/>
        <v>2.652441552180318E-2</v>
      </c>
    </row>
    <row r="1518" spans="1:19" x14ac:dyDescent="0.25">
      <c r="A1518" s="7">
        <v>43149</v>
      </c>
      <c r="B1518" s="8">
        <v>2853.16</v>
      </c>
      <c r="C1518" t="e">
        <f>+VLOOKUP($A1518,'USD X Barril WTI'!$A$6060:$B$8189,2,0)</f>
        <v>#N/A</v>
      </c>
      <c r="D1518" s="36">
        <f>+IFERROR(VLOOKUP($A1518,'TASA INTERVENCIÓN'!$A$9:$B$4757,2,0),D1517)</f>
        <v>4.4999999999999998E-2</v>
      </c>
      <c r="E1518" s="36">
        <v>1.4999999999999999E-2</v>
      </c>
      <c r="F1518">
        <f t="shared" si="323"/>
        <v>2.9556650246305383E-2</v>
      </c>
      <c r="G1518">
        <f t="shared" si="324"/>
        <v>1.0072081685494427</v>
      </c>
      <c r="H1518" s="56">
        <f t="shared" si="328"/>
        <v>26.413380447543375</v>
      </c>
      <c r="I1518" s="55">
        <f t="shared" si="329"/>
        <v>2926.552819073615</v>
      </c>
      <c r="J1518" s="33">
        <f t="shared" si="325"/>
        <v>3083.0685701725852</v>
      </c>
      <c r="K1518" s="34">
        <f t="shared" si="326"/>
        <v>229.90857017258531</v>
      </c>
      <c r="L1518" s="32">
        <f t="shared" si="330"/>
        <v>30031900</v>
      </c>
      <c r="M1518" s="32">
        <f t="shared" si="331"/>
        <v>30830685.701725852</v>
      </c>
      <c r="N1518" s="34">
        <f t="shared" si="332"/>
        <v>28531600</v>
      </c>
      <c r="O1518" s="34">
        <f t="shared" si="333"/>
        <v>798785.70172585174</v>
      </c>
      <c r="P1518" s="34">
        <f t="shared" si="334"/>
        <v>-1500300</v>
      </c>
      <c r="Q1518" s="60">
        <f t="shared" si="336"/>
        <v>-701514.29827414826</v>
      </c>
      <c r="R1518" s="60">
        <f t="shared" si="335"/>
        <v>798785.70172585174</v>
      </c>
      <c r="S1518" s="61">
        <f t="shared" si="327"/>
        <v>2.6597907615763628E-2</v>
      </c>
    </row>
    <row r="1519" spans="1:19" x14ac:dyDescent="0.25">
      <c r="A1519" s="7">
        <v>43150</v>
      </c>
      <c r="B1519" s="9">
        <v>2853.16</v>
      </c>
      <c r="C1519" t="e">
        <f>+VLOOKUP($A1519,'USD X Barril WTI'!$A$6060:$B$8189,2,0)</f>
        <v>#N/A</v>
      </c>
      <c r="D1519" s="36">
        <f>+IFERROR(VLOOKUP($A1519,'TASA INTERVENCIÓN'!$A$9:$B$4757,2,0),D1518)</f>
        <v>4.4999999999999998E-2</v>
      </c>
      <c r="E1519" s="36">
        <v>1.4999999999999999E-2</v>
      </c>
      <c r="F1519">
        <f t="shared" si="323"/>
        <v>2.9556650246305383E-2</v>
      </c>
      <c r="G1519">
        <f t="shared" si="324"/>
        <v>1.0072081685494427</v>
      </c>
      <c r="H1519" s="56">
        <f t="shared" si="328"/>
        <v>26.413380447543375</v>
      </c>
      <c r="I1519" s="55">
        <f t="shared" si="329"/>
        <v>2926.552819073615</v>
      </c>
      <c r="J1519" s="33">
        <f t="shared" si="325"/>
        <v>3083.0685701725852</v>
      </c>
      <c r="K1519" s="34">
        <f t="shared" si="326"/>
        <v>229.90857017258531</v>
      </c>
      <c r="L1519" s="32">
        <f t="shared" si="330"/>
        <v>30031900</v>
      </c>
      <c r="M1519" s="32">
        <f t="shared" si="331"/>
        <v>30830685.701725852</v>
      </c>
      <c r="N1519" s="34">
        <f t="shared" si="332"/>
        <v>28531600</v>
      </c>
      <c r="O1519" s="34">
        <f t="shared" si="333"/>
        <v>798785.70172585174</v>
      </c>
      <c r="P1519" s="34">
        <f t="shared" si="334"/>
        <v>-1500300</v>
      </c>
      <c r="Q1519" s="60">
        <f t="shared" si="336"/>
        <v>-701514.29827414826</v>
      </c>
      <c r="R1519" s="60">
        <f t="shared" si="335"/>
        <v>798785.70172585174</v>
      </c>
      <c r="S1519" s="61">
        <f t="shared" si="327"/>
        <v>2.6597907615763628E-2</v>
      </c>
    </row>
    <row r="1520" spans="1:19" x14ac:dyDescent="0.25">
      <c r="A1520" s="7">
        <v>43151</v>
      </c>
      <c r="B1520" s="8">
        <v>2853.16</v>
      </c>
      <c r="C1520">
        <f>+VLOOKUP($A1520,'USD X Barril WTI'!$A$6060:$B$8189,2,0)</f>
        <v>61.91</v>
      </c>
      <c r="D1520" s="36">
        <f>+IFERROR(VLOOKUP($A1520,'TASA INTERVENCIÓN'!$A$9:$B$4757,2,0),D1519)</f>
        <v>4.4999999999999998E-2</v>
      </c>
      <c r="E1520" s="36">
        <v>1.4999999999999999E-2</v>
      </c>
      <c r="F1520">
        <f t="shared" si="323"/>
        <v>2.9556650246305383E-2</v>
      </c>
      <c r="G1520">
        <f t="shared" si="324"/>
        <v>1.0072081685494427</v>
      </c>
      <c r="H1520" s="56">
        <f t="shared" si="328"/>
        <v>26.413380447543375</v>
      </c>
      <c r="I1520" s="55">
        <f t="shared" si="329"/>
        <v>2926.552819073615</v>
      </c>
      <c r="J1520" s="33">
        <f t="shared" si="325"/>
        <v>3083.0685701725852</v>
      </c>
      <c r="K1520" s="34">
        <f t="shared" si="326"/>
        <v>229.90857017258531</v>
      </c>
      <c r="L1520" s="32">
        <f t="shared" si="330"/>
        <v>30031900</v>
      </c>
      <c r="M1520" s="32">
        <f t="shared" si="331"/>
        <v>30830685.701725852</v>
      </c>
      <c r="N1520" s="34">
        <f t="shared" si="332"/>
        <v>28531600</v>
      </c>
      <c r="O1520" s="34">
        <f t="shared" si="333"/>
        <v>798785.70172585174</v>
      </c>
      <c r="P1520" s="34">
        <f t="shared" si="334"/>
        <v>-1500300</v>
      </c>
      <c r="Q1520" s="60">
        <f t="shared" si="336"/>
        <v>-701514.29827414826</v>
      </c>
      <c r="R1520" s="60">
        <f t="shared" si="335"/>
        <v>798785.70172585174</v>
      </c>
      <c r="S1520" s="61">
        <f t="shared" si="327"/>
        <v>2.6597907615763628E-2</v>
      </c>
    </row>
    <row r="1521" spans="1:19" x14ac:dyDescent="0.25">
      <c r="A1521" s="7">
        <v>43152</v>
      </c>
      <c r="B1521" s="9">
        <v>2862.01</v>
      </c>
      <c r="C1521">
        <f>+VLOOKUP($A1521,'USD X Barril WTI'!$A$6060:$B$8189,2,0)</f>
        <v>61.73</v>
      </c>
      <c r="D1521" s="36">
        <f>+IFERROR(VLOOKUP($A1521,'TASA INTERVENCIÓN'!$A$9:$B$4757,2,0),D1520)</f>
        <v>4.4999999999999998E-2</v>
      </c>
      <c r="E1521" s="36">
        <v>1.4999999999999999E-2</v>
      </c>
      <c r="F1521">
        <f t="shared" si="323"/>
        <v>2.9556650246305383E-2</v>
      </c>
      <c r="G1521">
        <f t="shared" si="324"/>
        <v>1.0072081685494427</v>
      </c>
      <c r="H1521" s="56">
        <f t="shared" si="328"/>
        <v>26.413380447543375</v>
      </c>
      <c r="I1521" s="55">
        <f t="shared" si="329"/>
        <v>2935.4666113652775</v>
      </c>
      <c r="J1521" s="33">
        <f t="shared" si="325"/>
        <v>3091.2718027051346</v>
      </c>
      <c r="K1521" s="34">
        <f t="shared" si="326"/>
        <v>229.26180270513441</v>
      </c>
      <c r="L1521" s="32">
        <f t="shared" si="330"/>
        <v>30113200</v>
      </c>
      <c r="M1521" s="32">
        <f t="shared" si="331"/>
        <v>30912718.027051345</v>
      </c>
      <c r="N1521" s="34">
        <f t="shared" si="332"/>
        <v>28620100.000000004</v>
      </c>
      <c r="O1521" s="34">
        <f t="shared" si="333"/>
        <v>799518.02705134451</v>
      </c>
      <c r="P1521" s="34">
        <f t="shared" si="334"/>
        <v>-1493099.9999999963</v>
      </c>
      <c r="Q1521" s="60">
        <f t="shared" si="336"/>
        <v>-693581.97294865176</v>
      </c>
      <c r="R1521" s="60">
        <f t="shared" si="335"/>
        <v>799518.02705134451</v>
      </c>
      <c r="S1521" s="61">
        <f t="shared" si="327"/>
        <v>2.6550417326997613E-2</v>
      </c>
    </row>
    <row r="1522" spans="1:19" x14ac:dyDescent="0.25">
      <c r="A1522" s="7">
        <v>43153</v>
      </c>
      <c r="B1522" s="8">
        <v>2877.94</v>
      </c>
      <c r="C1522">
        <f>+VLOOKUP($A1522,'USD X Barril WTI'!$A$6060:$B$8189,2,0)</f>
        <v>62.72</v>
      </c>
      <c r="D1522" s="36">
        <f>+IFERROR(VLOOKUP($A1522,'TASA INTERVENCIÓN'!$A$9:$B$4757,2,0),D1521)</f>
        <v>4.4999999999999998E-2</v>
      </c>
      <c r="E1522" s="36">
        <v>1.4999999999999999E-2</v>
      </c>
      <c r="F1522">
        <f t="shared" si="323"/>
        <v>2.9556650246305383E-2</v>
      </c>
      <c r="G1522">
        <f t="shared" si="324"/>
        <v>1.0072081685494427</v>
      </c>
      <c r="H1522" s="56">
        <f t="shared" si="328"/>
        <v>26.413380447543375</v>
      </c>
      <c r="I1522" s="55">
        <f t="shared" si="329"/>
        <v>2951.5114374902701</v>
      </c>
      <c r="J1522" s="33">
        <f t="shared" si="325"/>
        <v>3080.9294738664348</v>
      </c>
      <c r="K1522" s="34">
        <f t="shared" si="326"/>
        <v>202.98947386643476</v>
      </c>
      <c r="L1522" s="32">
        <f t="shared" si="330"/>
        <v>30010700</v>
      </c>
      <c r="M1522" s="32">
        <f t="shared" si="331"/>
        <v>30809294.738664348</v>
      </c>
      <c r="N1522" s="34">
        <f t="shared" si="332"/>
        <v>28779400</v>
      </c>
      <c r="O1522" s="34">
        <f t="shared" si="333"/>
        <v>798594.73866434768</v>
      </c>
      <c r="P1522" s="34">
        <f t="shared" si="334"/>
        <v>-1231300</v>
      </c>
      <c r="Q1522" s="60">
        <f t="shared" si="336"/>
        <v>-432705.26133565232</v>
      </c>
      <c r="R1522" s="60">
        <f t="shared" si="335"/>
        <v>798594.73866434768</v>
      </c>
      <c r="S1522" s="61">
        <f t="shared" si="327"/>
        <v>2.6610333603159796E-2</v>
      </c>
    </row>
    <row r="1523" spans="1:19" x14ac:dyDescent="0.25">
      <c r="A1523" s="7">
        <v>43154</v>
      </c>
      <c r="B1523" s="9">
        <v>2877.04</v>
      </c>
      <c r="C1523">
        <f>+VLOOKUP($A1523,'USD X Barril WTI'!$A$6060:$B$8189,2,0)</f>
        <v>63.52</v>
      </c>
      <c r="D1523" s="36">
        <f>+IFERROR(VLOOKUP($A1523,'TASA INTERVENCIÓN'!$A$9:$B$4757,2,0),D1522)</f>
        <v>4.4999999999999998E-2</v>
      </c>
      <c r="E1523" s="36">
        <v>1.4999999999999999E-2</v>
      </c>
      <c r="F1523">
        <f t="shared" si="323"/>
        <v>2.9556650246305383E-2</v>
      </c>
      <c r="G1523">
        <f t="shared" si="324"/>
        <v>1.0072081685494427</v>
      </c>
      <c r="H1523" s="56">
        <f t="shared" si="328"/>
        <v>26.413380447543375</v>
      </c>
      <c r="I1523" s="55">
        <f t="shared" si="329"/>
        <v>2950.6049501385755</v>
      </c>
      <c r="J1523" s="33">
        <f t="shared" si="325"/>
        <v>3062.4242728028494</v>
      </c>
      <c r="K1523" s="34">
        <f t="shared" si="326"/>
        <v>185.38427280284941</v>
      </c>
      <c r="L1523" s="32">
        <f t="shared" si="330"/>
        <v>29827300</v>
      </c>
      <c r="M1523" s="32">
        <f t="shared" si="331"/>
        <v>30624242.728028495</v>
      </c>
      <c r="N1523" s="34">
        <f t="shared" si="332"/>
        <v>28770400</v>
      </c>
      <c r="O1523" s="34">
        <f t="shared" si="333"/>
        <v>796942.72802849486</v>
      </c>
      <c r="P1523" s="34">
        <f t="shared" si="334"/>
        <v>-1056900</v>
      </c>
      <c r="Q1523" s="60">
        <f t="shared" si="336"/>
        <v>-259957.27197150514</v>
      </c>
      <c r="R1523" s="60">
        <f t="shared" si="335"/>
        <v>796942.72802849486</v>
      </c>
      <c r="S1523" s="61">
        <f t="shared" si="327"/>
        <v>2.6718567487787861E-2</v>
      </c>
    </row>
    <row r="1524" spans="1:19" x14ac:dyDescent="0.25">
      <c r="A1524" s="7">
        <v>43155</v>
      </c>
      <c r="B1524" s="8">
        <v>2849.59</v>
      </c>
      <c r="C1524" t="e">
        <f>+VLOOKUP($A1524,'USD X Barril WTI'!$A$6060:$B$8189,2,0)</f>
        <v>#N/A</v>
      </c>
      <c r="D1524" s="36">
        <f>+IFERROR(VLOOKUP($A1524,'TASA INTERVENCIÓN'!$A$9:$B$4757,2,0),D1523)</f>
        <v>4.4999999999999998E-2</v>
      </c>
      <c r="E1524" s="36">
        <v>1.4999999999999999E-2</v>
      </c>
      <c r="F1524">
        <f t="shared" si="323"/>
        <v>2.9556650246305383E-2</v>
      </c>
      <c r="G1524">
        <f t="shared" si="324"/>
        <v>1.0072081685494427</v>
      </c>
      <c r="H1524" s="56">
        <f t="shared" si="328"/>
        <v>26.413380447543375</v>
      </c>
      <c r="I1524" s="55">
        <f t="shared" si="329"/>
        <v>2922.9570859118935</v>
      </c>
      <c r="J1524" s="33">
        <f t="shared" si="325"/>
        <v>3062.4242728028494</v>
      </c>
      <c r="K1524" s="34">
        <f t="shared" si="326"/>
        <v>212.83427280284923</v>
      </c>
      <c r="L1524" s="32">
        <f t="shared" si="330"/>
        <v>29827300</v>
      </c>
      <c r="M1524" s="32">
        <f t="shared" si="331"/>
        <v>30624242.728028495</v>
      </c>
      <c r="N1524" s="34">
        <f t="shared" si="332"/>
        <v>28495900</v>
      </c>
      <c r="O1524" s="34">
        <f t="shared" si="333"/>
        <v>796942.72802849486</v>
      </c>
      <c r="P1524" s="34">
        <f t="shared" si="334"/>
        <v>-1331400</v>
      </c>
      <c r="Q1524" s="60">
        <f t="shared" si="336"/>
        <v>-534457.27197150514</v>
      </c>
      <c r="R1524" s="60">
        <f t="shared" si="335"/>
        <v>796942.72802849486</v>
      </c>
      <c r="S1524" s="61">
        <f t="shared" si="327"/>
        <v>2.6718567487787861E-2</v>
      </c>
    </row>
    <row r="1525" spans="1:19" x14ac:dyDescent="0.25">
      <c r="A1525" s="7">
        <v>43156</v>
      </c>
      <c r="B1525" s="9">
        <v>2849.59</v>
      </c>
      <c r="C1525" t="e">
        <f>+VLOOKUP($A1525,'USD X Barril WTI'!$A$6060:$B$8189,2,0)</f>
        <v>#N/A</v>
      </c>
      <c r="D1525" s="36">
        <f>+IFERROR(VLOOKUP($A1525,'TASA INTERVENCIÓN'!$A$9:$B$4757,2,0),D1524)</f>
        <v>4.4999999999999998E-2</v>
      </c>
      <c r="E1525" s="36">
        <v>1.4999999999999999E-2</v>
      </c>
      <c r="F1525">
        <f t="shared" si="323"/>
        <v>2.9556650246305383E-2</v>
      </c>
      <c r="G1525">
        <f t="shared" si="324"/>
        <v>1.0072081685494427</v>
      </c>
      <c r="H1525" s="56">
        <f t="shared" si="328"/>
        <v>26.413380447543375</v>
      </c>
      <c r="I1525" s="55">
        <f t="shared" si="329"/>
        <v>2922.9570859118935</v>
      </c>
      <c r="J1525" s="33">
        <f t="shared" si="325"/>
        <v>3056.0271640382289</v>
      </c>
      <c r="K1525" s="34">
        <f t="shared" si="326"/>
        <v>206.43716403822873</v>
      </c>
      <c r="L1525" s="32">
        <f t="shared" si="330"/>
        <v>29763900</v>
      </c>
      <c r="M1525" s="32">
        <f t="shared" si="331"/>
        <v>30560271.64038229</v>
      </c>
      <c r="N1525" s="34">
        <f t="shared" si="332"/>
        <v>28495900</v>
      </c>
      <c r="O1525" s="34">
        <f t="shared" si="333"/>
        <v>796371.64038228989</v>
      </c>
      <c r="P1525" s="34">
        <f t="shared" si="334"/>
        <v>-1268000</v>
      </c>
      <c r="Q1525" s="60">
        <f t="shared" si="336"/>
        <v>-471628.35961771011</v>
      </c>
      <c r="R1525" s="60">
        <f t="shared" si="335"/>
        <v>796371.64038228989</v>
      </c>
      <c r="S1525" s="61">
        <f t="shared" si="327"/>
        <v>2.6756293374937085E-2</v>
      </c>
    </row>
    <row r="1526" spans="1:19" x14ac:dyDescent="0.25">
      <c r="A1526" s="7">
        <v>43157</v>
      </c>
      <c r="B1526" s="8">
        <v>2849.59</v>
      </c>
      <c r="C1526">
        <f>+VLOOKUP($A1526,'USD X Barril WTI'!$A$6060:$B$8189,2,0)</f>
        <v>63.81</v>
      </c>
      <c r="D1526" s="36">
        <f>+IFERROR(VLOOKUP($A1526,'TASA INTERVENCIÓN'!$A$9:$B$4757,2,0),D1525)</f>
        <v>4.4999999999999998E-2</v>
      </c>
      <c r="E1526" s="36">
        <v>1.4999999999999999E-2</v>
      </c>
      <c r="F1526">
        <f t="shared" si="323"/>
        <v>2.9556650246305383E-2</v>
      </c>
      <c r="G1526">
        <f t="shared" si="324"/>
        <v>1.0072081685494427</v>
      </c>
      <c r="H1526" s="56">
        <f t="shared" si="328"/>
        <v>26.413380447543375</v>
      </c>
      <c r="I1526" s="55">
        <f t="shared" si="329"/>
        <v>2922.9570859118935</v>
      </c>
      <c r="J1526" s="33">
        <f t="shared" si="325"/>
        <v>3056.0271640382289</v>
      </c>
      <c r="K1526" s="34">
        <f t="shared" si="326"/>
        <v>206.43716403822873</v>
      </c>
      <c r="L1526" s="32">
        <f t="shared" si="330"/>
        <v>29763900</v>
      </c>
      <c r="M1526" s="32">
        <f t="shared" si="331"/>
        <v>30560271.64038229</v>
      </c>
      <c r="N1526" s="34">
        <f t="shared" si="332"/>
        <v>28495900</v>
      </c>
      <c r="O1526" s="34">
        <f t="shared" si="333"/>
        <v>796371.64038228989</v>
      </c>
      <c r="P1526" s="34">
        <f t="shared" si="334"/>
        <v>-1268000</v>
      </c>
      <c r="Q1526" s="60">
        <f t="shared" si="336"/>
        <v>-471628.35961771011</v>
      </c>
      <c r="R1526" s="60">
        <f t="shared" si="335"/>
        <v>796371.64038228989</v>
      </c>
      <c r="S1526" s="61">
        <f t="shared" si="327"/>
        <v>2.6756293374937085E-2</v>
      </c>
    </row>
    <row r="1527" spans="1:19" x14ac:dyDescent="0.25">
      <c r="A1527" s="7">
        <v>43158</v>
      </c>
      <c r="B1527" s="9">
        <v>2849.91</v>
      </c>
      <c r="C1527">
        <f>+VLOOKUP($A1527,'USD X Barril WTI'!$A$6060:$B$8189,2,0)</f>
        <v>62.94</v>
      </c>
      <c r="D1527" s="36">
        <f>+IFERROR(VLOOKUP($A1527,'TASA INTERVENCIÓN'!$A$9:$B$4757,2,0),D1526)</f>
        <v>4.4999999999999998E-2</v>
      </c>
      <c r="E1527" s="36">
        <v>1.4999999999999999E-2</v>
      </c>
      <c r="F1527">
        <f t="shared" si="323"/>
        <v>2.9556650246305383E-2</v>
      </c>
      <c r="G1527">
        <f t="shared" si="324"/>
        <v>1.0072081685494427</v>
      </c>
      <c r="H1527" s="56">
        <f t="shared" si="328"/>
        <v>26.413380447543375</v>
      </c>
      <c r="I1527" s="55">
        <f t="shared" si="329"/>
        <v>2923.2793925258288</v>
      </c>
      <c r="J1527" s="33">
        <f t="shared" si="325"/>
        <v>3054.2624490691114</v>
      </c>
      <c r="K1527" s="34">
        <f t="shared" si="326"/>
        <v>204.35244906911157</v>
      </c>
      <c r="L1527" s="32">
        <f t="shared" si="330"/>
        <v>29763900</v>
      </c>
      <c r="M1527" s="32">
        <f t="shared" si="331"/>
        <v>30542624.490691114</v>
      </c>
      <c r="N1527" s="34">
        <f t="shared" si="332"/>
        <v>28499100</v>
      </c>
      <c r="O1527" s="34">
        <f t="shared" si="333"/>
        <v>778724.49069111422</v>
      </c>
      <c r="P1527" s="34">
        <f t="shared" si="334"/>
        <v>-1264800</v>
      </c>
      <c r="Q1527" s="60">
        <f t="shared" si="336"/>
        <v>-486075.50930888578</v>
      </c>
      <c r="R1527" s="60">
        <f t="shared" si="335"/>
        <v>778724.49069111422</v>
      </c>
      <c r="S1527" s="61">
        <f t="shared" si="327"/>
        <v>2.6163388893630009E-2</v>
      </c>
    </row>
    <row r="1528" spans="1:19" x14ac:dyDescent="0.25">
      <c r="A1528" s="7">
        <v>43159</v>
      </c>
      <c r="B1528" s="8">
        <v>2855.93</v>
      </c>
      <c r="C1528">
        <f>+VLOOKUP($A1528,'USD X Barril WTI'!$A$6060:$B$8189,2,0)</f>
        <v>61.43</v>
      </c>
      <c r="D1528" s="36">
        <f>+IFERROR(VLOOKUP($A1528,'TASA INTERVENCIÓN'!$A$9:$B$4757,2,0),D1527)</f>
        <v>4.4999999999999998E-2</v>
      </c>
      <c r="E1528" s="36">
        <v>1.4999999999999999E-2</v>
      </c>
      <c r="F1528">
        <f t="shared" si="323"/>
        <v>2.9556650246305383E-2</v>
      </c>
      <c r="G1528">
        <f t="shared" si="324"/>
        <v>1.0072081685494427</v>
      </c>
      <c r="H1528" s="56">
        <f t="shared" si="328"/>
        <v>26.413380447543375</v>
      </c>
      <c r="I1528" s="55">
        <f t="shared" si="329"/>
        <v>2929.3427857004967</v>
      </c>
      <c r="J1528" s="33">
        <f t="shared" si="325"/>
        <v>3064.8003835942977</v>
      </c>
      <c r="K1528" s="34">
        <f t="shared" si="326"/>
        <v>208.87038359429789</v>
      </c>
      <c r="L1528" s="32">
        <f t="shared" si="330"/>
        <v>29868400</v>
      </c>
      <c r="M1528" s="32">
        <f t="shared" si="331"/>
        <v>30648003.835942976</v>
      </c>
      <c r="N1528" s="34">
        <f t="shared" si="332"/>
        <v>28559300</v>
      </c>
      <c r="O1528" s="34">
        <f t="shared" si="333"/>
        <v>779603.83594297618</v>
      </c>
      <c r="P1528" s="34">
        <f t="shared" si="334"/>
        <v>-1309100</v>
      </c>
      <c r="Q1528" s="60">
        <f t="shared" si="336"/>
        <v>-529496.16405702382</v>
      </c>
      <c r="R1528" s="60">
        <f t="shared" si="335"/>
        <v>779603.83594297618</v>
      </c>
      <c r="S1528" s="61">
        <f t="shared" si="327"/>
        <v>2.6101292199882692E-2</v>
      </c>
    </row>
    <row r="1529" spans="1:19" x14ac:dyDescent="0.25">
      <c r="A1529" s="7">
        <v>43160</v>
      </c>
      <c r="B1529" s="9">
        <v>2867.94</v>
      </c>
      <c r="C1529">
        <f>+VLOOKUP($A1529,'USD X Barril WTI'!$A$6060:$B$8189,2,0)</f>
        <v>60.98</v>
      </c>
      <c r="D1529" s="36">
        <f>+IFERROR(VLOOKUP($A1529,'TASA INTERVENCIÓN'!$A$9:$B$4757,2,0),D1528)</f>
        <v>4.4999999999999998E-2</v>
      </c>
      <c r="E1529" s="36">
        <v>1.4999999999999999E-2</v>
      </c>
      <c r="F1529">
        <f t="shared" si="323"/>
        <v>2.9556650246305383E-2</v>
      </c>
      <c r="G1529">
        <f t="shared" si="324"/>
        <v>1.0072081685494427</v>
      </c>
      <c r="H1529" s="56">
        <f t="shared" si="328"/>
        <v>26.413380447543375</v>
      </c>
      <c r="I1529" s="55">
        <f t="shared" si="329"/>
        <v>2941.4393558047759</v>
      </c>
      <c r="J1529" s="33">
        <f t="shared" si="325"/>
        <v>3082.0442764536929</v>
      </c>
      <c r="K1529" s="34">
        <f t="shared" si="326"/>
        <v>214.10427645369282</v>
      </c>
      <c r="L1529" s="32">
        <f t="shared" si="330"/>
        <v>30039400</v>
      </c>
      <c r="M1529" s="32">
        <f t="shared" si="331"/>
        <v>30820442.764536928</v>
      </c>
      <c r="N1529" s="34">
        <f t="shared" si="332"/>
        <v>28679400</v>
      </c>
      <c r="O1529" s="34">
        <f t="shared" si="333"/>
        <v>781042.76453692839</v>
      </c>
      <c r="P1529" s="34">
        <f t="shared" si="334"/>
        <v>-1360000</v>
      </c>
      <c r="Q1529" s="60">
        <f t="shared" si="336"/>
        <v>-578957.23546307161</v>
      </c>
      <c r="R1529" s="60">
        <f t="shared" si="335"/>
        <v>781042.76453692839</v>
      </c>
      <c r="S1529" s="61">
        <f t="shared" si="327"/>
        <v>2.6000611348326812E-2</v>
      </c>
    </row>
    <row r="1530" spans="1:19" x14ac:dyDescent="0.25">
      <c r="A1530" s="7">
        <v>43161</v>
      </c>
      <c r="B1530" s="8">
        <v>2879.05</v>
      </c>
      <c r="C1530">
        <f>+VLOOKUP($A1530,'USD X Barril WTI'!$A$6060:$B$8189,2,0)</f>
        <v>61.19</v>
      </c>
      <c r="D1530" s="36">
        <f>+IFERROR(VLOOKUP($A1530,'TASA INTERVENCIÓN'!$A$9:$B$4757,2,0),D1529)</f>
        <v>4.4999999999999998E-2</v>
      </c>
      <c r="E1530" s="36">
        <v>1.4999999999999999E-2</v>
      </c>
      <c r="F1530">
        <f t="shared" si="323"/>
        <v>2.9556650246305383E-2</v>
      </c>
      <c r="G1530">
        <f t="shared" si="324"/>
        <v>1.0072081685494427</v>
      </c>
      <c r="H1530" s="56">
        <f t="shared" si="328"/>
        <v>26.413380447543375</v>
      </c>
      <c r="I1530" s="55">
        <f t="shared" si="329"/>
        <v>2952.6294385573601</v>
      </c>
      <c r="J1530" s="33">
        <f t="shared" si="325"/>
        <v>3084.212368245956</v>
      </c>
      <c r="K1530" s="34">
        <f t="shared" si="326"/>
        <v>205.1623682459558</v>
      </c>
      <c r="L1530" s="32">
        <f t="shared" si="330"/>
        <v>30060900</v>
      </c>
      <c r="M1530" s="32">
        <f t="shared" si="331"/>
        <v>30842123.682459559</v>
      </c>
      <c r="N1530" s="34">
        <f t="shared" si="332"/>
        <v>28790500</v>
      </c>
      <c r="O1530" s="34">
        <f t="shared" si="333"/>
        <v>781223.68245955929</v>
      </c>
      <c r="P1530" s="34">
        <f t="shared" si="334"/>
        <v>-1270400</v>
      </c>
      <c r="Q1530" s="60">
        <f t="shared" si="336"/>
        <v>-489176.31754044071</v>
      </c>
      <c r="R1530" s="60">
        <f t="shared" si="335"/>
        <v>781223.68245955929</v>
      </c>
      <c r="S1530" s="61">
        <f t="shared" si="327"/>
        <v>2.5988033706893648E-2</v>
      </c>
    </row>
    <row r="1531" spans="1:19" x14ac:dyDescent="0.25">
      <c r="A1531" s="7">
        <v>43162</v>
      </c>
      <c r="B1531" s="9">
        <v>2879.15</v>
      </c>
      <c r="C1531" t="e">
        <f>+VLOOKUP($A1531,'USD X Barril WTI'!$A$6060:$B$8189,2,0)</f>
        <v>#N/A</v>
      </c>
      <c r="D1531" s="36">
        <f>+IFERROR(VLOOKUP($A1531,'TASA INTERVENCIÓN'!$A$9:$B$4757,2,0),D1530)</f>
        <v>4.4999999999999998E-2</v>
      </c>
      <c r="E1531" s="36">
        <v>1.4999999999999999E-2</v>
      </c>
      <c r="F1531">
        <f t="shared" si="323"/>
        <v>2.9556650246305383E-2</v>
      </c>
      <c r="G1531">
        <f t="shared" si="324"/>
        <v>1.0072081685494427</v>
      </c>
      <c r="H1531" s="56">
        <f t="shared" si="328"/>
        <v>26.413380447543375</v>
      </c>
      <c r="I1531" s="55">
        <f t="shared" si="329"/>
        <v>2952.730159374215</v>
      </c>
      <c r="J1531" s="33">
        <f t="shared" si="325"/>
        <v>3084.1619475066009</v>
      </c>
      <c r="K1531" s="34">
        <f t="shared" si="326"/>
        <v>205.01194750660079</v>
      </c>
      <c r="L1531" s="32">
        <f t="shared" si="330"/>
        <v>30060400</v>
      </c>
      <c r="M1531" s="32">
        <f t="shared" si="331"/>
        <v>30841619.47506601</v>
      </c>
      <c r="N1531" s="34">
        <f t="shared" si="332"/>
        <v>28791500</v>
      </c>
      <c r="O1531" s="34">
        <f t="shared" si="333"/>
        <v>781219.47506600991</v>
      </c>
      <c r="P1531" s="34">
        <f t="shared" si="334"/>
        <v>-1268900</v>
      </c>
      <c r="Q1531" s="60">
        <f t="shared" si="336"/>
        <v>-487680.52493399009</v>
      </c>
      <c r="R1531" s="60">
        <f t="shared" si="335"/>
        <v>781219.47506600991</v>
      </c>
      <c r="S1531" s="61">
        <f t="shared" si="327"/>
        <v>2.5988326005841902E-2</v>
      </c>
    </row>
    <row r="1532" spans="1:19" x14ac:dyDescent="0.25">
      <c r="A1532" s="7">
        <v>43163</v>
      </c>
      <c r="B1532" s="8">
        <v>2879.15</v>
      </c>
      <c r="C1532" t="e">
        <f>+VLOOKUP($A1532,'USD X Barril WTI'!$A$6060:$B$8189,2,0)</f>
        <v>#N/A</v>
      </c>
      <c r="D1532" s="36">
        <f>+IFERROR(VLOOKUP($A1532,'TASA INTERVENCIÓN'!$A$9:$B$4757,2,0),D1531)</f>
        <v>4.4999999999999998E-2</v>
      </c>
      <c r="E1532" s="36">
        <v>1.4999999999999999E-2</v>
      </c>
      <c r="F1532">
        <f t="shared" si="323"/>
        <v>2.9556650246305383E-2</v>
      </c>
      <c r="G1532">
        <f t="shared" si="324"/>
        <v>1.0072081685494427</v>
      </c>
      <c r="H1532" s="56">
        <f t="shared" si="328"/>
        <v>26.413380447543375</v>
      </c>
      <c r="I1532" s="55">
        <f t="shared" si="329"/>
        <v>2952.730159374215</v>
      </c>
      <c r="J1532" s="33">
        <f t="shared" si="325"/>
        <v>3083.8795913662134</v>
      </c>
      <c r="K1532" s="34">
        <f t="shared" si="326"/>
        <v>204.7295913662133</v>
      </c>
      <c r="L1532" s="32">
        <f t="shared" si="330"/>
        <v>30057600.000000004</v>
      </c>
      <c r="M1532" s="32">
        <f t="shared" si="331"/>
        <v>30838795.913662136</v>
      </c>
      <c r="N1532" s="34">
        <f t="shared" si="332"/>
        <v>28791500</v>
      </c>
      <c r="O1532" s="34">
        <f t="shared" si="333"/>
        <v>781195.91366213188</v>
      </c>
      <c r="P1532" s="34">
        <f t="shared" si="334"/>
        <v>-1266100.0000000037</v>
      </c>
      <c r="Q1532" s="60">
        <f t="shared" si="336"/>
        <v>-484904.08633787185</v>
      </c>
      <c r="R1532" s="60">
        <f t="shared" si="335"/>
        <v>781195.91366213188</v>
      </c>
      <c r="S1532" s="61">
        <f t="shared" si="327"/>
        <v>2.5989963059663172E-2</v>
      </c>
    </row>
    <row r="1533" spans="1:19" x14ac:dyDescent="0.25">
      <c r="A1533" s="7">
        <v>43164</v>
      </c>
      <c r="B1533" s="9">
        <v>2879.15</v>
      </c>
      <c r="C1533">
        <f>+VLOOKUP($A1533,'USD X Barril WTI'!$A$6060:$B$8189,2,0)</f>
        <v>62.49</v>
      </c>
      <c r="D1533" s="36">
        <f>+IFERROR(VLOOKUP($A1533,'TASA INTERVENCIÓN'!$A$9:$B$4757,2,0),D1532)</f>
        <v>4.4999999999999998E-2</v>
      </c>
      <c r="E1533" s="36">
        <v>1.4999999999999999E-2</v>
      </c>
      <c r="F1533">
        <f t="shared" si="323"/>
        <v>2.9556650246305383E-2</v>
      </c>
      <c r="G1533">
        <f t="shared" si="324"/>
        <v>1.0072081685494427</v>
      </c>
      <c r="H1533" s="56">
        <f t="shared" si="328"/>
        <v>26.413380447543375</v>
      </c>
      <c r="I1533" s="55">
        <f t="shared" si="329"/>
        <v>2952.730159374215</v>
      </c>
      <c r="J1533" s="33">
        <f t="shared" si="325"/>
        <v>3083.8795913662134</v>
      </c>
      <c r="K1533" s="34">
        <f t="shared" si="326"/>
        <v>204.7295913662133</v>
      </c>
      <c r="L1533" s="32">
        <f t="shared" si="330"/>
        <v>30057600.000000004</v>
      </c>
      <c r="M1533" s="32">
        <f t="shared" si="331"/>
        <v>30838795.913662136</v>
      </c>
      <c r="N1533" s="34">
        <f t="shared" si="332"/>
        <v>28791500</v>
      </c>
      <c r="O1533" s="34">
        <f t="shared" si="333"/>
        <v>781195.91366213188</v>
      </c>
      <c r="P1533" s="34">
        <f t="shared" si="334"/>
        <v>-1266100.0000000037</v>
      </c>
      <c r="Q1533" s="60">
        <f t="shared" si="336"/>
        <v>-484904.08633787185</v>
      </c>
      <c r="R1533" s="60">
        <f t="shared" si="335"/>
        <v>781195.91366213188</v>
      </c>
      <c r="S1533" s="61">
        <f t="shared" si="327"/>
        <v>2.5989963059663172E-2</v>
      </c>
    </row>
    <row r="1534" spans="1:19" x14ac:dyDescent="0.25">
      <c r="A1534" s="7">
        <v>43165</v>
      </c>
      <c r="B1534" s="8">
        <v>2859.09</v>
      </c>
      <c r="C1534">
        <f>+VLOOKUP($A1534,'USD X Barril WTI'!$A$6060:$B$8189,2,0)</f>
        <v>62.54</v>
      </c>
      <c r="D1534" s="36">
        <f>+IFERROR(VLOOKUP($A1534,'TASA INTERVENCIÓN'!$A$9:$B$4757,2,0),D1533)</f>
        <v>4.4999999999999998E-2</v>
      </c>
      <c r="E1534" s="36">
        <v>1.4999999999999999E-2</v>
      </c>
      <c r="F1534">
        <f t="shared" si="323"/>
        <v>2.9556650246305383E-2</v>
      </c>
      <c r="G1534">
        <f t="shared" si="324"/>
        <v>1.0072081685494427</v>
      </c>
      <c r="H1534" s="56">
        <f t="shared" si="328"/>
        <v>26.413380447543375</v>
      </c>
      <c r="I1534" s="55">
        <f t="shared" si="329"/>
        <v>2932.5255635131134</v>
      </c>
      <c r="J1534" s="33">
        <f t="shared" si="325"/>
        <v>3083.8795913662134</v>
      </c>
      <c r="K1534" s="34">
        <f t="shared" si="326"/>
        <v>224.78959136621324</v>
      </c>
      <c r="L1534" s="32">
        <f t="shared" si="330"/>
        <v>30057600.000000004</v>
      </c>
      <c r="M1534" s="32">
        <f t="shared" si="331"/>
        <v>30838795.913662136</v>
      </c>
      <c r="N1534" s="34">
        <f t="shared" si="332"/>
        <v>28590900</v>
      </c>
      <c r="O1534" s="34">
        <f t="shared" si="333"/>
        <v>781195.91366213188</v>
      </c>
      <c r="P1534" s="34">
        <f t="shared" si="334"/>
        <v>-1466700.0000000037</v>
      </c>
      <c r="Q1534" s="60">
        <f t="shared" si="336"/>
        <v>-685504.08633787185</v>
      </c>
      <c r="R1534" s="60">
        <f t="shared" si="335"/>
        <v>781195.91366213188</v>
      </c>
      <c r="S1534" s="61">
        <f t="shared" si="327"/>
        <v>2.5989963059663172E-2</v>
      </c>
    </row>
    <row r="1535" spans="1:19" x14ac:dyDescent="0.25">
      <c r="A1535" s="7">
        <v>43166</v>
      </c>
      <c r="B1535" s="9">
        <v>2845.05</v>
      </c>
      <c r="C1535">
        <f>+VLOOKUP($A1535,'USD X Barril WTI'!$A$6060:$B$8189,2,0)</f>
        <v>61.09</v>
      </c>
      <c r="D1535" s="36">
        <f>+IFERROR(VLOOKUP($A1535,'TASA INTERVENCIÓN'!$A$9:$B$4757,2,0),D1534)</f>
        <v>4.4999999999999998E-2</v>
      </c>
      <c r="E1535" s="36">
        <v>1.4999999999999999E-2</v>
      </c>
      <c r="F1535">
        <f t="shared" si="323"/>
        <v>2.9556650246305383E-2</v>
      </c>
      <c r="G1535">
        <f t="shared" si="324"/>
        <v>1.0072081685494427</v>
      </c>
      <c r="H1535" s="56">
        <f t="shared" si="328"/>
        <v>26.413380447543375</v>
      </c>
      <c r="I1535" s="55">
        <f t="shared" si="329"/>
        <v>2918.3843608266789</v>
      </c>
      <c r="J1535" s="33">
        <f t="shared" si="325"/>
        <v>3071.5063419285066</v>
      </c>
      <c r="K1535" s="34">
        <f t="shared" si="326"/>
        <v>226.45634192850639</v>
      </c>
      <c r="L1535" s="32">
        <f t="shared" si="330"/>
        <v>29934899.999999996</v>
      </c>
      <c r="M1535" s="32">
        <f t="shared" si="331"/>
        <v>30715063.419285066</v>
      </c>
      <c r="N1535" s="34">
        <f t="shared" si="332"/>
        <v>28450500</v>
      </c>
      <c r="O1535" s="34">
        <f t="shared" si="333"/>
        <v>780163.41928507015</v>
      </c>
      <c r="P1535" s="34">
        <f t="shared" si="334"/>
        <v>-1484399.9999999963</v>
      </c>
      <c r="Q1535" s="60">
        <f t="shared" si="336"/>
        <v>-704236.58071492612</v>
      </c>
      <c r="R1535" s="60">
        <f t="shared" si="335"/>
        <v>780163.41928507015</v>
      </c>
      <c r="S1535" s="61">
        <f t="shared" si="327"/>
        <v>2.6062001853524489E-2</v>
      </c>
    </row>
    <row r="1536" spans="1:19" x14ac:dyDescent="0.25">
      <c r="A1536" s="7">
        <v>43167</v>
      </c>
      <c r="B1536" s="8">
        <v>2858.88</v>
      </c>
      <c r="C1536">
        <f>+VLOOKUP($A1536,'USD X Barril WTI'!$A$6060:$B$8189,2,0)</f>
        <v>60.13</v>
      </c>
      <c r="D1536" s="36">
        <f>+IFERROR(VLOOKUP($A1536,'TASA INTERVENCIÓN'!$A$9:$B$4757,2,0),D1535)</f>
        <v>4.4999999999999998E-2</v>
      </c>
      <c r="E1536" s="36">
        <v>1.4999999999999999E-2</v>
      </c>
      <c r="F1536">
        <f t="shared" si="323"/>
        <v>2.9556650246305383E-2</v>
      </c>
      <c r="G1536">
        <f t="shared" si="324"/>
        <v>1.0072081685494427</v>
      </c>
      <c r="H1536" s="56">
        <f t="shared" si="328"/>
        <v>26.413380447543375</v>
      </c>
      <c r="I1536" s="55">
        <f t="shared" si="329"/>
        <v>2932.3140497977179</v>
      </c>
      <c r="J1536" s="33">
        <f t="shared" si="325"/>
        <v>3074.5719228812882</v>
      </c>
      <c r="K1536" s="34">
        <f t="shared" si="326"/>
        <v>215.69192288128806</v>
      </c>
      <c r="L1536" s="32">
        <f t="shared" si="330"/>
        <v>29965300.000000004</v>
      </c>
      <c r="M1536" s="32">
        <f t="shared" si="331"/>
        <v>30745719.228812881</v>
      </c>
      <c r="N1536" s="34">
        <f t="shared" si="332"/>
        <v>28588800</v>
      </c>
      <c r="O1536" s="34">
        <f t="shared" si="333"/>
        <v>780419.22881287709</v>
      </c>
      <c r="P1536" s="34">
        <f t="shared" si="334"/>
        <v>-1376500.0000000037</v>
      </c>
      <c r="Q1536" s="60">
        <f t="shared" si="336"/>
        <v>-596080.77118712664</v>
      </c>
      <c r="R1536" s="60">
        <f t="shared" si="335"/>
        <v>780419.22881287709</v>
      </c>
      <c r="S1536" s="61">
        <f t="shared" si="327"/>
        <v>2.604409863451649E-2</v>
      </c>
    </row>
    <row r="1537" spans="1:19" x14ac:dyDescent="0.25">
      <c r="A1537" s="7">
        <v>43168</v>
      </c>
      <c r="B1537" s="9">
        <v>2871.36</v>
      </c>
      <c r="C1537">
        <f>+VLOOKUP($A1537,'USD X Barril WTI'!$A$6060:$B$8189,2,0)</f>
        <v>62.02</v>
      </c>
      <c r="D1537" s="36">
        <f>+IFERROR(VLOOKUP($A1537,'TASA INTERVENCIÓN'!$A$9:$B$4757,2,0),D1536)</f>
        <v>4.4999999999999998E-2</v>
      </c>
      <c r="E1537" s="36">
        <v>1.4999999999999999E-2</v>
      </c>
      <c r="F1537">
        <f t="shared" si="323"/>
        <v>2.9556650246305383E-2</v>
      </c>
      <c r="G1537">
        <f t="shared" si="324"/>
        <v>1.0072081685494427</v>
      </c>
      <c r="H1537" s="56">
        <f t="shared" si="328"/>
        <v>26.413380447543375</v>
      </c>
      <c r="I1537" s="55">
        <f t="shared" si="329"/>
        <v>2944.8840077412146</v>
      </c>
      <c r="J1537" s="33">
        <f t="shared" si="325"/>
        <v>3085.2006147373131</v>
      </c>
      <c r="K1537" s="34">
        <f t="shared" si="326"/>
        <v>213.84061473731299</v>
      </c>
      <c r="L1537" s="32">
        <f t="shared" si="330"/>
        <v>30070700</v>
      </c>
      <c r="M1537" s="32">
        <f t="shared" si="331"/>
        <v>30852006.147373132</v>
      </c>
      <c r="N1537" s="34">
        <f t="shared" si="332"/>
        <v>28713600</v>
      </c>
      <c r="O1537" s="34">
        <f t="shared" si="333"/>
        <v>781306.14737313241</v>
      </c>
      <c r="P1537" s="34">
        <f t="shared" si="334"/>
        <v>-1357100</v>
      </c>
      <c r="Q1537" s="60">
        <f t="shared" si="336"/>
        <v>-575793.85262686759</v>
      </c>
      <c r="R1537" s="60">
        <f t="shared" si="335"/>
        <v>781306.14737313241</v>
      </c>
      <c r="S1537" s="61">
        <f t="shared" si="327"/>
        <v>2.5982306609860509E-2</v>
      </c>
    </row>
    <row r="1538" spans="1:19" x14ac:dyDescent="0.25">
      <c r="A1538" s="7">
        <v>43169</v>
      </c>
      <c r="B1538" s="8">
        <v>2866.93</v>
      </c>
      <c r="C1538" t="e">
        <f>+VLOOKUP($A1538,'USD X Barril WTI'!$A$6060:$B$8189,2,0)</f>
        <v>#N/A</v>
      </c>
      <c r="D1538" s="36">
        <f>+IFERROR(VLOOKUP($A1538,'TASA INTERVENCIÓN'!$A$9:$B$4757,2,0),D1537)</f>
        <v>4.4999999999999998E-2</v>
      </c>
      <c r="E1538" s="36">
        <v>1.4999999999999999E-2</v>
      </c>
      <c r="F1538">
        <f t="shared" si="323"/>
        <v>2.9556650246305383E-2</v>
      </c>
      <c r="G1538">
        <f t="shared" si="324"/>
        <v>1.0072081685494427</v>
      </c>
      <c r="H1538" s="56">
        <f t="shared" si="328"/>
        <v>26.413380447543375</v>
      </c>
      <c r="I1538" s="55">
        <f t="shared" si="329"/>
        <v>2940.4220755545407</v>
      </c>
      <c r="J1538" s="33">
        <f t="shared" si="325"/>
        <v>3094.3872734477864</v>
      </c>
      <c r="K1538" s="34">
        <f t="shared" si="326"/>
        <v>227.45727344778652</v>
      </c>
      <c r="L1538" s="32">
        <f t="shared" si="330"/>
        <v>30161800</v>
      </c>
      <c r="M1538" s="32">
        <f t="shared" si="331"/>
        <v>30943872.734477863</v>
      </c>
      <c r="N1538" s="34">
        <f t="shared" si="332"/>
        <v>28669300</v>
      </c>
      <c r="O1538" s="34">
        <f t="shared" si="333"/>
        <v>782072.73447786272</v>
      </c>
      <c r="P1538" s="34">
        <f t="shared" si="334"/>
        <v>-1492500</v>
      </c>
      <c r="Q1538" s="60">
        <f t="shared" si="336"/>
        <v>-710427.26552213728</v>
      </c>
      <c r="R1538" s="60">
        <f t="shared" si="335"/>
        <v>782072.73447786272</v>
      </c>
      <c r="S1538" s="61">
        <f t="shared" si="327"/>
        <v>2.5929246082059515E-2</v>
      </c>
    </row>
    <row r="1539" spans="1:19" x14ac:dyDescent="0.25">
      <c r="A1539" s="7">
        <v>43170</v>
      </c>
      <c r="B1539" s="9">
        <v>2866.93</v>
      </c>
      <c r="C1539" t="e">
        <f>+VLOOKUP($A1539,'USD X Barril WTI'!$A$6060:$B$8189,2,0)</f>
        <v>#N/A</v>
      </c>
      <c r="D1539" s="36">
        <f>+IFERROR(VLOOKUP($A1539,'TASA INTERVENCIÓN'!$A$9:$B$4757,2,0),D1538)</f>
        <v>4.4999999999999998E-2</v>
      </c>
      <c r="E1539" s="36">
        <v>1.4999999999999999E-2</v>
      </c>
      <c r="F1539">
        <f t="shared" si="323"/>
        <v>2.9556650246305383E-2</v>
      </c>
      <c r="G1539">
        <f t="shared" si="324"/>
        <v>1.0072081685494427</v>
      </c>
      <c r="H1539" s="56">
        <f t="shared" si="328"/>
        <v>26.413380447543375</v>
      </c>
      <c r="I1539" s="55">
        <f t="shared" si="329"/>
        <v>2940.4220755545407</v>
      </c>
      <c r="J1539" s="33">
        <f t="shared" si="325"/>
        <v>3094.3872734477864</v>
      </c>
      <c r="K1539" s="34">
        <f t="shared" si="326"/>
        <v>227.45727344778652</v>
      </c>
      <c r="L1539" s="32">
        <f t="shared" si="330"/>
        <v>30161800</v>
      </c>
      <c r="M1539" s="32">
        <f t="shared" si="331"/>
        <v>30943872.734477863</v>
      </c>
      <c r="N1539" s="34">
        <f t="shared" si="332"/>
        <v>28669300</v>
      </c>
      <c r="O1539" s="34">
        <f t="shared" si="333"/>
        <v>782072.73447786272</v>
      </c>
      <c r="P1539" s="34">
        <f t="shared" si="334"/>
        <v>-1492500</v>
      </c>
      <c r="Q1539" s="60">
        <f t="shared" si="336"/>
        <v>-710427.26552213728</v>
      </c>
      <c r="R1539" s="60">
        <f t="shared" si="335"/>
        <v>782072.73447786272</v>
      </c>
      <c r="S1539" s="61">
        <f t="shared" si="327"/>
        <v>2.5929246082059515E-2</v>
      </c>
    </row>
    <row r="1540" spans="1:19" x14ac:dyDescent="0.25">
      <c r="A1540" s="7">
        <v>43171</v>
      </c>
      <c r="B1540" s="8">
        <v>2866.93</v>
      </c>
      <c r="C1540">
        <f>+VLOOKUP($A1540,'USD X Barril WTI'!$A$6060:$B$8189,2,0)</f>
        <v>61.35</v>
      </c>
      <c r="D1540" s="36">
        <f>+IFERROR(VLOOKUP($A1540,'TASA INTERVENCIÓN'!$A$9:$B$4757,2,0),D1539)</f>
        <v>4.4999999999999998E-2</v>
      </c>
      <c r="E1540" s="36">
        <v>1.4999999999999999E-2</v>
      </c>
      <c r="F1540">
        <f t="shared" si="323"/>
        <v>2.9556650246305383E-2</v>
      </c>
      <c r="G1540">
        <f t="shared" si="324"/>
        <v>1.0072081685494427</v>
      </c>
      <c r="H1540" s="56">
        <f t="shared" si="328"/>
        <v>26.413380447543375</v>
      </c>
      <c r="I1540" s="55">
        <f t="shared" si="329"/>
        <v>2940.4220755545407</v>
      </c>
      <c r="J1540" s="33">
        <f t="shared" si="325"/>
        <v>3094.3872734477864</v>
      </c>
      <c r="K1540" s="34">
        <f t="shared" si="326"/>
        <v>227.45727344778652</v>
      </c>
      <c r="L1540" s="32">
        <f t="shared" si="330"/>
        <v>30161800</v>
      </c>
      <c r="M1540" s="32">
        <f t="shared" si="331"/>
        <v>30943872.734477863</v>
      </c>
      <c r="N1540" s="34">
        <f t="shared" si="332"/>
        <v>28669300</v>
      </c>
      <c r="O1540" s="34">
        <f t="shared" si="333"/>
        <v>782072.73447786272</v>
      </c>
      <c r="P1540" s="34">
        <f t="shared" si="334"/>
        <v>-1492500</v>
      </c>
      <c r="Q1540" s="60">
        <f t="shared" si="336"/>
        <v>-710427.26552213728</v>
      </c>
      <c r="R1540" s="60">
        <f t="shared" si="335"/>
        <v>782072.73447786272</v>
      </c>
      <c r="S1540" s="61">
        <f t="shared" si="327"/>
        <v>2.5929246082059515E-2</v>
      </c>
    </row>
    <row r="1541" spans="1:19" x14ac:dyDescent="0.25">
      <c r="A1541" s="7">
        <v>43172</v>
      </c>
      <c r="B1541" s="9">
        <v>2851.84</v>
      </c>
      <c r="C1541">
        <f>+VLOOKUP($A1541,'USD X Barril WTI'!$A$6060:$B$8189,2,0)</f>
        <v>60.69</v>
      </c>
      <c r="D1541" s="36">
        <f>+IFERROR(VLOOKUP($A1541,'TASA INTERVENCIÓN'!$A$9:$B$4757,2,0),D1540)</f>
        <v>4.4999999999999998E-2</v>
      </c>
      <c r="E1541" s="36">
        <v>1.4999999999999999E-2</v>
      </c>
      <c r="F1541">
        <f t="shared" si="323"/>
        <v>2.9556650246305383E-2</v>
      </c>
      <c r="G1541">
        <f t="shared" si="324"/>
        <v>1.0072081685494427</v>
      </c>
      <c r="H1541" s="56">
        <f t="shared" si="328"/>
        <v>26.413380447543375</v>
      </c>
      <c r="I1541" s="55">
        <f t="shared" si="329"/>
        <v>2925.2233042911298</v>
      </c>
      <c r="J1541" s="33">
        <f t="shared" si="325"/>
        <v>3094.3872734477864</v>
      </c>
      <c r="K1541" s="34">
        <f t="shared" si="326"/>
        <v>242.54727344778621</v>
      </c>
      <c r="L1541" s="32">
        <f t="shared" si="330"/>
        <v>30161800</v>
      </c>
      <c r="M1541" s="32">
        <f t="shared" si="331"/>
        <v>30943872.734477863</v>
      </c>
      <c r="N1541" s="34">
        <f t="shared" si="332"/>
        <v>28518400</v>
      </c>
      <c r="O1541" s="34">
        <f t="shared" si="333"/>
        <v>782072.73447786272</v>
      </c>
      <c r="P1541" s="34">
        <f t="shared" si="334"/>
        <v>-1643400</v>
      </c>
      <c r="Q1541" s="60">
        <f t="shared" si="336"/>
        <v>-861327.26552213728</v>
      </c>
      <c r="R1541" s="60">
        <f t="shared" si="335"/>
        <v>782072.73447786272</v>
      </c>
      <c r="S1541" s="61">
        <f t="shared" si="327"/>
        <v>2.5929246082059515E-2</v>
      </c>
    </row>
    <row r="1542" spans="1:19" x14ac:dyDescent="0.25">
      <c r="A1542" s="7">
        <v>43173</v>
      </c>
      <c r="B1542" s="8">
        <v>2848.38</v>
      </c>
      <c r="C1542">
        <f>+VLOOKUP($A1542,'USD X Barril WTI'!$A$6060:$B$8189,2,0)</f>
        <v>60.89</v>
      </c>
      <c r="D1542" s="36">
        <f>+IFERROR(VLOOKUP($A1542,'TASA INTERVENCIÓN'!$A$9:$B$4757,2,0),D1541)</f>
        <v>4.4999999999999998E-2</v>
      </c>
      <c r="E1542" s="36">
        <v>1.4999999999999999E-2</v>
      </c>
      <c r="F1542">
        <f t="shared" si="323"/>
        <v>2.9556650246305383E-2</v>
      </c>
      <c r="G1542">
        <f t="shared" si="324"/>
        <v>1.0072081685494427</v>
      </c>
      <c r="H1542" s="56">
        <f t="shared" si="328"/>
        <v>26.413380447543375</v>
      </c>
      <c r="I1542" s="55">
        <f t="shared" si="329"/>
        <v>2921.7383640279486</v>
      </c>
      <c r="J1542" s="33">
        <f t="shared" si="325"/>
        <v>3092.1788450640393</v>
      </c>
      <c r="K1542" s="34">
        <f t="shared" si="326"/>
        <v>243.79884506403914</v>
      </c>
      <c r="L1542" s="32">
        <f t="shared" si="330"/>
        <v>30139899.999999996</v>
      </c>
      <c r="M1542" s="32">
        <f t="shared" si="331"/>
        <v>30921788.450640392</v>
      </c>
      <c r="N1542" s="34">
        <f t="shared" si="332"/>
        <v>28483800</v>
      </c>
      <c r="O1542" s="34">
        <f t="shared" si="333"/>
        <v>781888.45064039528</v>
      </c>
      <c r="P1542" s="34">
        <f t="shared" si="334"/>
        <v>-1656099.9999999963</v>
      </c>
      <c r="Q1542" s="60">
        <f t="shared" si="336"/>
        <v>-874211.54935960099</v>
      </c>
      <c r="R1542" s="60">
        <f t="shared" si="335"/>
        <v>781888.45064039528</v>
      </c>
      <c r="S1542" s="61">
        <f t="shared" si="327"/>
        <v>2.5941972290564844E-2</v>
      </c>
    </row>
    <row r="1543" spans="1:19" x14ac:dyDescent="0.25">
      <c r="A1543" s="7">
        <v>43174</v>
      </c>
      <c r="B1543" s="9">
        <v>2845.76</v>
      </c>
      <c r="C1543">
        <f>+VLOOKUP($A1543,'USD X Barril WTI'!$A$6060:$B$8189,2,0)</f>
        <v>61.16</v>
      </c>
      <c r="D1543" s="36">
        <f>+IFERROR(VLOOKUP($A1543,'TASA INTERVENCIÓN'!$A$9:$B$4757,2,0),D1542)</f>
        <v>4.4999999999999998E-2</v>
      </c>
      <c r="E1543" s="36">
        <v>1.4999999999999999E-2</v>
      </c>
      <c r="F1543">
        <f t="shared" si="323"/>
        <v>2.9556650246305383E-2</v>
      </c>
      <c r="G1543">
        <f t="shared" si="324"/>
        <v>1.0072081685494427</v>
      </c>
      <c r="H1543" s="56">
        <f t="shared" si="328"/>
        <v>26.413380447543375</v>
      </c>
      <c r="I1543" s="55">
        <f t="shared" si="329"/>
        <v>2919.0994786263491</v>
      </c>
      <c r="J1543" s="33">
        <f t="shared" si="325"/>
        <v>3106.2142009753211</v>
      </c>
      <c r="K1543" s="34">
        <f t="shared" si="326"/>
        <v>260.45420097532087</v>
      </c>
      <c r="L1543" s="32">
        <f t="shared" si="330"/>
        <v>30297500</v>
      </c>
      <c r="M1543" s="32">
        <f t="shared" si="331"/>
        <v>31062142.009753212</v>
      </c>
      <c r="N1543" s="34">
        <f t="shared" si="332"/>
        <v>28457600.000000004</v>
      </c>
      <c r="O1543" s="34">
        <f t="shared" si="333"/>
        <v>764642.00975321233</v>
      </c>
      <c r="P1543" s="34">
        <f t="shared" si="334"/>
        <v>-1839899.9999999963</v>
      </c>
      <c r="Q1543" s="60">
        <f t="shared" si="336"/>
        <v>-1075257.9902467839</v>
      </c>
      <c r="R1543" s="60">
        <f t="shared" si="335"/>
        <v>764642.00975321233</v>
      </c>
      <c r="S1543" s="61">
        <f t="shared" si="327"/>
        <v>2.5237792218935962E-2</v>
      </c>
    </row>
    <row r="1544" spans="1:19" x14ac:dyDescent="0.25">
      <c r="A1544" s="7">
        <v>43175</v>
      </c>
      <c r="B1544" s="8">
        <v>2850.04</v>
      </c>
      <c r="C1544">
        <f>+VLOOKUP($A1544,'USD X Barril WTI'!$A$6060:$B$8189,2,0)</f>
        <v>62.29</v>
      </c>
      <c r="D1544" s="36">
        <f>+IFERROR(VLOOKUP($A1544,'TASA INTERVENCIÓN'!$A$9:$B$4757,2,0),D1543)</f>
        <v>4.4999999999999998E-2</v>
      </c>
      <c r="E1544" s="36">
        <v>1.4999999999999999E-2</v>
      </c>
      <c r="F1544">
        <f t="shared" ref="F1544:F1607" si="337">((1+D1544)/(1+E1544))-1</f>
        <v>2.9556650246305383E-2</v>
      </c>
      <c r="G1544">
        <f t="shared" ref="G1544:G1607" si="338">+(1+F1544)^(90/365)</f>
        <v>1.0072081685494427</v>
      </c>
      <c r="H1544" s="56">
        <f t="shared" si="328"/>
        <v>26.413380447543375</v>
      </c>
      <c r="I1544" s="55">
        <f t="shared" si="329"/>
        <v>2923.4103295877408</v>
      </c>
      <c r="J1544" s="33">
        <f t="shared" si="325"/>
        <v>3091.7623234637276</v>
      </c>
      <c r="K1544" s="34">
        <f t="shared" si="326"/>
        <v>241.72232346372766</v>
      </c>
      <c r="L1544" s="32">
        <f t="shared" si="330"/>
        <v>30154100</v>
      </c>
      <c r="M1544" s="32">
        <f t="shared" si="331"/>
        <v>30917623.234637275</v>
      </c>
      <c r="N1544" s="34">
        <f t="shared" si="332"/>
        <v>28500400</v>
      </c>
      <c r="O1544" s="34">
        <f t="shared" si="333"/>
        <v>763523.23463727534</v>
      </c>
      <c r="P1544" s="34">
        <f t="shared" si="334"/>
        <v>-1653700</v>
      </c>
      <c r="Q1544" s="60">
        <f t="shared" si="336"/>
        <v>-890176.76536272466</v>
      </c>
      <c r="R1544" s="60">
        <f t="shared" si="335"/>
        <v>763523.23463727534</v>
      </c>
      <c r="S1544" s="61">
        <f t="shared" si="327"/>
        <v>2.5320710438622787E-2</v>
      </c>
    </row>
    <row r="1545" spans="1:19" x14ac:dyDescent="0.25">
      <c r="A1545" s="7">
        <v>43176</v>
      </c>
      <c r="B1545" s="9">
        <v>2852.48</v>
      </c>
      <c r="C1545" t="e">
        <f>+VLOOKUP($A1545,'USD X Barril WTI'!$A$6060:$B$8189,2,0)</f>
        <v>#N/A</v>
      </c>
      <c r="D1545" s="36">
        <f>+IFERROR(VLOOKUP($A1545,'TASA INTERVENCIÓN'!$A$9:$B$4757,2,0),D1544)</f>
        <v>4.4999999999999998E-2</v>
      </c>
      <c r="E1545" s="36">
        <v>1.4999999999999999E-2</v>
      </c>
      <c r="F1545">
        <f t="shared" si="337"/>
        <v>2.9556650246305383E-2</v>
      </c>
      <c r="G1545">
        <f t="shared" si="338"/>
        <v>1.0072081685494427</v>
      </c>
      <c r="H1545" s="56">
        <f t="shared" si="328"/>
        <v>26.413380447543375</v>
      </c>
      <c r="I1545" s="55">
        <f t="shared" si="329"/>
        <v>2925.8679175190014</v>
      </c>
      <c r="J1545" s="33">
        <f t="shared" si="325"/>
        <v>3075.294842394032</v>
      </c>
      <c r="K1545" s="34">
        <f t="shared" si="326"/>
        <v>222.81484239403198</v>
      </c>
      <c r="L1545" s="32">
        <f t="shared" si="330"/>
        <v>29990700</v>
      </c>
      <c r="M1545" s="32">
        <f t="shared" si="331"/>
        <v>30752948.42394032</v>
      </c>
      <c r="N1545" s="34">
        <f t="shared" si="332"/>
        <v>28524800</v>
      </c>
      <c r="O1545" s="34">
        <f t="shared" si="333"/>
        <v>762248.42394031957</v>
      </c>
      <c r="P1545" s="34">
        <f t="shared" si="334"/>
        <v>-1465900</v>
      </c>
      <c r="Q1545" s="60">
        <f t="shared" si="336"/>
        <v>-703651.57605968043</v>
      </c>
      <c r="R1545" s="60">
        <f t="shared" si="335"/>
        <v>762248.42394031957</v>
      </c>
      <c r="S1545" s="61">
        <f t="shared" si="327"/>
        <v>2.5416159807550992E-2</v>
      </c>
    </row>
    <row r="1546" spans="1:19" x14ac:dyDescent="0.25">
      <c r="A1546" s="7">
        <v>43177</v>
      </c>
      <c r="B1546" s="8">
        <v>2852.48</v>
      </c>
      <c r="C1546" t="e">
        <f>+VLOOKUP($A1546,'USD X Barril WTI'!$A$6060:$B$8189,2,0)</f>
        <v>#N/A</v>
      </c>
      <c r="D1546" s="36">
        <f>+IFERROR(VLOOKUP($A1546,'TASA INTERVENCIÓN'!$A$9:$B$4757,2,0),D1545)</f>
        <v>4.4999999999999998E-2</v>
      </c>
      <c r="E1546" s="36">
        <v>1.4999999999999999E-2</v>
      </c>
      <c r="F1546">
        <f t="shared" si="337"/>
        <v>2.9556650246305383E-2</v>
      </c>
      <c r="G1546">
        <f t="shared" si="338"/>
        <v>1.0072081685494427</v>
      </c>
      <c r="H1546" s="56">
        <f t="shared" si="328"/>
        <v>26.413380447543375</v>
      </c>
      <c r="I1546" s="55">
        <f t="shared" si="329"/>
        <v>2925.8679175190014</v>
      </c>
      <c r="J1546" s="33">
        <f t="shared" si="325"/>
        <v>3072.815650017566</v>
      </c>
      <c r="K1546" s="34">
        <f t="shared" si="326"/>
        <v>220.33565001756597</v>
      </c>
      <c r="L1546" s="32">
        <f t="shared" si="330"/>
        <v>29966100</v>
      </c>
      <c r="M1546" s="32">
        <f t="shared" si="331"/>
        <v>30728156.500175659</v>
      </c>
      <c r="N1546" s="34">
        <f t="shared" si="332"/>
        <v>28524800</v>
      </c>
      <c r="O1546" s="34">
        <f t="shared" si="333"/>
        <v>762056.50017565861</v>
      </c>
      <c r="P1546" s="34">
        <f t="shared" si="334"/>
        <v>-1441300</v>
      </c>
      <c r="Q1546" s="60">
        <f t="shared" si="336"/>
        <v>-679243.49982434139</v>
      </c>
      <c r="R1546" s="60">
        <f t="shared" si="335"/>
        <v>762056.50017565861</v>
      </c>
      <c r="S1546" s="61">
        <f t="shared" si="327"/>
        <v>2.5430619939720504E-2</v>
      </c>
    </row>
    <row r="1547" spans="1:19" x14ac:dyDescent="0.25">
      <c r="A1547" s="7">
        <v>43178</v>
      </c>
      <c r="B1547" s="9">
        <v>2852.48</v>
      </c>
      <c r="C1547">
        <f>+VLOOKUP($A1547,'USD X Barril WTI'!$A$6060:$B$8189,2,0)</f>
        <v>62.01</v>
      </c>
      <c r="D1547" s="36">
        <f>+IFERROR(VLOOKUP($A1547,'TASA INTERVENCIÓN'!$A$9:$B$4757,2,0),D1546)</f>
        <v>4.4999999999999998E-2</v>
      </c>
      <c r="E1547" s="36">
        <v>1.4999999999999999E-2</v>
      </c>
      <c r="F1547">
        <f t="shared" si="337"/>
        <v>2.9556650246305383E-2</v>
      </c>
      <c r="G1547">
        <f t="shared" si="338"/>
        <v>1.0072081685494427</v>
      </c>
      <c r="H1547" s="56">
        <f t="shared" si="328"/>
        <v>26.413380447543375</v>
      </c>
      <c r="I1547" s="55">
        <f t="shared" si="329"/>
        <v>2925.8679175190014</v>
      </c>
      <c r="J1547" s="33">
        <f t="shared" si="325"/>
        <v>3072.815650017566</v>
      </c>
      <c r="K1547" s="34">
        <f t="shared" si="326"/>
        <v>220.33565001756597</v>
      </c>
      <c r="L1547" s="32">
        <f t="shared" si="330"/>
        <v>29966100</v>
      </c>
      <c r="M1547" s="32">
        <f t="shared" si="331"/>
        <v>30728156.500175659</v>
      </c>
      <c r="N1547" s="34">
        <f t="shared" si="332"/>
        <v>28524800</v>
      </c>
      <c r="O1547" s="34">
        <f t="shared" si="333"/>
        <v>762056.50017565861</v>
      </c>
      <c r="P1547" s="34">
        <f t="shared" si="334"/>
        <v>-1441300</v>
      </c>
      <c r="Q1547" s="60">
        <f t="shared" si="336"/>
        <v>-679243.49982434139</v>
      </c>
      <c r="R1547" s="60">
        <f t="shared" si="335"/>
        <v>762056.50017565861</v>
      </c>
      <c r="S1547" s="61">
        <f t="shared" si="327"/>
        <v>2.5430619939720504E-2</v>
      </c>
    </row>
    <row r="1548" spans="1:19" x14ac:dyDescent="0.25">
      <c r="A1548" s="7">
        <v>43179</v>
      </c>
      <c r="B1548" s="8">
        <v>2852.48</v>
      </c>
      <c r="C1548">
        <f>+VLOOKUP($A1548,'USD X Barril WTI'!$A$6060:$B$8189,2,0)</f>
        <v>63.37</v>
      </c>
      <c r="D1548" s="36">
        <f>+IFERROR(VLOOKUP($A1548,'TASA INTERVENCIÓN'!$A$9:$B$4757,2,0),D1547)</f>
        <v>4.4999999999999998E-2</v>
      </c>
      <c r="E1548" s="36">
        <v>1.4999999999999999E-2</v>
      </c>
      <c r="F1548">
        <f t="shared" si="337"/>
        <v>2.9556650246305383E-2</v>
      </c>
      <c r="G1548">
        <f t="shared" si="338"/>
        <v>1.0072081685494427</v>
      </c>
      <c r="H1548" s="56">
        <f t="shared" si="328"/>
        <v>26.413380447543375</v>
      </c>
      <c r="I1548" s="55">
        <f t="shared" si="329"/>
        <v>2925.8679175190014</v>
      </c>
      <c r="J1548" s="33">
        <f t="shared" si="325"/>
        <v>3072.815650017566</v>
      </c>
      <c r="K1548" s="34">
        <f t="shared" si="326"/>
        <v>220.33565001756597</v>
      </c>
      <c r="L1548" s="32">
        <f t="shared" si="330"/>
        <v>29966100</v>
      </c>
      <c r="M1548" s="32">
        <f t="shared" si="331"/>
        <v>30728156.500175659</v>
      </c>
      <c r="N1548" s="34">
        <f t="shared" si="332"/>
        <v>28524800</v>
      </c>
      <c r="O1548" s="34">
        <f t="shared" si="333"/>
        <v>762056.50017565861</v>
      </c>
      <c r="P1548" s="34">
        <f t="shared" si="334"/>
        <v>-1441300</v>
      </c>
      <c r="Q1548" s="60">
        <f t="shared" si="336"/>
        <v>-679243.49982434139</v>
      </c>
      <c r="R1548" s="60">
        <f t="shared" si="335"/>
        <v>762056.50017565861</v>
      </c>
      <c r="S1548" s="61">
        <f t="shared" si="327"/>
        <v>2.5430619939720504E-2</v>
      </c>
    </row>
    <row r="1549" spans="1:19" x14ac:dyDescent="0.25">
      <c r="A1549" s="7">
        <v>43180</v>
      </c>
      <c r="B1549" s="9">
        <v>2866.92</v>
      </c>
      <c r="C1549">
        <f>+VLOOKUP($A1549,'USD X Barril WTI'!$A$6060:$B$8189,2,0)</f>
        <v>65.099999999999994</v>
      </c>
      <c r="D1549" s="36">
        <f>+IFERROR(VLOOKUP($A1549,'TASA INTERVENCIÓN'!$A$9:$B$4757,2,0),D1548)</f>
        <v>4.4999999999999998E-2</v>
      </c>
      <c r="E1549" s="52">
        <v>1.7500000000000002E-2</v>
      </c>
      <c r="F1549">
        <f t="shared" si="337"/>
        <v>2.7027027027026973E-2</v>
      </c>
      <c r="G1549">
        <f t="shared" si="338"/>
        <v>1.0065973997513422</v>
      </c>
      <c r="H1549" s="56">
        <f t="shared" si="328"/>
        <v>26.413380447543375</v>
      </c>
      <c r="I1549" s="55">
        <f t="shared" si="329"/>
        <v>2938.6609781902048</v>
      </c>
      <c r="J1549" s="33">
        <f t="shared" si="325"/>
        <v>3051.6316566219111</v>
      </c>
      <c r="K1549" s="34">
        <f t="shared" si="326"/>
        <v>184.71165662191106</v>
      </c>
      <c r="L1549" s="32">
        <f t="shared" si="330"/>
        <v>29755900</v>
      </c>
      <c r="M1549" s="32">
        <f t="shared" si="331"/>
        <v>30516316.56621911</v>
      </c>
      <c r="N1549" s="34">
        <f t="shared" si="332"/>
        <v>28669200</v>
      </c>
      <c r="O1549" s="34">
        <f t="shared" si="333"/>
        <v>760416.56621911004</v>
      </c>
      <c r="P1549" s="34">
        <f t="shared" si="334"/>
        <v>-1086700</v>
      </c>
      <c r="Q1549" s="60">
        <f t="shared" si="336"/>
        <v>-326283.43378088996</v>
      </c>
      <c r="R1549" s="60">
        <f t="shared" si="335"/>
        <v>760416.56621911004</v>
      </c>
      <c r="S1549" s="61">
        <f t="shared" si="327"/>
        <v>2.5555152632557244E-2</v>
      </c>
    </row>
    <row r="1550" spans="1:19" x14ac:dyDescent="0.25">
      <c r="A1550" s="7">
        <v>43181</v>
      </c>
      <c r="B1550" s="8">
        <v>2850.69</v>
      </c>
      <c r="C1550">
        <f>+VLOOKUP($A1550,'USD X Barril WTI'!$A$6060:$B$8189,2,0)</f>
        <v>64.25</v>
      </c>
      <c r="D1550" s="36">
        <f>+IFERROR(VLOOKUP($A1550,'TASA INTERVENCIÓN'!$A$9:$B$4757,2,0),D1549)</f>
        <v>4.4999999999999998E-2</v>
      </c>
      <c r="E1550" s="52">
        <v>1.7500000000000002E-2</v>
      </c>
      <c r="F1550">
        <f t="shared" si="337"/>
        <v>2.7027027027026973E-2</v>
      </c>
      <c r="G1550">
        <f t="shared" si="338"/>
        <v>1.0065973997513422</v>
      </c>
      <c r="H1550" s="56">
        <f t="shared" si="328"/>
        <v>26.413380447543375</v>
      </c>
      <c r="I1550" s="55">
        <f t="shared" si="329"/>
        <v>2922.3239023922406</v>
      </c>
      <c r="J1550" s="33">
        <f t="shared" si="325"/>
        <v>3048.0640383240698</v>
      </c>
      <c r="K1550" s="34">
        <f t="shared" si="326"/>
        <v>197.37403832406972</v>
      </c>
      <c r="L1550" s="32">
        <f t="shared" si="330"/>
        <v>29720500</v>
      </c>
      <c r="M1550" s="32">
        <f t="shared" si="331"/>
        <v>30480640.383240696</v>
      </c>
      <c r="N1550" s="34">
        <f t="shared" si="332"/>
        <v>28506900</v>
      </c>
      <c r="O1550" s="34">
        <f t="shared" si="333"/>
        <v>760140.38324069604</v>
      </c>
      <c r="P1550" s="34">
        <f t="shared" si="334"/>
        <v>-1213600</v>
      </c>
      <c r="Q1550" s="60">
        <f t="shared" si="336"/>
        <v>-453459.61675930396</v>
      </c>
      <c r="R1550" s="60">
        <f t="shared" si="335"/>
        <v>760140.38324069604</v>
      </c>
      <c r="S1550" s="61">
        <f t="shared" si="327"/>
        <v>2.5576298623532445E-2</v>
      </c>
    </row>
    <row r="1551" spans="1:19" x14ac:dyDescent="0.25">
      <c r="A1551" s="7">
        <v>43182</v>
      </c>
      <c r="B1551" s="9">
        <v>2857.88</v>
      </c>
      <c r="C1551">
        <f>+VLOOKUP($A1551,'USD X Barril WTI'!$A$6060:$B$8189,2,0)</f>
        <v>65.8</v>
      </c>
      <c r="D1551" s="36">
        <f>+IFERROR(VLOOKUP($A1551,'TASA INTERVENCIÓN'!$A$9:$B$4757,2,0),D1550)</f>
        <v>4.4999999999999998E-2</v>
      </c>
      <c r="E1551" s="52">
        <v>1.7500000000000002E-2</v>
      </c>
      <c r="F1551">
        <f t="shared" si="337"/>
        <v>2.7027027027026973E-2</v>
      </c>
      <c r="G1551">
        <f t="shared" si="338"/>
        <v>1.0065973997513422</v>
      </c>
      <c r="H1551" s="56">
        <f t="shared" si="328"/>
        <v>26.413380447543375</v>
      </c>
      <c r="I1551" s="55">
        <f t="shared" si="329"/>
        <v>2929.5613376964529</v>
      </c>
      <c r="J1551" s="33">
        <f t="shared" si="325"/>
        <v>3041.7350431516284</v>
      </c>
      <c r="K1551" s="34">
        <f t="shared" si="326"/>
        <v>183.85504315162825</v>
      </c>
      <c r="L1551" s="32">
        <f t="shared" si="330"/>
        <v>29657700</v>
      </c>
      <c r="M1551" s="32">
        <f t="shared" si="331"/>
        <v>30417350.431516282</v>
      </c>
      <c r="N1551" s="34">
        <f t="shared" si="332"/>
        <v>28578800</v>
      </c>
      <c r="O1551" s="34">
        <f t="shared" si="333"/>
        <v>759650.43151628226</v>
      </c>
      <c r="P1551" s="34">
        <f t="shared" si="334"/>
        <v>-1078900</v>
      </c>
      <c r="Q1551" s="60">
        <f t="shared" si="336"/>
        <v>-319249.56848371774</v>
      </c>
      <c r="R1551" s="60">
        <f t="shared" si="335"/>
        <v>759650.43151628226</v>
      </c>
      <c r="S1551" s="61">
        <f t="shared" si="327"/>
        <v>2.5613936060998738E-2</v>
      </c>
    </row>
    <row r="1552" spans="1:19" x14ac:dyDescent="0.25">
      <c r="A1552" s="7">
        <v>43183</v>
      </c>
      <c r="B1552" s="8">
        <v>2849.01</v>
      </c>
      <c r="C1552" t="e">
        <f>+VLOOKUP($A1552,'USD X Barril WTI'!$A$6060:$B$8189,2,0)</f>
        <v>#N/A</v>
      </c>
      <c r="D1552" s="36">
        <f>+IFERROR(VLOOKUP($A1552,'TASA INTERVENCIÓN'!$A$9:$B$4757,2,0),D1551)</f>
        <v>4.4999999999999998E-2</v>
      </c>
      <c r="E1552" s="52">
        <v>1.7500000000000002E-2</v>
      </c>
      <c r="F1552">
        <f t="shared" si="337"/>
        <v>2.7027027027026973E-2</v>
      </c>
      <c r="G1552">
        <f t="shared" si="338"/>
        <v>1.0065973997513422</v>
      </c>
      <c r="H1552" s="56">
        <f t="shared" si="328"/>
        <v>26.413380447543375</v>
      </c>
      <c r="I1552" s="55">
        <f t="shared" si="329"/>
        <v>2920.6328187606587</v>
      </c>
      <c r="J1552" s="33">
        <f t="shared" si="325"/>
        <v>3039.5279572555064</v>
      </c>
      <c r="K1552" s="34">
        <f t="shared" si="326"/>
        <v>190.51795725550619</v>
      </c>
      <c r="L1552" s="32">
        <f t="shared" si="330"/>
        <v>29635800</v>
      </c>
      <c r="M1552" s="32">
        <f t="shared" si="331"/>
        <v>30395279.572555065</v>
      </c>
      <c r="N1552" s="34">
        <f t="shared" si="332"/>
        <v>28490100.000000004</v>
      </c>
      <c r="O1552" s="34">
        <f t="shared" si="333"/>
        <v>759479.57255506516</v>
      </c>
      <c r="P1552" s="34">
        <f t="shared" si="334"/>
        <v>-1145699.9999999963</v>
      </c>
      <c r="Q1552" s="60">
        <f t="shared" si="336"/>
        <v>-386220.42744493112</v>
      </c>
      <c r="R1552" s="60">
        <f t="shared" si="335"/>
        <v>759479.57255506516</v>
      </c>
      <c r="S1552" s="61">
        <f t="shared" si="327"/>
        <v>2.5627098730422838E-2</v>
      </c>
    </row>
    <row r="1553" spans="1:19" x14ac:dyDescent="0.25">
      <c r="A1553" s="7">
        <v>43184</v>
      </c>
      <c r="B1553" s="9">
        <v>2849.01</v>
      </c>
      <c r="C1553" t="e">
        <f>+VLOOKUP($A1553,'USD X Barril WTI'!$A$6060:$B$8189,2,0)</f>
        <v>#N/A</v>
      </c>
      <c r="D1553" s="36">
        <f>+IFERROR(VLOOKUP($A1553,'TASA INTERVENCIÓN'!$A$9:$B$4757,2,0),D1552)</f>
        <v>4.4999999999999998E-2</v>
      </c>
      <c r="E1553" s="52">
        <v>1.7500000000000002E-2</v>
      </c>
      <c r="F1553">
        <f t="shared" si="337"/>
        <v>2.7027027027026973E-2</v>
      </c>
      <c r="G1553">
        <f t="shared" si="338"/>
        <v>1.0065973997513422</v>
      </c>
      <c r="H1553" s="56">
        <f t="shared" si="328"/>
        <v>26.413380447543375</v>
      </c>
      <c r="I1553" s="55">
        <f t="shared" si="329"/>
        <v>2920.6328187606587</v>
      </c>
      <c r="J1553" s="33">
        <f t="shared" si="325"/>
        <v>3038.0767226936728</v>
      </c>
      <c r="K1553" s="34">
        <f t="shared" si="326"/>
        <v>189.06672269367255</v>
      </c>
      <c r="L1553" s="32">
        <f t="shared" si="330"/>
        <v>29621400</v>
      </c>
      <c r="M1553" s="32">
        <f t="shared" si="331"/>
        <v>30380767.226936728</v>
      </c>
      <c r="N1553" s="34">
        <f t="shared" si="332"/>
        <v>28490100.000000004</v>
      </c>
      <c r="O1553" s="34">
        <f t="shared" si="333"/>
        <v>759367.22693672776</v>
      </c>
      <c r="P1553" s="34">
        <f t="shared" si="334"/>
        <v>-1131299.9999999963</v>
      </c>
      <c r="Q1553" s="60">
        <f t="shared" si="336"/>
        <v>-371932.77306326851</v>
      </c>
      <c r="R1553" s="60">
        <f t="shared" si="335"/>
        <v>759367.22693672776</v>
      </c>
      <c r="S1553" s="61">
        <f t="shared" si="327"/>
        <v>2.5635764242632954E-2</v>
      </c>
    </row>
    <row r="1554" spans="1:19" x14ac:dyDescent="0.25">
      <c r="A1554" s="7">
        <v>43185</v>
      </c>
      <c r="B1554" s="8">
        <v>2849.01</v>
      </c>
      <c r="C1554">
        <f>+VLOOKUP($A1554,'USD X Barril WTI'!$A$6060:$B$8189,2,0)</f>
        <v>65.489999999999995</v>
      </c>
      <c r="D1554" s="36">
        <f>+IFERROR(VLOOKUP($A1554,'TASA INTERVENCIÓN'!$A$9:$B$4757,2,0),D1553)</f>
        <v>4.4999999999999998E-2</v>
      </c>
      <c r="E1554" s="52">
        <v>1.7500000000000002E-2</v>
      </c>
      <c r="F1554">
        <f t="shared" si="337"/>
        <v>2.7027027027026973E-2</v>
      </c>
      <c r="G1554">
        <f t="shared" si="338"/>
        <v>1.0065973997513422</v>
      </c>
      <c r="H1554" s="56">
        <f t="shared" si="328"/>
        <v>26.413380447543375</v>
      </c>
      <c r="I1554" s="55">
        <f t="shared" si="329"/>
        <v>2920.6328187606587</v>
      </c>
      <c r="J1554" s="33">
        <f t="shared" si="325"/>
        <v>3038.0767226936728</v>
      </c>
      <c r="K1554" s="34">
        <f t="shared" si="326"/>
        <v>189.06672269367255</v>
      </c>
      <c r="L1554" s="32">
        <f t="shared" si="330"/>
        <v>29621400</v>
      </c>
      <c r="M1554" s="32">
        <f t="shared" si="331"/>
        <v>30380767.226936728</v>
      </c>
      <c r="N1554" s="34">
        <f t="shared" si="332"/>
        <v>28490100.000000004</v>
      </c>
      <c r="O1554" s="34">
        <f t="shared" si="333"/>
        <v>759367.22693672776</v>
      </c>
      <c r="P1554" s="34">
        <f t="shared" si="334"/>
        <v>-1131299.9999999963</v>
      </c>
      <c r="Q1554" s="60">
        <f t="shared" si="336"/>
        <v>-371932.77306326851</v>
      </c>
      <c r="R1554" s="60">
        <f t="shared" si="335"/>
        <v>759367.22693672776</v>
      </c>
      <c r="S1554" s="61">
        <f t="shared" si="327"/>
        <v>2.5635764242632954E-2</v>
      </c>
    </row>
    <row r="1555" spans="1:19" x14ac:dyDescent="0.25">
      <c r="A1555" s="7">
        <v>43186</v>
      </c>
      <c r="B1555" s="9">
        <v>2816.33</v>
      </c>
      <c r="C1555">
        <f>+VLOOKUP($A1555,'USD X Barril WTI'!$A$6060:$B$8189,2,0)</f>
        <v>65.209999999999994</v>
      </c>
      <c r="D1555" s="36">
        <f>+IFERROR(VLOOKUP($A1555,'TASA INTERVENCIÓN'!$A$9:$B$4757,2,0),D1554)</f>
        <v>4.4999999999999998E-2</v>
      </c>
      <c r="E1555" s="52">
        <v>1.7500000000000002E-2</v>
      </c>
      <c r="F1555">
        <f t="shared" si="337"/>
        <v>2.7027027027026973E-2</v>
      </c>
      <c r="G1555">
        <f t="shared" si="338"/>
        <v>1.0065973997513422</v>
      </c>
      <c r="H1555" s="56">
        <f t="shared" si="328"/>
        <v>26.413380447543375</v>
      </c>
      <c r="I1555" s="55">
        <f t="shared" si="329"/>
        <v>2887.7372157367845</v>
      </c>
      <c r="J1555" s="33">
        <f t="shared" si="325"/>
        <v>3038.0767226936728</v>
      </c>
      <c r="K1555" s="34">
        <f t="shared" si="326"/>
        <v>221.74672269367284</v>
      </c>
      <c r="L1555" s="32">
        <f t="shared" si="330"/>
        <v>29621400</v>
      </c>
      <c r="M1555" s="32">
        <f t="shared" si="331"/>
        <v>30380767.226936728</v>
      </c>
      <c r="N1555" s="34">
        <f t="shared" si="332"/>
        <v>28163300</v>
      </c>
      <c r="O1555" s="34">
        <f t="shared" si="333"/>
        <v>759367.22693672776</v>
      </c>
      <c r="P1555" s="34">
        <f t="shared" si="334"/>
        <v>-1458100</v>
      </c>
      <c r="Q1555" s="60">
        <f t="shared" si="336"/>
        <v>-698732.77306327224</v>
      </c>
      <c r="R1555" s="60">
        <f t="shared" si="335"/>
        <v>759367.22693672776</v>
      </c>
      <c r="S1555" s="61">
        <f t="shared" si="327"/>
        <v>2.5635764242632954E-2</v>
      </c>
    </row>
    <row r="1556" spans="1:19" x14ac:dyDescent="0.25">
      <c r="A1556" s="7">
        <v>43187</v>
      </c>
      <c r="B1556" s="8">
        <v>2780.04</v>
      </c>
      <c r="C1556">
        <f>+VLOOKUP($A1556,'USD X Barril WTI'!$A$6060:$B$8189,2,0)</f>
        <v>64.3</v>
      </c>
      <c r="D1556" s="36">
        <f>+IFERROR(VLOOKUP($A1556,'TASA INTERVENCIÓN'!$A$9:$B$4757,2,0),D1555)</f>
        <v>4.4999999999999998E-2</v>
      </c>
      <c r="E1556" s="52">
        <v>1.7500000000000002E-2</v>
      </c>
      <c r="F1556">
        <f t="shared" si="337"/>
        <v>2.7027027027026973E-2</v>
      </c>
      <c r="G1556">
        <f t="shared" si="338"/>
        <v>1.0065973997513422</v>
      </c>
      <c r="H1556" s="56">
        <f t="shared" si="328"/>
        <v>26.413380447543375</v>
      </c>
      <c r="I1556" s="55">
        <f t="shared" si="329"/>
        <v>2851.2077960998081</v>
      </c>
      <c r="J1556" s="33">
        <f t="shared" si="325"/>
        <v>3038.0767226936728</v>
      </c>
      <c r="K1556" s="34">
        <f t="shared" si="326"/>
        <v>258.0367226936728</v>
      </c>
      <c r="L1556" s="32">
        <f t="shared" si="330"/>
        <v>29621400</v>
      </c>
      <c r="M1556" s="32">
        <f t="shared" si="331"/>
        <v>30380767.226936728</v>
      </c>
      <c r="N1556" s="34">
        <f t="shared" si="332"/>
        <v>27800400</v>
      </c>
      <c r="O1556" s="34">
        <f t="shared" si="333"/>
        <v>759367.22693672776</v>
      </c>
      <c r="P1556" s="34">
        <f t="shared" si="334"/>
        <v>-1821000</v>
      </c>
      <c r="Q1556" s="60">
        <f t="shared" si="336"/>
        <v>-1061632.7730632722</v>
      </c>
      <c r="R1556" s="60">
        <f t="shared" si="335"/>
        <v>759367.22693672776</v>
      </c>
      <c r="S1556" s="61">
        <f t="shared" si="327"/>
        <v>2.5635764242632954E-2</v>
      </c>
    </row>
    <row r="1557" spans="1:19" x14ac:dyDescent="0.25">
      <c r="A1557" s="7">
        <v>43188</v>
      </c>
      <c r="B1557" s="9">
        <v>2780.47</v>
      </c>
      <c r="C1557">
        <f>+VLOOKUP($A1557,'USD X Barril WTI'!$A$6060:$B$8189,2,0)</f>
        <v>64.87</v>
      </c>
      <c r="D1557" s="36">
        <f>+IFERROR(VLOOKUP($A1557,'TASA INTERVENCIÓN'!$A$9:$B$4757,2,0),D1556)</f>
        <v>4.4999999999999998E-2</v>
      </c>
      <c r="E1557" s="52">
        <v>1.7500000000000002E-2</v>
      </c>
      <c r="F1557">
        <f t="shared" si="337"/>
        <v>2.7027027027026973E-2</v>
      </c>
      <c r="G1557">
        <f t="shared" si="338"/>
        <v>1.0065973997513422</v>
      </c>
      <c r="H1557" s="56">
        <f t="shared" si="328"/>
        <v>26.413380447543375</v>
      </c>
      <c r="I1557" s="55">
        <f t="shared" si="329"/>
        <v>2851.6406329817009</v>
      </c>
      <c r="J1557" s="33">
        <f t="shared" si="325"/>
        <v>3038.1976589071592</v>
      </c>
      <c r="K1557" s="34">
        <f t="shared" si="326"/>
        <v>257.72765890715937</v>
      </c>
      <c r="L1557" s="32">
        <f t="shared" si="330"/>
        <v>29622600.000000004</v>
      </c>
      <c r="M1557" s="32">
        <f t="shared" si="331"/>
        <v>30381976.58907159</v>
      </c>
      <c r="N1557" s="34">
        <f t="shared" si="332"/>
        <v>27804699.999999996</v>
      </c>
      <c r="O1557" s="34">
        <f t="shared" si="333"/>
        <v>759376.58907158673</v>
      </c>
      <c r="P1557" s="34">
        <f t="shared" si="334"/>
        <v>-1817900.0000000075</v>
      </c>
      <c r="Q1557" s="60">
        <f t="shared" si="336"/>
        <v>-1058523.4109284207</v>
      </c>
      <c r="R1557" s="60">
        <f t="shared" si="335"/>
        <v>759376.58907158673</v>
      </c>
      <c r="S1557" s="61">
        <f t="shared" si="327"/>
        <v>2.5635041794831871E-2</v>
      </c>
    </row>
    <row r="1558" spans="1:19" x14ac:dyDescent="0.25">
      <c r="A1558" s="7">
        <v>43189</v>
      </c>
      <c r="B1558" s="8">
        <v>2780.47</v>
      </c>
      <c r="C1558" t="e">
        <f>+VLOOKUP($A1558,'USD X Barril WTI'!$A$6060:$B$8189,2,0)</f>
        <v>#N/A</v>
      </c>
      <c r="D1558" s="36">
        <f>+IFERROR(VLOOKUP($A1558,'TASA INTERVENCIÓN'!$A$9:$B$4757,2,0),D1557)</f>
        <v>4.4999999999999998E-2</v>
      </c>
      <c r="E1558" s="52">
        <v>1.7500000000000002E-2</v>
      </c>
      <c r="F1558">
        <f t="shared" si="337"/>
        <v>2.7027027027026973E-2</v>
      </c>
      <c r="G1558">
        <f t="shared" si="338"/>
        <v>1.0065973997513422</v>
      </c>
      <c r="H1558" s="56">
        <f t="shared" si="328"/>
        <v>26.413380447543375</v>
      </c>
      <c r="I1558" s="55">
        <f t="shared" si="329"/>
        <v>2851.6406329817009</v>
      </c>
      <c r="J1558" s="33">
        <f t="shared" si="325"/>
        <v>3047.6407615768685</v>
      </c>
      <c r="K1558" s="34">
        <f t="shared" si="326"/>
        <v>267.1707615768687</v>
      </c>
      <c r="L1558" s="32">
        <f t="shared" si="330"/>
        <v>29716300</v>
      </c>
      <c r="M1558" s="32">
        <f t="shared" si="331"/>
        <v>30476407.615768686</v>
      </c>
      <c r="N1558" s="34">
        <f t="shared" si="332"/>
        <v>27804699.999999996</v>
      </c>
      <c r="O1558" s="34">
        <f t="shared" si="333"/>
        <v>760107.61576868594</v>
      </c>
      <c r="P1558" s="34">
        <f t="shared" si="334"/>
        <v>-1911600.0000000037</v>
      </c>
      <c r="Q1558" s="60">
        <f t="shared" si="336"/>
        <v>-1151492.3842313178</v>
      </c>
      <c r="R1558" s="60">
        <f t="shared" si="335"/>
        <v>760107.61576868594</v>
      </c>
      <c r="S1558" s="61">
        <f t="shared" si="327"/>
        <v>2.557881081321315E-2</v>
      </c>
    </row>
    <row r="1559" spans="1:19" x14ac:dyDescent="0.25">
      <c r="A1559" s="7">
        <v>43190</v>
      </c>
      <c r="B1559" s="9">
        <v>2780.47</v>
      </c>
      <c r="C1559" t="e">
        <f>+VLOOKUP($A1559,'USD X Barril WTI'!$A$6060:$B$8189,2,0)</f>
        <v>#N/A</v>
      </c>
      <c r="D1559" s="36">
        <f>+IFERROR(VLOOKUP($A1559,'TASA INTERVENCIÓN'!$A$9:$B$4757,2,0),D1558)</f>
        <v>4.4999999999999998E-2</v>
      </c>
      <c r="E1559" s="52">
        <v>1.7500000000000002E-2</v>
      </c>
      <c r="F1559">
        <f t="shared" si="337"/>
        <v>2.7027027027026973E-2</v>
      </c>
      <c r="G1559">
        <f t="shared" si="338"/>
        <v>1.0065973997513422</v>
      </c>
      <c r="H1559" s="56">
        <f t="shared" si="328"/>
        <v>26.413380447543375</v>
      </c>
      <c r="I1559" s="55">
        <f t="shared" si="329"/>
        <v>2851.6406329817009</v>
      </c>
      <c r="J1559" s="33">
        <f t="shared" si="325"/>
        <v>3060.1072695837311</v>
      </c>
      <c r="K1559" s="34">
        <f t="shared" si="326"/>
        <v>279.63726958373127</v>
      </c>
      <c r="L1559" s="32">
        <f t="shared" si="330"/>
        <v>29840000</v>
      </c>
      <c r="M1559" s="32">
        <f t="shared" si="331"/>
        <v>30601072.695837311</v>
      </c>
      <c r="N1559" s="34">
        <f t="shared" si="332"/>
        <v>27804699.999999996</v>
      </c>
      <c r="O1559" s="34">
        <f t="shared" si="333"/>
        <v>761072.69583731145</v>
      </c>
      <c r="P1559" s="34">
        <f t="shared" si="334"/>
        <v>-2035300.0000000037</v>
      </c>
      <c r="Q1559" s="60">
        <f t="shared" si="336"/>
        <v>-1274227.3041626923</v>
      </c>
      <c r="R1559" s="60">
        <f t="shared" si="335"/>
        <v>761072.69583731145</v>
      </c>
      <c r="S1559" s="61">
        <f t="shared" si="327"/>
        <v>2.5505117152724913E-2</v>
      </c>
    </row>
    <row r="1560" spans="1:19" x14ac:dyDescent="0.25">
      <c r="A1560" s="7">
        <v>43191</v>
      </c>
      <c r="B1560" s="8">
        <v>2780.47</v>
      </c>
      <c r="C1560" t="e">
        <f>+VLOOKUP($A1560,'USD X Barril WTI'!$A$6060:$B$8189,2,0)</f>
        <v>#N/A</v>
      </c>
      <c r="D1560" s="36">
        <f>+IFERROR(VLOOKUP($A1560,'TASA INTERVENCIÓN'!$A$9:$B$4757,2,0),D1559)</f>
        <v>4.4999999999999998E-2</v>
      </c>
      <c r="E1560" s="52">
        <v>1.7500000000000002E-2</v>
      </c>
      <c r="F1560">
        <f t="shared" si="337"/>
        <v>2.7027027027026973E-2</v>
      </c>
      <c r="G1560">
        <f t="shared" si="338"/>
        <v>1.0065973997513422</v>
      </c>
      <c r="H1560" s="56">
        <f t="shared" si="328"/>
        <v>26.413380447543375</v>
      </c>
      <c r="I1560" s="55">
        <f t="shared" si="329"/>
        <v>2851.6406329817009</v>
      </c>
      <c r="J1560" s="33">
        <f t="shared" si="325"/>
        <v>3060.1072695837311</v>
      </c>
      <c r="K1560" s="34">
        <f t="shared" si="326"/>
        <v>279.63726958373127</v>
      </c>
      <c r="L1560" s="32">
        <f t="shared" si="330"/>
        <v>29840000</v>
      </c>
      <c r="M1560" s="32">
        <f t="shared" si="331"/>
        <v>30601072.695837311</v>
      </c>
      <c r="N1560" s="34">
        <f t="shared" si="332"/>
        <v>27804699.999999996</v>
      </c>
      <c r="O1560" s="34">
        <f t="shared" si="333"/>
        <v>761072.69583731145</v>
      </c>
      <c r="P1560" s="34">
        <f t="shared" si="334"/>
        <v>-2035300.0000000037</v>
      </c>
      <c r="Q1560" s="60">
        <f t="shared" si="336"/>
        <v>-1274227.3041626923</v>
      </c>
      <c r="R1560" s="60">
        <f t="shared" si="335"/>
        <v>761072.69583731145</v>
      </c>
      <c r="S1560" s="61">
        <f t="shared" si="327"/>
        <v>2.5505117152724913E-2</v>
      </c>
    </row>
    <row r="1561" spans="1:19" x14ac:dyDescent="0.25">
      <c r="A1561" s="7">
        <v>43192</v>
      </c>
      <c r="B1561" s="9">
        <v>2780.47</v>
      </c>
      <c r="C1561">
        <f>+VLOOKUP($A1561,'USD X Barril WTI'!$A$6060:$B$8189,2,0)</f>
        <v>63.05</v>
      </c>
      <c r="D1561" s="36">
        <f>+IFERROR(VLOOKUP($A1561,'TASA INTERVENCIÓN'!$A$9:$B$4757,2,0),D1560)</f>
        <v>4.4999999999999998E-2</v>
      </c>
      <c r="E1561" s="52">
        <v>1.7500000000000002E-2</v>
      </c>
      <c r="F1561">
        <f t="shared" si="337"/>
        <v>2.7027027027026973E-2</v>
      </c>
      <c r="G1561">
        <f t="shared" si="338"/>
        <v>1.0065973997513422</v>
      </c>
      <c r="H1561" s="56">
        <f t="shared" si="328"/>
        <v>26.413380447543375</v>
      </c>
      <c r="I1561" s="55">
        <f t="shared" si="329"/>
        <v>2851.6406329817009</v>
      </c>
      <c r="J1561" s="33">
        <f t="shared" si="325"/>
        <v>3060.1072695837311</v>
      </c>
      <c r="K1561" s="34">
        <f t="shared" si="326"/>
        <v>279.63726958373127</v>
      </c>
      <c r="L1561" s="32">
        <f t="shared" si="330"/>
        <v>29840000</v>
      </c>
      <c r="M1561" s="32">
        <f t="shared" si="331"/>
        <v>30601072.695837311</v>
      </c>
      <c r="N1561" s="34">
        <f t="shared" si="332"/>
        <v>27804699.999999996</v>
      </c>
      <c r="O1561" s="34">
        <f t="shared" si="333"/>
        <v>761072.69583731145</v>
      </c>
      <c r="P1561" s="34">
        <f t="shared" si="334"/>
        <v>-2035300.0000000037</v>
      </c>
      <c r="Q1561" s="60">
        <f t="shared" si="336"/>
        <v>-1274227.3041626923</v>
      </c>
      <c r="R1561" s="60">
        <f t="shared" si="335"/>
        <v>761072.69583731145</v>
      </c>
      <c r="S1561" s="61">
        <f t="shared" si="327"/>
        <v>2.5505117152724913E-2</v>
      </c>
    </row>
    <row r="1562" spans="1:19" x14ac:dyDescent="0.25">
      <c r="A1562" s="7">
        <v>43193</v>
      </c>
      <c r="B1562" s="8">
        <v>2792.96</v>
      </c>
      <c r="C1562">
        <f>+VLOOKUP($A1562,'USD X Barril WTI'!$A$6060:$B$8189,2,0)</f>
        <v>63.41</v>
      </c>
      <c r="D1562" s="36">
        <f>+IFERROR(VLOOKUP($A1562,'TASA INTERVENCIÓN'!$A$9:$B$4757,2,0),D1561)</f>
        <v>4.4999999999999998E-2</v>
      </c>
      <c r="E1562" s="52">
        <v>1.7500000000000002E-2</v>
      </c>
      <c r="F1562">
        <f t="shared" si="337"/>
        <v>2.7027027027026973E-2</v>
      </c>
      <c r="G1562">
        <f t="shared" si="338"/>
        <v>1.0065973997513422</v>
      </c>
      <c r="H1562" s="56">
        <f t="shared" si="328"/>
        <v>26.413380447543375</v>
      </c>
      <c r="I1562" s="55">
        <f t="shared" si="329"/>
        <v>2864.2130345045957</v>
      </c>
      <c r="J1562" s="33">
        <f t="shared" si="325"/>
        <v>3060.1072695837311</v>
      </c>
      <c r="K1562" s="34">
        <f t="shared" si="326"/>
        <v>267.14726958373103</v>
      </c>
      <c r="L1562" s="32">
        <f t="shared" si="330"/>
        <v>29840000</v>
      </c>
      <c r="M1562" s="32">
        <f t="shared" si="331"/>
        <v>30601072.695837311</v>
      </c>
      <c r="N1562" s="34">
        <f t="shared" si="332"/>
        <v>27929600</v>
      </c>
      <c r="O1562" s="34">
        <f t="shared" si="333"/>
        <v>761072.69583731145</v>
      </c>
      <c r="P1562" s="34">
        <f t="shared" si="334"/>
        <v>-1910400</v>
      </c>
      <c r="Q1562" s="60">
        <f t="shared" si="336"/>
        <v>-1149327.3041626886</v>
      </c>
      <c r="R1562" s="60">
        <f t="shared" si="335"/>
        <v>761072.69583731145</v>
      </c>
      <c r="S1562" s="61">
        <f t="shared" si="327"/>
        <v>2.5505117152724913E-2</v>
      </c>
    </row>
    <row r="1563" spans="1:19" x14ac:dyDescent="0.25">
      <c r="A1563" s="7">
        <v>43194</v>
      </c>
      <c r="B1563" s="9">
        <v>2778.27</v>
      </c>
      <c r="C1563">
        <f>+VLOOKUP($A1563,'USD X Barril WTI'!$A$6060:$B$8189,2,0)</f>
        <v>63.35</v>
      </c>
      <c r="D1563" s="36">
        <f>+IFERROR(VLOOKUP($A1563,'TASA INTERVENCIÓN'!$A$9:$B$4757,2,0),D1562)</f>
        <v>4.4999999999999998E-2</v>
      </c>
      <c r="E1563" s="52">
        <v>1.7500000000000002E-2</v>
      </c>
      <c r="F1563">
        <f t="shared" si="337"/>
        <v>2.7027027027026973E-2</v>
      </c>
      <c r="G1563">
        <f t="shared" si="338"/>
        <v>1.0065973997513422</v>
      </c>
      <c r="H1563" s="56">
        <f t="shared" si="328"/>
        <v>26.413380447543375</v>
      </c>
      <c r="I1563" s="55">
        <f t="shared" si="329"/>
        <v>2849.4261187022485</v>
      </c>
      <c r="J1563" s="33">
        <f t="shared" si="325"/>
        <v>3060.1072695837311</v>
      </c>
      <c r="K1563" s="34">
        <f t="shared" si="326"/>
        <v>281.83726958373109</v>
      </c>
      <c r="L1563" s="32">
        <f t="shared" si="330"/>
        <v>29840000</v>
      </c>
      <c r="M1563" s="32">
        <f t="shared" si="331"/>
        <v>30601072.695837311</v>
      </c>
      <c r="N1563" s="34">
        <f t="shared" si="332"/>
        <v>27782700</v>
      </c>
      <c r="O1563" s="34">
        <f t="shared" si="333"/>
        <v>761072.69583731145</v>
      </c>
      <c r="P1563" s="34">
        <f t="shared" si="334"/>
        <v>-2057300</v>
      </c>
      <c r="Q1563" s="60">
        <f t="shared" si="336"/>
        <v>-1296227.3041626886</v>
      </c>
      <c r="R1563" s="60">
        <f t="shared" si="335"/>
        <v>761072.69583731145</v>
      </c>
      <c r="S1563" s="61">
        <f t="shared" si="327"/>
        <v>2.5505117152724913E-2</v>
      </c>
    </row>
    <row r="1564" spans="1:19" x14ac:dyDescent="0.25">
      <c r="A1564" s="7">
        <v>43195</v>
      </c>
      <c r="B1564" s="8">
        <v>2791.57</v>
      </c>
      <c r="C1564">
        <f>+VLOOKUP($A1564,'USD X Barril WTI'!$A$6060:$B$8189,2,0)</f>
        <v>63.53</v>
      </c>
      <c r="D1564" s="36">
        <f>+IFERROR(VLOOKUP($A1564,'TASA INTERVENCIÓN'!$A$9:$B$4757,2,0),D1563)</f>
        <v>4.4999999999999998E-2</v>
      </c>
      <c r="E1564" s="52">
        <v>1.7500000000000002E-2</v>
      </c>
      <c r="F1564">
        <f t="shared" si="337"/>
        <v>2.7027027027026973E-2</v>
      </c>
      <c r="G1564">
        <f t="shared" si="338"/>
        <v>1.0065973997513422</v>
      </c>
      <c r="H1564" s="56">
        <f t="shared" si="328"/>
        <v>26.413380447543375</v>
      </c>
      <c r="I1564" s="55">
        <f t="shared" si="329"/>
        <v>2862.8138641189416</v>
      </c>
      <c r="J1564" s="33">
        <f t="shared" si="325"/>
        <v>3016.7113249777885</v>
      </c>
      <c r="K1564" s="34">
        <f t="shared" si="326"/>
        <v>225.14132497778837</v>
      </c>
      <c r="L1564" s="32">
        <f t="shared" si="330"/>
        <v>29409400</v>
      </c>
      <c r="M1564" s="32">
        <f t="shared" si="331"/>
        <v>30167113.249777887</v>
      </c>
      <c r="N1564" s="34">
        <f t="shared" si="332"/>
        <v>27915700</v>
      </c>
      <c r="O1564" s="34">
        <f t="shared" si="333"/>
        <v>757713.24977788702</v>
      </c>
      <c r="P1564" s="34">
        <f t="shared" si="334"/>
        <v>-1493700</v>
      </c>
      <c r="Q1564" s="60">
        <f t="shared" si="336"/>
        <v>-735986.75022211298</v>
      </c>
      <c r="R1564" s="60">
        <f t="shared" si="335"/>
        <v>757713.24977788702</v>
      </c>
      <c r="S1564" s="61">
        <f t="shared" si="327"/>
        <v>2.5764321943932449E-2</v>
      </c>
    </row>
    <row r="1565" spans="1:19" x14ac:dyDescent="0.25">
      <c r="A1565" s="7">
        <v>43196</v>
      </c>
      <c r="B1565" s="9">
        <v>2787.36</v>
      </c>
      <c r="C1565">
        <f>+VLOOKUP($A1565,'USD X Barril WTI'!$A$6060:$B$8189,2,0)</f>
        <v>62.03</v>
      </c>
      <c r="D1565" s="36">
        <f>+IFERROR(VLOOKUP($A1565,'TASA INTERVENCIÓN'!$A$9:$B$4757,2,0),D1564)</f>
        <v>4.4999999999999998E-2</v>
      </c>
      <c r="E1565" s="52">
        <v>1.7500000000000002E-2</v>
      </c>
      <c r="F1565">
        <f t="shared" si="337"/>
        <v>2.7027027027026973E-2</v>
      </c>
      <c r="G1565">
        <f t="shared" si="338"/>
        <v>1.0065973997513422</v>
      </c>
      <c r="H1565" s="56">
        <f t="shared" si="328"/>
        <v>26.413380447543375</v>
      </c>
      <c r="I1565" s="55">
        <f t="shared" si="329"/>
        <v>2858.5760890659881</v>
      </c>
      <c r="J1565" s="33">
        <f t="shared" ref="J1565:J1628" si="339">+I1473</f>
        <v>2984.1996395855981</v>
      </c>
      <c r="K1565" s="34">
        <f t="shared" si="326"/>
        <v>196.83963958559798</v>
      </c>
      <c r="L1565" s="32">
        <f t="shared" si="330"/>
        <v>29086800</v>
      </c>
      <c r="M1565" s="32">
        <f t="shared" si="331"/>
        <v>29841996.395855982</v>
      </c>
      <c r="N1565" s="34">
        <f t="shared" si="332"/>
        <v>27873600</v>
      </c>
      <c r="O1565" s="34">
        <f t="shared" si="333"/>
        <v>755196.39585598186</v>
      </c>
      <c r="P1565" s="34">
        <f t="shared" si="334"/>
        <v>-1213200</v>
      </c>
      <c r="Q1565" s="60">
        <f t="shared" si="336"/>
        <v>-458003.60414401814</v>
      </c>
      <c r="R1565" s="60">
        <f t="shared" si="335"/>
        <v>755196.39585598186</v>
      </c>
      <c r="S1565" s="61">
        <f t="shared" si="327"/>
        <v>2.5963543458062829E-2</v>
      </c>
    </row>
    <row r="1566" spans="1:19" x14ac:dyDescent="0.25">
      <c r="A1566" s="7">
        <v>43197</v>
      </c>
      <c r="B1566" s="8">
        <v>2791.88</v>
      </c>
      <c r="C1566" t="e">
        <f>+VLOOKUP($A1566,'USD X Barril WTI'!$A$6060:$B$8189,2,0)</f>
        <v>#N/A</v>
      </c>
      <c r="D1566" s="36">
        <f>+IFERROR(VLOOKUP($A1566,'TASA INTERVENCIÓN'!$A$9:$B$4757,2,0),D1565)</f>
        <v>4.4999999999999998E-2</v>
      </c>
      <c r="E1566" s="52">
        <v>1.7500000000000002E-2</v>
      </c>
      <c r="F1566">
        <f t="shared" si="337"/>
        <v>2.7027027027026973E-2</v>
      </c>
      <c r="G1566">
        <f t="shared" si="338"/>
        <v>1.0065973997513422</v>
      </c>
      <c r="H1566" s="56">
        <f t="shared" si="328"/>
        <v>26.413380447543375</v>
      </c>
      <c r="I1566" s="55">
        <f t="shared" si="329"/>
        <v>2863.1259093128642</v>
      </c>
      <c r="J1566" s="33">
        <f t="shared" si="339"/>
        <v>2961.1008228097458</v>
      </c>
      <c r="K1566" s="34">
        <f t="shared" si="326"/>
        <v>169.22082280974564</v>
      </c>
      <c r="L1566" s="32">
        <f t="shared" si="330"/>
        <v>28857600.000000004</v>
      </c>
      <c r="M1566" s="32">
        <f t="shared" si="331"/>
        <v>29611008.228097457</v>
      </c>
      <c r="N1566" s="34">
        <f t="shared" si="332"/>
        <v>27918800</v>
      </c>
      <c r="O1566" s="34">
        <f t="shared" si="333"/>
        <v>753408.22809745371</v>
      </c>
      <c r="P1566" s="34">
        <f t="shared" si="334"/>
        <v>-938800.00000000373</v>
      </c>
      <c r="Q1566" s="60">
        <f t="shared" si="336"/>
        <v>-185391.77190255001</v>
      </c>
      <c r="R1566" s="60">
        <f t="shared" si="335"/>
        <v>753408.22809745371</v>
      </c>
      <c r="S1566" s="61">
        <f t="shared" si="327"/>
        <v>2.6107792335379715E-2</v>
      </c>
    </row>
    <row r="1567" spans="1:19" x14ac:dyDescent="0.25">
      <c r="A1567" s="7">
        <v>43198</v>
      </c>
      <c r="B1567" s="9">
        <v>2791.88</v>
      </c>
      <c r="C1567" t="e">
        <f>+VLOOKUP($A1567,'USD X Barril WTI'!$A$6060:$B$8189,2,0)</f>
        <v>#N/A</v>
      </c>
      <c r="D1567" s="36">
        <f>+IFERROR(VLOOKUP($A1567,'TASA INTERVENCIÓN'!$A$9:$B$4757,2,0),D1566)</f>
        <v>4.4999999999999998E-2</v>
      </c>
      <c r="E1567" s="52">
        <v>1.7500000000000002E-2</v>
      </c>
      <c r="F1567">
        <f t="shared" si="337"/>
        <v>2.7027027027026973E-2</v>
      </c>
      <c r="G1567">
        <f t="shared" si="338"/>
        <v>1.0065973997513422</v>
      </c>
      <c r="H1567" s="56">
        <f t="shared" si="328"/>
        <v>26.413380447543375</v>
      </c>
      <c r="I1567" s="55">
        <f t="shared" si="329"/>
        <v>2863.1259093128642</v>
      </c>
      <c r="J1567" s="33">
        <f t="shared" si="339"/>
        <v>2973.7588131546281</v>
      </c>
      <c r="K1567" s="34">
        <f t="shared" si="326"/>
        <v>181.87881315462801</v>
      </c>
      <c r="L1567" s="32">
        <f t="shared" si="330"/>
        <v>28983200</v>
      </c>
      <c r="M1567" s="32">
        <f t="shared" si="331"/>
        <v>29737588.131546281</v>
      </c>
      <c r="N1567" s="34">
        <f t="shared" si="332"/>
        <v>27918800</v>
      </c>
      <c r="O1567" s="34">
        <f t="shared" si="333"/>
        <v>754388.13154628128</v>
      </c>
      <c r="P1567" s="34">
        <f t="shared" si="334"/>
        <v>-1064400</v>
      </c>
      <c r="Q1567" s="60">
        <f t="shared" si="336"/>
        <v>-310011.86845371872</v>
      </c>
      <c r="R1567" s="60">
        <f t="shared" si="335"/>
        <v>754388.13154628128</v>
      </c>
      <c r="S1567" s="61">
        <f t="shared" si="327"/>
        <v>2.602846240395406E-2</v>
      </c>
    </row>
    <row r="1568" spans="1:19" x14ac:dyDescent="0.25">
      <c r="A1568" s="7">
        <v>43199</v>
      </c>
      <c r="B1568" s="8">
        <v>2791.88</v>
      </c>
      <c r="C1568">
        <f>+VLOOKUP($A1568,'USD X Barril WTI'!$A$6060:$B$8189,2,0)</f>
        <v>63.4</v>
      </c>
      <c r="D1568" s="36">
        <f>+IFERROR(VLOOKUP($A1568,'TASA INTERVENCIÓN'!$A$9:$B$4757,2,0),D1567)</f>
        <v>4.4999999999999998E-2</v>
      </c>
      <c r="E1568" s="52">
        <v>1.7500000000000002E-2</v>
      </c>
      <c r="F1568">
        <f t="shared" si="337"/>
        <v>2.7027027027026973E-2</v>
      </c>
      <c r="G1568">
        <f t="shared" si="338"/>
        <v>1.0065973997513422</v>
      </c>
      <c r="H1568" s="56">
        <f t="shared" si="328"/>
        <v>26.413380447543375</v>
      </c>
      <c r="I1568" s="55">
        <f t="shared" si="329"/>
        <v>2863.1259093128642</v>
      </c>
      <c r="J1568" s="33">
        <f t="shared" si="339"/>
        <v>2973.7588131546281</v>
      </c>
      <c r="K1568" s="34">
        <f t="shared" si="326"/>
        <v>181.87881315462801</v>
      </c>
      <c r="L1568" s="32">
        <f t="shared" si="330"/>
        <v>28983200</v>
      </c>
      <c r="M1568" s="32">
        <f t="shared" si="331"/>
        <v>29737588.131546281</v>
      </c>
      <c r="N1568" s="34">
        <f t="shared" si="332"/>
        <v>27918800</v>
      </c>
      <c r="O1568" s="34">
        <f t="shared" si="333"/>
        <v>754388.13154628128</v>
      </c>
      <c r="P1568" s="34">
        <f t="shared" si="334"/>
        <v>-1064400</v>
      </c>
      <c r="Q1568" s="60">
        <f t="shared" si="336"/>
        <v>-310011.86845371872</v>
      </c>
      <c r="R1568" s="60">
        <f t="shared" si="335"/>
        <v>754388.13154628128</v>
      </c>
      <c r="S1568" s="61">
        <f t="shared" si="327"/>
        <v>2.602846240395406E-2</v>
      </c>
    </row>
    <row r="1569" spans="1:19" x14ac:dyDescent="0.25">
      <c r="A1569" s="7">
        <v>43200</v>
      </c>
      <c r="B1569" s="9">
        <v>2781.95</v>
      </c>
      <c r="C1569">
        <f>+VLOOKUP($A1569,'USD X Barril WTI'!$A$6060:$B$8189,2,0)</f>
        <v>65.48</v>
      </c>
      <c r="D1569" s="36">
        <f>+IFERROR(VLOOKUP($A1569,'TASA INTERVENCIÓN'!$A$9:$B$4757,2,0),D1568)</f>
        <v>4.4999999999999998E-2</v>
      </c>
      <c r="E1569" s="52">
        <v>1.7500000000000002E-2</v>
      </c>
      <c r="F1569">
        <f t="shared" si="337"/>
        <v>2.7027027027026973E-2</v>
      </c>
      <c r="G1569">
        <f t="shared" si="338"/>
        <v>1.0065973997513422</v>
      </c>
      <c r="H1569" s="56">
        <f t="shared" si="328"/>
        <v>26.413380447543375</v>
      </c>
      <c r="I1569" s="55">
        <f t="shared" si="329"/>
        <v>2853.1303971333332</v>
      </c>
      <c r="J1569" s="33">
        <f t="shared" si="339"/>
        <v>2973.7588131546281</v>
      </c>
      <c r="K1569" s="34">
        <f t="shared" si="326"/>
        <v>191.8088131546283</v>
      </c>
      <c r="L1569" s="32">
        <f t="shared" si="330"/>
        <v>28983200</v>
      </c>
      <c r="M1569" s="32">
        <f t="shared" si="331"/>
        <v>29737588.131546281</v>
      </c>
      <c r="N1569" s="34">
        <f t="shared" si="332"/>
        <v>27819500</v>
      </c>
      <c r="O1569" s="34">
        <f t="shared" si="333"/>
        <v>754388.13154628128</v>
      </c>
      <c r="P1569" s="34">
        <f t="shared" si="334"/>
        <v>-1163700</v>
      </c>
      <c r="Q1569" s="60">
        <f t="shared" si="336"/>
        <v>-409311.86845371872</v>
      </c>
      <c r="R1569" s="60">
        <f t="shared" si="335"/>
        <v>754388.13154628128</v>
      </c>
      <c r="S1569" s="61">
        <f t="shared" si="327"/>
        <v>2.602846240395406E-2</v>
      </c>
    </row>
    <row r="1570" spans="1:19" x14ac:dyDescent="0.25">
      <c r="A1570" s="7">
        <v>43201</v>
      </c>
      <c r="B1570" s="8">
        <v>2767.82</v>
      </c>
      <c r="C1570">
        <f>+VLOOKUP($A1570,'USD X Barril WTI'!$A$6060:$B$8189,2,0)</f>
        <v>66.81</v>
      </c>
      <c r="D1570" s="36">
        <f>+IFERROR(VLOOKUP($A1570,'TASA INTERVENCIÓN'!$A$9:$B$4757,2,0),D1569)</f>
        <v>4.4999999999999998E-2</v>
      </c>
      <c r="E1570" s="52">
        <v>1.7500000000000002E-2</v>
      </c>
      <c r="F1570">
        <f t="shared" si="337"/>
        <v>2.7027027027026973E-2</v>
      </c>
      <c r="G1570">
        <f t="shared" si="338"/>
        <v>1.0065973997513422</v>
      </c>
      <c r="H1570" s="56">
        <f t="shared" si="328"/>
        <v>26.413380447543375</v>
      </c>
      <c r="I1570" s="55">
        <f t="shared" si="329"/>
        <v>2838.9071758748469</v>
      </c>
      <c r="J1570" s="33">
        <f t="shared" si="339"/>
        <v>2973.7588131546281</v>
      </c>
      <c r="K1570" s="34">
        <f t="shared" si="326"/>
        <v>205.93881315462795</v>
      </c>
      <c r="L1570" s="32">
        <f t="shared" si="330"/>
        <v>28983200</v>
      </c>
      <c r="M1570" s="32">
        <f t="shared" si="331"/>
        <v>29737588.131546281</v>
      </c>
      <c r="N1570" s="34">
        <f t="shared" si="332"/>
        <v>27678200</v>
      </c>
      <c r="O1570" s="34">
        <f t="shared" si="333"/>
        <v>754388.13154628128</v>
      </c>
      <c r="P1570" s="34">
        <f t="shared" si="334"/>
        <v>-1305000</v>
      </c>
      <c r="Q1570" s="60">
        <f t="shared" si="336"/>
        <v>-550611.86845371872</v>
      </c>
      <c r="R1570" s="60">
        <f t="shared" si="335"/>
        <v>754388.13154628128</v>
      </c>
      <c r="S1570" s="61">
        <f t="shared" si="327"/>
        <v>2.602846240395406E-2</v>
      </c>
    </row>
    <row r="1571" spans="1:19" x14ac:dyDescent="0.25">
      <c r="A1571" s="7">
        <v>43202</v>
      </c>
      <c r="B1571" s="9">
        <v>2733.24</v>
      </c>
      <c r="C1571">
        <f>+VLOOKUP($A1571,'USD X Barril WTI'!$A$6060:$B$8189,2,0)</f>
        <v>67.069999999999993</v>
      </c>
      <c r="D1571" s="36">
        <f>+IFERROR(VLOOKUP($A1571,'TASA INTERVENCIÓN'!$A$9:$B$4757,2,0),D1570)</f>
        <v>4.4999999999999998E-2</v>
      </c>
      <c r="E1571" s="52">
        <v>1.7500000000000002E-2</v>
      </c>
      <c r="F1571">
        <f t="shared" si="337"/>
        <v>2.7027027027026973E-2</v>
      </c>
      <c r="G1571">
        <f t="shared" si="338"/>
        <v>1.0065973997513422</v>
      </c>
      <c r="H1571" s="56">
        <f t="shared" si="328"/>
        <v>26.413380447543375</v>
      </c>
      <c r="I1571" s="55">
        <f t="shared" si="329"/>
        <v>2804.0990377914454</v>
      </c>
      <c r="J1571" s="33">
        <f t="shared" si="339"/>
        <v>2989.9340317083988</v>
      </c>
      <c r="K1571" s="34">
        <f t="shared" si="326"/>
        <v>256.69403170839905</v>
      </c>
      <c r="L1571" s="32">
        <f t="shared" si="330"/>
        <v>29143700</v>
      </c>
      <c r="M1571" s="32">
        <f t="shared" si="331"/>
        <v>29899340.317083988</v>
      </c>
      <c r="N1571" s="34">
        <f t="shared" si="332"/>
        <v>27332399.999999996</v>
      </c>
      <c r="O1571" s="34">
        <f t="shared" si="333"/>
        <v>755640.31708398834</v>
      </c>
      <c r="P1571" s="34">
        <f t="shared" si="334"/>
        <v>-1811300.0000000037</v>
      </c>
      <c r="Q1571" s="60">
        <f t="shared" si="336"/>
        <v>-1055659.6829160154</v>
      </c>
      <c r="R1571" s="60">
        <f t="shared" si="335"/>
        <v>755640.31708398834</v>
      </c>
      <c r="S1571" s="61">
        <f t="shared" si="327"/>
        <v>2.592808452886862E-2</v>
      </c>
    </row>
    <row r="1572" spans="1:19" x14ac:dyDescent="0.25">
      <c r="A1572" s="7">
        <v>43203</v>
      </c>
      <c r="B1572" s="8">
        <v>2710.03</v>
      </c>
      <c r="C1572">
        <f>+VLOOKUP($A1572,'USD X Barril WTI'!$A$6060:$B$8189,2,0)</f>
        <v>67.349999999999994</v>
      </c>
      <c r="D1572" s="36">
        <f>+IFERROR(VLOOKUP($A1572,'TASA INTERVENCIÓN'!$A$9:$B$4757,2,0),D1571)</f>
        <v>4.4999999999999998E-2</v>
      </c>
      <c r="E1572" s="52">
        <v>1.7500000000000002E-2</v>
      </c>
      <c r="F1572">
        <f t="shared" si="337"/>
        <v>2.7027027027026973E-2</v>
      </c>
      <c r="G1572">
        <f t="shared" si="338"/>
        <v>1.0065973997513422</v>
      </c>
      <c r="H1572" s="56">
        <f t="shared" si="328"/>
        <v>26.413380447543375</v>
      </c>
      <c r="I1572" s="55">
        <f t="shared" si="329"/>
        <v>2780.7359121432169</v>
      </c>
      <c r="J1572" s="33">
        <f t="shared" si="339"/>
        <v>2971.1082944757236</v>
      </c>
      <c r="K1572" s="34">
        <f t="shared" si="326"/>
        <v>261.0782944757234</v>
      </c>
      <c r="L1572" s="32">
        <f t="shared" si="330"/>
        <v>28956900</v>
      </c>
      <c r="M1572" s="32">
        <f t="shared" si="331"/>
        <v>29711082.944757234</v>
      </c>
      <c r="N1572" s="34">
        <f t="shared" si="332"/>
        <v>27100300.000000004</v>
      </c>
      <c r="O1572" s="34">
        <f t="shared" si="333"/>
        <v>754182.94475723431</v>
      </c>
      <c r="P1572" s="34">
        <f t="shared" si="334"/>
        <v>-1856599.9999999963</v>
      </c>
      <c r="Q1572" s="60">
        <f t="shared" si="336"/>
        <v>-1102417.055242762</v>
      </c>
      <c r="R1572" s="60">
        <f t="shared" si="335"/>
        <v>754182.94475723431</v>
      </c>
      <c r="S1572" s="61">
        <f t="shared" si="327"/>
        <v>2.6045016723379725E-2</v>
      </c>
    </row>
    <row r="1573" spans="1:19" x14ac:dyDescent="0.25">
      <c r="A1573" s="7">
        <v>43204</v>
      </c>
      <c r="B1573" s="9">
        <v>2705.34</v>
      </c>
      <c r="C1573" t="e">
        <f>+VLOOKUP($A1573,'USD X Barril WTI'!$A$6060:$B$8189,2,0)</f>
        <v>#N/A</v>
      </c>
      <c r="D1573" s="36">
        <f>+IFERROR(VLOOKUP($A1573,'TASA INTERVENCIÓN'!$A$9:$B$4757,2,0),D1572)</f>
        <v>4.4999999999999998E-2</v>
      </c>
      <c r="E1573" s="52">
        <v>1.7500000000000002E-2</v>
      </c>
      <c r="F1573">
        <f t="shared" si="337"/>
        <v>2.7027027027026973E-2</v>
      </c>
      <c r="G1573">
        <f t="shared" si="338"/>
        <v>1.0065973997513422</v>
      </c>
      <c r="H1573" s="56">
        <f t="shared" si="328"/>
        <v>26.413380447543375</v>
      </c>
      <c r="I1573" s="55">
        <f t="shared" si="329"/>
        <v>2776.0149703383831</v>
      </c>
      <c r="J1573" s="33">
        <f t="shared" si="339"/>
        <v>2940.9750212820941</v>
      </c>
      <c r="K1573" s="34">
        <f t="shared" ref="K1573:K1636" si="340">+J1573-B1573</f>
        <v>235.63502128209393</v>
      </c>
      <c r="L1573" s="32">
        <f t="shared" si="330"/>
        <v>28657900</v>
      </c>
      <c r="M1573" s="32">
        <f t="shared" si="331"/>
        <v>29409750.21282094</v>
      </c>
      <c r="N1573" s="34">
        <f t="shared" si="332"/>
        <v>27053400</v>
      </c>
      <c r="O1573" s="34">
        <f t="shared" si="333"/>
        <v>751850.21282093972</v>
      </c>
      <c r="P1573" s="34">
        <f t="shared" si="334"/>
        <v>-1604500</v>
      </c>
      <c r="Q1573" s="60">
        <f t="shared" si="336"/>
        <v>-852649.78717906028</v>
      </c>
      <c r="R1573" s="60">
        <f t="shared" si="335"/>
        <v>751850.21282093972</v>
      </c>
      <c r="S1573" s="61">
        <f t="shared" ref="S1573:S1636" si="341">+R1573/L1573</f>
        <v>2.6235356143364995E-2</v>
      </c>
    </row>
    <row r="1574" spans="1:19" x14ac:dyDescent="0.25">
      <c r="A1574" s="7">
        <v>43205</v>
      </c>
      <c r="B1574" s="8">
        <v>2705.34</v>
      </c>
      <c r="C1574" t="e">
        <f>+VLOOKUP($A1574,'USD X Barril WTI'!$A$6060:$B$8189,2,0)</f>
        <v>#N/A</v>
      </c>
      <c r="D1574" s="36">
        <f>+IFERROR(VLOOKUP($A1574,'TASA INTERVENCIÓN'!$A$9:$B$4757,2,0),D1573)</f>
        <v>4.4999999999999998E-2</v>
      </c>
      <c r="E1574" s="52">
        <v>1.7500000000000002E-2</v>
      </c>
      <c r="F1574">
        <f t="shared" si="337"/>
        <v>2.7027027027026973E-2</v>
      </c>
      <c r="G1574">
        <f t="shared" si="338"/>
        <v>1.0065973997513422</v>
      </c>
      <c r="H1574" s="56">
        <f t="shared" ref="H1574:H1637" si="342">+_xlfn.STDEV.S(A1484:A1574)</f>
        <v>26.413380447543375</v>
      </c>
      <c r="I1574" s="55">
        <f t="shared" ref="I1574:I1637" si="343">+(B1574*G1574)+($B$1644*H1574)</f>
        <v>2776.0149703383831</v>
      </c>
      <c r="J1574" s="33">
        <f t="shared" si="339"/>
        <v>2930.9675496161162</v>
      </c>
      <c r="K1574" s="34">
        <f t="shared" si="340"/>
        <v>225.62754961611608</v>
      </c>
      <c r="L1574" s="32">
        <f t="shared" ref="L1574:L1637" si="344">+$L$99*B1482</f>
        <v>28558600</v>
      </c>
      <c r="M1574" s="32">
        <f t="shared" ref="M1574:M1637" si="345">+($L$99*I1482)</f>
        <v>29309675.496161163</v>
      </c>
      <c r="N1574" s="34">
        <f t="shared" ref="N1574:N1637" si="346">+$L$99*B1574</f>
        <v>27053400</v>
      </c>
      <c r="O1574" s="34">
        <f t="shared" ref="O1574:O1637" si="347">+M1574-L1574</f>
        <v>751075.49616116285</v>
      </c>
      <c r="P1574" s="34">
        <f t="shared" ref="P1574:P1637" si="348">+N1574-L1574</f>
        <v>-1505200</v>
      </c>
      <c r="Q1574" s="60">
        <f t="shared" si="336"/>
        <v>-754124.50383883715</v>
      </c>
      <c r="R1574" s="60">
        <f t="shared" ref="R1574:R1637" si="349">+M1574-L1574</f>
        <v>751075.49616116285</v>
      </c>
      <c r="S1574" s="61">
        <f t="shared" si="341"/>
        <v>2.6299450819058458E-2</v>
      </c>
    </row>
    <row r="1575" spans="1:19" x14ac:dyDescent="0.25">
      <c r="A1575" s="7">
        <v>43206</v>
      </c>
      <c r="B1575" s="9">
        <v>2705.34</v>
      </c>
      <c r="C1575">
        <f>+VLOOKUP($A1575,'USD X Barril WTI'!$A$6060:$B$8189,2,0)</f>
        <v>66.23</v>
      </c>
      <c r="D1575" s="36">
        <f>+IFERROR(VLOOKUP($A1575,'TASA INTERVENCIÓN'!$A$9:$B$4757,2,0),D1574)</f>
        <v>4.4999999999999998E-2</v>
      </c>
      <c r="E1575" s="52">
        <v>1.7500000000000002E-2</v>
      </c>
      <c r="F1575">
        <f t="shared" si="337"/>
        <v>2.7027027027026973E-2</v>
      </c>
      <c r="G1575">
        <f t="shared" si="338"/>
        <v>1.0065973997513422</v>
      </c>
      <c r="H1575" s="56">
        <f t="shared" si="342"/>
        <v>26.413380447543375</v>
      </c>
      <c r="I1575" s="55">
        <f t="shared" si="343"/>
        <v>2776.0149703383831</v>
      </c>
      <c r="J1575" s="33">
        <f t="shared" si="339"/>
        <v>2930.9675496161162</v>
      </c>
      <c r="K1575" s="34">
        <f t="shared" si="340"/>
        <v>225.62754961611608</v>
      </c>
      <c r="L1575" s="32">
        <f t="shared" si="344"/>
        <v>28558600</v>
      </c>
      <c r="M1575" s="32">
        <f t="shared" si="345"/>
        <v>29309675.496161163</v>
      </c>
      <c r="N1575" s="34">
        <f t="shared" si="346"/>
        <v>27053400</v>
      </c>
      <c r="O1575" s="34">
        <f t="shared" si="347"/>
        <v>751075.49616116285</v>
      </c>
      <c r="P1575" s="34">
        <f t="shared" si="348"/>
        <v>-1505200</v>
      </c>
      <c r="Q1575" s="60">
        <f t="shared" si="336"/>
        <v>-754124.50383883715</v>
      </c>
      <c r="R1575" s="60">
        <f t="shared" si="349"/>
        <v>751075.49616116285</v>
      </c>
      <c r="S1575" s="61">
        <f t="shared" si="341"/>
        <v>2.6299450819058458E-2</v>
      </c>
    </row>
    <row r="1576" spans="1:19" x14ac:dyDescent="0.25">
      <c r="A1576" s="7">
        <v>43207</v>
      </c>
      <c r="B1576" s="8">
        <v>2726.47</v>
      </c>
      <c r="C1576">
        <f>+VLOOKUP($A1576,'USD X Barril WTI'!$A$6060:$B$8189,2,0)</f>
        <v>66.5</v>
      </c>
      <c r="D1576" s="36">
        <f>+IFERROR(VLOOKUP($A1576,'TASA INTERVENCIÓN'!$A$9:$B$4757,2,0),D1575)</f>
        <v>4.4999999999999998E-2</v>
      </c>
      <c r="E1576" s="52">
        <v>1.7500000000000002E-2</v>
      </c>
      <c r="F1576">
        <f t="shared" si="337"/>
        <v>2.7027027027026973E-2</v>
      </c>
      <c r="G1576">
        <f t="shared" si="338"/>
        <v>1.0065973997513422</v>
      </c>
      <c r="H1576" s="56">
        <f t="shared" si="342"/>
        <v>26.413380447543375</v>
      </c>
      <c r="I1576" s="55">
        <f t="shared" si="343"/>
        <v>2797.2843733951286</v>
      </c>
      <c r="J1576" s="33">
        <f t="shared" si="339"/>
        <v>2930.9675496161162</v>
      </c>
      <c r="K1576" s="34">
        <f t="shared" si="340"/>
        <v>204.49754961611643</v>
      </c>
      <c r="L1576" s="32">
        <f t="shared" si="344"/>
        <v>28558600</v>
      </c>
      <c r="M1576" s="32">
        <f t="shared" si="345"/>
        <v>29309675.496161163</v>
      </c>
      <c r="N1576" s="34">
        <f t="shared" si="346"/>
        <v>27264699.999999996</v>
      </c>
      <c r="O1576" s="34">
        <f t="shared" si="347"/>
        <v>751075.49616116285</v>
      </c>
      <c r="P1576" s="34">
        <f t="shared" si="348"/>
        <v>-1293900.0000000037</v>
      </c>
      <c r="Q1576" s="60">
        <f t="shared" si="336"/>
        <v>-542824.50383884087</v>
      </c>
      <c r="R1576" s="60">
        <f t="shared" si="349"/>
        <v>751075.49616116285</v>
      </c>
      <c r="S1576" s="61">
        <f t="shared" si="341"/>
        <v>2.6299450819058458E-2</v>
      </c>
    </row>
    <row r="1577" spans="1:19" x14ac:dyDescent="0.25">
      <c r="A1577" s="7">
        <v>43208</v>
      </c>
      <c r="B1577" s="9">
        <v>2725.66</v>
      </c>
      <c r="C1577">
        <f>+VLOOKUP($A1577,'USD X Barril WTI'!$A$6060:$B$8189,2,0)</f>
        <v>68.44</v>
      </c>
      <c r="D1577" s="36">
        <f>+IFERROR(VLOOKUP($A1577,'TASA INTERVENCIÓN'!$A$9:$B$4757,2,0),D1576)</f>
        <v>4.4999999999999998E-2</v>
      </c>
      <c r="E1577" s="52">
        <v>1.7500000000000002E-2</v>
      </c>
      <c r="F1577">
        <f t="shared" si="337"/>
        <v>2.7027027027026973E-2</v>
      </c>
      <c r="G1577">
        <f t="shared" si="338"/>
        <v>1.0065973997513422</v>
      </c>
      <c r="H1577" s="56">
        <f t="shared" si="342"/>
        <v>26.413380447543375</v>
      </c>
      <c r="I1577" s="55">
        <f t="shared" si="343"/>
        <v>2796.4690295013302</v>
      </c>
      <c r="J1577" s="33">
        <f t="shared" si="339"/>
        <v>2930.9675496161162</v>
      </c>
      <c r="K1577" s="34">
        <f t="shared" si="340"/>
        <v>205.30754961611638</v>
      </c>
      <c r="L1577" s="32">
        <f t="shared" si="344"/>
        <v>28558600</v>
      </c>
      <c r="M1577" s="32">
        <f t="shared" si="345"/>
        <v>29309675.496161163</v>
      </c>
      <c r="N1577" s="34">
        <f t="shared" si="346"/>
        <v>27256600</v>
      </c>
      <c r="O1577" s="34">
        <f t="shared" si="347"/>
        <v>751075.49616116285</v>
      </c>
      <c r="P1577" s="34">
        <f t="shared" si="348"/>
        <v>-1302000</v>
      </c>
      <c r="Q1577" s="60">
        <f t="shared" si="336"/>
        <v>-550924.50383883715</v>
      </c>
      <c r="R1577" s="60">
        <f t="shared" si="349"/>
        <v>751075.49616116285</v>
      </c>
      <c r="S1577" s="61">
        <f t="shared" si="341"/>
        <v>2.6299450819058458E-2</v>
      </c>
    </row>
    <row r="1578" spans="1:19" x14ac:dyDescent="0.25">
      <c r="A1578" s="7">
        <v>43209</v>
      </c>
      <c r="B1578" s="8">
        <v>2705.64</v>
      </c>
      <c r="C1578">
        <f>+VLOOKUP($A1578,'USD X Barril WTI'!$A$6060:$B$8189,2,0)</f>
        <v>68.3</v>
      </c>
      <c r="D1578" s="36">
        <f>+IFERROR(VLOOKUP($A1578,'TASA INTERVENCIÓN'!$A$9:$B$4757,2,0),D1577)</f>
        <v>4.4999999999999998E-2</v>
      </c>
      <c r="E1578" s="52">
        <v>1.7500000000000002E-2</v>
      </c>
      <c r="F1578">
        <f t="shared" si="337"/>
        <v>2.7027027027026973E-2</v>
      </c>
      <c r="G1578">
        <f t="shared" si="338"/>
        <v>1.0065973997513422</v>
      </c>
      <c r="H1578" s="56">
        <f t="shared" si="342"/>
        <v>26.413380447543375</v>
      </c>
      <c r="I1578" s="55">
        <f t="shared" si="343"/>
        <v>2776.3169495583084</v>
      </c>
      <c r="J1578" s="33">
        <f t="shared" si="339"/>
        <v>2943.232497267169</v>
      </c>
      <c r="K1578" s="34">
        <f t="shared" si="340"/>
        <v>237.59249726716916</v>
      </c>
      <c r="L1578" s="32">
        <f t="shared" si="344"/>
        <v>28680300.000000004</v>
      </c>
      <c r="M1578" s="32">
        <f t="shared" si="345"/>
        <v>29432324.972671691</v>
      </c>
      <c r="N1578" s="34">
        <f t="shared" si="346"/>
        <v>27056400</v>
      </c>
      <c r="O1578" s="34">
        <f t="shared" si="347"/>
        <v>752024.9726716876</v>
      </c>
      <c r="P1578" s="34">
        <f t="shared" si="348"/>
        <v>-1623900.0000000037</v>
      </c>
      <c r="Q1578" s="60">
        <f t="shared" si="336"/>
        <v>-871875.02732831612</v>
      </c>
      <c r="R1578" s="60">
        <f t="shared" si="349"/>
        <v>752024.9726716876</v>
      </c>
      <c r="S1578" s="61">
        <f t="shared" si="341"/>
        <v>2.6220959078938767E-2</v>
      </c>
    </row>
    <row r="1579" spans="1:19" x14ac:dyDescent="0.25">
      <c r="A1579" s="7">
        <v>43210</v>
      </c>
      <c r="B1579" s="9">
        <v>2724.47</v>
      </c>
      <c r="C1579">
        <f>+VLOOKUP($A1579,'USD X Barril WTI'!$A$6060:$B$8189,2,0)</f>
        <v>68.260000000000005</v>
      </c>
      <c r="D1579" s="36">
        <f>+IFERROR(VLOOKUP($A1579,'TASA INTERVENCIÓN'!$A$9:$B$4757,2,0),D1578)</f>
        <v>4.4999999999999998E-2</v>
      </c>
      <c r="E1579" s="52">
        <v>1.7500000000000002E-2</v>
      </c>
      <c r="F1579">
        <f t="shared" si="337"/>
        <v>2.7027027027026973E-2</v>
      </c>
      <c r="G1579">
        <f t="shared" si="338"/>
        <v>1.0065973997513422</v>
      </c>
      <c r="H1579" s="56">
        <f t="shared" si="342"/>
        <v>26.413380447543375</v>
      </c>
      <c r="I1579" s="55">
        <f t="shared" si="343"/>
        <v>2795.2711785956258</v>
      </c>
      <c r="J1579" s="33">
        <f t="shared" si="339"/>
        <v>2926.2006472012044</v>
      </c>
      <c r="K1579" s="34">
        <f t="shared" si="340"/>
        <v>201.73064720120465</v>
      </c>
      <c r="L1579" s="32">
        <f t="shared" si="344"/>
        <v>28511300</v>
      </c>
      <c r="M1579" s="32">
        <f t="shared" si="345"/>
        <v>29262006.472012043</v>
      </c>
      <c r="N1579" s="34">
        <f t="shared" si="346"/>
        <v>27244699.999999996</v>
      </c>
      <c r="O1579" s="34">
        <f t="shared" si="347"/>
        <v>750706.472012043</v>
      </c>
      <c r="P1579" s="34">
        <f t="shared" si="348"/>
        <v>-1266600.0000000037</v>
      </c>
      <c r="Q1579" s="60">
        <f t="shared" si="336"/>
        <v>-515893.52798796073</v>
      </c>
      <c r="R1579" s="60">
        <f t="shared" si="349"/>
        <v>750706.472012043</v>
      </c>
      <c r="S1579" s="61">
        <f t="shared" si="341"/>
        <v>2.6330138296466417E-2</v>
      </c>
    </row>
    <row r="1580" spans="1:19" x14ac:dyDescent="0.25">
      <c r="A1580" s="7">
        <v>43211</v>
      </c>
      <c r="B1580" s="8">
        <v>2757.96</v>
      </c>
      <c r="C1580" t="e">
        <f>+VLOOKUP($A1580,'USD X Barril WTI'!$A$6060:$B$8189,2,0)</f>
        <v>#N/A</v>
      </c>
      <c r="D1580" s="36">
        <f>+IFERROR(VLOOKUP($A1580,'TASA INTERVENCIÓN'!$A$9:$B$4757,2,0),D1579)</f>
        <v>4.4999999999999998E-2</v>
      </c>
      <c r="E1580" s="52">
        <v>1.7500000000000002E-2</v>
      </c>
      <c r="F1580">
        <f t="shared" si="337"/>
        <v>2.7027027027026973E-2</v>
      </c>
      <c r="G1580">
        <f t="shared" si="338"/>
        <v>1.0065973997513422</v>
      </c>
      <c r="H1580" s="56">
        <f t="shared" si="342"/>
        <v>26.413380447543375</v>
      </c>
      <c r="I1580" s="55">
        <f t="shared" si="343"/>
        <v>2828.9821255132988</v>
      </c>
      <c r="J1580" s="33">
        <f t="shared" si="339"/>
        <v>2911.8092377963535</v>
      </c>
      <c r="K1580" s="34">
        <f t="shared" si="340"/>
        <v>153.84923779635346</v>
      </c>
      <c r="L1580" s="32">
        <f t="shared" si="344"/>
        <v>28368500</v>
      </c>
      <c r="M1580" s="32">
        <f t="shared" si="345"/>
        <v>29118092.377963535</v>
      </c>
      <c r="N1580" s="34">
        <f t="shared" si="346"/>
        <v>27579600</v>
      </c>
      <c r="O1580" s="34">
        <f t="shared" si="347"/>
        <v>749592.37796353549</v>
      </c>
      <c r="P1580" s="34">
        <f t="shared" si="348"/>
        <v>-788900</v>
      </c>
      <c r="Q1580" s="60">
        <f t="shared" ref="Q1580:Q1641" si="350">+IF(P1580&gt;0,M1580-L1580,O1580+P1580)</f>
        <v>-39307.622036464512</v>
      </c>
      <c r="R1580" s="60">
        <f t="shared" si="349"/>
        <v>749592.37796353549</v>
      </c>
      <c r="S1580" s="61">
        <f t="shared" si="341"/>
        <v>2.6423405466046337E-2</v>
      </c>
    </row>
    <row r="1581" spans="1:19" x14ac:dyDescent="0.25">
      <c r="A1581" s="7">
        <v>43212</v>
      </c>
      <c r="B1581" s="9">
        <v>2757.96</v>
      </c>
      <c r="C1581" t="e">
        <f>+VLOOKUP($A1581,'USD X Barril WTI'!$A$6060:$B$8189,2,0)</f>
        <v>#N/A</v>
      </c>
      <c r="D1581" s="36">
        <f>+IFERROR(VLOOKUP($A1581,'TASA INTERVENCIÓN'!$A$9:$B$4757,2,0),D1580)</f>
        <v>4.4999999999999998E-2</v>
      </c>
      <c r="E1581" s="52">
        <v>1.7500000000000002E-2</v>
      </c>
      <c r="F1581">
        <f t="shared" si="337"/>
        <v>2.7027027027026973E-2</v>
      </c>
      <c r="G1581">
        <f t="shared" si="338"/>
        <v>1.0065973997513422</v>
      </c>
      <c r="H1581" s="56">
        <f t="shared" si="342"/>
        <v>26.413380447543375</v>
      </c>
      <c r="I1581" s="55">
        <f t="shared" si="343"/>
        <v>2828.9821255132988</v>
      </c>
      <c r="J1581" s="33">
        <f t="shared" si="339"/>
        <v>2926.8254843042159</v>
      </c>
      <c r="K1581" s="34">
        <f t="shared" si="340"/>
        <v>168.8654843042159</v>
      </c>
      <c r="L1581" s="32">
        <f t="shared" si="344"/>
        <v>28517500</v>
      </c>
      <c r="M1581" s="32">
        <f t="shared" si="345"/>
        <v>29268254.843042158</v>
      </c>
      <c r="N1581" s="34">
        <f t="shared" si="346"/>
        <v>27579600</v>
      </c>
      <c r="O1581" s="34">
        <f t="shared" si="347"/>
        <v>750754.84304215759</v>
      </c>
      <c r="P1581" s="34">
        <f t="shared" si="348"/>
        <v>-937900</v>
      </c>
      <c r="Q1581" s="60">
        <f t="shared" si="350"/>
        <v>-187145.15695784241</v>
      </c>
      <c r="R1581" s="60">
        <f t="shared" si="349"/>
        <v>750754.84304215759</v>
      </c>
      <c r="S1581" s="61">
        <f t="shared" si="341"/>
        <v>2.6326110039174459E-2</v>
      </c>
    </row>
    <row r="1582" spans="1:19" x14ac:dyDescent="0.25">
      <c r="A1582" s="7">
        <v>43213</v>
      </c>
      <c r="B1582" s="8">
        <v>2757.96</v>
      </c>
      <c r="C1582">
        <f>+VLOOKUP($A1582,'USD X Barril WTI'!$A$6060:$B$8189,2,0)</f>
        <v>67.61</v>
      </c>
      <c r="D1582" s="36">
        <f>+IFERROR(VLOOKUP($A1582,'TASA INTERVENCIÓN'!$A$9:$B$4757,2,0),D1581)</f>
        <v>4.4999999999999998E-2</v>
      </c>
      <c r="E1582" s="52">
        <v>1.7500000000000002E-2</v>
      </c>
      <c r="F1582">
        <f t="shared" si="337"/>
        <v>2.7027027027026973E-2</v>
      </c>
      <c r="G1582">
        <f t="shared" si="338"/>
        <v>1.0065973997513422</v>
      </c>
      <c r="H1582" s="56">
        <f t="shared" si="342"/>
        <v>26.413380447543375</v>
      </c>
      <c r="I1582" s="55">
        <f t="shared" si="343"/>
        <v>2828.9821255132988</v>
      </c>
      <c r="J1582" s="33">
        <f t="shared" si="339"/>
        <v>2926.8254843042159</v>
      </c>
      <c r="K1582" s="34">
        <f t="shared" si="340"/>
        <v>168.8654843042159</v>
      </c>
      <c r="L1582" s="32">
        <f t="shared" si="344"/>
        <v>28517500</v>
      </c>
      <c r="M1582" s="32">
        <f t="shared" si="345"/>
        <v>29268254.843042158</v>
      </c>
      <c r="N1582" s="34">
        <f t="shared" si="346"/>
        <v>27579600</v>
      </c>
      <c r="O1582" s="34">
        <f t="shared" si="347"/>
        <v>750754.84304215759</v>
      </c>
      <c r="P1582" s="34">
        <f t="shared" si="348"/>
        <v>-937900</v>
      </c>
      <c r="Q1582" s="60">
        <f t="shared" si="350"/>
        <v>-187145.15695784241</v>
      </c>
      <c r="R1582" s="60">
        <f t="shared" si="349"/>
        <v>750754.84304215759</v>
      </c>
      <c r="S1582" s="61">
        <f t="shared" si="341"/>
        <v>2.6326110039174459E-2</v>
      </c>
    </row>
    <row r="1583" spans="1:19" x14ac:dyDescent="0.25">
      <c r="A1583" s="7">
        <v>43214</v>
      </c>
      <c r="B1583" s="9">
        <v>2799.45</v>
      </c>
      <c r="C1583">
        <f>+VLOOKUP($A1583,'USD X Barril WTI'!$A$6060:$B$8189,2,0)</f>
        <v>67.66</v>
      </c>
      <c r="D1583" s="36">
        <f>+IFERROR(VLOOKUP($A1583,'TASA INTERVENCIÓN'!$A$9:$B$4757,2,0),D1582)</f>
        <v>4.4999999999999998E-2</v>
      </c>
      <c r="E1583" s="52">
        <v>1.7500000000000002E-2</v>
      </c>
      <c r="F1583">
        <f t="shared" si="337"/>
        <v>2.7027027027026973E-2</v>
      </c>
      <c r="G1583">
        <f t="shared" si="338"/>
        <v>1.0065973997513422</v>
      </c>
      <c r="H1583" s="56">
        <f t="shared" si="342"/>
        <v>26.413380447543375</v>
      </c>
      <c r="I1583" s="55">
        <f t="shared" si="343"/>
        <v>2870.7458516289817</v>
      </c>
      <c r="J1583" s="33">
        <f t="shared" si="339"/>
        <v>2926.8254843042159</v>
      </c>
      <c r="K1583" s="34">
        <f t="shared" si="340"/>
        <v>127.37548430421612</v>
      </c>
      <c r="L1583" s="32">
        <f t="shared" si="344"/>
        <v>28517500</v>
      </c>
      <c r="M1583" s="32">
        <f t="shared" si="345"/>
        <v>29268254.843042158</v>
      </c>
      <c r="N1583" s="34">
        <f t="shared" si="346"/>
        <v>27994500</v>
      </c>
      <c r="O1583" s="34">
        <f t="shared" si="347"/>
        <v>750754.84304215759</v>
      </c>
      <c r="P1583" s="34">
        <f t="shared" si="348"/>
        <v>-523000</v>
      </c>
      <c r="Q1583" s="60">
        <f t="shared" si="350"/>
        <v>227754.84304215759</v>
      </c>
      <c r="R1583" s="60">
        <f t="shared" si="349"/>
        <v>750754.84304215759</v>
      </c>
      <c r="S1583" s="61">
        <f t="shared" si="341"/>
        <v>2.6326110039174459E-2</v>
      </c>
    </row>
    <row r="1584" spans="1:19" x14ac:dyDescent="0.25">
      <c r="A1584" s="7">
        <v>43215</v>
      </c>
      <c r="B1584" s="8">
        <v>2785.22</v>
      </c>
      <c r="C1584">
        <f>+VLOOKUP($A1584,'USD X Barril WTI'!$A$6060:$B$8189,2,0)</f>
        <v>68</v>
      </c>
      <c r="D1584" s="36">
        <f>+IFERROR(VLOOKUP($A1584,'TASA INTERVENCIÓN'!$A$9:$B$4757,2,0),D1583)</f>
        <v>4.4999999999999998E-2</v>
      </c>
      <c r="E1584" s="52">
        <v>1.7500000000000002E-2</v>
      </c>
      <c r="F1584">
        <f t="shared" si="337"/>
        <v>2.7027027027026973E-2</v>
      </c>
      <c r="G1584">
        <f t="shared" si="338"/>
        <v>1.0065973997513422</v>
      </c>
      <c r="H1584" s="56">
        <f t="shared" si="342"/>
        <v>26.413380447543375</v>
      </c>
      <c r="I1584" s="55">
        <f t="shared" si="343"/>
        <v>2856.4219706305198</v>
      </c>
      <c r="J1584" s="33">
        <f t="shared" si="339"/>
        <v>2929.2945986628911</v>
      </c>
      <c r="K1584" s="34">
        <f t="shared" si="340"/>
        <v>144.07459866289128</v>
      </c>
      <c r="L1584" s="32">
        <f t="shared" si="344"/>
        <v>28542000</v>
      </c>
      <c r="M1584" s="32">
        <f t="shared" si="345"/>
        <v>29292945.986628912</v>
      </c>
      <c r="N1584" s="34">
        <f t="shared" si="346"/>
        <v>27852199.999999996</v>
      </c>
      <c r="O1584" s="34">
        <f t="shared" si="347"/>
        <v>750945.98662891239</v>
      </c>
      <c r="P1584" s="34">
        <f t="shared" si="348"/>
        <v>-689800.00000000373</v>
      </c>
      <c r="Q1584" s="60">
        <f t="shared" si="350"/>
        <v>61145.986628908664</v>
      </c>
      <c r="R1584" s="60">
        <f t="shared" si="349"/>
        <v>750945.98662891239</v>
      </c>
      <c r="S1584" s="61">
        <f t="shared" si="341"/>
        <v>2.6310209047330686E-2</v>
      </c>
    </row>
    <row r="1585" spans="1:19" x14ac:dyDescent="0.25">
      <c r="A1585" s="7">
        <v>43216</v>
      </c>
      <c r="B1585" s="9">
        <v>2820.29</v>
      </c>
      <c r="C1585">
        <f>+VLOOKUP($A1585,'USD X Barril WTI'!$A$6060:$B$8189,2,0)</f>
        <v>68.180000000000007</v>
      </c>
      <c r="D1585" s="36">
        <f>+IFERROR(VLOOKUP($A1585,'TASA INTERVENCIÓN'!$A$9:$B$4757,2,0),D1584)</f>
        <v>4.4999999999999998E-2</v>
      </c>
      <c r="E1585" s="52">
        <v>1.7500000000000002E-2</v>
      </c>
      <c r="F1585">
        <f t="shared" si="337"/>
        <v>2.7027027027026973E-2</v>
      </c>
      <c r="G1585">
        <f t="shared" si="338"/>
        <v>1.0065973997513422</v>
      </c>
      <c r="H1585" s="56">
        <f t="shared" si="342"/>
        <v>26.413380447543375</v>
      </c>
      <c r="I1585" s="55">
        <f t="shared" si="343"/>
        <v>2891.7233414397997</v>
      </c>
      <c r="J1585" s="33">
        <f t="shared" si="339"/>
        <v>2933.6281463128112</v>
      </c>
      <c r="K1585" s="34">
        <f t="shared" si="340"/>
        <v>113.3381463128112</v>
      </c>
      <c r="L1585" s="32">
        <f t="shared" si="344"/>
        <v>28585000</v>
      </c>
      <c r="M1585" s="32">
        <f t="shared" si="345"/>
        <v>29336281.463128112</v>
      </c>
      <c r="N1585" s="34">
        <f t="shared" si="346"/>
        <v>28202900</v>
      </c>
      <c r="O1585" s="34">
        <f t="shared" si="347"/>
        <v>751281.46312811226</v>
      </c>
      <c r="P1585" s="34">
        <f t="shared" si="348"/>
        <v>-382100</v>
      </c>
      <c r="Q1585" s="60">
        <f t="shared" si="350"/>
        <v>369181.46312811226</v>
      </c>
      <c r="R1585" s="60">
        <f t="shared" si="349"/>
        <v>751281.46312811226</v>
      </c>
      <c r="S1585" s="61">
        <f t="shared" si="341"/>
        <v>2.6282367085118497E-2</v>
      </c>
    </row>
    <row r="1586" spans="1:19" x14ac:dyDescent="0.25">
      <c r="A1586" s="7">
        <v>43217</v>
      </c>
      <c r="B1586" s="8">
        <v>2812.83</v>
      </c>
      <c r="C1586">
        <f>+VLOOKUP($A1586,'USD X Barril WTI'!$A$6060:$B$8189,2,0)</f>
        <v>68.11</v>
      </c>
      <c r="D1586" s="36">
        <f>+IFERROR(VLOOKUP($A1586,'TASA INTERVENCIÓN'!$A$9:$B$4757,2,0),D1585)</f>
        <v>4.4999999999999998E-2</v>
      </c>
      <c r="E1586" s="52">
        <v>1.7500000000000002E-2</v>
      </c>
      <c r="F1586">
        <f t="shared" si="337"/>
        <v>2.7027027027026973E-2</v>
      </c>
      <c r="G1586">
        <f t="shared" si="338"/>
        <v>1.0065973997513422</v>
      </c>
      <c r="H1586" s="56">
        <f t="shared" si="342"/>
        <v>26.413380447543375</v>
      </c>
      <c r="I1586" s="55">
        <f t="shared" si="343"/>
        <v>2884.2141248376547</v>
      </c>
      <c r="J1586" s="33">
        <f t="shared" si="339"/>
        <v>2895.3619127622392</v>
      </c>
      <c r="K1586" s="34">
        <f t="shared" si="340"/>
        <v>82.531912762239244</v>
      </c>
      <c r="L1586" s="32">
        <f t="shared" si="344"/>
        <v>28205300.000000004</v>
      </c>
      <c r="M1586" s="32">
        <f t="shared" si="345"/>
        <v>28953619.127622392</v>
      </c>
      <c r="N1586" s="34">
        <f t="shared" si="346"/>
        <v>28128300</v>
      </c>
      <c r="O1586" s="34">
        <f t="shared" si="347"/>
        <v>748319.1276223883</v>
      </c>
      <c r="P1586" s="34">
        <f t="shared" si="348"/>
        <v>-77000.000000003725</v>
      </c>
      <c r="Q1586" s="60">
        <f t="shared" si="350"/>
        <v>671319.12762238458</v>
      </c>
      <c r="R1586" s="60">
        <f t="shared" si="349"/>
        <v>748319.1276223883</v>
      </c>
      <c r="S1586" s="61">
        <f t="shared" si="341"/>
        <v>2.6531152925953216E-2</v>
      </c>
    </row>
    <row r="1587" spans="1:19" x14ac:dyDescent="0.25">
      <c r="A1587" s="7">
        <v>43218</v>
      </c>
      <c r="B1587" s="9">
        <v>2806.28</v>
      </c>
      <c r="C1587" t="e">
        <f>+VLOOKUP($A1587,'USD X Barril WTI'!$A$6060:$B$8189,2,0)</f>
        <v>#N/A</v>
      </c>
      <c r="D1587" s="36">
        <f>+IFERROR(VLOOKUP($A1587,'TASA INTERVENCIÓN'!$A$9:$B$4757,2,0),D1586)</f>
        <v>4.4999999999999998E-2</v>
      </c>
      <c r="E1587" s="52">
        <v>1.7500000000000002E-2</v>
      </c>
      <c r="F1587">
        <f t="shared" si="337"/>
        <v>2.7027027027026973E-2</v>
      </c>
      <c r="G1587">
        <f t="shared" si="338"/>
        <v>1.0065973997513422</v>
      </c>
      <c r="H1587" s="56">
        <f t="shared" si="342"/>
        <v>26.413380447543375</v>
      </c>
      <c r="I1587" s="55">
        <f t="shared" si="343"/>
        <v>2877.6209118692836</v>
      </c>
      <c r="J1587" s="33">
        <f t="shared" si="339"/>
        <v>2857.6701262257257</v>
      </c>
      <c r="K1587" s="34">
        <f t="shared" si="340"/>
        <v>51.390126225725453</v>
      </c>
      <c r="L1587" s="32">
        <f t="shared" si="344"/>
        <v>27831300</v>
      </c>
      <c r="M1587" s="32">
        <f t="shared" si="345"/>
        <v>28576701.262257256</v>
      </c>
      <c r="N1587" s="34">
        <f t="shared" si="346"/>
        <v>28062800.000000004</v>
      </c>
      <c r="O1587" s="34">
        <f t="shared" si="347"/>
        <v>745401.26225725561</v>
      </c>
      <c r="P1587" s="34">
        <f t="shared" si="348"/>
        <v>231500.00000000373</v>
      </c>
      <c r="Q1587" s="60">
        <f t="shared" si="350"/>
        <v>745401.26225725561</v>
      </c>
      <c r="R1587" s="60">
        <f t="shared" si="349"/>
        <v>745401.26225725561</v>
      </c>
      <c r="S1587" s="61">
        <f t="shared" si="341"/>
        <v>2.6782840264639295E-2</v>
      </c>
    </row>
    <row r="1588" spans="1:19" x14ac:dyDescent="0.25">
      <c r="A1588" s="7">
        <v>43219</v>
      </c>
      <c r="B1588" s="8">
        <v>2806.28</v>
      </c>
      <c r="C1588" t="e">
        <f>+VLOOKUP($A1588,'USD X Barril WTI'!$A$6060:$B$8189,2,0)</f>
        <v>#N/A</v>
      </c>
      <c r="D1588" s="36">
        <f>+IFERROR(VLOOKUP($A1588,'TASA INTERVENCIÓN'!$A$9:$B$4757,2,0),D1587)</f>
        <v>4.4999999999999998E-2</v>
      </c>
      <c r="E1588" s="52">
        <v>1.7500000000000002E-2</v>
      </c>
      <c r="F1588">
        <f t="shared" si="337"/>
        <v>2.7027027027026973E-2</v>
      </c>
      <c r="G1588">
        <f t="shared" si="338"/>
        <v>1.0065973997513422</v>
      </c>
      <c r="H1588" s="56">
        <f t="shared" si="342"/>
        <v>26.413380447543375</v>
      </c>
      <c r="I1588" s="55">
        <f t="shared" si="343"/>
        <v>2877.6209118692836</v>
      </c>
      <c r="J1588" s="33">
        <f t="shared" si="339"/>
        <v>2879.8316873470603</v>
      </c>
      <c r="K1588" s="34">
        <f t="shared" si="340"/>
        <v>73.551687347060124</v>
      </c>
      <c r="L1588" s="32">
        <f t="shared" si="344"/>
        <v>28051200</v>
      </c>
      <c r="M1588" s="32">
        <f t="shared" si="345"/>
        <v>28798316.873470604</v>
      </c>
      <c r="N1588" s="34">
        <f t="shared" si="346"/>
        <v>28062800.000000004</v>
      </c>
      <c r="O1588" s="34">
        <f t="shared" si="347"/>
        <v>747116.87347060442</v>
      </c>
      <c r="P1588" s="34">
        <f t="shared" si="348"/>
        <v>11600.000000003725</v>
      </c>
      <c r="Q1588" s="60">
        <f t="shared" si="350"/>
        <v>747116.87347060442</v>
      </c>
      <c r="R1588" s="60">
        <f t="shared" si="349"/>
        <v>747116.87347060442</v>
      </c>
      <c r="S1588" s="61">
        <f t="shared" si="341"/>
        <v>2.6634043230614177E-2</v>
      </c>
    </row>
    <row r="1589" spans="1:19" x14ac:dyDescent="0.25">
      <c r="A1589" s="7">
        <v>43220</v>
      </c>
      <c r="B1589" s="9">
        <v>2806.28</v>
      </c>
      <c r="C1589">
        <f>+VLOOKUP($A1589,'USD X Barril WTI'!$A$6060:$B$8189,2,0)</f>
        <v>68.56</v>
      </c>
      <c r="D1589" s="36">
        <f>+IFERROR(VLOOKUP($A1589,'TASA INTERVENCIÓN'!$A$9:$B$4757,2,0),D1588)</f>
        <v>4.2500000000000003E-2</v>
      </c>
      <c r="E1589" s="52">
        <v>1.7500000000000002E-2</v>
      </c>
      <c r="F1589">
        <f t="shared" si="337"/>
        <v>2.457002457002444E-2</v>
      </c>
      <c r="G1589">
        <f t="shared" si="338"/>
        <v>1.0060030789428274</v>
      </c>
      <c r="H1589" s="56">
        <f t="shared" si="342"/>
        <v>26.413380447543375</v>
      </c>
      <c r="I1589" s="55">
        <f t="shared" si="343"/>
        <v>2875.9530812707649</v>
      </c>
      <c r="J1589" s="33">
        <f t="shared" si="339"/>
        <v>2879.8316873470603</v>
      </c>
      <c r="K1589" s="34">
        <f t="shared" si="340"/>
        <v>73.551687347060124</v>
      </c>
      <c r="L1589" s="32">
        <f t="shared" si="344"/>
        <v>28051200</v>
      </c>
      <c r="M1589" s="32">
        <f t="shared" si="345"/>
        <v>28798316.873470604</v>
      </c>
      <c r="N1589" s="34">
        <f t="shared" si="346"/>
        <v>28062800.000000004</v>
      </c>
      <c r="O1589" s="34">
        <f t="shared" si="347"/>
        <v>747116.87347060442</v>
      </c>
      <c r="P1589" s="34">
        <f t="shared" si="348"/>
        <v>11600.000000003725</v>
      </c>
      <c r="Q1589" s="60">
        <f t="shared" si="350"/>
        <v>747116.87347060442</v>
      </c>
      <c r="R1589" s="60">
        <f t="shared" si="349"/>
        <v>747116.87347060442</v>
      </c>
      <c r="S1589" s="61">
        <f t="shared" si="341"/>
        <v>2.6634043230614177E-2</v>
      </c>
    </row>
    <row r="1590" spans="1:19" x14ac:dyDescent="0.25">
      <c r="A1590" s="7">
        <v>43221</v>
      </c>
      <c r="B1590" s="8">
        <v>2809.92</v>
      </c>
      <c r="C1590">
        <f>+VLOOKUP($A1590,'USD X Barril WTI'!$A$6060:$B$8189,2,0)</f>
        <v>67.28</v>
      </c>
      <c r="D1590" s="36">
        <f>+IFERROR(VLOOKUP($A1590,'TASA INTERVENCIÓN'!$A$9:$B$4757,2,0),D1589)</f>
        <v>4.2500000000000003E-2</v>
      </c>
      <c r="E1590" s="52">
        <v>1.7500000000000002E-2</v>
      </c>
      <c r="F1590">
        <f t="shared" si="337"/>
        <v>2.457002457002444E-2</v>
      </c>
      <c r="G1590">
        <f t="shared" si="338"/>
        <v>1.0060030789428274</v>
      </c>
      <c r="H1590" s="56">
        <f t="shared" si="342"/>
        <v>26.413380447543375</v>
      </c>
      <c r="I1590" s="55">
        <f t="shared" si="343"/>
        <v>2879.6149324781163</v>
      </c>
      <c r="J1590" s="33">
        <f t="shared" si="339"/>
        <v>2879.8316873470603</v>
      </c>
      <c r="K1590" s="34">
        <f t="shared" si="340"/>
        <v>69.911687347060251</v>
      </c>
      <c r="L1590" s="32">
        <f t="shared" si="344"/>
        <v>28051200</v>
      </c>
      <c r="M1590" s="32">
        <f t="shared" si="345"/>
        <v>28798316.873470604</v>
      </c>
      <c r="N1590" s="34">
        <f t="shared" si="346"/>
        <v>28099200</v>
      </c>
      <c r="O1590" s="34">
        <f t="shared" si="347"/>
        <v>747116.87347060442</v>
      </c>
      <c r="P1590" s="34">
        <f t="shared" si="348"/>
        <v>48000</v>
      </c>
      <c r="Q1590" s="60">
        <f t="shared" si="350"/>
        <v>747116.87347060442</v>
      </c>
      <c r="R1590" s="60">
        <f t="shared" si="349"/>
        <v>747116.87347060442</v>
      </c>
      <c r="S1590" s="61">
        <f t="shared" si="341"/>
        <v>2.6634043230614177E-2</v>
      </c>
    </row>
    <row r="1591" spans="1:19" x14ac:dyDescent="0.25">
      <c r="A1591" s="7">
        <v>43222</v>
      </c>
      <c r="B1591" s="9">
        <v>2809.92</v>
      </c>
      <c r="C1591">
        <f>+VLOOKUP($A1591,'USD X Barril WTI'!$A$6060:$B$8189,2,0)</f>
        <v>67.91</v>
      </c>
      <c r="D1591" s="36">
        <f>+IFERROR(VLOOKUP($A1591,'TASA INTERVENCIÓN'!$A$9:$B$4757,2,0),D1590)</f>
        <v>4.2500000000000003E-2</v>
      </c>
      <c r="E1591" s="52">
        <v>1.7500000000000002E-2</v>
      </c>
      <c r="F1591">
        <f t="shared" si="337"/>
        <v>2.457002457002444E-2</v>
      </c>
      <c r="G1591">
        <f t="shared" si="338"/>
        <v>1.0060030789428274</v>
      </c>
      <c r="H1591" s="56">
        <f t="shared" si="342"/>
        <v>26.413380447543375</v>
      </c>
      <c r="I1591" s="55">
        <f t="shared" si="343"/>
        <v>2879.6149324781163</v>
      </c>
      <c r="J1591" s="33">
        <f t="shared" si="339"/>
        <v>2915.9872053855315</v>
      </c>
      <c r="K1591" s="34">
        <f t="shared" si="340"/>
        <v>106.06720538553145</v>
      </c>
      <c r="L1591" s="32">
        <f t="shared" si="344"/>
        <v>28426700</v>
      </c>
      <c r="M1591" s="32">
        <f t="shared" si="345"/>
        <v>29159872.053855315</v>
      </c>
      <c r="N1591" s="34">
        <f t="shared" si="346"/>
        <v>28099200</v>
      </c>
      <c r="O1591" s="34">
        <f t="shared" si="347"/>
        <v>733172.05385531485</v>
      </c>
      <c r="P1591" s="34">
        <f t="shared" si="348"/>
        <v>-327500</v>
      </c>
      <c r="Q1591" s="60">
        <f t="shared" si="350"/>
        <v>405672.05385531485</v>
      </c>
      <c r="R1591" s="60">
        <f t="shared" si="349"/>
        <v>733172.05385531485</v>
      </c>
      <c r="S1591" s="61">
        <f t="shared" si="341"/>
        <v>2.5791669587230136E-2</v>
      </c>
    </row>
    <row r="1592" spans="1:19" x14ac:dyDescent="0.25">
      <c r="A1592" s="7">
        <v>43223</v>
      </c>
      <c r="B1592" s="8">
        <v>2831.99</v>
      </c>
      <c r="C1592">
        <f>+VLOOKUP($A1592,'USD X Barril WTI'!$A$6060:$B$8189,2,0)</f>
        <v>68.45</v>
      </c>
      <c r="D1592" s="36">
        <f>+IFERROR(VLOOKUP($A1592,'TASA INTERVENCIÓN'!$A$9:$B$4757,2,0),D1591)</f>
        <v>4.2500000000000003E-2</v>
      </c>
      <c r="E1592" s="52">
        <v>1.7500000000000002E-2</v>
      </c>
      <c r="F1592">
        <f t="shared" si="337"/>
        <v>2.457002457002444E-2</v>
      </c>
      <c r="G1592">
        <f t="shared" si="338"/>
        <v>1.0060030789428274</v>
      </c>
      <c r="H1592" s="56">
        <f t="shared" si="342"/>
        <v>26.413380447543375</v>
      </c>
      <c r="I1592" s="55">
        <f t="shared" si="343"/>
        <v>2901.8174204303841</v>
      </c>
      <c r="J1592" s="33">
        <f t="shared" si="339"/>
        <v>2917.4678013932989</v>
      </c>
      <c r="K1592" s="34">
        <f t="shared" si="340"/>
        <v>85.47780139329916</v>
      </c>
      <c r="L1592" s="32">
        <f t="shared" si="344"/>
        <v>28441400</v>
      </c>
      <c r="M1592" s="32">
        <f t="shared" si="345"/>
        <v>29174678.013932988</v>
      </c>
      <c r="N1592" s="34">
        <f t="shared" si="346"/>
        <v>28319899.999999996</v>
      </c>
      <c r="O1592" s="34">
        <f t="shared" si="347"/>
        <v>733278.01393298805</v>
      </c>
      <c r="P1592" s="34">
        <f t="shared" si="348"/>
        <v>-121500.00000000373</v>
      </c>
      <c r="Q1592" s="60">
        <f t="shared" si="350"/>
        <v>611778.01393298432</v>
      </c>
      <c r="R1592" s="60">
        <f t="shared" si="349"/>
        <v>733278.01393298805</v>
      </c>
      <c r="S1592" s="61">
        <f t="shared" si="341"/>
        <v>2.5782064663940174E-2</v>
      </c>
    </row>
    <row r="1593" spans="1:19" x14ac:dyDescent="0.25">
      <c r="A1593" s="7">
        <v>43224</v>
      </c>
      <c r="B1593" s="9">
        <v>2857.85</v>
      </c>
      <c r="C1593">
        <f>+VLOOKUP($A1593,'USD X Barril WTI'!$A$6060:$B$8189,2,0)</f>
        <v>69.709999999999994</v>
      </c>
      <c r="D1593" s="36">
        <f>+IFERROR(VLOOKUP($A1593,'TASA INTERVENCIÓN'!$A$9:$B$4757,2,0),D1592)</f>
        <v>4.2500000000000003E-2</v>
      </c>
      <c r="E1593" s="52">
        <v>1.7500000000000002E-2</v>
      </c>
      <c r="F1593">
        <f t="shared" si="337"/>
        <v>2.457002457002444E-2</v>
      </c>
      <c r="G1593">
        <f t="shared" si="338"/>
        <v>1.0060030789428274</v>
      </c>
      <c r="H1593" s="56">
        <f t="shared" si="342"/>
        <v>26.413380447543375</v>
      </c>
      <c r="I1593" s="55">
        <f t="shared" si="343"/>
        <v>2927.8326600518458</v>
      </c>
      <c r="J1593" s="33">
        <f t="shared" si="339"/>
        <v>2908.3122791411847</v>
      </c>
      <c r="K1593" s="34">
        <f t="shared" si="340"/>
        <v>50.462279141184808</v>
      </c>
      <c r="L1593" s="32">
        <f t="shared" si="344"/>
        <v>28350500</v>
      </c>
      <c r="M1593" s="32">
        <f t="shared" si="345"/>
        <v>29083122.791411847</v>
      </c>
      <c r="N1593" s="34">
        <f t="shared" si="346"/>
        <v>28578500</v>
      </c>
      <c r="O1593" s="34">
        <f t="shared" si="347"/>
        <v>732622.79141184688</v>
      </c>
      <c r="P1593" s="34">
        <f t="shared" si="348"/>
        <v>228000</v>
      </c>
      <c r="Q1593" s="60">
        <f t="shared" si="350"/>
        <v>732622.79141184688</v>
      </c>
      <c r="R1593" s="60">
        <f t="shared" si="349"/>
        <v>732622.79141184688</v>
      </c>
      <c r="S1593" s="61">
        <f t="shared" si="341"/>
        <v>2.584161801068224E-2</v>
      </c>
    </row>
    <row r="1594" spans="1:19" x14ac:dyDescent="0.25">
      <c r="A1594" s="7">
        <v>43225</v>
      </c>
      <c r="B1594" s="8">
        <v>2843.41</v>
      </c>
      <c r="C1594" t="e">
        <f>+VLOOKUP($A1594,'USD X Barril WTI'!$A$6060:$B$8189,2,0)</f>
        <v>#N/A</v>
      </c>
      <c r="D1594" s="36">
        <f>+IFERROR(VLOOKUP($A1594,'TASA INTERVENCIÓN'!$A$9:$B$4757,2,0),D1593)</f>
        <v>4.2500000000000003E-2</v>
      </c>
      <c r="E1594" s="52">
        <v>1.7500000000000002E-2</v>
      </c>
      <c r="F1594">
        <f t="shared" si="337"/>
        <v>2.457002457002444E-2</v>
      </c>
      <c r="G1594">
        <f t="shared" si="338"/>
        <v>1.0060030789428274</v>
      </c>
      <c r="H1594" s="56">
        <f t="shared" si="342"/>
        <v>26.413380447543375</v>
      </c>
      <c r="I1594" s="55">
        <f t="shared" si="343"/>
        <v>2913.3059755919116</v>
      </c>
      <c r="J1594" s="33">
        <f t="shared" si="339"/>
        <v>2879.7277113177515</v>
      </c>
      <c r="K1594" s="34">
        <f t="shared" si="340"/>
        <v>36.317711317751673</v>
      </c>
      <c r="L1594" s="32">
        <f t="shared" si="344"/>
        <v>28066700</v>
      </c>
      <c r="M1594" s="32">
        <f t="shared" si="345"/>
        <v>28797277.113177516</v>
      </c>
      <c r="N1594" s="34">
        <f t="shared" si="346"/>
        <v>28434100</v>
      </c>
      <c r="O1594" s="34">
        <f t="shared" si="347"/>
        <v>730577.11317751557</v>
      </c>
      <c r="P1594" s="34">
        <f t="shared" si="348"/>
        <v>367400</v>
      </c>
      <c r="Q1594" s="60">
        <f t="shared" si="350"/>
        <v>730577.11317751557</v>
      </c>
      <c r="R1594" s="60">
        <f t="shared" si="349"/>
        <v>730577.11317751557</v>
      </c>
      <c r="S1594" s="61">
        <f t="shared" si="341"/>
        <v>2.6030032500347942E-2</v>
      </c>
    </row>
    <row r="1595" spans="1:19" x14ac:dyDescent="0.25">
      <c r="A1595" s="7">
        <v>43226</v>
      </c>
      <c r="B1595" s="9">
        <v>2843.41</v>
      </c>
      <c r="C1595" t="e">
        <f>+VLOOKUP($A1595,'USD X Barril WTI'!$A$6060:$B$8189,2,0)</f>
        <v>#N/A</v>
      </c>
      <c r="D1595" s="36">
        <f>+IFERROR(VLOOKUP($A1595,'TASA INTERVENCIÓN'!$A$9:$B$4757,2,0),D1594)</f>
        <v>4.2500000000000003E-2</v>
      </c>
      <c r="E1595" s="52">
        <v>1.7500000000000002E-2</v>
      </c>
      <c r="F1595">
        <f t="shared" si="337"/>
        <v>2.457002457002444E-2</v>
      </c>
      <c r="G1595">
        <f t="shared" si="338"/>
        <v>1.0060030789428274</v>
      </c>
      <c r="H1595" s="56">
        <f t="shared" si="342"/>
        <v>26.413380447543375</v>
      </c>
      <c r="I1595" s="55">
        <f t="shared" si="343"/>
        <v>2913.3059755919116</v>
      </c>
      <c r="J1595" s="33">
        <f t="shared" si="339"/>
        <v>2905.3712312890202</v>
      </c>
      <c r="K1595" s="34">
        <f t="shared" si="340"/>
        <v>61.961231289020361</v>
      </c>
      <c r="L1595" s="32">
        <f t="shared" si="344"/>
        <v>28321300</v>
      </c>
      <c r="M1595" s="32">
        <f t="shared" si="345"/>
        <v>29053712.312890202</v>
      </c>
      <c r="N1595" s="34">
        <f t="shared" si="346"/>
        <v>28434100</v>
      </c>
      <c r="O1595" s="34">
        <f t="shared" si="347"/>
        <v>732412.31289020181</v>
      </c>
      <c r="P1595" s="34">
        <f t="shared" si="348"/>
        <v>112800</v>
      </c>
      <c r="Q1595" s="60">
        <f t="shared" si="350"/>
        <v>732412.31289020181</v>
      </c>
      <c r="R1595" s="60">
        <f t="shared" si="349"/>
        <v>732412.31289020181</v>
      </c>
      <c r="S1595" s="61">
        <f t="shared" si="341"/>
        <v>2.5860829583747986E-2</v>
      </c>
    </row>
    <row r="1596" spans="1:19" x14ac:dyDescent="0.25">
      <c r="A1596" s="7">
        <v>43227</v>
      </c>
      <c r="B1596" s="8">
        <v>2843.41</v>
      </c>
      <c r="C1596">
        <f>+VLOOKUP($A1596,'USD X Barril WTI'!$A$6060:$B$8189,2,0)</f>
        <v>70.739999999999995</v>
      </c>
      <c r="D1596" s="36">
        <f>+IFERROR(VLOOKUP($A1596,'TASA INTERVENCIÓN'!$A$9:$B$4757,2,0),D1595)</f>
        <v>4.2500000000000003E-2</v>
      </c>
      <c r="E1596" s="52">
        <v>1.7500000000000002E-2</v>
      </c>
      <c r="F1596">
        <f t="shared" si="337"/>
        <v>2.457002457002444E-2</v>
      </c>
      <c r="G1596">
        <f t="shared" si="338"/>
        <v>1.0060030789428274</v>
      </c>
      <c r="H1596" s="56">
        <f t="shared" si="342"/>
        <v>26.413380447543375</v>
      </c>
      <c r="I1596" s="55">
        <f t="shared" si="343"/>
        <v>2913.3059755919116</v>
      </c>
      <c r="J1596" s="33">
        <f t="shared" si="339"/>
        <v>2905.3712312890202</v>
      </c>
      <c r="K1596" s="34">
        <f t="shared" si="340"/>
        <v>61.961231289020361</v>
      </c>
      <c r="L1596" s="32">
        <f t="shared" si="344"/>
        <v>28321300</v>
      </c>
      <c r="M1596" s="32">
        <f t="shared" si="345"/>
        <v>29053712.312890202</v>
      </c>
      <c r="N1596" s="34">
        <f t="shared" si="346"/>
        <v>28434100</v>
      </c>
      <c r="O1596" s="34">
        <f t="shared" si="347"/>
        <v>732412.31289020181</v>
      </c>
      <c r="P1596" s="34">
        <f t="shared" si="348"/>
        <v>112800</v>
      </c>
      <c r="Q1596" s="60">
        <f t="shared" si="350"/>
        <v>732412.31289020181</v>
      </c>
      <c r="R1596" s="60">
        <f t="shared" si="349"/>
        <v>732412.31289020181</v>
      </c>
      <c r="S1596" s="61">
        <f t="shared" si="341"/>
        <v>2.5860829583747986E-2</v>
      </c>
    </row>
    <row r="1597" spans="1:19" x14ac:dyDescent="0.25">
      <c r="A1597" s="7">
        <v>43228</v>
      </c>
      <c r="B1597" s="9">
        <v>2817.2</v>
      </c>
      <c r="C1597">
        <f>+VLOOKUP($A1597,'USD X Barril WTI'!$A$6060:$B$8189,2,0)</f>
        <v>68.83</v>
      </c>
      <c r="D1597" s="36">
        <f>+IFERROR(VLOOKUP($A1597,'TASA INTERVENCIÓN'!$A$9:$B$4757,2,0),D1596)</f>
        <v>4.2500000000000003E-2</v>
      </c>
      <c r="E1597" s="52">
        <v>1.7500000000000002E-2</v>
      </c>
      <c r="F1597">
        <f t="shared" si="337"/>
        <v>2.457002457002444E-2</v>
      </c>
      <c r="G1597">
        <f t="shared" si="338"/>
        <v>1.0060030789428274</v>
      </c>
      <c r="H1597" s="56">
        <f t="shared" si="342"/>
        <v>26.413380447543375</v>
      </c>
      <c r="I1597" s="55">
        <f t="shared" si="343"/>
        <v>2886.9386348928201</v>
      </c>
      <c r="J1597" s="33">
        <f t="shared" si="339"/>
        <v>2905.3712312890202</v>
      </c>
      <c r="K1597" s="34">
        <f t="shared" si="340"/>
        <v>88.171231289020398</v>
      </c>
      <c r="L1597" s="32">
        <f t="shared" si="344"/>
        <v>28321300</v>
      </c>
      <c r="M1597" s="32">
        <f t="shared" si="345"/>
        <v>29053712.312890202</v>
      </c>
      <c r="N1597" s="34">
        <f t="shared" si="346"/>
        <v>28172000</v>
      </c>
      <c r="O1597" s="34">
        <f t="shared" si="347"/>
        <v>732412.31289020181</v>
      </c>
      <c r="P1597" s="34">
        <f t="shared" si="348"/>
        <v>-149300</v>
      </c>
      <c r="Q1597" s="60">
        <f t="shared" si="350"/>
        <v>583112.31289020181</v>
      </c>
      <c r="R1597" s="60">
        <f t="shared" si="349"/>
        <v>732412.31289020181</v>
      </c>
      <c r="S1597" s="61">
        <f t="shared" si="341"/>
        <v>2.5860829583747986E-2</v>
      </c>
    </row>
    <row r="1598" spans="1:19" x14ac:dyDescent="0.25">
      <c r="A1598" s="7">
        <v>43229</v>
      </c>
      <c r="B1598" s="8">
        <v>2866</v>
      </c>
      <c r="C1598">
        <f>+VLOOKUP($A1598,'USD X Barril WTI'!$A$6060:$B$8189,2,0)</f>
        <v>71.16</v>
      </c>
      <c r="D1598" s="36">
        <f>+IFERROR(VLOOKUP($A1598,'TASA INTERVENCIÓN'!$A$9:$B$4757,2,0),D1597)</f>
        <v>4.2500000000000003E-2</v>
      </c>
      <c r="E1598" s="52">
        <v>1.7500000000000002E-2</v>
      </c>
      <c r="F1598">
        <f t="shared" si="337"/>
        <v>2.457002457002444E-2</v>
      </c>
      <c r="G1598">
        <f t="shared" si="338"/>
        <v>1.0060030789428274</v>
      </c>
      <c r="H1598" s="56">
        <f t="shared" si="342"/>
        <v>26.413380447543375</v>
      </c>
      <c r="I1598" s="55">
        <f t="shared" si="343"/>
        <v>2936.0315851452301</v>
      </c>
      <c r="J1598" s="33">
        <f t="shared" si="339"/>
        <v>2916.9239089822822</v>
      </c>
      <c r="K1598" s="34">
        <f t="shared" si="340"/>
        <v>50.923908982282228</v>
      </c>
      <c r="L1598" s="32">
        <f t="shared" si="344"/>
        <v>28436000</v>
      </c>
      <c r="M1598" s="32">
        <f t="shared" si="345"/>
        <v>29169239.089822821</v>
      </c>
      <c r="N1598" s="34">
        <f t="shared" si="346"/>
        <v>28660000</v>
      </c>
      <c r="O1598" s="34">
        <f t="shared" si="347"/>
        <v>733239.08982282132</v>
      </c>
      <c r="P1598" s="34">
        <f t="shared" si="348"/>
        <v>224000</v>
      </c>
      <c r="Q1598" s="60">
        <f t="shared" si="350"/>
        <v>733239.08982282132</v>
      </c>
      <c r="R1598" s="60">
        <f t="shared" si="349"/>
        <v>733239.08982282132</v>
      </c>
      <c r="S1598" s="61">
        <f t="shared" si="341"/>
        <v>2.5785591849163781E-2</v>
      </c>
    </row>
    <row r="1599" spans="1:19" x14ac:dyDescent="0.25">
      <c r="A1599" s="7">
        <v>43230</v>
      </c>
      <c r="B1599" s="9">
        <v>2859.51</v>
      </c>
      <c r="C1599">
        <f>+VLOOKUP($A1599,'USD X Barril WTI'!$A$6060:$B$8189,2,0)</f>
        <v>71.36</v>
      </c>
      <c r="D1599" s="36">
        <f>+IFERROR(VLOOKUP($A1599,'TASA INTERVENCIÓN'!$A$9:$B$4757,2,0),D1598)</f>
        <v>4.2500000000000003E-2</v>
      </c>
      <c r="E1599" s="52">
        <v>1.7500000000000002E-2</v>
      </c>
      <c r="F1599">
        <f t="shared" si="337"/>
        <v>2.457002457002444E-2</v>
      </c>
      <c r="G1599">
        <f t="shared" si="338"/>
        <v>1.0060030789428274</v>
      </c>
      <c r="H1599" s="56">
        <f t="shared" si="342"/>
        <v>26.413380447543375</v>
      </c>
      <c r="I1599" s="55">
        <f t="shared" si="343"/>
        <v>2929.5026251628915</v>
      </c>
      <c r="J1599" s="33">
        <f t="shared" si="339"/>
        <v>2918.1627750295979</v>
      </c>
      <c r="K1599" s="34">
        <f t="shared" si="340"/>
        <v>58.652775029597706</v>
      </c>
      <c r="L1599" s="32">
        <f t="shared" si="344"/>
        <v>28448300</v>
      </c>
      <c r="M1599" s="32">
        <f t="shared" si="345"/>
        <v>29181627.750295978</v>
      </c>
      <c r="N1599" s="34">
        <f t="shared" si="346"/>
        <v>28595100.000000004</v>
      </c>
      <c r="O1599" s="34">
        <f t="shared" si="347"/>
        <v>733327.75029597804</v>
      </c>
      <c r="P1599" s="34">
        <f t="shared" si="348"/>
        <v>146800.00000000373</v>
      </c>
      <c r="Q1599" s="60">
        <f t="shared" si="350"/>
        <v>733327.75029597804</v>
      </c>
      <c r="R1599" s="60">
        <f t="shared" si="349"/>
        <v>733327.75029597804</v>
      </c>
      <c r="S1599" s="61">
        <f t="shared" si="341"/>
        <v>2.5777559653686794E-2</v>
      </c>
    </row>
    <row r="1600" spans="1:19" x14ac:dyDescent="0.25">
      <c r="A1600" s="7">
        <v>43231</v>
      </c>
      <c r="B1600" s="8">
        <v>2822.37</v>
      </c>
      <c r="C1600">
        <f>+VLOOKUP($A1600,'USD X Barril WTI'!$A$6060:$B$8189,2,0)</f>
        <v>70.69</v>
      </c>
      <c r="D1600" s="36">
        <f>+IFERROR(VLOOKUP($A1600,'TASA INTERVENCIÓN'!$A$9:$B$4757,2,0),D1599)</f>
        <v>4.2500000000000003E-2</v>
      </c>
      <c r="E1600" s="52">
        <v>1.7500000000000002E-2</v>
      </c>
      <c r="F1600">
        <f t="shared" si="337"/>
        <v>2.457002457002444E-2</v>
      </c>
      <c r="G1600">
        <f t="shared" si="338"/>
        <v>1.0060030789428274</v>
      </c>
      <c r="H1600" s="56">
        <f t="shared" si="342"/>
        <v>26.413380447543375</v>
      </c>
      <c r="I1600" s="55">
        <f t="shared" si="343"/>
        <v>2892.1396708109546</v>
      </c>
      <c r="J1600" s="33">
        <f t="shared" si="339"/>
        <v>2904.1222931600187</v>
      </c>
      <c r="K1600" s="34">
        <f t="shared" si="340"/>
        <v>81.75229316001878</v>
      </c>
      <c r="L1600" s="32">
        <f t="shared" si="344"/>
        <v>28308900</v>
      </c>
      <c r="M1600" s="32">
        <f t="shared" si="345"/>
        <v>29041222.931600187</v>
      </c>
      <c r="N1600" s="34">
        <f t="shared" si="346"/>
        <v>28223700</v>
      </c>
      <c r="O1600" s="34">
        <f t="shared" si="347"/>
        <v>732322.93160018697</v>
      </c>
      <c r="P1600" s="34">
        <f t="shared" si="348"/>
        <v>-85200</v>
      </c>
      <c r="Q1600" s="60">
        <f t="shared" si="350"/>
        <v>647122.93160018697</v>
      </c>
      <c r="R1600" s="60">
        <f t="shared" si="349"/>
        <v>732322.93160018697</v>
      </c>
      <c r="S1600" s="61">
        <f t="shared" si="341"/>
        <v>2.5868999911695154E-2</v>
      </c>
    </row>
    <row r="1601" spans="1:19" x14ac:dyDescent="0.25">
      <c r="A1601" s="7">
        <v>43232</v>
      </c>
      <c r="B1601" s="9">
        <v>2824.05</v>
      </c>
      <c r="C1601" t="e">
        <f>+VLOOKUP($A1601,'USD X Barril WTI'!$A$6060:$B$8189,2,0)</f>
        <v>#N/A</v>
      </c>
      <c r="D1601" s="36">
        <f>+IFERROR(VLOOKUP($A1601,'TASA INTERVENCIÓN'!$A$9:$B$4757,2,0),D1600)</f>
        <v>4.2500000000000003E-2</v>
      </c>
      <c r="E1601" s="52">
        <v>1.7500000000000002E-2</v>
      </c>
      <c r="F1601">
        <f t="shared" si="337"/>
        <v>2.457002457002444E-2</v>
      </c>
      <c r="G1601">
        <f t="shared" si="338"/>
        <v>1.0060030789428274</v>
      </c>
      <c r="H1601" s="56">
        <f t="shared" si="342"/>
        <v>26.413380447543375</v>
      </c>
      <c r="I1601" s="55">
        <f t="shared" si="343"/>
        <v>2893.8297559835787</v>
      </c>
      <c r="J1601" s="33">
        <f t="shared" si="339"/>
        <v>2936.2421616550605</v>
      </c>
      <c r="K1601" s="34">
        <f t="shared" si="340"/>
        <v>112.19216165506032</v>
      </c>
      <c r="L1601" s="32">
        <f t="shared" si="344"/>
        <v>28627800.000000004</v>
      </c>
      <c r="M1601" s="32">
        <f t="shared" si="345"/>
        <v>29362421.616550606</v>
      </c>
      <c r="N1601" s="34">
        <f t="shared" si="346"/>
        <v>28240500</v>
      </c>
      <c r="O1601" s="34">
        <f t="shared" si="347"/>
        <v>734621.61655060202</v>
      </c>
      <c r="P1601" s="34">
        <f t="shared" si="348"/>
        <v>-387300.00000000373</v>
      </c>
      <c r="Q1601" s="60">
        <f t="shared" si="350"/>
        <v>347321.61655059829</v>
      </c>
      <c r="R1601" s="60">
        <f t="shared" si="349"/>
        <v>734621.61655060202</v>
      </c>
      <c r="S1601" s="61">
        <f t="shared" si="341"/>
        <v>2.5661127175354095E-2</v>
      </c>
    </row>
    <row r="1602" spans="1:19" x14ac:dyDescent="0.25">
      <c r="A1602" s="7">
        <v>43233</v>
      </c>
      <c r="B1602" s="8">
        <v>2824.05</v>
      </c>
      <c r="C1602" t="e">
        <f>+VLOOKUP($A1602,'USD X Barril WTI'!$A$6060:$B$8189,2,0)</f>
        <v>#N/A</v>
      </c>
      <c r="D1602" s="36">
        <f>+IFERROR(VLOOKUP($A1602,'TASA INTERVENCIÓN'!$A$9:$B$4757,2,0),D1601)</f>
        <v>4.2500000000000003E-2</v>
      </c>
      <c r="E1602" s="52">
        <v>1.7500000000000002E-2</v>
      </c>
      <c r="F1602">
        <f t="shared" si="337"/>
        <v>2.457002457002444E-2</v>
      </c>
      <c r="G1602">
        <f t="shared" si="338"/>
        <v>1.0060030789428274</v>
      </c>
      <c r="H1602" s="56">
        <f t="shared" si="342"/>
        <v>26.413380447543375</v>
      </c>
      <c r="I1602" s="55">
        <f t="shared" si="343"/>
        <v>2893.8297559835787</v>
      </c>
      <c r="J1602" s="33">
        <f t="shared" si="339"/>
        <v>2982.4931607548506</v>
      </c>
      <c r="K1602" s="34">
        <f t="shared" si="340"/>
        <v>158.4431607548504</v>
      </c>
      <c r="L1602" s="32">
        <f t="shared" si="344"/>
        <v>29087000</v>
      </c>
      <c r="M1602" s="32">
        <f t="shared" si="345"/>
        <v>29824931.607548505</v>
      </c>
      <c r="N1602" s="34">
        <f t="shared" si="346"/>
        <v>28240500</v>
      </c>
      <c r="O1602" s="34">
        <f t="shared" si="347"/>
        <v>737931.60754850507</v>
      </c>
      <c r="P1602" s="34">
        <f t="shared" si="348"/>
        <v>-846500</v>
      </c>
      <c r="Q1602" s="60">
        <f t="shared" si="350"/>
        <v>-108568.39245149493</v>
      </c>
      <c r="R1602" s="60">
        <f t="shared" si="349"/>
        <v>737931.60754850507</v>
      </c>
      <c r="S1602" s="61">
        <f t="shared" si="341"/>
        <v>2.5369808077440267E-2</v>
      </c>
    </row>
    <row r="1603" spans="1:19" x14ac:dyDescent="0.25">
      <c r="A1603" s="7">
        <v>43234</v>
      </c>
      <c r="B1603" s="9">
        <v>2824.05</v>
      </c>
      <c r="C1603">
        <f>+VLOOKUP($A1603,'USD X Barril WTI'!$A$6060:$B$8189,2,0)</f>
        <v>71.010000000000005</v>
      </c>
      <c r="D1603" s="36">
        <f>+IFERROR(VLOOKUP($A1603,'TASA INTERVENCIÓN'!$A$9:$B$4757,2,0),D1602)</f>
        <v>4.2500000000000003E-2</v>
      </c>
      <c r="E1603" s="52">
        <v>1.7500000000000002E-2</v>
      </c>
      <c r="F1603">
        <f t="shared" si="337"/>
        <v>2.457002457002444E-2</v>
      </c>
      <c r="G1603">
        <f t="shared" si="338"/>
        <v>1.0060030789428274</v>
      </c>
      <c r="H1603" s="56">
        <f t="shared" si="342"/>
        <v>26.413380447543375</v>
      </c>
      <c r="I1603" s="55">
        <f t="shared" si="343"/>
        <v>2893.8297559835787</v>
      </c>
      <c r="J1603" s="33">
        <f t="shared" si="339"/>
        <v>2982.4931607548506</v>
      </c>
      <c r="K1603" s="34">
        <f t="shared" si="340"/>
        <v>158.4431607548504</v>
      </c>
      <c r="L1603" s="32">
        <f t="shared" si="344"/>
        <v>29087000</v>
      </c>
      <c r="M1603" s="32">
        <f t="shared" si="345"/>
        <v>29824931.607548505</v>
      </c>
      <c r="N1603" s="34">
        <f t="shared" si="346"/>
        <v>28240500</v>
      </c>
      <c r="O1603" s="34">
        <f t="shared" si="347"/>
        <v>737931.60754850507</v>
      </c>
      <c r="P1603" s="34">
        <f t="shared" si="348"/>
        <v>-846500</v>
      </c>
      <c r="Q1603" s="60">
        <f t="shared" si="350"/>
        <v>-108568.39245149493</v>
      </c>
      <c r="R1603" s="60">
        <f t="shared" si="349"/>
        <v>737931.60754850507</v>
      </c>
      <c r="S1603" s="61">
        <f t="shared" si="341"/>
        <v>2.5369808077440267E-2</v>
      </c>
    </row>
    <row r="1604" spans="1:19" x14ac:dyDescent="0.25">
      <c r="A1604" s="7">
        <v>43235</v>
      </c>
      <c r="B1604" s="8">
        <v>2824.05</v>
      </c>
      <c r="C1604">
        <f>+VLOOKUP($A1604,'USD X Barril WTI'!$A$6060:$B$8189,2,0)</f>
        <v>71.34</v>
      </c>
      <c r="D1604" s="36">
        <f>+IFERROR(VLOOKUP($A1604,'TASA INTERVENCIÓN'!$A$9:$B$4757,2,0),D1603)</f>
        <v>4.2500000000000003E-2</v>
      </c>
      <c r="E1604" s="52">
        <v>1.7500000000000002E-2</v>
      </c>
      <c r="F1604">
        <f t="shared" si="337"/>
        <v>2.457002457002444E-2</v>
      </c>
      <c r="G1604">
        <f t="shared" si="338"/>
        <v>1.0060030789428274</v>
      </c>
      <c r="H1604" s="56">
        <f t="shared" si="342"/>
        <v>26.413380447543375</v>
      </c>
      <c r="I1604" s="55">
        <f t="shared" si="343"/>
        <v>2893.8297559835787</v>
      </c>
      <c r="J1604" s="33">
        <f t="shared" si="339"/>
        <v>2982.4931607548506</v>
      </c>
      <c r="K1604" s="34">
        <f t="shared" si="340"/>
        <v>158.4431607548504</v>
      </c>
      <c r="L1604" s="32">
        <f t="shared" si="344"/>
        <v>29087000</v>
      </c>
      <c r="M1604" s="32">
        <f t="shared" si="345"/>
        <v>29824931.607548505</v>
      </c>
      <c r="N1604" s="34">
        <f t="shared" si="346"/>
        <v>28240500</v>
      </c>
      <c r="O1604" s="34">
        <f t="shared" si="347"/>
        <v>737931.60754850507</v>
      </c>
      <c r="P1604" s="34">
        <f t="shared" si="348"/>
        <v>-846500</v>
      </c>
      <c r="Q1604" s="60">
        <f t="shared" si="350"/>
        <v>-108568.39245149493</v>
      </c>
      <c r="R1604" s="60">
        <f t="shared" si="349"/>
        <v>737931.60754850507</v>
      </c>
      <c r="S1604" s="61">
        <f t="shared" si="341"/>
        <v>2.5369808077440267E-2</v>
      </c>
    </row>
    <row r="1605" spans="1:19" x14ac:dyDescent="0.25">
      <c r="A1605" s="7">
        <v>43236</v>
      </c>
      <c r="B1605" s="9">
        <v>2889.87</v>
      </c>
      <c r="C1605">
        <f>+VLOOKUP($A1605,'USD X Barril WTI'!$A$6060:$B$8189,2,0)</f>
        <v>71.430000000000007</v>
      </c>
      <c r="D1605" s="36">
        <f>+IFERROR(VLOOKUP($A1605,'TASA INTERVENCIÓN'!$A$9:$B$4757,2,0),D1604)</f>
        <v>4.2500000000000003E-2</v>
      </c>
      <c r="E1605" s="52">
        <v>1.7500000000000002E-2</v>
      </c>
      <c r="F1605">
        <f t="shared" si="337"/>
        <v>2.457002457002444E-2</v>
      </c>
      <c r="G1605">
        <f t="shared" si="338"/>
        <v>1.0060030789428274</v>
      </c>
      <c r="H1605" s="56">
        <f t="shared" si="342"/>
        <v>26.413380447543375</v>
      </c>
      <c r="I1605" s="55">
        <f t="shared" si="343"/>
        <v>2960.0448786395955</v>
      </c>
      <c r="J1605" s="33">
        <f t="shared" si="339"/>
        <v>2978.0513727315479</v>
      </c>
      <c r="K1605" s="34">
        <f t="shared" si="340"/>
        <v>88.181372731547981</v>
      </c>
      <c r="L1605" s="32">
        <f t="shared" si="344"/>
        <v>29042900</v>
      </c>
      <c r="M1605" s="32">
        <f t="shared" si="345"/>
        <v>29780513.727315478</v>
      </c>
      <c r="N1605" s="34">
        <f t="shared" si="346"/>
        <v>28898700</v>
      </c>
      <c r="O1605" s="34">
        <f t="shared" si="347"/>
        <v>737613.72731547803</v>
      </c>
      <c r="P1605" s="34">
        <f t="shared" si="348"/>
        <v>-144200</v>
      </c>
      <c r="Q1605" s="60">
        <f t="shared" si="350"/>
        <v>593413.72731547803</v>
      </c>
      <c r="R1605" s="60">
        <f t="shared" si="349"/>
        <v>737613.72731547803</v>
      </c>
      <c r="S1605" s="61">
        <f t="shared" si="341"/>
        <v>2.5397385499226249E-2</v>
      </c>
    </row>
    <row r="1606" spans="1:19" x14ac:dyDescent="0.25">
      <c r="A1606" s="7">
        <v>43237</v>
      </c>
      <c r="B1606" s="8">
        <v>2865.37</v>
      </c>
      <c r="C1606">
        <f>+VLOOKUP($A1606,'USD X Barril WTI'!$A$6060:$B$8189,2,0)</f>
        <v>71.47</v>
      </c>
      <c r="D1606" s="36">
        <f>+IFERROR(VLOOKUP($A1606,'TASA INTERVENCIÓN'!$A$9:$B$4757,2,0),D1605)</f>
        <v>4.2500000000000003E-2</v>
      </c>
      <c r="E1606" s="52">
        <v>1.7500000000000002E-2</v>
      </c>
      <c r="F1606">
        <f t="shared" si="337"/>
        <v>2.457002457002444E-2</v>
      </c>
      <c r="G1606">
        <f t="shared" si="338"/>
        <v>1.0060030789428274</v>
      </c>
      <c r="H1606" s="56">
        <f t="shared" si="342"/>
        <v>26.413380447543375</v>
      </c>
      <c r="I1606" s="55">
        <f t="shared" si="343"/>
        <v>2935.3978032054961</v>
      </c>
      <c r="J1606" s="33">
        <f t="shared" si="339"/>
        <v>2978.4744001623385</v>
      </c>
      <c r="K1606" s="34">
        <f t="shared" si="340"/>
        <v>113.10440016233861</v>
      </c>
      <c r="L1606" s="32">
        <f t="shared" si="344"/>
        <v>29047100</v>
      </c>
      <c r="M1606" s="32">
        <f t="shared" si="345"/>
        <v>29784744.001623385</v>
      </c>
      <c r="N1606" s="34">
        <f t="shared" si="346"/>
        <v>28653700</v>
      </c>
      <c r="O1606" s="34">
        <f t="shared" si="347"/>
        <v>737644.00162338465</v>
      </c>
      <c r="P1606" s="34">
        <f t="shared" si="348"/>
        <v>-393400</v>
      </c>
      <c r="Q1606" s="60">
        <f t="shared" si="350"/>
        <v>344244.00162338465</v>
      </c>
      <c r="R1606" s="60">
        <f t="shared" si="349"/>
        <v>737644.00162338465</v>
      </c>
      <c r="S1606" s="61">
        <f t="shared" si="341"/>
        <v>2.5394755470370008E-2</v>
      </c>
    </row>
    <row r="1607" spans="1:19" x14ac:dyDescent="0.25">
      <c r="A1607" s="7">
        <v>43238</v>
      </c>
      <c r="B1607" s="9">
        <v>2886.23</v>
      </c>
      <c r="C1607">
        <f>+VLOOKUP($A1607,'USD X Barril WTI'!$A$6060:$B$8189,2,0)</f>
        <v>71.23</v>
      </c>
      <c r="D1607" s="36">
        <f>+IFERROR(VLOOKUP($A1607,'TASA INTERVENCIÓN'!$A$9:$B$4757,2,0),D1606)</f>
        <v>4.2500000000000003E-2</v>
      </c>
      <c r="E1607" s="52">
        <v>1.7500000000000002E-2</v>
      </c>
      <c r="F1607">
        <f t="shared" si="337"/>
        <v>2.457002457002444E-2</v>
      </c>
      <c r="G1607">
        <f t="shared" si="338"/>
        <v>1.0060030789428274</v>
      </c>
      <c r="H1607" s="56">
        <f t="shared" si="342"/>
        <v>26.413380447543375</v>
      </c>
      <c r="I1607" s="55">
        <f t="shared" si="343"/>
        <v>2956.3830274322436</v>
      </c>
      <c r="J1607" s="33">
        <f t="shared" si="339"/>
        <v>2969.4901032988778</v>
      </c>
      <c r="K1607" s="34">
        <f t="shared" si="340"/>
        <v>83.260103298877766</v>
      </c>
      <c r="L1607" s="32">
        <f t="shared" si="344"/>
        <v>28957900</v>
      </c>
      <c r="M1607" s="32">
        <f t="shared" si="345"/>
        <v>29694901.032988779</v>
      </c>
      <c r="N1607" s="34">
        <f t="shared" si="346"/>
        <v>28862300</v>
      </c>
      <c r="O1607" s="34">
        <f t="shared" si="347"/>
        <v>737001.03298877925</v>
      </c>
      <c r="P1607" s="34">
        <f t="shared" si="348"/>
        <v>-95600</v>
      </c>
      <c r="Q1607" s="60">
        <f t="shared" si="350"/>
        <v>641401.03298877925</v>
      </c>
      <c r="R1607" s="60">
        <f t="shared" si="349"/>
        <v>737001.03298877925</v>
      </c>
      <c r="S1607" s="61">
        <f t="shared" si="341"/>
        <v>2.5450776229933084E-2</v>
      </c>
    </row>
    <row r="1608" spans="1:19" x14ac:dyDescent="0.25">
      <c r="A1608" s="7">
        <v>43239</v>
      </c>
      <c r="B1608" s="8">
        <v>2925.67</v>
      </c>
      <c r="C1608" t="e">
        <f>+VLOOKUP($A1608,'USD X Barril WTI'!$A$6060:$B$8189,2,0)</f>
        <v>#N/A</v>
      </c>
      <c r="D1608" s="36">
        <f>+IFERROR(VLOOKUP($A1608,'TASA INTERVENCIÓN'!$A$9:$B$4757,2,0),D1607)</f>
        <v>4.2500000000000003E-2</v>
      </c>
      <c r="E1608" s="52">
        <v>1.7500000000000002E-2</v>
      </c>
      <c r="F1608">
        <f t="shared" ref="F1608:F1640" si="351">((1+D1608)/(1+E1608))-1</f>
        <v>2.457002457002444E-2</v>
      </c>
      <c r="G1608">
        <f t="shared" ref="G1608:G1640" si="352">+(1+F1608)^(90/365)</f>
        <v>1.0060030789428274</v>
      </c>
      <c r="H1608" s="56">
        <f t="shared" si="342"/>
        <v>26.413380447543375</v>
      </c>
      <c r="I1608" s="55">
        <f t="shared" si="343"/>
        <v>2996.0597888657485</v>
      </c>
      <c r="J1608" s="33">
        <f t="shared" si="339"/>
        <v>2925.1225834742745</v>
      </c>
      <c r="K1608" s="34">
        <f t="shared" si="340"/>
        <v>-0.54741652572556632</v>
      </c>
      <c r="L1608" s="32">
        <f t="shared" si="344"/>
        <v>28517399.999999996</v>
      </c>
      <c r="M1608" s="32">
        <f t="shared" si="345"/>
        <v>29251225.834742744</v>
      </c>
      <c r="N1608" s="34">
        <f t="shared" si="346"/>
        <v>29256700</v>
      </c>
      <c r="O1608" s="34">
        <f t="shared" si="347"/>
        <v>733825.83474274725</v>
      </c>
      <c r="P1608" s="34">
        <f t="shared" si="348"/>
        <v>739300.00000000373</v>
      </c>
      <c r="Q1608" s="60">
        <f t="shared" si="350"/>
        <v>733825.83474274725</v>
      </c>
      <c r="R1608" s="60">
        <f t="shared" si="349"/>
        <v>733825.83474274725</v>
      </c>
      <c r="S1608" s="61">
        <f t="shared" si="341"/>
        <v>2.5732564495457067E-2</v>
      </c>
    </row>
    <row r="1609" spans="1:19" x14ac:dyDescent="0.25">
      <c r="A1609" s="7">
        <v>43240</v>
      </c>
      <c r="B1609" s="9">
        <v>2925.67</v>
      </c>
      <c r="C1609" t="e">
        <f>+VLOOKUP($A1609,'USD X Barril WTI'!$A$6060:$B$8189,2,0)</f>
        <v>#N/A</v>
      </c>
      <c r="D1609" s="36">
        <f>+IFERROR(VLOOKUP($A1609,'TASA INTERVENCIÓN'!$A$9:$B$4757,2,0),D1608)</f>
        <v>4.2500000000000003E-2</v>
      </c>
      <c r="E1609" s="52">
        <v>1.7500000000000002E-2</v>
      </c>
      <c r="F1609">
        <f t="shared" si="351"/>
        <v>2.457002457002444E-2</v>
      </c>
      <c r="G1609">
        <f t="shared" si="352"/>
        <v>1.0060030789428274</v>
      </c>
      <c r="H1609" s="56">
        <f t="shared" si="342"/>
        <v>26.413380447543375</v>
      </c>
      <c r="I1609" s="55">
        <f t="shared" si="343"/>
        <v>2996.0597888657485</v>
      </c>
      <c r="J1609" s="33">
        <f t="shared" si="339"/>
        <v>2926.552819073615</v>
      </c>
      <c r="K1609" s="34">
        <f t="shared" si="340"/>
        <v>0.88281907361488265</v>
      </c>
      <c r="L1609" s="32">
        <f t="shared" si="344"/>
        <v>28531600</v>
      </c>
      <c r="M1609" s="32">
        <f t="shared" si="345"/>
        <v>29265528.190736149</v>
      </c>
      <c r="N1609" s="34">
        <f t="shared" si="346"/>
        <v>29256700</v>
      </c>
      <c r="O1609" s="34">
        <f t="shared" si="347"/>
        <v>733928.19073614851</v>
      </c>
      <c r="P1609" s="34">
        <f t="shared" si="348"/>
        <v>725100</v>
      </c>
      <c r="Q1609" s="60">
        <f t="shared" si="350"/>
        <v>733928.19073614851</v>
      </c>
      <c r="R1609" s="60">
        <f t="shared" si="349"/>
        <v>733928.19073614851</v>
      </c>
      <c r="S1609" s="61">
        <f t="shared" si="341"/>
        <v>2.5723345018721294E-2</v>
      </c>
    </row>
    <row r="1610" spans="1:19" x14ac:dyDescent="0.25">
      <c r="A1610" s="7">
        <v>43241</v>
      </c>
      <c r="B1610" s="8">
        <v>2925.67</v>
      </c>
      <c r="C1610">
        <f>+VLOOKUP($A1610,'USD X Barril WTI'!$A$6060:$B$8189,2,0)</f>
        <v>72.260000000000005</v>
      </c>
      <c r="D1610" s="36">
        <f>+IFERROR(VLOOKUP($A1610,'TASA INTERVENCIÓN'!$A$9:$B$4757,2,0),D1609)</f>
        <v>4.2500000000000003E-2</v>
      </c>
      <c r="E1610" s="52">
        <v>1.7500000000000002E-2</v>
      </c>
      <c r="F1610">
        <f t="shared" si="351"/>
        <v>2.457002457002444E-2</v>
      </c>
      <c r="G1610">
        <f t="shared" si="352"/>
        <v>1.0060030789428274</v>
      </c>
      <c r="H1610" s="56">
        <f t="shared" si="342"/>
        <v>26.413380447543375</v>
      </c>
      <c r="I1610" s="55">
        <f t="shared" si="343"/>
        <v>2996.0597888657485</v>
      </c>
      <c r="J1610" s="33">
        <f t="shared" si="339"/>
        <v>2926.552819073615</v>
      </c>
      <c r="K1610" s="34">
        <f t="shared" si="340"/>
        <v>0.88281907361488265</v>
      </c>
      <c r="L1610" s="32">
        <f t="shared" si="344"/>
        <v>28531600</v>
      </c>
      <c r="M1610" s="32">
        <f t="shared" si="345"/>
        <v>29265528.190736149</v>
      </c>
      <c r="N1610" s="34">
        <f t="shared" si="346"/>
        <v>29256700</v>
      </c>
      <c r="O1610" s="34">
        <f t="shared" si="347"/>
        <v>733928.19073614851</v>
      </c>
      <c r="P1610" s="34">
        <f t="shared" si="348"/>
        <v>725100</v>
      </c>
      <c r="Q1610" s="60">
        <f t="shared" si="350"/>
        <v>733928.19073614851</v>
      </c>
      <c r="R1610" s="60">
        <f t="shared" si="349"/>
        <v>733928.19073614851</v>
      </c>
      <c r="S1610" s="61">
        <f t="shared" si="341"/>
        <v>2.5723345018721294E-2</v>
      </c>
    </row>
    <row r="1611" spans="1:19" x14ac:dyDescent="0.25">
      <c r="A1611" s="7">
        <v>43242</v>
      </c>
      <c r="B1611" s="9">
        <v>2897.37</v>
      </c>
      <c r="C1611">
        <f>+VLOOKUP($A1611,'USD X Barril WTI'!$A$6060:$B$8189,2,0)</f>
        <v>72.09</v>
      </c>
      <c r="D1611" s="36">
        <f>+IFERROR(VLOOKUP($A1611,'TASA INTERVENCIÓN'!$A$9:$B$4757,2,0),D1610)</f>
        <v>4.2500000000000003E-2</v>
      </c>
      <c r="E1611" s="52">
        <v>1.7500000000000002E-2</v>
      </c>
      <c r="F1611">
        <f t="shared" si="351"/>
        <v>2.457002457002444E-2</v>
      </c>
      <c r="G1611">
        <f t="shared" si="352"/>
        <v>1.0060030789428274</v>
      </c>
      <c r="H1611" s="56">
        <f t="shared" si="342"/>
        <v>26.413380447543375</v>
      </c>
      <c r="I1611" s="55">
        <f t="shared" si="343"/>
        <v>2967.5899017316665</v>
      </c>
      <c r="J1611" s="33">
        <f t="shared" si="339"/>
        <v>2926.552819073615</v>
      </c>
      <c r="K1611" s="34">
        <f t="shared" si="340"/>
        <v>29.182819073615065</v>
      </c>
      <c r="L1611" s="32">
        <f t="shared" si="344"/>
        <v>28531600</v>
      </c>
      <c r="M1611" s="32">
        <f t="shared" si="345"/>
        <v>29265528.190736149</v>
      </c>
      <c r="N1611" s="34">
        <f t="shared" si="346"/>
        <v>28973700</v>
      </c>
      <c r="O1611" s="34">
        <f t="shared" si="347"/>
        <v>733928.19073614851</v>
      </c>
      <c r="P1611" s="34">
        <f t="shared" si="348"/>
        <v>442100</v>
      </c>
      <c r="Q1611" s="60">
        <f t="shared" si="350"/>
        <v>733928.19073614851</v>
      </c>
      <c r="R1611" s="60">
        <f t="shared" si="349"/>
        <v>733928.19073614851</v>
      </c>
      <c r="S1611" s="61">
        <f t="shared" si="341"/>
        <v>2.5723345018721294E-2</v>
      </c>
    </row>
    <row r="1612" spans="1:19" x14ac:dyDescent="0.25">
      <c r="A1612" s="7">
        <v>43243</v>
      </c>
      <c r="B1612" s="8">
        <v>2851.42</v>
      </c>
      <c r="C1612">
        <f>+VLOOKUP($A1612,'USD X Barril WTI'!$A$6060:$B$8189,2,0)</f>
        <v>71.849999999999994</v>
      </c>
      <c r="D1612" s="36">
        <f>+IFERROR(VLOOKUP($A1612,'TASA INTERVENCIÓN'!$A$9:$B$4757,2,0),D1611)</f>
        <v>4.2500000000000003E-2</v>
      </c>
      <c r="E1612" s="52">
        <v>1.7500000000000002E-2</v>
      </c>
      <c r="F1612">
        <f t="shared" si="351"/>
        <v>2.457002457002444E-2</v>
      </c>
      <c r="G1612">
        <f t="shared" si="352"/>
        <v>1.0060030789428274</v>
      </c>
      <c r="H1612" s="56">
        <f t="shared" si="342"/>
        <v>26.413380447543375</v>
      </c>
      <c r="I1612" s="55">
        <f t="shared" si="343"/>
        <v>2921.3640602542437</v>
      </c>
      <c r="J1612" s="33">
        <f t="shared" si="339"/>
        <v>2926.552819073615</v>
      </c>
      <c r="K1612" s="34">
        <f t="shared" si="340"/>
        <v>75.132819073614883</v>
      </c>
      <c r="L1612" s="32">
        <f t="shared" si="344"/>
        <v>28531600</v>
      </c>
      <c r="M1612" s="32">
        <f t="shared" si="345"/>
        <v>29265528.190736149</v>
      </c>
      <c r="N1612" s="34">
        <f t="shared" si="346"/>
        <v>28514200</v>
      </c>
      <c r="O1612" s="34">
        <f t="shared" si="347"/>
        <v>733928.19073614851</v>
      </c>
      <c r="P1612" s="34">
        <f t="shared" si="348"/>
        <v>-17400</v>
      </c>
      <c r="Q1612" s="60">
        <f t="shared" si="350"/>
        <v>716528.19073614851</v>
      </c>
      <c r="R1612" s="60">
        <f t="shared" si="349"/>
        <v>733928.19073614851</v>
      </c>
      <c r="S1612" s="61">
        <f t="shared" si="341"/>
        <v>2.5723345018721294E-2</v>
      </c>
    </row>
    <row r="1613" spans="1:19" x14ac:dyDescent="0.25">
      <c r="A1613" s="7">
        <v>43244</v>
      </c>
      <c r="B1613" s="9">
        <v>2863.24</v>
      </c>
      <c r="C1613">
        <f>+VLOOKUP($A1613,'USD X Barril WTI'!$A$6060:$B$8189,2,0)</f>
        <v>70.77</v>
      </c>
      <c r="D1613" s="36">
        <f>+IFERROR(VLOOKUP($A1613,'TASA INTERVENCIÓN'!$A$9:$B$4757,2,0),D1612)</f>
        <v>4.2500000000000003E-2</v>
      </c>
      <c r="E1613" s="52">
        <v>1.7500000000000002E-2</v>
      </c>
      <c r="F1613">
        <f t="shared" si="351"/>
        <v>2.457002457002444E-2</v>
      </c>
      <c r="G1613">
        <f t="shared" si="352"/>
        <v>1.0060030789428274</v>
      </c>
      <c r="H1613" s="56">
        <f t="shared" si="342"/>
        <v>26.413380447543375</v>
      </c>
      <c r="I1613" s="55">
        <f t="shared" si="343"/>
        <v>2933.2550166473475</v>
      </c>
      <c r="J1613" s="33">
        <f t="shared" si="339"/>
        <v>2935.4666113652775</v>
      </c>
      <c r="K1613" s="34">
        <f t="shared" si="340"/>
        <v>72.226611365277677</v>
      </c>
      <c r="L1613" s="32">
        <f t="shared" si="344"/>
        <v>28620100.000000004</v>
      </c>
      <c r="M1613" s="32">
        <f t="shared" si="345"/>
        <v>29354666.113652773</v>
      </c>
      <c r="N1613" s="34">
        <f t="shared" si="346"/>
        <v>28632399.999999996</v>
      </c>
      <c r="O1613" s="34">
        <f t="shared" si="347"/>
        <v>734566.11365276948</v>
      </c>
      <c r="P1613" s="34">
        <f t="shared" si="348"/>
        <v>12299.999999992549</v>
      </c>
      <c r="Q1613" s="60">
        <f t="shared" si="350"/>
        <v>734566.11365276948</v>
      </c>
      <c r="R1613" s="60">
        <f t="shared" si="349"/>
        <v>734566.11365276948</v>
      </c>
      <c r="S1613" s="61">
        <f t="shared" si="341"/>
        <v>2.5666091790481842E-2</v>
      </c>
    </row>
    <row r="1614" spans="1:19" x14ac:dyDescent="0.25">
      <c r="A1614" s="7">
        <v>43245</v>
      </c>
      <c r="B1614" s="8">
        <v>2863.12</v>
      </c>
      <c r="C1614">
        <f>+VLOOKUP($A1614,'USD X Barril WTI'!$A$6060:$B$8189,2,0)</f>
        <v>67.92</v>
      </c>
      <c r="D1614" s="36">
        <f>+IFERROR(VLOOKUP($A1614,'TASA INTERVENCIÓN'!$A$9:$B$4757,2,0),D1613)</f>
        <v>4.2500000000000003E-2</v>
      </c>
      <c r="E1614" s="52">
        <v>1.7500000000000002E-2</v>
      </c>
      <c r="F1614">
        <f t="shared" si="351"/>
        <v>2.457002457002444E-2</v>
      </c>
      <c r="G1614">
        <f t="shared" si="352"/>
        <v>1.0060030789428274</v>
      </c>
      <c r="H1614" s="56">
        <f t="shared" si="342"/>
        <v>26.413380447543375</v>
      </c>
      <c r="I1614" s="55">
        <f t="shared" si="343"/>
        <v>2933.1342962778745</v>
      </c>
      <c r="J1614" s="33">
        <f t="shared" si="339"/>
        <v>2951.5114374902701</v>
      </c>
      <c r="K1614" s="34">
        <f t="shared" si="340"/>
        <v>88.391437490270164</v>
      </c>
      <c r="L1614" s="32">
        <f t="shared" si="344"/>
        <v>28779400</v>
      </c>
      <c r="M1614" s="32">
        <f t="shared" si="345"/>
        <v>29515114.374902699</v>
      </c>
      <c r="N1614" s="34">
        <f t="shared" si="346"/>
        <v>28631200</v>
      </c>
      <c r="O1614" s="34">
        <f t="shared" si="347"/>
        <v>735714.37490269914</v>
      </c>
      <c r="P1614" s="34">
        <f t="shared" si="348"/>
        <v>-148200</v>
      </c>
      <c r="Q1614" s="60">
        <f t="shared" si="350"/>
        <v>587514.37490269914</v>
      </c>
      <c r="R1614" s="60">
        <f t="shared" si="349"/>
        <v>735714.37490269914</v>
      </c>
      <c r="S1614" s="61">
        <f t="shared" si="341"/>
        <v>2.5563923323721104E-2</v>
      </c>
    </row>
    <row r="1615" spans="1:19" x14ac:dyDescent="0.25">
      <c r="A1615" s="7">
        <v>43246</v>
      </c>
      <c r="B1615" s="9">
        <v>2887.16</v>
      </c>
      <c r="C1615" t="e">
        <f>+VLOOKUP($A1615,'USD X Barril WTI'!$A$6060:$B$8189,2,0)</f>
        <v>#N/A</v>
      </c>
      <c r="D1615" s="36">
        <f>+IFERROR(VLOOKUP($A1615,'TASA INTERVENCIÓN'!$A$9:$B$4757,2,0),D1614)</f>
        <v>4.2500000000000003E-2</v>
      </c>
      <c r="E1615" s="52">
        <v>1.7500000000000002E-2</v>
      </c>
      <c r="F1615">
        <f t="shared" si="351"/>
        <v>2.457002457002444E-2</v>
      </c>
      <c r="G1615">
        <f t="shared" si="352"/>
        <v>1.0060030789428274</v>
      </c>
      <c r="H1615" s="56">
        <f t="shared" si="342"/>
        <v>26.413380447543375</v>
      </c>
      <c r="I1615" s="55">
        <f t="shared" si="343"/>
        <v>2957.3186102956602</v>
      </c>
      <c r="J1615" s="33">
        <f t="shared" si="339"/>
        <v>2950.6049501385755</v>
      </c>
      <c r="K1615" s="34">
        <f t="shared" si="340"/>
        <v>63.444950138575678</v>
      </c>
      <c r="L1615" s="32">
        <f t="shared" si="344"/>
        <v>28770400</v>
      </c>
      <c r="M1615" s="32">
        <f t="shared" si="345"/>
        <v>29506049.501385756</v>
      </c>
      <c r="N1615" s="34">
        <f t="shared" si="346"/>
        <v>28871600</v>
      </c>
      <c r="O1615" s="34">
        <f t="shared" si="347"/>
        <v>735649.50138575584</v>
      </c>
      <c r="P1615" s="34">
        <f t="shared" si="348"/>
        <v>101200</v>
      </c>
      <c r="Q1615" s="60">
        <f t="shared" si="350"/>
        <v>735649.50138575584</v>
      </c>
      <c r="R1615" s="60">
        <f t="shared" si="349"/>
        <v>735649.50138575584</v>
      </c>
      <c r="S1615" s="61">
        <f t="shared" si="341"/>
        <v>2.5569665398665151E-2</v>
      </c>
    </row>
    <row r="1616" spans="1:19" x14ac:dyDescent="0.25">
      <c r="A1616" s="7">
        <v>43247</v>
      </c>
      <c r="B1616" s="8">
        <v>2887.16</v>
      </c>
      <c r="C1616" t="e">
        <f>+VLOOKUP($A1616,'USD X Barril WTI'!$A$6060:$B$8189,2,0)</f>
        <v>#N/A</v>
      </c>
      <c r="D1616" s="36">
        <f>+IFERROR(VLOOKUP($A1616,'TASA INTERVENCIÓN'!$A$9:$B$4757,2,0),D1615)</f>
        <v>4.2500000000000003E-2</v>
      </c>
      <c r="E1616" s="52">
        <v>1.7500000000000002E-2</v>
      </c>
      <c r="F1616">
        <f t="shared" si="351"/>
        <v>2.457002457002444E-2</v>
      </c>
      <c r="G1616">
        <f t="shared" si="352"/>
        <v>1.0060030789428274</v>
      </c>
      <c r="H1616" s="56">
        <f t="shared" si="342"/>
        <v>26.413380447543375</v>
      </c>
      <c r="I1616" s="55">
        <f t="shared" si="343"/>
        <v>2957.3186102956602</v>
      </c>
      <c r="J1616" s="33">
        <f t="shared" si="339"/>
        <v>2922.9570859118935</v>
      </c>
      <c r="K1616" s="34">
        <f t="shared" si="340"/>
        <v>35.797085911893646</v>
      </c>
      <c r="L1616" s="32">
        <f t="shared" si="344"/>
        <v>28495900</v>
      </c>
      <c r="M1616" s="32">
        <f t="shared" si="345"/>
        <v>29229570.859118935</v>
      </c>
      <c r="N1616" s="34">
        <f t="shared" si="346"/>
        <v>28871600</v>
      </c>
      <c r="O1616" s="34">
        <f t="shared" si="347"/>
        <v>733670.85911893472</v>
      </c>
      <c r="P1616" s="34">
        <f t="shared" si="348"/>
        <v>375700</v>
      </c>
      <c r="Q1616" s="60">
        <f t="shared" si="350"/>
        <v>733670.85911893472</v>
      </c>
      <c r="R1616" s="60">
        <f t="shared" si="349"/>
        <v>733670.85911893472</v>
      </c>
      <c r="S1616" s="61">
        <f t="shared" si="341"/>
        <v>2.5746541050429526E-2</v>
      </c>
    </row>
    <row r="1617" spans="1:19" x14ac:dyDescent="0.25">
      <c r="A1617" s="7">
        <v>43248</v>
      </c>
      <c r="B1617" s="9">
        <v>2887.16</v>
      </c>
      <c r="C1617" t="e">
        <f>+VLOOKUP($A1617,'USD X Barril WTI'!$A$6060:$B$8189,2,0)</f>
        <v>#N/A</v>
      </c>
      <c r="D1617" s="36">
        <f>+IFERROR(VLOOKUP($A1617,'TASA INTERVENCIÓN'!$A$9:$B$4757,2,0),D1616)</f>
        <v>4.2500000000000003E-2</v>
      </c>
      <c r="E1617" s="52">
        <v>1.7500000000000002E-2</v>
      </c>
      <c r="F1617">
        <f t="shared" si="351"/>
        <v>2.457002457002444E-2</v>
      </c>
      <c r="G1617">
        <f t="shared" si="352"/>
        <v>1.0060030789428274</v>
      </c>
      <c r="H1617" s="56">
        <f t="shared" si="342"/>
        <v>26.413380447543375</v>
      </c>
      <c r="I1617" s="55">
        <f t="shared" si="343"/>
        <v>2957.3186102956602</v>
      </c>
      <c r="J1617" s="33">
        <f t="shared" si="339"/>
        <v>2922.9570859118935</v>
      </c>
      <c r="K1617" s="34">
        <f t="shared" si="340"/>
        <v>35.797085911893646</v>
      </c>
      <c r="L1617" s="32">
        <f t="shared" si="344"/>
        <v>28495900</v>
      </c>
      <c r="M1617" s="32">
        <f t="shared" si="345"/>
        <v>29229570.859118935</v>
      </c>
      <c r="N1617" s="34">
        <f t="shared" si="346"/>
        <v>28871600</v>
      </c>
      <c r="O1617" s="34">
        <f t="shared" si="347"/>
        <v>733670.85911893472</v>
      </c>
      <c r="P1617" s="34">
        <f t="shared" si="348"/>
        <v>375700</v>
      </c>
      <c r="Q1617" s="60">
        <f t="shared" si="350"/>
        <v>733670.85911893472</v>
      </c>
      <c r="R1617" s="60">
        <f t="shared" si="349"/>
        <v>733670.85911893472</v>
      </c>
      <c r="S1617" s="61">
        <f t="shared" si="341"/>
        <v>2.5746541050429526E-2</v>
      </c>
    </row>
    <row r="1618" spans="1:19" x14ac:dyDescent="0.25">
      <c r="A1618" s="7">
        <v>43249</v>
      </c>
      <c r="B1618" s="8">
        <v>2887.16</v>
      </c>
      <c r="C1618">
        <f>+VLOOKUP($A1618,'USD X Barril WTI'!$A$6060:$B$8189,2,0)</f>
        <v>66.8</v>
      </c>
      <c r="D1618" s="36">
        <f>+IFERROR(VLOOKUP($A1618,'TASA INTERVENCIÓN'!$A$9:$B$4757,2,0),D1617)</f>
        <v>4.2500000000000003E-2</v>
      </c>
      <c r="E1618" s="52">
        <v>1.7500000000000002E-2</v>
      </c>
      <c r="F1618">
        <f t="shared" si="351"/>
        <v>2.457002457002444E-2</v>
      </c>
      <c r="G1618">
        <f t="shared" si="352"/>
        <v>1.0060030789428274</v>
      </c>
      <c r="H1618" s="56">
        <f t="shared" si="342"/>
        <v>26.413380447543375</v>
      </c>
      <c r="I1618" s="55">
        <f t="shared" si="343"/>
        <v>2957.3186102956602</v>
      </c>
      <c r="J1618" s="33">
        <f t="shared" si="339"/>
        <v>2922.9570859118935</v>
      </c>
      <c r="K1618" s="34">
        <f t="shared" si="340"/>
        <v>35.797085911893646</v>
      </c>
      <c r="L1618" s="32">
        <f t="shared" si="344"/>
        <v>28495900</v>
      </c>
      <c r="M1618" s="32">
        <f t="shared" si="345"/>
        <v>29229570.859118935</v>
      </c>
      <c r="N1618" s="34">
        <f t="shared" si="346"/>
        <v>28871600</v>
      </c>
      <c r="O1618" s="34">
        <f t="shared" si="347"/>
        <v>733670.85911893472</v>
      </c>
      <c r="P1618" s="34">
        <f t="shared" si="348"/>
        <v>375700</v>
      </c>
      <c r="Q1618" s="60">
        <f t="shared" si="350"/>
        <v>733670.85911893472</v>
      </c>
      <c r="R1618" s="60">
        <f t="shared" si="349"/>
        <v>733670.85911893472</v>
      </c>
      <c r="S1618" s="61">
        <f t="shared" si="341"/>
        <v>2.5746541050429526E-2</v>
      </c>
    </row>
    <row r="1619" spans="1:19" x14ac:dyDescent="0.25">
      <c r="A1619" s="7">
        <v>43250</v>
      </c>
      <c r="B1619" s="9">
        <v>2893.82</v>
      </c>
      <c r="C1619">
        <f>+VLOOKUP($A1619,'USD X Barril WTI'!$A$6060:$B$8189,2,0)</f>
        <v>68.239999999999995</v>
      </c>
      <c r="D1619" s="36">
        <f>+IFERROR(VLOOKUP($A1619,'TASA INTERVENCIÓN'!$A$9:$B$4757,2,0),D1618)</f>
        <v>4.2500000000000003E-2</v>
      </c>
      <c r="E1619" s="52">
        <v>1.7500000000000002E-2</v>
      </c>
      <c r="F1619">
        <f t="shared" si="351"/>
        <v>2.457002457002444E-2</v>
      </c>
      <c r="G1619">
        <f t="shared" si="352"/>
        <v>1.0060030789428274</v>
      </c>
      <c r="H1619" s="56">
        <f t="shared" si="342"/>
        <v>26.413380447543375</v>
      </c>
      <c r="I1619" s="55">
        <f t="shared" si="343"/>
        <v>2964.0185908014196</v>
      </c>
      <c r="J1619" s="33">
        <f t="shared" si="339"/>
        <v>2923.2793925258288</v>
      </c>
      <c r="K1619" s="34">
        <f t="shared" si="340"/>
        <v>29.459392525828662</v>
      </c>
      <c r="L1619" s="32">
        <f t="shared" si="344"/>
        <v>28499100</v>
      </c>
      <c r="M1619" s="32">
        <f t="shared" si="345"/>
        <v>29232793.92525829</v>
      </c>
      <c r="N1619" s="34">
        <f t="shared" si="346"/>
        <v>28938200</v>
      </c>
      <c r="O1619" s="34">
        <f t="shared" si="347"/>
        <v>733693.92525829002</v>
      </c>
      <c r="P1619" s="34">
        <f t="shared" si="348"/>
        <v>439100</v>
      </c>
      <c r="Q1619" s="60">
        <f t="shared" si="350"/>
        <v>733693.92525829002</v>
      </c>
      <c r="R1619" s="60">
        <f t="shared" si="349"/>
        <v>733693.92525829002</v>
      </c>
      <c r="S1619" s="61">
        <f t="shared" si="341"/>
        <v>2.5744459483221929E-2</v>
      </c>
    </row>
    <row r="1620" spans="1:19" x14ac:dyDescent="0.25">
      <c r="A1620" s="7">
        <v>43251</v>
      </c>
      <c r="B1620" s="8">
        <v>2879.32</v>
      </c>
      <c r="C1620">
        <f>+VLOOKUP($A1620,'USD X Barril WTI'!$A$6060:$B$8189,2,0)</f>
        <v>66.98</v>
      </c>
      <c r="D1620" s="36">
        <f>+IFERROR(VLOOKUP($A1620,'TASA INTERVENCIÓN'!$A$9:$B$4757,2,0),D1619)</f>
        <v>4.2500000000000003E-2</v>
      </c>
      <c r="E1620" s="52">
        <v>1.7500000000000002E-2</v>
      </c>
      <c r="F1620">
        <f t="shared" si="351"/>
        <v>2.457002457002444E-2</v>
      </c>
      <c r="G1620">
        <f t="shared" si="352"/>
        <v>1.0060030789428274</v>
      </c>
      <c r="H1620" s="56">
        <f t="shared" si="342"/>
        <v>26.413380447543375</v>
      </c>
      <c r="I1620" s="55">
        <f t="shared" si="343"/>
        <v>2949.4315461567489</v>
      </c>
      <c r="J1620" s="33">
        <f t="shared" si="339"/>
        <v>2929.3427857004967</v>
      </c>
      <c r="K1620" s="34">
        <f t="shared" si="340"/>
        <v>50.02278570049657</v>
      </c>
      <c r="L1620" s="32">
        <f t="shared" si="344"/>
        <v>28559300</v>
      </c>
      <c r="M1620" s="32">
        <f t="shared" si="345"/>
        <v>29293427.857004967</v>
      </c>
      <c r="N1620" s="34">
        <f t="shared" si="346"/>
        <v>28793200</v>
      </c>
      <c r="O1620" s="34">
        <f t="shared" si="347"/>
        <v>734127.85700496659</v>
      </c>
      <c r="P1620" s="34">
        <f t="shared" si="348"/>
        <v>233900</v>
      </c>
      <c r="Q1620" s="60">
        <f t="shared" si="350"/>
        <v>734127.85700496659</v>
      </c>
      <c r="R1620" s="60">
        <f t="shared" si="349"/>
        <v>734127.85700496659</v>
      </c>
      <c r="S1620" s="61">
        <f t="shared" si="341"/>
        <v>2.5705386931926432E-2</v>
      </c>
    </row>
    <row r="1621" spans="1:19" x14ac:dyDescent="0.25">
      <c r="A1621" s="7">
        <v>43252</v>
      </c>
      <c r="B1621" s="9">
        <v>2889.32</v>
      </c>
      <c r="C1621">
        <f>+VLOOKUP($A1621,'USD X Barril WTI'!$A$6060:$B$8189,2,0)</f>
        <v>65.81</v>
      </c>
      <c r="D1621" s="36">
        <f>+IFERROR(VLOOKUP($A1621,'TASA INTERVENCIÓN'!$A$9:$B$4757,2,0),D1620)</f>
        <v>4.2500000000000003E-2</v>
      </c>
      <c r="E1621" s="52">
        <v>1.7500000000000002E-2</v>
      </c>
      <c r="F1621">
        <f t="shared" si="351"/>
        <v>2.457002457002444E-2</v>
      </c>
      <c r="G1621">
        <f t="shared" si="352"/>
        <v>1.0060030789428274</v>
      </c>
      <c r="H1621" s="56">
        <f t="shared" si="342"/>
        <v>26.413380447543375</v>
      </c>
      <c r="I1621" s="55">
        <f t="shared" si="343"/>
        <v>2959.4915769461768</v>
      </c>
      <c r="J1621" s="33">
        <f t="shared" si="339"/>
        <v>2941.4393558047759</v>
      </c>
      <c r="K1621" s="34">
        <f t="shared" si="340"/>
        <v>52.119355804775751</v>
      </c>
      <c r="L1621" s="32">
        <f t="shared" si="344"/>
        <v>28679400</v>
      </c>
      <c r="M1621" s="32">
        <f t="shared" si="345"/>
        <v>29414393.55804776</v>
      </c>
      <c r="N1621" s="34">
        <f t="shared" si="346"/>
        <v>28893200</v>
      </c>
      <c r="O1621" s="34">
        <f t="shared" si="347"/>
        <v>734993.55804776028</v>
      </c>
      <c r="P1621" s="34">
        <f t="shared" si="348"/>
        <v>213800</v>
      </c>
      <c r="Q1621" s="60">
        <f t="shared" si="350"/>
        <v>734993.55804776028</v>
      </c>
      <c r="R1621" s="60">
        <f t="shared" si="349"/>
        <v>734993.55804776028</v>
      </c>
      <c r="S1621" s="61">
        <f t="shared" si="341"/>
        <v>2.5627926597061316E-2</v>
      </c>
    </row>
    <row r="1622" spans="1:19" x14ac:dyDescent="0.25">
      <c r="A1622" s="7">
        <v>43253</v>
      </c>
      <c r="B1622" s="8">
        <v>2868.22</v>
      </c>
      <c r="C1622" t="e">
        <f>+VLOOKUP($A1622,'USD X Barril WTI'!$A$6060:$B$8189,2,0)</f>
        <v>#N/A</v>
      </c>
      <c r="D1622" s="36">
        <f>+IFERROR(VLOOKUP($A1622,'TASA INTERVENCIÓN'!$A$9:$B$4757,2,0),D1621)</f>
        <v>4.2500000000000003E-2</v>
      </c>
      <c r="E1622" s="52">
        <v>1.7500000000000002E-2</v>
      </c>
      <c r="F1622">
        <f t="shared" si="351"/>
        <v>2.457002457002444E-2</v>
      </c>
      <c r="G1622">
        <f t="shared" si="352"/>
        <v>1.0060030789428274</v>
      </c>
      <c r="H1622" s="56">
        <f t="shared" si="342"/>
        <v>26.413380447543375</v>
      </c>
      <c r="I1622" s="55">
        <f t="shared" si="343"/>
        <v>2938.2649119804828</v>
      </c>
      <c r="J1622" s="33">
        <f t="shared" si="339"/>
        <v>2952.6294385573601</v>
      </c>
      <c r="K1622" s="34">
        <f t="shared" si="340"/>
        <v>84.409438557360318</v>
      </c>
      <c r="L1622" s="32">
        <f t="shared" si="344"/>
        <v>28790500</v>
      </c>
      <c r="M1622" s="32">
        <f t="shared" si="345"/>
        <v>29526294.385573599</v>
      </c>
      <c r="N1622" s="34">
        <f t="shared" si="346"/>
        <v>28682199.999999996</v>
      </c>
      <c r="O1622" s="34">
        <f t="shared" si="347"/>
        <v>735794.38557359949</v>
      </c>
      <c r="P1622" s="34">
        <f t="shared" si="348"/>
        <v>-108300.00000000373</v>
      </c>
      <c r="Q1622" s="60">
        <f t="shared" si="350"/>
        <v>627494.38557359576</v>
      </c>
      <c r="R1622" s="60">
        <f t="shared" si="349"/>
        <v>735794.38557359949</v>
      </c>
      <c r="S1622" s="61">
        <f t="shared" si="341"/>
        <v>2.5556846375491899E-2</v>
      </c>
    </row>
    <row r="1623" spans="1:19" x14ac:dyDescent="0.25">
      <c r="A1623" s="7">
        <v>43254</v>
      </c>
      <c r="B1623" s="9">
        <v>2868.22</v>
      </c>
      <c r="C1623" t="e">
        <f>+VLOOKUP($A1623,'USD X Barril WTI'!$A$6060:$B$8189,2,0)</f>
        <v>#N/A</v>
      </c>
      <c r="D1623" s="36">
        <f>+IFERROR(VLOOKUP($A1623,'TASA INTERVENCIÓN'!$A$9:$B$4757,2,0),D1622)</f>
        <v>4.2500000000000003E-2</v>
      </c>
      <c r="E1623" s="52">
        <v>1.7500000000000002E-2</v>
      </c>
      <c r="F1623">
        <f t="shared" si="351"/>
        <v>2.457002457002444E-2</v>
      </c>
      <c r="G1623">
        <f t="shared" si="352"/>
        <v>1.0060030789428274</v>
      </c>
      <c r="H1623" s="56">
        <f t="shared" si="342"/>
        <v>26.413380447543375</v>
      </c>
      <c r="I1623" s="55">
        <f t="shared" si="343"/>
        <v>2938.2649119804828</v>
      </c>
      <c r="J1623" s="33">
        <f t="shared" si="339"/>
        <v>2952.730159374215</v>
      </c>
      <c r="K1623" s="34">
        <f t="shared" si="340"/>
        <v>84.510159374215164</v>
      </c>
      <c r="L1623" s="32">
        <f t="shared" si="344"/>
        <v>28791500</v>
      </c>
      <c r="M1623" s="32">
        <f t="shared" si="345"/>
        <v>29527301.593742151</v>
      </c>
      <c r="N1623" s="34">
        <f t="shared" si="346"/>
        <v>28682199.999999996</v>
      </c>
      <c r="O1623" s="34">
        <f t="shared" si="347"/>
        <v>735801.59374215081</v>
      </c>
      <c r="P1623" s="34">
        <f t="shared" si="348"/>
        <v>-109300.00000000373</v>
      </c>
      <c r="Q1623" s="60">
        <f t="shared" si="350"/>
        <v>626501.59374214709</v>
      </c>
      <c r="R1623" s="60">
        <f t="shared" si="349"/>
        <v>735801.59374215081</v>
      </c>
      <c r="S1623" s="61">
        <f t="shared" si="341"/>
        <v>2.5556209080532476E-2</v>
      </c>
    </row>
    <row r="1624" spans="1:19" x14ac:dyDescent="0.25">
      <c r="A1624" s="7">
        <v>43255</v>
      </c>
      <c r="B1624" s="8">
        <v>2868.22</v>
      </c>
      <c r="C1624">
        <f>+VLOOKUP($A1624,'USD X Barril WTI'!$A$6060:$B$8189,2,0)</f>
        <v>64.760000000000005</v>
      </c>
      <c r="D1624" s="36">
        <f>+IFERROR(VLOOKUP($A1624,'TASA INTERVENCIÓN'!$A$9:$B$4757,2,0),D1623)</f>
        <v>4.2500000000000003E-2</v>
      </c>
      <c r="E1624" s="52">
        <v>1.7500000000000002E-2</v>
      </c>
      <c r="F1624">
        <f t="shared" si="351"/>
        <v>2.457002457002444E-2</v>
      </c>
      <c r="G1624">
        <f t="shared" si="352"/>
        <v>1.0060030789428274</v>
      </c>
      <c r="H1624" s="56">
        <f t="shared" si="342"/>
        <v>26.413380447543375</v>
      </c>
      <c r="I1624" s="55">
        <f t="shared" si="343"/>
        <v>2938.2649119804828</v>
      </c>
      <c r="J1624" s="33">
        <f t="shared" si="339"/>
        <v>2952.730159374215</v>
      </c>
      <c r="K1624" s="34">
        <f t="shared" si="340"/>
        <v>84.510159374215164</v>
      </c>
      <c r="L1624" s="32">
        <f t="shared" si="344"/>
        <v>28791500</v>
      </c>
      <c r="M1624" s="32">
        <f t="shared" si="345"/>
        <v>29527301.593742151</v>
      </c>
      <c r="N1624" s="34">
        <f t="shared" si="346"/>
        <v>28682199.999999996</v>
      </c>
      <c r="O1624" s="34">
        <f t="shared" si="347"/>
        <v>735801.59374215081</v>
      </c>
      <c r="P1624" s="34">
        <f t="shared" si="348"/>
        <v>-109300.00000000373</v>
      </c>
      <c r="Q1624" s="60">
        <f t="shared" si="350"/>
        <v>626501.59374214709</v>
      </c>
      <c r="R1624" s="60">
        <f t="shared" si="349"/>
        <v>735801.59374215081</v>
      </c>
      <c r="S1624" s="61">
        <f t="shared" si="341"/>
        <v>2.5556209080532476E-2</v>
      </c>
    </row>
    <row r="1625" spans="1:19" x14ac:dyDescent="0.25">
      <c r="A1625" s="7">
        <v>43256</v>
      </c>
      <c r="B1625" s="9">
        <v>2868.22</v>
      </c>
      <c r="C1625">
        <f>+VLOOKUP($A1625,'USD X Barril WTI'!$A$6060:$B$8189,2,0)</f>
        <v>65.510000000000005</v>
      </c>
      <c r="D1625" s="36">
        <f>+IFERROR(VLOOKUP($A1625,'TASA INTERVENCIÓN'!$A$9:$B$4757,2,0),D1624)</f>
        <v>4.2500000000000003E-2</v>
      </c>
      <c r="E1625" s="52">
        <v>1.7500000000000002E-2</v>
      </c>
      <c r="F1625">
        <f t="shared" si="351"/>
        <v>2.457002457002444E-2</v>
      </c>
      <c r="G1625">
        <f t="shared" si="352"/>
        <v>1.0060030789428274</v>
      </c>
      <c r="H1625" s="56">
        <f t="shared" si="342"/>
        <v>26.413380447543375</v>
      </c>
      <c r="I1625" s="55">
        <f t="shared" si="343"/>
        <v>2938.2649119804828</v>
      </c>
      <c r="J1625" s="33">
        <f t="shared" si="339"/>
        <v>2952.730159374215</v>
      </c>
      <c r="K1625" s="34">
        <f t="shared" si="340"/>
        <v>84.510159374215164</v>
      </c>
      <c r="L1625" s="32">
        <f t="shared" si="344"/>
        <v>28791500</v>
      </c>
      <c r="M1625" s="32">
        <f t="shared" si="345"/>
        <v>29527301.593742151</v>
      </c>
      <c r="N1625" s="34">
        <f t="shared" si="346"/>
        <v>28682199.999999996</v>
      </c>
      <c r="O1625" s="34">
        <f t="shared" si="347"/>
        <v>735801.59374215081</v>
      </c>
      <c r="P1625" s="34">
        <f t="shared" si="348"/>
        <v>-109300.00000000373</v>
      </c>
      <c r="Q1625" s="60">
        <f t="shared" si="350"/>
        <v>626501.59374214709</v>
      </c>
      <c r="R1625" s="60">
        <f t="shared" si="349"/>
        <v>735801.59374215081</v>
      </c>
      <c r="S1625" s="61">
        <f t="shared" si="341"/>
        <v>2.5556209080532476E-2</v>
      </c>
    </row>
    <row r="1626" spans="1:19" x14ac:dyDescent="0.25">
      <c r="A1626" s="7">
        <v>43257</v>
      </c>
      <c r="B1626" s="8">
        <v>2865.37</v>
      </c>
      <c r="C1626">
        <f>+VLOOKUP($A1626,'USD X Barril WTI'!$A$6060:$B$8189,2,0)</f>
        <v>64.75</v>
      </c>
      <c r="D1626" s="36">
        <f>+IFERROR(VLOOKUP($A1626,'TASA INTERVENCIÓN'!$A$9:$B$4757,2,0),D1625)</f>
        <v>4.2500000000000003E-2</v>
      </c>
      <c r="E1626" s="52">
        <v>1.7500000000000002E-2</v>
      </c>
      <c r="F1626">
        <f t="shared" si="351"/>
        <v>2.457002457002444E-2</v>
      </c>
      <c r="G1626">
        <f t="shared" si="352"/>
        <v>1.0060030789428274</v>
      </c>
      <c r="H1626" s="56">
        <f t="shared" si="342"/>
        <v>26.413380447543375</v>
      </c>
      <c r="I1626" s="55">
        <f t="shared" si="343"/>
        <v>2935.3978032054961</v>
      </c>
      <c r="J1626" s="33">
        <f t="shared" si="339"/>
        <v>2932.5255635131134</v>
      </c>
      <c r="K1626" s="34">
        <f t="shared" si="340"/>
        <v>67.15556351311352</v>
      </c>
      <c r="L1626" s="32">
        <f t="shared" si="344"/>
        <v>28590900</v>
      </c>
      <c r="M1626" s="32">
        <f t="shared" si="345"/>
        <v>29325255.635131136</v>
      </c>
      <c r="N1626" s="34">
        <f t="shared" si="346"/>
        <v>28653700</v>
      </c>
      <c r="O1626" s="34">
        <f t="shared" si="347"/>
        <v>734355.63513113558</v>
      </c>
      <c r="P1626" s="34">
        <f t="shared" si="348"/>
        <v>62800</v>
      </c>
      <c r="Q1626" s="60">
        <f t="shared" si="350"/>
        <v>734355.63513113558</v>
      </c>
      <c r="R1626" s="60">
        <f t="shared" si="349"/>
        <v>734355.63513113558</v>
      </c>
      <c r="S1626" s="61">
        <f t="shared" si="341"/>
        <v>2.568494294097547E-2</v>
      </c>
    </row>
    <row r="1627" spans="1:19" x14ac:dyDescent="0.25">
      <c r="A1627" s="7">
        <v>43258</v>
      </c>
      <c r="B1627" s="9">
        <v>2828.42</v>
      </c>
      <c r="C1627">
        <f>+VLOOKUP($A1627,'USD X Barril WTI'!$A$6060:$B$8189,2,0)</f>
        <v>65.959999999999994</v>
      </c>
      <c r="D1627" s="36">
        <f>+IFERROR(VLOOKUP($A1627,'TASA INTERVENCIÓN'!$A$9:$B$4757,2,0),D1626)</f>
        <v>4.2500000000000003E-2</v>
      </c>
      <c r="E1627" s="52">
        <v>1.7500000000000002E-2</v>
      </c>
      <c r="F1627">
        <f t="shared" si="351"/>
        <v>2.457002457002444E-2</v>
      </c>
      <c r="G1627">
        <f t="shared" si="352"/>
        <v>1.0060030789428274</v>
      </c>
      <c r="H1627" s="56">
        <f t="shared" si="342"/>
        <v>26.413380447543375</v>
      </c>
      <c r="I1627" s="55">
        <f t="shared" si="343"/>
        <v>2898.2259894385588</v>
      </c>
      <c r="J1627" s="33">
        <f t="shared" si="339"/>
        <v>2918.3843608266789</v>
      </c>
      <c r="K1627" s="34">
        <f t="shared" si="340"/>
        <v>89.964360826678785</v>
      </c>
      <c r="L1627" s="32">
        <f t="shared" si="344"/>
        <v>28450500</v>
      </c>
      <c r="M1627" s="32">
        <f t="shared" si="345"/>
        <v>29183843.608266789</v>
      </c>
      <c r="N1627" s="34">
        <f t="shared" si="346"/>
        <v>28284200</v>
      </c>
      <c r="O1627" s="34">
        <f t="shared" si="347"/>
        <v>733343.60826678947</v>
      </c>
      <c r="P1627" s="34">
        <f t="shared" si="348"/>
        <v>-166300</v>
      </c>
      <c r="Q1627" s="60">
        <f t="shared" si="350"/>
        <v>567043.60826678947</v>
      </c>
      <c r="R1627" s="60">
        <f t="shared" si="349"/>
        <v>733343.60826678947</v>
      </c>
      <c r="S1627" s="61">
        <f t="shared" si="341"/>
        <v>2.5776123733037712E-2</v>
      </c>
    </row>
    <row r="1628" spans="1:19" x14ac:dyDescent="0.25">
      <c r="A1628" s="7">
        <v>43259</v>
      </c>
      <c r="B1628" s="8">
        <v>2835.78</v>
      </c>
      <c r="C1628">
        <f>+VLOOKUP($A1628,'USD X Barril WTI'!$A$6060:$B$8189,2,0)</f>
        <v>65.77</v>
      </c>
      <c r="D1628" s="36">
        <f>+IFERROR(VLOOKUP($A1628,'TASA INTERVENCIÓN'!$A$9:$B$4757,2,0),D1627)</f>
        <v>4.2500000000000003E-2</v>
      </c>
      <c r="E1628" s="52">
        <v>1.7500000000000002E-2</v>
      </c>
      <c r="F1628">
        <f t="shared" si="351"/>
        <v>2.457002457002444E-2</v>
      </c>
      <c r="G1628">
        <f t="shared" si="352"/>
        <v>1.0060030789428274</v>
      </c>
      <c r="H1628" s="56">
        <f t="shared" si="342"/>
        <v>26.413380447543375</v>
      </c>
      <c r="I1628" s="55">
        <f t="shared" si="343"/>
        <v>2905.630172099578</v>
      </c>
      <c r="J1628" s="33">
        <f t="shared" si="339"/>
        <v>2932.3140497977179</v>
      </c>
      <c r="K1628" s="34">
        <f t="shared" si="340"/>
        <v>96.534049797717671</v>
      </c>
      <c r="L1628" s="32">
        <f t="shared" si="344"/>
        <v>28588800</v>
      </c>
      <c r="M1628" s="32">
        <f t="shared" si="345"/>
        <v>29323140.497977179</v>
      </c>
      <c r="N1628" s="34">
        <f t="shared" si="346"/>
        <v>28357800.000000004</v>
      </c>
      <c r="O1628" s="34">
        <f t="shared" si="347"/>
        <v>734340.49797717854</v>
      </c>
      <c r="P1628" s="34">
        <f t="shared" si="348"/>
        <v>-230999.99999999627</v>
      </c>
      <c r="Q1628" s="60">
        <f t="shared" si="350"/>
        <v>503340.49797718227</v>
      </c>
      <c r="R1628" s="60">
        <f t="shared" si="349"/>
        <v>734340.49797717854</v>
      </c>
      <c r="S1628" s="61">
        <f t="shared" si="341"/>
        <v>2.5686300158704756E-2</v>
      </c>
    </row>
    <row r="1629" spans="1:19" x14ac:dyDescent="0.25">
      <c r="A1629" s="7">
        <v>43260</v>
      </c>
      <c r="B1629" s="9">
        <v>2855.8</v>
      </c>
      <c r="C1629" t="e">
        <f>+VLOOKUP($A1629,'USD X Barril WTI'!$A$6060:$B$8189,2,0)</f>
        <v>#N/A</v>
      </c>
      <c r="D1629" s="36">
        <f>+IFERROR(VLOOKUP($A1629,'TASA INTERVENCIÓN'!$A$9:$B$4757,2,0),D1628)</f>
        <v>4.2500000000000003E-2</v>
      </c>
      <c r="E1629" s="52">
        <v>1.7500000000000002E-2</v>
      </c>
      <c r="F1629">
        <f t="shared" si="351"/>
        <v>2.457002457002444E-2</v>
      </c>
      <c r="G1629">
        <f t="shared" si="352"/>
        <v>1.0060030789428274</v>
      </c>
      <c r="H1629" s="56">
        <f t="shared" si="342"/>
        <v>26.413380447543375</v>
      </c>
      <c r="I1629" s="55">
        <f t="shared" si="343"/>
        <v>2925.7703537400134</v>
      </c>
      <c r="J1629" s="33">
        <f t="shared" ref="J1629:J1640" si="353">+I1537</f>
        <v>2944.8840077412146</v>
      </c>
      <c r="K1629" s="34">
        <f t="shared" si="340"/>
        <v>89.084007741214464</v>
      </c>
      <c r="L1629" s="32">
        <f t="shared" si="344"/>
        <v>28713600</v>
      </c>
      <c r="M1629" s="32">
        <f t="shared" si="345"/>
        <v>29448840.077412147</v>
      </c>
      <c r="N1629" s="34">
        <f t="shared" si="346"/>
        <v>28558000</v>
      </c>
      <c r="O1629" s="34">
        <f t="shared" si="347"/>
        <v>735240.07741214707</v>
      </c>
      <c r="P1629" s="34">
        <f t="shared" si="348"/>
        <v>-155600</v>
      </c>
      <c r="Q1629" s="60">
        <f t="shared" si="350"/>
        <v>579640.07741214707</v>
      </c>
      <c r="R1629" s="60">
        <f t="shared" si="349"/>
        <v>735240.07741214707</v>
      </c>
      <c r="S1629" s="61">
        <f t="shared" si="341"/>
        <v>2.5605987316538053E-2</v>
      </c>
    </row>
    <row r="1630" spans="1:19" x14ac:dyDescent="0.25">
      <c r="A1630" s="7">
        <v>43261</v>
      </c>
      <c r="B1630" s="8">
        <v>2855.8</v>
      </c>
      <c r="C1630" t="e">
        <f>+VLOOKUP($A1630,'USD X Barril WTI'!$A$6060:$B$8189,2,0)</f>
        <v>#N/A</v>
      </c>
      <c r="D1630" s="36">
        <f>+IFERROR(VLOOKUP($A1630,'TASA INTERVENCIÓN'!$A$9:$B$4757,2,0),D1629)</f>
        <v>4.2500000000000003E-2</v>
      </c>
      <c r="E1630" s="52">
        <v>1.7500000000000002E-2</v>
      </c>
      <c r="F1630">
        <f t="shared" si="351"/>
        <v>2.457002457002444E-2</v>
      </c>
      <c r="G1630">
        <f t="shared" si="352"/>
        <v>1.0060030789428274</v>
      </c>
      <c r="H1630" s="56">
        <f t="shared" si="342"/>
        <v>26.413380447543375</v>
      </c>
      <c r="I1630" s="55">
        <f t="shared" si="343"/>
        <v>2925.7703537400134</v>
      </c>
      <c r="J1630" s="33">
        <f t="shared" si="353"/>
        <v>2940.4220755545407</v>
      </c>
      <c r="K1630" s="34">
        <f t="shared" si="340"/>
        <v>84.622075554540515</v>
      </c>
      <c r="L1630" s="32">
        <f t="shared" si="344"/>
        <v>28669300</v>
      </c>
      <c r="M1630" s="32">
        <f t="shared" si="345"/>
        <v>29404220.755545408</v>
      </c>
      <c r="N1630" s="34">
        <f t="shared" si="346"/>
        <v>28558000</v>
      </c>
      <c r="O1630" s="34">
        <f t="shared" si="347"/>
        <v>734920.75554540753</v>
      </c>
      <c r="P1630" s="34">
        <f t="shared" si="348"/>
        <v>-111300</v>
      </c>
      <c r="Q1630" s="60">
        <f t="shared" si="350"/>
        <v>623620.75554540753</v>
      </c>
      <c r="R1630" s="60">
        <f t="shared" si="349"/>
        <v>734920.75554540753</v>
      </c>
      <c r="S1630" s="61">
        <f t="shared" si="341"/>
        <v>2.563441575292761E-2</v>
      </c>
    </row>
    <row r="1631" spans="1:19" x14ac:dyDescent="0.25">
      <c r="A1631" s="7">
        <v>43262</v>
      </c>
      <c r="B1631" s="9">
        <v>2855.8</v>
      </c>
      <c r="C1631">
        <f>+VLOOKUP($A1631,'USD X Barril WTI'!$A$6060:$B$8189,2,0)</f>
        <v>66.099999999999994</v>
      </c>
      <c r="D1631" s="36">
        <f>+IFERROR(VLOOKUP($A1631,'TASA INTERVENCIÓN'!$A$9:$B$4757,2,0),D1630)</f>
        <v>4.2500000000000003E-2</v>
      </c>
      <c r="E1631" s="52">
        <v>1.7500000000000002E-2</v>
      </c>
      <c r="F1631">
        <f t="shared" si="351"/>
        <v>2.457002457002444E-2</v>
      </c>
      <c r="G1631">
        <f t="shared" si="352"/>
        <v>1.0060030789428274</v>
      </c>
      <c r="H1631" s="56">
        <f t="shared" si="342"/>
        <v>26.413380447543375</v>
      </c>
      <c r="I1631" s="55">
        <f t="shared" si="343"/>
        <v>2925.7703537400134</v>
      </c>
      <c r="J1631" s="33">
        <f t="shared" si="353"/>
        <v>2940.4220755545407</v>
      </c>
      <c r="K1631" s="34">
        <f t="shared" si="340"/>
        <v>84.622075554540515</v>
      </c>
      <c r="L1631" s="32">
        <f t="shared" si="344"/>
        <v>28669300</v>
      </c>
      <c r="M1631" s="32">
        <f t="shared" si="345"/>
        <v>29404220.755545408</v>
      </c>
      <c r="N1631" s="34">
        <f t="shared" si="346"/>
        <v>28558000</v>
      </c>
      <c r="O1631" s="34">
        <f t="shared" si="347"/>
        <v>734920.75554540753</v>
      </c>
      <c r="P1631" s="34">
        <f t="shared" si="348"/>
        <v>-111300</v>
      </c>
      <c r="Q1631" s="60">
        <f t="shared" si="350"/>
        <v>623620.75554540753</v>
      </c>
      <c r="R1631" s="60">
        <f t="shared" si="349"/>
        <v>734920.75554540753</v>
      </c>
      <c r="S1631" s="61">
        <f t="shared" si="341"/>
        <v>2.563441575292761E-2</v>
      </c>
    </row>
    <row r="1632" spans="1:19" x14ac:dyDescent="0.25">
      <c r="A1632" s="7">
        <v>43263</v>
      </c>
      <c r="B1632" s="8">
        <v>2855.8</v>
      </c>
      <c r="C1632">
        <f>+VLOOKUP($A1632,'USD X Barril WTI'!$A$6060:$B$8189,2,0)</f>
        <v>66.38</v>
      </c>
      <c r="D1632" s="36">
        <f>+IFERROR(VLOOKUP($A1632,'TASA INTERVENCIÓN'!$A$9:$B$4757,2,0),D1631)</f>
        <v>4.2500000000000003E-2</v>
      </c>
      <c r="E1632" s="52">
        <v>1.7500000000000002E-2</v>
      </c>
      <c r="F1632">
        <f t="shared" si="351"/>
        <v>2.457002457002444E-2</v>
      </c>
      <c r="G1632">
        <f t="shared" si="352"/>
        <v>1.0060030789428274</v>
      </c>
      <c r="H1632" s="56">
        <f t="shared" si="342"/>
        <v>26.413380447543375</v>
      </c>
      <c r="I1632" s="55">
        <f t="shared" si="343"/>
        <v>2925.7703537400134</v>
      </c>
      <c r="J1632" s="33">
        <f t="shared" si="353"/>
        <v>2940.4220755545407</v>
      </c>
      <c r="K1632" s="34">
        <f t="shared" si="340"/>
        <v>84.622075554540515</v>
      </c>
      <c r="L1632" s="32">
        <f t="shared" si="344"/>
        <v>28669300</v>
      </c>
      <c r="M1632" s="32">
        <f t="shared" si="345"/>
        <v>29404220.755545408</v>
      </c>
      <c r="N1632" s="34">
        <f t="shared" si="346"/>
        <v>28558000</v>
      </c>
      <c r="O1632" s="34">
        <f t="shared" si="347"/>
        <v>734920.75554540753</v>
      </c>
      <c r="P1632" s="34">
        <f t="shared" si="348"/>
        <v>-111300</v>
      </c>
      <c r="Q1632" s="60">
        <f t="shared" si="350"/>
        <v>623620.75554540753</v>
      </c>
      <c r="R1632" s="60">
        <f t="shared" si="349"/>
        <v>734920.75554540753</v>
      </c>
      <c r="S1632" s="61">
        <f t="shared" si="341"/>
        <v>2.563441575292761E-2</v>
      </c>
    </row>
    <row r="1633" spans="1:19" x14ac:dyDescent="0.25">
      <c r="A1633" s="7">
        <v>43264</v>
      </c>
      <c r="B1633" s="9">
        <v>2857.11</v>
      </c>
      <c r="C1633">
        <f>+VLOOKUP($A1633,'USD X Barril WTI'!$A$6060:$B$8189,2,0)</f>
        <v>66.63</v>
      </c>
      <c r="D1633" s="36">
        <f>+IFERROR(VLOOKUP($A1633,'TASA INTERVENCIÓN'!$A$9:$B$4757,2,0),D1632)</f>
        <v>4.2500000000000003E-2</v>
      </c>
      <c r="E1633" s="36">
        <v>0.02</v>
      </c>
      <c r="F1633">
        <f t="shared" si="351"/>
        <v>2.2058823529411686E-2</v>
      </c>
      <c r="G1633">
        <f t="shared" si="352"/>
        <v>1.0053945374828708</v>
      </c>
      <c r="H1633" s="56">
        <f t="shared" si="342"/>
        <v>26.413380447543375</v>
      </c>
      <c r="I1633" s="55">
        <f t="shared" si="343"/>
        <v>2925.3495478827717</v>
      </c>
      <c r="J1633" s="33">
        <f t="shared" si="353"/>
        <v>2925.2233042911298</v>
      </c>
      <c r="K1633" s="34">
        <f t="shared" si="340"/>
        <v>68.11330429112968</v>
      </c>
      <c r="L1633" s="32">
        <f t="shared" si="344"/>
        <v>28518400</v>
      </c>
      <c r="M1633" s="32">
        <f t="shared" si="345"/>
        <v>29252233.042911299</v>
      </c>
      <c r="N1633" s="34">
        <f t="shared" si="346"/>
        <v>28571100</v>
      </c>
      <c r="O1633" s="34">
        <f t="shared" si="347"/>
        <v>733833.04291129857</v>
      </c>
      <c r="P1633" s="34">
        <f t="shared" si="348"/>
        <v>52700</v>
      </c>
      <c r="Q1633" s="60">
        <f t="shared" si="350"/>
        <v>733833.04291129857</v>
      </c>
      <c r="R1633" s="60">
        <f t="shared" si="349"/>
        <v>733833.04291129857</v>
      </c>
      <c r="S1633" s="61">
        <f t="shared" si="341"/>
        <v>2.5731914936016696E-2</v>
      </c>
    </row>
    <row r="1634" spans="1:19" x14ac:dyDescent="0.25">
      <c r="A1634" s="7">
        <v>43265</v>
      </c>
      <c r="B1634" s="8">
        <v>2859.17</v>
      </c>
      <c r="C1634">
        <f>+VLOOKUP($A1634,'USD X Barril WTI'!$A$6060:$B$8189,2,0)</f>
        <v>66.91</v>
      </c>
      <c r="D1634" s="36">
        <f>+IFERROR(VLOOKUP($A1634,'TASA INTERVENCIÓN'!$A$9:$B$4757,2,0),D1633)</f>
        <v>4.2500000000000003E-2</v>
      </c>
      <c r="E1634" s="36">
        <v>0.02</v>
      </c>
      <c r="F1634">
        <f t="shared" si="351"/>
        <v>2.2058823529411686E-2</v>
      </c>
      <c r="G1634">
        <f t="shared" si="352"/>
        <v>1.0053945374828708</v>
      </c>
      <c r="H1634" s="56">
        <f t="shared" si="342"/>
        <v>26.413380447543375</v>
      </c>
      <c r="I1634" s="55">
        <f t="shared" si="343"/>
        <v>2927.4206606299867</v>
      </c>
      <c r="J1634" s="33">
        <f t="shared" si="353"/>
        <v>2921.7383640279486</v>
      </c>
      <c r="K1634" s="34">
        <f t="shared" si="340"/>
        <v>62.568364027948519</v>
      </c>
      <c r="L1634" s="32">
        <f t="shared" si="344"/>
        <v>28483800</v>
      </c>
      <c r="M1634" s="32">
        <f t="shared" si="345"/>
        <v>29217383.640279487</v>
      </c>
      <c r="N1634" s="34">
        <f t="shared" si="346"/>
        <v>28591700</v>
      </c>
      <c r="O1634" s="34">
        <f t="shared" si="347"/>
        <v>733583.64027948678</v>
      </c>
      <c r="P1634" s="34">
        <f t="shared" si="348"/>
        <v>107900</v>
      </c>
      <c r="Q1634" s="60">
        <f t="shared" si="350"/>
        <v>733583.64027948678</v>
      </c>
      <c r="R1634" s="60">
        <f t="shared" si="349"/>
        <v>733583.64027948678</v>
      </c>
      <c r="S1634" s="61">
        <f t="shared" si="341"/>
        <v>2.5754416204280567E-2</v>
      </c>
    </row>
    <row r="1635" spans="1:19" x14ac:dyDescent="0.25">
      <c r="A1635" s="7">
        <v>43266</v>
      </c>
      <c r="B1635" s="9">
        <v>2859.78</v>
      </c>
      <c r="C1635">
        <f>+VLOOKUP($A1635,'USD X Barril WTI'!$A$6060:$B$8189,2,0)</f>
        <v>65.010000000000005</v>
      </c>
      <c r="D1635" s="36">
        <f>+IFERROR(VLOOKUP($A1635,'TASA INTERVENCIÓN'!$A$9:$B$4757,2,0),D1634)</f>
        <v>4.2500000000000003E-2</v>
      </c>
      <c r="E1635" s="36">
        <v>0.02</v>
      </c>
      <c r="F1635">
        <f t="shared" si="351"/>
        <v>2.2058823529411686E-2</v>
      </c>
      <c r="G1635">
        <f t="shared" si="352"/>
        <v>1.0053945374828708</v>
      </c>
      <c r="H1635" s="56">
        <f t="shared" si="342"/>
        <v>26.413380447543375</v>
      </c>
      <c r="I1635" s="55">
        <f t="shared" si="343"/>
        <v>2928.0339512978512</v>
      </c>
      <c r="J1635" s="33">
        <f t="shared" si="353"/>
        <v>2919.0994786263491</v>
      </c>
      <c r="K1635" s="34">
        <f t="shared" si="340"/>
        <v>59.319478626348882</v>
      </c>
      <c r="L1635" s="32">
        <f t="shared" si="344"/>
        <v>28457600.000000004</v>
      </c>
      <c r="M1635" s="32">
        <f t="shared" si="345"/>
        <v>29190994.786263492</v>
      </c>
      <c r="N1635" s="34">
        <f t="shared" si="346"/>
        <v>28597800.000000004</v>
      </c>
      <c r="O1635" s="34">
        <f t="shared" si="347"/>
        <v>733394.78626348823</v>
      </c>
      <c r="P1635" s="34">
        <f t="shared" si="348"/>
        <v>140200</v>
      </c>
      <c r="Q1635" s="60">
        <f t="shared" si="350"/>
        <v>733394.78626348823</v>
      </c>
      <c r="R1635" s="60">
        <f t="shared" si="349"/>
        <v>733394.78626348823</v>
      </c>
      <c r="S1635" s="61">
        <f t="shared" si="341"/>
        <v>2.5771491139923539E-2</v>
      </c>
    </row>
    <row r="1636" spans="1:19" x14ac:dyDescent="0.25">
      <c r="A1636" s="7">
        <v>43267</v>
      </c>
      <c r="B1636" s="8">
        <v>2890.06</v>
      </c>
      <c r="C1636" t="e">
        <f>+VLOOKUP($A1636,'USD X Barril WTI'!$A$6060:$B$8189,2,0)</f>
        <v>#N/A</v>
      </c>
      <c r="D1636" s="36">
        <f>+IFERROR(VLOOKUP($A1636,'TASA INTERVENCIÓN'!$A$9:$B$4757,2,0),D1635)</f>
        <v>4.2500000000000003E-2</v>
      </c>
      <c r="E1636" s="36">
        <v>0.02</v>
      </c>
      <c r="F1636">
        <f t="shared" si="351"/>
        <v>2.2058823529411686E-2</v>
      </c>
      <c r="G1636">
        <f t="shared" si="352"/>
        <v>1.0053945374828708</v>
      </c>
      <c r="H1636" s="56">
        <f t="shared" si="342"/>
        <v>26.413380447543375</v>
      </c>
      <c r="I1636" s="55">
        <f t="shared" si="343"/>
        <v>2958.4772978928322</v>
      </c>
      <c r="J1636" s="33">
        <f t="shared" si="353"/>
        <v>2923.4103295877408</v>
      </c>
      <c r="K1636" s="34">
        <f t="shared" si="340"/>
        <v>33.350329587740816</v>
      </c>
      <c r="L1636" s="32">
        <f t="shared" si="344"/>
        <v>28500400</v>
      </c>
      <c r="M1636" s="32">
        <f t="shared" si="345"/>
        <v>29234103.295877408</v>
      </c>
      <c r="N1636" s="34">
        <f t="shared" si="346"/>
        <v>28900600</v>
      </c>
      <c r="O1636" s="34">
        <f t="shared" si="347"/>
        <v>733703.29587740824</v>
      </c>
      <c r="P1636" s="34">
        <f t="shared" si="348"/>
        <v>400200</v>
      </c>
      <c r="Q1636" s="60">
        <f t="shared" si="350"/>
        <v>733703.29587740824</v>
      </c>
      <c r="R1636" s="60">
        <f t="shared" si="349"/>
        <v>733703.29587740824</v>
      </c>
      <c r="S1636" s="61">
        <f t="shared" si="341"/>
        <v>2.5743613980063727E-2</v>
      </c>
    </row>
    <row r="1637" spans="1:19" x14ac:dyDescent="0.25">
      <c r="A1637" s="7">
        <v>43268</v>
      </c>
      <c r="B1637" s="9">
        <v>2890.06</v>
      </c>
      <c r="C1637" t="e">
        <f>+VLOOKUP($A1637,'USD X Barril WTI'!$A$6060:$B$8189,2,0)</f>
        <v>#N/A</v>
      </c>
      <c r="D1637" s="36">
        <f>+IFERROR(VLOOKUP($A1637,'TASA INTERVENCIÓN'!$A$9:$B$4757,2,0),D1636)</f>
        <v>4.2500000000000003E-2</v>
      </c>
      <c r="E1637" s="36">
        <v>0.02</v>
      </c>
      <c r="F1637">
        <f t="shared" si="351"/>
        <v>2.2058823529411686E-2</v>
      </c>
      <c r="G1637">
        <f t="shared" si="352"/>
        <v>1.0053945374828708</v>
      </c>
      <c r="H1637" s="56">
        <f t="shared" si="342"/>
        <v>26.413380447543375</v>
      </c>
      <c r="I1637" s="55">
        <f t="shared" si="343"/>
        <v>2958.4772978928322</v>
      </c>
      <c r="J1637" s="33">
        <f t="shared" si="353"/>
        <v>2925.8679175190014</v>
      </c>
      <c r="K1637" s="34">
        <f t="shared" ref="K1637:K1700" si="354">+J1637-B1637</f>
        <v>35.807917519001421</v>
      </c>
      <c r="L1637" s="32">
        <f t="shared" si="344"/>
        <v>28524800</v>
      </c>
      <c r="M1637" s="32">
        <f t="shared" si="345"/>
        <v>29258679.175190013</v>
      </c>
      <c r="N1637" s="34">
        <f t="shared" si="346"/>
        <v>28900600</v>
      </c>
      <c r="O1637" s="34">
        <f t="shared" si="347"/>
        <v>733879.1751900129</v>
      </c>
      <c r="P1637" s="34">
        <f t="shared" si="348"/>
        <v>375800</v>
      </c>
      <c r="Q1637" s="60">
        <f t="shared" si="350"/>
        <v>733879.1751900129</v>
      </c>
      <c r="R1637" s="60">
        <f t="shared" si="349"/>
        <v>733879.1751900129</v>
      </c>
      <c r="S1637" s="61">
        <f t="shared" ref="S1637:S1700" si="355">+R1637/L1637</f>
        <v>2.5727758834067652E-2</v>
      </c>
    </row>
    <row r="1638" spans="1:19" x14ac:dyDescent="0.25">
      <c r="A1638" s="7">
        <v>43269</v>
      </c>
      <c r="B1638" s="8">
        <v>2890.06</v>
      </c>
      <c r="C1638">
        <f>+VLOOKUP($A1638,'USD X Barril WTI'!$A$6060:$B$8189,2,0)</f>
        <v>65.91</v>
      </c>
      <c r="D1638" s="36">
        <f>+IFERROR(VLOOKUP($A1638,'TASA INTERVENCIÓN'!$A$9:$B$4757,2,0),D1637)</f>
        <v>4.2500000000000003E-2</v>
      </c>
      <c r="E1638" s="36">
        <v>0.02</v>
      </c>
      <c r="F1638">
        <f t="shared" si="351"/>
        <v>2.2058823529411686E-2</v>
      </c>
      <c r="G1638">
        <f t="shared" si="352"/>
        <v>1.0053945374828708</v>
      </c>
      <c r="H1638" s="56">
        <f t="shared" ref="H1638:H1641" si="356">+_xlfn.STDEV.S(A1548:A1638)</f>
        <v>26.413380447543375</v>
      </c>
      <c r="I1638" s="55">
        <f t="shared" ref="I1638:I1641" si="357">+(B1638*G1638)+($B$1644*H1638)</f>
        <v>2958.4772978928322</v>
      </c>
      <c r="J1638" s="33">
        <f t="shared" si="353"/>
        <v>2925.8679175190014</v>
      </c>
      <c r="K1638" s="34">
        <f t="shared" si="354"/>
        <v>35.807917519001421</v>
      </c>
      <c r="L1638" s="32">
        <f t="shared" ref="L1638:L1641" si="358">+$L$99*B1546</f>
        <v>28524800</v>
      </c>
      <c r="M1638" s="32">
        <f t="shared" ref="M1638:M1641" si="359">+($L$99*I1546)</f>
        <v>29258679.175190013</v>
      </c>
      <c r="N1638" s="34">
        <f t="shared" ref="N1638:N1641" si="360">+$L$99*B1638</f>
        <v>28900600</v>
      </c>
      <c r="O1638" s="34">
        <f t="shared" ref="O1638:O1644" si="361">+M1638-L1638</f>
        <v>733879.1751900129</v>
      </c>
      <c r="P1638" s="34">
        <f t="shared" ref="P1638:P1641" si="362">+N1638-L1638</f>
        <v>375800</v>
      </c>
      <c r="Q1638" s="60">
        <f t="shared" si="350"/>
        <v>733879.1751900129</v>
      </c>
      <c r="R1638" s="60">
        <f t="shared" ref="R1638:R1641" si="363">+M1638-L1638</f>
        <v>733879.1751900129</v>
      </c>
      <c r="S1638" s="61">
        <f t="shared" si="355"/>
        <v>2.5727758834067652E-2</v>
      </c>
    </row>
    <row r="1639" spans="1:19" x14ac:dyDescent="0.25">
      <c r="A1639" s="7">
        <v>43270</v>
      </c>
      <c r="B1639" s="9">
        <v>2919.14</v>
      </c>
      <c r="C1639" t="e">
        <f>+VLOOKUP($A1639,'USD X Barril WTI'!$A$6060:$B$8189,2,0)</f>
        <v>#N/A</v>
      </c>
      <c r="D1639" s="36">
        <f>+IFERROR(VLOOKUP($A1639,'TASA INTERVENCIÓN'!$A$9:$B$4757,2,0),D1638)</f>
        <v>4.2500000000000003E-2</v>
      </c>
      <c r="E1639" s="36">
        <v>0.02</v>
      </c>
      <c r="F1639">
        <f t="shared" si="351"/>
        <v>2.2058823529411686E-2</v>
      </c>
      <c r="G1639">
        <f t="shared" si="352"/>
        <v>1.0053945374828708</v>
      </c>
      <c r="H1639" s="56">
        <f t="shared" si="356"/>
        <v>26.413380447543375</v>
      </c>
      <c r="I1639" s="55">
        <f t="shared" si="357"/>
        <v>2987.7141710428341</v>
      </c>
      <c r="J1639" s="33">
        <f t="shared" si="353"/>
        <v>2925.8679175190014</v>
      </c>
      <c r="K1639" s="34">
        <f t="shared" si="354"/>
        <v>6.7279175190014939</v>
      </c>
      <c r="L1639" s="32">
        <f t="shared" si="358"/>
        <v>28524800</v>
      </c>
      <c r="M1639" s="32">
        <f t="shared" si="359"/>
        <v>29258679.175190013</v>
      </c>
      <c r="N1639" s="34">
        <f t="shared" si="360"/>
        <v>29191400</v>
      </c>
      <c r="O1639" s="34">
        <f t="shared" si="361"/>
        <v>733879.1751900129</v>
      </c>
      <c r="P1639" s="34">
        <f t="shared" si="362"/>
        <v>666600</v>
      </c>
      <c r="Q1639" s="60">
        <f t="shared" si="350"/>
        <v>733879.1751900129</v>
      </c>
      <c r="R1639" s="60">
        <f t="shared" si="363"/>
        <v>733879.1751900129</v>
      </c>
      <c r="S1639" s="61">
        <f t="shared" si="355"/>
        <v>2.5727758834067652E-2</v>
      </c>
    </row>
    <row r="1640" spans="1:19" x14ac:dyDescent="0.25">
      <c r="A1640" s="7">
        <v>43271</v>
      </c>
      <c r="B1640" s="8">
        <v>2931.78</v>
      </c>
      <c r="C1640" t="e">
        <f>+VLOOKUP($A1640,'USD X Barril WTI'!$A$6060:$B$8189,2,0)</f>
        <v>#N/A</v>
      </c>
      <c r="D1640" s="36">
        <f>+IFERROR(VLOOKUP($A1640,'TASA INTERVENCIÓN'!$A$9:$B$4757,2,0),D1639)</f>
        <v>4.2500000000000003E-2</v>
      </c>
      <c r="E1640" s="36">
        <v>0.02</v>
      </c>
      <c r="F1640">
        <f t="shared" si="351"/>
        <v>2.2058823529411686E-2</v>
      </c>
      <c r="G1640">
        <f t="shared" si="352"/>
        <v>1.0053945374828708</v>
      </c>
      <c r="H1640" s="56">
        <f t="shared" si="356"/>
        <v>26.413380447543375</v>
      </c>
      <c r="I1640" s="55">
        <f t="shared" si="357"/>
        <v>3000.4223579966178</v>
      </c>
      <c r="J1640" s="33">
        <f t="shared" si="353"/>
        <v>2925.8679175190014</v>
      </c>
      <c r="K1640" s="34">
        <f t="shared" si="354"/>
        <v>-5.9120824809988335</v>
      </c>
      <c r="L1640" s="32">
        <f t="shared" si="358"/>
        <v>28524800</v>
      </c>
      <c r="M1640" s="32">
        <f t="shared" si="359"/>
        <v>29258679.175190013</v>
      </c>
      <c r="N1640" s="34">
        <f t="shared" si="360"/>
        <v>29317800.000000004</v>
      </c>
      <c r="O1640" s="34">
        <f t="shared" si="361"/>
        <v>733879.1751900129</v>
      </c>
      <c r="P1640" s="34">
        <f t="shared" si="362"/>
        <v>793000.00000000373</v>
      </c>
      <c r="Q1640" s="60">
        <f t="shared" si="350"/>
        <v>733879.1751900129</v>
      </c>
      <c r="R1640" s="60">
        <f t="shared" si="363"/>
        <v>733879.1751900129</v>
      </c>
      <c r="S1640" s="61">
        <f t="shared" si="355"/>
        <v>2.5727758834067652E-2</v>
      </c>
    </row>
    <row r="1641" spans="1:19" ht="15.75" thickBot="1" x14ac:dyDescent="0.3">
      <c r="A1641" s="7">
        <v>43272</v>
      </c>
      <c r="B1641" s="9">
        <v>2916.49</v>
      </c>
      <c r="C1641" t="e">
        <f>+VLOOKUP($A1641,'USD X Barril WTI'!$A$6060:$B$8189,2,0)</f>
        <v>#N/A</v>
      </c>
      <c r="D1641" s="36">
        <f>+IFERROR(VLOOKUP($A1641,'TASA INTERVENCIÓN'!$A$9:$B$4757,2,0),D1640)</f>
        <v>4.2500000000000003E-2</v>
      </c>
      <c r="E1641" s="36">
        <v>0.02</v>
      </c>
      <c r="F1641">
        <f>((1+D1641)/(1+E1641))-1</f>
        <v>2.2058823529411686E-2</v>
      </c>
      <c r="G1641">
        <f>+(1+F1641)^(90/365)</f>
        <v>1.0053945374828708</v>
      </c>
      <c r="H1641" s="56">
        <f t="shared" si="356"/>
        <v>26.413380447543375</v>
      </c>
      <c r="I1641" s="55">
        <f t="shared" si="357"/>
        <v>2985.0498755185045</v>
      </c>
      <c r="J1641" s="33">
        <f>+I1549</f>
        <v>2938.6609781902048</v>
      </c>
      <c r="K1641" s="34">
        <f t="shared" si="354"/>
        <v>22.170978190205005</v>
      </c>
      <c r="L1641" s="32">
        <f t="shared" si="358"/>
        <v>28669200</v>
      </c>
      <c r="M1641" s="32">
        <f t="shared" si="359"/>
        <v>29386609.781902049</v>
      </c>
      <c r="N1641" s="34">
        <f t="shared" si="360"/>
        <v>29164899.999999996</v>
      </c>
      <c r="O1641" s="34">
        <f t="shared" si="361"/>
        <v>717409.78190204874</v>
      </c>
      <c r="P1641" s="34">
        <f t="shared" si="362"/>
        <v>495699.99999999627</v>
      </c>
      <c r="Q1641" s="60">
        <f t="shared" si="350"/>
        <v>717409.78190204874</v>
      </c>
      <c r="R1641" s="60">
        <f t="shared" si="363"/>
        <v>717409.78190204874</v>
      </c>
      <c r="S1641" s="61">
        <f t="shared" si="355"/>
        <v>2.5023711226753755E-2</v>
      </c>
    </row>
    <row r="1642" spans="1:19" ht="15.75" thickBot="1" x14ac:dyDescent="0.3">
      <c r="B1642">
        <f>+_xlfn.STDEV.S(B72:B1641)</f>
        <v>410.60064899836163</v>
      </c>
      <c r="K1642" s="53">
        <f>SUM(K101:K1641)</f>
        <v>54408.346882798192</v>
      </c>
      <c r="O1642" s="34">
        <f t="shared" si="361"/>
        <v>0</v>
      </c>
      <c r="P1642" s="34">
        <f>SUM(P101:P1641)</f>
        <v>759268800</v>
      </c>
      <c r="Q1642" s="34">
        <f>SUM(Q101:Q1641)</f>
        <v>489256068.82798159</v>
      </c>
      <c r="R1642" s="34">
        <f>SUM(R101:R1641)</f>
        <v>1303352268.8279786</v>
      </c>
      <c r="S1642" s="57">
        <f>+AVERAGE(S101:S1641)</f>
        <v>3.1667566530448242E-2</v>
      </c>
    </row>
    <row r="1643" spans="1:19" x14ac:dyDescent="0.25">
      <c r="B1643">
        <f>+_xlfn.STDEV.S(B1271:B1641)</f>
        <v>83.771561459185676</v>
      </c>
      <c r="O1643" s="34">
        <f t="shared" si="361"/>
        <v>0</v>
      </c>
    </row>
    <row r="1644" spans="1:19" x14ac:dyDescent="0.25">
      <c r="B1644">
        <v>2</v>
      </c>
      <c r="O1644" s="34">
        <f t="shared" si="361"/>
        <v>0</v>
      </c>
    </row>
  </sheetData>
  <autoFilter ref="A8:K164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46"/>
  <sheetViews>
    <sheetView showGridLines="0" topLeftCell="A973" workbookViewId="0">
      <selection activeCell="B1094" sqref="B1006:B1094"/>
    </sheetView>
  </sheetViews>
  <sheetFormatPr baseColWidth="10" defaultColWidth="9.140625" defaultRowHeight="15" x14ac:dyDescent="0.25"/>
  <cols>
    <col min="1" max="1" width="44.5703125" customWidth="1"/>
    <col min="2" max="2" width="20.5703125" customWidth="1"/>
    <col min="3" max="3" width="0.5703125" customWidth="1"/>
    <col min="4" max="4" width="0.28515625" customWidth="1"/>
  </cols>
  <sheetData>
    <row r="1" spans="1:2" x14ac:dyDescent="0.25">
      <c r="A1" s="37" t="s">
        <v>40</v>
      </c>
    </row>
    <row r="2" spans="1:2" ht="15.75" thickBot="1" x14ac:dyDescent="0.3">
      <c r="A2" s="38" t="s">
        <v>41</v>
      </c>
    </row>
    <row r="3" spans="1:2" ht="15.75" thickTop="1" x14ac:dyDescent="0.25">
      <c r="A3" s="3" t="s">
        <v>2</v>
      </c>
    </row>
    <row r="4" spans="1:2" ht="24" x14ac:dyDescent="0.25">
      <c r="A4" s="46" t="s">
        <v>42</v>
      </c>
    </row>
    <row r="5" spans="1:2" x14ac:dyDescent="0.25">
      <c r="A5" s="4" t="s">
        <v>2</v>
      </c>
    </row>
    <row r="6" spans="1:2" ht="36" x14ac:dyDescent="0.25">
      <c r="A6" s="4" t="s">
        <v>43</v>
      </c>
    </row>
    <row r="7" spans="1:2" x14ac:dyDescent="0.25">
      <c r="A7" s="47" t="s">
        <v>2</v>
      </c>
      <c r="B7" s="48"/>
    </row>
    <row r="8" spans="1:2" ht="30" x14ac:dyDescent="0.25">
      <c r="A8" s="39" t="s">
        <v>5</v>
      </c>
      <c r="B8" s="40" t="s">
        <v>44</v>
      </c>
    </row>
    <row r="9" spans="1:2" ht="16.149999999999999" customHeight="1" x14ac:dyDescent="0.25">
      <c r="A9" s="41">
        <v>43271</v>
      </c>
      <c r="B9" s="42">
        <v>4.2500000000000003E-2</v>
      </c>
    </row>
    <row r="10" spans="1:2" ht="16.149999999999999" customHeight="1" x14ac:dyDescent="0.25">
      <c r="A10" s="43">
        <v>43270</v>
      </c>
      <c r="B10" s="44">
        <v>4.2500000000000003E-2</v>
      </c>
    </row>
    <row r="11" spans="1:2" ht="16.149999999999999" customHeight="1" x14ac:dyDescent="0.25">
      <c r="A11" s="41">
        <v>43269</v>
      </c>
      <c r="B11" s="42">
        <v>4.2500000000000003E-2</v>
      </c>
    </row>
    <row r="12" spans="1:2" ht="16.149999999999999" customHeight="1" x14ac:dyDescent="0.25">
      <c r="A12" s="43">
        <v>43266</v>
      </c>
      <c r="B12" s="44">
        <v>4.2500000000000003E-2</v>
      </c>
    </row>
    <row r="13" spans="1:2" ht="16.149999999999999" customHeight="1" x14ac:dyDescent="0.25">
      <c r="A13" s="41">
        <v>43265</v>
      </c>
      <c r="B13" s="42">
        <v>4.2500000000000003E-2</v>
      </c>
    </row>
    <row r="14" spans="1:2" ht="16.149999999999999" customHeight="1" x14ac:dyDescent="0.25">
      <c r="A14" s="43">
        <v>43264</v>
      </c>
      <c r="B14" s="44">
        <v>4.2500000000000003E-2</v>
      </c>
    </row>
    <row r="15" spans="1:2" ht="16.149999999999999" customHeight="1" x14ac:dyDescent="0.25">
      <c r="A15" s="41">
        <v>43263</v>
      </c>
      <c r="B15" s="42">
        <v>4.2500000000000003E-2</v>
      </c>
    </row>
    <row r="16" spans="1:2" ht="16.149999999999999" customHeight="1" x14ac:dyDescent="0.25">
      <c r="A16" s="43">
        <v>43259</v>
      </c>
      <c r="B16" s="44">
        <v>4.2500000000000003E-2</v>
      </c>
    </row>
    <row r="17" spans="1:2" ht="16.149999999999999" customHeight="1" x14ac:dyDescent="0.25">
      <c r="A17" s="41">
        <v>43258</v>
      </c>
      <c r="B17" s="42">
        <v>4.2500000000000003E-2</v>
      </c>
    </row>
    <row r="18" spans="1:2" ht="16.149999999999999" customHeight="1" x14ac:dyDescent="0.25">
      <c r="A18" s="43">
        <v>43257</v>
      </c>
      <c r="B18" s="44">
        <v>4.2500000000000003E-2</v>
      </c>
    </row>
    <row r="19" spans="1:2" ht="16.149999999999999" customHeight="1" x14ac:dyDescent="0.25">
      <c r="A19" s="41">
        <v>43256</v>
      </c>
      <c r="B19" s="42">
        <v>4.2500000000000003E-2</v>
      </c>
    </row>
    <row r="20" spans="1:2" ht="16.149999999999999" customHeight="1" x14ac:dyDescent="0.25">
      <c r="A20" s="43">
        <v>43252</v>
      </c>
      <c r="B20" s="44">
        <v>4.2500000000000003E-2</v>
      </c>
    </row>
    <row r="21" spans="1:2" ht="16.149999999999999" customHeight="1" x14ac:dyDescent="0.25">
      <c r="A21" s="41">
        <v>43251</v>
      </c>
      <c r="B21" s="42">
        <v>4.2500000000000003E-2</v>
      </c>
    </row>
    <row r="22" spans="1:2" ht="16.149999999999999" customHeight="1" x14ac:dyDescent="0.25">
      <c r="A22" s="43">
        <v>43250</v>
      </c>
      <c r="B22" s="44">
        <v>4.2500000000000003E-2</v>
      </c>
    </row>
    <row r="23" spans="1:2" ht="16.149999999999999" customHeight="1" x14ac:dyDescent="0.25">
      <c r="A23" s="41">
        <v>43249</v>
      </c>
      <c r="B23" s="42">
        <v>4.2500000000000003E-2</v>
      </c>
    </row>
    <row r="24" spans="1:2" ht="16.149999999999999" customHeight="1" x14ac:dyDescent="0.25">
      <c r="A24" s="43">
        <v>43248</v>
      </c>
      <c r="B24" s="44">
        <v>4.2500000000000003E-2</v>
      </c>
    </row>
    <row r="25" spans="1:2" ht="16.149999999999999" customHeight="1" x14ac:dyDescent="0.25">
      <c r="A25" s="41">
        <v>43245</v>
      </c>
      <c r="B25" s="42">
        <v>4.2500000000000003E-2</v>
      </c>
    </row>
    <row r="26" spans="1:2" ht="16.149999999999999" customHeight="1" x14ac:dyDescent="0.25">
      <c r="A26" s="43">
        <v>43244</v>
      </c>
      <c r="B26" s="44">
        <v>4.2500000000000003E-2</v>
      </c>
    </row>
    <row r="27" spans="1:2" ht="16.149999999999999" customHeight="1" x14ac:dyDescent="0.25">
      <c r="A27" s="41">
        <v>43243</v>
      </c>
      <c r="B27" s="42">
        <v>4.2500000000000003E-2</v>
      </c>
    </row>
    <row r="28" spans="1:2" ht="16.149999999999999" customHeight="1" x14ac:dyDescent="0.25">
      <c r="A28" s="43">
        <v>43242</v>
      </c>
      <c r="B28" s="44">
        <v>4.2500000000000003E-2</v>
      </c>
    </row>
    <row r="29" spans="1:2" ht="16.149999999999999" customHeight="1" x14ac:dyDescent="0.25">
      <c r="A29" s="41">
        <v>43241</v>
      </c>
      <c r="B29" s="42">
        <v>4.2500000000000003E-2</v>
      </c>
    </row>
    <row r="30" spans="1:2" ht="16.149999999999999" customHeight="1" x14ac:dyDescent="0.25">
      <c r="A30" s="43">
        <v>43238</v>
      </c>
      <c r="B30" s="44">
        <v>4.2500000000000003E-2</v>
      </c>
    </row>
    <row r="31" spans="1:2" ht="16.149999999999999" customHeight="1" x14ac:dyDescent="0.25">
      <c r="A31" s="41">
        <v>43237</v>
      </c>
      <c r="B31" s="42">
        <v>4.2500000000000003E-2</v>
      </c>
    </row>
    <row r="32" spans="1:2" ht="16.149999999999999" customHeight="1" x14ac:dyDescent="0.25">
      <c r="A32" s="43">
        <v>43236</v>
      </c>
      <c r="B32" s="44">
        <v>4.2500000000000003E-2</v>
      </c>
    </row>
    <row r="33" spans="1:2" ht="16.149999999999999" customHeight="1" x14ac:dyDescent="0.25">
      <c r="A33" s="41">
        <v>43235</v>
      </c>
      <c r="B33" s="42">
        <v>4.2500000000000003E-2</v>
      </c>
    </row>
    <row r="34" spans="1:2" ht="16.149999999999999" customHeight="1" x14ac:dyDescent="0.25">
      <c r="A34" s="43">
        <v>43231</v>
      </c>
      <c r="B34" s="44">
        <v>4.2500000000000003E-2</v>
      </c>
    </row>
    <row r="35" spans="1:2" ht="16.149999999999999" customHeight="1" x14ac:dyDescent="0.25">
      <c r="A35" s="41">
        <v>43230</v>
      </c>
      <c r="B35" s="42">
        <v>4.2500000000000003E-2</v>
      </c>
    </row>
    <row r="36" spans="1:2" ht="16.149999999999999" customHeight="1" x14ac:dyDescent="0.25">
      <c r="A36" s="43">
        <v>43229</v>
      </c>
      <c r="B36" s="44">
        <v>4.2500000000000003E-2</v>
      </c>
    </row>
    <row r="37" spans="1:2" ht="16.149999999999999" customHeight="1" x14ac:dyDescent="0.25">
      <c r="A37" s="41">
        <v>43228</v>
      </c>
      <c r="B37" s="42">
        <v>4.2500000000000003E-2</v>
      </c>
    </row>
    <row r="38" spans="1:2" ht="16.149999999999999" customHeight="1" x14ac:dyDescent="0.25">
      <c r="A38" s="43">
        <v>43227</v>
      </c>
      <c r="B38" s="44">
        <v>4.2500000000000003E-2</v>
      </c>
    </row>
    <row r="39" spans="1:2" ht="16.149999999999999" customHeight="1" x14ac:dyDescent="0.25">
      <c r="A39" s="41">
        <v>43224</v>
      </c>
      <c r="B39" s="42">
        <v>4.2500000000000003E-2</v>
      </c>
    </row>
    <row r="40" spans="1:2" ht="16.149999999999999" customHeight="1" x14ac:dyDescent="0.25">
      <c r="A40" s="43">
        <v>43223</v>
      </c>
      <c r="B40" s="44">
        <v>4.2500000000000003E-2</v>
      </c>
    </row>
    <row r="41" spans="1:2" ht="16.149999999999999" customHeight="1" x14ac:dyDescent="0.25">
      <c r="A41" s="41">
        <v>43222</v>
      </c>
      <c r="B41" s="42">
        <v>4.2500000000000003E-2</v>
      </c>
    </row>
    <row r="42" spans="1:2" ht="16.149999999999999" customHeight="1" x14ac:dyDescent="0.25">
      <c r="A42" s="43">
        <v>43220</v>
      </c>
      <c r="B42" s="44">
        <v>4.2500000000000003E-2</v>
      </c>
    </row>
    <row r="43" spans="1:2" ht="16.149999999999999" customHeight="1" x14ac:dyDescent="0.25">
      <c r="A43" s="41">
        <v>43217</v>
      </c>
      <c r="B43" s="42">
        <v>4.4999999999999998E-2</v>
      </c>
    </row>
    <row r="44" spans="1:2" ht="16.149999999999999" customHeight="1" x14ac:dyDescent="0.25">
      <c r="A44" s="43">
        <v>43216</v>
      </c>
      <c r="B44" s="44">
        <v>4.4999999999999998E-2</v>
      </c>
    </row>
    <row r="45" spans="1:2" ht="16.149999999999999" customHeight="1" x14ac:dyDescent="0.25">
      <c r="A45" s="41">
        <v>43215</v>
      </c>
      <c r="B45" s="42">
        <v>4.4999999999999998E-2</v>
      </c>
    </row>
    <row r="46" spans="1:2" ht="16.149999999999999" customHeight="1" x14ac:dyDescent="0.25">
      <c r="A46" s="43">
        <v>43214</v>
      </c>
      <c r="B46" s="44">
        <v>4.4999999999999998E-2</v>
      </c>
    </row>
    <row r="47" spans="1:2" ht="16.149999999999999" customHeight="1" x14ac:dyDescent="0.25">
      <c r="A47" s="41">
        <v>43213</v>
      </c>
      <c r="B47" s="42">
        <v>4.4999999999999998E-2</v>
      </c>
    </row>
    <row r="48" spans="1:2" ht="16.149999999999999" customHeight="1" x14ac:dyDescent="0.25">
      <c r="A48" s="43">
        <v>43210</v>
      </c>
      <c r="B48" s="44">
        <v>4.4999999999999998E-2</v>
      </c>
    </row>
    <row r="49" spans="1:2" ht="16.149999999999999" customHeight="1" x14ac:dyDescent="0.25">
      <c r="A49" s="41">
        <v>43209</v>
      </c>
      <c r="B49" s="42">
        <v>4.4999999999999998E-2</v>
      </c>
    </row>
    <row r="50" spans="1:2" ht="16.149999999999999" customHeight="1" x14ac:dyDescent="0.25">
      <c r="A50" s="43">
        <v>43208</v>
      </c>
      <c r="B50" s="44">
        <v>4.4999999999999998E-2</v>
      </c>
    </row>
    <row r="51" spans="1:2" ht="16.149999999999999" customHeight="1" x14ac:dyDescent="0.25">
      <c r="A51" s="41">
        <v>43207</v>
      </c>
      <c r="B51" s="42">
        <v>4.4999999999999998E-2</v>
      </c>
    </row>
    <row r="52" spans="1:2" ht="16.149999999999999" customHeight="1" x14ac:dyDescent="0.25">
      <c r="A52" s="43">
        <v>43206</v>
      </c>
      <c r="B52" s="44">
        <v>4.4999999999999998E-2</v>
      </c>
    </row>
    <row r="53" spans="1:2" ht="16.149999999999999" customHeight="1" x14ac:dyDescent="0.25">
      <c r="A53" s="41">
        <v>43203</v>
      </c>
      <c r="B53" s="42">
        <v>4.4999999999999998E-2</v>
      </c>
    </row>
    <row r="54" spans="1:2" ht="16.149999999999999" customHeight="1" x14ac:dyDescent="0.25">
      <c r="A54" s="43">
        <v>43202</v>
      </c>
      <c r="B54" s="44">
        <v>4.4999999999999998E-2</v>
      </c>
    </row>
    <row r="55" spans="1:2" ht="16.149999999999999" customHeight="1" x14ac:dyDescent="0.25">
      <c r="A55" s="41">
        <v>43201</v>
      </c>
      <c r="B55" s="42">
        <v>4.4999999999999998E-2</v>
      </c>
    </row>
    <row r="56" spans="1:2" ht="16.149999999999999" customHeight="1" x14ac:dyDescent="0.25">
      <c r="A56" s="43">
        <v>43200</v>
      </c>
      <c r="B56" s="44">
        <v>4.4999999999999998E-2</v>
      </c>
    </row>
    <row r="57" spans="1:2" ht="16.149999999999999" customHeight="1" x14ac:dyDescent="0.25">
      <c r="A57" s="41">
        <v>43199</v>
      </c>
      <c r="B57" s="42">
        <v>4.4999999999999998E-2</v>
      </c>
    </row>
    <row r="58" spans="1:2" ht="16.149999999999999" customHeight="1" x14ac:dyDescent="0.25">
      <c r="A58" s="43">
        <v>43196</v>
      </c>
      <c r="B58" s="44">
        <v>4.4999999999999998E-2</v>
      </c>
    </row>
    <row r="59" spans="1:2" ht="16.149999999999999" customHeight="1" x14ac:dyDescent="0.25">
      <c r="A59" s="41">
        <v>43195</v>
      </c>
      <c r="B59" s="42">
        <v>4.4999999999999998E-2</v>
      </c>
    </row>
    <row r="60" spans="1:2" ht="16.149999999999999" customHeight="1" x14ac:dyDescent="0.25">
      <c r="A60" s="43">
        <v>43194</v>
      </c>
      <c r="B60" s="44">
        <v>4.4999999999999998E-2</v>
      </c>
    </row>
    <row r="61" spans="1:2" ht="16.149999999999999" customHeight="1" x14ac:dyDescent="0.25">
      <c r="A61" s="41">
        <v>43193</v>
      </c>
      <c r="B61" s="42">
        <v>4.4999999999999998E-2</v>
      </c>
    </row>
    <row r="62" spans="1:2" ht="16.149999999999999" customHeight="1" x14ac:dyDescent="0.25">
      <c r="A62" s="43">
        <v>43192</v>
      </c>
      <c r="B62" s="44">
        <v>4.4999999999999998E-2</v>
      </c>
    </row>
    <row r="63" spans="1:2" ht="16.149999999999999" customHeight="1" x14ac:dyDescent="0.25">
      <c r="A63" s="41">
        <v>43187</v>
      </c>
      <c r="B63" s="42">
        <v>4.4999999999999998E-2</v>
      </c>
    </row>
    <row r="64" spans="1:2" ht="16.149999999999999" customHeight="1" x14ac:dyDescent="0.25">
      <c r="A64" s="43">
        <v>43186</v>
      </c>
      <c r="B64" s="44">
        <v>4.4999999999999998E-2</v>
      </c>
    </row>
    <row r="65" spans="1:2" ht="16.149999999999999" customHeight="1" x14ac:dyDescent="0.25">
      <c r="A65" s="41">
        <v>43185</v>
      </c>
      <c r="B65" s="42">
        <v>4.4999999999999998E-2</v>
      </c>
    </row>
    <row r="66" spans="1:2" ht="16.149999999999999" customHeight="1" x14ac:dyDescent="0.25">
      <c r="A66" s="43">
        <v>43182</v>
      </c>
      <c r="B66" s="44">
        <v>4.4999999999999998E-2</v>
      </c>
    </row>
    <row r="67" spans="1:2" ht="16.149999999999999" customHeight="1" x14ac:dyDescent="0.25">
      <c r="A67" s="41">
        <v>43181</v>
      </c>
      <c r="B67" s="42">
        <v>4.4999999999999998E-2</v>
      </c>
    </row>
    <row r="68" spans="1:2" ht="16.149999999999999" customHeight="1" x14ac:dyDescent="0.25">
      <c r="A68" s="43">
        <v>43180</v>
      </c>
      <c r="B68" s="44">
        <v>4.4999999999999998E-2</v>
      </c>
    </row>
    <row r="69" spans="1:2" ht="16.149999999999999" customHeight="1" x14ac:dyDescent="0.25">
      <c r="A69" s="41">
        <v>43179</v>
      </c>
      <c r="B69" s="42">
        <v>4.4999999999999998E-2</v>
      </c>
    </row>
    <row r="70" spans="1:2" ht="16.149999999999999" customHeight="1" x14ac:dyDescent="0.25">
      <c r="A70" s="43">
        <v>43175</v>
      </c>
      <c r="B70" s="44">
        <v>4.4999999999999998E-2</v>
      </c>
    </row>
    <row r="71" spans="1:2" ht="16.149999999999999" customHeight="1" x14ac:dyDescent="0.25">
      <c r="A71" s="41">
        <v>43174</v>
      </c>
      <c r="B71" s="42">
        <v>4.4999999999999998E-2</v>
      </c>
    </row>
    <row r="72" spans="1:2" ht="16.149999999999999" customHeight="1" x14ac:dyDescent="0.25">
      <c r="A72" s="43">
        <v>43173</v>
      </c>
      <c r="B72" s="44">
        <v>4.4999999999999998E-2</v>
      </c>
    </row>
    <row r="73" spans="1:2" ht="16.149999999999999" customHeight="1" x14ac:dyDescent="0.25">
      <c r="A73" s="41">
        <v>43172</v>
      </c>
      <c r="B73" s="42">
        <v>4.4999999999999998E-2</v>
      </c>
    </row>
    <row r="74" spans="1:2" ht="16.149999999999999" customHeight="1" x14ac:dyDescent="0.25">
      <c r="A74" s="43">
        <v>43171</v>
      </c>
      <c r="B74" s="44">
        <v>4.4999999999999998E-2</v>
      </c>
    </row>
    <row r="75" spans="1:2" ht="16.149999999999999" customHeight="1" x14ac:dyDescent="0.25">
      <c r="A75" s="41">
        <v>43168</v>
      </c>
      <c r="B75" s="42">
        <v>4.4999999999999998E-2</v>
      </c>
    </row>
    <row r="76" spans="1:2" ht="16.149999999999999" customHeight="1" x14ac:dyDescent="0.25">
      <c r="A76" s="43">
        <v>43167</v>
      </c>
      <c r="B76" s="44">
        <v>4.4999999999999998E-2</v>
      </c>
    </row>
    <row r="77" spans="1:2" ht="16.149999999999999" customHeight="1" x14ac:dyDescent="0.25">
      <c r="A77" s="41">
        <v>43166</v>
      </c>
      <c r="B77" s="42">
        <v>4.4999999999999998E-2</v>
      </c>
    </row>
    <row r="78" spans="1:2" ht="16.149999999999999" customHeight="1" x14ac:dyDescent="0.25">
      <c r="A78" s="43">
        <v>43165</v>
      </c>
      <c r="B78" s="44">
        <v>4.4999999999999998E-2</v>
      </c>
    </row>
    <row r="79" spans="1:2" ht="16.149999999999999" customHeight="1" x14ac:dyDescent="0.25">
      <c r="A79" s="41">
        <v>43164</v>
      </c>
      <c r="B79" s="42">
        <v>4.4999999999999998E-2</v>
      </c>
    </row>
    <row r="80" spans="1:2" ht="16.149999999999999" customHeight="1" x14ac:dyDescent="0.25">
      <c r="A80" s="43">
        <v>43161</v>
      </c>
      <c r="B80" s="44">
        <v>4.4999999999999998E-2</v>
      </c>
    </row>
    <row r="81" spans="1:2" ht="16.149999999999999" customHeight="1" x14ac:dyDescent="0.25">
      <c r="A81" s="41">
        <v>43160</v>
      </c>
      <c r="B81" s="42">
        <v>4.4999999999999998E-2</v>
      </c>
    </row>
    <row r="82" spans="1:2" ht="16.149999999999999" customHeight="1" x14ac:dyDescent="0.25">
      <c r="A82" s="43">
        <v>43159</v>
      </c>
      <c r="B82" s="44">
        <v>4.4999999999999998E-2</v>
      </c>
    </row>
    <row r="83" spans="1:2" ht="16.149999999999999" customHeight="1" x14ac:dyDescent="0.25">
      <c r="A83" s="41">
        <v>43158</v>
      </c>
      <c r="B83" s="42">
        <v>4.4999999999999998E-2</v>
      </c>
    </row>
    <row r="84" spans="1:2" ht="16.149999999999999" customHeight="1" x14ac:dyDescent="0.25">
      <c r="A84" s="43">
        <v>43157</v>
      </c>
      <c r="B84" s="44">
        <v>4.4999999999999998E-2</v>
      </c>
    </row>
    <row r="85" spans="1:2" ht="16.149999999999999" customHeight="1" x14ac:dyDescent="0.25">
      <c r="A85" s="41">
        <v>43154</v>
      </c>
      <c r="B85" s="42">
        <v>4.4999999999999998E-2</v>
      </c>
    </row>
    <row r="86" spans="1:2" ht="16.149999999999999" customHeight="1" x14ac:dyDescent="0.25">
      <c r="A86" s="43">
        <v>43153</v>
      </c>
      <c r="B86" s="44">
        <v>4.4999999999999998E-2</v>
      </c>
    </row>
    <row r="87" spans="1:2" ht="16.149999999999999" customHeight="1" x14ac:dyDescent="0.25">
      <c r="A87" s="41">
        <v>43152</v>
      </c>
      <c r="B87" s="42">
        <v>4.4999999999999998E-2</v>
      </c>
    </row>
    <row r="88" spans="1:2" ht="16.149999999999999" customHeight="1" x14ac:dyDescent="0.25">
      <c r="A88" s="43">
        <v>43151</v>
      </c>
      <c r="B88" s="44">
        <v>4.4999999999999998E-2</v>
      </c>
    </row>
    <row r="89" spans="1:2" ht="16.149999999999999" customHeight="1" x14ac:dyDescent="0.25">
      <c r="A89" s="41">
        <v>43150</v>
      </c>
      <c r="B89" s="42">
        <v>4.4999999999999998E-2</v>
      </c>
    </row>
    <row r="90" spans="1:2" ht="16.149999999999999" customHeight="1" x14ac:dyDescent="0.25">
      <c r="A90" s="43">
        <v>43147</v>
      </c>
      <c r="B90" s="44">
        <v>4.4999999999999998E-2</v>
      </c>
    </row>
    <row r="91" spans="1:2" ht="16.149999999999999" customHeight="1" x14ac:dyDescent="0.25">
      <c r="A91" s="41">
        <v>43146</v>
      </c>
      <c r="B91" s="42">
        <v>4.4999999999999998E-2</v>
      </c>
    </row>
    <row r="92" spans="1:2" ht="16.149999999999999" customHeight="1" x14ac:dyDescent="0.25">
      <c r="A92" s="43">
        <v>43145</v>
      </c>
      <c r="B92" s="44">
        <v>4.4999999999999998E-2</v>
      </c>
    </row>
    <row r="93" spans="1:2" ht="16.149999999999999" customHeight="1" x14ac:dyDescent="0.25">
      <c r="A93" s="41">
        <v>43144</v>
      </c>
      <c r="B93" s="42">
        <v>4.4999999999999998E-2</v>
      </c>
    </row>
    <row r="94" spans="1:2" ht="16.149999999999999" customHeight="1" x14ac:dyDescent="0.25">
      <c r="A94" s="43">
        <v>43143</v>
      </c>
      <c r="B94" s="44">
        <v>4.4999999999999998E-2</v>
      </c>
    </row>
    <row r="95" spans="1:2" ht="16.149999999999999" customHeight="1" x14ac:dyDescent="0.25">
      <c r="A95" s="41">
        <v>43140</v>
      </c>
      <c r="B95" s="42">
        <v>4.4999999999999998E-2</v>
      </c>
    </row>
    <row r="96" spans="1:2" ht="16.149999999999999" customHeight="1" x14ac:dyDescent="0.25">
      <c r="A96" s="43">
        <v>43139</v>
      </c>
      <c r="B96" s="44">
        <v>4.4999999999999998E-2</v>
      </c>
    </row>
    <row r="97" spans="1:2" ht="16.149999999999999" customHeight="1" x14ac:dyDescent="0.25">
      <c r="A97" s="41">
        <v>43138</v>
      </c>
      <c r="B97" s="42">
        <v>4.4999999999999998E-2</v>
      </c>
    </row>
    <row r="98" spans="1:2" ht="16.149999999999999" customHeight="1" x14ac:dyDescent="0.25">
      <c r="A98" s="43">
        <v>43137</v>
      </c>
      <c r="B98" s="44">
        <v>4.4999999999999998E-2</v>
      </c>
    </row>
    <row r="99" spans="1:2" ht="16.149999999999999" customHeight="1" x14ac:dyDescent="0.25">
      <c r="A99" s="41">
        <v>43136</v>
      </c>
      <c r="B99" s="42">
        <v>4.4999999999999998E-2</v>
      </c>
    </row>
    <row r="100" spans="1:2" ht="16.149999999999999" customHeight="1" x14ac:dyDescent="0.25">
      <c r="A100" s="43">
        <v>43133</v>
      </c>
      <c r="B100" s="44">
        <v>4.4999999999999998E-2</v>
      </c>
    </row>
    <row r="101" spans="1:2" ht="16.149999999999999" customHeight="1" x14ac:dyDescent="0.25">
      <c r="A101" s="41">
        <v>43132</v>
      </c>
      <c r="B101" s="42">
        <v>4.4999999999999998E-2</v>
      </c>
    </row>
    <row r="102" spans="1:2" ht="16.149999999999999" customHeight="1" x14ac:dyDescent="0.25">
      <c r="A102" s="43">
        <v>43131</v>
      </c>
      <c r="B102" s="44">
        <v>4.4999999999999998E-2</v>
      </c>
    </row>
    <row r="103" spans="1:2" ht="16.149999999999999" customHeight="1" x14ac:dyDescent="0.25">
      <c r="A103" s="41">
        <v>43130</v>
      </c>
      <c r="B103" s="42">
        <v>4.4999999999999998E-2</v>
      </c>
    </row>
    <row r="104" spans="1:2" ht="16.149999999999999" customHeight="1" x14ac:dyDescent="0.25">
      <c r="A104" s="43">
        <v>43129</v>
      </c>
      <c r="B104" s="44">
        <v>4.7500000000000001E-2</v>
      </c>
    </row>
    <row r="105" spans="1:2" ht="16.149999999999999" customHeight="1" x14ac:dyDescent="0.25">
      <c r="A105" s="41">
        <v>43126</v>
      </c>
      <c r="B105" s="42">
        <v>4.7500000000000001E-2</v>
      </c>
    </row>
    <row r="106" spans="1:2" ht="16.149999999999999" customHeight="1" x14ac:dyDescent="0.25">
      <c r="A106" s="43">
        <v>43125</v>
      </c>
      <c r="B106" s="44">
        <v>4.7500000000000001E-2</v>
      </c>
    </row>
    <row r="107" spans="1:2" ht="16.149999999999999" customHeight="1" x14ac:dyDescent="0.25">
      <c r="A107" s="41">
        <v>43124</v>
      </c>
      <c r="B107" s="42">
        <v>4.7500000000000001E-2</v>
      </c>
    </row>
    <row r="108" spans="1:2" ht="16.149999999999999" customHeight="1" x14ac:dyDescent="0.25">
      <c r="A108" s="43">
        <v>43123</v>
      </c>
      <c r="B108" s="44">
        <v>4.7500000000000001E-2</v>
      </c>
    </row>
    <row r="109" spans="1:2" ht="16.149999999999999" customHeight="1" x14ac:dyDescent="0.25">
      <c r="A109" s="41">
        <v>43122</v>
      </c>
      <c r="B109" s="42">
        <v>4.7500000000000001E-2</v>
      </c>
    </row>
    <row r="110" spans="1:2" ht="16.149999999999999" customHeight="1" x14ac:dyDescent="0.25">
      <c r="A110" s="43">
        <v>43119</v>
      </c>
      <c r="B110" s="44">
        <v>4.7500000000000001E-2</v>
      </c>
    </row>
    <row r="111" spans="1:2" ht="16.149999999999999" customHeight="1" x14ac:dyDescent="0.25">
      <c r="A111" s="41">
        <v>43118</v>
      </c>
      <c r="B111" s="42">
        <v>4.7500000000000001E-2</v>
      </c>
    </row>
    <row r="112" spans="1:2" ht="16.149999999999999" customHeight="1" x14ac:dyDescent="0.25">
      <c r="A112" s="43">
        <v>43117</v>
      </c>
      <c r="B112" s="44">
        <v>4.7500000000000001E-2</v>
      </c>
    </row>
    <row r="113" spans="1:2" ht="16.149999999999999" customHeight="1" x14ac:dyDescent="0.25">
      <c r="A113" s="41">
        <v>43116</v>
      </c>
      <c r="B113" s="42">
        <v>4.7500000000000001E-2</v>
      </c>
    </row>
    <row r="114" spans="1:2" ht="16.149999999999999" customHeight="1" x14ac:dyDescent="0.25">
      <c r="A114" s="43">
        <v>43115</v>
      </c>
      <c r="B114" s="44">
        <v>4.7500000000000001E-2</v>
      </c>
    </row>
    <row r="115" spans="1:2" ht="16.149999999999999" customHeight="1" x14ac:dyDescent="0.25">
      <c r="A115" s="41">
        <v>43112</v>
      </c>
      <c r="B115" s="42">
        <v>4.7500000000000001E-2</v>
      </c>
    </row>
    <row r="116" spans="1:2" ht="16.149999999999999" customHeight="1" x14ac:dyDescent="0.25">
      <c r="A116" s="43">
        <v>43111</v>
      </c>
      <c r="B116" s="44">
        <v>4.7500000000000001E-2</v>
      </c>
    </row>
    <row r="117" spans="1:2" ht="16.149999999999999" customHeight="1" x14ac:dyDescent="0.25">
      <c r="A117" s="41">
        <v>43110</v>
      </c>
      <c r="B117" s="42">
        <v>4.7500000000000001E-2</v>
      </c>
    </row>
    <row r="118" spans="1:2" ht="16.149999999999999" customHeight="1" x14ac:dyDescent="0.25">
      <c r="A118" s="43">
        <v>43109</v>
      </c>
      <c r="B118" s="44">
        <v>4.7500000000000001E-2</v>
      </c>
    </row>
    <row r="119" spans="1:2" ht="16.149999999999999" customHeight="1" x14ac:dyDescent="0.25">
      <c r="A119" s="41">
        <v>43105</v>
      </c>
      <c r="B119" s="42">
        <v>4.7500000000000001E-2</v>
      </c>
    </row>
    <row r="120" spans="1:2" ht="16.149999999999999" customHeight="1" x14ac:dyDescent="0.25">
      <c r="A120" s="43">
        <v>43104</v>
      </c>
      <c r="B120" s="44">
        <v>4.7500000000000001E-2</v>
      </c>
    </row>
    <row r="121" spans="1:2" ht="16.149999999999999" customHeight="1" x14ac:dyDescent="0.25">
      <c r="A121" s="41">
        <v>43103</v>
      </c>
      <c r="B121" s="42">
        <v>4.7500000000000001E-2</v>
      </c>
    </row>
    <row r="122" spans="1:2" ht="16.149999999999999" customHeight="1" x14ac:dyDescent="0.25">
      <c r="A122" s="43">
        <v>43102</v>
      </c>
      <c r="B122" s="44">
        <v>4.7500000000000001E-2</v>
      </c>
    </row>
    <row r="123" spans="1:2" ht="16.149999999999999" customHeight="1" x14ac:dyDescent="0.25">
      <c r="A123" s="41">
        <v>43096</v>
      </c>
      <c r="B123" s="42">
        <v>4.7500000000000001E-2</v>
      </c>
    </row>
    <row r="124" spans="1:2" ht="16.149999999999999" customHeight="1" x14ac:dyDescent="0.25">
      <c r="A124" s="43">
        <v>43095</v>
      </c>
      <c r="B124" s="44">
        <v>4.7500000000000001E-2</v>
      </c>
    </row>
    <row r="125" spans="1:2" ht="16.149999999999999" customHeight="1" x14ac:dyDescent="0.25">
      <c r="A125" s="41">
        <v>43091</v>
      </c>
      <c r="B125" s="42">
        <v>4.7500000000000001E-2</v>
      </c>
    </row>
    <row r="126" spans="1:2" ht="16.149999999999999" customHeight="1" x14ac:dyDescent="0.25">
      <c r="A126" s="43">
        <v>43090</v>
      </c>
      <c r="B126" s="44">
        <v>4.7500000000000001E-2</v>
      </c>
    </row>
    <row r="127" spans="1:2" ht="16.149999999999999" customHeight="1" x14ac:dyDescent="0.25">
      <c r="A127" s="41">
        <v>43089</v>
      </c>
      <c r="B127" s="42">
        <v>4.7500000000000001E-2</v>
      </c>
    </row>
    <row r="128" spans="1:2" ht="16.149999999999999" customHeight="1" x14ac:dyDescent="0.25">
      <c r="A128" s="43">
        <v>43088</v>
      </c>
      <c r="B128" s="44">
        <v>4.7500000000000001E-2</v>
      </c>
    </row>
    <row r="129" spans="1:2" ht="16.149999999999999" customHeight="1" x14ac:dyDescent="0.25">
      <c r="A129" s="41">
        <v>43087</v>
      </c>
      <c r="B129" s="42">
        <v>4.7500000000000001E-2</v>
      </c>
    </row>
    <row r="130" spans="1:2" ht="16.149999999999999" customHeight="1" x14ac:dyDescent="0.25">
      <c r="A130" s="43">
        <v>43084</v>
      </c>
      <c r="B130" s="44">
        <v>4.7500000000000001E-2</v>
      </c>
    </row>
    <row r="131" spans="1:2" ht="16.149999999999999" customHeight="1" x14ac:dyDescent="0.25">
      <c r="A131" s="41">
        <v>43083</v>
      </c>
      <c r="B131" s="42">
        <v>4.7500000000000001E-2</v>
      </c>
    </row>
    <row r="132" spans="1:2" ht="16.149999999999999" customHeight="1" x14ac:dyDescent="0.25">
      <c r="A132" s="43">
        <v>43082</v>
      </c>
      <c r="B132" s="44">
        <v>4.7500000000000001E-2</v>
      </c>
    </row>
    <row r="133" spans="1:2" ht="16.149999999999999" customHeight="1" x14ac:dyDescent="0.25">
      <c r="A133" s="41">
        <v>43081</v>
      </c>
      <c r="B133" s="42">
        <v>4.7500000000000001E-2</v>
      </c>
    </row>
    <row r="134" spans="1:2" ht="16.149999999999999" customHeight="1" x14ac:dyDescent="0.25">
      <c r="A134" s="43">
        <v>43080</v>
      </c>
      <c r="B134" s="44">
        <v>4.7500000000000001E-2</v>
      </c>
    </row>
    <row r="135" spans="1:2" ht="16.149999999999999" customHeight="1" x14ac:dyDescent="0.25">
      <c r="A135" s="41">
        <v>43076</v>
      </c>
      <c r="B135" s="42">
        <v>4.7500000000000001E-2</v>
      </c>
    </row>
    <row r="136" spans="1:2" ht="16.149999999999999" customHeight="1" x14ac:dyDescent="0.25">
      <c r="A136" s="43">
        <v>43075</v>
      </c>
      <c r="B136" s="44">
        <v>4.7500000000000001E-2</v>
      </c>
    </row>
    <row r="137" spans="1:2" ht="16.149999999999999" customHeight="1" x14ac:dyDescent="0.25">
      <c r="A137" s="41">
        <v>43074</v>
      </c>
      <c r="B137" s="42">
        <v>4.7500000000000001E-2</v>
      </c>
    </row>
    <row r="138" spans="1:2" ht="16.149999999999999" customHeight="1" x14ac:dyDescent="0.25">
      <c r="A138" s="43">
        <v>43073</v>
      </c>
      <c r="B138" s="44">
        <v>4.7500000000000001E-2</v>
      </c>
    </row>
    <row r="139" spans="1:2" ht="16.149999999999999" customHeight="1" x14ac:dyDescent="0.25">
      <c r="A139" s="41">
        <v>43070</v>
      </c>
      <c r="B139" s="42">
        <v>4.7500000000000001E-2</v>
      </c>
    </row>
    <row r="140" spans="1:2" ht="16.149999999999999" customHeight="1" x14ac:dyDescent="0.25">
      <c r="A140" s="43">
        <v>43069</v>
      </c>
      <c r="B140" s="44">
        <v>4.7500000000000001E-2</v>
      </c>
    </row>
    <row r="141" spans="1:2" ht="16.149999999999999" customHeight="1" x14ac:dyDescent="0.25">
      <c r="A141" s="41">
        <v>43068</v>
      </c>
      <c r="B141" s="42">
        <v>4.7500000000000001E-2</v>
      </c>
    </row>
    <row r="142" spans="1:2" ht="16.149999999999999" customHeight="1" x14ac:dyDescent="0.25">
      <c r="A142" s="43">
        <v>43067</v>
      </c>
      <c r="B142" s="44">
        <v>4.7500000000000001E-2</v>
      </c>
    </row>
    <row r="143" spans="1:2" ht="16.149999999999999" customHeight="1" x14ac:dyDescent="0.25">
      <c r="A143" s="41">
        <v>43066</v>
      </c>
      <c r="B143" s="42">
        <v>4.7500000000000001E-2</v>
      </c>
    </row>
    <row r="144" spans="1:2" ht="16.149999999999999" customHeight="1" x14ac:dyDescent="0.25">
      <c r="A144" s="43">
        <v>43063</v>
      </c>
      <c r="B144" s="44">
        <v>0.05</v>
      </c>
    </row>
    <row r="145" spans="1:2" ht="16.149999999999999" customHeight="1" x14ac:dyDescent="0.25">
      <c r="A145" s="41">
        <v>43062</v>
      </c>
      <c r="B145" s="42">
        <v>0.05</v>
      </c>
    </row>
    <row r="146" spans="1:2" ht="16.149999999999999" customHeight="1" x14ac:dyDescent="0.25">
      <c r="A146" s="43">
        <v>43061</v>
      </c>
      <c r="B146" s="44">
        <v>0.05</v>
      </c>
    </row>
    <row r="147" spans="1:2" ht="16.149999999999999" customHeight="1" x14ac:dyDescent="0.25">
      <c r="A147" s="41">
        <v>43060</v>
      </c>
      <c r="B147" s="42">
        <v>0.05</v>
      </c>
    </row>
    <row r="148" spans="1:2" ht="16.149999999999999" customHeight="1" x14ac:dyDescent="0.25">
      <c r="A148" s="43">
        <v>43059</v>
      </c>
      <c r="B148" s="44">
        <v>0.05</v>
      </c>
    </row>
    <row r="149" spans="1:2" ht="16.149999999999999" customHeight="1" x14ac:dyDescent="0.25">
      <c r="A149" s="41">
        <v>43056</v>
      </c>
      <c r="B149" s="42">
        <v>0.05</v>
      </c>
    </row>
    <row r="150" spans="1:2" ht="16.149999999999999" customHeight="1" x14ac:dyDescent="0.25">
      <c r="A150" s="43">
        <v>43055</v>
      </c>
      <c r="B150" s="44">
        <v>0.05</v>
      </c>
    </row>
    <row r="151" spans="1:2" ht="16.149999999999999" customHeight="1" x14ac:dyDescent="0.25">
      <c r="A151" s="41">
        <v>43054</v>
      </c>
      <c r="B151" s="42">
        <v>0.05</v>
      </c>
    </row>
    <row r="152" spans="1:2" ht="16.149999999999999" customHeight="1" x14ac:dyDescent="0.25">
      <c r="A152" s="43">
        <v>43053</v>
      </c>
      <c r="B152" s="44">
        <v>0.05</v>
      </c>
    </row>
    <row r="153" spans="1:2" ht="16.149999999999999" customHeight="1" x14ac:dyDescent="0.25">
      <c r="A153" s="41">
        <v>43049</v>
      </c>
      <c r="B153" s="42">
        <v>0.05</v>
      </c>
    </row>
    <row r="154" spans="1:2" ht="16.149999999999999" customHeight="1" x14ac:dyDescent="0.25">
      <c r="A154" s="43">
        <v>43048</v>
      </c>
      <c r="B154" s="44">
        <v>0.05</v>
      </c>
    </row>
    <row r="155" spans="1:2" ht="16.149999999999999" customHeight="1" x14ac:dyDescent="0.25">
      <c r="A155" s="41">
        <v>43047</v>
      </c>
      <c r="B155" s="42">
        <v>0.05</v>
      </c>
    </row>
    <row r="156" spans="1:2" ht="16.149999999999999" customHeight="1" x14ac:dyDescent="0.25">
      <c r="A156" s="43">
        <v>43046</v>
      </c>
      <c r="B156" s="44">
        <v>0.05</v>
      </c>
    </row>
    <row r="157" spans="1:2" ht="16.149999999999999" customHeight="1" x14ac:dyDescent="0.25">
      <c r="A157" s="41">
        <v>43042</v>
      </c>
      <c r="B157" s="42">
        <v>0.05</v>
      </c>
    </row>
    <row r="158" spans="1:2" ht="16.149999999999999" customHeight="1" x14ac:dyDescent="0.25">
      <c r="A158" s="43">
        <v>43041</v>
      </c>
      <c r="B158" s="44">
        <v>0.05</v>
      </c>
    </row>
    <row r="159" spans="1:2" ht="16.149999999999999" customHeight="1" x14ac:dyDescent="0.25">
      <c r="A159" s="41">
        <v>43040</v>
      </c>
      <c r="B159" s="42">
        <v>0.05</v>
      </c>
    </row>
    <row r="160" spans="1:2" ht="16.149999999999999" customHeight="1" x14ac:dyDescent="0.25">
      <c r="A160" s="43">
        <v>43039</v>
      </c>
      <c r="B160" s="44">
        <v>0.05</v>
      </c>
    </row>
    <row r="161" spans="1:2" ht="16.149999999999999" customHeight="1" x14ac:dyDescent="0.25">
      <c r="A161" s="41">
        <v>43038</v>
      </c>
      <c r="B161" s="42">
        <v>0.05</v>
      </c>
    </row>
    <row r="162" spans="1:2" ht="16.149999999999999" customHeight="1" x14ac:dyDescent="0.25">
      <c r="A162" s="43">
        <v>43035</v>
      </c>
      <c r="B162" s="44">
        <v>5.2499999999999998E-2</v>
      </c>
    </row>
    <row r="163" spans="1:2" ht="16.149999999999999" customHeight="1" x14ac:dyDescent="0.25">
      <c r="A163" s="41">
        <v>43034</v>
      </c>
      <c r="B163" s="42">
        <v>5.2499999999999998E-2</v>
      </c>
    </row>
    <row r="164" spans="1:2" ht="16.149999999999999" customHeight="1" x14ac:dyDescent="0.25">
      <c r="A164" s="43">
        <v>43033</v>
      </c>
      <c r="B164" s="44">
        <v>5.2499999999999998E-2</v>
      </c>
    </row>
    <row r="165" spans="1:2" ht="16.149999999999999" customHeight="1" x14ac:dyDescent="0.25">
      <c r="A165" s="41">
        <v>43032</v>
      </c>
      <c r="B165" s="42">
        <v>5.2499999999999998E-2</v>
      </c>
    </row>
    <row r="166" spans="1:2" ht="16.149999999999999" customHeight="1" x14ac:dyDescent="0.25">
      <c r="A166" s="43">
        <v>43031</v>
      </c>
      <c r="B166" s="44">
        <v>5.2499999999999998E-2</v>
      </c>
    </row>
    <row r="167" spans="1:2" ht="16.149999999999999" customHeight="1" x14ac:dyDescent="0.25">
      <c r="A167" s="41">
        <v>43028</v>
      </c>
      <c r="B167" s="42">
        <v>5.2499999999999998E-2</v>
      </c>
    </row>
    <row r="168" spans="1:2" ht="16.149999999999999" customHeight="1" x14ac:dyDescent="0.25">
      <c r="A168" s="43">
        <v>43027</v>
      </c>
      <c r="B168" s="44">
        <v>5.2499999999999998E-2</v>
      </c>
    </row>
    <row r="169" spans="1:2" ht="16.149999999999999" customHeight="1" x14ac:dyDescent="0.25">
      <c r="A169" s="41">
        <v>43026</v>
      </c>
      <c r="B169" s="42">
        <v>5.2499999999999998E-2</v>
      </c>
    </row>
    <row r="170" spans="1:2" ht="16.149999999999999" customHeight="1" x14ac:dyDescent="0.25">
      <c r="A170" s="43">
        <v>43025</v>
      </c>
      <c r="B170" s="44">
        <v>5.2499999999999998E-2</v>
      </c>
    </row>
    <row r="171" spans="1:2" ht="16.149999999999999" customHeight="1" x14ac:dyDescent="0.25">
      <c r="A171" s="41">
        <v>43021</v>
      </c>
      <c r="B171" s="42">
        <v>5.2499999999999998E-2</v>
      </c>
    </row>
    <row r="172" spans="1:2" ht="16.149999999999999" customHeight="1" x14ac:dyDescent="0.25">
      <c r="A172" s="43">
        <v>43020</v>
      </c>
      <c r="B172" s="44">
        <v>5.2499999999999998E-2</v>
      </c>
    </row>
    <row r="173" spans="1:2" ht="16.149999999999999" customHeight="1" x14ac:dyDescent="0.25">
      <c r="A173" s="41">
        <v>43019</v>
      </c>
      <c r="B173" s="42">
        <v>5.2499999999999998E-2</v>
      </c>
    </row>
    <row r="174" spans="1:2" ht="16.149999999999999" customHeight="1" x14ac:dyDescent="0.25">
      <c r="A174" s="43">
        <v>43018</v>
      </c>
      <c r="B174" s="44">
        <v>5.2499999999999998E-2</v>
      </c>
    </row>
    <row r="175" spans="1:2" ht="16.149999999999999" customHeight="1" x14ac:dyDescent="0.25">
      <c r="A175" s="41">
        <v>43017</v>
      </c>
      <c r="B175" s="42">
        <v>5.2499999999999998E-2</v>
      </c>
    </row>
    <row r="176" spans="1:2" ht="16.149999999999999" customHeight="1" x14ac:dyDescent="0.25">
      <c r="A176" s="43">
        <v>43014</v>
      </c>
      <c r="B176" s="44">
        <v>5.2499999999999998E-2</v>
      </c>
    </row>
    <row r="177" spans="1:2" ht="16.149999999999999" customHeight="1" x14ac:dyDescent="0.25">
      <c r="A177" s="41">
        <v>43013</v>
      </c>
      <c r="B177" s="42">
        <v>5.2499999999999998E-2</v>
      </c>
    </row>
    <row r="178" spans="1:2" ht="16.149999999999999" customHeight="1" x14ac:dyDescent="0.25">
      <c r="A178" s="43">
        <v>43012</v>
      </c>
      <c r="B178" s="44">
        <v>5.2499999999999998E-2</v>
      </c>
    </row>
    <row r="179" spans="1:2" ht="16.149999999999999" customHeight="1" x14ac:dyDescent="0.25">
      <c r="A179" s="41">
        <v>43011</v>
      </c>
      <c r="B179" s="42">
        <v>5.2499999999999998E-2</v>
      </c>
    </row>
    <row r="180" spans="1:2" ht="16.149999999999999" customHeight="1" x14ac:dyDescent="0.25">
      <c r="A180" s="43">
        <v>43010</v>
      </c>
      <c r="B180" s="44">
        <v>5.2499999999999998E-2</v>
      </c>
    </row>
    <row r="181" spans="1:2" ht="16.149999999999999" customHeight="1" x14ac:dyDescent="0.25">
      <c r="A181" s="41">
        <v>43007</v>
      </c>
      <c r="B181" s="42">
        <v>5.2499999999999998E-2</v>
      </c>
    </row>
    <row r="182" spans="1:2" ht="16.149999999999999" customHeight="1" x14ac:dyDescent="0.25">
      <c r="A182" s="43">
        <v>43006</v>
      </c>
      <c r="B182" s="44">
        <v>5.2499999999999998E-2</v>
      </c>
    </row>
    <row r="183" spans="1:2" ht="16.149999999999999" customHeight="1" x14ac:dyDescent="0.25">
      <c r="A183" s="41">
        <v>43005</v>
      </c>
      <c r="B183" s="42">
        <v>5.2499999999999998E-2</v>
      </c>
    </row>
    <row r="184" spans="1:2" ht="16.149999999999999" customHeight="1" x14ac:dyDescent="0.25">
      <c r="A184" s="43">
        <v>43004</v>
      </c>
      <c r="B184" s="44">
        <v>5.2499999999999998E-2</v>
      </c>
    </row>
    <row r="185" spans="1:2" ht="16.149999999999999" customHeight="1" x14ac:dyDescent="0.25">
      <c r="A185" s="41">
        <v>43003</v>
      </c>
      <c r="B185" s="42">
        <v>5.2499999999999998E-2</v>
      </c>
    </row>
    <row r="186" spans="1:2" ht="16.149999999999999" customHeight="1" x14ac:dyDescent="0.25">
      <c r="A186" s="43">
        <v>43000</v>
      </c>
      <c r="B186" s="44">
        <v>5.2499999999999998E-2</v>
      </c>
    </row>
    <row r="187" spans="1:2" ht="16.149999999999999" customHeight="1" x14ac:dyDescent="0.25">
      <c r="A187" s="41">
        <v>42999</v>
      </c>
      <c r="B187" s="42">
        <v>5.2499999999999998E-2</v>
      </c>
    </row>
    <row r="188" spans="1:2" ht="16.149999999999999" customHeight="1" x14ac:dyDescent="0.25">
      <c r="A188" s="43">
        <v>42998</v>
      </c>
      <c r="B188" s="44">
        <v>5.2499999999999998E-2</v>
      </c>
    </row>
    <row r="189" spans="1:2" ht="16.149999999999999" customHeight="1" x14ac:dyDescent="0.25">
      <c r="A189" s="41">
        <v>42997</v>
      </c>
      <c r="B189" s="42">
        <v>5.2499999999999998E-2</v>
      </c>
    </row>
    <row r="190" spans="1:2" ht="16.149999999999999" customHeight="1" x14ac:dyDescent="0.25">
      <c r="A190" s="43">
        <v>42996</v>
      </c>
      <c r="B190" s="44">
        <v>5.2499999999999998E-2</v>
      </c>
    </row>
    <row r="191" spans="1:2" ht="16.149999999999999" customHeight="1" x14ac:dyDescent="0.25">
      <c r="A191" s="41">
        <v>42993</v>
      </c>
      <c r="B191" s="42">
        <v>5.2499999999999998E-2</v>
      </c>
    </row>
    <row r="192" spans="1:2" ht="16.149999999999999" customHeight="1" x14ac:dyDescent="0.25">
      <c r="A192" s="43">
        <v>42992</v>
      </c>
      <c r="B192" s="44">
        <v>5.2499999999999998E-2</v>
      </c>
    </row>
    <row r="193" spans="1:2" ht="16.149999999999999" customHeight="1" x14ac:dyDescent="0.25">
      <c r="A193" s="41">
        <v>42991</v>
      </c>
      <c r="B193" s="42">
        <v>5.2499999999999998E-2</v>
      </c>
    </row>
    <row r="194" spans="1:2" ht="16.149999999999999" customHeight="1" x14ac:dyDescent="0.25">
      <c r="A194" s="43">
        <v>42990</v>
      </c>
      <c r="B194" s="44">
        <v>5.2499999999999998E-2</v>
      </c>
    </row>
    <row r="195" spans="1:2" ht="16.149999999999999" customHeight="1" x14ac:dyDescent="0.25">
      <c r="A195" s="41">
        <v>42989</v>
      </c>
      <c r="B195" s="42">
        <v>5.2499999999999998E-2</v>
      </c>
    </row>
    <row r="196" spans="1:2" ht="16.149999999999999" customHeight="1" x14ac:dyDescent="0.25">
      <c r="A196" s="43">
        <v>42986</v>
      </c>
      <c r="B196" s="44">
        <v>5.2499999999999998E-2</v>
      </c>
    </row>
    <row r="197" spans="1:2" ht="16.149999999999999" customHeight="1" x14ac:dyDescent="0.25">
      <c r="A197" s="41">
        <v>42985</v>
      </c>
      <c r="B197" s="42">
        <v>5.2499999999999998E-2</v>
      </c>
    </row>
    <row r="198" spans="1:2" ht="16.149999999999999" customHeight="1" x14ac:dyDescent="0.25">
      <c r="A198" s="43">
        <v>42984</v>
      </c>
      <c r="B198" s="44">
        <v>5.2499999999999998E-2</v>
      </c>
    </row>
    <row r="199" spans="1:2" ht="16.149999999999999" customHeight="1" x14ac:dyDescent="0.25">
      <c r="A199" s="41">
        <v>42983</v>
      </c>
      <c r="B199" s="42">
        <v>5.2499999999999998E-2</v>
      </c>
    </row>
    <row r="200" spans="1:2" ht="16.149999999999999" customHeight="1" x14ac:dyDescent="0.25">
      <c r="A200" s="43">
        <v>42982</v>
      </c>
      <c r="B200" s="44">
        <v>5.2499999999999998E-2</v>
      </c>
    </row>
    <row r="201" spans="1:2" ht="16.149999999999999" customHeight="1" x14ac:dyDescent="0.25">
      <c r="A201" s="41">
        <v>42979</v>
      </c>
      <c r="B201" s="42">
        <v>5.2499999999999998E-2</v>
      </c>
    </row>
    <row r="202" spans="1:2" ht="16.149999999999999" customHeight="1" x14ac:dyDescent="0.25">
      <c r="A202" s="43">
        <v>42978</v>
      </c>
      <c r="B202" s="44">
        <v>5.5E-2</v>
      </c>
    </row>
    <row r="203" spans="1:2" ht="16.149999999999999" customHeight="1" x14ac:dyDescent="0.25">
      <c r="A203" s="41">
        <v>42977</v>
      </c>
      <c r="B203" s="42">
        <v>5.5E-2</v>
      </c>
    </row>
    <row r="204" spans="1:2" ht="16.149999999999999" customHeight="1" x14ac:dyDescent="0.25">
      <c r="A204" s="43">
        <v>42976</v>
      </c>
      <c r="B204" s="44">
        <v>5.5E-2</v>
      </c>
    </row>
    <row r="205" spans="1:2" ht="16.149999999999999" customHeight="1" x14ac:dyDescent="0.25">
      <c r="A205" s="41">
        <v>42975</v>
      </c>
      <c r="B205" s="42">
        <v>5.5E-2</v>
      </c>
    </row>
    <row r="206" spans="1:2" ht="16.149999999999999" customHeight="1" x14ac:dyDescent="0.25">
      <c r="A206" s="43">
        <v>42972</v>
      </c>
      <c r="B206" s="44">
        <v>5.5E-2</v>
      </c>
    </row>
    <row r="207" spans="1:2" ht="16.149999999999999" customHeight="1" x14ac:dyDescent="0.25">
      <c r="A207" s="41">
        <v>42971</v>
      </c>
      <c r="B207" s="42">
        <v>5.5E-2</v>
      </c>
    </row>
    <row r="208" spans="1:2" ht="16.149999999999999" customHeight="1" x14ac:dyDescent="0.25">
      <c r="A208" s="43">
        <v>42970</v>
      </c>
      <c r="B208" s="44">
        <v>5.5E-2</v>
      </c>
    </row>
    <row r="209" spans="1:2" ht="16.149999999999999" customHeight="1" x14ac:dyDescent="0.25">
      <c r="A209" s="41">
        <v>42969</v>
      </c>
      <c r="B209" s="42">
        <v>5.5E-2</v>
      </c>
    </row>
    <row r="210" spans="1:2" ht="16.149999999999999" customHeight="1" x14ac:dyDescent="0.25">
      <c r="A210" s="43">
        <v>42965</v>
      </c>
      <c r="B210" s="44">
        <v>5.5E-2</v>
      </c>
    </row>
    <row r="211" spans="1:2" ht="16.149999999999999" customHeight="1" x14ac:dyDescent="0.25">
      <c r="A211" s="41">
        <v>42964</v>
      </c>
      <c r="B211" s="42">
        <v>5.5E-2</v>
      </c>
    </row>
    <row r="212" spans="1:2" ht="16.149999999999999" customHeight="1" x14ac:dyDescent="0.25">
      <c r="A212" s="43">
        <v>42963</v>
      </c>
      <c r="B212" s="44">
        <v>5.5E-2</v>
      </c>
    </row>
    <row r="213" spans="1:2" ht="16.149999999999999" customHeight="1" x14ac:dyDescent="0.25">
      <c r="A213" s="41">
        <v>42962</v>
      </c>
      <c r="B213" s="42">
        <v>5.5E-2</v>
      </c>
    </row>
    <row r="214" spans="1:2" ht="16.149999999999999" customHeight="1" x14ac:dyDescent="0.25">
      <c r="A214" s="43">
        <v>42961</v>
      </c>
      <c r="B214" s="44">
        <v>5.5E-2</v>
      </c>
    </row>
    <row r="215" spans="1:2" ht="16.149999999999999" customHeight="1" x14ac:dyDescent="0.25">
      <c r="A215" s="41">
        <v>42958</v>
      </c>
      <c r="B215" s="42">
        <v>5.5E-2</v>
      </c>
    </row>
    <row r="216" spans="1:2" ht="16.149999999999999" customHeight="1" x14ac:dyDescent="0.25">
      <c r="A216" s="43">
        <v>42957</v>
      </c>
      <c r="B216" s="44">
        <v>5.5E-2</v>
      </c>
    </row>
    <row r="217" spans="1:2" ht="16.149999999999999" customHeight="1" x14ac:dyDescent="0.25">
      <c r="A217" s="41">
        <v>42956</v>
      </c>
      <c r="B217" s="42">
        <v>5.5E-2</v>
      </c>
    </row>
    <row r="218" spans="1:2" ht="16.149999999999999" customHeight="1" x14ac:dyDescent="0.25">
      <c r="A218" s="43">
        <v>42955</v>
      </c>
      <c r="B218" s="44">
        <v>5.5E-2</v>
      </c>
    </row>
    <row r="219" spans="1:2" ht="16.149999999999999" customHeight="1" x14ac:dyDescent="0.25">
      <c r="A219" s="41">
        <v>42951</v>
      </c>
      <c r="B219" s="42">
        <v>5.5E-2</v>
      </c>
    </row>
    <row r="220" spans="1:2" ht="16.149999999999999" customHeight="1" x14ac:dyDescent="0.25">
      <c r="A220" s="43">
        <v>42950</v>
      </c>
      <c r="B220" s="44">
        <v>5.5E-2</v>
      </c>
    </row>
    <row r="221" spans="1:2" ht="16.149999999999999" customHeight="1" x14ac:dyDescent="0.25">
      <c r="A221" s="41">
        <v>42949</v>
      </c>
      <c r="B221" s="42">
        <v>5.5E-2</v>
      </c>
    </row>
    <row r="222" spans="1:2" ht="16.149999999999999" customHeight="1" x14ac:dyDescent="0.25">
      <c r="A222" s="43">
        <v>42948</v>
      </c>
      <c r="B222" s="44">
        <v>5.5E-2</v>
      </c>
    </row>
    <row r="223" spans="1:2" ht="16.149999999999999" customHeight="1" x14ac:dyDescent="0.25">
      <c r="A223" s="41">
        <v>42947</v>
      </c>
      <c r="B223" s="42">
        <v>5.5E-2</v>
      </c>
    </row>
    <row r="224" spans="1:2" ht="16.149999999999999" customHeight="1" x14ac:dyDescent="0.25">
      <c r="A224" s="43">
        <v>42944</v>
      </c>
      <c r="B224" s="44">
        <v>5.5E-2</v>
      </c>
    </row>
    <row r="225" spans="1:2" ht="16.149999999999999" customHeight="1" x14ac:dyDescent="0.25">
      <c r="A225" s="41">
        <v>42943</v>
      </c>
      <c r="B225" s="42">
        <v>5.7500000000000002E-2</v>
      </c>
    </row>
    <row r="226" spans="1:2" ht="16.149999999999999" customHeight="1" x14ac:dyDescent="0.25">
      <c r="A226" s="43">
        <v>42942</v>
      </c>
      <c r="B226" s="44">
        <v>5.7500000000000002E-2</v>
      </c>
    </row>
    <row r="227" spans="1:2" ht="16.149999999999999" customHeight="1" x14ac:dyDescent="0.25">
      <c r="A227" s="41">
        <v>42941</v>
      </c>
      <c r="B227" s="42">
        <v>5.7500000000000002E-2</v>
      </c>
    </row>
    <row r="228" spans="1:2" ht="16.149999999999999" customHeight="1" x14ac:dyDescent="0.25">
      <c r="A228" s="43">
        <v>42940</v>
      </c>
      <c r="B228" s="44">
        <v>5.7500000000000002E-2</v>
      </c>
    </row>
    <row r="229" spans="1:2" ht="16.149999999999999" customHeight="1" x14ac:dyDescent="0.25">
      <c r="A229" s="41">
        <v>42937</v>
      </c>
      <c r="B229" s="42">
        <v>5.7500000000000002E-2</v>
      </c>
    </row>
    <row r="230" spans="1:2" ht="16.149999999999999" customHeight="1" x14ac:dyDescent="0.25">
      <c r="A230" s="43">
        <v>42935</v>
      </c>
      <c r="B230" s="44">
        <v>5.7500000000000002E-2</v>
      </c>
    </row>
    <row r="231" spans="1:2" ht="16.149999999999999" customHeight="1" x14ac:dyDescent="0.25">
      <c r="A231" s="41">
        <v>42934</v>
      </c>
      <c r="B231" s="42">
        <v>5.7500000000000002E-2</v>
      </c>
    </row>
    <row r="232" spans="1:2" ht="16.149999999999999" customHeight="1" x14ac:dyDescent="0.25">
      <c r="A232" s="43">
        <v>42933</v>
      </c>
      <c r="B232" s="44">
        <v>5.7500000000000002E-2</v>
      </c>
    </row>
    <row r="233" spans="1:2" ht="16.149999999999999" customHeight="1" x14ac:dyDescent="0.25">
      <c r="A233" s="41">
        <v>42930</v>
      </c>
      <c r="B233" s="42">
        <v>5.7500000000000002E-2</v>
      </c>
    </row>
    <row r="234" spans="1:2" ht="16.149999999999999" customHeight="1" x14ac:dyDescent="0.25">
      <c r="A234" s="43">
        <v>42929</v>
      </c>
      <c r="B234" s="44">
        <v>5.7500000000000002E-2</v>
      </c>
    </row>
    <row r="235" spans="1:2" ht="16.149999999999999" customHeight="1" x14ac:dyDescent="0.25">
      <c r="A235" s="41">
        <v>42928</v>
      </c>
      <c r="B235" s="42">
        <v>5.7500000000000002E-2</v>
      </c>
    </row>
    <row r="236" spans="1:2" ht="16.149999999999999" customHeight="1" x14ac:dyDescent="0.25">
      <c r="A236" s="43">
        <v>42927</v>
      </c>
      <c r="B236" s="44">
        <v>5.7500000000000002E-2</v>
      </c>
    </row>
    <row r="237" spans="1:2" ht="16.149999999999999" customHeight="1" x14ac:dyDescent="0.25">
      <c r="A237" s="41">
        <v>42926</v>
      </c>
      <c r="B237" s="42">
        <v>5.7500000000000002E-2</v>
      </c>
    </row>
    <row r="238" spans="1:2" ht="16.149999999999999" customHeight="1" x14ac:dyDescent="0.25">
      <c r="A238" s="43">
        <v>42923</v>
      </c>
      <c r="B238" s="44">
        <v>5.7500000000000002E-2</v>
      </c>
    </row>
    <row r="239" spans="1:2" ht="16.149999999999999" customHeight="1" x14ac:dyDescent="0.25">
      <c r="A239" s="41">
        <v>42922</v>
      </c>
      <c r="B239" s="42">
        <v>5.7500000000000002E-2</v>
      </c>
    </row>
    <row r="240" spans="1:2" ht="16.149999999999999" customHeight="1" x14ac:dyDescent="0.25">
      <c r="A240" s="43">
        <v>42921</v>
      </c>
      <c r="B240" s="44">
        <v>5.7500000000000002E-2</v>
      </c>
    </row>
    <row r="241" spans="1:2" ht="16.149999999999999" customHeight="1" x14ac:dyDescent="0.25">
      <c r="A241" s="41">
        <v>42920</v>
      </c>
      <c r="B241" s="42">
        <v>5.7500000000000002E-2</v>
      </c>
    </row>
    <row r="242" spans="1:2" ht="16.149999999999999" customHeight="1" x14ac:dyDescent="0.25">
      <c r="A242" s="43">
        <v>42916</v>
      </c>
      <c r="B242" s="44">
        <v>6.25E-2</v>
      </c>
    </row>
    <row r="243" spans="1:2" ht="16.149999999999999" customHeight="1" x14ac:dyDescent="0.25">
      <c r="A243" s="41">
        <v>42915</v>
      </c>
      <c r="B243" s="42">
        <v>6.25E-2</v>
      </c>
    </row>
    <row r="244" spans="1:2" ht="16.149999999999999" customHeight="1" x14ac:dyDescent="0.25">
      <c r="A244" s="43">
        <v>42914</v>
      </c>
      <c r="B244" s="44">
        <v>6.25E-2</v>
      </c>
    </row>
    <row r="245" spans="1:2" ht="16.149999999999999" customHeight="1" x14ac:dyDescent="0.25">
      <c r="A245" s="41">
        <v>42913</v>
      </c>
      <c r="B245" s="42">
        <v>6.25E-2</v>
      </c>
    </row>
    <row r="246" spans="1:2" ht="16.149999999999999" customHeight="1" x14ac:dyDescent="0.25">
      <c r="A246" s="43">
        <v>42909</v>
      </c>
      <c r="B246" s="44">
        <v>6.25E-2</v>
      </c>
    </row>
    <row r="247" spans="1:2" ht="16.149999999999999" customHeight="1" x14ac:dyDescent="0.25">
      <c r="A247" s="41">
        <v>42908</v>
      </c>
      <c r="B247" s="42">
        <v>6.25E-2</v>
      </c>
    </row>
    <row r="248" spans="1:2" ht="16.149999999999999" customHeight="1" x14ac:dyDescent="0.25">
      <c r="A248" s="43">
        <v>42907</v>
      </c>
      <c r="B248" s="44">
        <v>6.25E-2</v>
      </c>
    </row>
    <row r="249" spans="1:2" ht="16.149999999999999" customHeight="1" x14ac:dyDescent="0.25">
      <c r="A249" s="41">
        <v>42906</v>
      </c>
      <c r="B249" s="42">
        <v>6.25E-2</v>
      </c>
    </row>
    <row r="250" spans="1:2" ht="16.149999999999999" customHeight="1" x14ac:dyDescent="0.25">
      <c r="A250" s="43">
        <v>42902</v>
      </c>
      <c r="B250" s="44">
        <v>6.25E-2</v>
      </c>
    </row>
    <row r="251" spans="1:2" ht="16.149999999999999" customHeight="1" x14ac:dyDescent="0.25">
      <c r="A251" s="41">
        <v>42901</v>
      </c>
      <c r="B251" s="42">
        <v>6.25E-2</v>
      </c>
    </row>
    <row r="252" spans="1:2" ht="16.149999999999999" customHeight="1" x14ac:dyDescent="0.25">
      <c r="A252" s="43">
        <v>42900</v>
      </c>
      <c r="B252" s="44">
        <v>6.25E-2</v>
      </c>
    </row>
    <row r="253" spans="1:2" ht="16.149999999999999" customHeight="1" x14ac:dyDescent="0.25">
      <c r="A253" s="41">
        <v>42899</v>
      </c>
      <c r="B253" s="42">
        <v>6.25E-2</v>
      </c>
    </row>
    <row r="254" spans="1:2" ht="16.149999999999999" customHeight="1" x14ac:dyDescent="0.25">
      <c r="A254" s="43">
        <v>42898</v>
      </c>
      <c r="B254" s="44">
        <v>6.25E-2</v>
      </c>
    </row>
    <row r="255" spans="1:2" ht="16.149999999999999" customHeight="1" x14ac:dyDescent="0.25">
      <c r="A255" s="41">
        <v>42895</v>
      </c>
      <c r="B255" s="42">
        <v>6.25E-2</v>
      </c>
    </row>
    <row r="256" spans="1:2" ht="16.149999999999999" customHeight="1" x14ac:dyDescent="0.25">
      <c r="A256" s="43">
        <v>42894</v>
      </c>
      <c r="B256" s="44">
        <v>6.25E-2</v>
      </c>
    </row>
    <row r="257" spans="1:2" ht="16.149999999999999" customHeight="1" x14ac:dyDescent="0.25">
      <c r="A257" s="41">
        <v>42893</v>
      </c>
      <c r="B257" s="42">
        <v>6.25E-2</v>
      </c>
    </row>
    <row r="258" spans="1:2" ht="16.149999999999999" customHeight="1" x14ac:dyDescent="0.25">
      <c r="A258" s="43">
        <v>42892</v>
      </c>
      <c r="B258" s="44">
        <v>6.25E-2</v>
      </c>
    </row>
    <row r="259" spans="1:2" ht="16.149999999999999" customHeight="1" x14ac:dyDescent="0.25">
      <c r="A259" s="41">
        <v>42891</v>
      </c>
      <c r="B259" s="42">
        <v>6.25E-2</v>
      </c>
    </row>
    <row r="260" spans="1:2" ht="16.149999999999999" customHeight="1" x14ac:dyDescent="0.25">
      <c r="A260" s="43">
        <v>42888</v>
      </c>
      <c r="B260" s="44">
        <v>6.25E-2</v>
      </c>
    </row>
    <row r="261" spans="1:2" ht="16.149999999999999" customHeight="1" x14ac:dyDescent="0.25">
      <c r="A261" s="41">
        <v>42887</v>
      </c>
      <c r="B261" s="42">
        <v>6.25E-2</v>
      </c>
    </row>
    <row r="262" spans="1:2" ht="16.149999999999999" customHeight="1" x14ac:dyDescent="0.25">
      <c r="A262" s="43">
        <v>42886</v>
      </c>
      <c r="B262" s="44">
        <v>6.25E-2</v>
      </c>
    </row>
    <row r="263" spans="1:2" ht="16.149999999999999" customHeight="1" x14ac:dyDescent="0.25">
      <c r="A263" s="41">
        <v>42885</v>
      </c>
      <c r="B263" s="42">
        <v>6.25E-2</v>
      </c>
    </row>
    <row r="264" spans="1:2" ht="16.149999999999999" customHeight="1" x14ac:dyDescent="0.25">
      <c r="A264" s="43">
        <v>42881</v>
      </c>
      <c r="B264" s="44">
        <v>6.5000000000000002E-2</v>
      </c>
    </row>
    <row r="265" spans="1:2" ht="16.149999999999999" customHeight="1" x14ac:dyDescent="0.25">
      <c r="A265" s="41">
        <v>42880</v>
      </c>
      <c r="B265" s="42">
        <v>6.5000000000000002E-2</v>
      </c>
    </row>
    <row r="266" spans="1:2" ht="16.149999999999999" customHeight="1" x14ac:dyDescent="0.25">
      <c r="A266" s="43">
        <v>42879</v>
      </c>
      <c r="B266" s="44">
        <v>6.5000000000000002E-2</v>
      </c>
    </row>
    <row r="267" spans="1:2" ht="16.149999999999999" customHeight="1" x14ac:dyDescent="0.25">
      <c r="A267" s="41">
        <v>42878</v>
      </c>
      <c r="B267" s="42">
        <v>6.5000000000000002E-2</v>
      </c>
    </row>
    <row r="268" spans="1:2" ht="16.149999999999999" customHeight="1" x14ac:dyDescent="0.25">
      <c r="A268" s="43">
        <v>42877</v>
      </c>
      <c r="B268" s="44">
        <v>6.5000000000000002E-2</v>
      </c>
    </row>
    <row r="269" spans="1:2" ht="16.149999999999999" customHeight="1" x14ac:dyDescent="0.25">
      <c r="A269" s="41">
        <v>42874</v>
      </c>
      <c r="B269" s="42">
        <v>6.5000000000000002E-2</v>
      </c>
    </row>
    <row r="270" spans="1:2" ht="16.149999999999999" customHeight="1" x14ac:dyDescent="0.25">
      <c r="A270" s="43">
        <v>42873</v>
      </c>
      <c r="B270" s="44">
        <v>6.5000000000000002E-2</v>
      </c>
    </row>
    <row r="271" spans="1:2" ht="16.149999999999999" customHeight="1" x14ac:dyDescent="0.25">
      <c r="A271" s="41">
        <v>42872</v>
      </c>
      <c r="B271" s="42">
        <v>6.5000000000000002E-2</v>
      </c>
    </row>
    <row r="272" spans="1:2" ht="16.149999999999999" customHeight="1" x14ac:dyDescent="0.25">
      <c r="A272" s="43">
        <v>42871</v>
      </c>
      <c r="B272" s="44">
        <v>6.5000000000000002E-2</v>
      </c>
    </row>
    <row r="273" spans="1:2" ht="16.149999999999999" customHeight="1" x14ac:dyDescent="0.25">
      <c r="A273" s="41">
        <v>42870</v>
      </c>
      <c r="B273" s="42">
        <v>6.5000000000000002E-2</v>
      </c>
    </row>
    <row r="274" spans="1:2" ht="16.149999999999999" customHeight="1" x14ac:dyDescent="0.25">
      <c r="A274" s="43">
        <v>42867</v>
      </c>
      <c r="B274" s="44">
        <v>6.5000000000000002E-2</v>
      </c>
    </row>
    <row r="275" spans="1:2" ht="16.149999999999999" customHeight="1" x14ac:dyDescent="0.25">
      <c r="A275" s="41">
        <v>42866</v>
      </c>
      <c r="B275" s="42">
        <v>6.5000000000000002E-2</v>
      </c>
    </row>
    <row r="276" spans="1:2" ht="16.149999999999999" customHeight="1" x14ac:dyDescent="0.25">
      <c r="A276" s="43">
        <v>42865</v>
      </c>
      <c r="B276" s="44">
        <v>6.5000000000000002E-2</v>
      </c>
    </row>
    <row r="277" spans="1:2" ht="16.149999999999999" customHeight="1" x14ac:dyDescent="0.25">
      <c r="A277" s="41">
        <v>42864</v>
      </c>
      <c r="B277" s="42">
        <v>6.5000000000000002E-2</v>
      </c>
    </row>
    <row r="278" spans="1:2" ht="16.149999999999999" customHeight="1" x14ac:dyDescent="0.25">
      <c r="A278" s="43">
        <v>42863</v>
      </c>
      <c r="B278" s="44">
        <v>6.5000000000000002E-2</v>
      </c>
    </row>
    <row r="279" spans="1:2" ht="16.149999999999999" customHeight="1" x14ac:dyDescent="0.25">
      <c r="A279" s="41">
        <v>42860</v>
      </c>
      <c r="B279" s="42">
        <v>6.5000000000000002E-2</v>
      </c>
    </row>
    <row r="280" spans="1:2" ht="16.149999999999999" customHeight="1" x14ac:dyDescent="0.25">
      <c r="A280" s="43">
        <v>42859</v>
      </c>
      <c r="B280" s="44">
        <v>6.5000000000000002E-2</v>
      </c>
    </row>
    <row r="281" spans="1:2" ht="16.149999999999999" customHeight="1" x14ac:dyDescent="0.25">
      <c r="A281" s="41">
        <v>42858</v>
      </c>
      <c r="B281" s="42">
        <v>6.5000000000000002E-2</v>
      </c>
    </row>
    <row r="282" spans="1:2" ht="16.149999999999999" customHeight="1" x14ac:dyDescent="0.25">
      <c r="A282" s="43">
        <v>42857</v>
      </c>
      <c r="B282" s="44">
        <v>6.5000000000000002E-2</v>
      </c>
    </row>
    <row r="283" spans="1:2" ht="16.149999999999999" customHeight="1" x14ac:dyDescent="0.25">
      <c r="A283" s="41">
        <v>42853</v>
      </c>
      <c r="B283" s="42">
        <v>7.0000000000000007E-2</v>
      </c>
    </row>
    <row r="284" spans="1:2" ht="16.149999999999999" customHeight="1" x14ac:dyDescent="0.25">
      <c r="A284" s="43">
        <v>42852</v>
      </c>
      <c r="B284" s="44">
        <v>7.0000000000000007E-2</v>
      </c>
    </row>
    <row r="285" spans="1:2" ht="16.149999999999999" customHeight="1" x14ac:dyDescent="0.25">
      <c r="A285" s="41">
        <v>42851</v>
      </c>
      <c r="B285" s="42">
        <v>7.0000000000000007E-2</v>
      </c>
    </row>
    <row r="286" spans="1:2" ht="16.149999999999999" customHeight="1" x14ac:dyDescent="0.25">
      <c r="A286" s="43">
        <v>42850</v>
      </c>
      <c r="B286" s="44">
        <v>7.0000000000000007E-2</v>
      </c>
    </row>
    <row r="287" spans="1:2" ht="16.149999999999999" customHeight="1" x14ac:dyDescent="0.25">
      <c r="A287" s="41">
        <v>42849</v>
      </c>
      <c r="B287" s="42">
        <v>7.0000000000000007E-2</v>
      </c>
    </row>
    <row r="288" spans="1:2" ht="16.149999999999999" customHeight="1" x14ac:dyDescent="0.25">
      <c r="A288" s="43">
        <v>42846</v>
      </c>
      <c r="B288" s="44">
        <v>7.0000000000000007E-2</v>
      </c>
    </row>
    <row r="289" spans="1:2" ht="16.149999999999999" customHeight="1" x14ac:dyDescent="0.25">
      <c r="A289" s="41">
        <v>42845</v>
      </c>
      <c r="B289" s="42">
        <v>7.0000000000000007E-2</v>
      </c>
    </row>
    <row r="290" spans="1:2" ht="16.149999999999999" customHeight="1" x14ac:dyDescent="0.25">
      <c r="A290" s="43">
        <v>42844</v>
      </c>
      <c r="B290" s="44">
        <v>7.0000000000000007E-2</v>
      </c>
    </row>
    <row r="291" spans="1:2" ht="16.149999999999999" customHeight="1" x14ac:dyDescent="0.25">
      <c r="A291" s="41">
        <v>42843</v>
      </c>
      <c r="B291" s="42">
        <v>7.0000000000000007E-2</v>
      </c>
    </row>
    <row r="292" spans="1:2" ht="16.149999999999999" customHeight="1" x14ac:dyDescent="0.25">
      <c r="A292" s="43">
        <v>42842</v>
      </c>
      <c r="B292" s="44">
        <v>7.0000000000000007E-2</v>
      </c>
    </row>
    <row r="293" spans="1:2" ht="16.149999999999999" customHeight="1" x14ac:dyDescent="0.25">
      <c r="A293" s="41">
        <v>42837</v>
      </c>
      <c r="B293" s="42">
        <v>7.0000000000000007E-2</v>
      </c>
    </row>
    <row r="294" spans="1:2" ht="16.149999999999999" customHeight="1" x14ac:dyDescent="0.25">
      <c r="A294" s="43">
        <v>42836</v>
      </c>
      <c r="B294" s="44">
        <v>7.0000000000000007E-2</v>
      </c>
    </row>
    <row r="295" spans="1:2" ht="16.149999999999999" customHeight="1" x14ac:dyDescent="0.25">
      <c r="A295" s="41">
        <v>42835</v>
      </c>
      <c r="B295" s="42">
        <v>7.0000000000000007E-2</v>
      </c>
    </row>
    <row r="296" spans="1:2" ht="16.149999999999999" customHeight="1" x14ac:dyDescent="0.25">
      <c r="A296" s="43">
        <v>42832</v>
      </c>
      <c r="B296" s="44">
        <v>7.0000000000000007E-2</v>
      </c>
    </row>
    <row r="297" spans="1:2" ht="16.149999999999999" customHeight="1" x14ac:dyDescent="0.25">
      <c r="A297" s="41">
        <v>42831</v>
      </c>
      <c r="B297" s="42">
        <v>7.0000000000000007E-2</v>
      </c>
    </row>
    <row r="298" spans="1:2" ht="16.149999999999999" customHeight="1" x14ac:dyDescent="0.25">
      <c r="A298" s="43">
        <v>42830</v>
      </c>
      <c r="B298" s="44">
        <v>7.0000000000000007E-2</v>
      </c>
    </row>
    <row r="299" spans="1:2" ht="16.149999999999999" customHeight="1" x14ac:dyDescent="0.25">
      <c r="A299" s="41">
        <v>42829</v>
      </c>
      <c r="B299" s="42">
        <v>7.0000000000000007E-2</v>
      </c>
    </row>
    <row r="300" spans="1:2" ht="16.149999999999999" customHeight="1" x14ac:dyDescent="0.25">
      <c r="A300" s="43">
        <v>42828</v>
      </c>
      <c r="B300" s="44">
        <v>7.0000000000000007E-2</v>
      </c>
    </row>
    <row r="301" spans="1:2" ht="16.149999999999999" customHeight="1" x14ac:dyDescent="0.25">
      <c r="A301" s="41">
        <v>42825</v>
      </c>
      <c r="B301" s="42">
        <v>7.0000000000000007E-2</v>
      </c>
    </row>
    <row r="302" spans="1:2" ht="16.149999999999999" customHeight="1" x14ac:dyDescent="0.25">
      <c r="A302" s="43">
        <v>42824</v>
      </c>
      <c r="B302" s="44">
        <v>7.0000000000000007E-2</v>
      </c>
    </row>
    <row r="303" spans="1:2" ht="16.149999999999999" customHeight="1" x14ac:dyDescent="0.25">
      <c r="A303" s="41">
        <v>42823</v>
      </c>
      <c r="B303" s="42">
        <v>7.0000000000000007E-2</v>
      </c>
    </row>
    <row r="304" spans="1:2" ht="16.149999999999999" customHeight="1" x14ac:dyDescent="0.25">
      <c r="A304" s="43">
        <v>42822</v>
      </c>
      <c r="B304" s="44">
        <v>7.0000000000000007E-2</v>
      </c>
    </row>
    <row r="305" spans="1:2" ht="16.149999999999999" customHeight="1" x14ac:dyDescent="0.25">
      <c r="A305" s="41">
        <v>42821</v>
      </c>
      <c r="B305" s="42">
        <v>7.0000000000000007E-2</v>
      </c>
    </row>
    <row r="306" spans="1:2" ht="16.149999999999999" customHeight="1" x14ac:dyDescent="0.25">
      <c r="A306" s="43">
        <v>42818</v>
      </c>
      <c r="B306" s="44">
        <v>7.2499999999999995E-2</v>
      </c>
    </row>
    <row r="307" spans="1:2" ht="16.149999999999999" customHeight="1" x14ac:dyDescent="0.25">
      <c r="A307" s="41">
        <v>42817</v>
      </c>
      <c r="B307" s="42">
        <v>7.2499999999999995E-2</v>
      </c>
    </row>
    <row r="308" spans="1:2" ht="16.149999999999999" customHeight="1" x14ac:dyDescent="0.25">
      <c r="A308" s="43">
        <v>42816</v>
      </c>
      <c r="B308" s="44">
        <v>7.2499999999999995E-2</v>
      </c>
    </row>
    <row r="309" spans="1:2" ht="16.149999999999999" customHeight="1" x14ac:dyDescent="0.25">
      <c r="A309" s="41">
        <v>42815</v>
      </c>
      <c r="B309" s="42">
        <v>7.2499999999999995E-2</v>
      </c>
    </row>
    <row r="310" spans="1:2" ht="16.149999999999999" customHeight="1" x14ac:dyDescent="0.25">
      <c r="A310" s="43">
        <v>42811</v>
      </c>
      <c r="B310" s="44">
        <v>7.2499999999999995E-2</v>
      </c>
    </row>
    <row r="311" spans="1:2" ht="16.149999999999999" customHeight="1" x14ac:dyDescent="0.25">
      <c r="A311" s="41">
        <v>42810</v>
      </c>
      <c r="B311" s="42">
        <v>7.2499999999999995E-2</v>
      </c>
    </row>
    <row r="312" spans="1:2" ht="16.149999999999999" customHeight="1" x14ac:dyDescent="0.25">
      <c r="A312" s="43">
        <v>42809</v>
      </c>
      <c r="B312" s="44">
        <v>7.2499999999999995E-2</v>
      </c>
    </row>
    <row r="313" spans="1:2" ht="16.149999999999999" customHeight="1" x14ac:dyDescent="0.25">
      <c r="A313" s="41">
        <v>42808</v>
      </c>
      <c r="B313" s="42">
        <v>7.2499999999999995E-2</v>
      </c>
    </row>
    <row r="314" spans="1:2" ht="16.149999999999999" customHeight="1" x14ac:dyDescent="0.25">
      <c r="A314" s="43">
        <v>42807</v>
      </c>
      <c r="B314" s="44">
        <v>7.2499999999999995E-2</v>
      </c>
    </row>
    <row r="315" spans="1:2" ht="16.149999999999999" customHeight="1" x14ac:dyDescent="0.25">
      <c r="A315" s="41">
        <v>42804</v>
      </c>
      <c r="B315" s="42">
        <v>7.2499999999999995E-2</v>
      </c>
    </row>
    <row r="316" spans="1:2" ht="16.149999999999999" customHeight="1" x14ac:dyDescent="0.25">
      <c r="A316" s="43">
        <v>42803</v>
      </c>
      <c r="B316" s="44">
        <v>7.2499999999999995E-2</v>
      </c>
    </row>
    <row r="317" spans="1:2" ht="16.149999999999999" customHeight="1" x14ac:dyDescent="0.25">
      <c r="A317" s="41">
        <v>42802</v>
      </c>
      <c r="B317" s="42">
        <v>7.2499999999999995E-2</v>
      </c>
    </row>
    <row r="318" spans="1:2" ht="16.149999999999999" customHeight="1" x14ac:dyDescent="0.25">
      <c r="A318" s="43">
        <v>42801</v>
      </c>
      <c r="B318" s="44">
        <v>7.2499999999999995E-2</v>
      </c>
    </row>
    <row r="319" spans="1:2" ht="16.149999999999999" customHeight="1" x14ac:dyDescent="0.25">
      <c r="A319" s="41">
        <v>42800</v>
      </c>
      <c r="B319" s="42">
        <v>7.2499999999999995E-2</v>
      </c>
    </row>
    <row r="320" spans="1:2" ht="16.149999999999999" customHeight="1" x14ac:dyDescent="0.25">
      <c r="A320" s="43">
        <v>42797</v>
      </c>
      <c r="B320" s="44">
        <v>7.2499999999999995E-2</v>
      </c>
    </row>
    <row r="321" spans="1:2" ht="16.149999999999999" customHeight="1" x14ac:dyDescent="0.25">
      <c r="A321" s="41">
        <v>42796</v>
      </c>
      <c r="B321" s="42">
        <v>7.2499999999999995E-2</v>
      </c>
    </row>
    <row r="322" spans="1:2" ht="16.149999999999999" customHeight="1" x14ac:dyDescent="0.25">
      <c r="A322" s="43">
        <v>42795</v>
      </c>
      <c r="B322" s="44">
        <v>7.2499999999999995E-2</v>
      </c>
    </row>
    <row r="323" spans="1:2" ht="16.149999999999999" customHeight="1" x14ac:dyDescent="0.25">
      <c r="A323" s="41">
        <v>42794</v>
      </c>
      <c r="B323" s="42">
        <v>7.2499999999999995E-2</v>
      </c>
    </row>
    <row r="324" spans="1:2" ht="16.149999999999999" customHeight="1" x14ac:dyDescent="0.25">
      <c r="A324" s="43">
        <v>42793</v>
      </c>
      <c r="B324" s="44">
        <v>7.2499999999999995E-2</v>
      </c>
    </row>
    <row r="325" spans="1:2" ht="16.149999999999999" customHeight="1" x14ac:dyDescent="0.25">
      <c r="A325" s="41">
        <v>42790</v>
      </c>
      <c r="B325" s="42">
        <v>7.4999999999999997E-2</v>
      </c>
    </row>
    <row r="326" spans="1:2" ht="16.149999999999999" customHeight="1" x14ac:dyDescent="0.25">
      <c r="A326" s="43">
        <v>42789</v>
      </c>
      <c r="B326" s="44">
        <v>7.4999999999999997E-2</v>
      </c>
    </row>
    <row r="327" spans="1:2" ht="16.149999999999999" customHeight="1" x14ac:dyDescent="0.25">
      <c r="A327" s="41">
        <v>42788</v>
      </c>
      <c r="B327" s="42">
        <v>7.4999999999999997E-2</v>
      </c>
    </row>
    <row r="328" spans="1:2" ht="16.149999999999999" customHeight="1" x14ac:dyDescent="0.25">
      <c r="A328" s="43">
        <v>42787</v>
      </c>
      <c r="B328" s="44">
        <v>7.4999999999999997E-2</v>
      </c>
    </row>
    <row r="329" spans="1:2" ht="16.149999999999999" customHeight="1" x14ac:dyDescent="0.25">
      <c r="A329" s="41">
        <v>42786</v>
      </c>
      <c r="B329" s="42">
        <v>7.4999999999999997E-2</v>
      </c>
    </row>
    <row r="330" spans="1:2" ht="16.149999999999999" customHeight="1" x14ac:dyDescent="0.25">
      <c r="A330" s="43">
        <v>42783</v>
      </c>
      <c r="B330" s="44">
        <v>7.4999999999999997E-2</v>
      </c>
    </row>
    <row r="331" spans="1:2" ht="16.149999999999999" customHeight="1" x14ac:dyDescent="0.25">
      <c r="A331" s="41">
        <v>42782</v>
      </c>
      <c r="B331" s="42">
        <v>7.4999999999999997E-2</v>
      </c>
    </row>
    <row r="332" spans="1:2" ht="16.149999999999999" customHeight="1" x14ac:dyDescent="0.25">
      <c r="A332" s="43">
        <v>42781</v>
      </c>
      <c r="B332" s="44">
        <v>7.4999999999999997E-2</v>
      </c>
    </row>
    <row r="333" spans="1:2" ht="16.149999999999999" customHeight="1" x14ac:dyDescent="0.25">
      <c r="A333" s="41">
        <v>42780</v>
      </c>
      <c r="B333" s="42">
        <v>7.4999999999999997E-2</v>
      </c>
    </row>
    <row r="334" spans="1:2" ht="16.149999999999999" customHeight="1" x14ac:dyDescent="0.25">
      <c r="A334" s="43">
        <v>42779</v>
      </c>
      <c r="B334" s="44">
        <v>7.4999999999999997E-2</v>
      </c>
    </row>
    <row r="335" spans="1:2" ht="16.149999999999999" customHeight="1" x14ac:dyDescent="0.25">
      <c r="A335" s="41">
        <v>42776</v>
      </c>
      <c r="B335" s="42">
        <v>7.4999999999999997E-2</v>
      </c>
    </row>
    <row r="336" spans="1:2" ht="16.149999999999999" customHeight="1" x14ac:dyDescent="0.25">
      <c r="A336" s="43">
        <v>42775</v>
      </c>
      <c r="B336" s="44">
        <v>7.4999999999999997E-2</v>
      </c>
    </row>
    <row r="337" spans="1:2" ht="16.149999999999999" customHeight="1" x14ac:dyDescent="0.25">
      <c r="A337" s="41">
        <v>42774</v>
      </c>
      <c r="B337" s="42">
        <v>7.4999999999999997E-2</v>
      </c>
    </row>
    <row r="338" spans="1:2" ht="16.149999999999999" customHeight="1" x14ac:dyDescent="0.25">
      <c r="A338" s="43">
        <v>42773</v>
      </c>
      <c r="B338" s="44">
        <v>7.4999999999999997E-2</v>
      </c>
    </row>
    <row r="339" spans="1:2" ht="16.149999999999999" customHeight="1" x14ac:dyDescent="0.25">
      <c r="A339" s="41">
        <v>42772</v>
      </c>
      <c r="B339" s="42">
        <v>7.4999999999999997E-2</v>
      </c>
    </row>
    <row r="340" spans="1:2" ht="16.149999999999999" customHeight="1" x14ac:dyDescent="0.25">
      <c r="A340" s="43">
        <v>42769</v>
      </c>
      <c r="B340" s="44">
        <v>7.4999999999999997E-2</v>
      </c>
    </row>
    <row r="341" spans="1:2" ht="16.149999999999999" customHeight="1" x14ac:dyDescent="0.25">
      <c r="A341" s="41">
        <v>42768</v>
      </c>
      <c r="B341" s="42">
        <v>7.4999999999999997E-2</v>
      </c>
    </row>
    <row r="342" spans="1:2" ht="16.149999999999999" customHeight="1" x14ac:dyDescent="0.25">
      <c r="A342" s="43">
        <v>42767</v>
      </c>
      <c r="B342" s="44">
        <v>7.4999999999999997E-2</v>
      </c>
    </row>
    <row r="343" spans="1:2" ht="16.149999999999999" customHeight="1" x14ac:dyDescent="0.25">
      <c r="A343" s="41">
        <v>42766</v>
      </c>
      <c r="B343" s="42">
        <v>7.4999999999999997E-2</v>
      </c>
    </row>
    <row r="344" spans="1:2" ht="16.149999999999999" customHeight="1" x14ac:dyDescent="0.25">
      <c r="A344" s="43">
        <v>42765</v>
      </c>
      <c r="B344" s="44">
        <v>7.4999999999999997E-2</v>
      </c>
    </row>
    <row r="345" spans="1:2" ht="16.149999999999999" customHeight="1" x14ac:dyDescent="0.25">
      <c r="A345" s="41">
        <v>42762</v>
      </c>
      <c r="B345" s="42">
        <v>7.4999999999999997E-2</v>
      </c>
    </row>
    <row r="346" spans="1:2" ht="16.149999999999999" customHeight="1" x14ac:dyDescent="0.25">
      <c r="A346" s="43">
        <v>42761</v>
      </c>
      <c r="B346" s="44">
        <v>7.4999999999999997E-2</v>
      </c>
    </row>
    <row r="347" spans="1:2" ht="16.149999999999999" customHeight="1" x14ac:dyDescent="0.25">
      <c r="A347" s="41">
        <v>42760</v>
      </c>
      <c r="B347" s="42">
        <v>7.4999999999999997E-2</v>
      </c>
    </row>
    <row r="348" spans="1:2" ht="16.149999999999999" customHeight="1" x14ac:dyDescent="0.25">
      <c r="A348" s="43">
        <v>42759</v>
      </c>
      <c r="B348" s="44">
        <v>7.4999999999999997E-2</v>
      </c>
    </row>
    <row r="349" spans="1:2" ht="16.149999999999999" customHeight="1" x14ac:dyDescent="0.25">
      <c r="A349" s="41">
        <v>42758</v>
      </c>
      <c r="B349" s="42">
        <v>7.4999999999999997E-2</v>
      </c>
    </row>
    <row r="350" spans="1:2" ht="16.149999999999999" customHeight="1" x14ac:dyDescent="0.25">
      <c r="A350" s="43">
        <v>42755</v>
      </c>
      <c r="B350" s="44">
        <v>7.4999999999999997E-2</v>
      </c>
    </row>
    <row r="351" spans="1:2" ht="16.149999999999999" customHeight="1" x14ac:dyDescent="0.25">
      <c r="A351" s="41">
        <v>42754</v>
      </c>
      <c r="B351" s="42">
        <v>7.4999999999999997E-2</v>
      </c>
    </row>
    <row r="352" spans="1:2" ht="16.149999999999999" customHeight="1" x14ac:dyDescent="0.25">
      <c r="A352" s="43">
        <v>42753</v>
      </c>
      <c r="B352" s="44">
        <v>7.4999999999999997E-2</v>
      </c>
    </row>
    <row r="353" spans="1:2" ht="16.149999999999999" customHeight="1" x14ac:dyDescent="0.25">
      <c r="A353" s="41">
        <v>42752</v>
      </c>
      <c r="B353" s="42">
        <v>7.4999999999999997E-2</v>
      </c>
    </row>
    <row r="354" spans="1:2" ht="16.149999999999999" customHeight="1" x14ac:dyDescent="0.25">
      <c r="A354" s="43">
        <v>42751</v>
      </c>
      <c r="B354" s="44">
        <v>7.4999999999999997E-2</v>
      </c>
    </row>
    <row r="355" spans="1:2" ht="16.149999999999999" customHeight="1" x14ac:dyDescent="0.25">
      <c r="A355" s="41">
        <v>42748</v>
      </c>
      <c r="B355" s="42">
        <v>7.4999999999999997E-2</v>
      </c>
    </row>
    <row r="356" spans="1:2" ht="16.149999999999999" customHeight="1" x14ac:dyDescent="0.25">
      <c r="A356" s="43">
        <v>42747</v>
      </c>
      <c r="B356" s="44">
        <v>7.4999999999999997E-2</v>
      </c>
    </row>
    <row r="357" spans="1:2" ht="16.149999999999999" customHeight="1" x14ac:dyDescent="0.25">
      <c r="A357" s="41">
        <v>42746</v>
      </c>
      <c r="B357" s="42">
        <v>7.4999999999999997E-2</v>
      </c>
    </row>
    <row r="358" spans="1:2" ht="16.149999999999999" customHeight="1" x14ac:dyDescent="0.25">
      <c r="A358" s="43">
        <v>42745</v>
      </c>
      <c r="B358" s="44">
        <v>7.4999999999999997E-2</v>
      </c>
    </row>
    <row r="359" spans="1:2" ht="16.149999999999999" customHeight="1" x14ac:dyDescent="0.25">
      <c r="A359" s="41">
        <v>42741</v>
      </c>
      <c r="B359" s="42">
        <v>7.4999999999999997E-2</v>
      </c>
    </row>
    <row r="360" spans="1:2" ht="16.149999999999999" customHeight="1" x14ac:dyDescent="0.25">
      <c r="A360" s="43">
        <v>42740</v>
      </c>
      <c r="B360" s="44">
        <v>7.4999999999999997E-2</v>
      </c>
    </row>
    <row r="361" spans="1:2" ht="16.149999999999999" customHeight="1" x14ac:dyDescent="0.25">
      <c r="A361" s="41">
        <v>42739</v>
      </c>
      <c r="B361" s="42">
        <v>7.4999999999999997E-2</v>
      </c>
    </row>
    <row r="362" spans="1:2" ht="16.149999999999999" customHeight="1" x14ac:dyDescent="0.25">
      <c r="A362" s="43">
        <v>42738</v>
      </c>
      <c r="B362" s="44">
        <v>7.4999999999999997E-2</v>
      </c>
    </row>
    <row r="363" spans="1:2" ht="16.149999999999999" customHeight="1" x14ac:dyDescent="0.25">
      <c r="A363" s="41">
        <v>42737</v>
      </c>
      <c r="B363" s="42">
        <v>7.4999999999999997E-2</v>
      </c>
    </row>
    <row r="364" spans="1:2" ht="16.149999999999999" customHeight="1" x14ac:dyDescent="0.25">
      <c r="A364" s="43">
        <v>42733</v>
      </c>
      <c r="B364" s="44">
        <v>7.4999999999999997E-2</v>
      </c>
    </row>
    <row r="365" spans="1:2" ht="16.149999999999999" customHeight="1" x14ac:dyDescent="0.25">
      <c r="A365" s="41">
        <v>42732</v>
      </c>
      <c r="B365" s="42">
        <v>7.4999999999999997E-2</v>
      </c>
    </row>
    <row r="366" spans="1:2" ht="16.149999999999999" customHeight="1" x14ac:dyDescent="0.25">
      <c r="A366" s="43">
        <v>42731</v>
      </c>
      <c r="B366" s="44">
        <v>7.4999999999999997E-2</v>
      </c>
    </row>
    <row r="367" spans="1:2" ht="16.149999999999999" customHeight="1" x14ac:dyDescent="0.25">
      <c r="A367" s="41">
        <v>42730</v>
      </c>
      <c r="B367" s="42">
        <v>7.4999999999999997E-2</v>
      </c>
    </row>
    <row r="368" spans="1:2" ht="16.149999999999999" customHeight="1" x14ac:dyDescent="0.25">
      <c r="A368" s="43">
        <v>42727</v>
      </c>
      <c r="B368" s="44">
        <v>7.4999999999999997E-2</v>
      </c>
    </row>
    <row r="369" spans="1:2" ht="16.149999999999999" customHeight="1" x14ac:dyDescent="0.25">
      <c r="A369" s="41">
        <v>42726</v>
      </c>
      <c r="B369" s="42">
        <v>7.4999999999999997E-2</v>
      </c>
    </row>
    <row r="370" spans="1:2" ht="16.149999999999999" customHeight="1" x14ac:dyDescent="0.25">
      <c r="A370" s="43">
        <v>42725</v>
      </c>
      <c r="B370" s="44">
        <v>7.4999999999999997E-2</v>
      </c>
    </row>
    <row r="371" spans="1:2" ht="16.149999999999999" customHeight="1" x14ac:dyDescent="0.25">
      <c r="A371" s="41">
        <v>42724</v>
      </c>
      <c r="B371" s="42">
        <v>7.4999999999999997E-2</v>
      </c>
    </row>
    <row r="372" spans="1:2" ht="16.149999999999999" customHeight="1" x14ac:dyDescent="0.25">
      <c r="A372" s="43">
        <v>42723</v>
      </c>
      <c r="B372" s="44">
        <v>7.4999999999999997E-2</v>
      </c>
    </row>
    <row r="373" spans="1:2" ht="16.149999999999999" customHeight="1" x14ac:dyDescent="0.25">
      <c r="A373" s="41">
        <v>42720</v>
      </c>
      <c r="B373" s="42">
        <v>7.7499999999999999E-2</v>
      </c>
    </row>
    <row r="374" spans="1:2" ht="16.149999999999999" customHeight="1" x14ac:dyDescent="0.25">
      <c r="A374" s="43">
        <v>42719</v>
      </c>
      <c r="B374" s="44">
        <v>7.7499999999999999E-2</v>
      </c>
    </row>
    <row r="375" spans="1:2" ht="16.149999999999999" customHeight="1" x14ac:dyDescent="0.25">
      <c r="A375" s="41">
        <v>42718</v>
      </c>
      <c r="B375" s="42">
        <v>7.7499999999999999E-2</v>
      </c>
    </row>
    <row r="376" spans="1:2" ht="16.149999999999999" customHeight="1" x14ac:dyDescent="0.25">
      <c r="A376" s="43">
        <v>42717</v>
      </c>
      <c r="B376" s="44">
        <v>7.7499999999999999E-2</v>
      </c>
    </row>
    <row r="377" spans="1:2" ht="16.149999999999999" customHeight="1" x14ac:dyDescent="0.25">
      <c r="A377" s="41">
        <v>42716</v>
      </c>
      <c r="B377" s="42">
        <v>7.7499999999999999E-2</v>
      </c>
    </row>
    <row r="378" spans="1:2" ht="16.149999999999999" customHeight="1" x14ac:dyDescent="0.25">
      <c r="A378" s="43">
        <v>42713</v>
      </c>
      <c r="B378" s="44">
        <v>7.7499999999999999E-2</v>
      </c>
    </row>
    <row r="379" spans="1:2" ht="16.149999999999999" customHeight="1" x14ac:dyDescent="0.25">
      <c r="A379" s="41">
        <v>42711</v>
      </c>
      <c r="B379" s="42">
        <v>7.7499999999999999E-2</v>
      </c>
    </row>
    <row r="380" spans="1:2" ht="16.149999999999999" customHeight="1" x14ac:dyDescent="0.25">
      <c r="A380" s="43">
        <v>42710</v>
      </c>
      <c r="B380" s="44">
        <v>7.7499999999999999E-2</v>
      </c>
    </row>
    <row r="381" spans="1:2" ht="16.149999999999999" customHeight="1" x14ac:dyDescent="0.25">
      <c r="A381" s="41">
        <v>42709</v>
      </c>
      <c r="B381" s="42">
        <v>7.7499999999999999E-2</v>
      </c>
    </row>
    <row r="382" spans="1:2" ht="16.149999999999999" customHeight="1" x14ac:dyDescent="0.25">
      <c r="A382" s="43">
        <v>42706</v>
      </c>
      <c r="B382" s="44">
        <v>7.7499999999999999E-2</v>
      </c>
    </row>
    <row r="383" spans="1:2" ht="16.149999999999999" customHeight="1" x14ac:dyDescent="0.25">
      <c r="A383" s="41">
        <v>42705</v>
      </c>
      <c r="B383" s="42">
        <v>7.7499999999999999E-2</v>
      </c>
    </row>
    <row r="384" spans="1:2" ht="16.149999999999999" customHeight="1" x14ac:dyDescent="0.25">
      <c r="A384" s="43">
        <v>42704</v>
      </c>
      <c r="B384" s="44">
        <v>7.7499999999999999E-2</v>
      </c>
    </row>
    <row r="385" spans="1:2" ht="16.149999999999999" customHeight="1" x14ac:dyDescent="0.25">
      <c r="A385" s="41">
        <v>42703</v>
      </c>
      <c r="B385" s="42">
        <v>7.7499999999999999E-2</v>
      </c>
    </row>
    <row r="386" spans="1:2" ht="16.149999999999999" customHeight="1" x14ac:dyDescent="0.25">
      <c r="A386" s="43">
        <v>42702</v>
      </c>
      <c r="B386" s="44">
        <v>7.7499999999999999E-2</v>
      </c>
    </row>
    <row r="387" spans="1:2" ht="16.149999999999999" customHeight="1" x14ac:dyDescent="0.25">
      <c r="A387" s="41">
        <v>42699</v>
      </c>
      <c r="B387" s="42">
        <v>7.7499999999999999E-2</v>
      </c>
    </row>
    <row r="388" spans="1:2" ht="16.149999999999999" customHeight="1" x14ac:dyDescent="0.25">
      <c r="A388" s="43">
        <v>42698</v>
      </c>
      <c r="B388" s="44">
        <v>7.7499999999999999E-2</v>
      </c>
    </row>
    <row r="389" spans="1:2" ht="16.149999999999999" customHeight="1" x14ac:dyDescent="0.25">
      <c r="A389" s="41">
        <v>42697</v>
      </c>
      <c r="B389" s="42">
        <v>7.7499999999999999E-2</v>
      </c>
    </row>
    <row r="390" spans="1:2" ht="16.149999999999999" customHeight="1" x14ac:dyDescent="0.25">
      <c r="A390" s="43">
        <v>42696</v>
      </c>
      <c r="B390" s="44">
        <v>7.7499999999999999E-2</v>
      </c>
    </row>
    <row r="391" spans="1:2" ht="16.149999999999999" customHeight="1" x14ac:dyDescent="0.25">
      <c r="A391" s="41">
        <v>42695</v>
      </c>
      <c r="B391" s="42">
        <v>7.7499999999999999E-2</v>
      </c>
    </row>
    <row r="392" spans="1:2" ht="16.149999999999999" customHeight="1" x14ac:dyDescent="0.25">
      <c r="A392" s="43">
        <v>42692</v>
      </c>
      <c r="B392" s="44">
        <v>7.7499999999999999E-2</v>
      </c>
    </row>
    <row r="393" spans="1:2" ht="16.149999999999999" customHeight="1" x14ac:dyDescent="0.25">
      <c r="A393" s="41">
        <v>42691</v>
      </c>
      <c r="B393" s="42">
        <v>7.7499999999999999E-2</v>
      </c>
    </row>
    <row r="394" spans="1:2" ht="16.149999999999999" customHeight="1" x14ac:dyDescent="0.25">
      <c r="A394" s="43">
        <v>42690</v>
      </c>
      <c r="B394" s="44">
        <v>7.7499999999999999E-2</v>
      </c>
    </row>
    <row r="395" spans="1:2" ht="16.149999999999999" customHeight="1" x14ac:dyDescent="0.25">
      <c r="A395" s="41">
        <v>42689</v>
      </c>
      <c r="B395" s="42">
        <v>7.7499999999999999E-2</v>
      </c>
    </row>
    <row r="396" spans="1:2" ht="16.149999999999999" customHeight="1" x14ac:dyDescent="0.25">
      <c r="A396" s="43">
        <v>42685</v>
      </c>
      <c r="B396" s="44">
        <v>7.7499999999999999E-2</v>
      </c>
    </row>
    <row r="397" spans="1:2" ht="16.149999999999999" customHeight="1" x14ac:dyDescent="0.25">
      <c r="A397" s="41">
        <v>42684</v>
      </c>
      <c r="B397" s="42">
        <v>7.7499999999999999E-2</v>
      </c>
    </row>
    <row r="398" spans="1:2" ht="16.149999999999999" customHeight="1" x14ac:dyDescent="0.25">
      <c r="A398" s="43">
        <v>42683</v>
      </c>
      <c r="B398" s="44">
        <v>7.7499999999999999E-2</v>
      </c>
    </row>
    <row r="399" spans="1:2" ht="16.149999999999999" customHeight="1" x14ac:dyDescent="0.25">
      <c r="A399" s="41">
        <v>42682</v>
      </c>
      <c r="B399" s="42">
        <v>7.7499999999999999E-2</v>
      </c>
    </row>
    <row r="400" spans="1:2" ht="16.149999999999999" customHeight="1" x14ac:dyDescent="0.25">
      <c r="A400" s="43">
        <v>42678</v>
      </c>
      <c r="B400" s="44">
        <v>7.7499999999999999E-2</v>
      </c>
    </row>
    <row r="401" spans="1:2" ht="16.149999999999999" customHeight="1" x14ac:dyDescent="0.25">
      <c r="A401" s="41">
        <v>42677</v>
      </c>
      <c r="B401" s="42">
        <v>7.7499999999999999E-2</v>
      </c>
    </row>
    <row r="402" spans="1:2" ht="16.149999999999999" customHeight="1" x14ac:dyDescent="0.25">
      <c r="A402" s="43">
        <v>42676</v>
      </c>
      <c r="B402" s="44">
        <v>7.7499999999999999E-2</v>
      </c>
    </row>
    <row r="403" spans="1:2" ht="16.149999999999999" customHeight="1" x14ac:dyDescent="0.25">
      <c r="A403" s="41">
        <v>42675</v>
      </c>
      <c r="B403" s="42">
        <v>7.7499999999999999E-2</v>
      </c>
    </row>
    <row r="404" spans="1:2" ht="16.149999999999999" customHeight="1" x14ac:dyDescent="0.25">
      <c r="A404" s="43">
        <v>42674</v>
      </c>
      <c r="B404" s="44">
        <v>7.7499999999999999E-2</v>
      </c>
    </row>
    <row r="405" spans="1:2" ht="16.149999999999999" customHeight="1" x14ac:dyDescent="0.25">
      <c r="A405" s="41">
        <v>42671</v>
      </c>
      <c r="B405" s="42">
        <v>7.7499999999999999E-2</v>
      </c>
    </row>
    <row r="406" spans="1:2" ht="16.149999999999999" customHeight="1" x14ac:dyDescent="0.25">
      <c r="A406" s="43">
        <v>42670</v>
      </c>
      <c r="B406" s="44">
        <v>7.7499999999999999E-2</v>
      </c>
    </row>
    <row r="407" spans="1:2" ht="16.149999999999999" customHeight="1" x14ac:dyDescent="0.25">
      <c r="A407" s="41">
        <v>42669</v>
      </c>
      <c r="B407" s="42">
        <v>7.7499999999999999E-2</v>
      </c>
    </row>
    <row r="408" spans="1:2" ht="16.149999999999999" customHeight="1" x14ac:dyDescent="0.25">
      <c r="A408" s="43">
        <v>42668</v>
      </c>
      <c r="B408" s="44">
        <v>7.7499999999999999E-2</v>
      </c>
    </row>
    <row r="409" spans="1:2" ht="16.149999999999999" customHeight="1" x14ac:dyDescent="0.25">
      <c r="A409" s="41">
        <v>42667</v>
      </c>
      <c r="B409" s="42">
        <v>7.7499999999999999E-2</v>
      </c>
    </row>
    <row r="410" spans="1:2" ht="16.149999999999999" customHeight="1" x14ac:dyDescent="0.25">
      <c r="A410" s="43">
        <v>42664</v>
      </c>
      <c r="B410" s="44">
        <v>7.7499999999999999E-2</v>
      </c>
    </row>
    <row r="411" spans="1:2" ht="16.149999999999999" customHeight="1" x14ac:dyDescent="0.25">
      <c r="A411" s="41">
        <v>42663</v>
      </c>
      <c r="B411" s="42">
        <v>7.7499999999999999E-2</v>
      </c>
    </row>
    <row r="412" spans="1:2" ht="16.149999999999999" customHeight="1" x14ac:dyDescent="0.25">
      <c r="A412" s="43">
        <v>42662</v>
      </c>
      <c r="B412" s="44">
        <v>7.7499999999999999E-2</v>
      </c>
    </row>
    <row r="413" spans="1:2" ht="16.149999999999999" customHeight="1" x14ac:dyDescent="0.25">
      <c r="A413" s="41">
        <v>42661</v>
      </c>
      <c r="B413" s="42">
        <v>7.7499999999999999E-2</v>
      </c>
    </row>
    <row r="414" spans="1:2" ht="16.149999999999999" customHeight="1" x14ac:dyDescent="0.25">
      <c r="A414" s="43">
        <v>42657</v>
      </c>
      <c r="B414" s="44">
        <v>7.7499999999999999E-2</v>
      </c>
    </row>
    <row r="415" spans="1:2" ht="16.149999999999999" customHeight="1" x14ac:dyDescent="0.25">
      <c r="A415" s="41">
        <v>42656</v>
      </c>
      <c r="B415" s="42">
        <v>7.7499999999999999E-2</v>
      </c>
    </row>
    <row r="416" spans="1:2" ht="16.149999999999999" customHeight="1" x14ac:dyDescent="0.25">
      <c r="A416" s="43">
        <v>42655</v>
      </c>
      <c r="B416" s="44">
        <v>7.7499999999999999E-2</v>
      </c>
    </row>
    <row r="417" spans="1:2" ht="16.149999999999999" customHeight="1" x14ac:dyDescent="0.25">
      <c r="A417" s="41">
        <v>42654</v>
      </c>
      <c r="B417" s="42">
        <v>7.7499999999999999E-2</v>
      </c>
    </row>
    <row r="418" spans="1:2" ht="16.149999999999999" customHeight="1" x14ac:dyDescent="0.25">
      <c r="A418" s="43">
        <v>42653</v>
      </c>
      <c r="B418" s="44">
        <v>7.7499999999999999E-2</v>
      </c>
    </row>
    <row r="419" spans="1:2" ht="16.149999999999999" customHeight="1" x14ac:dyDescent="0.25">
      <c r="A419" s="41">
        <v>42650</v>
      </c>
      <c r="B419" s="42">
        <v>7.7499999999999999E-2</v>
      </c>
    </row>
    <row r="420" spans="1:2" ht="16.149999999999999" customHeight="1" x14ac:dyDescent="0.25">
      <c r="A420" s="43">
        <v>42649</v>
      </c>
      <c r="B420" s="44">
        <v>7.7499999999999999E-2</v>
      </c>
    </row>
    <row r="421" spans="1:2" ht="16.149999999999999" customHeight="1" x14ac:dyDescent="0.25">
      <c r="A421" s="41">
        <v>42648</v>
      </c>
      <c r="B421" s="42">
        <v>7.7499999999999999E-2</v>
      </c>
    </row>
    <row r="422" spans="1:2" ht="16.149999999999999" customHeight="1" x14ac:dyDescent="0.25">
      <c r="A422" s="43">
        <v>42647</v>
      </c>
      <c r="B422" s="44">
        <v>7.7499999999999999E-2</v>
      </c>
    </row>
    <row r="423" spans="1:2" ht="16.149999999999999" customHeight="1" x14ac:dyDescent="0.25">
      <c r="A423" s="41">
        <v>42646</v>
      </c>
      <c r="B423" s="42">
        <v>7.7499999999999999E-2</v>
      </c>
    </row>
    <row r="424" spans="1:2" ht="16.149999999999999" customHeight="1" x14ac:dyDescent="0.25">
      <c r="A424" s="43">
        <v>42643</v>
      </c>
      <c r="B424" s="44">
        <v>7.7499999999999999E-2</v>
      </c>
    </row>
    <row r="425" spans="1:2" ht="16.149999999999999" customHeight="1" x14ac:dyDescent="0.25">
      <c r="A425" s="41">
        <v>42642</v>
      </c>
      <c r="B425" s="42">
        <v>7.7499999999999999E-2</v>
      </c>
    </row>
    <row r="426" spans="1:2" ht="16.149999999999999" customHeight="1" x14ac:dyDescent="0.25">
      <c r="A426" s="43">
        <v>42641</v>
      </c>
      <c r="B426" s="44">
        <v>7.7499999999999999E-2</v>
      </c>
    </row>
    <row r="427" spans="1:2" ht="16.149999999999999" customHeight="1" x14ac:dyDescent="0.25">
      <c r="A427" s="41">
        <v>42640</v>
      </c>
      <c r="B427" s="42">
        <v>7.7499999999999999E-2</v>
      </c>
    </row>
    <row r="428" spans="1:2" ht="16.149999999999999" customHeight="1" x14ac:dyDescent="0.25">
      <c r="A428" s="43">
        <v>42639</v>
      </c>
      <c r="B428" s="44">
        <v>7.7499999999999999E-2</v>
      </c>
    </row>
    <row r="429" spans="1:2" ht="16.149999999999999" customHeight="1" x14ac:dyDescent="0.25">
      <c r="A429" s="41">
        <v>42636</v>
      </c>
      <c r="B429" s="42">
        <v>7.7499999999999999E-2</v>
      </c>
    </row>
    <row r="430" spans="1:2" ht="16.149999999999999" customHeight="1" x14ac:dyDescent="0.25">
      <c r="A430" s="43">
        <v>42635</v>
      </c>
      <c r="B430" s="44">
        <v>7.7499999999999999E-2</v>
      </c>
    </row>
    <row r="431" spans="1:2" ht="16.149999999999999" customHeight="1" x14ac:dyDescent="0.25">
      <c r="A431" s="41">
        <v>42634</v>
      </c>
      <c r="B431" s="42">
        <v>7.7499999999999999E-2</v>
      </c>
    </row>
    <row r="432" spans="1:2" ht="16.149999999999999" customHeight="1" x14ac:dyDescent="0.25">
      <c r="A432" s="43">
        <v>42633</v>
      </c>
      <c r="B432" s="44">
        <v>7.7499999999999999E-2</v>
      </c>
    </row>
    <row r="433" spans="1:2" ht="16.149999999999999" customHeight="1" x14ac:dyDescent="0.25">
      <c r="A433" s="41">
        <v>42632</v>
      </c>
      <c r="B433" s="42">
        <v>7.7499999999999999E-2</v>
      </c>
    </row>
    <row r="434" spans="1:2" ht="16.149999999999999" customHeight="1" x14ac:dyDescent="0.25">
      <c r="A434" s="43">
        <v>42629</v>
      </c>
      <c r="B434" s="44">
        <v>7.7499999999999999E-2</v>
      </c>
    </row>
    <row r="435" spans="1:2" ht="16.149999999999999" customHeight="1" x14ac:dyDescent="0.25">
      <c r="A435" s="41">
        <v>42628</v>
      </c>
      <c r="B435" s="42">
        <v>7.7499999999999999E-2</v>
      </c>
    </row>
    <row r="436" spans="1:2" ht="16.149999999999999" customHeight="1" x14ac:dyDescent="0.25">
      <c r="A436" s="43">
        <v>42627</v>
      </c>
      <c r="B436" s="44">
        <v>7.7499999999999999E-2</v>
      </c>
    </row>
    <row r="437" spans="1:2" ht="16.149999999999999" customHeight="1" x14ac:dyDescent="0.25">
      <c r="A437" s="41">
        <v>42626</v>
      </c>
      <c r="B437" s="42">
        <v>7.7499999999999999E-2</v>
      </c>
    </row>
    <row r="438" spans="1:2" ht="16.149999999999999" customHeight="1" x14ac:dyDescent="0.25">
      <c r="A438" s="43">
        <v>42625</v>
      </c>
      <c r="B438" s="44">
        <v>7.7499999999999999E-2</v>
      </c>
    </row>
    <row r="439" spans="1:2" ht="16.149999999999999" customHeight="1" x14ac:dyDescent="0.25">
      <c r="A439" s="41">
        <v>42622</v>
      </c>
      <c r="B439" s="42">
        <v>7.7499999999999999E-2</v>
      </c>
    </row>
    <row r="440" spans="1:2" ht="16.149999999999999" customHeight="1" x14ac:dyDescent="0.25">
      <c r="A440" s="43">
        <v>42621</v>
      </c>
      <c r="B440" s="44">
        <v>7.7499999999999999E-2</v>
      </c>
    </row>
    <row r="441" spans="1:2" ht="16.149999999999999" customHeight="1" x14ac:dyDescent="0.25">
      <c r="A441" s="41">
        <v>42620</v>
      </c>
      <c r="B441" s="42">
        <v>7.7499999999999999E-2</v>
      </c>
    </row>
    <row r="442" spans="1:2" ht="16.149999999999999" customHeight="1" x14ac:dyDescent="0.25">
      <c r="A442" s="43">
        <v>42619</v>
      </c>
      <c r="B442" s="44">
        <v>7.7499999999999999E-2</v>
      </c>
    </row>
    <row r="443" spans="1:2" ht="16.149999999999999" customHeight="1" x14ac:dyDescent="0.25">
      <c r="A443" s="41">
        <v>42618</v>
      </c>
      <c r="B443" s="42">
        <v>7.7499999999999999E-2</v>
      </c>
    </row>
    <row r="444" spans="1:2" ht="16.149999999999999" customHeight="1" x14ac:dyDescent="0.25">
      <c r="A444" s="43">
        <v>42615</v>
      </c>
      <c r="B444" s="44">
        <v>7.7499999999999999E-2</v>
      </c>
    </row>
    <row r="445" spans="1:2" ht="16.149999999999999" customHeight="1" x14ac:dyDescent="0.25">
      <c r="A445" s="41">
        <v>42614</v>
      </c>
      <c r="B445" s="42">
        <v>7.7499999999999999E-2</v>
      </c>
    </row>
    <row r="446" spans="1:2" ht="16.149999999999999" customHeight="1" x14ac:dyDescent="0.25">
      <c r="A446" s="43">
        <v>42613</v>
      </c>
      <c r="B446" s="44">
        <v>7.7499999999999999E-2</v>
      </c>
    </row>
    <row r="447" spans="1:2" ht="16.149999999999999" customHeight="1" x14ac:dyDescent="0.25">
      <c r="A447" s="41">
        <v>42612</v>
      </c>
      <c r="B447" s="42">
        <v>7.7499999999999999E-2</v>
      </c>
    </row>
    <row r="448" spans="1:2" ht="16.149999999999999" customHeight="1" x14ac:dyDescent="0.25">
      <c r="A448" s="43">
        <v>42611</v>
      </c>
      <c r="B448" s="44">
        <v>7.7499999999999999E-2</v>
      </c>
    </row>
    <row r="449" spans="1:2" ht="16.149999999999999" customHeight="1" x14ac:dyDescent="0.25">
      <c r="A449" s="41">
        <v>42608</v>
      </c>
      <c r="B449" s="42">
        <v>7.7499999999999999E-2</v>
      </c>
    </row>
    <row r="450" spans="1:2" ht="16.149999999999999" customHeight="1" x14ac:dyDescent="0.25">
      <c r="A450" s="43">
        <v>42607</v>
      </c>
      <c r="B450" s="44">
        <v>7.7499999999999999E-2</v>
      </c>
    </row>
    <row r="451" spans="1:2" ht="16.149999999999999" customHeight="1" x14ac:dyDescent="0.25">
      <c r="A451" s="41">
        <v>42606</v>
      </c>
      <c r="B451" s="42">
        <v>7.7499999999999999E-2</v>
      </c>
    </row>
    <row r="452" spans="1:2" ht="16.149999999999999" customHeight="1" x14ac:dyDescent="0.25">
      <c r="A452" s="43">
        <v>42605</v>
      </c>
      <c r="B452" s="44">
        <v>7.7499999999999999E-2</v>
      </c>
    </row>
    <row r="453" spans="1:2" ht="16.149999999999999" customHeight="1" x14ac:dyDescent="0.25">
      <c r="A453" s="41">
        <v>42604</v>
      </c>
      <c r="B453" s="42">
        <v>7.7499999999999999E-2</v>
      </c>
    </row>
    <row r="454" spans="1:2" ht="16.149999999999999" customHeight="1" x14ac:dyDescent="0.25">
      <c r="A454" s="43">
        <v>42601</v>
      </c>
      <c r="B454" s="44">
        <v>7.7499999999999999E-2</v>
      </c>
    </row>
    <row r="455" spans="1:2" ht="16.149999999999999" customHeight="1" x14ac:dyDescent="0.25">
      <c r="A455" s="41">
        <v>42600</v>
      </c>
      <c r="B455" s="42">
        <v>7.7499999999999999E-2</v>
      </c>
    </row>
    <row r="456" spans="1:2" ht="16.149999999999999" customHeight="1" x14ac:dyDescent="0.25">
      <c r="A456" s="43">
        <v>42599</v>
      </c>
      <c r="B456" s="44">
        <v>7.7499999999999999E-2</v>
      </c>
    </row>
    <row r="457" spans="1:2" ht="16.149999999999999" customHeight="1" x14ac:dyDescent="0.25">
      <c r="A457" s="41">
        <v>42598</v>
      </c>
      <c r="B457" s="42">
        <v>7.7499999999999999E-2</v>
      </c>
    </row>
    <row r="458" spans="1:2" ht="16.149999999999999" customHeight="1" x14ac:dyDescent="0.25">
      <c r="A458" s="43">
        <v>42594</v>
      </c>
      <c r="B458" s="44">
        <v>7.7499999999999999E-2</v>
      </c>
    </row>
    <row r="459" spans="1:2" ht="16.149999999999999" customHeight="1" x14ac:dyDescent="0.25">
      <c r="A459" s="41">
        <v>42593</v>
      </c>
      <c r="B459" s="42">
        <v>7.7499999999999999E-2</v>
      </c>
    </row>
    <row r="460" spans="1:2" ht="16.149999999999999" customHeight="1" x14ac:dyDescent="0.25">
      <c r="A460" s="43">
        <v>42592</v>
      </c>
      <c r="B460" s="44">
        <v>7.7499999999999999E-2</v>
      </c>
    </row>
    <row r="461" spans="1:2" ht="16.149999999999999" customHeight="1" x14ac:dyDescent="0.25">
      <c r="A461" s="41">
        <v>42591</v>
      </c>
      <c r="B461" s="42">
        <v>7.7499999999999999E-2</v>
      </c>
    </row>
    <row r="462" spans="1:2" ht="16.149999999999999" customHeight="1" x14ac:dyDescent="0.25">
      <c r="A462" s="43">
        <v>42590</v>
      </c>
      <c r="B462" s="44">
        <v>7.7499999999999999E-2</v>
      </c>
    </row>
    <row r="463" spans="1:2" ht="16.149999999999999" customHeight="1" x14ac:dyDescent="0.25">
      <c r="A463" s="41">
        <v>42587</v>
      </c>
      <c r="B463" s="42">
        <v>7.7499999999999999E-2</v>
      </c>
    </row>
    <row r="464" spans="1:2" ht="16.149999999999999" customHeight="1" x14ac:dyDescent="0.25">
      <c r="A464" s="43">
        <v>42586</v>
      </c>
      <c r="B464" s="44">
        <v>7.7499999999999999E-2</v>
      </c>
    </row>
    <row r="465" spans="1:2" ht="16.149999999999999" customHeight="1" x14ac:dyDescent="0.25">
      <c r="A465" s="41">
        <v>42585</v>
      </c>
      <c r="B465" s="42">
        <v>7.7499999999999999E-2</v>
      </c>
    </row>
    <row r="466" spans="1:2" ht="16.149999999999999" customHeight="1" x14ac:dyDescent="0.25">
      <c r="A466" s="43">
        <v>42584</v>
      </c>
      <c r="B466" s="44">
        <v>7.7499999999999999E-2</v>
      </c>
    </row>
    <row r="467" spans="1:2" ht="16.149999999999999" customHeight="1" x14ac:dyDescent="0.25">
      <c r="A467" s="41">
        <v>42583</v>
      </c>
      <c r="B467" s="42">
        <v>7.7499999999999999E-2</v>
      </c>
    </row>
    <row r="468" spans="1:2" ht="16.149999999999999" customHeight="1" x14ac:dyDescent="0.25">
      <c r="A468" s="43">
        <v>42580</v>
      </c>
      <c r="B468" s="44">
        <v>7.4999999999999997E-2</v>
      </c>
    </row>
    <row r="469" spans="1:2" ht="16.149999999999999" customHeight="1" x14ac:dyDescent="0.25">
      <c r="A469" s="41">
        <v>42579</v>
      </c>
      <c r="B469" s="42">
        <v>7.4999999999999997E-2</v>
      </c>
    </row>
    <row r="470" spans="1:2" ht="16.149999999999999" customHeight="1" x14ac:dyDescent="0.25">
      <c r="A470" s="43">
        <v>42578</v>
      </c>
      <c r="B470" s="44">
        <v>7.4999999999999997E-2</v>
      </c>
    </row>
    <row r="471" spans="1:2" ht="16.149999999999999" customHeight="1" x14ac:dyDescent="0.25">
      <c r="A471" s="41">
        <v>42577</v>
      </c>
      <c r="B471" s="42">
        <v>7.4999999999999997E-2</v>
      </c>
    </row>
    <row r="472" spans="1:2" ht="16.149999999999999" customHeight="1" x14ac:dyDescent="0.25">
      <c r="A472" s="43">
        <v>42576</v>
      </c>
      <c r="B472" s="44">
        <v>7.4999999999999997E-2</v>
      </c>
    </row>
    <row r="473" spans="1:2" ht="16.149999999999999" customHeight="1" x14ac:dyDescent="0.25">
      <c r="A473" s="41">
        <v>42573</v>
      </c>
      <c r="B473" s="42">
        <v>7.4999999999999997E-2</v>
      </c>
    </row>
    <row r="474" spans="1:2" ht="16.149999999999999" customHeight="1" x14ac:dyDescent="0.25">
      <c r="A474" s="43">
        <v>42572</v>
      </c>
      <c r="B474" s="44">
        <v>7.4999999999999997E-2</v>
      </c>
    </row>
    <row r="475" spans="1:2" ht="16.149999999999999" customHeight="1" x14ac:dyDescent="0.25">
      <c r="A475" s="41">
        <v>42570</v>
      </c>
      <c r="B475" s="42">
        <v>7.4999999999999997E-2</v>
      </c>
    </row>
    <row r="476" spans="1:2" ht="16.149999999999999" customHeight="1" x14ac:dyDescent="0.25">
      <c r="A476" s="43">
        <v>42569</v>
      </c>
      <c r="B476" s="44">
        <v>7.4999999999999997E-2</v>
      </c>
    </row>
    <row r="477" spans="1:2" ht="16.149999999999999" customHeight="1" x14ac:dyDescent="0.25">
      <c r="A477" s="41">
        <v>42566</v>
      </c>
      <c r="B477" s="42">
        <v>7.4999999999999997E-2</v>
      </c>
    </row>
    <row r="478" spans="1:2" ht="16.149999999999999" customHeight="1" x14ac:dyDescent="0.25">
      <c r="A478" s="43">
        <v>42565</v>
      </c>
      <c r="B478" s="44">
        <v>7.4999999999999997E-2</v>
      </c>
    </row>
    <row r="479" spans="1:2" ht="16.149999999999999" customHeight="1" x14ac:dyDescent="0.25">
      <c r="A479" s="41">
        <v>42564</v>
      </c>
      <c r="B479" s="42">
        <v>7.4999999999999997E-2</v>
      </c>
    </row>
    <row r="480" spans="1:2" ht="16.149999999999999" customHeight="1" x14ac:dyDescent="0.25">
      <c r="A480" s="43">
        <v>42563</v>
      </c>
      <c r="B480" s="44">
        <v>7.4999999999999997E-2</v>
      </c>
    </row>
    <row r="481" spans="1:2" ht="16.149999999999999" customHeight="1" x14ac:dyDescent="0.25">
      <c r="A481" s="41">
        <v>42562</v>
      </c>
      <c r="B481" s="42">
        <v>7.4999999999999997E-2</v>
      </c>
    </row>
    <row r="482" spans="1:2" ht="16.149999999999999" customHeight="1" x14ac:dyDescent="0.25">
      <c r="A482" s="43">
        <v>42559</v>
      </c>
      <c r="B482" s="44">
        <v>7.4999999999999997E-2</v>
      </c>
    </row>
    <row r="483" spans="1:2" ht="16.149999999999999" customHeight="1" x14ac:dyDescent="0.25">
      <c r="A483" s="41">
        <v>42558</v>
      </c>
      <c r="B483" s="42">
        <v>7.4999999999999997E-2</v>
      </c>
    </row>
    <row r="484" spans="1:2" ht="16.149999999999999" customHeight="1" x14ac:dyDescent="0.25">
      <c r="A484" s="43">
        <v>42557</v>
      </c>
      <c r="B484" s="44">
        <v>7.4999999999999997E-2</v>
      </c>
    </row>
    <row r="485" spans="1:2" ht="16.149999999999999" customHeight="1" x14ac:dyDescent="0.25">
      <c r="A485" s="41">
        <v>42556</v>
      </c>
      <c r="B485" s="42">
        <v>7.4999999999999997E-2</v>
      </c>
    </row>
    <row r="486" spans="1:2" ht="16.149999999999999" customHeight="1" x14ac:dyDescent="0.25">
      <c r="A486" s="43">
        <v>42552</v>
      </c>
      <c r="B486" s="44">
        <v>7.4999999999999997E-2</v>
      </c>
    </row>
    <row r="487" spans="1:2" ht="16.149999999999999" customHeight="1" x14ac:dyDescent="0.25">
      <c r="A487" s="41">
        <v>42551</v>
      </c>
      <c r="B487" s="42">
        <v>7.4999999999999997E-2</v>
      </c>
    </row>
    <row r="488" spans="1:2" ht="16.149999999999999" customHeight="1" x14ac:dyDescent="0.25">
      <c r="A488" s="43">
        <v>42550</v>
      </c>
      <c r="B488" s="44">
        <v>7.4999999999999997E-2</v>
      </c>
    </row>
    <row r="489" spans="1:2" ht="16.149999999999999" customHeight="1" x14ac:dyDescent="0.25">
      <c r="A489" s="41">
        <v>42549</v>
      </c>
      <c r="B489" s="42">
        <v>7.4999999999999997E-2</v>
      </c>
    </row>
    <row r="490" spans="1:2" ht="16.149999999999999" customHeight="1" x14ac:dyDescent="0.25">
      <c r="A490" s="43">
        <v>42548</v>
      </c>
      <c r="B490" s="44">
        <v>7.4999999999999997E-2</v>
      </c>
    </row>
    <row r="491" spans="1:2" ht="16.149999999999999" customHeight="1" x14ac:dyDescent="0.25">
      <c r="A491" s="41">
        <v>42545</v>
      </c>
      <c r="B491" s="42">
        <v>7.4999999999999997E-2</v>
      </c>
    </row>
    <row r="492" spans="1:2" ht="16.149999999999999" customHeight="1" x14ac:dyDescent="0.25">
      <c r="A492" s="43">
        <v>42544</v>
      </c>
      <c r="B492" s="44">
        <v>7.4999999999999997E-2</v>
      </c>
    </row>
    <row r="493" spans="1:2" ht="16.149999999999999" customHeight="1" x14ac:dyDescent="0.25">
      <c r="A493" s="41">
        <v>42543</v>
      </c>
      <c r="B493" s="42">
        <v>7.2499999999999995E-2</v>
      </c>
    </row>
    <row r="494" spans="1:2" ht="16.149999999999999" customHeight="1" x14ac:dyDescent="0.25">
      <c r="A494" s="43">
        <v>42542</v>
      </c>
      <c r="B494" s="44">
        <v>7.2499999999999995E-2</v>
      </c>
    </row>
    <row r="495" spans="1:2" ht="16.149999999999999" customHeight="1" x14ac:dyDescent="0.25">
      <c r="A495" s="41">
        <v>42541</v>
      </c>
      <c r="B495" s="42">
        <v>7.2499999999999995E-2</v>
      </c>
    </row>
    <row r="496" spans="1:2" ht="16.149999999999999" customHeight="1" x14ac:dyDescent="0.25">
      <c r="A496" s="43">
        <v>42538</v>
      </c>
      <c r="B496" s="44">
        <v>7.2499999999999995E-2</v>
      </c>
    </row>
    <row r="497" spans="1:2" ht="16.149999999999999" customHeight="1" x14ac:dyDescent="0.25">
      <c r="A497" s="41">
        <v>42537</v>
      </c>
      <c r="B497" s="42">
        <v>7.2499999999999995E-2</v>
      </c>
    </row>
    <row r="498" spans="1:2" ht="16.149999999999999" customHeight="1" x14ac:dyDescent="0.25">
      <c r="A498" s="43">
        <v>42536</v>
      </c>
      <c r="B498" s="44">
        <v>7.2499999999999995E-2</v>
      </c>
    </row>
    <row r="499" spans="1:2" ht="16.149999999999999" customHeight="1" x14ac:dyDescent="0.25">
      <c r="A499" s="41">
        <v>42535</v>
      </c>
      <c r="B499" s="42">
        <v>7.2499999999999995E-2</v>
      </c>
    </row>
    <row r="500" spans="1:2" ht="16.149999999999999" customHeight="1" x14ac:dyDescent="0.25">
      <c r="A500" s="43">
        <v>42534</v>
      </c>
      <c r="B500" s="44">
        <v>7.2499999999999995E-2</v>
      </c>
    </row>
    <row r="501" spans="1:2" ht="16.149999999999999" customHeight="1" x14ac:dyDescent="0.25">
      <c r="A501" s="41">
        <v>42531</v>
      </c>
      <c r="B501" s="42">
        <v>7.2499999999999995E-2</v>
      </c>
    </row>
    <row r="502" spans="1:2" ht="16.149999999999999" customHeight="1" x14ac:dyDescent="0.25">
      <c r="A502" s="43">
        <v>42530</v>
      </c>
      <c r="B502" s="44">
        <v>7.2499999999999995E-2</v>
      </c>
    </row>
    <row r="503" spans="1:2" ht="16.149999999999999" customHeight="1" x14ac:dyDescent="0.25">
      <c r="A503" s="41">
        <v>42529</v>
      </c>
      <c r="B503" s="42">
        <v>7.2499999999999995E-2</v>
      </c>
    </row>
    <row r="504" spans="1:2" ht="16.149999999999999" customHeight="1" x14ac:dyDescent="0.25">
      <c r="A504" s="43">
        <v>42528</v>
      </c>
      <c r="B504" s="44">
        <v>7.2499999999999995E-2</v>
      </c>
    </row>
    <row r="505" spans="1:2" ht="16.149999999999999" customHeight="1" x14ac:dyDescent="0.25">
      <c r="A505" s="41">
        <v>42524</v>
      </c>
      <c r="B505" s="42">
        <v>7.2499999999999995E-2</v>
      </c>
    </row>
    <row r="506" spans="1:2" ht="16.149999999999999" customHeight="1" x14ac:dyDescent="0.25">
      <c r="A506" s="43">
        <v>42523</v>
      </c>
      <c r="B506" s="44">
        <v>7.2499999999999995E-2</v>
      </c>
    </row>
    <row r="507" spans="1:2" ht="16.149999999999999" customHeight="1" x14ac:dyDescent="0.25">
      <c r="A507" s="41">
        <v>42522</v>
      </c>
      <c r="B507" s="42">
        <v>7.2499999999999995E-2</v>
      </c>
    </row>
    <row r="508" spans="1:2" ht="16.149999999999999" customHeight="1" x14ac:dyDescent="0.25">
      <c r="A508" s="43">
        <v>42521</v>
      </c>
      <c r="B508" s="44">
        <v>7.2499999999999995E-2</v>
      </c>
    </row>
    <row r="509" spans="1:2" ht="16.149999999999999" customHeight="1" x14ac:dyDescent="0.25">
      <c r="A509" s="41">
        <v>42517</v>
      </c>
      <c r="B509" s="42">
        <v>7.0000000000000007E-2</v>
      </c>
    </row>
    <row r="510" spans="1:2" ht="16.149999999999999" customHeight="1" x14ac:dyDescent="0.25">
      <c r="A510" s="43">
        <v>42516</v>
      </c>
      <c r="B510" s="44">
        <v>7.0000000000000007E-2</v>
      </c>
    </row>
    <row r="511" spans="1:2" ht="16.149999999999999" customHeight="1" x14ac:dyDescent="0.25">
      <c r="A511" s="41">
        <v>42515</v>
      </c>
      <c r="B511" s="42">
        <v>7.0000000000000007E-2</v>
      </c>
    </row>
    <row r="512" spans="1:2" ht="16.149999999999999" customHeight="1" x14ac:dyDescent="0.25">
      <c r="A512" s="43">
        <v>42514</v>
      </c>
      <c r="B512" s="44">
        <v>7.0000000000000007E-2</v>
      </c>
    </row>
    <row r="513" spans="1:2" ht="16.149999999999999" customHeight="1" x14ac:dyDescent="0.25">
      <c r="A513" s="41">
        <v>42513</v>
      </c>
      <c r="B513" s="42">
        <v>7.0000000000000007E-2</v>
      </c>
    </row>
    <row r="514" spans="1:2" ht="16.149999999999999" customHeight="1" x14ac:dyDescent="0.25">
      <c r="A514" s="43">
        <v>42510</v>
      </c>
      <c r="B514" s="44">
        <v>7.0000000000000007E-2</v>
      </c>
    </row>
    <row r="515" spans="1:2" ht="16.149999999999999" customHeight="1" x14ac:dyDescent="0.25">
      <c r="A515" s="41">
        <v>42509</v>
      </c>
      <c r="B515" s="42">
        <v>7.0000000000000007E-2</v>
      </c>
    </row>
    <row r="516" spans="1:2" ht="16.149999999999999" customHeight="1" x14ac:dyDescent="0.25">
      <c r="A516" s="43">
        <v>42508</v>
      </c>
      <c r="B516" s="44">
        <v>7.0000000000000007E-2</v>
      </c>
    </row>
    <row r="517" spans="1:2" ht="16.149999999999999" customHeight="1" x14ac:dyDescent="0.25">
      <c r="A517" s="41">
        <v>42507</v>
      </c>
      <c r="B517" s="42">
        <v>7.0000000000000007E-2</v>
      </c>
    </row>
    <row r="518" spans="1:2" ht="16.149999999999999" customHeight="1" x14ac:dyDescent="0.25">
      <c r="A518" s="43">
        <v>42506</v>
      </c>
      <c r="B518" s="44">
        <v>7.0000000000000007E-2</v>
      </c>
    </row>
    <row r="519" spans="1:2" ht="16.149999999999999" customHeight="1" x14ac:dyDescent="0.25">
      <c r="A519" s="41">
        <v>42503</v>
      </c>
      <c r="B519" s="42">
        <v>7.0000000000000007E-2</v>
      </c>
    </row>
    <row r="520" spans="1:2" ht="16.149999999999999" customHeight="1" x14ac:dyDescent="0.25">
      <c r="A520" s="43">
        <v>42502</v>
      </c>
      <c r="B520" s="44">
        <v>7.0000000000000007E-2</v>
      </c>
    </row>
    <row r="521" spans="1:2" ht="16.149999999999999" customHeight="1" x14ac:dyDescent="0.25">
      <c r="A521" s="41">
        <v>42501</v>
      </c>
      <c r="B521" s="42">
        <v>7.0000000000000007E-2</v>
      </c>
    </row>
    <row r="522" spans="1:2" ht="16.149999999999999" customHeight="1" x14ac:dyDescent="0.25">
      <c r="A522" s="43">
        <v>42500</v>
      </c>
      <c r="B522" s="44">
        <v>7.0000000000000007E-2</v>
      </c>
    </row>
    <row r="523" spans="1:2" ht="16.149999999999999" customHeight="1" x14ac:dyDescent="0.25">
      <c r="A523" s="41">
        <v>42496</v>
      </c>
      <c r="B523" s="42">
        <v>7.0000000000000007E-2</v>
      </c>
    </row>
    <row r="524" spans="1:2" ht="16.149999999999999" customHeight="1" x14ac:dyDescent="0.25">
      <c r="A524" s="43">
        <v>42495</v>
      </c>
      <c r="B524" s="44">
        <v>7.0000000000000007E-2</v>
      </c>
    </row>
    <row r="525" spans="1:2" ht="16.149999999999999" customHeight="1" x14ac:dyDescent="0.25">
      <c r="A525" s="41">
        <v>42494</v>
      </c>
      <c r="B525" s="42">
        <v>7.0000000000000007E-2</v>
      </c>
    </row>
    <row r="526" spans="1:2" ht="16.149999999999999" customHeight="1" x14ac:dyDescent="0.25">
      <c r="A526" s="43">
        <v>42493</v>
      </c>
      <c r="B526" s="44">
        <v>7.0000000000000007E-2</v>
      </c>
    </row>
    <row r="527" spans="1:2" ht="16.149999999999999" customHeight="1" x14ac:dyDescent="0.25">
      <c r="A527" s="41">
        <v>42492</v>
      </c>
      <c r="B527" s="42">
        <v>7.0000000000000007E-2</v>
      </c>
    </row>
    <row r="528" spans="1:2" ht="16.149999999999999" customHeight="1" x14ac:dyDescent="0.25">
      <c r="A528" s="43">
        <v>42489</v>
      </c>
      <c r="B528" s="44">
        <v>6.5000000000000002E-2</v>
      </c>
    </row>
    <row r="529" spans="1:2" ht="16.149999999999999" customHeight="1" x14ac:dyDescent="0.25">
      <c r="A529" s="41">
        <v>42488</v>
      </c>
      <c r="B529" s="42">
        <v>6.5000000000000002E-2</v>
      </c>
    </row>
    <row r="530" spans="1:2" ht="16.149999999999999" customHeight="1" x14ac:dyDescent="0.25">
      <c r="A530" s="43">
        <v>42487</v>
      </c>
      <c r="B530" s="44">
        <v>6.5000000000000002E-2</v>
      </c>
    </row>
    <row r="531" spans="1:2" ht="16.149999999999999" customHeight="1" x14ac:dyDescent="0.25">
      <c r="A531" s="41">
        <v>42486</v>
      </c>
      <c r="B531" s="42">
        <v>6.5000000000000002E-2</v>
      </c>
    </row>
    <row r="532" spans="1:2" ht="16.149999999999999" customHeight="1" x14ac:dyDescent="0.25">
      <c r="A532" s="43">
        <v>42485</v>
      </c>
      <c r="B532" s="44">
        <v>6.5000000000000002E-2</v>
      </c>
    </row>
    <row r="533" spans="1:2" ht="16.149999999999999" customHeight="1" x14ac:dyDescent="0.25">
      <c r="A533" s="41">
        <v>42482</v>
      </c>
      <c r="B533" s="42">
        <v>6.5000000000000002E-2</v>
      </c>
    </row>
    <row r="534" spans="1:2" ht="16.149999999999999" customHeight="1" x14ac:dyDescent="0.25">
      <c r="A534" s="43">
        <v>42481</v>
      </c>
      <c r="B534" s="44">
        <v>6.5000000000000002E-2</v>
      </c>
    </row>
    <row r="535" spans="1:2" ht="16.149999999999999" customHeight="1" x14ac:dyDescent="0.25">
      <c r="A535" s="41">
        <v>42480</v>
      </c>
      <c r="B535" s="42">
        <v>6.5000000000000002E-2</v>
      </c>
    </row>
    <row r="536" spans="1:2" ht="16.149999999999999" customHeight="1" x14ac:dyDescent="0.25">
      <c r="A536" s="43">
        <v>42479</v>
      </c>
      <c r="B536" s="44">
        <v>6.5000000000000002E-2</v>
      </c>
    </row>
    <row r="537" spans="1:2" ht="16.149999999999999" customHeight="1" x14ac:dyDescent="0.25">
      <c r="A537" s="41">
        <v>42478</v>
      </c>
      <c r="B537" s="42">
        <v>6.5000000000000002E-2</v>
      </c>
    </row>
    <row r="538" spans="1:2" ht="16.149999999999999" customHeight="1" x14ac:dyDescent="0.25">
      <c r="A538" s="43">
        <v>42475</v>
      </c>
      <c r="B538" s="44">
        <v>6.5000000000000002E-2</v>
      </c>
    </row>
    <row r="539" spans="1:2" ht="16.149999999999999" customHeight="1" x14ac:dyDescent="0.25">
      <c r="A539" s="41">
        <v>42474</v>
      </c>
      <c r="B539" s="42">
        <v>6.5000000000000002E-2</v>
      </c>
    </row>
    <row r="540" spans="1:2" ht="16.149999999999999" customHeight="1" x14ac:dyDescent="0.25">
      <c r="A540" s="43">
        <v>42473</v>
      </c>
      <c r="B540" s="44">
        <v>6.5000000000000002E-2</v>
      </c>
    </row>
    <row r="541" spans="1:2" ht="16.149999999999999" customHeight="1" x14ac:dyDescent="0.25">
      <c r="A541" s="41">
        <v>42472</v>
      </c>
      <c r="B541" s="42">
        <v>6.5000000000000002E-2</v>
      </c>
    </row>
    <row r="542" spans="1:2" ht="16.149999999999999" customHeight="1" x14ac:dyDescent="0.25">
      <c r="A542" s="43">
        <v>42471</v>
      </c>
      <c r="B542" s="44">
        <v>6.5000000000000002E-2</v>
      </c>
    </row>
    <row r="543" spans="1:2" ht="16.149999999999999" customHeight="1" x14ac:dyDescent="0.25">
      <c r="A543" s="41">
        <v>42468</v>
      </c>
      <c r="B543" s="42">
        <v>6.5000000000000002E-2</v>
      </c>
    </row>
    <row r="544" spans="1:2" ht="16.149999999999999" customHeight="1" x14ac:dyDescent="0.25">
      <c r="A544" s="43">
        <v>42467</v>
      </c>
      <c r="B544" s="44">
        <v>6.5000000000000002E-2</v>
      </c>
    </row>
    <row r="545" spans="1:2" ht="16.149999999999999" customHeight="1" x14ac:dyDescent="0.25">
      <c r="A545" s="41">
        <v>42466</v>
      </c>
      <c r="B545" s="42">
        <v>6.5000000000000002E-2</v>
      </c>
    </row>
    <row r="546" spans="1:2" ht="16.149999999999999" customHeight="1" x14ac:dyDescent="0.25">
      <c r="A546" s="43">
        <v>42465</v>
      </c>
      <c r="B546" s="44">
        <v>6.5000000000000002E-2</v>
      </c>
    </row>
    <row r="547" spans="1:2" ht="16.149999999999999" customHeight="1" x14ac:dyDescent="0.25">
      <c r="A547" s="41">
        <v>42464</v>
      </c>
      <c r="B547" s="42">
        <v>6.5000000000000002E-2</v>
      </c>
    </row>
    <row r="548" spans="1:2" ht="16.149999999999999" customHeight="1" x14ac:dyDescent="0.25">
      <c r="A548" s="43">
        <v>42461</v>
      </c>
      <c r="B548" s="44">
        <v>6.5000000000000002E-2</v>
      </c>
    </row>
    <row r="549" spans="1:2" ht="16.149999999999999" customHeight="1" x14ac:dyDescent="0.25">
      <c r="A549" s="41">
        <v>42460</v>
      </c>
      <c r="B549" s="42">
        <v>6.5000000000000002E-2</v>
      </c>
    </row>
    <row r="550" spans="1:2" ht="16.149999999999999" customHeight="1" x14ac:dyDescent="0.25">
      <c r="A550" s="43">
        <v>42459</v>
      </c>
      <c r="B550" s="44">
        <v>6.5000000000000002E-2</v>
      </c>
    </row>
    <row r="551" spans="1:2" ht="16.149999999999999" customHeight="1" x14ac:dyDescent="0.25">
      <c r="A551" s="41">
        <v>42458</v>
      </c>
      <c r="B551" s="42">
        <v>6.5000000000000002E-2</v>
      </c>
    </row>
    <row r="552" spans="1:2" ht="16.149999999999999" customHeight="1" x14ac:dyDescent="0.25">
      <c r="A552" s="43">
        <v>42457</v>
      </c>
      <c r="B552" s="44">
        <v>6.5000000000000002E-2</v>
      </c>
    </row>
    <row r="553" spans="1:2" ht="16.149999999999999" customHeight="1" x14ac:dyDescent="0.25">
      <c r="A553" s="41">
        <v>42452</v>
      </c>
      <c r="B553" s="42">
        <v>6.5000000000000002E-2</v>
      </c>
    </row>
    <row r="554" spans="1:2" ht="16.149999999999999" customHeight="1" x14ac:dyDescent="0.25">
      <c r="A554" s="43">
        <v>42451</v>
      </c>
      <c r="B554" s="44">
        <v>6.5000000000000002E-2</v>
      </c>
    </row>
    <row r="555" spans="1:2" ht="16.149999999999999" customHeight="1" x14ac:dyDescent="0.25">
      <c r="A555" s="41">
        <v>42447</v>
      </c>
      <c r="B555" s="42">
        <v>6.25E-2</v>
      </c>
    </row>
    <row r="556" spans="1:2" ht="16.149999999999999" customHeight="1" x14ac:dyDescent="0.25">
      <c r="A556" s="43">
        <v>42446</v>
      </c>
      <c r="B556" s="44">
        <v>6.25E-2</v>
      </c>
    </row>
    <row r="557" spans="1:2" ht="16.149999999999999" customHeight="1" x14ac:dyDescent="0.25">
      <c r="A557" s="41">
        <v>42445</v>
      </c>
      <c r="B557" s="42">
        <v>6.25E-2</v>
      </c>
    </row>
    <row r="558" spans="1:2" ht="16.149999999999999" customHeight="1" x14ac:dyDescent="0.25">
      <c r="A558" s="43">
        <v>42444</v>
      </c>
      <c r="B558" s="44">
        <v>6.25E-2</v>
      </c>
    </row>
    <row r="559" spans="1:2" ht="16.149999999999999" customHeight="1" x14ac:dyDescent="0.25">
      <c r="A559" s="41">
        <v>42443</v>
      </c>
      <c r="B559" s="42">
        <v>6.25E-2</v>
      </c>
    </row>
    <row r="560" spans="1:2" ht="16.149999999999999" customHeight="1" x14ac:dyDescent="0.25">
      <c r="A560" s="43">
        <v>42440</v>
      </c>
      <c r="B560" s="44">
        <v>6.25E-2</v>
      </c>
    </row>
    <row r="561" spans="1:2" ht="16.149999999999999" customHeight="1" x14ac:dyDescent="0.25">
      <c r="A561" s="41">
        <v>42439</v>
      </c>
      <c r="B561" s="42">
        <v>6.25E-2</v>
      </c>
    </row>
    <row r="562" spans="1:2" ht="16.149999999999999" customHeight="1" x14ac:dyDescent="0.25">
      <c r="A562" s="43">
        <v>42438</v>
      </c>
      <c r="B562" s="44">
        <v>6.25E-2</v>
      </c>
    </row>
    <row r="563" spans="1:2" ht="16.149999999999999" customHeight="1" x14ac:dyDescent="0.25">
      <c r="A563" s="41">
        <v>42437</v>
      </c>
      <c r="B563" s="42">
        <v>6.25E-2</v>
      </c>
    </row>
    <row r="564" spans="1:2" ht="16.149999999999999" customHeight="1" x14ac:dyDescent="0.25">
      <c r="A564" s="43">
        <v>42436</v>
      </c>
      <c r="B564" s="44">
        <v>6.25E-2</v>
      </c>
    </row>
    <row r="565" spans="1:2" ht="16.149999999999999" customHeight="1" x14ac:dyDescent="0.25">
      <c r="A565" s="41">
        <v>42433</v>
      </c>
      <c r="B565" s="42">
        <v>6.25E-2</v>
      </c>
    </row>
    <row r="566" spans="1:2" ht="16.149999999999999" customHeight="1" x14ac:dyDescent="0.25">
      <c r="A566" s="43">
        <v>42432</v>
      </c>
      <c r="B566" s="44">
        <v>6.25E-2</v>
      </c>
    </row>
    <row r="567" spans="1:2" ht="16.149999999999999" customHeight="1" x14ac:dyDescent="0.25">
      <c r="A567" s="41">
        <v>42431</v>
      </c>
      <c r="B567" s="42">
        <v>6.25E-2</v>
      </c>
    </row>
    <row r="568" spans="1:2" ht="16.149999999999999" customHeight="1" x14ac:dyDescent="0.25">
      <c r="A568" s="43">
        <v>42430</v>
      </c>
      <c r="B568" s="44">
        <v>6.25E-2</v>
      </c>
    </row>
    <row r="569" spans="1:2" ht="16.149999999999999" customHeight="1" x14ac:dyDescent="0.25">
      <c r="A569" s="41">
        <v>42429</v>
      </c>
      <c r="B569" s="42">
        <v>6.25E-2</v>
      </c>
    </row>
    <row r="570" spans="1:2" ht="16.149999999999999" customHeight="1" x14ac:dyDescent="0.25">
      <c r="A570" s="43">
        <v>42426</v>
      </c>
      <c r="B570" s="44">
        <v>6.25E-2</v>
      </c>
    </row>
    <row r="571" spans="1:2" ht="16.149999999999999" customHeight="1" x14ac:dyDescent="0.25">
      <c r="A571" s="41">
        <v>42425</v>
      </c>
      <c r="B571" s="42">
        <v>6.25E-2</v>
      </c>
    </row>
    <row r="572" spans="1:2" ht="16.149999999999999" customHeight="1" x14ac:dyDescent="0.25">
      <c r="A572" s="43">
        <v>42424</v>
      </c>
      <c r="B572" s="44">
        <v>6.25E-2</v>
      </c>
    </row>
    <row r="573" spans="1:2" ht="16.149999999999999" customHeight="1" x14ac:dyDescent="0.25">
      <c r="A573" s="41">
        <v>42423</v>
      </c>
      <c r="B573" s="42">
        <v>6.25E-2</v>
      </c>
    </row>
    <row r="574" spans="1:2" ht="16.149999999999999" customHeight="1" x14ac:dyDescent="0.25">
      <c r="A574" s="43">
        <v>42422</v>
      </c>
      <c r="B574" s="44">
        <v>6.25E-2</v>
      </c>
    </row>
    <row r="575" spans="1:2" ht="16.149999999999999" customHeight="1" x14ac:dyDescent="0.25">
      <c r="A575" s="41">
        <v>42419</v>
      </c>
      <c r="B575" s="42">
        <v>0.06</v>
      </c>
    </row>
    <row r="576" spans="1:2" ht="16.149999999999999" customHeight="1" x14ac:dyDescent="0.25">
      <c r="A576" s="43">
        <v>42418</v>
      </c>
      <c r="B576" s="44">
        <v>0.06</v>
      </c>
    </row>
    <row r="577" spans="1:2" ht="16.149999999999999" customHeight="1" x14ac:dyDescent="0.25">
      <c r="A577" s="41">
        <v>42417</v>
      </c>
      <c r="B577" s="42">
        <v>0.06</v>
      </c>
    </row>
    <row r="578" spans="1:2" ht="16.149999999999999" customHeight="1" x14ac:dyDescent="0.25">
      <c r="A578" s="43">
        <v>42416</v>
      </c>
      <c r="B578" s="44">
        <v>0.06</v>
      </c>
    </row>
    <row r="579" spans="1:2" ht="16.149999999999999" customHeight="1" x14ac:dyDescent="0.25">
      <c r="A579" s="41">
        <v>42415</v>
      </c>
      <c r="B579" s="42">
        <v>0.06</v>
      </c>
    </row>
    <row r="580" spans="1:2" ht="16.149999999999999" customHeight="1" x14ac:dyDescent="0.25">
      <c r="A580" s="43">
        <v>42412</v>
      </c>
      <c r="B580" s="44">
        <v>0.06</v>
      </c>
    </row>
    <row r="581" spans="1:2" ht="16.149999999999999" customHeight="1" x14ac:dyDescent="0.25">
      <c r="A581" s="41">
        <v>42411</v>
      </c>
      <c r="B581" s="42">
        <v>0.06</v>
      </c>
    </row>
    <row r="582" spans="1:2" ht="16.149999999999999" customHeight="1" x14ac:dyDescent="0.25">
      <c r="A582" s="43">
        <v>42410</v>
      </c>
      <c r="B582" s="44">
        <v>0.06</v>
      </c>
    </row>
    <row r="583" spans="1:2" ht="16.149999999999999" customHeight="1" x14ac:dyDescent="0.25">
      <c r="A583" s="41">
        <v>42409</v>
      </c>
      <c r="B583" s="42">
        <v>0.06</v>
      </c>
    </row>
    <row r="584" spans="1:2" ht="16.149999999999999" customHeight="1" x14ac:dyDescent="0.25">
      <c r="A584" s="43">
        <v>42408</v>
      </c>
      <c r="B584" s="44">
        <v>0.06</v>
      </c>
    </row>
    <row r="585" spans="1:2" ht="16.149999999999999" customHeight="1" x14ac:dyDescent="0.25">
      <c r="A585" s="41">
        <v>42405</v>
      </c>
      <c r="B585" s="42">
        <v>0.06</v>
      </c>
    </row>
    <row r="586" spans="1:2" ht="16.149999999999999" customHeight="1" x14ac:dyDescent="0.25">
      <c r="A586" s="43">
        <v>42404</v>
      </c>
      <c r="B586" s="44">
        <v>0.06</v>
      </c>
    </row>
    <row r="587" spans="1:2" ht="16.149999999999999" customHeight="1" x14ac:dyDescent="0.25">
      <c r="A587" s="41">
        <v>42403</v>
      </c>
      <c r="B587" s="42">
        <v>0.06</v>
      </c>
    </row>
    <row r="588" spans="1:2" ht="16.149999999999999" customHeight="1" x14ac:dyDescent="0.25">
      <c r="A588" s="43">
        <v>42402</v>
      </c>
      <c r="B588" s="44">
        <v>0.06</v>
      </c>
    </row>
    <row r="589" spans="1:2" ht="16.149999999999999" customHeight="1" x14ac:dyDescent="0.25">
      <c r="A589" s="41">
        <v>42401</v>
      </c>
      <c r="B589" s="42">
        <v>0.06</v>
      </c>
    </row>
    <row r="590" spans="1:2" ht="16.149999999999999" customHeight="1" x14ac:dyDescent="0.25">
      <c r="A590" s="43">
        <v>42398</v>
      </c>
      <c r="B590" s="44">
        <v>5.7500000000000002E-2</v>
      </c>
    </row>
    <row r="591" spans="1:2" ht="16.149999999999999" customHeight="1" x14ac:dyDescent="0.25">
      <c r="A591" s="41">
        <v>42397</v>
      </c>
      <c r="B591" s="42">
        <v>5.7500000000000002E-2</v>
      </c>
    </row>
    <row r="592" spans="1:2" ht="16.149999999999999" customHeight="1" x14ac:dyDescent="0.25">
      <c r="A592" s="43">
        <v>42396</v>
      </c>
      <c r="B592" s="44">
        <v>5.7500000000000002E-2</v>
      </c>
    </row>
    <row r="593" spans="1:2" ht="16.149999999999999" customHeight="1" x14ac:dyDescent="0.25">
      <c r="A593" s="41">
        <v>42395</v>
      </c>
      <c r="B593" s="42">
        <v>5.7500000000000002E-2</v>
      </c>
    </row>
    <row r="594" spans="1:2" ht="16.149999999999999" customHeight="1" x14ac:dyDescent="0.25">
      <c r="A594" s="43">
        <v>42394</v>
      </c>
      <c r="B594" s="44">
        <v>5.7500000000000002E-2</v>
      </c>
    </row>
    <row r="595" spans="1:2" ht="16.149999999999999" customHeight="1" x14ac:dyDescent="0.25">
      <c r="A595" s="41">
        <v>42391</v>
      </c>
      <c r="B595" s="42">
        <v>5.7500000000000002E-2</v>
      </c>
    </row>
    <row r="596" spans="1:2" ht="16.149999999999999" customHeight="1" x14ac:dyDescent="0.25">
      <c r="A596" s="43">
        <v>42390</v>
      </c>
      <c r="B596" s="44">
        <v>5.7500000000000002E-2</v>
      </c>
    </row>
    <row r="597" spans="1:2" ht="16.149999999999999" customHeight="1" x14ac:dyDescent="0.25">
      <c r="A597" s="41">
        <v>42389</v>
      </c>
      <c r="B597" s="42">
        <v>5.7500000000000002E-2</v>
      </c>
    </row>
    <row r="598" spans="1:2" ht="16.149999999999999" customHeight="1" x14ac:dyDescent="0.25">
      <c r="A598" s="43">
        <v>42388</v>
      </c>
      <c r="B598" s="44">
        <v>5.7500000000000002E-2</v>
      </c>
    </row>
    <row r="599" spans="1:2" ht="16.149999999999999" customHeight="1" x14ac:dyDescent="0.25">
      <c r="A599" s="41">
        <v>42387</v>
      </c>
      <c r="B599" s="42">
        <v>5.7500000000000002E-2</v>
      </c>
    </row>
    <row r="600" spans="1:2" ht="16.149999999999999" customHeight="1" x14ac:dyDescent="0.25">
      <c r="A600" s="43">
        <v>42384</v>
      </c>
      <c r="B600" s="44">
        <v>5.7500000000000002E-2</v>
      </c>
    </row>
    <row r="601" spans="1:2" ht="16.149999999999999" customHeight="1" x14ac:dyDescent="0.25">
      <c r="A601" s="41">
        <v>42383</v>
      </c>
      <c r="B601" s="42">
        <v>5.7500000000000002E-2</v>
      </c>
    </row>
    <row r="602" spans="1:2" ht="16.149999999999999" customHeight="1" x14ac:dyDescent="0.25">
      <c r="A602" s="43">
        <v>42382</v>
      </c>
      <c r="B602" s="44">
        <v>5.7500000000000002E-2</v>
      </c>
    </row>
    <row r="603" spans="1:2" ht="16.149999999999999" customHeight="1" x14ac:dyDescent="0.25">
      <c r="A603" s="41">
        <v>42381</v>
      </c>
      <c r="B603" s="42">
        <v>5.7500000000000002E-2</v>
      </c>
    </row>
    <row r="604" spans="1:2" ht="16.149999999999999" customHeight="1" x14ac:dyDescent="0.25">
      <c r="A604" s="43">
        <v>42377</v>
      </c>
      <c r="B604" s="44">
        <v>5.7500000000000002E-2</v>
      </c>
    </row>
    <row r="605" spans="1:2" ht="16.149999999999999" customHeight="1" x14ac:dyDescent="0.25">
      <c r="A605" s="41">
        <v>42376</v>
      </c>
      <c r="B605" s="42">
        <v>5.7500000000000002E-2</v>
      </c>
    </row>
    <row r="606" spans="1:2" ht="16.149999999999999" customHeight="1" x14ac:dyDescent="0.25">
      <c r="A606" s="43">
        <v>42375</v>
      </c>
      <c r="B606" s="44">
        <v>5.7500000000000002E-2</v>
      </c>
    </row>
    <row r="607" spans="1:2" ht="16.149999999999999" customHeight="1" x14ac:dyDescent="0.25">
      <c r="A607" s="41">
        <v>42374</v>
      </c>
      <c r="B607" s="42">
        <v>5.7500000000000002E-2</v>
      </c>
    </row>
    <row r="608" spans="1:2" ht="16.149999999999999" customHeight="1" x14ac:dyDescent="0.25">
      <c r="A608" s="43">
        <v>42373</v>
      </c>
      <c r="B608" s="44">
        <v>5.7500000000000002E-2</v>
      </c>
    </row>
    <row r="609" spans="1:2" ht="16.149999999999999" customHeight="1" x14ac:dyDescent="0.25">
      <c r="A609" s="41">
        <v>42368</v>
      </c>
      <c r="B609" s="42">
        <v>5.7500000000000002E-2</v>
      </c>
    </row>
    <row r="610" spans="1:2" ht="16.149999999999999" customHeight="1" x14ac:dyDescent="0.25">
      <c r="A610" s="43">
        <v>42367</v>
      </c>
      <c r="B610" s="44">
        <v>5.7500000000000002E-2</v>
      </c>
    </row>
    <row r="611" spans="1:2" ht="16.149999999999999" customHeight="1" x14ac:dyDescent="0.25">
      <c r="A611" s="41">
        <v>42366</v>
      </c>
      <c r="B611" s="42">
        <v>5.7500000000000002E-2</v>
      </c>
    </row>
    <row r="612" spans="1:2" ht="16.149999999999999" customHeight="1" x14ac:dyDescent="0.25">
      <c r="A612" s="43">
        <v>42362</v>
      </c>
      <c r="B612" s="44">
        <v>5.7500000000000002E-2</v>
      </c>
    </row>
    <row r="613" spans="1:2" ht="16.149999999999999" customHeight="1" x14ac:dyDescent="0.25">
      <c r="A613" s="41">
        <v>42361</v>
      </c>
      <c r="B613" s="42">
        <v>5.7500000000000002E-2</v>
      </c>
    </row>
    <row r="614" spans="1:2" ht="16.149999999999999" customHeight="1" x14ac:dyDescent="0.25">
      <c r="A614" s="43">
        <v>42360</v>
      </c>
      <c r="B614" s="44">
        <v>5.7500000000000002E-2</v>
      </c>
    </row>
    <row r="615" spans="1:2" ht="16.149999999999999" customHeight="1" x14ac:dyDescent="0.25">
      <c r="A615" s="41">
        <v>42359</v>
      </c>
      <c r="B615" s="42">
        <v>5.7500000000000002E-2</v>
      </c>
    </row>
    <row r="616" spans="1:2" ht="16.149999999999999" customHeight="1" x14ac:dyDescent="0.25">
      <c r="A616" s="43">
        <v>42356</v>
      </c>
      <c r="B616" s="44">
        <v>5.5E-2</v>
      </c>
    </row>
    <row r="617" spans="1:2" ht="16.149999999999999" customHeight="1" x14ac:dyDescent="0.25">
      <c r="A617" s="41">
        <v>42355</v>
      </c>
      <c r="B617" s="42">
        <v>5.5E-2</v>
      </c>
    </row>
    <row r="618" spans="1:2" ht="16.149999999999999" customHeight="1" x14ac:dyDescent="0.25">
      <c r="A618" s="43">
        <v>42354</v>
      </c>
      <c r="B618" s="44">
        <v>5.5E-2</v>
      </c>
    </row>
    <row r="619" spans="1:2" ht="16.149999999999999" customHeight="1" x14ac:dyDescent="0.25">
      <c r="A619" s="41">
        <v>42353</v>
      </c>
      <c r="B619" s="42">
        <v>5.5E-2</v>
      </c>
    </row>
    <row r="620" spans="1:2" ht="16.149999999999999" customHeight="1" x14ac:dyDescent="0.25">
      <c r="A620" s="43">
        <v>42352</v>
      </c>
      <c r="B620" s="44">
        <v>5.5E-2</v>
      </c>
    </row>
    <row r="621" spans="1:2" ht="16.149999999999999" customHeight="1" x14ac:dyDescent="0.25">
      <c r="A621" s="41">
        <v>42349</v>
      </c>
      <c r="B621" s="42">
        <v>5.5E-2</v>
      </c>
    </row>
    <row r="622" spans="1:2" ht="16.149999999999999" customHeight="1" x14ac:dyDescent="0.25">
      <c r="A622" s="43">
        <v>42348</v>
      </c>
      <c r="B622" s="44">
        <v>5.5E-2</v>
      </c>
    </row>
    <row r="623" spans="1:2" ht="16.149999999999999" customHeight="1" x14ac:dyDescent="0.25">
      <c r="A623" s="41">
        <v>42347</v>
      </c>
      <c r="B623" s="42">
        <v>5.5E-2</v>
      </c>
    </row>
    <row r="624" spans="1:2" ht="16.149999999999999" customHeight="1" x14ac:dyDescent="0.25">
      <c r="A624" s="43">
        <v>42345</v>
      </c>
      <c r="B624" s="44">
        <v>5.5E-2</v>
      </c>
    </row>
    <row r="625" spans="1:2" ht="16.149999999999999" customHeight="1" x14ac:dyDescent="0.25">
      <c r="A625" s="41">
        <v>42342</v>
      </c>
      <c r="B625" s="42">
        <v>5.5E-2</v>
      </c>
    </row>
    <row r="626" spans="1:2" ht="16.149999999999999" customHeight="1" x14ac:dyDescent="0.25">
      <c r="A626" s="43">
        <v>42341</v>
      </c>
      <c r="B626" s="44">
        <v>5.5E-2</v>
      </c>
    </row>
    <row r="627" spans="1:2" ht="16.149999999999999" customHeight="1" x14ac:dyDescent="0.25">
      <c r="A627" s="41">
        <v>42340</v>
      </c>
      <c r="B627" s="42">
        <v>5.5E-2</v>
      </c>
    </row>
    <row r="628" spans="1:2" ht="16.149999999999999" customHeight="1" x14ac:dyDescent="0.25">
      <c r="A628" s="43">
        <v>42339</v>
      </c>
      <c r="B628" s="44">
        <v>5.5E-2</v>
      </c>
    </row>
    <row r="629" spans="1:2" ht="16.149999999999999" customHeight="1" x14ac:dyDescent="0.25">
      <c r="A629" s="41">
        <v>42338</v>
      </c>
      <c r="B629" s="42">
        <v>5.5E-2</v>
      </c>
    </row>
    <row r="630" spans="1:2" ht="16.149999999999999" customHeight="1" x14ac:dyDescent="0.25">
      <c r="A630" s="43">
        <v>42335</v>
      </c>
      <c r="B630" s="44">
        <v>5.2499999999999998E-2</v>
      </c>
    </row>
    <row r="631" spans="1:2" ht="16.149999999999999" customHeight="1" x14ac:dyDescent="0.25">
      <c r="A631" s="41">
        <v>42334</v>
      </c>
      <c r="B631" s="42">
        <v>5.2499999999999998E-2</v>
      </c>
    </row>
    <row r="632" spans="1:2" ht="16.149999999999999" customHeight="1" x14ac:dyDescent="0.25">
      <c r="A632" s="43">
        <v>42333</v>
      </c>
      <c r="B632" s="44">
        <v>5.2499999999999998E-2</v>
      </c>
    </row>
    <row r="633" spans="1:2" ht="16.149999999999999" customHeight="1" x14ac:dyDescent="0.25">
      <c r="A633" s="41">
        <v>42332</v>
      </c>
      <c r="B633" s="42">
        <v>5.2499999999999998E-2</v>
      </c>
    </row>
    <row r="634" spans="1:2" ht="16.149999999999999" customHeight="1" x14ac:dyDescent="0.25">
      <c r="A634" s="43">
        <v>42331</v>
      </c>
      <c r="B634" s="44">
        <v>5.2499999999999998E-2</v>
      </c>
    </row>
    <row r="635" spans="1:2" ht="16.149999999999999" customHeight="1" x14ac:dyDescent="0.25">
      <c r="A635" s="41">
        <v>42328</v>
      </c>
      <c r="B635" s="42">
        <v>5.2499999999999998E-2</v>
      </c>
    </row>
    <row r="636" spans="1:2" ht="16.149999999999999" customHeight="1" x14ac:dyDescent="0.25">
      <c r="A636" s="43">
        <v>42327</v>
      </c>
      <c r="B636" s="44">
        <v>5.2499999999999998E-2</v>
      </c>
    </row>
    <row r="637" spans="1:2" ht="16.149999999999999" customHeight="1" x14ac:dyDescent="0.25">
      <c r="A637" s="41">
        <v>42326</v>
      </c>
      <c r="B637" s="42">
        <v>5.2499999999999998E-2</v>
      </c>
    </row>
    <row r="638" spans="1:2" ht="16.149999999999999" customHeight="1" x14ac:dyDescent="0.25">
      <c r="A638" s="43">
        <v>42325</v>
      </c>
      <c r="B638" s="44">
        <v>5.2499999999999998E-2</v>
      </c>
    </row>
    <row r="639" spans="1:2" ht="16.149999999999999" customHeight="1" x14ac:dyDescent="0.25">
      <c r="A639" s="41">
        <v>42321</v>
      </c>
      <c r="B639" s="42">
        <v>5.2499999999999998E-2</v>
      </c>
    </row>
    <row r="640" spans="1:2" ht="16.149999999999999" customHeight="1" x14ac:dyDescent="0.25">
      <c r="A640" s="43">
        <v>42320</v>
      </c>
      <c r="B640" s="44">
        <v>5.2499999999999998E-2</v>
      </c>
    </row>
    <row r="641" spans="1:2" ht="16.149999999999999" customHeight="1" x14ac:dyDescent="0.25">
      <c r="A641" s="41">
        <v>42319</v>
      </c>
      <c r="B641" s="42">
        <v>5.2499999999999998E-2</v>
      </c>
    </row>
    <row r="642" spans="1:2" ht="16.149999999999999" customHeight="1" x14ac:dyDescent="0.25">
      <c r="A642" s="43">
        <v>42318</v>
      </c>
      <c r="B642" s="44">
        <v>5.2499999999999998E-2</v>
      </c>
    </row>
    <row r="643" spans="1:2" ht="16.149999999999999" customHeight="1" x14ac:dyDescent="0.25">
      <c r="A643" s="41">
        <v>42317</v>
      </c>
      <c r="B643" s="42">
        <v>5.2499999999999998E-2</v>
      </c>
    </row>
    <row r="644" spans="1:2" ht="16.149999999999999" customHeight="1" x14ac:dyDescent="0.25">
      <c r="A644" s="43">
        <v>42314</v>
      </c>
      <c r="B644" s="44">
        <v>5.2499999999999998E-2</v>
      </c>
    </row>
    <row r="645" spans="1:2" ht="16.149999999999999" customHeight="1" x14ac:dyDescent="0.25">
      <c r="A645" s="41">
        <v>42313</v>
      </c>
      <c r="B645" s="42">
        <v>5.2499999999999998E-2</v>
      </c>
    </row>
    <row r="646" spans="1:2" ht="16.149999999999999" customHeight="1" x14ac:dyDescent="0.25">
      <c r="A646" s="43">
        <v>42312</v>
      </c>
      <c r="B646" s="44">
        <v>5.2499999999999998E-2</v>
      </c>
    </row>
    <row r="647" spans="1:2" ht="16.149999999999999" customHeight="1" x14ac:dyDescent="0.25">
      <c r="A647" s="41">
        <v>42311</v>
      </c>
      <c r="B647" s="42">
        <v>5.2499999999999998E-2</v>
      </c>
    </row>
    <row r="648" spans="1:2" ht="16.149999999999999" customHeight="1" x14ac:dyDescent="0.25">
      <c r="A648" s="43">
        <v>42307</v>
      </c>
      <c r="B648" s="44">
        <v>4.7500000000000001E-2</v>
      </c>
    </row>
    <row r="649" spans="1:2" ht="16.149999999999999" customHeight="1" x14ac:dyDescent="0.25">
      <c r="A649" s="41">
        <v>42306</v>
      </c>
      <c r="B649" s="42">
        <v>4.7500000000000001E-2</v>
      </c>
    </row>
    <row r="650" spans="1:2" ht="16.149999999999999" customHeight="1" x14ac:dyDescent="0.25">
      <c r="A650" s="43">
        <v>42305</v>
      </c>
      <c r="B650" s="44">
        <v>4.7500000000000001E-2</v>
      </c>
    </row>
    <row r="651" spans="1:2" ht="16.149999999999999" customHeight="1" x14ac:dyDescent="0.25">
      <c r="A651" s="41">
        <v>42304</v>
      </c>
      <c r="B651" s="42">
        <v>4.7500000000000001E-2</v>
      </c>
    </row>
    <row r="652" spans="1:2" ht="16.149999999999999" customHeight="1" x14ac:dyDescent="0.25">
      <c r="A652" s="43">
        <v>42303</v>
      </c>
      <c r="B652" s="44">
        <v>4.7500000000000001E-2</v>
      </c>
    </row>
    <row r="653" spans="1:2" ht="16.149999999999999" customHeight="1" x14ac:dyDescent="0.25">
      <c r="A653" s="41">
        <v>42300</v>
      </c>
      <c r="B653" s="42">
        <v>4.7500000000000001E-2</v>
      </c>
    </row>
    <row r="654" spans="1:2" ht="16.149999999999999" customHeight="1" x14ac:dyDescent="0.25">
      <c r="A654" s="43">
        <v>42299</v>
      </c>
      <c r="B654" s="44">
        <v>4.7500000000000001E-2</v>
      </c>
    </row>
    <row r="655" spans="1:2" ht="16.149999999999999" customHeight="1" x14ac:dyDescent="0.25">
      <c r="A655" s="41">
        <v>42298</v>
      </c>
      <c r="B655" s="42">
        <v>4.7500000000000001E-2</v>
      </c>
    </row>
    <row r="656" spans="1:2" ht="16.149999999999999" customHeight="1" x14ac:dyDescent="0.25">
      <c r="A656" s="43">
        <v>42297</v>
      </c>
      <c r="B656" s="44">
        <v>4.7500000000000001E-2</v>
      </c>
    </row>
    <row r="657" spans="1:2" ht="16.149999999999999" customHeight="1" x14ac:dyDescent="0.25">
      <c r="A657" s="41">
        <v>42296</v>
      </c>
      <c r="B657" s="42">
        <v>4.7500000000000001E-2</v>
      </c>
    </row>
    <row r="658" spans="1:2" ht="16.149999999999999" customHeight="1" x14ac:dyDescent="0.25">
      <c r="A658" s="43">
        <v>42293</v>
      </c>
      <c r="B658" s="44">
        <v>4.7500000000000001E-2</v>
      </c>
    </row>
    <row r="659" spans="1:2" ht="16.149999999999999" customHeight="1" x14ac:dyDescent="0.25">
      <c r="A659" s="41">
        <v>42292</v>
      </c>
      <c r="B659" s="42">
        <v>4.7500000000000001E-2</v>
      </c>
    </row>
    <row r="660" spans="1:2" ht="16.149999999999999" customHeight="1" x14ac:dyDescent="0.25">
      <c r="A660" s="43">
        <v>42291</v>
      </c>
      <c r="B660" s="44">
        <v>4.7500000000000001E-2</v>
      </c>
    </row>
    <row r="661" spans="1:2" ht="16.149999999999999" customHeight="1" x14ac:dyDescent="0.25">
      <c r="A661" s="41">
        <v>42290</v>
      </c>
      <c r="B661" s="42">
        <v>4.7500000000000001E-2</v>
      </c>
    </row>
    <row r="662" spans="1:2" ht="16.149999999999999" customHeight="1" x14ac:dyDescent="0.25">
      <c r="A662" s="43">
        <v>42286</v>
      </c>
      <c r="B662" s="44">
        <v>4.7500000000000001E-2</v>
      </c>
    </row>
    <row r="663" spans="1:2" ht="16.149999999999999" customHeight="1" x14ac:dyDescent="0.25">
      <c r="A663" s="41">
        <v>42285</v>
      </c>
      <c r="B663" s="42">
        <v>4.7500000000000001E-2</v>
      </c>
    </row>
    <row r="664" spans="1:2" ht="16.149999999999999" customHeight="1" x14ac:dyDescent="0.25">
      <c r="A664" s="43">
        <v>42284</v>
      </c>
      <c r="B664" s="44">
        <v>4.7500000000000001E-2</v>
      </c>
    </row>
    <row r="665" spans="1:2" ht="16.149999999999999" customHeight="1" x14ac:dyDescent="0.25">
      <c r="A665" s="41">
        <v>42283</v>
      </c>
      <c r="B665" s="42">
        <v>4.7500000000000001E-2</v>
      </c>
    </row>
    <row r="666" spans="1:2" ht="16.149999999999999" customHeight="1" x14ac:dyDescent="0.25">
      <c r="A666" s="43">
        <v>42282</v>
      </c>
      <c r="B666" s="44">
        <v>4.7500000000000001E-2</v>
      </c>
    </row>
    <row r="667" spans="1:2" ht="16.149999999999999" customHeight="1" x14ac:dyDescent="0.25">
      <c r="A667" s="41">
        <v>42279</v>
      </c>
      <c r="B667" s="42">
        <v>4.7500000000000001E-2</v>
      </c>
    </row>
    <row r="668" spans="1:2" ht="16.149999999999999" customHeight="1" x14ac:dyDescent="0.25">
      <c r="A668" s="43">
        <v>42278</v>
      </c>
      <c r="B668" s="44">
        <v>4.7500000000000001E-2</v>
      </c>
    </row>
    <row r="669" spans="1:2" ht="16.149999999999999" customHeight="1" x14ac:dyDescent="0.25">
      <c r="A669" s="41">
        <v>42277</v>
      </c>
      <c r="B669" s="42">
        <v>4.7500000000000001E-2</v>
      </c>
    </row>
    <row r="670" spans="1:2" ht="16.149999999999999" customHeight="1" x14ac:dyDescent="0.25">
      <c r="A670" s="43">
        <v>42276</v>
      </c>
      <c r="B670" s="44">
        <v>4.7500000000000001E-2</v>
      </c>
    </row>
    <row r="671" spans="1:2" ht="16.149999999999999" customHeight="1" x14ac:dyDescent="0.25">
      <c r="A671" s="41">
        <v>42275</v>
      </c>
      <c r="B671" s="42">
        <v>4.7500000000000001E-2</v>
      </c>
    </row>
    <row r="672" spans="1:2" ht="16.149999999999999" customHeight="1" x14ac:dyDescent="0.25">
      <c r="A672" s="43">
        <v>42272</v>
      </c>
      <c r="B672" s="44">
        <v>4.4999999999999998E-2</v>
      </c>
    </row>
    <row r="673" spans="1:2" ht="16.149999999999999" customHeight="1" x14ac:dyDescent="0.25">
      <c r="A673" s="41">
        <v>42271</v>
      </c>
      <c r="B673" s="42">
        <v>4.4999999999999998E-2</v>
      </c>
    </row>
    <row r="674" spans="1:2" ht="16.149999999999999" customHeight="1" x14ac:dyDescent="0.25">
      <c r="A674" s="43">
        <v>42270</v>
      </c>
      <c r="B674" s="44">
        <v>4.4999999999999998E-2</v>
      </c>
    </row>
    <row r="675" spans="1:2" ht="16.149999999999999" customHeight="1" x14ac:dyDescent="0.25">
      <c r="A675" s="41">
        <v>42269</v>
      </c>
      <c r="B675" s="42">
        <v>4.4999999999999998E-2</v>
      </c>
    </row>
    <row r="676" spans="1:2" ht="16.149999999999999" customHeight="1" x14ac:dyDescent="0.25">
      <c r="A676" s="43">
        <v>42268</v>
      </c>
      <c r="B676" s="44">
        <v>4.4999999999999998E-2</v>
      </c>
    </row>
    <row r="677" spans="1:2" ht="16.149999999999999" customHeight="1" x14ac:dyDescent="0.25">
      <c r="A677" s="41">
        <v>42265</v>
      </c>
      <c r="B677" s="42">
        <v>4.4999999999999998E-2</v>
      </c>
    </row>
    <row r="678" spans="1:2" ht="16.149999999999999" customHeight="1" x14ac:dyDescent="0.25">
      <c r="A678" s="43">
        <v>42264</v>
      </c>
      <c r="B678" s="44">
        <v>4.4999999999999998E-2</v>
      </c>
    </row>
    <row r="679" spans="1:2" ht="16.149999999999999" customHeight="1" x14ac:dyDescent="0.25">
      <c r="A679" s="41">
        <v>42263</v>
      </c>
      <c r="B679" s="42">
        <v>4.4999999999999998E-2</v>
      </c>
    </row>
    <row r="680" spans="1:2" ht="16.149999999999999" customHeight="1" x14ac:dyDescent="0.25">
      <c r="A680" s="43">
        <v>42262</v>
      </c>
      <c r="B680" s="44">
        <v>4.4999999999999998E-2</v>
      </c>
    </row>
    <row r="681" spans="1:2" ht="16.149999999999999" customHeight="1" x14ac:dyDescent="0.25">
      <c r="A681" s="41">
        <v>42261</v>
      </c>
      <c r="B681" s="42">
        <v>4.4999999999999998E-2</v>
      </c>
    </row>
    <row r="682" spans="1:2" ht="16.149999999999999" customHeight="1" x14ac:dyDescent="0.25">
      <c r="A682" s="43">
        <v>42258</v>
      </c>
      <c r="B682" s="44">
        <v>4.4999999999999998E-2</v>
      </c>
    </row>
    <row r="683" spans="1:2" ht="16.149999999999999" customHeight="1" x14ac:dyDescent="0.25">
      <c r="A683" s="41">
        <v>42257</v>
      </c>
      <c r="B683" s="42">
        <v>4.4999999999999998E-2</v>
      </c>
    </row>
    <row r="684" spans="1:2" ht="16.149999999999999" customHeight="1" x14ac:dyDescent="0.25">
      <c r="A684" s="43">
        <v>42256</v>
      </c>
      <c r="B684" s="44">
        <v>4.4999999999999998E-2</v>
      </c>
    </row>
    <row r="685" spans="1:2" ht="16.149999999999999" customHeight="1" x14ac:dyDescent="0.25">
      <c r="A685" s="41">
        <v>42255</v>
      </c>
      <c r="B685" s="42">
        <v>4.4999999999999998E-2</v>
      </c>
    </row>
    <row r="686" spans="1:2" ht="16.149999999999999" customHeight="1" x14ac:dyDescent="0.25">
      <c r="A686" s="43">
        <v>42254</v>
      </c>
      <c r="B686" s="44">
        <v>4.4999999999999998E-2</v>
      </c>
    </row>
    <row r="687" spans="1:2" ht="16.149999999999999" customHeight="1" x14ac:dyDescent="0.25">
      <c r="A687" s="41">
        <v>42251</v>
      </c>
      <c r="B687" s="42">
        <v>4.4999999999999998E-2</v>
      </c>
    </row>
    <row r="688" spans="1:2" ht="16.149999999999999" customHeight="1" x14ac:dyDescent="0.25">
      <c r="A688" s="43">
        <v>42250</v>
      </c>
      <c r="B688" s="44">
        <v>4.4999999999999998E-2</v>
      </c>
    </row>
    <row r="689" spans="1:2" ht="16.149999999999999" customHeight="1" x14ac:dyDescent="0.25">
      <c r="A689" s="41">
        <v>42249</v>
      </c>
      <c r="B689" s="42">
        <v>4.4999999999999998E-2</v>
      </c>
    </row>
    <row r="690" spans="1:2" ht="16.149999999999999" customHeight="1" x14ac:dyDescent="0.25">
      <c r="A690" s="43">
        <v>42248</v>
      </c>
      <c r="B690" s="44">
        <v>4.4999999999999998E-2</v>
      </c>
    </row>
    <row r="691" spans="1:2" ht="16.149999999999999" customHeight="1" x14ac:dyDescent="0.25">
      <c r="A691" s="41">
        <v>42247</v>
      </c>
      <c r="B691" s="42">
        <v>4.4999999999999998E-2</v>
      </c>
    </row>
    <row r="692" spans="1:2" ht="16.149999999999999" customHeight="1" x14ac:dyDescent="0.25">
      <c r="A692" s="43">
        <v>42244</v>
      </c>
      <c r="B692" s="44">
        <v>4.4999999999999998E-2</v>
      </c>
    </row>
    <row r="693" spans="1:2" ht="16.149999999999999" customHeight="1" x14ac:dyDescent="0.25">
      <c r="A693" s="41">
        <v>42243</v>
      </c>
      <c r="B693" s="42">
        <v>4.4999999999999998E-2</v>
      </c>
    </row>
    <row r="694" spans="1:2" ht="16.149999999999999" customHeight="1" x14ac:dyDescent="0.25">
      <c r="A694" s="43">
        <v>42242</v>
      </c>
      <c r="B694" s="44">
        <v>4.4999999999999998E-2</v>
      </c>
    </row>
    <row r="695" spans="1:2" ht="16.149999999999999" customHeight="1" x14ac:dyDescent="0.25">
      <c r="A695" s="41">
        <v>42241</v>
      </c>
      <c r="B695" s="42">
        <v>4.4999999999999998E-2</v>
      </c>
    </row>
    <row r="696" spans="1:2" ht="16.149999999999999" customHeight="1" x14ac:dyDescent="0.25">
      <c r="A696" s="43">
        <v>42240</v>
      </c>
      <c r="B696" s="44">
        <v>4.4999999999999998E-2</v>
      </c>
    </row>
    <row r="697" spans="1:2" ht="16.149999999999999" customHeight="1" x14ac:dyDescent="0.25">
      <c r="A697" s="41">
        <v>42237</v>
      </c>
      <c r="B697" s="42">
        <v>4.4999999999999998E-2</v>
      </c>
    </row>
    <row r="698" spans="1:2" ht="16.149999999999999" customHeight="1" x14ac:dyDescent="0.25">
      <c r="A698" s="43">
        <v>42236</v>
      </c>
      <c r="B698" s="44">
        <v>4.4999999999999998E-2</v>
      </c>
    </row>
    <row r="699" spans="1:2" ht="16.149999999999999" customHeight="1" x14ac:dyDescent="0.25">
      <c r="A699" s="41">
        <v>42235</v>
      </c>
      <c r="B699" s="42">
        <v>4.4999999999999998E-2</v>
      </c>
    </row>
    <row r="700" spans="1:2" ht="16.149999999999999" customHeight="1" x14ac:dyDescent="0.25">
      <c r="A700" s="43">
        <v>42234</v>
      </c>
      <c r="B700" s="44">
        <v>4.4999999999999998E-2</v>
      </c>
    </row>
    <row r="701" spans="1:2" ht="16.149999999999999" customHeight="1" x14ac:dyDescent="0.25">
      <c r="A701" s="41">
        <v>42230</v>
      </c>
      <c r="B701" s="42">
        <v>4.4999999999999998E-2</v>
      </c>
    </row>
    <row r="702" spans="1:2" ht="16.149999999999999" customHeight="1" x14ac:dyDescent="0.25">
      <c r="A702" s="43">
        <v>42229</v>
      </c>
      <c r="B702" s="44">
        <v>4.4999999999999998E-2</v>
      </c>
    </row>
    <row r="703" spans="1:2" ht="16.149999999999999" customHeight="1" x14ac:dyDescent="0.25">
      <c r="A703" s="41">
        <v>42228</v>
      </c>
      <c r="B703" s="42">
        <v>4.4999999999999998E-2</v>
      </c>
    </row>
    <row r="704" spans="1:2" ht="16.149999999999999" customHeight="1" x14ac:dyDescent="0.25">
      <c r="A704" s="43">
        <v>42227</v>
      </c>
      <c r="B704" s="44">
        <v>4.4999999999999998E-2</v>
      </c>
    </row>
    <row r="705" spans="1:2" ht="16.149999999999999" customHeight="1" x14ac:dyDescent="0.25">
      <c r="A705" s="41">
        <v>42226</v>
      </c>
      <c r="B705" s="42">
        <v>4.4999999999999998E-2</v>
      </c>
    </row>
    <row r="706" spans="1:2" ht="16.149999999999999" customHeight="1" x14ac:dyDescent="0.25">
      <c r="A706" s="43">
        <v>42222</v>
      </c>
      <c r="B706" s="44">
        <v>4.4999999999999998E-2</v>
      </c>
    </row>
    <row r="707" spans="1:2" ht="16.149999999999999" customHeight="1" x14ac:dyDescent="0.25">
      <c r="A707" s="41">
        <v>42221</v>
      </c>
      <c r="B707" s="42">
        <v>4.4999999999999998E-2</v>
      </c>
    </row>
    <row r="708" spans="1:2" ht="16.149999999999999" customHeight="1" x14ac:dyDescent="0.25">
      <c r="A708" s="43">
        <v>42220</v>
      </c>
      <c r="B708" s="44">
        <v>4.4999999999999998E-2</v>
      </c>
    </row>
    <row r="709" spans="1:2" ht="16.149999999999999" customHeight="1" x14ac:dyDescent="0.25">
      <c r="A709" s="41">
        <v>42219</v>
      </c>
      <c r="B709" s="42">
        <v>4.4999999999999998E-2</v>
      </c>
    </row>
    <row r="710" spans="1:2" ht="16.149999999999999" customHeight="1" x14ac:dyDescent="0.25">
      <c r="A710" s="43">
        <v>42216</v>
      </c>
      <c r="B710" s="44">
        <v>4.4999999999999998E-2</v>
      </c>
    </row>
    <row r="711" spans="1:2" ht="16.149999999999999" customHeight="1" x14ac:dyDescent="0.25">
      <c r="A711" s="41">
        <v>42215</v>
      </c>
      <c r="B711" s="42">
        <v>4.4999999999999998E-2</v>
      </c>
    </row>
    <row r="712" spans="1:2" ht="16.149999999999999" customHeight="1" x14ac:dyDescent="0.25">
      <c r="A712" s="43">
        <v>42214</v>
      </c>
      <c r="B712" s="44">
        <v>4.4999999999999998E-2</v>
      </c>
    </row>
    <row r="713" spans="1:2" ht="16.149999999999999" customHeight="1" x14ac:dyDescent="0.25">
      <c r="A713" s="41">
        <v>42213</v>
      </c>
      <c r="B713" s="42">
        <v>4.4999999999999998E-2</v>
      </c>
    </row>
    <row r="714" spans="1:2" ht="16.149999999999999" customHeight="1" x14ac:dyDescent="0.25">
      <c r="A714" s="43">
        <v>42212</v>
      </c>
      <c r="B714" s="44">
        <v>4.4999999999999998E-2</v>
      </c>
    </row>
    <row r="715" spans="1:2" ht="16.149999999999999" customHeight="1" x14ac:dyDescent="0.25">
      <c r="A715" s="41">
        <v>42209</v>
      </c>
      <c r="B715" s="42">
        <v>4.4999999999999998E-2</v>
      </c>
    </row>
    <row r="716" spans="1:2" ht="16.149999999999999" customHeight="1" x14ac:dyDescent="0.25">
      <c r="A716" s="43">
        <v>42208</v>
      </c>
      <c r="B716" s="44">
        <v>4.4999999999999998E-2</v>
      </c>
    </row>
    <row r="717" spans="1:2" ht="16.149999999999999" customHeight="1" x14ac:dyDescent="0.25">
      <c r="A717" s="41">
        <v>42207</v>
      </c>
      <c r="B717" s="42">
        <v>4.4999999999999998E-2</v>
      </c>
    </row>
    <row r="718" spans="1:2" ht="16.149999999999999" customHeight="1" x14ac:dyDescent="0.25">
      <c r="A718" s="43">
        <v>42206</v>
      </c>
      <c r="B718" s="44">
        <v>4.4999999999999998E-2</v>
      </c>
    </row>
    <row r="719" spans="1:2" ht="16.149999999999999" customHeight="1" x14ac:dyDescent="0.25">
      <c r="A719" s="41">
        <v>42202</v>
      </c>
      <c r="B719" s="42">
        <v>4.4999999999999998E-2</v>
      </c>
    </row>
    <row r="720" spans="1:2" ht="16.149999999999999" customHeight="1" x14ac:dyDescent="0.25">
      <c r="A720" s="43">
        <v>42201</v>
      </c>
      <c r="B720" s="44">
        <v>4.4999999999999998E-2</v>
      </c>
    </row>
    <row r="721" spans="1:2" ht="16.149999999999999" customHeight="1" x14ac:dyDescent="0.25">
      <c r="A721" s="41">
        <v>42200</v>
      </c>
      <c r="B721" s="42">
        <v>4.4999999999999998E-2</v>
      </c>
    </row>
    <row r="722" spans="1:2" ht="16.149999999999999" customHeight="1" x14ac:dyDescent="0.25">
      <c r="A722" s="43">
        <v>42199</v>
      </c>
      <c r="B722" s="44">
        <v>4.4999999999999998E-2</v>
      </c>
    </row>
    <row r="723" spans="1:2" ht="16.149999999999999" customHeight="1" x14ac:dyDescent="0.25">
      <c r="A723" s="41">
        <v>42198</v>
      </c>
      <c r="B723" s="42">
        <v>4.4999999999999998E-2</v>
      </c>
    </row>
    <row r="724" spans="1:2" ht="16.149999999999999" customHeight="1" x14ac:dyDescent="0.25">
      <c r="A724" s="43">
        <v>42195</v>
      </c>
      <c r="B724" s="44">
        <v>4.4999999999999998E-2</v>
      </c>
    </row>
    <row r="725" spans="1:2" ht="16.149999999999999" customHeight="1" x14ac:dyDescent="0.25">
      <c r="A725" s="41">
        <v>42194</v>
      </c>
      <c r="B725" s="42">
        <v>4.4999999999999998E-2</v>
      </c>
    </row>
    <row r="726" spans="1:2" ht="16.149999999999999" customHeight="1" x14ac:dyDescent="0.25">
      <c r="A726" s="43">
        <v>42193</v>
      </c>
      <c r="B726" s="44">
        <v>4.4999999999999998E-2</v>
      </c>
    </row>
    <row r="727" spans="1:2" ht="16.149999999999999" customHeight="1" x14ac:dyDescent="0.25">
      <c r="A727" s="41">
        <v>42192</v>
      </c>
      <c r="B727" s="42">
        <v>4.4999999999999998E-2</v>
      </c>
    </row>
    <row r="728" spans="1:2" ht="16.149999999999999" customHeight="1" x14ac:dyDescent="0.25">
      <c r="A728" s="43">
        <v>42191</v>
      </c>
      <c r="B728" s="44">
        <v>4.4999999999999998E-2</v>
      </c>
    </row>
    <row r="729" spans="1:2" ht="16.149999999999999" customHeight="1" x14ac:dyDescent="0.25">
      <c r="A729" s="41">
        <v>42188</v>
      </c>
      <c r="B729" s="42">
        <v>4.4999999999999998E-2</v>
      </c>
    </row>
    <row r="730" spans="1:2" ht="16.149999999999999" customHeight="1" x14ac:dyDescent="0.25">
      <c r="A730" s="43">
        <v>42187</v>
      </c>
      <c r="B730" s="44">
        <v>4.4999999999999998E-2</v>
      </c>
    </row>
    <row r="731" spans="1:2" ht="16.149999999999999" customHeight="1" x14ac:dyDescent="0.25">
      <c r="A731" s="41">
        <v>42186</v>
      </c>
      <c r="B731" s="42">
        <v>4.4999999999999998E-2</v>
      </c>
    </row>
    <row r="732" spans="1:2" ht="16.149999999999999" customHeight="1" x14ac:dyDescent="0.25">
      <c r="A732" s="43">
        <v>42185</v>
      </c>
      <c r="B732" s="44">
        <v>4.4999999999999998E-2</v>
      </c>
    </row>
    <row r="733" spans="1:2" ht="16.149999999999999" customHeight="1" x14ac:dyDescent="0.25">
      <c r="A733" s="41">
        <v>42181</v>
      </c>
      <c r="B733" s="42">
        <v>4.4999999999999998E-2</v>
      </c>
    </row>
    <row r="734" spans="1:2" ht="16.149999999999999" customHeight="1" x14ac:dyDescent="0.25">
      <c r="A734" s="43">
        <v>42180</v>
      </c>
      <c r="B734" s="44">
        <v>4.4999999999999998E-2</v>
      </c>
    </row>
    <row r="735" spans="1:2" ht="16.149999999999999" customHeight="1" x14ac:dyDescent="0.25">
      <c r="A735" s="41">
        <v>42179</v>
      </c>
      <c r="B735" s="42">
        <v>4.4999999999999998E-2</v>
      </c>
    </row>
    <row r="736" spans="1:2" ht="16.149999999999999" customHeight="1" x14ac:dyDescent="0.25">
      <c r="A736" s="43">
        <v>42178</v>
      </c>
      <c r="B736" s="44">
        <v>4.4999999999999998E-2</v>
      </c>
    </row>
    <row r="737" spans="1:2" ht="16.149999999999999" customHeight="1" x14ac:dyDescent="0.25">
      <c r="A737" s="41">
        <v>42177</v>
      </c>
      <c r="B737" s="42">
        <v>4.4999999999999998E-2</v>
      </c>
    </row>
    <row r="738" spans="1:2" ht="16.149999999999999" customHeight="1" x14ac:dyDescent="0.25">
      <c r="A738" s="43">
        <v>42174</v>
      </c>
      <c r="B738" s="44">
        <v>4.4999999999999998E-2</v>
      </c>
    </row>
    <row r="739" spans="1:2" ht="16.149999999999999" customHeight="1" x14ac:dyDescent="0.25">
      <c r="A739" s="41">
        <v>42173</v>
      </c>
      <c r="B739" s="42">
        <v>4.4999999999999998E-2</v>
      </c>
    </row>
    <row r="740" spans="1:2" ht="16.149999999999999" customHeight="1" x14ac:dyDescent="0.25">
      <c r="A740" s="43">
        <v>42172</v>
      </c>
      <c r="B740" s="44">
        <v>4.4999999999999998E-2</v>
      </c>
    </row>
    <row r="741" spans="1:2" ht="16.149999999999999" customHeight="1" x14ac:dyDescent="0.25">
      <c r="A741" s="41">
        <v>42171</v>
      </c>
      <c r="B741" s="42">
        <v>4.4999999999999998E-2</v>
      </c>
    </row>
    <row r="742" spans="1:2" ht="16.149999999999999" customHeight="1" x14ac:dyDescent="0.25">
      <c r="A742" s="43">
        <v>42167</v>
      </c>
      <c r="B742" s="44">
        <v>4.4999999999999998E-2</v>
      </c>
    </row>
    <row r="743" spans="1:2" ht="16.149999999999999" customHeight="1" x14ac:dyDescent="0.25">
      <c r="A743" s="41">
        <v>42166</v>
      </c>
      <c r="B743" s="42">
        <v>4.4999999999999998E-2</v>
      </c>
    </row>
    <row r="744" spans="1:2" ht="16.149999999999999" customHeight="1" x14ac:dyDescent="0.25">
      <c r="A744" s="43">
        <v>42165</v>
      </c>
      <c r="B744" s="44">
        <v>4.4999999999999998E-2</v>
      </c>
    </row>
    <row r="745" spans="1:2" ht="16.149999999999999" customHeight="1" x14ac:dyDescent="0.25">
      <c r="A745" s="41">
        <v>42164</v>
      </c>
      <c r="B745" s="42">
        <v>4.4999999999999998E-2</v>
      </c>
    </row>
    <row r="746" spans="1:2" ht="16.149999999999999" customHeight="1" x14ac:dyDescent="0.25">
      <c r="A746" s="43">
        <v>42160</v>
      </c>
      <c r="B746" s="44">
        <v>4.4999999999999998E-2</v>
      </c>
    </row>
    <row r="747" spans="1:2" ht="16.149999999999999" customHeight="1" x14ac:dyDescent="0.25">
      <c r="A747" s="41">
        <v>42159</v>
      </c>
      <c r="B747" s="42">
        <v>4.4999999999999998E-2</v>
      </c>
    </row>
    <row r="748" spans="1:2" ht="16.149999999999999" customHeight="1" x14ac:dyDescent="0.25">
      <c r="A748" s="43">
        <v>42158</v>
      </c>
      <c r="B748" s="44">
        <v>4.4999999999999998E-2</v>
      </c>
    </row>
    <row r="749" spans="1:2" ht="16.149999999999999" customHeight="1" x14ac:dyDescent="0.25">
      <c r="A749" s="41">
        <v>42157</v>
      </c>
      <c r="B749" s="42">
        <v>4.4999999999999998E-2</v>
      </c>
    </row>
    <row r="750" spans="1:2" ht="16.149999999999999" customHeight="1" x14ac:dyDescent="0.25">
      <c r="A750" s="43">
        <v>42156</v>
      </c>
      <c r="B750" s="44">
        <v>4.4999999999999998E-2</v>
      </c>
    </row>
    <row r="751" spans="1:2" ht="16.149999999999999" customHeight="1" x14ac:dyDescent="0.25">
      <c r="A751" s="41">
        <v>42153</v>
      </c>
      <c r="B751" s="42">
        <v>4.4999999999999998E-2</v>
      </c>
    </row>
    <row r="752" spans="1:2" ht="16.149999999999999" customHeight="1" x14ac:dyDescent="0.25">
      <c r="A752" s="43">
        <v>42152</v>
      </c>
      <c r="B752" s="44">
        <v>4.4999999999999998E-2</v>
      </c>
    </row>
    <row r="753" spans="1:2" ht="16.149999999999999" customHeight="1" x14ac:dyDescent="0.25">
      <c r="A753" s="41">
        <v>42151</v>
      </c>
      <c r="B753" s="42">
        <v>4.4999999999999998E-2</v>
      </c>
    </row>
    <row r="754" spans="1:2" ht="16.149999999999999" customHeight="1" x14ac:dyDescent="0.25">
      <c r="A754" s="43">
        <v>42150</v>
      </c>
      <c r="B754" s="44">
        <v>4.4999999999999998E-2</v>
      </c>
    </row>
    <row r="755" spans="1:2" ht="16.149999999999999" customHeight="1" x14ac:dyDescent="0.25">
      <c r="A755" s="41">
        <v>42149</v>
      </c>
      <c r="B755" s="42">
        <v>4.4999999999999998E-2</v>
      </c>
    </row>
    <row r="756" spans="1:2" ht="16.149999999999999" customHeight="1" x14ac:dyDescent="0.25">
      <c r="A756" s="43">
        <v>42146</v>
      </c>
      <c r="B756" s="44">
        <v>4.4999999999999998E-2</v>
      </c>
    </row>
    <row r="757" spans="1:2" ht="16.149999999999999" customHeight="1" x14ac:dyDescent="0.25">
      <c r="A757" s="41">
        <v>42145</v>
      </c>
      <c r="B757" s="42">
        <v>4.4999999999999998E-2</v>
      </c>
    </row>
    <row r="758" spans="1:2" ht="16.149999999999999" customHeight="1" x14ac:dyDescent="0.25">
      <c r="A758" s="43">
        <v>42144</v>
      </c>
      <c r="B758" s="44">
        <v>4.4999999999999998E-2</v>
      </c>
    </row>
    <row r="759" spans="1:2" ht="16.149999999999999" customHeight="1" x14ac:dyDescent="0.25">
      <c r="A759" s="41">
        <v>42143</v>
      </c>
      <c r="B759" s="42">
        <v>4.4999999999999998E-2</v>
      </c>
    </row>
    <row r="760" spans="1:2" ht="16.149999999999999" customHeight="1" x14ac:dyDescent="0.25">
      <c r="A760" s="43">
        <v>42139</v>
      </c>
      <c r="B760" s="44">
        <v>4.4999999999999998E-2</v>
      </c>
    </row>
    <row r="761" spans="1:2" ht="16.149999999999999" customHeight="1" x14ac:dyDescent="0.25">
      <c r="A761" s="41">
        <v>42138</v>
      </c>
      <c r="B761" s="42">
        <v>4.4999999999999998E-2</v>
      </c>
    </row>
    <row r="762" spans="1:2" ht="16.149999999999999" customHeight="1" x14ac:dyDescent="0.25">
      <c r="A762" s="43">
        <v>42137</v>
      </c>
      <c r="B762" s="44">
        <v>4.4999999999999998E-2</v>
      </c>
    </row>
    <row r="763" spans="1:2" ht="16.149999999999999" customHeight="1" x14ac:dyDescent="0.25">
      <c r="A763" s="41">
        <v>42136</v>
      </c>
      <c r="B763" s="42">
        <v>4.4999999999999998E-2</v>
      </c>
    </row>
    <row r="764" spans="1:2" ht="16.149999999999999" customHeight="1" x14ac:dyDescent="0.25">
      <c r="A764" s="43">
        <v>42135</v>
      </c>
      <c r="B764" s="44">
        <v>4.4999999999999998E-2</v>
      </c>
    </row>
    <row r="765" spans="1:2" ht="16.149999999999999" customHeight="1" x14ac:dyDescent="0.25">
      <c r="A765" s="41">
        <v>42132</v>
      </c>
      <c r="B765" s="42">
        <v>4.4999999999999998E-2</v>
      </c>
    </row>
    <row r="766" spans="1:2" ht="16.149999999999999" customHeight="1" x14ac:dyDescent="0.25">
      <c r="A766" s="43">
        <v>42131</v>
      </c>
      <c r="B766" s="44">
        <v>4.4999999999999998E-2</v>
      </c>
    </row>
    <row r="767" spans="1:2" ht="16.149999999999999" customHeight="1" x14ac:dyDescent="0.25">
      <c r="A767" s="41">
        <v>42130</v>
      </c>
      <c r="B767" s="42">
        <v>4.4999999999999998E-2</v>
      </c>
    </row>
    <row r="768" spans="1:2" ht="16.149999999999999" customHeight="1" x14ac:dyDescent="0.25">
      <c r="A768" s="43">
        <v>42129</v>
      </c>
      <c r="B768" s="44">
        <v>4.4999999999999998E-2</v>
      </c>
    </row>
    <row r="769" spans="1:2" ht="16.149999999999999" customHeight="1" x14ac:dyDescent="0.25">
      <c r="A769" s="41">
        <v>42128</v>
      </c>
      <c r="B769" s="42">
        <v>4.4999999999999998E-2</v>
      </c>
    </row>
    <row r="770" spans="1:2" ht="16.149999999999999" customHeight="1" x14ac:dyDescent="0.25">
      <c r="A770" s="43">
        <v>42124</v>
      </c>
      <c r="B770" s="44">
        <v>4.4999999999999998E-2</v>
      </c>
    </row>
    <row r="771" spans="1:2" ht="16.149999999999999" customHeight="1" x14ac:dyDescent="0.25">
      <c r="A771" s="41">
        <v>42123</v>
      </c>
      <c r="B771" s="42">
        <v>4.4999999999999998E-2</v>
      </c>
    </row>
    <row r="772" spans="1:2" ht="16.149999999999999" customHeight="1" x14ac:dyDescent="0.25">
      <c r="A772" s="43">
        <v>42122</v>
      </c>
      <c r="B772" s="44">
        <v>4.4999999999999998E-2</v>
      </c>
    </row>
    <row r="773" spans="1:2" ht="16.149999999999999" customHeight="1" x14ac:dyDescent="0.25">
      <c r="A773" s="41">
        <v>42121</v>
      </c>
      <c r="B773" s="42">
        <v>4.4999999999999998E-2</v>
      </c>
    </row>
    <row r="774" spans="1:2" ht="16.149999999999999" customHeight="1" x14ac:dyDescent="0.25">
      <c r="A774" s="43">
        <v>42118</v>
      </c>
      <c r="B774" s="44">
        <v>4.4999999999999998E-2</v>
      </c>
    </row>
    <row r="775" spans="1:2" ht="16.149999999999999" customHeight="1" x14ac:dyDescent="0.25">
      <c r="A775" s="41">
        <v>42117</v>
      </c>
      <c r="B775" s="42">
        <v>4.4999999999999998E-2</v>
      </c>
    </row>
    <row r="776" spans="1:2" ht="16.149999999999999" customHeight="1" x14ac:dyDescent="0.25">
      <c r="A776" s="43">
        <v>42116</v>
      </c>
      <c r="B776" s="44">
        <v>4.4999999999999998E-2</v>
      </c>
    </row>
    <row r="777" spans="1:2" ht="16.149999999999999" customHeight="1" x14ac:dyDescent="0.25">
      <c r="A777" s="41">
        <v>42115</v>
      </c>
      <c r="B777" s="42">
        <v>4.4999999999999998E-2</v>
      </c>
    </row>
    <row r="778" spans="1:2" ht="16.149999999999999" customHeight="1" x14ac:dyDescent="0.25">
      <c r="A778" s="43">
        <v>42114</v>
      </c>
      <c r="B778" s="44">
        <v>4.4999999999999998E-2</v>
      </c>
    </row>
    <row r="779" spans="1:2" ht="16.149999999999999" customHeight="1" x14ac:dyDescent="0.25">
      <c r="A779" s="41">
        <v>42111</v>
      </c>
      <c r="B779" s="42">
        <v>4.4999999999999998E-2</v>
      </c>
    </row>
    <row r="780" spans="1:2" ht="16.149999999999999" customHeight="1" x14ac:dyDescent="0.25">
      <c r="A780" s="43">
        <v>42110</v>
      </c>
      <c r="B780" s="44">
        <v>4.4999999999999998E-2</v>
      </c>
    </row>
    <row r="781" spans="1:2" ht="16.149999999999999" customHeight="1" x14ac:dyDescent="0.25">
      <c r="A781" s="41">
        <v>42109</v>
      </c>
      <c r="B781" s="42">
        <v>4.4999999999999998E-2</v>
      </c>
    </row>
    <row r="782" spans="1:2" ht="16.149999999999999" customHeight="1" x14ac:dyDescent="0.25">
      <c r="A782" s="43">
        <v>42108</v>
      </c>
      <c r="B782" s="44">
        <v>4.4999999999999998E-2</v>
      </c>
    </row>
    <row r="783" spans="1:2" ht="16.149999999999999" customHeight="1" x14ac:dyDescent="0.25">
      <c r="A783" s="41">
        <v>42107</v>
      </c>
      <c r="B783" s="42">
        <v>4.4999999999999998E-2</v>
      </c>
    </row>
    <row r="784" spans="1:2" ht="16.149999999999999" customHeight="1" x14ac:dyDescent="0.25">
      <c r="A784" s="43">
        <v>42104</v>
      </c>
      <c r="B784" s="44">
        <v>4.4999999999999998E-2</v>
      </c>
    </row>
    <row r="785" spans="1:2" ht="16.149999999999999" customHeight="1" x14ac:dyDescent="0.25">
      <c r="A785" s="41">
        <v>42103</v>
      </c>
      <c r="B785" s="42">
        <v>4.4999999999999998E-2</v>
      </c>
    </row>
    <row r="786" spans="1:2" ht="16.149999999999999" customHeight="1" x14ac:dyDescent="0.25">
      <c r="A786" s="43">
        <v>42102</v>
      </c>
      <c r="B786" s="44">
        <v>4.4999999999999998E-2</v>
      </c>
    </row>
    <row r="787" spans="1:2" ht="16.149999999999999" customHeight="1" x14ac:dyDescent="0.25">
      <c r="A787" s="41">
        <v>42101</v>
      </c>
      <c r="B787" s="42">
        <v>4.4999999999999998E-2</v>
      </c>
    </row>
    <row r="788" spans="1:2" ht="16.149999999999999" customHeight="1" x14ac:dyDescent="0.25">
      <c r="A788" s="43">
        <v>42100</v>
      </c>
      <c r="B788" s="44">
        <v>4.4999999999999998E-2</v>
      </c>
    </row>
    <row r="789" spans="1:2" ht="16.149999999999999" customHeight="1" x14ac:dyDescent="0.25">
      <c r="A789" s="41">
        <v>42095</v>
      </c>
      <c r="B789" s="42">
        <v>4.4999999999999998E-2</v>
      </c>
    </row>
    <row r="790" spans="1:2" ht="16.149999999999999" customHeight="1" x14ac:dyDescent="0.25">
      <c r="A790" s="43">
        <v>42094</v>
      </c>
      <c r="B790" s="44">
        <v>4.4999999999999998E-2</v>
      </c>
    </row>
    <row r="791" spans="1:2" ht="16.149999999999999" customHeight="1" x14ac:dyDescent="0.25">
      <c r="A791" s="41">
        <v>42093</v>
      </c>
      <c r="B791" s="42">
        <v>4.4999999999999998E-2</v>
      </c>
    </row>
    <row r="792" spans="1:2" ht="16.149999999999999" customHeight="1" x14ac:dyDescent="0.25">
      <c r="A792" s="43">
        <v>42090</v>
      </c>
      <c r="B792" s="44">
        <v>4.4999999999999998E-2</v>
      </c>
    </row>
    <row r="793" spans="1:2" ht="16.149999999999999" customHeight="1" x14ac:dyDescent="0.25">
      <c r="A793" s="41">
        <v>42089</v>
      </c>
      <c r="B793" s="42">
        <v>4.4999999999999998E-2</v>
      </c>
    </row>
    <row r="794" spans="1:2" ht="16.149999999999999" customHeight="1" x14ac:dyDescent="0.25">
      <c r="A794" s="43">
        <v>42088</v>
      </c>
      <c r="B794" s="44">
        <v>4.4999999999999998E-2</v>
      </c>
    </row>
    <row r="795" spans="1:2" ht="16.149999999999999" customHeight="1" x14ac:dyDescent="0.25">
      <c r="A795" s="41">
        <v>42087</v>
      </c>
      <c r="B795" s="42">
        <v>4.4999999999999998E-2</v>
      </c>
    </row>
    <row r="796" spans="1:2" ht="16.149999999999999" customHeight="1" x14ac:dyDescent="0.25">
      <c r="A796" s="43">
        <v>42083</v>
      </c>
      <c r="B796" s="44">
        <v>4.4999999999999998E-2</v>
      </c>
    </row>
    <row r="797" spans="1:2" ht="16.149999999999999" customHeight="1" x14ac:dyDescent="0.25">
      <c r="A797" s="41">
        <v>42082</v>
      </c>
      <c r="B797" s="42">
        <v>4.4999999999999998E-2</v>
      </c>
    </row>
    <row r="798" spans="1:2" ht="16.149999999999999" customHeight="1" x14ac:dyDescent="0.25">
      <c r="A798" s="43">
        <v>42081</v>
      </c>
      <c r="B798" s="44">
        <v>4.4999999999999998E-2</v>
      </c>
    </row>
    <row r="799" spans="1:2" ht="16.149999999999999" customHeight="1" x14ac:dyDescent="0.25">
      <c r="A799" s="41">
        <v>42080</v>
      </c>
      <c r="B799" s="42">
        <v>4.4999999999999998E-2</v>
      </c>
    </row>
    <row r="800" spans="1:2" ht="16.149999999999999" customHeight="1" x14ac:dyDescent="0.25">
      <c r="A800" s="43">
        <v>42079</v>
      </c>
      <c r="B800" s="44">
        <v>4.4999999999999998E-2</v>
      </c>
    </row>
    <row r="801" spans="1:2" ht="16.149999999999999" customHeight="1" x14ac:dyDescent="0.25">
      <c r="A801" s="41">
        <v>42076</v>
      </c>
      <c r="B801" s="42">
        <v>4.4999999999999998E-2</v>
      </c>
    </row>
    <row r="802" spans="1:2" ht="16.149999999999999" customHeight="1" x14ac:dyDescent="0.25">
      <c r="A802" s="43">
        <v>42075</v>
      </c>
      <c r="B802" s="44">
        <v>4.4999999999999998E-2</v>
      </c>
    </row>
    <row r="803" spans="1:2" ht="16.149999999999999" customHeight="1" x14ac:dyDescent="0.25">
      <c r="A803" s="41">
        <v>42074</v>
      </c>
      <c r="B803" s="42">
        <v>4.4999999999999998E-2</v>
      </c>
    </row>
    <row r="804" spans="1:2" ht="16.149999999999999" customHeight="1" x14ac:dyDescent="0.25">
      <c r="A804" s="43">
        <v>42073</v>
      </c>
      <c r="B804" s="44">
        <v>4.4999999999999998E-2</v>
      </c>
    </row>
    <row r="805" spans="1:2" ht="16.149999999999999" customHeight="1" x14ac:dyDescent="0.25">
      <c r="A805" s="41">
        <v>42072</v>
      </c>
      <c r="B805" s="42">
        <v>4.4999999999999998E-2</v>
      </c>
    </row>
    <row r="806" spans="1:2" ht="16.149999999999999" customHeight="1" x14ac:dyDescent="0.25">
      <c r="A806" s="43">
        <v>42069</v>
      </c>
      <c r="B806" s="44">
        <v>4.4999999999999998E-2</v>
      </c>
    </row>
    <row r="807" spans="1:2" ht="16.149999999999999" customHeight="1" x14ac:dyDescent="0.25">
      <c r="A807" s="41">
        <v>42068</v>
      </c>
      <c r="B807" s="42">
        <v>4.4999999999999998E-2</v>
      </c>
    </row>
    <row r="808" spans="1:2" ht="16.149999999999999" customHeight="1" x14ac:dyDescent="0.25">
      <c r="A808" s="43">
        <v>42067</v>
      </c>
      <c r="B808" s="44">
        <v>4.4999999999999998E-2</v>
      </c>
    </row>
    <row r="809" spans="1:2" ht="16.149999999999999" customHeight="1" x14ac:dyDescent="0.25">
      <c r="A809" s="41">
        <v>42066</v>
      </c>
      <c r="B809" s="42">
        <v>4.4999999999999998E-2</v>
      </c>
    </row>
    <row r="810" spans="1:2" ht="16.149999999999999" customHeight="1" x14ac:dyDescent="0.25">
      <c r="A810" s="43">
        <v>42065</v>
      </c>
      <c r="B810" s="44">
        <v>4.4999999999999998E-2</v>
      </c>
    </row>
    <row r="811" spans="1:2" ht="16.149999999999999" customHeight="1" x14ac:dyDescent="0.25">
      <c r="A811" s="41">
        <v>42062</v>
      </c>
      <c r="B811" s="42">
        <v>4.4999999999999998E-2</v>
      </c>
    </row>
    <row r="812" spans="1:2" ht="16.149999999999999" customHeight="1" x14ac:dyDescent="0.25">
      <c r="A812" s="43">
        <v>42061</v>
      </c>
      <c r="B812" s="44">
        <v>4.4999999999999998E-2</v>
      </c>
    </row>
    <row r="813" spans="1:2" ht="16.149999999999999" customHeight="1" x14ac:dyDescent="0.25">
      <c r="A813" s="41">
        <v>42060</v>
      </c>
      <c r="B813" s="42">
        <v>4.4999999999999998E-2</v>
      </c>
    </row>
    <row r="814" spans="1:2" ht="16.149999999999999" customHeight="1" x14ac:dyDescent="0.25">
      <c r="A814" s="43">
        <v>42059</v>
      </c>
      <c r="B814" s="44">
        <v>4.4999999999999998E-2</v>
      </c>
    </row>
    <row r="815" spans="1:2" ht="16.149999999999999" customHeight="1" x14ac:dyDescent="0.25">
      <c r="A815" s="41">
        <v>42058</v>
      </c>
      <c r="B815" s="42">
        <v>4.4999999999999998E-2</v>
      </c>
    </row>
    <row r="816" spans="1:2" ht="16.149999999999999" customHeight="1" x14ac:dyDescent="0.25">
      <c r="A816" s="43">
        <v>42055</v>
      </c>
      <c r="B816" s="44">
        <v>4.4999999999999998E-2</v>
      </c>
    </row>
    <row r="817" spans="1:2" ht="16.149999999999999" customHeight="1" x14ac:dyDescent="0.25">
      <c r="A817" s="41">
        <v>42054</v>
      </c>
      <c r="B817" s="42">
        <v>4.4999999999999998E-2</v>
      </c>
    </row>
    <row r="818" spans="1:2" ht="16.149999999999999" customHeight="1" x14ac:dyDescent="0.25">
      <c r="A818" s="43">
        <v>42053</v>
      </c>
      <c r="B818" s="44">
        <v>4.4999999999999998E-2</v>
      </c>
    </row>
    <row r="819" spans="1:2" ht="16.149999999999999" customHeight="1" x14ac:dyDescent="0.25">
      <c r="A819" s="41">
        <v>42052</v>
      </c>
      <c r="B819" s="42">
        <v>4.4999999999999998E-2</v>
      </c>
    </row>
    <row r="820" spans="1:2" ht="16.149999999999999" customHeight="1" x14ac:dyDescent="0.25">
      <c r="A820" s="43">
        <v>42051</v>
      </c>
      <c r="B820" s="44">
        <v>4.4999999999999998E-2</v>
      </c>
    </row>
    <row r="821" spans="1:2" ht="16.149999999999999" customHeight="1" x14ac:dyDescent="0.25">
      <c r="A821" s="41">
        <v>42048</v>
      </c>
      <c r="B821" s="42">
        <v>4.4999999999999998E-2</v>
      </c>
    </row>
    <row r="822" spans="1:2" ht="16.149999999999999" customHeight="1" x14ac:dyDescent="0.25">
      <c r="A822" s="43">
        <v>42047</v>
      </c>
      <c r="B822" s="44">
        <v>4.4999999999999998E-2</v>
      </c>
    </row>
    <row r="823" spans="1:2" ht="16.149999999999999" customHeight="1" x14ac:dyDescent="0.25">
      <c r="A823" s="41">
        <v>42046</v>
      </c>
      <c r="B823" s="42">
        <v>4.4999999999999998E-2</v>
      </c>
    </row>
    <row r="824" spans="1:2" ht="16.149999999999999" customHeight="1" x14ac:dyDescent="0.25">
      <c r="A824" s="43">
        <v>42045</v>
      </c>
      <c r="B824" s="44">
        <v>4.4999999999999998E-2</v>
      </c>
    </row>
    <row r="825" spans="1:2" ht="16.149999999999999" customHeight="1" x14ac:dyDescent="0.25">
      <c r="A825" s="41">
        <v>42044</v>
      </c>
      <c r="B825" s="42">
        <v>4.4999999999999998E-2</v>
      </c>
    </row>
    <row r="826" spans="1:2" ht="16.149999999999999" customHeight="1" x14ac:dyDescent="0.25">
      <c r="A826" s="43">
        <v>42041</v>
      </c>
      <c r="B826" s="44">
        <v>4.4999999999999998E-2</v>
      </c>
    </row>
    <row r="827" spans="1:2" ht="16.149999999999999" customHeight="1" x14ac:dyDescent="0.25">
      <c r="A827" s="41">
        <v>42040</v>
      </c>
      <c r="B827" s="42">
        <v>4.4999999999999998E-2</v>
      </c>
    </row>
    <row r="828" spans="1:2" ht="16.149999999999999" customHeight="1" x14ac:dyDescent="0.25">
      <c r="A828" s="43">
        <v>42039</v>
      </c>
      <c r="B828" s="44">
        <v>4.4999999999999998E-2</v>
      </c>
    </row>
    <row r="829" spans="1:2" ht="16.149999999999999" customHeight="1" x14ac:dyDescent="0.25">
      <c r="A829" s="41">
        <v>42038</v>
      </c>
      <c r="B829" s="42">
        <v>4.4999999999999998E-2</v>
      </c>
    </row>
    <row r="830" spans="1:2" ht="16.149999999999999" customHeight="1" x14ac:dyDescent="0.25">
      <c r="A830" s="43">
        <v>42037</v>
      </c>
      <c r="B830" s="44">
        <v>4.4999999999999998E-2</v>
      </c>
    </row>
    <row r="831" spans="1:2" ht="16.149999999999999" customHeight="1" x14ac:dyDescent="0.25">
      <c r="A831" s="41">
        <v>42034</v>
      </c>
      <c r="B831" s="42">
        <v>4.4999999999999998E-2</v>
      </c>
    </row>
    <row r="832" spans="1:2" ht="16.149999999999999" customHeight="1" x14ac:dyDescent="0.25">
      <c r="A832" s="43">
        <v>42033</v>
      </c>
      <c r="B832" s="44">
        <v>4.4999999999999998E-2</v>
      </c>
    </row>
    <row r="833" spans="1:2" ht="16.149999999999999" customHeight="1" x14ac:dyDescent="0.25">
      <c r="A833" s="41">
        <v>42032</v>
      </c>
      <c r="B833" s="42">
        <v>4.4999999999999998E-2</v>
      </c>
    </row>
    <row r="834" spans="1:2" ht="16.149999999999999" customHeight="1" x14ac:dyDescent="0.25">
      <c r="A834" s="43">
        <v>42031</v>
      </c>
      <c r="B834" s="44">
        <v>4.4999999999999998E-2</v>
      </c>
    </row>
    <row r="835" spans="1:2" ht="16.149999999999999" customHeight="1" x14ac:dyDescent="0.25">
      <c r="A835" s="41">
        <v>42030</v>
      </c>
      <c r="B835" s="42">
        <v>4.4999999999999998E-2</v>
      </c>
    </row>
    <row r="836" spans="1:2" ht="16.149999999999999" customHeight="1" x14ac:dyDescent="0.25">
      <c r="A836" s="43">
        <v>42027</v>
      </c>
      <c r="B836" s="44">
        <v>4.4999999999999998E-2</v>
      </c>
    </row>
    <row r="837" spans="1:2" ht="16.149999999999999" customHeight="1" x14ac:dyDescent="0.25">
      <c r="A837" s="41">
        <v>42026</v>
      </c>
      <c r="B837" s="42">
        <v>4.4999999999999998E-2</v>
      </c>
    </row>
    <row r="838" spans="1:2" ht="16.149999999999999" customHeight="1" x14ac:dyDescent="0.25">
      <c r="A838" s="43">
        <v>42025</v>
      </c>
      <c r="B838" s="44">
        <v>4.4999999999999998E-2</v>
      </c>
    </row>
    <row r="839" spans="1:2" ht="16.149999999999999" customHeight="1" x14ac:dyDescent="0.25">
      <c r="A839" s="41">
        <v>42024</v>
      </c>
      <c r="B839" s="42">
        <v>4.4999999999999998E-2</v>
      </c>
    </row>
    <row r="840" spans="1:2" ht="16.149999999999999" customHeight="1" x14ac:dyDescent="0.25">
      <c r="A840" s="43">
        <v>42023</v>
      </c>
      <c r="B840" s="44">
        <v>4.4999999999999998E-2</v>
      </c>
    </row>
    <row r="841" spans="1:2" ht="16.149999999999999" customHeight="1" x14ac:dyDescent="0.25">
      <c r="A841" s="41">
        <v>42020</v>
      </c>
      <c r="B841" s="42">
        <v>4.4999999999999998E-2</v>
      </c>
    </row>
    <row r="842" spans="1:2" ht="16.149999999999999" customHeight="1" x14ac:dyDescent="0.25">
      <c r="A842" s="43">
        <v>42019</v>
      </c>
      <c r="B842" s="44">
        <v>4.4999999999999998E-2</v>
      </c>
    </row>
    <row r="843" spans="1:2" ht="16.149999999999999" customHeight="1" x14ac:dyDescent="0.25">
      <c r="A843" s="41">
        <v>42018</v>
      </c>
      <c r="B843" s="42">
        <v>4.4999999999999998E-2</v>
      </c>
    </row>
    <row r="844" spans="1:2" ht="16.149999999999999" customHeight="1" x14ac:dyDescent="0.25">
      <c r="A844" s="43">
        <v>42017</v>
      </c>
      <c r="B844" s="44">
        <v>4.4999999999999998E-2</v>
      </c>
    </row>
    <row r="845" spans="1:2" ht="16.149999999999999" customHeight="1" x14ac:dyDescent="0.25">
      <c r="A845" s="41">
        <v>42013</v>
      </c>
      <c r="B845" s="42">
        <v>4.4999999999999998E-2</v>
      </c>
    </row>
    <row r="846" spans="1:2" ht="16.149999999999999" customHeight="1" x14ac:dyDescent="0.25">
      <c r="A846" s="43">
        <v>42012</v>
      </c>
      <c r="B846" s="44">
        <v>4.4999999999999998E-2</v>
      </c>
    </row>
    <row r="847" spans="1:2" ht="16.149999999999999" customHeight="1" x14ac:dyDescent="0.25">
      <c r="A847" s="41">
        <v>42011</v>
      </c>
      <c r="B847" s="42">
        <v>4.4999999999999998E-2</v>
      </c>
    </row>
    <row r="848" spans="1:2" ht="16.149999999999999" customHeight="1" x14ac:dyDescent="0.25">
      <c r="A848" s="43">
        <v>42010</v>
      </c>
      <c r="B848" s="44">
        <v>4.4999999999999998E-2</v>
      </c>
    </row>
    <row r="849" spans="1:2" ht="16.149999999999999" customHeight="1" x14ac:dyDescent="0.25">
      <c r="A849" s="41">
        <v>42009</v>
      </c>
      <c r="B849" s="42">
        <v>4.4999999999999998E-2</v>
      </c>
    </row>
    <row r="850" spans="1:2" ht="16.149999999999999" customHeight="1" x14ac:dyDescent="0.25">
      <c r="A850" s="43">
        <v>42006</v>
      </c>
      <c r="B850" s="44">
        <v>4.4999999999999998E-2</v>
      </c>
    </row>
    <row r="851" spans="1:2" ht="16.149999999999999" customHeight="1" x14ac:dyDescent="0.25">
      <c r="A851" s="41">
        <v>42003</v>
      </c>
      <c r="B851" s="42">
        <v>4.4999999999999998E-2</v>
      </c>
    </row>
    <row r="852" spans="1:2" ht="16.149999999999999" customHeight="1" x14ac:dyDescent="0.25">
      <c r="A852" s="43">
        <v>42002</v>
      </c>
      <c r="B852" s="44">
        <v>4.4999999999999998E-2</v>
      </c>
    </row>
    <row r="853" spans="1:2" ht="16.149999999999999" customHeight="1" x14ac:dyDescent="0.25">
      <c r="A853" s="41">
        <v>41999</v>
      </c>
      <c r="B853" s="42">
        <v>4.4999999999999998E-2</v>
      </c>
    </row>
    <row r="854" spans="1:2" ht="16.149999999999999" customHeight="1" x14ac:dyDescent="0.25">
      <c r="A854" s="43">
        <v>41997</v>
      </c>
      <c r="B854" s="44">
        <v>4.4999999999999998E-2</v>
      </c>
    </row>
    <row r="855" spans="1:2" ht="16.149999999999999" customHeight="1" x14ac:dyDescent="0.25">
      <c r="A855" s="41">
        <v>41996</v>
      </c>
      <c r="B855" s="42">
        <v>4.4999999999999998E-2</v>
      </c>
    </row>
    <row r="856" spans="1:2" ht="16.149999999999999" customHeight="1" x14ac:dyDescent="0.25">
      <c r="A856" s="43">
        <v>41995</v>
      </c>
      <c r="B856" s="44">
        <v>4.4999999999999998E-2</v>
      </c>
    </row>
    <row r="857" spans="1:2" ht="16.149999999999999" customHeight="1" x14ac:dyDescent="0.25">
      <c r="A857" s="41">
        <v>41992</v>
      </c>
      <c r="B857" s="42">
        <v>4.4999999999999998E-2</v>
      </c>
    </row>
    <row r="858" spans="1:2" ht="16.149999999999999" customHeight="1" x14ac:dyDescent="0.25">
      <c r="A858" s="43">
        <v>41991</v>
      </c>
      <c r="B858" s="44">
        <v>4.4999999999999998E-2</v>
      </c>
    </row>
    <row r="859" spans="1:2" ht="16.149999999999999" customHeight="1" x14ac:dyDescent="0.25">
      <c r="A859" s="41">
        <v>41990</v>
      </c>
      <c r="B859" s="42">
        <v>4.4999999999999998E-2</v>
      </c>
    </row>
    <row r="860" spans="1:2" ht="16.149999999999999" customHeight="1" x14ac:dyDescent="0.25">
      <c r="A860" s="43">
        <v>41989</v>
      </c>
      <c r="B860" s="44">
        <v>4.4999999999999998E-2</v>
      </c>
    </row>
    <row r="861" spans="1:2" ht="16.149999999999999" customHeight="1" x14ac:dyDescent="0.25">
      <c r="A861" s="41">
        <v>41988</v>
      </c>
      <c r="B861" s="42">
        <v>4.4999999999999998E-2</v>
      </c>
    </row>
    <row r="862" spans="1:2" ht="16.149999999999999" customHeight="1" x14ac:dyDescent="0.25">
      <c r="A862" s="43">
        <v>41985</v>
      </c>
      <c r="B862" s="44">
        <v>4.4999999999999998E-2</v>
      </c>
    </row>
    <row r="863" spans="1:2" ht="16.149999999999999" customHeight="1" x14ac:dyDescent="0.25">
      <c r="A863" s="41">
        <v>41984</v>
      </c>
      <c r="B863" s="42">
        <v>4.4999999999999998E-2</v>
      </c>
    </row>
    <row r="864" spans="1:2" ht="16.149999999999999" customHeight="1" x14ac:dyDescent="0.25">
      <c r="A864" s="43">
        <v>41983</v>
      </c>
      <c r="B864" s="44">
        <v>4.4999999999999998E-2</v>
      </c>
    </row>
    <row r="865" spans="1:2" ht="16.149999999999999" customHeight="1" x14ac:dyDescent="0.25">
      <c r="A865" s="41">
        <v>41982</v>
      </c>
      <c r="B865" s="42">
        <v>4.4999999999999998E-2</v>
      </c>
    </row>
    <row r="866" spans="1:2" ht="16.149999999999999" customHeight="1" x14ac:dyDescent="0.25">
      <c r="A866" s="43">
        <v>41978</v>
      </c>
      <c r="B866" s="44">
        <v>4.4999999999999998E-2</v>
      </c>
    </row>
    <row r="867" spans="1:2" ht="16.149999999999999" customHeight="1" x14ac:dyDescent="0.25">
      <c r="A867" s="41">
        <v>41977</v>
      </c>
      <c r="B867" s="42">
        <v>4.4999999999999998E-2</v>
      </c>
    </row>
    <row r="868" spans="1:2" ht="16.149999999999999" customHeight="1" x14ac:dyDescent="0.25">
      <c r="A868" s="43">
        <v>41976</v>
      </c>
      <c r="B868" s="44">
        <v>4.4999999999999998E-2</v>
      </c>
    </row>
    <row r="869" spans="1:2" ht="16.149999999999999" customHeight="1" x14ac:dyDescent="0.25">
      <c r="A869" s="41">
        <v>41975</v>
      </c>
      <c r="B869" s="42">
        <v>4.4999999999999998E-2</v>
      </c>
    </row>
    <row r="870" spans="1:2" ht="16.149999999999999" customHeight="1" x14ac:dyDescent="0.25">
      <c r="A870" s="43">
        <v>41974</v>
      </c>
      <c r="B870" s="44">
        <v>4.4999999999999998E-2</v>
      </c>
    </row>
    <row r="871" spans="1:2" ht="16.149999999999999" customHeight="1" x14ac:dyDescent="0.25">
      <c r="A871" s="41">
        <v>41971</v>
      </c>
      <c r="B871" s="42">
        <v>4.4999999999999998E-2</v>
      </c>
    </row>
    <row r="872" spans="1:2" ht="16.149999999999999" customHeight="1" x14ac:dyDescent="0.25">
      <c r="A872" s="43">
        <v>41970</v>
      </c>
      <c r="B872" s="44">
        <v>4.4999999999999998E-2</v>
      </c>
    </row>
    <row r="873" spans="1:2" ht="16.149999999999999" customHeight="1" x14ac:dyDescent="0.25">
      <c r="A873" s="41">
        <v>41969</v>
      </c>
      <c r="B873" s="42">
        <v>4.4999999999999998E-2</v>
      </c>
    </row>
    <row r="874" spans="1:2" ht="16.149999999999999" customHeight="1" x14ac:dyDescent="0.25">
      <c r="A874" s="43">
        <v>41968</v>
      </c>
      <c r="B874" s="44">
        <v>4.4999999999999998E-2</v>
      </c>
    </row>
    <row r="875" spans="1:2" ht="16.149999999999999" customHeight="1" x14ac:dyDescent="0.25">
      <c r="A875" s="41">
        <v>41967</v>
      </c>
      <c r="B875" s="42">
        <v>4.4999999999999998E-2</v>
      </c>
    </row>
    <row r="876" spans="1:2" ht="16.149999999999999" customHeight="1" x14ac:dyDescent="0.25">
      <c r="A876" s="43">
        <v>41964</v>
      </c>
      <c r="B876" s="44">
        <v>4.4999999999999998E-2</v>
      </c>
    </row>
    <row r="877" spans="1:2" ht="16.149999999999999" customHeight="1" x14ac:dyDescent="0.25">
      <c r="A877" s="41">
        <v>41963</v>
      </c>
      <c r="B877" s="42">
        <v>4.4999999999999998E-2</v>
      </c>
    </row>
    <row r="878" spans="1:2" ht="16.149999999999999" customHeight="1" x14ac:dyDescent="0.25">
      <c r="A878" s="43">
        <v>41962</v>
      </c>
      <c r="B878" s="44">
        <v>4.4999999999999998E-2</v>
      </c>
    </row>
    <row r="879" spans="1:2" ht="16.149999999999999" customHeight="1" x14ac:dyDescent="0.25">
      <c r="A879" s="41">
        <v>41961</v>
      </c>
      <c r="B879" s="42">
        <v>4.4999999999999998E-2</v>
      </c>
    </row>
    <row r="880" spans="1:2" ht="16.149999999999999" customHeight="1" x14ac:dyDescent="0.25">
      <c r="A880" s="43">
        <v>41957</v>
      </c>
      <c r="B880" s="44">
        <v>4.4999999999999998E-2</v>
      </c>
    </row>
    <row r="881" spans="1:2" ht="16.149999999999999" customHeight="1" x14ac:dyDescent="0.25">
      <c r="A881" s="41">
        <v>41956</v>
      </c>
      <c r="B881" s="42">
        <v>4.4999999999999998E-2</v>
      </c>
    </row>
    <row r="882" spans="1:2" ht="16.149999999999999" customHeight="1" x14ac:dyDescent="0.25">
      <c r="A882" s="43">
        <v>41955</v>
      </c>
      <c r="B882" s="44">
        <v>4.4999999999999998E-2</v>
      </c>
    </row>
    <row r="883" spans="1:2" ht="16.149999999999999" customHeight="1" x14ac:dyDescent="0.25">
      <c r="A883" s="41">
        <v>41954</v>
      </c>
      <c r="B883" s="42">
        <v>4.4999999999999998E-2</v>
      </c>
    </row>
    <row r="884" spans="1:2" ht="16.149999999999999" customHeight="1" x14ac:dyDescent="0.25">
      <c r="A884" s="43">
        <v>41953</v>
      </c>
      <c r="B884" s="44">
        <v>4.4999999999999998E-2</v>
      </c>
    </row>
    <row r="885" spans="1:2" ht="16.149999999999999" customHeight="1" x14ac:dyDescent="0.25">
      <c r="A885" s="41">
        <v>41950</v>
      </c>
      <c r="B885" s="42">
        <v>4.4999999999999998E-2</v>
      </c>
    </row>
    <row r="886" spans="1:2" ht="16.149999999999999" customHeight="1" x14ac:dyDescent="0.25">
      <c r="A886" s="43">
        <v>41949</v>
      </c>
      <c r="B886" s="44">
        <v>4.4999999999999998E-2</v>
      </c>
    </row>
    <row r="887" spans="1:2" ht="16.149999999999999" customHeight="1" x14ac:dyDescent="0.25">
      <c r="A887" s="41">
        <v>41948</v>
      </c>
      <c r="B887" s="42">
        <v>4.4999999999999998E-2</v>
      </c>
    </row>
    <row r="888" spans="1:2" ht="16.149999999999999" customHeight="1" x14ac:dyDescent="0.25">
      <c r="A888" s="43">
        <v>41947</v>
      </c>
      <c r="B888" s="44">
        <v>4.4999999999999998E-2</v>
      </c>
    </row>
    <row r="889" spans="1:2" ht="16.149999999999999" customHeight="1" x14ac:dyDescent="0.25">
      <c r="A889" s="41">
        <v>41943</v>
      </c>
      <c r="B889" s="42">
        <v>4.4999999999999998E-2</v>
      </c>
    </row>
    <row r="890" spans="1:2" ht="16.149999999999999" customHeight="1" x14ac:dyDescent="0.25">
      <c r="A890" s="43">
        <v>41942</v>
      </c>
      <c r="B890" s="44">
        <v>4.4999999999999998E-2</v>
      </c>
    </row>
    <row r="891" spans="1:2" ht="16.149999999999999" customHeight="1" x14ac:dyDescent="0.25">
      <c r="A891" s="41">
        <v>41941</v>
      </c>
      <c r="B891" s="42">
        <v>4.4999999999999998E-2</v>
      </c>
    </row>
    <row r="892" spans="1:2" ht="16.149999999999999" customHeight="1" x14ac:dyDescent="0.25">
      <c r="A892" s="43">
        <v>41940</v>
      </c>
      <c r="B892" s="44">
        <v>4.4999999999999998E-2</v>
      </c>
    </row>
    <row r="893" spans="1:2" ht="16.149999999999999" customHeight="1" x14ac:dyDescent="0.25">
      <c r="A893" s="41">
        <v>41939</v>
      </c>
      <c r="B893" s="42">
        <v>4.4999999999999998E-2</v>
      </c>
    </row>
    <row r="894" spans="1:2" ht="16.149999999999999" customHeight="1" x14ac:dyDescent="0.25">
      <c r="A894" s="43">
        <v>41936</v>
      </c>
      <c r="B894" s="44">
        <v>4.4999999999999998E-2</v>
      </c>
    </row>
    <row r="895" spans="1:2" ht="16.149999999999999" customHeight="1" x14ac:dyDescent="0.25">
      <c r="A895" s="41">
        <v>41935</v>
      </c>
      <c r="B895" s="42">
        <v>4.4999999999999998E-2</v>
      </c>
    </row>
    <row r="896" spans="1:2" ht="16.149999999999999" customHeight="1" x14ac:dyDescent="0.25">
      <c r="A896" s="43">
        <v>41934</v>
      </c>
      <c r="B896" s="44">
        <v>4.4999999999999998E-2</v>
      </c>
    </row>
    <row r="897" spans="1:2" ht="16.149999999999999" customHeight="1" x14ac:dyDescent="0.25">
      <c r="A897" s="41">
        <v>41933</v>
      </c>
      <c r="B897" s="42">
        <v>4.4999999999999998E-2</v>
      </c>
    </row>
    <row r="898" spans="1:2" ht="16.149999999999999" customHeight="1" x14ac:dyDescent="0.25">
      <c r="A898" s="43">
        <v>41932</v>
      </c>
      <c r="B898" s="44">
        <v>4.4999999999999998E-2</v>
      </c>
    </row>
    <row r="899" spans="1:2" ht="16.149999999999999" customHeight="1" x14ac:dyDescent="0.25">
      <c r="A899" s="41">
        <v>41929</v>
      </c>
      <c r="B899" s="42">
        <v>4.4999999999999998E-2</v>
      </c>
    </row>
    <row r="900" spans="1:2" ht="16.149999999999999" customHeight="1" x14ac:dyDescent="0.25">
      <c r="A900" s="43">
        <v>41928</v>
      </c>
      <c r="B900" s="44">
        <v>4.4999999999999998E-2</v>
      </c>
    </row>
    <row r="901" spans="1:2" ht="16.149999999999999" customHeight="1" x14ac:dyDescent="0.25">
      <c r="A901" s="41">
        <v>41927</v>
      </c>
      <c r="B901" s="42">
        <v>4.4999999999999998E-2</v>
      </c>
    </row>
    <row r="902" spans="1:2" ht="16.149999999999999" customHeight="1" x14ac:dyDescent="0.25">
      <c r="A902" s="43">
        <v>41926</v>
      </c>
      <c r="B902" s="44">
        <v>4.4999999999999998E-2</v>
      </c>
    </row>
    <row r="903" spans="1:2" ht="16.149999999999999" customHeight="1" x14ac:dyDescent="0.25">
      <c r="A903" s="41">
        <v>41922</v>
      </c>
      <c r="B903" s="42">
        <v>4.4999999999999998E-2</v>
      </c>
    </row>
    <row r="904" spans="1:2" ht="16.149999999999999" customHeight="1" x14ac:dyDescent="0.25">
      <c r="A904" s="43">
        <v>41921</v>
      </c>
      <c r="B904" s="44">
        <v>4.4999999999999998E-2</v>
      </c>
    </row>
    <row r="905" spans="1:2" ht="16.149999999999999" customHeight="1" x14ac:dyDescent="0.25">
      <c r="A905" s="41">
        <v>41920</v>
      </c>
      <c r="B905" s="42">
        <v>4.4999999999999998E-2</v>
      </c>
    </row>
    <row r="906" spans="1:2" ht="16.149999999999999" customHeight="1" x14ac:dyDescent="0.25">
      <c r="A906" s="43">
        <v>41919</v>
      </c>
      <c r="B906" s="44">
        <v>4.4999999999999998E-2</v>
      </c>
    </row>
    <row r="907" spans="1:2" ht="16.149999999999999" customHeight="1" x14ac:dyDescent="0.25">
      <c r="A907" s="41">
        <v>41918</v>
      </c>
      <c r="B907" s="42">
        <v>4.4999999999999998E-2</v>
      </c>
    </row>
    <row r="908" spans="1:2" ht="16.149999999999999" customHeight="1" x14ac:dyDescent="0.25">
      <c r="A908" s="43">
        <v>41915</v>
      </c>
      <c r="B908" s="44">
        <v>4.4999999999999998E-2</v>
      </c>
    </row>
    <row r="909" spans="1:2" ht="16.149999999999999" customHeight="1" x14ac:dyDescent="0.25">
      <c r="A909" s="41">
        <v>41914</v>
      </c>
      <c r="B909" s="42">
        <v>4.4999999999999998E-2</v>
      </c>
    </row>
    <row r="910" spans="1:2" ht="16.149999999999999" customHeight="1" x14ac:dyDescent="0.25">
      <c r="A910" s="43">
        <v>41913</v>
      </c>
      <c r="B910" s="44">
        <v>4.4999999999999998E-2</v>
      </c>
    </row>
    <row r="911" spans="1:2" ht="16.149999999999999" customHeight="1" x14ac:dyDescent="0.25">
      <c r="A911" s="41">
        <v>41912</v>
      </c>
      <c r="B911" s="42">
        <v>4.4999999999999998E-2</v>
      </c>
    </row>
    <row r="912" spans="1:2" ht="16.149999999999999" customHeight="1" x14ac:dyDescent="0.25">
      <c r="A912" s="43">
        <v>41911</v>
      </c>
      <c r="B912" s="44">
        <v>4.4999999999999998E-2</v>
      </c>
    </row>
    <row r="913" spans="1:2" ht="16.149999999999999" customHeight="1" x14ac:dyDescent="0.25">
      <c r="A913" s="41">
        <v>41908</v>
      </c>
      <c r="B913" s="42">
        <v>4.4999999999999998E-2</v>
      </c>
    </row>
    <row r="914" spans="1:2" ht="16.149999999999999" customHeight="1" x14ac:dyDescent="0.25">
      <c r="A914" s="43">
        <v>41907</v>
      </c>
      <c r="B914" s="44">
        <v>4.4999999999999998E-2</v>
      </c>
    </row>
    <row r="915" spans="1:2" ht="16.149999999999999" customHeight="1" x14ac:dyDescent="0.25">
      <c r="A915" s="41">
        <v>41906</v>
      </c>
      <c r="B915" s="42">
        <v>4.4999999999999998E-2</v>
      </c>
    </row>
    <row r="916" spans="1:2" ht="16.149999999999999" customHeight="1" x14ac:dyDescent="0.25">
      <c r="A916" s="43">
        <v>41905</v>
      </c>
      <c r="B916" s="44">
        <v>4.4999999999999998E-2</v>
      </c>
    </row>
    <row r="917" spans="1:2" ht="16.149999999999999" customHeight="1" x14ac:dyDescent="0.25">
      <c r="A917" s="41">
        <v>41904</v>
      </c>
      <c r="B917" s="42">
        <v>4.4999999999999998E-2</v>
      </c>
    </row>
    <row r="918" spans="1:2" ht="16.149999999999999" customHeight="1" x14ac:dyDescent="0.25">
      <c r="A918" s="43">
        <v>41901</v>
      </c>
      <c r="B918" s="44">
        <v>4.4999999999999998E-2</v>
      </c>
    </row>
    <row r="919" spans="1:2" ht="16.149999999999999" customHeight="1" x14ac:dyDescent="0.25">
      <c r="A919" s="41">
        <v>41900</v>
      </c>
      <c r="B919" s="42">
        <v>4.4999999999999998E-2</v>
      </c>
    </row>
    <row r="920" spans="1:2" ht="16.149999999999999" customHeight="1" x14ac:dyDescent="0.25">
      <c r="A920" s="43">
        <v>41899</v>
      </c>
      <c r="B920" s="44">
        <v>4.4999999999999998E-2</v>
      </c>
    </row>
    <row r="921" spans="1:2" ht="16.149999999999999" customHeight="1" x14ac:dyDescent="0.25">
      <c r="A921" s="41">
        <v>41898</v>
      </c>
      <c r="B921" s="42">
        <v>4.4999999999999998E-2</v>
      </c>
    </row>
    <row r="922" spans="1:2" ht="16.149999999999999" customHeight="1" x14ac:dyDescent="0.25">
      <c r="A922" s="43">
        <v>41897</v>
      </c>
      <c r="B922" s="44">
        <v>4.4999999999999998E-2</v>
      </c>
    </row>
    <row r="923" spans="1:2" ht="16.149999999999999" customHeight="1" x14ac:dyDescent="0.25">
      <c r="A923" s="41">
        <v>41894</v>
      </c>
      <c r="B923" s="42">
        <v>4.4999999999999998E-2</v>
      </c>
    </row>
    <row r="924" spans="1:2" ht="16.149999999999999" customHeight="1" x14ac:dyDescent="0.25">
      <c r="A924" s="43">
        <v>41893</v>
      </c>
      <c r="B924" s="44">
        <v>4.4999999999999998E-2</v>
      </c>
    </row>
    <row r="925" spans="1:2" ht="16.149999999999999" customHeight="1" x14ac:dyDescent="0.25">
      <c r="A925" s="41">
        <v>41892</v>
      </c>
      <c r="B925" s="42">
        <v>4.4999999999999998E-2</v>
      </c>
    </row>
    <row r="926" spans="1:2" ht="16.149999999999999" customHeight="1" x14ac:dyDescent="0.25">
      <c r="A926" s="43">
        <v>41891</v>
      </c>
      <c r="B926" s="44">
        <v>4.4999999999999998E-2</v>
      </c>
    </row>
    <row r="927" spans="1:2" ht="16.149999999999999" customHeight="1" x14ac:dyDescent="0.25">
      <c r="A927" s="41">
        <v>41890</v>
      </c>
      <c r="B927" s="42">
        <v>4.4999999999999998E-2</v>
      </c>
    </row>
    <row r="928" spans="1:2" ht="16.149999999999999" customHeight="1" x14ac:dyDescent="0.25">
      <c r="A928" s="43">
        <v>41887</v>
      </c>
      <c r="B928" s="44">
        <v>4.4999999999999998E-2</v>
      </c>
    </row>
    <row r="929" spans="1:2" ht="16.149999999999999" customHeight="1" x14ac:dyDescent="0.25">
      <c r="A929" s="41">
        <v>41886</v>
      </c>
      <c r="B929" s="42">
        <v>4.4999999999999998E-2</v>
      </c>
    </row>
    <row r="930" spans="1:2" ht="16.149999999999999" customHeight="1" x14ac:dyDescent="0.25">
      <c r="A930" s="43">
        <v>41885</v>
      </c>
      <c r="B930" s="44">
        <v>4.4999999999999998E-2</v>
      </c>
    </row>
    <row r="931" spans="1:2" ht="16.149999999999999" customHeight="1" x14ac:dyDescent="0.25">
      <c r="A931" s="41">
        <v>41884</v>
      </c>
      <c r="B931" s="42">
        <v>4.4999999999999998E-2</v>
      </c>
    </row>
    <row r="932" spans="1:2" ht="16.149999999999999" customHeight="1" x14ac:dyDescent="0.25">
      <c r="A932" s="43">
        <v>41883</v>
      </c>
      <c r="B932" s="44">
        <v>4.4999999999999998E-2</v>
      </c>
    </row>
    <row r="933" spans="1:2" ht="16.149999999999999" customHeight="1" x14ac:dyDescent="0.25">
      <c r="A933" s="41">
        <v>41880</v>
      </c>
      <c r="B933" s="42">
        <v>4.2500000000000003E-2</v>
      </c>
    </row>
    <row r="934" spans="1:2" ht="16.149999999999999" customHeight="1" x14ac:dyDescent="0.25">
      <c r="A934" s="43">
        <v>41879</v>
      </c>
      <c r="B934" s="44">
        <v>4.2500000000000003E-2</v>
      </c>
    </row>
    <row r="935" spans="1:2" ht="16.149999999999999" customHeight="1" x14ac:dyDescent="0.25">
      <c r="A935" s="41">
        <v>41878</v>
      </c>
      <c r="B935" s="42">
        <v>4.2500000000000003E-2</v>
      </c>
    </row>
    <row r="936" spans="1:2" ht="16.149999999999999" customHeight="1" x14ac:dyDescent="0.25">
      <c r="A936" s="43">
        <v>41877</v>
      </c>
      <c r="B936" s="44">
        <v>4.2500000000000003E-2</v>
      </c>
    </row>
    <row r="937" spans="1:2" ht="16.149999999999999" customHeight="1" x14ac:dyDescent="0.25">
      <c r="A937" s="41">
        <v>41876</v>
      </c>
      <c r="B937" s="42">
        <v>4.2500000000000003E-2</v>
      </c>
    </row>
    <row r="938" spans="1:2" ht="16.149999999999999" customHeight="1" x14ac:dyDescent="0.25">
      <c r="A938" s="43">
        <v>41873</v>
      </c>
      <c r="B938" s="44">
        <v>4.2500000000000003E-2</v>
      </c>
    </row>
    <row r="939" spans="1:2" ht="16.149999999999999" customHeight="1" x14ac:dyDescent="0.25">
      <c r="A939" s="41">
        <v>41872</v>
      </c>
      <c r="B939" s="42">
        <v>4.2500000000000003E-2</v>
      </c>
    </row>
    <row r="940" spans="1:2" ht="16.149999999999999" customHeight="1" x14ac:dyDescent="0.25">
      <c r="A940" s="43">
        <v>41871</v>
      </c>
      <c r="B940" s="44">
        <v>4.2500000000000003E-2</v>
      </c>
    </row>
    <row r="941" spans="1:2" ht="16.149999999999999" customHeight="1" x14ac:dyDescent="0.25">
      <c r="A941" s="41">
        <v>41870</v>
      </c>
      <c r="B941" s="42">
        <v>4.2500000000000003E-2</v>
      </c>
    </row>
    <row r="942" spans="1:2" ht="16.149999999999999" customHeight="1" x14ac:dyDescent="0.25">
      <c r="A942" s="43">
        <v>41866</v>
      </c>
      <c r="B942" s="44">
        <v>4.2500000000000003E-2</v>
      </c>
    </row>
    <row r="943" spans="1:2" ht="16.149999999999999" customHeight="1" x14ac:dyDescent="0.25">
      <c r="A943" s="41">
        <v>41865</v>
      </c>
      <c r="B943" s="42">
        <v>4.2500000000000003E-2</v>
      </c>
    </row>
    <row r="944" spans="1:2" ht="16.149999999999999" customHeight="1" x14ac:dyDescent="0.25">
      <c r="A944" s="43">
        <v>41864</v>
      </c>
      <c r="B944" s="44">
        <v>4.2500000000000003E-2</v>
      </c>
    </row>
    <row r="945" spans="1:2" ht="16.149999999999999" customHeight="1" x14ac:dyDescent="0.25">
      <c r="A945" s="41">
        <v>41863</v>
      </c>
      <c r="B945" s="42">
        <v>4.2500000000000003E-2</v>
      </c>
    </row>
    <row r="946" spans="1:2" ht="16.149999999999999" customHeight="1" x14ac:dyDescent="0.25">
      <c r="A946" s="43">
        <v>41862</v>
      </c>
      <c r="B946" s="44">
        <v>4.2500000000000003E-2</v>
      </c>
    </row>
    <row r="947" spans="1:2" ht="16.149999999999999" customHeight="1" x14ac:dyDescent="0.25">
      <c r="A947" s="41">
        <v>41859</v>
      </c>
      <c r="B947" s="42">
        <v>4.2500000000000003E-2</v>
      </c>
    </row>
    <row r="948" spans="1:2" ht="16.149999999999999" customHeight="1" x14ac:dyDescent="0.25">
      <c r="A948" s="43">
        <v>41857</v>
      </c>
      <c r="B948" s="44">
        <v>4.2500000000000003E-2</v>
      </c>
    </row>
    <row r="949" spans="1:2" ht="16.149999999999999" customHeight="1" x14ac:dyDescent="0.25">
      <c r="A949" s="41">
        <v>41856</v>
      </c>
      <c r="B949" s="42">
        <v>4.2500000000000003E-2</v>
      </c>
    </row>
    <row r="950" spans="1:2" ht="16.149999999999999" customHeight="1" x14ac:dyDescent="0.25">
      <c r="A950" s="43">
        <v>41855</v>
      </c>
      <c r="B950" s="44">
        <v>4.2500000000000003E-2</v>
      </c>
    </row>
    <row r="951" spans="1:2" ht="16.149999999999999" customHeight="1" x14ac:dyDescent="0.25">
      <c r="A951" s="41">
        <v>41852</v>
      </c>
      <c r="B951" s="42">
        <v>4.2500000000000003E-2</v>
      </c>
    </row>
    <row r="952" spans="1:2" ht="16.149999999999999" customHeight="1" x14ac:dyDescent="0.25">
      <c r="A952" s="43">
        <v>41851</v>
      </c>
      <c r="B952" s="44">
        <v>0.04</v>
      </c>
    </row>
    <row r="953" spans="1:2" ht="16.149999999999999" customHeight="1" x14ac:dyDescent="0.25">
      <c r="A953" s="41">
        <v>41850</v>
      </c>
      <c r="B953" s="42">
        <v>0.04</v>
      </c>
    </row>
    <row r="954" spans="1:2" ht="16.149999999999999" customHeight="1" x14ac:dyDescent="0.25">
      <c r="A954" s="43">
        <v>41849</v>
      </c>
      <c r="B954" s="44">
        <v>0.04</v>
      </c>
    </row>
    <row r="955" spans="1:2" ht="16.149999999999999" customHeight="1" x14ac:dyDescent="0.25">
      <c r="A955" s="41">
        <v>41848</v>
      </c>
      <c r="B955" s="42">
        <v>0.04</v>
      </c>
    </row>
    <row r="956" spans="1:2" ht="16.149999999999999" customHeight="1" x14ac:dyDescent="0.25">
      <c r="A956" s="43">
        <v>41845</v>
      </c>
      <c r="B956" s="44">
        <v>0.04</v>
      </c>
    </row>
    <row r="957" spans="1:2" ht="16.149999999999999" customHeight="1" x14ac:dyDescent="0.25">
      <c r="A957" s="41">
        <v>41844</v>
      </c>
      <c r="B957" s="42">
        <v>0.04</v>
      </c>
    </row>
    <row r="958" spans="1:2" ht="16.149999999999999" customHeight="1" x14ac:dyDescent="0.25">
      <c r="A958" s="43">
        <v>41843</v>
      </c>
      <c r="B958" s="44">
        <v>0.04</v>
      </c>
    </row>
    <row r="959" spans="1:2" ht="16.149999999999999" customHeight="1" x14ac:dyDescent="0.25">
      <c r="A959" s="41">
        <v>41842</v>
      </c>
      <c r="B959" s="42">
        <v>0.04</v>
      </c>
    </row>
    <row r="960" spans="1:2" ht="16.149999999999999" customHeight="1" x14ac:dyDescent="0.25">
      <c r="A960" s="43">
        <v>41841</v>
      </c>
      <c r="B960" s="44">
        <v>0.04</v>
      </c>
    </row>
    <row r="961" spans="1:2" ht="16.149999999999999" customHeight="1" x14ac:dyDescent="0.25">
      <c r="A961" s="41">
        <v>41838</v>
      </c>
      <c r="B961" s="42">
        <v>0.04</v>
      </c>
    </row>
    <row r="962" spans="1:2" ht="16.149999999999999" customHeight="1" x14ac:dyDescent="0.25">
      <c r="A962" s="43">
        <v>41837</v>
      </c>
      <c r="B962" s="44">
        <v>0.04</v>
      </c>
    </row>
    <row r="963" spans="1:2" ht="16.149999999999999" customHeight="1" x14ac:dyDescent="0.25">
      <c r="A963" s="41">
        <v>41836</v>
      </c>
      <c r="B963" s="42">
        <v>0.04</v>
      </c>
    </row>
    <row r="964" spans="1:2" ht="16.149999999999999" customHeight="1" x14ac:dyDescent="0.25">
      <c r="A964" s="43">
        <v>41835</v>
      </c>
      <c r="B964" s="44">
        <v>0.04</v>
      </c>
    </row>
    <row r="965" spans="1:2" ht="16.149999999999999" customHeight="1" x14ac:dyDescent="0.25">
      <c r="A965" s="41">
        <v>41834</v>
      </c>
      <c r="B965" s="42">
        <v>0.04</v>
      </c>
    </row>
    <row r="966" spans="1:2" ht="16.149999999999999" customHeight="1" x14ac:dyDescent="0.25">
      <c r="A966" s="43">
        <v>41831</v>
      </c>
      <c r="B966" s="44">
        <v>0.04</v>
      </c>
    </row>
    <row r="967" spans="1:2" ht="16.149999999999999" customHeight="1" x14ac:dyDescent="0.25">
      <c r="A967" s="41">
        <v>41830</v>
      </c>
      <c r="B967" s="42">
        <v>0.04</v>
      </c>
    </row>
    <row r="968" spans="1:2" ht="16.149999999999999" customHeight="1" x14ac:dyDescent="0.25">
      <c r="A968" s="43">
        <v>41829</v>
      </c>
      <c r="B968" s="44">
        <v>0.04</v>
      </c>
    </row>
    <row r="969" spans="1:2" ht="16.149999999999999" customHeight="1" x14ac:dyDescent="0.25">
      <c r="A969" s="41">
        <v>41828</v>
      </c>
      <c r="B969" s="42">
        <v>0.04</v>
      </c>
    </row>
    <row r="970" spans="1:2" ht="16.149999999999999" customHeight="1" x14ac:dyDescent="0.25">
      <c r="A970" s="43">
        <v>41827</v>
      </c>
      <c r="B970" s="44">
        <v>0.04</v>
      </c>
    </row>
    <row r="971" spans="1:2" ht="16.149999999999999" customHeight="1" x14ac:dyDescent="0.25">
      <c r="A971" s="41">
        <v>41824</v>
      </c>
      <c r="B971" s="42">
        <v>0.04</v>
      </c>
    </row>
    <row r="972" spans="1:2" ht="16.149999999999999" customHeight="1" x14ac:dyDescent="0.25">
      <c r="A972" s="43">
        <v>41823</v>
      </c>
      <c r="B972" s="44">
        <v>0.04</v>
      </c>
    </row>
    <row r="973" spans="1:2" ht="16.149999999999999" customHeight="1" x14ac:dyDescent="0.25">
      <c r="A973" s="41">
        <v>41822</v>
      </c>
      <c r="B973" s="42">
        <v>0.04</v>
      </c>
    </row>
    <row r="974" spans="1:2" ht="16.149999999999999" customHeight="1" x14ac:dyDescent="0.25">
      <c r="A974" s="43">
        <v>41821</v>
      </c>
      <c r="B974" s="44">
        <v>0.04</v>
      </c>
    </row>
    <row r="975" spans="1:2" ht="16.149999999999999" customHeight="1" x14ac:dyDescent="0.25">
      <c r="A975" s="41">
        <v>41817</v>
      </c>
      <c r="B975" s="42">
        <v>0.04</v>
      </c>
    </row>
    <row r="976" spans="1:2" ht="16.149999999999999" customHeight="1" x14ac:dyDescent="0.25">
      <c r="A976" s="43">
        <v>41816</v>
      </c>
      <c r="B976" s="44">
        <v>0.04</v>
      </c>
    </row>
    <row r="977" spans="1:2" ht="16.149999999999999" customHeight="1" x14ac:dyDescent="0.25">
      <c r="A977" s="41">
        <v>41815</v>
      </c>
      <c r="B977" s="42">
        <v>0.04</v>
      </c>
    </row>
    <row r="978" spans="1:2" ht="16.149999999999999" customHeight="1" x14ac:dyDescent="0.25">
      <c r="A978" s="43">
        <v>41814</v>
      </c>
      <c r="B978" s="44">
        <v>0.04</v>
      </c>
    </row>
    <row r="979" spans="1:2" ht="16.149999999999999" customHeight="1" x14ac:dyDescent="0.25">
      <c r="A979" s="41">
        <v>41810</v>
      </c>
      <c r="B979" s="42">
        <v>3.7499999999999999E-2</v>
      </c>
    </row>
    <row r="980" spans="1:2" ht="16.149999999999999" customHeight="1" x14ac:dyDescent="0.25">
      <c r="A980" s="43">
        <v>41809</v>
      </c>
      <c r="B980" s="44">
        <v>3.7499999999999999E-2</v>
      </c>
    </row>
    <row r="981" spans="1:2" ht="16.149999999999999" customHeight="1" x14ac:dyDescent="0.25">
      <c r="A981" s="41">
        <v>41808</v>
      </c>
      <c r="B981" s="42">
        <v>3.7499999999999999E-2</v>
      </c>
    </row>
    <row r="982" spans="1:2" ht="16.149999999999999" customHeight="1" x14ac:dyDescent="0.25">
      <c r="A982" s="43">
        <v>41807</v>
      </c>
      <c r="B982" s="44">
        <v>3.7499999999999999E-2</v>
      </c>
    </row>
    <row r="983" spans="1:2" ht="16.149999999999999" customHeight="1" x14ac:dyDescent="0.25">
      <c r="A983" s="41">
        <v>41806</v>
      </c>
      <c r="B983" s="42">
        <v>3.7499999999999999E-2</v>
      </c>
    </row>
    <row r="984" spans="1:2" ht="16.149999999999999" customHeight="1" x14ac:dyDescent="0.25">
      <c r="A984" s="43">
        <v>41803</v>
      </c>
      <c r="B984" s="44">
        <v>3.7499999999999999E-2</v>
      </c>
    </row>
    <row r="985" spans="1:2" ht="16.149999999999999" customHeight="1" x14ac:dyDescent="0.25">
      <c r="A985" s="41">
        <v>41802</v>
      </c>
      <c r="B985" s="42">
        <v>3.7499999999999999E-2</v>
      </c>
    </row>
    <row r="986" spans="1:2" ht="16.149999999999999" customHeight="1" x14ac:dyDescent="0.25">
      <c r="A986" s="43">
        <v>41801</v>
      </c>
      <c r="B986" s="44">
        <v>3.7499999999999999E-2</v>
      </c>
    </row>
    <row r="987" spans="1:2" ht="16.149999999999999" customHeight="1" x14ac:dyDescent="0.25">
      <c r="A987" s="41">
        <v>41800</v>
      </c>
      <c r="B987" s="42">
        <v>3.7499999999999999E-2</v>
      </c>
    </row>
    <row r="988" spans="1:2" ht="16.149999999999999" customHeight="1" x14ac:dyDescent="0.25">
      <c r="A988" s="43">
        <v>41799</v>
      </c>
      <c r="B988" s="44">
        <v>3.7499999999999999E-2</v>
      </c>
    </row>
    <row r="989" spans="1:2" ht="16.149999999999999" customHeight="1" x14ac:dyDescent="0.25">
      <c r="A989" s="41">
        <v>41796</v>
      </c>
      <c r="B989" s="42">
        <v>3.7499999999999999E-2</v>
      </c>
    </row>
    <row r="990" spans="1:2" ht="16.149999999999999" customHeight="1" x14ac:dyDescent="0.25">
      <c r="A990" s="43">
        <v>41795</v>
      </c>
      <c r="B990" s="44">
        <v>3.7499999999999999E-2</v>
      </c>
    </row>
    <row r="991" spans="1:2" ht="16.149999999999999" customHeight="1" x14ac:dyDescent="0.25">
      <c r="A991" s="41">
        <v>41794</v>
      </c>
      <c r="B991" s="42">
        <v>3.7499999999999999E-2</v>
      </c>
    </row>
    <row r="992" spans="1:2" ht="16.149999999999999" customHeight="1" x14ac:dyDescent="0.25">
      <c r="A992" s="43">
        <v>41793</v>
      </c>
      <c r="B992" s="44">
        <v>3.7499999999999999E-2</v>
      </c>
    </row>
    <row r="993" spans="1:2" ht="16.149999999999999" customHeight="1" x14ac:dyDescent="0.25">
      <c r="A993" s="41">
        <v>41789</v>
      </c>
      <c r="B993" s="42">
        <v>3.5000000000000003E-2</v>
      </c>
    </row>
    <row r="994" spans="1:2" ht="16.149999999999999" customHeight="1" x14ac:dyDescent="0.25">
      <c r="A994" s="43">
        <v>41788</v>
      </c>
      <c r="B994" s="44">
        <v>3.5000000000000003E-2</v>
      </c>
    </row>
    <row r="995" spans="1:2" ht="16.149999999999999" customHeight="1" x14ac:dyDescent="0.25">
      <c r="A995" s="41">
        <v>41787</v>
      </c>
      <c r="B995" s="42">
        <v>3.5000000000000003E-2</v>
      </c>
    </row>
    <row r="996" spans="1:2" ht="16.149999999999999" customHeight="1" x14ac:dyDescent="0.25">
      <c r="A996" s="43">
        <v>41786</v>
      </c>
      <c r="B996" s="44">
        <v>3.5000000000000003E-2</v>
      </c>
    </row>
    <row r="997" spans="1:2" ht="16.149999999999999" customHeight="1" x14ac:dyDescent="0.25">
      <c r="A997" s="41">
        <v>41785</v>
      </c>
      <c r="B997" s="42">
        <v>3.5000000000000003E-2</v>
      </c>
    </row>
    <row r="998" spans="1:2" ht="16.149999999999999" customHeight="1" x14ac:dyDescent="0.25">
      <c r="A998" s="43">
        <v>41782</v>
      </c>
      <c r="B998" s="44">
        <v>3.5000000000000003E-2</v>
      </c>
    </row>
    <row r="999" spans="1:2" ht="16.149999999999999" customHeight="1" x14ac:dyDescent="0.25">
      <c r="A999" s="41">
        <v>41781</v>
      </c>
      <c r="B999" s="42">
        <v>3.5000000000000003E-2</v>
      </c>
    </row>
    <row r="1000" spans="1:2" ht="16.149999999999999" customHeight="1" x14ac:dyDescent="0.25">
      <c r="A1000" s="43">
        <v>41780</v>
      </c>
      <c r="B1000" s="44">
        <v>3.5000000000000003E-2</v>
      </c>
    </row>
    <row r="1001" spans="1:2" ht="16.149999999999999" customHeight="1" x14ac:dyDescent="0.25">
      <c r="A1001" s="41">
        <v>41779</v>
      </c>
      <c r="B1001" s="42">
        <v>3.5000000000000003E-2</v>
      </c>
    </row>
    <row r="1002" spans="1:2" ht="16.149999999999999" customHeight="1" x14ac:dyDescent="0.25">
      <c r="A1002" s="43">
        <v>41778</v>
      </c>
      <c r="B1002" s="44">
        <v>3.5000000000000003E-2</v>
      </c>
    </row>
    <row r="1003" spans="1:2" ht="16.149999999999999" customHeight="1" x14ac:dyDescent="0.25">
      <c r="A1003" s="41">
        <v>41775</v>
      </c>
      <c r="B1003" s="42">
        <v>3.5000000000000003E-2</v>
      </c>
    </row>
    <row r="1004" spans="1:2" ht="16.149999999999999" customHeight="1" x14ac:dyDescent="0.25">
      <c r="A1004" s="43">
        <v>41774</v>
      </c>
      <c r="B1004" s="44">
        <v>3.5000000000000003E-2</v>
      </c>
    </row>
    <row r="1005" spans="1:2" ht="16.149999999999999" customHeight="1" x14ac:dyDescent="0.25">
      <c r="A1005" s="41">
        <v>41773</v>
      </c>
      <c r="B1005" s="42">
        <v>3.5000000000000003E-2</v>
      </c>
    </row>
    <row r="1006" spans="1:2" ht="16.149999999999999" customHeight="1" x14ac:dyDescent="0.25">
      <c r="A1006" s="43">
        <v>41772</v>
      </c>
      <c r="B1006" s="44">
        <v>3.5000000000000003E-2</v>
      </c>
    </row>
    <row r="1007" spans="1:2" ht="16.149999999999999" customHeight="1" x14ac:dyDescent="0.25">
      <c r="A1007" s="41">
        <v>41771</v>
      </c>
      <c r="B1007" s="42">
        <v>3.5000000000000003E-2</v>
      </c>
    </row>
    <row r="1008" spans="1:2" ht="16.149999999999999" customHeight="1" x14ac:dyDescent="0.25">
      <c r="A1008" s="43">
        <v>41768</v>
      </c>
      <c r="B1008" s="44">
        <v>3.5000000000000003E-2</v>
      </c>
    </row>
    <row r="1009" spans="1:2" ht="16.149999999999999" customHeight="1" x14ac:dyDescent="0.25">
      <c r="A1009" s="41">
        <v>41767</v>
      </c>
      <c r="B1009" s="42">
        <v>3.5000000000000003E-2</v>
      </c>
    </row>
    <row r="1010" spans="1:2" ht="16.149999999999999" customHeight="1" x14ac:dyDescent="0.25">
      <c r="A1010" s="43">
        <v>41766</v>
      </c>
      <c r="B1010" s="44">
        <v>3.5000000000000003E-2</v>
      </c>
    </row>
    <row r="1011" spans="1:2" ht="16.149999999999999" customHeight="1" x14ac:dyDescent="0.25">
      <c r="A1011" s="41">
        <v>41765</v>
      </c>
      <c r="B1011" s="42">
        <v>3.5000000000000003E-2</v>
      </c>
    </row>
    <row r="1012" spans="1:2" ht="16.149999999999999" customHeight="1" x14ac:dyDescent="0.25">
      <c r="A1012" s="43">
        <v>41764</v>
      </c>
      <c r="B1012" s="44">
        <v>3.5000000000000003E-2</v>
      </c>
    </row>
    <row r="1013" spans="1:2" ht="16.149999999999999" customHeight="1" x14ac:dyDescent="0.25">
      <c r="A1013" s="41">
        <v>41761</v>
      </c>
      <c r="B1013" s="42">
        <v>3.5000000000000003E-2</v>
      </c>
    </row>
    <row r="1014" spans="1:2" ht="16.149999999999999" customHeight="1" x14ac:dyDescent="0.25">
      <c r="A1014" s="43">
        <v>41759</v>
      </c>
      <c r="B1014" s="44">
        <v>3.5000000000000003E-2</v>
      </c>
    </row>
    <row r="1015" spans="1:2" ht="16.149999999999999" customHeight="1" x14ac:dyDescent="0.25">
      <c r="A1015" s="41">
        <v>41758</v>
      </c>
      <c r="B1015" s="42">
        <v>3.5000000000000003E-2</v>
      </c>
    </row>
    <row r="1016" spans="1:2" ht="16.149999999999999" customHeight="1" x14ac:dyDescent="0.25">
      <c r="A1016" s="43">
        <v>41757</v>
      </c>
      <c r="B1016" s="44">
        <v>3.5000000000000003E-2</v>
      </c>
    </row>
    <row r="1017" spans="1:2" ht="16.149999999999999" customHeight="1" x14ac:dyDescent="0.25">
      <c r="A1017" s="41">
        <v>41754</v>
      </c>
      <c r="B1017" s="42">
        <v>3.2500000000000001E-2</v>
      </c>
    </row>
    <row r="1018" spans="1:2" ht="16.149999999999999" customHeight="1" x14ac:dyDescent="0.25">
      <c r="A1018" s="43">
        <v>41753</v>
      </c>
      <c r="B1018" s="44">
        <v>3.2500000000000001E-2</v>
      </c>
    </row>
    <row r="1019" spans="1:2" ht="16.149999999999999" customHeight="1" x14ac:dyDescent="0.25">
      <c r="A1019" s="41">
        <v>41752</v>
      </c>
      <c r="B1019" s="42">
        <v>3.2500000000000001E-2</v>
      </c>
    </row>
    <row r="1020" spans="1:2" ht="16.149999999999999" customHeight="1" x14ac:dyDescent="0.25">
      <c r="A1020" s="43">
        <v>41751</v>
      </c>
      <c r="B1020" s="44">
        <v>3.2500000000000001E-2</v>
      </c>
    </row>
    <row r="1021" spans="1:2" ht="16.149999999999999" customHeight="1" x14ac:dyDescent="0.25">
      <c r="A1021" s="41">
        <v>41750</v>
      </c>
      <c r="B1021" s="42">
        <v>3.2500000000000001E-2</v>
      </c>
    </row>
    <row r="1022" spans="1:2" ht="16.149999999999999" customHeight="1" x14ac:dyDescent="0.25">
      <c r="A1022" s="43">
        <v>41745</v>
      </c>
      <c r="B1022" s="44">
        <v>3.2500000000000001E-2</v>
      </c>
    </row>
    <row r="1023" spans="1:2" ht="16.149999999999999" customHeight="1" x14ac:dyDescent="0.25">
      <c r="A1023" s="41">
        <v>41744</v>
      </c>
      <c r="B1023" s="42">
        <v>3.2500000000000001E-2</v>
      </c>
    </row>
    <row r="1024" spans="1:2" ht="16.149999999999999" customHeight="1" x14ac:dyDescent="0.25">
      <c r="A1024" s="43">
        <v>41743</v>
      </c>
      <c r="B1024" s="44">
        <v>3.2500000000000001E-2</v>
      </c>
    </row>
    <row r="1025" spans="1:2" ht="16.149999999999999" customHeight="1" x14ac:dyDescent="0.25">
      <c r="A1025" s="41">
        <v>41740</v>
      </c>
      <c r="B1025" s="42">
        <v>3.2500000000000001E-2</v>
      </c>
    </row>
    <row r="1026" spans="1:2" ht="16.149999999999999" customHeight="1" x14ac:dyDescent="0.25">
      <c r="A1026" s="43">
        <v>41739</v>
      </c>
      <c r="B1026" s="44">
        <v>3.2500000000000001E-2</v>
      </c>
    </row>
    <row r="1027" spans="1:2" ht="16.149999999999999" customHeight="1" x14ac:dyDescent="0.25">
      <c r="A1027" s="41">
        <v>41738</v>
      </c>
      <c r="B1027" s="42">
        <v>3.2500000000000001E-2</v>
      </c>
    </row>
    <row r="1028" spans="1:2" ht="16.149999999999999" customHeight="1" x14ac:dyDescent="0.25">
      <c r="A1028" s="43">
        <v>41737</v>
      </c>
      <c r="B1028" s="44">
        <v>3.2500000000000001E-2</v>
      </c>
    </row>
    <row r="1029" spans="1:2" ht="16.149999999999999" customHeight="1" x14ac:dyDescent="0.25">
      <c r="A1029" s="41">
        <v>41736</v>
      </c>
      <c r="B1029" s="42">
        <v>3.2500000000000001E-2</v>
      </c>
    </row>
    <row r="1030" spans="1:2" ht="16.149999999999999" customHeight="1" x14ac:dyDescent="0.25">
      <c r="A1030" s="43">
        <v>41733</v>
      </c>
      <c r="B1030" s="44">
        <v>3.2500000000000001E-2</v>
      </c>
    </row>
    <row r="1031" spans="1:2" ht="16.149999999999999" customHeight="1" x14ac:dyDescent="0.25">
      <c r="A1031" s="41">
        <v>41732</v>
      </c>
      <c r="B1031" s="42">
        <v>3.2500000000000001E-2</v>
      </c>
    </row>
    <row r="1032" spans="1:2" ht="16.149999999999999" customHeight="1" x14ac:dyDescent="0.25">
      <c r="A1032" s="43">
        <v>41731</v>
      </c>
      <c r="B1032" s="44">
        <v>3.2500000000000001E-2</v>
      </c>
    </row>
    <row r="1033" spans="1:2" ht="16.149999999999999" customHeight="1" x14ac:dyDescent="0.25">
      <c r="A1033" s="41">
        <v>41730</v>
      </c>
      <c r="B1033" s="42">
        <v>3.2500000000000001E-2</v>
      </c>
    </row>
    <row r="1034" spans="1:2" ht="16.149999999999999" customHeight="1" x14ac:dyDescent="0.25">
      <c r="A1034" s="43">
        <v>41729</v>
      </c>
      <c r="B1034" s="44">
        <v>3.2500000000000001E-2</v>
      </c>
    </row>
    <row r="1035" spans="1:2" ht="16.149999999999999" customHeight="1" x14ac:dyDescent="0.25">
      <c r="A1035" s="41">
        <v>41726</v>
      </c>
      <c r="B1035" s="42">
        <v>3.2500000000000001E-2</v>
      </c>
    </row>
    <row r="1036" spans="1:2" ht="16.149999999999999" customHeight="1" x14ac:dyDescent="0.25">
      <c r="A1036" s="43">
        <v>41725</v>
      </c>
      <c r="B1036" s="44">
        <v>3.2500000000000001E-2</v>
      </c>
    </row>
    <row r="1037" spans="1:2" ht="16.149999999999999" customHeight="1" x14ac:dyDescent="0.25">
      <c r="A1037" s="41">
        <v>41724</v>
      </c>
      <c r="B1037" s="42">
        <v>3.2500000000000001E-2</v>
      </c>
    </row>
    <row r="1038" spans="1:2" ht="16.149999999999999" customHeight="1" x14ac:dyDescent="0.25">
      <c r="A1038" s="43">
        <v>41723</v>
      </c>
      <c r="B1038" s="44">
        <v>3.2500000000000001E-2</v>
      </c>
    </row>
    <row r="1039" spans="1:2" ht="16.149999999999999" customHeight="1" x14ac:dyDescent="0.25">
      <c r="A1039" s="41">
        <v>41719</v>
      </c>
      <c r="B1039" s="42">
        <v>3.2500000000000001E-2</v>
      </c>
    </row>
    <row r="1040" spans="1:2" ht="16.149999999999999" customHeight="1" x14ac:dyDescent="0.25">
      <c r="A1040" s="43">
        <v>41718</v>
      </c>
      <c r="B1040" s="44">
        <v>3.2500000000000001E-2</v>
      </c>
    </row>
    <row r="1041" spans="1:2" ht="16.149999999999999" customHeight="1" x14ac:dyDescent="0.25">
      <c r="A1041" s="41">
        <v>41717</v>
      </c>
      <c r="B1041" s="42">
        <v>3.2500000000000001E-2</v>
      </c>
    </row>
    <row r="1042" spans="1:2" ht="16.149999999999999" customHeight="1" x14ac:dyDescent="0.25">
      <c r="A1042" s="43">
        <v>41716</v>
      </c>
      <c r="B1042" s="44">
        <v>3.2500000000000001E-2</v>
      </c>
    </row>
    <row r="1043" spans="1:2" ht="16.149999999999999" customHeight="1" x14ac:dyDescent="0.25">
      <c r="A1043" s="41">
        <v>41715</v>
      </c>
      <c r="B1043" s="42">
        <v>3.2500000000000001E-2</v>
      </c>
    </row>
    <row r="1044" spans="1:2" ht="16.149999999999999" customHeight="1" x14ac:dyDescent="0.25">
      <c r="A1044" s="43">
        <v>41712</v>
      </c>
      <c r="B1044" s="44">
        <v>3.2500000000000001E-2</v>
      </c>
    </row>
    <row r="1045" spans="1:2" ht="16.149999999999999" customHeight="1" x14ac:dyDescent="0.25">
      <c r="A1045" s="41">
        <v>41711</v>
      </c>
      <c r="B1045" s="42">
        <v>3.2500000000000001E-2</v>
      </c>
    </row>
    <row r="1046" spans="1:2" ht="16.149999999999999" customHeight="1" x14ac:dyDescent="0.25">
      <c r="A1046" s="43">
        <v>41710</v>
      </c>
      <c r="B1046" s="44">
        <v>3.2500000000000001E-2</v>
      </c>
    </row>
    <row r="1047" spans="1:2" ht="16.149999999999999" customHeight="1" x14ac:dyDescent="0.25">
      <c r="A1047" s="41">
        <v>41709</v>
      </c>
      <c r="B1047" s="42">
        <v>3.2500000000000001E-2</v>
      </c>
    </row>
    <row r="1048" spans="1:2" ht="16.149999999999999" customHeight="1" x14ac:dyDescent="0.25">
      <c r="A1048" s="43">
        <v>41708</v>
      </c>
      <c r="B1048" s="44">
        <v>3.2500000000000001E-2</v>
      </c>
    </row>
    <row r="1049" spans="1:2" ht="16.149999999999999" customHeight="1" x14ac:dyDescent="0.25">
      <c r="A1049" s="41">
        <v>41705</v>
      </c>
      <c r="B1049" s="42">
        <v>3.2500000000000001E-2</v>
      </c>
    </row>
    <row r="1050" spans="1:2" ht="16.149999999999999" customHeight="1" x14ac:dyDescent="0.25">
      <c r="A1050" s="43">
        <v>41704</v>
      </c>
      <c r="B1050" s="44">
        <v>3.2500000000000001E-2</v>
      </c>
    </row>
    <row r="1051" spans="1:2" ht="16.149999999999999" customHeight="1" x14ac:dyDescent="0.25">
      <c r="A1051" s="41">
        <v>41703</v>
      </c>
      <c r="B1051" s="42">
        <v>3.2500000000000001E-2</v>
      </c>
    </row>
    <row r="1052" spans="1:2" ht="16.149999999999999" customHeight="1" x14ac:dyDescent="0.25">
      <c r="A1052" s="43">
        <v>41702</v>
      </c>
      <c r="B1052" s="44">
        <v>3.2500000000000001E-2</v>
      </c>
    </row>
    <row r="1053" spans="1:2" ht="16.149999999999999" customHeight="1" x14ac:dyDescent="0.25">
      <c r="A1053" s="41">
        <v>41701</v>
      </c>
      <c r="B1053" s="42">
        <v>3.2500000000000001E-2</v>
      </c>
    </row>
    <row r="1054" spans="1:2" ht="16.149999999999999" customHeight="1" x14ac:dyDescent="0.25">
      <c r="A1054" s="43">
        <v>41698</v>
      </c>
      <c r="B1054" s="44">
        <v>3.2500000000000001E-2</v>
      </c>
    </row>
    <row r="1055" spans="1:2" ht="16.149999999999999" customHeight="1" x14ac:dyDescent="0.25">
      <c r="A1055" s="41">
        <v>41697</v>
      </c>
      <c r="B1055" s="42">
        <v>3.2500000000000001E-2</v>
      </c>
    </row>
    <row r="1056" spans="1:2" ht="16.149999999999999" customHeight="1" x14ac:dyDescent="0.25">
      <c r="A1056" s="43">
        <v>41696</v>
      </c>
      <c r="B1056" s="44">
        <v>3.2500000000000001E-2</v>
      </c>
    </row>
    <row r="1057" spans="1:2" ht="16.149999999999999" customHeight="1" x14ac:dyDescent="0.25">
      <c r="A1057" s="41">
        <v>41695</v>
      </c>
      <c r="B1057" s="42">
        <v>3.2500000000000001E-2</v>
      </c>
    </row>
    <row r="1058" spans="1:2" ht="16.149999999999999" customHeight="1" x14ac:dyDescent="0.25">
      <c r="A1058" s="43">
        <v>41694</v>
      </c>
      <c r="B1058" s="44">
        <v>3.2500000000000001E-2</v>
      </c>
    </row>
    <row r="1059" spans="1:2" ht="16.149999999999999" customHeight="1" x14ac:dyDescent="0.25">
      <c r="A1059" s="41">
        <v>41691</v>
      </c>
      <c r="B1059" s="42">
        <v>3.2500000000000001E-2</v>
      </c>
    </row>
    <row r="1060" spans="1:2" ht="16.149999999999999" customHeight="1" x14ac:dyDescent="0.25">
      <c r="A1060" s="43">
        <v>41690</v>
      </c>
      <c r="B1060" s="44">
        <v>3.2500000000000001E-2</v>
      </c>
    </row>
    <row r="1061" spans="1:2" ht="16.149999999999999" customHeight="1" x14ac:dyDescent="0.25">
      <c r="A1061" s="41">
        <v>41689</v>
      </c>
      <c r="B1061" s="42">
        <v>3.2500000000000001E-2</v>
      </c>
    </row>
    <row r="1062" spans="1:2" ht="16.149999999999999" customHeight="1" x14ac:dyDescent="0.25">
      <c r="A1062" s="43">
        <v>41688</v>
      </c>
      <c r="B1062" s="44">
        <v>3.2500000000000001E-2</v>
      </c>
    </row>
    <row r="1063" spans="1:2" ht="16.149999999999999" customHeight="1" x14ac:dyDescent="0.25">
      <c r="A1063" s="41">
        <v>41687</v>
      </c>
      <c r="B1063" s="42">
        <v>3.2500000000000001E-2</v>
      </c>
    </row>
    <row r="1064" spans="1:2" ht="16.149999999999999" customHeight="1" x14ac:dyDescent="0.25">
      <c r="A1064" s="43">
        <v>41684</v>
      </c>
      <c r="B1064" s="44">
        <v>3.2500000000000001E-2</v>
      </c>
    </row>
    <row r="1065" spans="1:2" ht="16.149999999999999" customHeight="1" x14ac:dyDescent="0.25">
      <c r="A1065" s="41">
        <v>41683</v>
      </c>
      <c r="B1065" s="42">
        <v>3.2500000000000001E-2</v>
      </c>
    </row>
    <row r="1066" spans="1:2" ht="16.149999999999999" customHeight="1" x14ac:dyDescent="0.25">
      <c r="A1066" s="43">
        <v>41682</v>
      </c>
      <c r="B1066" s="44">
        <v>3.2500000000000001E-2</v>
      </c>
    </row>
    <row r="1067" spans="1:2" ht="16.149999999999999" customHeight="1" x14ac:dyDescent="0.25">
      <c r="A1067" s="41">
        <v>41681</v>
      </c>
      <c r="B1067" s="42">
        <v>3.2500000000000001E-2</v>
      </c>
    </row>
    <row r="1068" spans="1:2" ht="16.149999999999999" customHeight="1" x14ac:dyDescent="0.25">
      <c r="A1068" s="43">
        <v>41680</v>
      </c>
      <c r="B1068" s="44">
        <v>3.2500000000000001E-2</v>
      </c>
    </row>
    <row r="1069" spans="1:2" ht="16.149999999999999" customHeight="1" x14ac:dyDescent="0.25">
      <c r="A1069" s="41">
        <v>41677</v>
      </c>
      <c r="B1069" s="42">
        <v>3.2500000000000001E-2</v>
      </c>
    </row>
    <row r="1070" spans="1:2" ht="16.149999999999999" customHeight="1" x14ac:dyDescent="0.25">
      <c r="A1070" s="43">
        <v>41676</v>
      </c>
      <c r="B1070" s="44">
        <v>3.2500000000000001E-2</v>
      </c>
    </row>
    <row r="1071" spans="1:2" ht="16.149999999999999" customHeight="1" x14ac:dyDescent="0.25">
      <c r="A1071" s="41">
        <v>41675</v>
      </c>
      <c r="B1071" s="42">
        <v>3.2500000000000001E-2</v>
      </c>
    </row>
    <row r="1072" spans="1:2" ht="16.149999999999999" customHeight="1" x14ac:dyDescent="0.25">
      <c r="A1072" s="43">
        <v>41674</v>
      </c>
      <c r="B1072" s="44">
        <v>3.2500000000000001E-2</v>
      </c>
    </row>
    <row r="1073" spans="1:2" ht="16.149999999999999" customHeight="1" x14ac:dyDescent="0.25">
      <c r="A1073" s="41">
        <v>41673</v>
      </c>
      <c r="B1073" s="42">
        <v>3.2500000000000001E-2</v>
      </c>
    </row>
    <row r="1074" spans="1:2" ht="16.149999999999999" customHeight="1" x14ac:dyDescent="0.25">
      <c r="A1074" s="43">
        <v>41670</v>
      </c>
      <c r="B1074" s="44">
        <v>3.2500000000000001E-2</v>
      </c>
    </row>
    <row r="1075" spans="1:2" ht="16.149999999999999" customHeight="1" x14ac:dyDescent="0.25">
      <c r="A1075" s="41">
        <v>41669</v>
      </c>
      <c r="B1075" s="42">
        <v>3.2500000000000001E-2</v>
      </c>
    </row>
    <row r="1076" spans="1:2" ht="16.149999999999999" customHeight="1" x14ac:dyDescent="0.25">
      <c r="A1076" s="43">
        <v>41668</v>
      </c>
      <c r="B1076" s="44">
        <v>3.2500000000000001E-2</v>
      </c>
    </row>
    <row r="1077" spans="1:2" ht="16.149999999999999" customHeight="1" x14ac:dyDescent="0.25">
      <c r="A1077" s="41">
        <v>41667</v>
      </c>
      <c r="B1077" s="42">
        <v>3.2500000000000001E-2</v>
      </c>
    </row>
    <row r="1078" spans="1:2" ht="16.149999999999999" customHeight="1" x14ac:dyDescent="0.25">
      <c r="A1078" s="43">
        <v>41666</v>
      </c>
      <c r="B1078" s="44">
        <v>3.2500000000000001E-2</v>
      </c>
    </row>
    <row r="1079" spans="1:2" ht="16.149999999999999" customHeight="1" x14ac:dyDescent="0.25">
      <c r="A1079" s="41">
        <v>41663</v>
      </c>
      <c r="B1079" s="42">
        <v>3.2500000000000001E-2</v>
      </c>
    </row>
    <row r="1080" spans="1:2" ht="16.149999999999999" customHeight="1" x14ac:dyDescent="0.25">
      <c r="A1080" s="43">
        <v>41662</v>
      </c>
      <c r="B1080" s="44">
        <v>3.2500000000000001E-2</v>
      </c>
    </row>
    <row r="1081" spans="1:2" ht="16.149999999999999" customHeight="1" x14ac:dyDescent="0.25">
      <c r="A1081" s="41">
        <v>41661</v>
      </c>
      <c r="B1081" s="42">
        <v>3.2500000000000001E-2</v>
      </c>
    </row>
    <row r="1082" spans="1:2" ht="16.149999999999999" customHeight="1" x14ac:dyDescent="0.25">
      <c r="A1082" s="43">
        <v>41660</v>
      </c>
      <c r="B1082" s="44">
        <v>3.2500000000000001E-2</v>
      </c>
    </row>
    <row r="1083" spans="1:2" ht="16.149999999999999" customHeight="1" x14ac:dyDescent="0.25">
      <c r="A1083" s="41">
        <v>41659</v>
      </c>
      <c r="B1083" s="42">
        <v>3.2500000000000001E-2</v>
      </c>
    </row>
    <row r="1084" spans="1:2" ht="16.149999999999999" customHeight="1" x14ac:dyDescent="0.25">
      <c r="A1084" s="43">
        <v>41656</v>
      </c>
      <c r="B1084" s="44">
        <v>3.2500000000000001E-2</v>
      </c>
    </row>
    <row r="1085" spans="1:2" ht="16.149999999999999" customHeight="1" x14ac:dyDescent="0.25">
      <c r="A1085" s="41">
        <v>41655</v>
      </c>
      <c r="B1085" s="42">
        <v>3.2500000000000001E-2</v>
      </c>
    </row>
    <row r="1086" spans="1:2" ht="16.149999999999999" customHeight="1" x14ac:dyDescent="0.25">
      <c r="A1086" s="43">
        <v>41654</v>
      </c>
      <c r="B1086" s="44">
        <v>3.2500000000000001E-2</v>
      </c>
    </row>
    <row r="1087" spans="1:2" ht="16.149999999999999" customHeight="1" x14ac:dyDescent="0.25">
      <c r="A1087" s="41">
        <v>41653</v>
      </c>
      <c r="B1087" s="42">
        <v>3.2500000000000001E-2</v>
      </c>
    </row>
    <row r="1088" spans="1:2" ht="16.149999999999999" customHeight="1" x14ac:dyDescent="0.25">
      <c r="A1088" s="43">
        <v>41652</v>
      </c>
      <c r="B1088" s="44">
        <v>3.2500000000000001E-2</v>
      </c>
    </row>
    <row r="1089" spans="1:2" ht="16.149999999999999" customHeight="1" x14ac:dyDescent="0.25">
      <c r="A1089" s="41">
        <v>41649</v>
      </c>
      <c r="B1089" s="42">
        <v>3.2500000000000001E-2</v>
      </c>
    </row>
    <row r="1090" spans="1:2" ht="16.149999999999999" customHeight="1" x14ac:dyDescent="0.25">
      <c r="A1090" s="43">
        <v>41648</v>
      </c>
      <c r="B1090" s="44">
        <v>3.2500000000000001E-2</v>
      </c>
    </row>
    <row r="1091" spans="1:2" ht="16.149999999999999" customHeight="1" x14ac:dyDescent="0.25">
      <c r="A1091" s="41">
        <v>41647</v>
      </c>
      <c r="B1091" s="42">
        <v>3.2500000000000001E-2</v>
      </c>
    </row>
    <row r="1092" spans="1:2" ht="16.149999999999999" customHeight="1" x14ac:dyDescent="0.25">
      <c r="A1092" s="43">
        <v>41646</v>
      </c>
      <c r="B1092" s="44">
        <v>3.2500000000000001E-2</v>
      </c>
    </row>
    <row r="1093" spans="1:2" ht="16.149999999999999" customHeight="1" x14ac:dyDescent="0.25">
      <c r="A1093" s="41">
        <v>41642</v>
      </c>
      <c r="B1093" s="42">
        <v>3.2500000000000001E-2</v>
      </c>
    </row>
    <row r="1094" spans="1:2" ht="16.149999999999999" customHeight="1" x14ac:dyDescent="0.25">
      <c r="A1094" s="43">
        <v>41641</v>
      </c>
      <c r="B1094" s="44">
        <v>3.2500000000000001E-2</v>
      </c>
    </row>
    <row r="1095" spans="1:2" ht="16.149999999999999" customHeight="1" x14ac:dyDescent="0.25">
      <c r="A1095" s="41">
        <v>41638</v>
      </c>
      <c r="B1095" s="42">
        <v>3.2500000000000001E-2</v>
      </c>
    </row>
    <row r="1096" spans="1:2" ht="16.149999999999999" customHeight="1" x14ac:dyDescent="0.25">
      <c r="A1096" s="43">
        <v>41635</v>
      </c>
      <c r="B1096" s="44">
        <v>3.2500000000000001E-2</v>
      </c>
    </row>
    <row r="1097" spans="1:2" ht="16.149999999999999" customHeight="1" x14ac:dyDescent="0.25">
      <c r="A1097" s="41">
        <v>41634</v>
      </c>
      <c r="B1097" s="42">
        <v>3.2500000000000001E-2</v>
      </c>
    </row>
    <row r="1098" spans="1:2" ht="16.149999999999999" customHeight="1" x14ac:dyDescent="0.25">
      <c r="A1098" s="43">
        <v>41632</v>
      </c>
      <c r="B1098" s="44">
        <v>3.2500000000000001E-2</v>
      </c>
    </row>
    <row r="1099" spans="1:2" ht="16.149999999999999" customHeight="1" x14ac:dyDescent="0.25">
      <c r="A1099" s="41">
        <v>41631</v>
      </c>
      <c r="B1099" s="42">
        <v>3.2500000000000001E-2</v>
      </c>
    </row>
    <row r="1100" spans="1:2" ht="16.149999999999999" customHeight="1" x14ac:dyDescent="0.25">
      <c r="A1100" s="43">
        <v>41628</v>
      </c>
      <c r="B1100" s="44">
        <v>3.2500000000000001E-2</v>
      </c>
    </row>
    <row r="1101" spans="1:2" ht="16.149999999999999" customHeight="1" x14ac:dyDescent="0.25">
      <c r="A1101" s="41">
        <v>41627</v>
      </c>
      <c r="B1101" s="42">
        <v>3.2500000000000001E-2</v>
      </c>
    </row>
    <row r="1102" spans="1:2" ht="16.149999999999999" customHeight="1" x14ac:dyDescent="0.25">
      <c r="A1102" s="43">
        <v>41626</v>
      </c>
      <c r="B1102" s="44">
        <v>3.2500000000000001E-2</v>
      </c>
    </row>
    <row r="1103" spans="1:2" ht="16.149999999999999" customHeight="1" x14ac:dyDescent="0.25">
      <c r="A1103" s="41">
        <v>41625</v>
      </c>
      <c r="B1103" s="42">
        <v>3.2500000000000001E-2</v>
      </c>
    </row>
    <row r="1104" spans="1:2" ht="16.149999999999999" customHeight="1" x14ac:dyDescent="0.25">
      <c r="A1104" s="43">
        <v>41624</v>
      </c>
      <c r="B1104" s="44">
        <v>3.2500000000000001E-2</v>
      </c>
    </row>
    <row r="1105" spans="1:2" ht="16.149999999999999" customHeight="1" x14ac:dyDescent="0.25">
      <c r="A1105" s="41">
        <v>41621</v>
      </c>
      <c r="B1105" s="42">
        <v>3.2500000000000001E-2</v>
      </c>
    </row>
    <row r="1106" spans="1:2" ht="16.149999999999999" customHeight="1" x14ac:dyDescent="0.25">
      <c r="A1106" s="43">
        <v>41620</v>
      </c>
      <c r="B1106" s="44">
        <v>3.2500000000000001E-2</v>
      </c>
    </row>
    <row r="1107" spans="1:2" ht="16.149999999999999" customHeight="1" x14ac:dyDescent="0.25">
      <c r="A1107" s="41">
        <v>41619</v>
      </c>
      <c r="B1107" s="42">
        <v>3.2500000000000001E-2</v>
      </c>
    </row>
    <row r="1108" spans="1:2" ht="16.149999999999999" customHeight="1" x14ac:dyDescent="0.25">
      <c r="A1108" s="43">
        <v>41618</v>
      </c>
      <c r="B1108" s="44">
        <v>3.2500000000000001E-2</v>
      </c>
    </row>
    <row r="1109" spans="1:2" ht="16.149999999999999" customHeight="1" x14ac:dyDescent="0.25">
      <c r="A1109" s="41">
        <v>41617</v>
      </c>
      <c r="B1109" s="42">
        <v>3.2500000000000001E-2</v>
      </c>
    </row>
    <row r="1110" spans="1:2" ht="16.149999999999999" customHeight="1" x14ac:dyDescent="0.25">
      <c r="A1110" s="43">
        <v>41614</v>
      </c>
      <c r="B1110" s="44">
        <v>3.2500000000000001E-2</v>
      </c>
    </row>
    <row r="1111" spans="1:2" ht="16.149999999999999" customHeight="1" x14ac:dyDescent="0.25">
      <c r="A1111" s="41">
        <v>41613</v>
      </c>
      <c r="B1111" s="42">
        <v>3.2500000000000001E-2</v>
      </c>
    </row>
    <row r="1112" spans="1:2" ht="16.149999999999999" customHeight="1" x14ac:dyDescent="0.25">
      <c r="A1112" s="43">
        <v>41612</v>
      </c>
      <c r="B1112" s="44">
        <v>3.2500000000000001E-2</v>
      </c>
    </row>
    <row r="1113" spans="1:2" ht="16.149999999999999" customHeight="1" x14ac:dyDescent="0.25">
      <c r="A1113" s="41">
        <v>41611</v>
      </c>
      <c r="B1113" s="42">
        <v>3.2500000000000001E-2</v>
      </c>
    </row>
    <row r="1114" spans="1:2" ht="16.149999999999999" customHeight="1" x14ac:dyDescent="0.25">
      <c r="A1114" s="43">
        <v>41610</v>
      </c>
      <c r="B1114" s="44">
        <v>3.2500000000000001E-2</v>
      </c>
    </row>
    <row r="1115" spans="1:2" ht="16.149999999999999" customHeight="1" x14ac:dyDescent="0.25">
      <c r="A1115" s="41">
        <v>41607</v>
      </c>
      <c r="B1115" s="42">
        <v>3.2500000000000001E-2</v>
      </c>
    </row>
    <row r="1116" spans="1:2" ht="16.149999999999999" customHeight="1" x14ac:dyDescent="0.25">
      <c r="A1116" s="43">
        <v>41606</v>
      </c>
      <c r="B1116" s="44">
        <v>3.2500000000000001E-2</v>
      </c>
    </row>
    <row r="1117" spans="1:2" ht="16.149999999999999" customHeight="1" x14ac:dyDescent="0.25">
      <c r="A1117" s="41">
        <v>41605</v>
      </c>
      <c r="B1117" s="42">
        <v>3.2500000000000001E-2</v>
      </c>
    </row>
    <row r="1118" spans="1:2" ht="16.149999999999999" customHeight="1" x14ac:dyDescent="0.25">
      <c r="A1118" s="43">
        <v>41604</v>
      </c>
      <c r="B1118" s="44">
        <v>3.2500000000000001E-2</v>
      </c>
    </row>
    <row r="1119" spans="1:2" ht="16.149999999999999" customHeight="1" x14ac:dyDescent="0.25">
      <c r="A1119" s="41">
        <v>41603</v>
      </c>
      <c r="B1119" s="42">
        <v>3.2500000000000001E-2</v>
      </c>
    </row>
    <row r="1120" spans="1:2" ht="16.149999999999999" customHeight="1" x14ac:dyDescent="0.25">
      <c r="A1120" s="43">
        <v>41600</v>
      </c>
      <c r="B1120" s="44">
        <v>3.2500000000000001E-2</v>
      </c>
    </row>
    <row r="1121" spans="1:2" ht="16.149999999999999" customHeight="1" x14ac:dyDescent="0.25">
      <c r="A1121" s="41">
        <v>41599</v>
      </c>
      <c r="B1121" s="42">
        <v>3.2500000000000001E-2</v>
      </c>
    </row>
    <row r="1122" spans="1:2" ht="16.149999999999999" customHeight="1" x14ac:dyDescent="0.25">
      <c r="A1122" s="43">
        <v>41598</v>
      </c>
      <c r="B1122" s="44">
        <v>3.2500000000000001E-2</v>
      </c>
    </row>
    <row r="1123" spans="1:2" ht="16.149999999999999" customHeight="1" x14ac:dyDescent="0.25">
      <c r="A1123" s="41">
        <v>41597</v>
      </c>
      <c r="B1123" s="42">
        <v>3.2500000000000001E-2</v>
      </c>
    </row>
    <row r="1124" spans="1:2" ht="16.149999999999999" customHeight="1" x14ac:dyDescent="0.25">
      <c r="A1124" s="43">
        <v>41596</v>
      </c>
      <c r="B1124" s="44">
        <v>3.2500000000000001E-2</v>
      </c>
    </row>
    <row r="1125" spans="1:2" ht="16.149999999999999" customHeight="1" x14ac:dyDescent="0.25">
      <c r="A1125" s="41">
        <v>41593</v>
      </c>
      <c r="B1125" s="42">
        <v>3.2500000000000001E-2</v>
      </c>
    </row>
    <row r="1126" spans="1:2" ht="16.149999999999999" customHeight="1" x14ac:dyDescent="0.25">
      <c r="A1126" s="43">
        <v>41592</v>
      </c>
      <c r="B1126" s="44">
        <v>3.2500000000000001E-2</v>
      </c>
    </row>
    <row r="1127" spans="1:2" ht="16.149999999999999" customHeight="1" x14ac:dyDescent="0.25">
      <c r="A1127" s="41">
        <v>41591</v>
      </c>
      <c r="B1127" s="42">
        <v>3.2500000000000001E-2</v>
      </c>
    </row>
    <row r="1128" spans="1:2" ht="16.149999999999999" customHeight="1" x14ac:dyDescent="0.25">
      <c r="A1128" s="43">
        <v>41590</v>
      </c>
      <c r="B1128" s="44">
        <v>3.2500000000000001E-2</v>
      </c>
    </row>
    <row r="1129" spans="1:2" ht="16.149999999999999" customHeight="1" x14ac:dyDescent="0.25">
      <c r="A1129" s="41">
        <v>41586</v>
      </c>
      <c r="B1129" s="42">
        <v>3.2500000000000001E-2</v>
      </c>
    </row>
    <row r="1130" spans="1:2" ht="16.149999999999999" customHeight="1" x14ac:dyDescent="0.25">
      <c r="A1130" s="43">
        <v>41585</v>
      </c>
      <c r="B1130" s="44">
        <v>3.2500000000000001E-2</v>
      </c>
    </row>
    <row r="1131" spans="1:2" ht="16.149999999999999" customHeight="1" x14ac:dyDescent="0.25">
      <c r="A1131" s="41">
        <v>41584</v>
      </c>
      <c r="B1131" s="42">
        <v>3.2500000000000001E-2</v>
      </c>
    </row>
    <row r="1132" spans="1:2" ht="16.149999999999999" customHeight="1" x14ac:dyDescent="0.25">
      <c r="A1132" s="43">
        <v>41583</v>
      </c>
      <c r="B1132" s="44">
        <v>3.2500000000000001E-2</v>
      </c>
    </row>
    <row r="1133" spans="1:2" ht="16.149999999999999" customHeight="1" x14ac:dyDescent="0.25">
      <c r="A1133" s="41">
        <v>41579</v>
      </c>
      <c r="B1133" s="42">
        <v>3.2500000000000001E-2</v>
      </c>
    </row>
    <row r="1134" spans="1:2" ht="16.149999999999999" customHeight="1" x14ac:dyDescent="0.25">
      <c r="A1134" s="43">
        <v>41578</v>
      </c>
      <c r="B1134" s="44">
        <v>3.2500000000000001E-2</v>
      </c>
    </row>
    <row r="1135" spans="1:2" ht="16.149999999999999" customHeight="1" x14ac:dyDescent="0.25">
      <c r="A1135" s="41">
        <v>41577</v>
      </c>
      <c r="B1135" s="42">
        <v>3.2500000000000001E-2</v>
      </c>
    </row>
    <row r="1136" spans="1:2" ht="16.149999999999999" customHeight="1" x14ac:dyDescent="0.25">
      <c r="A1136" s="43">
        <v>41576</v>
      </c>
      <c r="B1136" s="44">
        <v>3.2500000000000001E-2</v>
      </c>
    </row>
    <row r="1137" spans="1:2" ht="16.149999999999999" customHeight="1" x14ac:dyDescent="0.25">
      <c r="A1137" s="41">
        <v>41575</v>
      </c>
      <c r="B1137" s="42">
        <v>3.2500000000000001E-2</v>
      </c>
    </row>
    <row r="1138" spans="1:2" ht="16.149999999999999" customHeight="1" x14ac:dyDescent="0.25">
      <c r="A1138" s="43">
        <v>41572</v>
      </c>
      <c r="B1138" s="44">
        <v>3.2500000000000001E-2</v>
      </c>
    </row>
    <row r="1139" spans="1:2" ht="16.149999999999999" customHeight="1" x14ac:dyDescent="0.25">
      <c r="A1139" s="41">
        <v>41571</v>
      </c>
      <c r="B1139" s="42">
        <v>3.2500000000000001E-2</v>
      </c>
    </row>
    <row r="1140" spans="1:2" ht="16.149999999999999" customHeight="1" x14ac:dyDescent="0.25">
      <c r="A1140" s="43">
        <v>41570</v>
      </c>
      <c r="B1140" s="44">
        <v>3.2500000000000001E-2</v>
      </c>
    </row>
    <row r="1141" spans="1:2" ht="16.149999999999999" customHeight="1" x14ac:dyDescent="0.25">
      <c r="A1141" s="41">
        <v>41569</v>
      </c>
      <c r="B1141" s="42">
        <v>3.2500000000000001E-2</v>
      </c>
    </row>
    <row r="1142" spans="1:2" ht="16.149999999999999" customHeight="1" x14ac:dyDescent="0.25">
      <c r="A1142" s="43">
        <v>41568</v>
      </c>
      <c r="B1142" s="44">
        <v>3.2500000000000001E-2</v>
      </c>
    </row>
    <row r="1143" spans="1:2" ht="16.149999999999999" customHeight="1" x14ac:dyDescent="0.25">
      <c r="A1143" s="41">
        <v>41565</v>
      </c>
      <c r="B1143" s="42">
        <v>3.2500000000000001E-2</v>
      </c>
    </row>
    <row r="1144" spans="1:2" ht="16.149999999999999" customHeight="1" x14ac:dyDescent="0.25">
      <c r="A1144" s="43">
        <v>41564</v>
      </c>
      <c r="B1144" s="44">
        <v>3.2500000000000001E-2</v>
      </c>
    </row>
    <row r="1145" spans="1:2" ht="16.149999999999999" customHeight="1" x14ac:dyDescent="0.25">
      <c r="A1145" s="41">
        <v>41563</v>
      </c>
      <c r="B1145" s="42">
        <v>3.2500000000000001E-2</v>
      </c>
    </row>
    <row r="1146" spans="1:2" ht="16.149999999999999" customHeight="1" x14ac:dyDescent="0.25">
      <c r="A1146" s="43">
        <v>41562</v>
      </c>
      <c r="B1146" s="44">
        <v>3.2500000000000001E-2</v>
      </c>
    </row>
    <row r="1147" spans="1:2" ht="16.149999999999999" customHeight="1" x14ac:dyDescent="0.25">
      <c r="A1147" s="41">
        <v>41558</v>
      </c>
      <c r="B1147" s="42">
        <v>3.2500000000000001E-2</v>
      </c>
    </row>
    <row r="1148" spans="1:2" ht="16.149999999999999" customHeight="1" x14ac:dyDescent="0.25">
      <c r="A1148" s="43">
        <v>41557</v>
      </c>
      <c r="B1148" s="44">
        <v>3.2500000000000001E-2</v>
      </c>
    </row>
    <row r="1149" spans="1:2" ht="16.149999999999999" customHeight="1" x14ac:dyDescent="0.25">
      <c r="A1149" s="41">
        <v>41556</v>
      </c>
      <c r="B1149" s="42">
        <v>3.2500000000000001E-2</v>
      </c>
    </row>
    <row r="1150" spans="1:2" ht="16.149999999999999" customHeight="1" x14ac:dyDescent="0.25">
      <c r="A1150" s="43">
        <v>41555</v>
      </c>
      <c r="B1150" s="44">
        <v>3.2500000000000001E-2</v>
      </c>
    </row>
    <row r="1151" spans="1:2" ht="16.149999999999999" customHeight="1" x14ac:dyDescent="0.25">
      <c r="A1151" s="41">
        <v>41554</v>
      </c>
      <c r="B1151" s="42">
        <v>3.2500000000000001E-2</v>
      </c>
    </row>
    <row r="1152" spans="1:2" ht="16.149999999999999" customHeight="1" x14ac:dyDescent="0.25">
      <c r="A1152" s="43">
        <v>41551</v>
      </c>
      <c r="B1152" s="44">
        <v>3.2500000000000001E-2</v>
      </c>
    </row>
    <row r="1153" spans="1:2" ht="16.149999999999999" customHeight="1" x14ac:dyDescent="0.25">
      <c r="A1153" s="41">
        <v>41550</v>
      </c>
      <c r="B1153" s="42">
        <v>3.2500000000000001E-2</v>
      </c>
    </row>
    <row r="1154" spans="1:2" ht="16.149999999999999" customHeight="1" x14ac:dyDescent="0.25">
      <c r="A1154" s="43">
        <v>41549</v>
      </c>
      <c r="B1154" s="44">
        <v>3.2500000000000001E-2</v>
      </c>
    </row>
    <row r="1155" spans="1:2" ht="16.149999999999999" customHeight="1" x14ac:dyDescent="0.25">
      <c r="A1155" s="41">
        <v>41548</v>
      </c>
      <c r="B1155" s="42">
        <v>3.2500000000000001E-2</v>
      </c>
    </row>
    <row r="1156" spans="1:2" ht="16.149999999999999" customHeight="1" x14ac:dyDescent="0.25">
      <c r="A1156" s="43">
        <v>41547</v>
      </c>
      <c r="B1156" s="44">
        <v>3.2500000000000001E-2</v>
      </c>
    </row>
    <row r="1157" spans="1:2" ht="16.149999999999999" customHeight="1" x14ac:dyDescent="0.25">
      <c r="A1157" s="41">
        <v>41544</v>
      </c>
      <c r="B1157" s="42">
        <v>3.2500000000000001E-2</v>
      </c>
    </row>
    <row r="1158" spans="1:2" ht="16.149999999999999" customHeight="1" x14ac:dyDescent="0.25">
      <c r="A1158" s="43">
        <v>41543</v>
      </c>
      <c r="B1158" s="44">
        <v>3.2500000000000001E-2</v>
      </c>
    </row>
    <row r="1159" spans="1:2" ht="16.149999999999999" customHeight="1" x14ac:dyDescent="0.25">
      <c r="A1159" s="41">
        <v>41542</v>
      </c>
      <c r="B1159" s="42">
        <v>3.2500000000000001E-2</v>
      </c>
    </row>
    <row r="1160" spans="1:2" ht="16.149999999999999" customHeight="1" x14ac:dyDescent="0.25">
      <c r="A1160" s="43">
        <v>41541</v>
      </c>
      <c r="B1160" s="44">
        <v>3.2500000000000001E-2</v>
      </c>
    </row>
    <row r="1161" spans="1:2" ht="16.149999999999999" customHeight="1" x14ac:dyDescent="0.25">
      <c r="A1161" s="41">
        <v>41540</v>
      </c>
      <c r="B1161" s="42">
        <v>3.2500000000000001E-2</v>
      </c>
    </row>
    <row r="1162" spans="1:2" ht="16.149999999999999" customHeight="1" x14ac:dyDescent="0.25">
      <c r="A1162" s="43">
        <v>41537</v>
      </c>
      <c r="B1162" s="44">
        <v>3.2500000000000001E-2</v>
      </c>
    </row>
    <row r="1163" spans="1:2" ht="16.149999999999999" customHeight="1" x14ac:dyDescent="0.25">
      <c r="A1163" s="41">
        <v>41536</v>
      </c>
      <c r="B1163" s="42">
        <v>3.2500000000000001E-2</v>
      </c>
    </row>
    <row r="1164" spans="1:2" ht="16.149999999999999" customHeight="1" x14ac:dyDescent="0.25">
      <c r="A1164" s="43">
        <v>41535</v>
      </c>
      <c r="B1164" s="44">
        <v>3.2500000000000001E-2</v>
      </c>
    </row>
    <row r="1165" spans="1:2" ht="16.149999999999999" customHeight="1" x14ac:dyDescent="0.25">
      <c r="A1165" s="41">
        <v>41534</v>
      </c>
      <c r="B1165" s="42">
        <v>3.2500000000000001E-2</v>
      </c>
    </row>
    <row r="1166" spans="1:2" ht="16.149999999999999" customHeight="1" x14ac:dyDescent="0.25">
      <c r="A1166" s="43">
        <v>41533</v>
      </c>
      <c r="B1166" s="44">
        <v>3.2500000000000001E-2</v>
      </c>
    </row>
    <row r="1167" spans="1:2" ht="16.149999999999999" customHeight="1" x14ac:dyDescent="0.25">
      <c r="A1167" s="41">
        <v>41530</v>
      </c>
      <c r="B1167" s="42">
        <v>3.2500000000000001E-2</v>
      </c>
    </row>
    <row r="1168" spans="1:2" ht="16.149999999999999" customHeight="1" x14ac:dyDescent="0.25">
      <c r="A1168" s="43">
        <v>41529</v>
      </c>
      <c r="B1168" s="44">
        <v>3.2500000000000001E-2</v>
      </c>
    </row>
    <row r="1169" spans="1:2" ht="16.149999999999999" customHeight="1" x14ac:dyDescent="0.25">
      <c r="A1169" s="41">
        <v>41528</v>
      </c>
      <c r="B1169" s="42">
        <v>3.2500000000000001E-2</v>
      </c>
    </row>
    <row r="1170" spans="1:2" ht="16.149999999999999" customHeight="1" x14ac:dyDescent="0.25">
      <c r="A1170" s="43">
        <v>41527</v>
      </c>
      <c r="B1170" s="44">
        <v>3.2500000000000001E-2</v>
      </c>
    </row>
    <row r="1171" spans="1:2" ht="16.149999999999999" customHeight="1" x14ac:dyDescent="0.25">
      <c r="A1171" s="41">
        <v>41526</v>
      </c>
      <c r="B1171" s="42">
        <v>3.2500000000000001E-2</v>
      </c>
    </row>
    <row r="1172" spans="1:2" ht="16.149999999999999" customHeight="1" x14ac:dyDescent="0.25">
      <c r="A1172" s="43">
        <v>41523</v>
      </c>
      <c r="B1172" s="44">
        <v>3.2500000000000001E-2</v>
      </c>
    </row>
    <row r="1173" spans="1:2" ht="16.149999999999999" customHeight="1" x14ac:dyDescent="0.25">
      <c r="A1173" s="41">
        <v>41522</v>
      </c>
      <c r="B1173" s="42">
        <v>3.2500000000000001E-2</v>
      </c>
    </row>
    <row r="1174" spans="1:2" ht="16.149999999999999" customHeight="1" x14ac:dyDescent="0.25">
      <c r="A1174" s="43">
        <v>41521</v>
      </c>
      <c r="B1174" s="44">
        <v>3.2500000000000001E-2</v>
      </c>
    </row>
    <row r="1175" spans="1:2" ht="16.149999999999999" customHeight="1" x14ac:dyDescent="0.25">
      <c r="A1175" s="41">
        <v>41520</v>
      </c>
      <c r="B1175" s="42">
        <v>3.2500000000000001E-2</v>
      </c>
    </row>
    <row r="1176" spans="1:2" ht="16.149999999999999" customHeight="1" x14ac:dyDescent="0.25">
      <c r="A1176" s="43">
        <v>41519</v>
      </c>
      <c r="B1176" s="44">
        <v>3.2500000000000001E-2</v>
      </c>
    </row>
    <row r="1177" spans="1:2" ht="16.149999999999999" customHeight="1" x14ac:dyDescent="0.25">
      <c r="A1177" s="41">
        <v>41516</v>
      </c>
      <c r="B1177" s="42">
        <v>3.2500000000000001E-2</v>
      </c>
    </row>
    <row r="1178" spans="1:2" ht="16.149999999999999" customHeight="1" x14ac:dyDescent="0.25">
      <c r="A1178" s="43">
        <v>41515</v>
      </c>
      <c r="B1178" s="44">
        <v>3.2500000000000001E-2</v>
      </c>
    </row>
    <row r="1179" spans="1:2" ht="16.149999999999999" customHeight="1" x14ac:dyDescent="0.25">
      <c r="A1179" s="41">
        <v>41514</v>
      </c>
      <c r="B1179" s="42">
        <v>3.2500000000000001E-2</v>
      </c>
    </row>
    <row r="1180" spans="1:2" ht="16.149999999999999" customHeight="1" x14ac:dyDescent="0.25">
      <c r="A1180" s="43">
        <v>41513</v>
      </c>
      <c r="B1180" s="44">
        <v>3.2500000000000001E-2</v>
      </c>
    </row>
    <row r="1181" spans="1:2" ht="16.149999999999999" customHeight="1" x14ac:dyDescent="0.25">
      <c r="A1181" s="41">
        <v>41512</v>
      </c>
      <c r="B1181" s="42">
        <v>3.2500000000000001E-2</v>
      </c>
    </row>
    <row r="1182" spans="1:2" ht="16.149999999999999" customHeight="1" x14ac:dyDescent="0.25">
      <c r="A1182" s="43">
        <v>41509</v>
      </c>
      <c r="B1182" s="44">
        <v>3.2500000000000001E-2</v>
      </c>
    </row>
    <row r="1183" spans="1:2" ht="16.149999999999999" customHeight="1" x14ac:dyDescent="0.25">
      <c r="A1183" s="41">
        <v>41508</v>
      </c>
      <c r="B1183" s="42">
        <v>3.2500000000000001E-2</v>
      </c>
    </row>
    <row r="1184" spans="1:2" ht="16.149999999999999" customHeight="1" x14ac:dyDescent="0.25">
      <c r="A1184" s="43">
        <v>41507</v>
      </c>
      <c r="B1184" s="44">
        <v>3.2500000000000001E-2</v>
      </c>
    </row>
    <row r="1185" spans="1:2" ht="16.149999999999999" customHeight="1" x14ac:dyDescent="0.25">
      <c r="A1185" s="41">
        <v>41506</v>
      </c>
      <c r="B1185" s="42">
        <v>3.2500000000000001E-2</v>
      </c>
    </row>
    <row r="1186" spans="1:2" ht="16.149999999999999" customHeight="1" x14ac:dyDescent="0.25">
      <c r="A1186" s="43">
        <v>41502</v>
      </c>
      <c r="B1186" s="44">
        <v>3.2500000000000001E-2</v>
      </c>
    </row>
    <row r="1187" spans="1:2" ht="16.149999999999999" customHeight="1" x14ac:dyDescent="0.25">
      <c r="A1187" s="41">
        <v>41501</v>
      </c>
      <c r="B1187" s="42">
        <v>3.2500000000000001E-2</v>
      </c>
    </row>
    <row r="1188" spans="1:2" ht="16.149999999999999" customHeight="1" x14ac:dyDescent="0.25">
      <c r="A1188" s="43">
        <v>41500</v>
      </c>
      <c r="B1188" s="44">
        <v>3.2500000000000001E-2</v>
      </c>
    </row>
    <row r="1189" spans="1:2" ht="16.149999999999999" customHeight="1" x14ac:dyDescent="0.25">
      <c r="A1189" s="41">
        <v>41499</v>
      </c>
      <c r="B1189" s="42">
        <v>3.2500000000000001E-2</v>
      </c>
    </row>
    <row r="1190" spans="1:2" ht="16.149999999999999" customHeight="1" x14ac:dyDescent="0.25">
      <c r="A1190" s="43">
        <v>41498</v>
      </c>
      <c r="B1190" s="44">
        <v>3.2500000000000001E-2</v>
      </c>
    </row>
    <row r="1191" spans="1:2" ht="16.149999999999999" customHeight="1" x14ac:dyDescent="0.25">
      <c r="A1191" s="41">
        <v>41495</v>
      </c>
      <c r="B1191" s="42">
        <v>3.2500000000000001E-2</v>
      </c>
    </row>
    <row r="1192" spans="1:2" ht="16.149999999999999" customHeight="1" x14ac:dyDescent="0.25">
      <c r="A1192" s="43">
        <v>41494</v>
      </c>
      <c r="B1192" s="44">
        <v>3.2500000000000001E-2</v>
      </c>
    </row>
    <row r="1193" spans="1:2" ht="16.149999999999999" customHeight="1" x14ac:dyDescent="0.25">
      <c r="A1193" s="41">
        <v>41492</v>
      </c>
      <c r="B1193" s="42">
        <v>3.2500000000000001E-2</v>
      </c>
    </row>
    <row r="1194" spans="1:2" ht="16.149999999999999" customHeight="1" x14ac:dyDescent="0.25">
      <c r="A1194" s="43">
        <v>41491</v>
      </c>
      <c r="B1194" s="44">
        <v>3.2500000000000001E-2</v>
      </c>
    </row>
    <row r="1195" spans="1:2" ht="16.149999999999999" customHeight="1" x14ac:dyDescent="0.25">
      <c r="A1195" s="41">
        <v>41488</v>
      </c>
      <c r="B1195" s="42">
        <v>3.2500000000000001E-2</v>
      </c>
    </row>
    <row r="1196" spans="1:2" ht="16.149999999999999" customHeight="1" x14ac:dyDescent="0.25">
      <c r="A1196" s="43">
        <v>41487</v>
      </c>
      <c r="B1196" s="44">
        <v>3.2500000000000001E-2</v>
      </c>
    </row>
    <row r="1197" spans="1:2" ht="16.149999999999999" customHeight="1" x14ac:dyDescent="0.25">
      <c r="A1197" s="41">
        <v>41486</v>
      </c>
      <c r="B1197" s="42">
        <v>3.2500000000000001E-2</v>
      </c>
    </row>
    <row r="1198" spans="1:2" ht="16.149999999999999" customHeight="1" x14ac:dyDescent="0.25">
      <c r="A1198" s="43">
        <v>41485</v>
      </c>
      <c r="B1198" s="44">
        <v>3.2500000000000001E-2</v>
      </c>
    </row>
    <row r="1199" spans="1:2" ht="16.149999999999999" customHeight="1" x14ac:dyDescent="0.25">
      <c r="A1199" s="41">
        <v>41484</v>
      </c>
      <c r="B1199" s="42">
        <v>3.2500000000000001E-2</v>
      </c>
    </row>
    <row r="1200" spans="1:2" ht="16.149999999999999" customHeight="1" x14ac:dyDescent="0.25">
      <c r="A1200" s="43">
        <v>41481</v>
      </c>
      <c r="B1200" s="44">
        <v>3.2500000000000001E-2</v>
      </c>
    </row>
    <row r="1201" spans="1:2" ht="16.149999999999999" customHeight="1" x14ac:dyDescent="0.25">
      <c r="A1201" s="41">
        <v>41480</v>
      </c>
      <c r="B1201" s="42">
        <v>3.2500000000000001E-2</v>
      </c>
    </row>
    <row r="1202" spans="1:2" ht="16.149999999999999" customHeight="1" x14ac:dyDescent="0.25">
      <c r="A1202" s="43">
        <v>41479</v>
      </c>
      <c r="B1202" s="44">
        <v>3.2500000000000001E-2</v>
      </c>
    </row>
    <row r="1203" spans="1:2" ht="16.149999999999999" customHeight="1" x14ac:dyDescent="0.25">
      <c r="A1203" s="41">
        <v>41478</v>
      </c>
      <c r="B1203" s="42">
        <v>3.2500000000000001E-2</v>
      </c>
    </row>
    <row r="1204" spans="1:2" ht="16.149999999999999" customHeight="1" x14ac:dyDescent="0.25">
      <c r="A1204" s="43">
        <v>41477</v>
      </c>
      <c r="B1204" s="44">
        <v>3.2500000000000001E-2</v>
      </c>
    </row>
    <row r="1205" spans="1:2" ht="16.149999999999999" customHeight="1" x14ac:dyDescent="0.25">
      <c r="A1205" s="41">
        <v>41474</v>
      </c>
      <c r="B1205" s="42">
        <v>3.2500000000000001E-2</v>
      </c>
    </row>
    <row r="1206" spans="1:2" ht="16.149999999999999" customHeight="1" x14ac:dyDescent="0.25">
      <c r="A1206" s="43">
        <v>41473</v>
      </c>
      <c r="B1206" s="44">
        <v>3.2500000000000001E-2</v>
      </c>
    </row>
    <row r="1207" spans="1:2" ht="16.149999999999999" customHeight="1" x14ac:dyDescent="0.25">
      <c r="A1207" s="41">
        <v>41472</v>
      </c>
      <c r="B1207" s="42">
        <v>3.2500000000000001E-2</v>
      </c>
    </row>
    <row r="1208" spans="1:2" ht="16.149999999999999" customHeight="1" x14ac:dyDescent="0.25">
      <c r="A1208" s="43">
        <v>41471</v>
      </c>
      <c r="B1208" s="44">
        <v>3.2500000000000001E-2</v>
      </c>
    </row>
    <row r="1209" spans="1:2" ht="16.149999999999999" customHeight="1" x14ac:dyDescent="0.25">
      <c r="A1209" s="41">
        <v>41470</v>
      </c>
      <c r="B1209" s="42">
        <v>3.2500000000000001E-2</v>
      </c>
    </row>
    <row r="1210" spans="1:2" ht="16.149999999999999" customHeight="1" x14ac:dyDescent="0.25">
      <c r="A1210" s="43">
        <v>41467</v>
      </c>
      <c r="B1210" s="44">
        <v>3.2500000000000001E-2</v>
      </c>
    </row>
    <row r="1211" spans="1:2" ht="16.149999999999999" customHeight="1" x14ac:dyDescent="0.25">
      <c r="A1211" s="41">
        <v>41466</v>
      </c>
      <c r="B1211" s="42">
        <v>3.2500000000000001E-2</v>
      </c>
    </row>
    <row r="1212" spans="1:2" ht="16.149999999999999" customHeight="1" x14ac:dyDescent="0.25">
      <c r="A1212" s="43">
        <v>41465</v>
      </c>
      <c r="B1212" s="44">
        <v>3.2500000000000001E-2</v>
      </c>
    </row>
    <row r="1213" spans="1:2" ht="16.149999999999999" customHeight="1" x14ac:dyDescent="0.25">
      <c r="A1213" s="41">
        <v>41464</v>
      </c>
      <c r="B1213" s="42">
        <v>3.2500000000000001E-2</v>
      </c>
    </row>
    <row r="1214" spans="1:2" ht="16.149999999999999" customHeight="1" x14ac:dyDescent="0.25">
      <c r="A1214" s="43">
        <v>41463</v>
      </c>
      <c r="B1214" s="44">
        <v>3.2500000000000001E-2</v>
      </c>
    </row>
    <row r="1215" spans="1:2" ht="16.149999999999999" customHeight="1" x14ac:dyDescent="0.25">
      <c r="A1215" s="41">
        <v>41460</v>
      </c>
      <c r="B1215" s="42">
        <v>3.2500000000000001E-2</v>
      </c>
    </row>
    <row r="1216" spans="1:2" ht="16.149999999999999" customHeight="1" x14ac:dyDescent="0.25">
      <c r="A1216" s="43">
        <v>41459</v>
      </c>
      <c r="B1216" s="44">
        <v>3.2500000000000001E-2</v>
      </c>
    </row>
    <row r="1217" spans="1:2" ht="16.149999999999999" customHeight="1" x14ac:dyDescent="0.25">
      <c r="A1217" s="41">
        <v>41458</v>
      </c>
      <c r="B1217" s="42">
        <v>3.2500000000000001E-2</v>
      </c>
    </row>
    <row r="1218" spans="1:2" ht="16.149999999999999" customHeight="1" x14ac:dyDescent="0.25">
      <c r="A1218" s="43">
        <v>41457</v>
      </c>
      <c r="B1218" s="44">
        <v>3.2500000000000001E-2</v>
      </c>
    </row>
    <row r="1219" spans="1:2" ht="16.149999999999999" customHeight="1" x14ac:dyDescent="0.25">
      <c r="A1219" s="41">
        <v>41453</v>
      </c>
      <c r="B1219" s="42">
        <v>3.2500000000000001E-2</v>
      </c>
    </row>
    <row r="1220" spans="1:2" ht="16.149999999999999" customHeight="1" x14ac:dyDescent="0.25">
      <c r="A1220" s="43">
        <v>41452</v>
      </c>
      <c r="B1220" s="44">
        <v>3.2500000000000001E-2</v>
      </c>
    </row>
    <row r="1221" spans="1:2" ht="16.149999999999999" customHeight="1" x14ac:dyDescent="0.25">
      <c r="A1221" s="41">
        <v>41451</v>
      </c>
      <c r="B1221" s="42">
        <v>3.2500000000000001E-2</v>
      </c>
    </row>
    <row r="1222" spans="1:2" ht="16.149999999999999" customHeight="1" x14ac:dyDescent="0.25">
      <c r="A1222" s="43">
        <v>41450</v>
      </c>
      <c r="B1222" s="44">
        <v>3.2500000000000001E-2</v>
      </c>
    </row>
    <row r="1223" spans="1:2" ht="16.149999999999999" customHeight="1" x14ac:dyDescent="0.25">
      <c r="A1223" s="41">
        <v>41449</v>
      </c>
      <c r="B1223" s="42">
        <v>3.2500000000000001E-2</v>
      </c>
    </row>
    <row r="1224" spans="1:2" ht="16.149999999999999" customHeight="1" x14ac:dyDescent="0.25">
      <c r="A1224" s="43">
        <v>41446</v>
      </c>
      <c r="B1224" s="44">
        <v>3.2500000000000001E-2</v>
      </c>
    </row>
    <row r="1225" spans="1:2" ht="16.149999999999999" customHeight="1" x14ac:dyDescent="0.25">
      <c r="A1225" s="41">
        <v>41445</v>
      </c>
      <c r="B1225" s="42">
        <v>3.2500000000000001E-2</v>
      </c>
    </row>
    <row r="1226" spans="1:2" ht="16.149999999999999" customHeight="1" x14ac:dyDescent="0.25">
      <c r="A1226" s="43">
        <v>41444</v>
      </c>
      <c r="B1226" s="44">
        <v>3.2500000000000001E-2</v>
      </c>
    </row>
    <row r="1227" spans="1:2" ht="16.149999999999999" customHeight="1" x14ac:dyDescent="0.25">
      <c r="A1227" s="41">
        <v>41443</v>
      </c>
      <c r="B1227" s="42">
        <v>3.2500000000000001E-2</v>
      </c>
    </row>
    <row r="1228" spans="1:2" ht="16.149999999999999" customHeight="1" x14ac:dyDescent="0.25">
      <c r="A1228" s="43">
        <v>41442</v>
      </c>
      <c r="B1228" s="44">
        <v>3.2500000000000001E-2</v>
      </c>
    </row>
    <row r="1229" spans="1:2" ht="16.149999999999999" customHeight="1" x14ac:dyDescent="0.25">
      <c r="A1229" s="41">
        <v>41439</v>
      </c>
      <c r="B1229" s="42">
        <v>3.2500000000000001E-2</v>
      </c>
    </row>
    <row r="1230" spans="1:2" ht="16.149999999999999" customHeight="1" x14ac:dyDescent="0.25">
      <c r="A1230" s="43">
        <v>41438</v>
      </c>
      <c r="B1230" s="44">
        <v>3.2500000000000001E-2</v>
      </c>
    </row>
    <row r="1231" spans="1:2" ht="16.149999999999999" customHeight="1" x14ac:dyDescent="0.25">
      <c r="A1231" s="41">
        <v>41437</v>
      </c>
      <c r="B1231" s="42">
        <v>3.2500000000000001E-2</v>
      </c>
    </row>
    <row r="1232" spans="1:2" ht="16.149999999999999" customHeight="1" x14ac:dyDescent="0.25">
      <c r="A1232" s="43">
        <v>41436</v>
      </c>
      <c r="B1232" s="44">
        <v>3.2500000000000001E-2</v>
      </c>
    </row>
    <row r="1233" spans="1:2" ht="16.149999999999999" customHeight="1" x14ac:dyDescent="0.25">
      <c r="A1233" s="41">
        <v>41432</v>
      </c>
      <c r="B1233" s="42">
        <v>3.2500000000000001E-2</v>
      </c>
    </row>
    <row r="1234" spans="1:2" ht="16.149999999999999" customHeight="1" x14ac:dyDescent="0.25">
      <c r="A1234" s="43">
        <v>41431</v>
      </c>
      <c r="B1234" s="44">
        <v>3.2500000000000001E-2</v>
      </c>
    </row>
    <row r="1235" spans="1:2" ht="16.149999999999999" customHeight="1" x14ac:dyDescent="0.25">
      <c r="A1235" s="41">
        <v>41430</v>
      </c>
      <c r="B1235" s="42">
        <v>3.2500000000000001E-2</v>
      </c>
    </row>
    <row r="1236" spans="1:2" ht="16.149999999999999" customHeight="1" x14ac:dyDescent="0.25">
      <c r="A1236" s="43">
        <v>41429</v>
      </c>
      <c r="B1236" s="44">
        <v>3.2500000000000001E-2</v>
      </c>
    </row>
    <row r="1237" spans="1:2" ht="16.149999999999999" customHeight="1" x14ac:dyDescent="0.25">
      <c r="A1237" s="41">
        <v>41425</v>
      </c>
      <c r="B1237" s="42">
        <v>3.2500000000000001E-2</v>
      </c>
    </row>
    <row r="1238" spans="1:2" ht="16.149999999999999" customHeight="1" x14ac:dyDescent="0.25">
      <c r="A1238" s="43">
        <v>41424</v>
      </c>
      <c r="B1238" s="44">
        <v>3.2500000000000001E-2</v>
      </c>
    </row>
    <row r="1239" spans="1:2" ht="16.149999999999999" customHeight="1" x14ac:dyDescent="0.25">
      <c r="A1239" s="41">
        <v>41423</v>
      </c>
      <c r="B1239" s="42">
        <v>3.2500000000000001E-2</v>
      </c>
    </row>
    <row r="1240" spans="1:2" ht="16.149999999999999" customHeight="1" x14ac:dyDescent="0.25">
      <c r="A1240" s="43">
        <v>41422</v>
      </c>
      <c r="B1240" s="44">
        <v>3.2500000000000001E-2</v>
      </c>
    </row>
    <row r="1241" spans="1:2" ht="16.149999999999999" customHeight="1" x14ac:dyDescent="0.25">
      <c r="A1241" s="41">
        <v>41421</v>
      </c>
      <c r="B1241" s="42">
        <v>3.2500000000000001E-2</v>
      </c>
    </row>
    <row r="1242" spans="1:2" ht="16.149999999999999" customHeight="1" x14ac:dyDescent="0.25">
      <c r="A1242" s="43">
        <v>41418</v>
      </c>
      <c r="B1242" s="44">
        <v>3.2500000000000001E-2</v>
      </c>
    </row>
    <row r="1243" spans="1:2" ht="16.149999999999999" customHeight="1" x14ac:dyDescent="0.25">
      <c r="A1243" s="41">
        <v>41417</v>
      </c>
      <c r="B1243" s="42">
        <v>3.2500000000000001E-2</v>
      </c>
    </row>
    <row r="1244" spans="1:2" ht="16.149999999999999" customHeight="1" x14ac:dyDescent="0.25">
      <c r="A1244" s="43">
        <v>41416</v>
      </c>
      <c r="B1244" s="44">
        <v>3.2500000000000001E-2</v>
      </c>
    </row>
    <row r="1245" spans="1:2" ht="16.149999999999999" customHeight="1" x14ac:dyDescent="0.25">
      <c r="A1245" s="41">
        <v>41415</v>
      </c>
      <c r="B1245" s="42">
        <v>3.2500000000000001E-2</v>
      </c>
    </row>
    <row r="1246" spans="1:2" ht="16.149999999999999" customHeight="1" x14ac:dyDescent="0.25">
      <c r="A1246" s="43">
        <v>41414</v>
      </c>
      <c r="B1246" s="44">
        <v>3.2500000000000001E-2</v>
      </c>
    </row>
    <row r="1247" spans="1:2" ht="16.149999999999999" customHeight="1" x14ac:dyDescent="0.25">
      <c r="A1247" s="41">
        <v>41411</v>
      </c>
      <c r="B1247" s="42">
        <v>3.2500000000000001E-2</v>
      </c>
    </row>
    <row r="1248" spans="1:2" ht="16.149999999999999" customHeight="1" x14ac:dyDescent="0.25">
      <c r="A1248" s="43">
        <v>41410</v>
      </c>
      <c r="B1248" s="44">
        <v>3.2500000000000001E-2</v>
      </c>
    </row>
    <row r="1249" spans="1:2" ht="16.149999999999999" customHeight="1" x14ac:dyDescent="0.25">
      <c r="A1249" s="41">
        <v>41409</v>
      </c>
      <c r="B1249" s="42">
        <v>3.2500000000000001E-2</v>
      </c>
    </row>
    <row r="1250" spans="1:2" ht="16.149999999999999" customHeight="1" x14ac:dyDescent="0.25">
      <c r="A1250" s="43">
        <v>41408</v>
      </c>
      <c r="B1250" s="44">
        <v>3.2500000000000001E-2</v>
      </c>
    </row>
    <row r="1251" spans="1:2" ht="16.149999999999999" customHeight="1" x14ac:dyDescent="0.25">
      <c r="A1251" s="41">
        <v>41404</v>
      </c>
      <c r="B1251" s="42">
        <v>3.2500000000000001E-2</v>
      </c>
    </row>
    <row r="1252" spans="1:2" ht="16.149999999999999" customHeight="1" x14ac:dyDescent="0.25">
      <c r="A1252" s="43">
        <v>41403</v>
      </c>
      <c r="B1252" s="44">
        <v>3.2500000000000001E-2</v>
      </c>
    </row>
    <row r="1253" spans="1:2" ht="16.149999999999999" customHeight="1" x14ac:dyDescent="0.25">
      <c r="A1253" s="41">
        <v>41402</v>
      </c>
      <c r="B1253" s="42">
        <v>3.2500000000000001E-2</v>
      </c>
    </row>
    <row r="1254" spans="1:2" ht="16.149999999999999" customHeight="1" x14ac:dyDescent="0.25">
      <c r="A1254" s="43">
        <v>41401</v>
      </c>
      <c r="B1254" s="44">
        <v>3.2500000000000001E-2</v>
      </c>
    </row>
    <row r="1255" spans="1:2" ht="16.149999999999999" customHeight="1" x14ac:dyDescent="0.25">
      <c r="A1255" s="41">
        <v>41400</v>
      </c>
      <c r="B1255" s="42">
        <v>3.2500000000000001E-2</v>
      </c>
    </row>
    <row r="1256" spans="1:2" ht="16.149999999999999" customHeight="1" x14ac:dyDescent="0.25">
      <c r="A1256" s="43">
        <v>41397</v>
      </c>
      <c r="B1256" s="44">
        <v>3.2500000000000001E-2</v>
      </c>
    </row>
    <row r="1257" spans="1:2" ht="16.149999999999999" customHeight="1" x14ac:dyDescent="0.25">
      <c r="A1257" s="41">
        <v>41396</v>
      </c>
      <c r="B1257" s="42">
        <v>3.2500000000000001E-2</v>
      </c>
    </row>
    <row r="1258" spans="1:2" ht="16.149999999999999" customHeight="1" x14ac:dyDescent="0.25">
      <c r="A1258" s="43">
        <v>41394</v>
      </c>
      <c r="B1258" s="44">
        <v>3.2500000000000001E-2</v>
      </c>
    </row>
    <row r="1259" spans="1:2" ht="16.149999999999999" customHeight="1" x14ac:dyDescent="0.25">
      <c r="A1259" s="41">
        <v>41393</v>
      </c>
      <c r="B1259" s="42">
        <v>3.2500000000000001E-2</v>
      </c>
    </row>
    <row r="1260" spans="1:2" ht="16.149999999999999" customHeight="1" x14ac:dyDescent="0.25">
      <c r="A1260" s="43">
        <v>41390</v>
      </c>
      <c r="B1260" s="44">
        <v>3.2500000000000001E-2</v>
      </c>
    </row>
    <row r="1261" spans="1:2" ht="16.149999999999999" customHeight="1" x14ac:dyDescent="0.25">
      <c r="A1261" s="41">
        <v>41389</v>
      </c>
      <c r="B1261" s="42">
        <v>3.2500000000000001E-2</v>
      </c>
    </row>
    <row r="1262" spans="1:2" ht="16.149999999999999" customHeight="1" x14ac:dyDescent="0.25">
      <c r="A1262" s="43">
        <v>41388</v>
      </c>
      <c r="B1262" s="44">
        <v>3.2500000000000001E-2</v>
      </c>
    </row>
    <row r="1263" spans="1:2" ht="16.149999999999999" customHeight="1" x14ac:dyDescent="0.25">
      <c r="A1263" s="41">
        <v>41387</v>
      </c>
      <c r="B1263" s="42">
        <v>3.2500000000000001E-2</v>
      </c>
    </row>
    <row r="1264" spans="1:2" ht="16.149999999999999" customHeight="1" x14ac:dyDescent="0.25">
      <c r="A1264" s="43">
        <v>41386</v>
      </c>
      <c r="B1264" s="44">
        <v>3.2500000000000001E-2</v>
      </c>
    </row>
    <row r="1265" spans="1:2" ht="16.149999999999999" customHeight="1" x14ac:dyDescent="0.25">
      <c r="A1265" s="41">
        <v>41383</v>
      </c>
      <c r="B1265" s="42">
        <v>3.2500000000000001E-2</v>
      </c>
    </row>
    <row r="1266" spans="1:2" ht="16.149999999999999" customHeight="1" x14ac:dyDescent="0.25">
      <c r="A1266" s="43">
        <v>41382</v>
      </c>
      <c r="B1266" s="44">
        <v>3.2500000000000001E-2</v>
      </c>
    </row>
    <row r="1267" spans="1:2" ht="16.149999999999999" customHeight="1" x14ac:dyDescent="0.25">
      <c r="A1267" s="41">
        <v>41381</v>
      </c>
      <c r="B1267" s="42">
        <v>3.2500000000000001E-2</v>
      </c>
    </row>
    <row r="1268" spans="1:2" ht="16.149999999999999" customHeight="1" x14ac:dyDescent="0.25">
      <c r="A1268" s="43">
        <v>41380</v>
      </c>
      <c r="B1268" s="44">
        <v>3.2500000000000001E-2</v>
      </c>
    </row>
    <row r="1269" spans="1:2" ht="16.149999999999999" customHeight="1" x14ac:dyDescent="0.25">
      <c r="A1269" s="41">
        <v>41379</v>
      </c>
      <c r="B1269" s="42">
        <v>3.2500000000000001E-2</v>
      </c>
    </row>
    <row r="1270" spans="1:2" ht="16.149999999999999" customHeight="1" x14ac:dyDescent="0.25">
      <c r="A1270" s="43">
        <v>41376</v>
      </c>
      <c r="B1270" s="44">
        <v>3.2500000000000001E-2</v>
      </c>
    </row>
    <row r="1271" spans="1:2" ht="16.149999999999999" customHeight="1" x14ac:dyDescent="0.25">
      <c r="A1271" s="41">
        <v>41375</v>
      </c>
      <c r="B1271" s="42">
        <v>3.2500000000000001E-2</v>
      </c>
    </row>
    <row r="1272" spans="1:2" ht="16.149999999999999" customHeight="1" x14ac:dyDescent="0.25">
      <c r="A1272" s="43">
        <v>41374</v>
      </c>
      <c r="B1272" s="44">
        <v>3.2500000000000001E-2</v>
      </c>
    </row>
    <row r="1273" spans="1:2" ht="16.149999999999999" customHeight="1" x14ac:dyDescent="0.25">
      <c r="A1273" s="41">
        <v>41373</v>
      </c>
      <c r="B1273" s="42">
        <v>3.2500000000000001E-2</v>
      </c>
    </row>
    <row r="1274" spans="1:2" ht="16.149999999999999" customHeight="1" x14ac:dyDescent="0.25">
      <c r="A1274" s="43">
        <v>41372</v>
      </c>
      <c r="B1274" s="44">
        <v>3.2500000000000001E-2</v>
      </c>
    </row>
    <row r="1275" spans="1:2" ht="16.149999999999999" customHeight="1" x14ac:dyDescent="0.25">
      <c r="A1275" s="41">
        <v>41369</v>
      </c>
      <c r="B1275" s="42">
        <v>3.2500000000000001E-2</v>
      </c>
    </row>
    <row r="1276" spans="1:2" ht="16.149999999999999" customHeight="1" x14ac:dyDescent="0.25">
      <c r="A1276" s="43">
        <v>41368</v>
      </c>
      <c r="B1276" s="44">
        <v>3.2500000000000001E-2</v>
      </c>
    </row>
    <row r="1277" spans="1:2" ht="16.149999999999999" customHeight="1" x14ac:dyDescent="0.25">
      <c r="A1277" s="41">
        <v>41367</v>
      </c>
      <c r="B1277" s="42">
        <v>3.2500000000000001E-2</v>
      </c>
    </row>
    <row r="1278" spans="1:2" ht="16.149999999999999" customHeight="1" x14ac:dyDescent="0.25">
      <c r="A1278" s="43">
        <v>41366</v>
      </c>
      <c r="B1278" s="44">
        <v>3.2500000000000001E-2</v>
      </c>
    </row>
    <row r="1279" spans="1:2" ht="16.149999999999999" customHeight="1" x14ac:dyDescent="0.25">
      <c r="A1279" s="41">
        <v>41365</v>
      </c>
      <c r="B1279" s="42">
        <v>3.2500000000000001E-2</v>
      </c>
    </row>
    <row r="1280" spans="1:2" ht="16.149999999999999" customHeight="1" x14ac:dyDescent="0.25">
      <c r="A1280" s="43">
        <v>41360</v>
      </c>
      <c r="B1280" s="44">
        <v>3.2500000000000001E-2</v>
      </c>
    </row>
    <row r="1281" spans="1:2" ht="16.149999999999999" customHeight="1" x14ac:dyDescent="0.25">
      <c r="A1281" s="41">
        <v>41359</v>
      </c>
      <c r="B1281" s="42">
        <v>3.2500000000000001E-2</v>
      </c>
    </row>
    <row r="1282" spans="1:2" ht="16.149999999999999" customHeight="1" x14ac:dyDescent="0.25">
      <c r="A1282" s="43">
        <v>41355</v>
      </c>
      <c r="B1282" s="44">
        <v>3.7499999999999999E-2</v>
      </c>
    </row>
    <row r="1283" spans="1:2" ht="16.149999999999999" customHeight="1" x14ac:dyDescent="0.25">
      <c r="A1283" s="41">
        <v>41354</v>
      </c>
      <c r="B1283" s="42">
        <v>3.7499999999999999E-2</v>
      </c>
    </row>
    <row r="1284" spans="1:2" ht="16.149999999999999" customHeight="1" x14ac:dyDescent="0.25">
      <c r="A1284" s="43">
        <v>41353</v>
      </c>
      <c r="B1284" s="44">
        <v>3.7499999999999999E-2</v>
      </c>
    </row>
    <row r="1285" spans="1:2" ht="16.149999999999999" customHeight="1" x14ac:dyDescent="0.25">
      <c r="A1285" s="41">
        <v>41352</v>
      </c>
      <c r="B1285" s="42">
        <v>3.7499999999999999E-2</v>
      </c>
    </row>
    <row r="1286" spans="1:2" ht="16.149999999999999" customHeight="1" x14ac:dyDescent="0.25">
      <c r="A1286" s="43">
        <v>41351</v>
      </c>
      <c r="B1286" s="44">
        <v>3.7499999999999999E-2</v>
      </c>
    </row>
    <row r="1287" spans="1:2" ht="16.149999999999999" customHeight="1" x14ac:dyDescent="0.25">
      <c r="A1287" s="41">
        <v>41348</v>
      </c>
      <c r="B1287" s="42">
        <v>3.7499999999999999E-2</v>
      </c>
    </row>
    <row r="1288" spans="1:2" ht="16.149999999999999" customHeight="1" x14ac:dyDescent="0.25">
      <c r="A1288" s="43">
        <v>41347</v>
      </c>
      <c r="B1288" s="44">
        <v>3.7499999999999999E-2</v>
      </c>
    </row>
    <row r="1289" spans="1:2" ht="16.149999999999999" customHeight="1" x14ac:dyDescent="0.25">
      <c r="A1289" s="41">
        <v>41346</v>
      </c>
      <c r="B1289" s="42">
        <v>3.7499999999999999E-2</v>
      </c>
    </row>
    <row r="1290" spans="1:2" ht="16.149999999999999" customHeight="1" x14ac:dyDescent="0.25">
      <c r="A1290" s="43">
        <v>41345</v>
      </c>
      <c r="B1290" s="44">
        <v>3.7499999999999999E-2</v>
      </c>
    </row>
    <row r="1291" spans="1:2" ht="16.149999999999999" customHeight="1" x14ac:dyDescent="0.25">
      <c r="A1291" s="41">
        <v>41344</v>
      </c>
      <c r="B1291" s="42">
        <v>3.7499999999999999E-2</v>
      </c>
    </row>
    <row r="1292" spans="1:2" ht="16.149999999999999" customHeight="1" x14ac:dyDescent="0.25">
      <c r="A1292" s="43">
        <v>41341</v>
      </c>
      <c r="B1292" s="44">
        <v>3.7499999999999999E-2</v>
      </c>
    </row>
    <row r="1293" spans="1:2" ht="16.149999999999999" customHeight="1" x14ac:dyDescent="0.25">
      <c r="A1293" s="41">
        <v>41340</v>
      </c>
      <c r="B1293" s="42">
        <v>3.7499999999999999E-2</v>
      </c>
    </row>
    <row r="1294" spans="1:2" ht="16.149999999999999" customHeight="1" x14ac:dyDescent="0.25">
      <c r="A1294" s="43">
        <v>41339</v>
      </c>
      <c r="B1294" s="44">
        <v>3.7499999999999999E-2</v>
      </c>
    </row>
    <row r="1295" spans="1:2" ht="16.149999999999999" customHeight="1" x14ac:dyDescent="0.25">
      <c r="A1295" s="41">
        <v>41338</v>
      </c>
      <c r="B1295" s="42">
        <v>3.7499999999999999E-2</v>
      </c>
    </row>
    <row r="1296" spans="1:2" ht="16.149999999999999" customHeight="1" x14ac:dyDescent="0.25">
      <c r="A1296" s="43">
        <v>41337</v>
      </c>
      <c r="B1296" s="44">
        <v>3.7499999999999999E-2</v>
      </c>
    </row>
    <row r="1297" spans="1:2" ht="16.149999999999999" customHeight="1" x14ac:dyDescent="0.25">
      <c r="A1297" s="41">
        <v>41334</v>
      </c>
      <c r="B1297" s="42">
        <v>3.7499999999999999E-2</v>
      </c>
    </row>
    <row r="1298" spans="1:2" ht="16.149999999999999" customHeight="1" x14ac:dyDescent="0.25">
      <c r="A1298" s="43">
        <v>41333</v>
      </c>
      <c r="B1298" s="44">
        <v>3.7499999999999999E-2</v>
      </c>
    </row>
    <row r="1299" spans="1:2" ht="16.149999999999999" customHeight="1" x14ac:dyDescent="0.25">
      <c r="A1299" s="41">
        <v>41332</v>
      </c>
      <c r="B1299" s="42">
        <v>3.7499999999999999E-2</v>
      </c>
    </row>
    <row r="1300" spans="1:2" ht="16.149999999999999" customHeight="1" x14ac:dyDescent="0.25">
      <c r="A1300" s="43">
        <v>41331</v>
      </c>
      <c r="B1300" s="44">
        <v>3.7499999999999999E-2</v>
      </c>
    </row>
    <row r="1301" spans="1:2" ht="16.149999999999999" customHeight="1" x14ac:dyDescent="0.25">
      <c r="A1301" s="41">
        <v>41330</v>
      </c>
      <c r="B1301" s="42">
        <v>3.7499999999999999E-2</v>
      </c>
    </row>
    <row r="1302" spans="1:2" ht="16.149999999999999" customHeight="1" x14ac:dyDescent="0.25">
      <c r="A1302" s="43">
        <v>41327</v>
      </c>
      <c r="B1302" s="44">
        <v>0.04</v>
      </c>
    </row>
    <row r="1303" spans="1:2" ht="16.149999999999999" customHeight="1" x14ac:dyDescent="0.25">
      <c r="A1303" s="41">
        <v>41326</v>
      </c>
      <c r="B1303" s="42">
        <v>0.04</v>
      </c>
    </row>
    <row r="1304" spans="1:2" ht="16.149999999999999" customHeight="1" x14ac:dyDescent="0.25">
      <c r="A1304" s="43">
        <v>41325</v>
      </c>
      <c r="B1304" s="44">
        <v>0.04</v>
      </c>
    </row>
    <row r="1305" spans="1:2" ht="16.149999999999999" customHeight="1" x14ac:dyDescent="0.25">
      <c r="A1305" s="41">
        <v>41324</v>
      </c>
      <c r="B1305" s="42">
        <v>0.04</v>
      </c>
    </row>
    <row r="1306" spans="1:2" ht="16.149999999999999" customHeight="1" x14ac:dyDescent="0.25">
      <c r="A1306" s="43">
        <v>41323</v>
      </c>
      <c r="B1306" s="44">
        <v>0.04</v>
      </c>
    </row>
    <row r="1307" spans="1:2" ht="16.149999999999999" customHeight="1" x14ac:dyDescent="0.25">
      <c r="A1307" s="41">
        <v>41320</v>
      </c>
      <c r="B1307" s="42">
        <v>0.04</v>
      </c>
    </row>
    <row r="1308" spans="1:2" ht="16.149999999999999" customHeight="1" x14ac:dyDescent="0.25">
      <c r="A1308" s="43">
        <v>41319</v>
      </c>
      <c r="B1308" s="44">
        <v>0.04</v>
      </c>
    </row>
    <row r="1309" spans="1:2" ht="16.149999999999999" customHeight="1" x14ac:dyDescent="0.25">
      <c r="A1309" s="41">
        <v>41318</v>
      </c>
      <c r="B1309" s="42">
        <v>0.04</v>
      </c>
    </row>
    <row r="1310" spans="1:2" ht="16.149999999999999" customHeight="1" x14ac:dyDescent="0.25">
      <c r="A1310" s="43">
        <v>41317</v>
      </c>
      <c r="B1310" s="44">
        <v>0.04</v>
      </c>
    </row>
    <row r="1311" spans="1:2" ht="16.149999999999999" customHeight="1" x14ac:dyDescent="0.25">
      <c r="A1311" s="41">
        <v>41316</v>
      </c>
      <c r="B1311" s="42">
        <v>0.04</v>
      </c>
    </row>
    <row r="1312" spans="1:2" ht="16.149999999999999" customHeight="1" x14ac:dyDescent="0.25">
      <c r="A1312" s="43">
        <v>41313</v>
      </c>
      <c r="B1312" s="44">
        <v>0.04</v>
      </c>
    </row>
    <row r="1313" spans="1:2" ht="16.149999999999999" customHeight="1" x14ac:dyDescent="0.25">
      <c r="A1313" s="41">
        <v>41312</v>
      </c>
      <c r="B1313" s="42">
        <v>0.04</v>
      </c>
    </row>
    <row r="1314" spans="1:2" ht="16.149999999999999" customHeight="1" x14ac:dyDescent="0.25">
      <c r="A1314" s="43">
        <v>41311</v>
      </c>
      <c r="B1314" s="44">
        <v>0.04</v>
      </c>
    </row>
    <row r="1315" spans="1:2" ht="16.149999999999999" customHeight="1" x14ac:dyDescent="0.25">
      <c r="A1315" s="41">
        <v>41310</v>
      </c>
      <c r="B1315" s="42">
        <v>0.04</v>
      </c>
    </row>
    <row r="1316" spans="1:2" ht="16.149999999999999" customHeight="1" x14ac:dyDescent="0.25">
      <c r="A1316" s="43">
        <v>41309</v>
      </c>
      <c r="B1316" s="44">
        <v>0.04</v>
      </c>
    </row>
    <row r="1317" spans="1:2" ht="16.149999999999999" customHeight="1" x14ac:dyDescent="0.25">
      <c r="A1317" s="41">
        <v>41306</v>
      </c>
      <c r="B1317" s="42">
        <v>0.04</v>
      </c>
    </row>
    <row r="1318" spans="1:2" ht="16.149999999999999" customHeight="1" x14ac:dyDescent="0.25">
      <c r="A1318" s="43">
        <v>41305</v>
      </c>
      <c r="B1318" s="44">
        <v>0.04</v>
      </c>
    </row>
    <row r="1319" spans="1:2" ht="16.149999999999999" customHeight="1" x14ac:dyDescent="0.25">
      <c r="A1319" s="41">
        <v>41304</v>
      </c>
      <c r="B1319" s="42">
        <v>0.04</v>
      </c>
    </row>
    <row r="1320" spans="1:2" ht="16.149999999999999" customHeight="1" x14ac:dyDescent="0.25">
      <c r="A1320" s="43">
        <v>41303</v>
      </c>
      <c r="B1320" s="44">
        <v>0.04</v>
      </c>
    </row>
    <row r="1321" spans="1:2" ht="16.149999999999999" customHeight="1" x14ac:dyDescent="0.25">
      <c r="A1321" s="41">
        <v>41302</v>
      </c>
      <c r="B1321" s="42">
        <v>4.2500000000000003E-2</v>
      </c>
    </row>
    <row r="1322" spans="1:2" ht="16.149999999999999" customHeight="1" x14ac:dyDescent="0.25">
      <c r="A1322" s="43">
        <v>41299</v>
      </c>
      <c r="B1322" s="44">
        <v>4.2500000000000003E-2</v>
      </c>
    </row>
    <row r="1323" spans="1:2" ht="16.149999999999999" customHeight="1" x14ac:dyDescent="0.25">
      <c r="A1323" s="41">
        <v>41298</v>
      </c>
      <c r="B1323" s="42">
        <v>4.2500000000000003E-2</v>
      </c>
    </row>
    <row r="1324" spans="1:2" ht="16.149999999999999" customHeight="1" x14ac:dyDescent="0.25">
      <c r="A1324" s="43">
        <v>41297</v>
      </c>
      <c r="B1324" s="44">
        <v>4.2500000000000003E-2</v>
      </c>
    </row>
    <row r="1325" spans="1:2" ht="16.149999999999999" customHeight="1" x14ac:dyDescent="0.25">
      <c r="A1325" s="41">
        <v>41296</v>
      </c>
      <c r="B1325" s="42">
        <v>4.2500000000000003E-2</v>
      </c>
    </row>
    <row r="1326" spans="1:2" ht="16.149999999999999" customHeight="1" x14ac:dyDescent="0.25">
      <c r="A1326" s="43">
        <v>41295</v>
      </c>
      <c r="B1326" s="44">
        <v>4.2500000000000003E-2</v>
      </c>
    </row>
    <row r="1327" spans="1:2" ht="16.149999999999999" customHeight="1" x14ac:dyDescent="0.25">
      <c r="A1327" s="41">
        <v>41292</v>
      </c>
      <c r="B1327" s="42">
        <v>4.2500000000000003E-2</v>
      </c>
    </row>
    <row r="1328" spans="1:2" ht="16.149999999999999" customHeight="1" x14ac:dyDescent="0.25">
      <c r="A1328" s="43">
        <v>41291</v>
      </c>
      <c r="B1328" s="44">
        <v>4.2500000000000003E-2</v>
      </c>
    </row>
    <row r="1329" spans="1:2" ht="16.149999999999999" customHeight="1" x14ac:dyDescent="0.25">
      <c r="A1329" s="41">
        <v>41290</v>
      </c>
      <c r="B1329" s="42">
        <v>4.2500000000000003E-2</v>
      </c>
    </row>
    <row r="1330" spans="1:2" ht="16.149999999999999" customHeight="1" x14ac:dyDescent="0.25">
      <c r="A1330" s="43">
        <v>41289</v>
      </c>
      <c r="B1330" s="44">
        <v>4.2500000000000003E-2</v>
      </c>
    </row>
    <row r="1331" spans="1:2" ht="16.149999999999999" customHeight="1" x14ac:dyDescent="0.25">
      <c r="A1331" s="41">
        <v>41288</v>
      </c>
      <c r="B1331" s="42">
        <v>4.2500000000000003E-2</v>
      </c>
    </row>
    <row r="1332" spans="1:2" ht="16.149999999999999" customHeight="1" x14ac:dyDescent="0.25">
      <c r="A1332" s="43">
        <v>41285</v>
      </c>
      <c r="B1332" s="44">
        <v>4.2500000000000003E-2</v>
      </c>
    </row>
    <row r="1333" spans="1:2" ht="16.149999999999999" customHeight="1" x14ac:dyDescent="0.25">
      <c r="A1333" s="41">
        <v>41284</v>
      </c>
      <c r="B1333" s="42">
        <v>4.2500000000000003E-2</v>
      </c>
    </row>
    <row r="1334" spans="1:2" ht="16.149999999999999" customHeight="1" x14ac:dyDescent="0.25">
      <c r="A1334" s="43">
        <v>41283</v>
      </c>
      <c r="B1334" s="44">
        <v>4.2500000000000003E-2</v>
      </c>
    </row>
    <row r="1335" spans="1:2" ht="16.149999999999999" customHeight="1" x14ac:dyDescent="0.25">
      <c r="A1335" s="41">
        <v>41282</v>
      </c>
      <c r="B1335" s="42">
        <v>4.2500000000000003E-2</v>
      </c>
    </row>
    <row r="1336" spans="1:2" ht="16.149999999999999" customHeight="1" x14ac:dyDescent="0.25">
      <c r="A1336" s="43">
        <v>41278</v>
      </c>
      <c r="B1336" s="44">
        <v>4.2500000000000003E-2</v>
      </c>
    </row>
    <row r="1337" spans="1:2" ht="16.149999999999999" customHeight="1" x14ac:dyDescent="0.25">
      <c r="A1337" s="41">
        <v>41277</v>
      </c>
      <c r="B1337" s="42">
        <v>4.2500000000000003E-2</v>
      </c>
    </row>
    <row r="1338" spans="1:2" ht="16.149999999999999" customHeight="1" x14ac:dyDescent="0.25">
      <c r="A1338" s="43">
        <v>41276</v>
      </c>
      <c r="B1338" s="44">
        <v>4.2500000000000003E-2</v>
      </c>
    </row>
    <row r="1339" spans="1:2" ht="16.149999999999999" customHeight="1" x14ac:dyDescent="0.25">
      <c r="A1339" s="41">
        <v>41271</v>
      </c>
      <c r="B1339" s="42">
        <v>4.2500000000000003E-2</v>
      </c>
    </row>
    <row r="1340" spans="1:2" ht="16.149999999999999" customHeight="1" x14ac:dyDescent="0.25">
      <c r="A1340" s="43">
        <v>41270</v>
      </c>
      <c r="B1340" s="44">
        <v>4.2500000000000003E-2</v>
      </c>
    </row>
    <row r="1341" spans="1:2" ht="16.149999999999999" customHeight="1" x14ac:dyDescent="0.25">
      <c r="A1341" s="41">
        <v>41269</v>
      </c>
      <c r="B1341" s="42">
        <v>4.2500000000000003E-2</v>
      </c>
    </row>
    <row r="1342" spans="1:2" ht="16.149999999999999" customHeight="1" x14ac:dyDescent="0.25">
      <c r="A1342" s="43">
        <v>41267</v>
      </c>
      <c r="B1342" s="44">
        <v>4.2500000000000003E-2</v>
      </c>
    </row>
    <row r="1343" spans="1:2" ht="16.149999999999999" customHeight="1" x14ac:dyDescent="0.25">
      <c r="A1343" s="41">
        <v>41264</v>
      </c>
      <c r="B1343" s="42">
        <v>4.4999999999999998E-2</v>
      </c>
    </row>
    <row r="1344" spans="1:2" ht="16.149999999999999" customHeight="1" x14ac:dyDescent="0.25">
      <c r="A1344" s="43">
        <v>41263</v>
      </c>
      <c r="B1344" s="44">
        <v>4.4999999999999998E-2</v>
      </c>
    </row>
    <row r="1345" spans="1:2" ht="16.149999999999999" customHeight="1" x14ac:dyDescent="0.25">
      <c r="A1345" s="41">
        <v>41262</v>
      </c>
      <c r="B1345" s="42">
        <v>4.4999999999999998E-2</v>
      </c>
    </row>
    <row r="1346" spans="1:2" ht="16.149999999999999" customHeight="1" x14ac:dyDescent="0.25">
      <c r="A1346" s="43">
        <v>41261</v>
      </c>
      <c r="B1346" s="44">
        <v>4.4999999999999998E-2</v>
      </c>
    </row>
    <row r="1347" spans="1:2" ht="16.149999999999999" customHeight="1" x14ac:dyDescent="0.25">
      <c r="A1347" s="41">
        <v>41260</v>
      </c>
      <c r="B1347" s="42">
        <v>4.4999999999999998E-2</v>
      </c>
    </row>
    <row r="1348" spans="1:2" ht="16.149999999999999" customHeight="1" x14ac:dyDescent="0.25">
      <c r="A1348" s="43">
        <v>41257</v>
      </c>
      <c r="B1348" s="44">
        <v>4.4999999999999998E-2</v>
      </c>
    </row>
    <row r="1349" spans="1:2" ht="16.149999999999999" customHeight="1" x14ac:dyDescent="0.25">
      <c r="A1349" s="41">
        <v>41256</v>
      </c>
      <c r="B1349" s="42">
        <v>4.4999999999999998E-2</v>
      </c>
    </row>
    <row r="1350" spans="1:2" ht="16.149999999999999" customHeight="1" x14ac:dyDescent="0.25">
      <c r="A1350" s="43">
        <v>41255</v>
      </c>
      <c r="B1350" s="44">
        <v>4.4999999999999998E-2</v>
      </c>
    </row>
    <row r="1351" spans="1:2" ht="16.149999999999999" customHeight="1" x14ac:dyDescent="0.25">
      <c r="A1351" s="41">
        <v>41254</v>
      </c>
      <c r="B1351" s="42">
        <v>4.4999999999999998E-2</v>
      </c>
    </row>
    <row r="1352" spans="1:2" ht="16.149999999999999" customHeight="1" x14ac:dyDescent="0.25">
      <c r="A1352" s="43">
        <v>41253</v>
      </c>
      <c r="B1352" s="44">
        <v>4.4999999999999998E-2</v>
      </c>
    </row>
    <row r="1353" spans="1:2" ht="16.149999999999999" customHeight="1" x14ac:dyDescent="0.25">
      <c r="A1353" s="41">
        <v>41250</v>
      </c>
      <c r="B1353" s="42">
        <v>4.4999999999999998E-2</v>
      </c>
    </row>
    <row r="1354" spans="1:2" ht="16.149999999999999" customHeight="1" x14ac:dyDescent="0.25">
      <c r="A1354" s="43">
        <v>41249</v>
      </c>
      <c r="B1354" s="44">
        <v>4.4999999999999998E-2</v>
      </c>
    </row>
    <row r="1355" spans="1:2" ht="16.149999999999999" customHeight="1" x14ac:dyDescent="0.25">
      <c r="A1355" s="41">
        <v>41248</v>
      </c>
      <c r="B1355" s="42">
        <v>4.4999999999999998E-2</v>
      </c>
    </row>
    <row r="1356" spans="1:2" ht="16.149999999999999" customHeight="1" x14ac:dyDescent="0.25">
      <c r="A1356" s="43">
        <v>41247</v>
      </c>
      <c r="B1356" s="44">
        <v>4.4999999999999998E-2</v>
      </c>
    </row>
    <row r="1357" spans="1:2" ht="16.149999999999999" customHeight="1" x14ac:dyDescent="0.25">
      <c r="A1357" s="41">
        <v>41246</v>
      </c>
      <c r="B1357" s="42">
        <v>4.4999999999999998E-2</v>
      </c>
    </row>
    <row r="1358" spans="1:2" ht="16.149999999999999" customHeight="1" x14ac:dyDescent="0.25">
      <c r="A1358" s="43">
        <v>41243</v>
      </c>
      <c r="B1358" s="44">
        <v>4.4999999999999998E-2</v>
      </c>
    </row>
    <row r="1359" spans="1:2" ht="16.149999999999999" customHeight="1" x14ac:dyDescent="0.25">
      <c r="A1359" s="41">
        <v>41242</v>
      </c>
      <c r="B1359" s="42">
        <v>4.4999999999999998E-2</v>
      </c>
    </row>
    <row r="1360" spans="1:2" ht="16.149999999999999" customHeight="1" x14ac:dyDescent="0.25">
      <c r="A1360" s="43">
        <v>41241</v>
      </c>
      <c r="B1360" s="44">
        <v>4.4999999999999998E-2</v>
      </c>
    </row>
    <row r="1361" spans="1:2" ht="16.149999999999999" customHeight="1" x14ac:dyDescent="0.25">
      <c r="A1361" s="41">
        <v>41240</v>
      </c>
      <c r="B1361" s="42">
        <v>4.4999999999999998E-2</v>
      </c>
    </row>
    <row r="1362" spans="1:2" ht="16.149999999999999" customHeight="1" x14ac:dyDescent="0.25">
      <c r="A1362" s="43">
        <v>41239</v>
      </c>
      <c r="B1362" s="44">
        <v>4.4999999999999998E-2</v>
      </c>
    </row>
    <row r="1363" spans="1:2" ht="16.149999999999999" customHeight="1" x14ac:dyDescent="0.25">
      <c r="A1363" s="41">
        <v>41236</v>
      </c>
      <c r="B1363" s="42">
        <v>4.7500000000000001E-2</v>
      </c>
    </row>
    <row r="1364" spans="1:2" ht="16.149999999999999" customHeight="1" x14ac:dyDescent="0.25">
      <c r="A1364" s="43">
        <v>41235</v>
      </c>
      <c r="B1364" s="44">
        <v>4.7500000000000001E-2</v>
      </c>
    </row>
    <row r="1365" spans="1:2" ht="16.149999999999999" customHeight="1" x14ac:dyDescent="0.25">
      <c r="A1365" s="41">
        <v>41234</v>
      </c>
      <c r="B1365" s="42">
        <v>4.7500000000000001E-2</v>
      </c>
    </row>
    <row r="1366" spans="1:2" ht="16.149999999999999" customHeight="1" x14ac:dyDescent="0.25">
      <c r="A1366" s="43">
        <v>41233</v>
      </c>
      <c r="B1366" s="44">
        <v>4.7500000000000001E-2</v>
      </c>
    </row>
    <row r="1367" spans="1:2" ht="16.149999999999999" customHeight="1" x14ac:dyDescent="0.25">
      <c r="A1367" s="41">
        <v>41232</v>
      </c>
      <c r="B1367" s="42">
        <v>4.7500000000000001E-2</v>
      </c>
    </row>
    <row r="1368" spans="1:2" ht="16.149999999999999" customHeight="1" x14ac:dyDescent="0.25">
      <c r="A1368" s="43">
        <v>41229</v>
      </c>
      <c r="B1368" s="44">
        <v>4.7500000000000001E-2</v>
      </c>
    </row>
    <row r="1369" spans="1:2" ht="16.149999999999999" customHeight="1" x14ac:dyDescent="0.25">
      <c r="A1369" s="41">
        <v>41228</v>
      </c>
      <c r="B1369" s="42">
        <v>4.7500000000000001E-2</v>
      </c>
    </row>
    <row r="1370" spans="1:2" ht="16.149999999999999" customHeight="1" x14ac:dyDescent="0.25">
      <c r="A1370" s="43">
        <v>41227</v>
      </c>
      <c r="B1370" s="44">
        <v>4.7500000000000001E-2</v>
      </c>
    </row>
    <row r="1371" spans="1:2" ht="16.149999999999999" customHeight="1" x14ac:dyDescent="0.25">
      <c r="A1371" s="41">
        <v>41226</v>
      </c>
      <c r="B1371" s="42">
        <v>4.7500000000000001E-2</v>
      </c>
    </row>
    <row r="1372" spans="1:2" ht="16.149999999999999" customHeight="1" x14ac:dyDescent="0.25">
      <c r="A1372" s="43">
        <v>41222</v>
      </c>
      <c r="B1372" s="44">
        <v>4.7500000000000001E-2</v>
      </c>
    </row>
    <row r="1373" spans="1:2" ht="16.149999999999999" customHeight="1" x14ac:dyDescent="0.25">
      <c r="A1373" s="41">
        <v>41221</v>
      </c>
      <c r="B1373" s="42">
        <v>4.7500000000000001E-2</v>
      </c>
    </row>
    <row r="1374" spans="1:2" ht="16.149999999999999" customHeight="1" x14ac:dyDescent="0.25">
      <c r="A1374" s="43">
        <v>41220</v>
      </c>
      <c r="B1374" s="44">
        <v>4.7500000000000001E-2</v>
      </c>
    </row>
    <row r="1375" spans="1:2" ht="16.149999999999999" customHeight="1" x14ac:dyDescent="0.25">
      <c r="A1375" s="41">
        <v>41219</v>
      </c>
      <c r="B1375" s="42">
        <v>4.7500000000000001E-2</v>
      </c>
    </row>
    <row r="1376" spans="1:2" ht="16.149999999999999" customHeight="1" x14ac:dyDescent="0.25">
      <c r="A1376" s="43">
        <v>41215</v>
      </c>
      <c r="B1376" s="44">
        <v>4.7500000000000001E-2</v>
      </c>
    </row>
    <row r="1377" spans="1:2" ht="16.149999999999999" customHeight="1" x14ac:dyDescent="0.25">
      <c r="A1377" s="41">
        <v>41214</v>
      </c>
      <c r="B1377" s="42">
        <v>4.7500000000000001E-2</v>
      </c>
    </row>
    <row r="1378" spans="1:2" ht="16.149999999999999" customHeight="1" x14ac:dyDescent="0.25">
      <c r="A1378" s="43">
        <v>41213</v>
      </c>
      <c r="B1378" s="44">
        <v>4.7500000000000001E-2</v>
      </c>
    </row>
    <row r="1379" spans="1:2" ht="16.149999999999999" customHeight="1" x14ac:dyDescent="0.25">
      <c r="A1379" s="41">
        <v>41212</v>
      </c>
      <c r="B1379" s="42">
        <v>4.7500000000000001E-2</v>
      </c>
    </row>
    <row r="1380" spans="1:2" ht="16.149999999999999" customHeight="1" x14ac:dyDescent="0.25">
      <c r="A1380" s="43">
        <v>41211</v>
      </c>
      <c r="B1380" s="44">
        <v>4.7500000000000001E-2</v>
      </c>
    </row>
    <row r="1381" spans="1:2" ht="16.149999999999999" customHeight="1" x14ac:dyDescent="0.25">
      <c r="A1381" s="41">
        <v>41208</v>
      </c>
      <c r="B1381" s="42">
        <v>4.7500000000000001E-2</v>
      </c>
    </row>
    <row r="1382" spans="1:2" ht="16.149999999999999" customHeight="1" x14ac:dyDescent="0.25">
      <c r="A1382" s="43">
        <v>41207</v>
      </c>
      <c r="B1382" s="44">
        <v>4.7500000000000001E-2</v>
      </c>
    </row>
    <row r="1383" spans="1:2" ht="16.149999999999999" customHeight="1" x14ac:dyDescent="0.25">
      <c r="A1383" s="41">
        <v>41206</v>
      </c>
      <c r="B1383" s="42">
        <v>4.7500000000000001E-2</v>
      </c>
    </row>
    <row r="1384" spans="1:2" ht="16.149999999999999" customHeight="1" x14ac:dyDescent="0.25">
      <c r="A1384" s="43">
        <v>41205</v>
      </c>
      <c r="B1384" s="44">
        <v>4.7500000000000001E-2</v>
      </c>
    </row>
    <row r="1385" spans="1:2" ht="16.149999999999999" customHeight="1" x14ac:dyDescent="0.25">
      <c r="A1385" s="41">
        <v>41204</v>
      </c>
      <c r="B1385" s="42">
        <v>4.7500000000000001E-2</v>
      </c>
    </row>
    <row r="1386" spans="1:2" ht="16.149999999999999" customHeight="1" x14ac:dyDescent="0.25">
      <c r="A1386" s="43">
        <v>41201</v>
      </c>
      <c r="B1386" s="44">
        <v>4.7500000000000001E-2</v>
      </c>
    </row>
    <row r="1387" spans="1:2" ht="16.149999999999999" customHeight="1" x14ac:dyDescent="0.25">
      <c r="A1387" s="41">
        <v>41200</v>
      </c>
      <c r="B1387" s="42">
        <v>4.7500000000000001E-2</v>
      </c>
    </row>
    <row r="1388" spans="1:2" ht="16.149999999999999" customHeight="1" x14ac:dyDescent="0.25">
      <c r="A1388" s="43">
        <v>41199</v>
      </c>
      <c r="B1388" s="44">
        <v>4.7500000000000001E-2</v>
      </c>
    </row>
    <row r="1389" spans="1:2" ht="16.149999999999999" customHeight="1" x14ac:dyDescent="0.25">
      <c r="A1389" s="41">
        <v>41198</v>
      </c>
      <c r="B1389" s="42">
        <v>4.7500000000000001E-2</v>
      </c>
    </row>
    <row r="1390" spans="1:2" ht="16.149999999999999" customHeight="1" x14ac:dyDescent="0.25">
      <c r="A1390" s="43">
        <v>41194</v>
      </c>
      <c r="B1390" s="44">
        <v>4.7500000000000001E-2</v>
      </c>
    </row>
    <row r="1391" spans="1:2" ht="16.149999999999999" customHeight="1" x14ac:dyDescent="0.25">
      <c r="A1391" s="41">
        <v>41193</v>
      </c>
      <c r="B1391" s="42">
        <v>4.7500000000000001E-2</v>
      </c>
    </row>
    <row r="1392" spans="1:2" ht="16.149999999999999" customHeight="1" x14ac:dyDescent="0.25">
      <c r="A1392" s="43">
        <v>41192</v>
      </c>
      <c r="B1392" s="44">
        <v>4.7500000000000001E-2</v>
      </c>
    </row>
    <row r="1393" spans="1:2" ht="16.149999999999999" customHeight="1" x14ac:dyDescent="0.25">
      <c r="A1393" s="41">
        <v>41191</v>
      </c>
      <c r="B1393" s="42">
        <v>4.7500000000000001E-2</v>
      </c>
    </row>
    <row r="1394" spans="1:2" ht="16.149999999999999" customHeight="1" x14ac:dyDescent="0.25">
      <c r="A1394" s="43">
        <v>41190</v>
      </c>
      <c r="B1394" s="44">
        <v>4.7500000000000001E-2</v>
      </c>
    </row>
    <row r="1395" spans="1:2" ht="16.149999999999999" customHeight="1" x14ac:dyDescent="0.25">
      <c r="A1395" s="41">
        <v>41187</v>
      </c>
      <c r="B1395" s="42">
        <v>4.7500000000000001E-2</v>
      </c>
    </row>
    <row r="1396" spans="1:2" ht="16.149999999999999" customHeight="1" x14ac:dyDescent="0.25">
      <c r="A1396" s="43">
        <v>41186</v>
      </c>
      <c r="B1396" s="44">
        <v>4.7500000000000001E-2</v>
      </c>
    </row>
    <row r="1397" spans="1:2" ht="16.149999999999999" customHeight="1" x14ac:dyDescent="0.25">
      <c r="A1397" s="41">
        <v>41185</v>
      </c>
      <c r="B1397" s="42">
        <v>4.7500000000000001E-2</v>
      </c>
    </row>
    <row r="1398" spans="1:2" ht="16.149999999999999" customHeight="1" x14ac:dyDescent="0.25">
      <c r="A1398" s="43">
        <v>41184</v>
      </c>
      <c r="B1398" s="44">
        <v>4.7500000000000001E-2</v>
      </c>
    </row>
    <row r="1399" spans="1:2" ht="16.149999999999999" customHeight="1" x14ac:dyDescent="0.25">
      <c r="A1399" s="41">
        <v>41183</v>
      </c>
      <c r="B1399" s="42">
        <v>4.7500000000000001E-2</v>
      </c>
    </row>
    <row r="1400" spans="1:2" ht="16.149999999999999" customHeight="1" x14ac:dyDescent="0.25">
      <c r="A1400" s="43">
        <v>41180</v>
      </c>
      <c r="B1400" s="44">
        <v>4.7500000000000001E-2</v>
      </c>
    </row>
    <row r="1401" spans="1:2" ht="16.149999999999999" customHeight="1" x14ac:dyDescent="0.25">
      <c r="A1401" s="41">
        <v>41179</v>
      </c>
      <c r="B1401" s="42">
        <v>4.7500000000000001E-2</v>
      </c>
    </row>
    <row r="1402" spans="1:2" ht="16.149999999999999" customHeight="1" x14ac:dyDescent="0.25">
      <c r="A1402" s="43">
        <v>41178</v>
      </c>
      <c r="B1402" s="44">
        <v>4.7500000000000001E-2</v>
      </c>
    </row>
    <row r="1403" spans="1:2" ht="16.149999999999999" customHeight="1" x14ac:dyDescent="0.25">
      <c r="A1403" s="41">
        <v>41177</v>
      </c>
      <c r="B1403" s="42">
        <v>4.7500000000000001E-2</v>
      </c>
    </row>
    <row r="1404" spans="1:2" ht="16.149999999999999" customHeight="1" x14ac:dyDescent="0.25">
      <c r="A1404" s="43">
        <v>41176</v>
      </c>
      <c r="B1404" s="44">
        <v>4.7500000000000001E-2</v>
      </c>
    </row>
    <row r="1405" spans="1:2" ht="16.149999999999999" customHeight="1" x14ac:dyDescent="0.25">
      <c r="A1405" s="41">
        <v>41173</v>
      </c>
      <c r="B1405" s="42">
        <v>4.7500000000000001E-2</v>
      </c>
    </row>
    <row r="1406" spans="1:2" ht="16.149999999999999" customHeight="1" x14ac:dyDescent="0.25">
      <c r="A1406" s="43">
        <v>41172</v>
      </c>
      <c r="B1406" s="44">
        <v>4.7500000000000001E-2</v>
      </c>
    </row>
    <row r="1407" spans="1:2" ht="16.149999999999999" customHeight="1" x14ac:dyDescent="0.25">
      <c r="A1407" s="41">
        <v>41171</v>
      </c>
      <c r="B1407" s="42">
        <v>4.7500000000000001E-2</v>
      </c>
    </row>
    <row r="1408" spans="1:2" ht="16.149999999999999" customHeight="1" x14ac:dyDescent="0.25">
      <c r="A1408" s="43">
        <v>41170</v>
      </c>
      <c r="B1408" s="44">
        <v>4.7500000000000001E-2</v>
      </c>
    </row>
    <row r="1409" spans="1:2" ht="16.149999999999999" customHeight="1" x14ac:dyDescent="0.25">
      <c r="A1409" s="41">
        <v>41169</v>
      </c>
      <c r="B1409" s="42">
        <v>4.7500000000000001E-2</v>
      </c>
    </row>
    <row r="1410" spans="1:2" ht="16.149999999999999" customHeight="1" x14ac:dyDescent="0.25">
      <c r="A1410" s="43">
        <v>41166</v>
      </c>
      <c r="B1410" s="44">
        <v>4.7500000000000001E-2</v>
      </c>
    </row>
    <row r="1411" spans="1:2" ht="16.149999999999999" customHeight="1" x14ac:dyDescent="0.25">
      <c r="A1411" s="41">
        <v>41165</v>
      </c>
      <c r="B1411" s="42">
        <v>4.7500000000000001E-2</v>
      </c>
    </row>
    <row r="1412" spans="1:2" ht="16.149999999999999" customHeight="1" x14ac:dyDescent="0.25">
      <c r="A1412" s="43">
        <v>41164</v>
      </c>
      <c r="B1412" s="44">
        <v>4.7500000000000001E-2</v>
      </c>
    </row>
    <row r="1413" spans="1:2" ht="16.149999999999999" customHeight="1" x14ac:dyDescent="0.25">
      <c r="A1413" s="41">
        <v>41163</v>
      </c>
      <c r="B1413" s="42">
        <v>4.7500000000000001E-2</v>
      </c>
    </row>
    <row r="1414" spans="1:2" ht="16.149999999999999" customHeight="1" x14ac:dyDescent="0.25">
      <c r="A1414" s="43">
        <v>41162</v>
      </c>
      <c r="B1414" s="44">
        <v>4.7500000000000001E-2</v>
      </c>
    </row>
    <row r="1415" spans="1:2" ht="16.149999999999999" customHeight="1" x14ac:dyDescent="0.25">
      <c r="A1415" s="41">
        <v>41159</v>
      </c>
      <c r="B1415" s="42">
        <v>4.7500000000000001E-2</v>
      </c>
    </row>
    <row r="1416" spans="1:2" ht="16.149999999999999" customHeight="1" x14ac:dyDescent="0.25">
      <c r="A1416" s="43">
        <v>41158</v>
      </c>
      <c r="B1416" s="44">
        <v>4.7500000000000001E-2</v>
      </c>
    </row>
    <row r="1417" spans="1:2" ht="16.149999999999999" customHeight="1" x14ac:dyDescent="0.25">
      <c r="A1417" s="41">
        <v>41157</v>
      </c>
      <c r="B1417" s="42">
        <v>4.7500000000000001E-2</v>
      </c>
    </row>
    <row r="1418" spans="1:2" ht="16.149999999999999" customHeight="1" x14ac:dyDescent="0.25">
      <c r="A1418" s="43">
        <v>41156</v>
      </c>
      <c r="B1418" s="44">
        <v>4.7500000000000001E-2</v>
      </c>
    </row>
    <row r="1419" spans="1:2" ht="16.149999999999999" customHeight="1" x14ac:dyDescent="0.25">
      <c r="A1419" s="41">
        <v>41155</v>
      </c>
      <c r="B1419" s="42">
        <v>4.7500000000000001E-2</v>
      </c>
    </row>
    <row r="1420" spans="1:2" ht="16.149999999999999" customHeight="1" x14ac:dyDescent="0.25">
      <c r="A1420" s="43">
        <v>41152</v>
      </c>
      <c r="B1420" s="44">
        <v>4.7500000000000001E-2</v>
      </c>
    </row>
    <row r="1421" spans="1:2" ht="16.149999999999999" customHeight="1" x14ac:dyDescent="0.25">
      <c r="A1421" s="41">
        <v>41151</v>
      </c>
      <c r="B1421" s="42">
        <v>4.7500000000000001E-2</v>
      </c>
    </row>
    <row r="1422" spans="1:2" ht="16.149999999999999" customHeight="1" x14ac:dyDescent="0.25">
      <c r="A1422" s="43">
        <v>41150</v>
      </c>
      <c r="B1422" s="44">
        <v>4.7500000000000001E-2</v>
      </c>
    </row>
    <row r="1423" spans="1:2" ht="16.149999999999999" customHeight="1" x14ac:dyDescent="0.25">
      <c r="A1423" s="41">
        <v>41149</v>
      </c>
      <c r="B1423" s="42">
        <v>4.7500000000000001E-2</v>
      </c>
    </row>
    <row r="1424" spans="1:2" ht="16.149999999999999" customHeight="1" x14ac:dyDescent="0.25">
      <c r="A1424" s="43">
        <v>41148</v>
      </c>
      <c r="B1424" s="44">
        <v>4.7500000000000001E-2</v>
      </c>
    </row>
    <row r="1425" spans="1:2" ht="16.149999999999999" customHeight="1" x14ac:dyDescent="0.25">
      <c r="A1425" s="41">
        <v>41145</v>
      </c>
      <c r="B1425" s="42">
        <v>0.05</v>
      </c>
    </row>
    <row r="1426" spans="1:2" ht="16.149999999999999" customHeight="1" x14ac:dyDescent="0.25">
      <c r="A1426" s="43">
        <v>41144</v>
      </c>
      <c r="B1426" s="44">
        <v>0.05</v>
      </c>
    </row>
    <row r="1427" spans="1:2" ht="16.149999999999999" customHeight="1" x14ac:dyDescent="0.25">
      <c r="A1427" s="41">
        <v>41143</v>
      </c>
      <c r="B1427" s="42">
        <v>0.05</v>
      </c>
    </row>
    <row r="1428" spans="1:2" ht="16.149999999999999" customHeight="1" x14ac:dyDescent="0.25">
      <c r="A1428" s="43">
        <v>41142</v>
      </c>
      <c r="B1428" s="44">
        <v>0.05</v>
      </c>
    </row>
    <row r="1429" spans="1:2" ht="16.149999999999999" customHeight="1" x14ac:dyDescent="0.25">
      <c r="A1429" s="41">
        <v>41138</v>
      </c>
      <c r="B1429" s="42">
        <v>0.05</v>
      </c>
    </row>
    <row r="1430" spans="1:2" ht="16.149999999999999" customHeight="1" x14ac:dyDescent="0.25">
      <c r="A1430" s="43">
        <v>41137</v>
      </c>
      <c r="B1430" s="44">
        <v>0.05</v>
      </c>
    </row>
    <row r="1431" spans="1:2" ht="16.149999999999999" customHeight="1" x14ac:dyDescent="0.25">
      <c r="A1431" s="41">
        <v>41136</v>
      </c>
      <c r="B1431" s="42">
        <v>0.05</v>
      </c>
    </row>
    <row r="1432" spans="1:2" ht="16.149999999999999" customHeight="1" x14ac:dyDescent="0.25">
      <c r="A1432" s="43">
        <v>41135</v>
      </c>
      <c r="B1432" s="44">
        <v>0.05</v>
      </c>
    </row>
    <row r="1433" spans="1:2" ht="16.149999999999999" customHeight="1" x14ac:dyDescent="0.25">
      <c r="A1433" s="41">
        <v>41134</v>
      </c>
      <c r="B1433" s="42">
        <v>0.05</v>
      </c>
    </row>
    <row r="1434" spans="1:2" ht="16.149999999999999" customHeight="1" x14ac:dyDescent="0.25">
      <c r="A1434" s="43">
        <v>41131</v>
      </c>
      <c r="B1434" s="44">
        <v>0.05</v>
      </c>
    </row>
    <row r="1435" spans="1:2" ht="16.149999999999999" customHeight="1" x14ac:dyDescent="0.25">
      <c r="A1435" s="41">
        <v>41130</v>
      </c>
      <c r="B1435" s="42">
        <v>0.05</v>
      </c>
    </row>
    <row r="1436" spans="1:2" ht="16.149999999999999" customHeight="1" x14ac:dyDescent="0.25">
      <c r="A1436" s="43">
        <v>41129</v>
      </c>
      <c r="B1436" s="44">
        <v>0.05</v>
      </c>
    </row>
    <row r="1437" spans="1:2" ht="16.149999999999999" customHeight="1" x14ac:dyDescent="0.25">
      <c r="A1437" s="41">
        <v>41127</v>
      </c>
      <c r="B1437" s="42">
        <v>0.05</v>
      </c>
    </row>
    <row r="1438" spans="1:2" ht="16.149999999999999" customHeight="1" x14ac:dyDescent="0.25">
      <c r="A1438" s="43">
        <v>41124</v>
      </c>
      <c r="B1438" s="44">
        <v>0.05</v>
      </c>
    </row>
    <row r="1439" spans="1:2" ht="16.149999999999999" customHeight="1" x14ac:dyDescent="0.25">
      <c r="A1439" s="41">
        <v>41123</v>
      </c>
      <c r="B1439" s="42">
        <v>0.05</v>
      </c>
    </row>
    <row r="1440" spans="1:2" ht="16.149999999999999" customHeight="1" x14ac:dyDescent="0.25">
      <c r="A1440" s="43">
        <v>41122</v>
      </c>
      <c r="B1440" s="44">
        <v>0.05</v>
      </c>
    </row>
    <row r="1441" spans="1:2" ht="16.149999999999999" customHeight="1" x14ac:dyDescent="0.25">
      <c r="A1441" s="41">
        <v>41121</v>
      </c>
      <c r="B1441" s="42">
        <v>0.05</v>
      </c>
    </row>
    <row r="1442" spans="1:2" ht="16.149999999999999" customHeight="1" x14ac:dyDescent="0.25">
      <c r="A1442" s="43">
        <v>41120</v>
      </c>
      <c r="B1442" s="44">
        <v>0.05</v>
      </c>
    </row>
    <row r="1443" spans="1:2" ht="16.149999999999999" customHeight="1" x14ac:dyDescent="0.25">
      <c r="A1443" s="41">
        <v>41117</v>
      </c>
      <c r="B1443" s="42">
        <v>5.2499999999999998E-2</v>
      </c>
    </row>
    <row r="1444" spans="1:2" ht="16.149999999999999" customHeight="1" x14ac:dyDescent="0.25">
      <c r="A1444" s="43">
        <v>41116</v>
      </c>
      <c r="B1444" s="44">
        <v>5.2499999999999998E-2</v>
      </c>
    </row>
    <row r="1445" spans="1:2" ht="16.149999999999999" customHeight="1" x14ac:dyDescent="0.25">
      <c r="A1445" s="41">
        <v>41115</v>
      </c>
      <c r="B1445" s="42">
        <v>5.2499999999999998E-2</v>
      </c>
    </row>
    <row r="1446" spans="1:2" ht="16.149999999999999" customHeight="1" x14ac:dyDescent="0.25">
      <c r="A1446" s="43">
        <v>41114</v>
      </c>
      <c r="B1446" s="44">
        <v>5.2499999999999998E-2</v>
      </c>
    </row>
    <row r="1447" spans="1:2" ht="16.149999999999999" customHeight="1" x14ac:dyDescent="0.25">
      <c r="A1447" s="41">
        <v>41113</v>
      </c>
      <c r="B1447" s="42">
        <v>5.2499999999999998E-2</v>
      </c>
    </row>
    <row r="1448" spans="1:2" ht="16.149999999999999" customHeight="1" x14ac:dyDescent="0.25">
      <c r="A1448" s="43">
        <v>41109</v>
      </c>
      <c r="B1448" s="44">
        <v>5.2499999999999998E-2</v>
      </c>
    </row>
    <row r="1449" spans="1:2" ht="16.149999999999999" customHeight="1" x14ac:dyDescent="0.25">
      <c r="A1449" s="41">
        <v>41108</v>
      </c>
      <c r="B1449" s="42">
        <v>5.2499999999999998E-2</v>
      </c>
    </row>
    <row r="1450" spans="1:2" ht="16.149999999999999" customHeight="1" x14ac:dyDescent="0.25">
      <c r="A1450" s="43">
        <v>41107</v>
      </c>
      <c r="B1450" s="44">
        <v>5.2499999999999998E-2</v>
      </c>
    </row>
    <row r="1451" spans="1:2" ht="16.149999999999999" customHeight="1" x14ac:dyDescent="0.25">
      <c r="A1451" s="41">
        <v>41106</v>
      </c>
      <c r="B1451" s="42">
        <v>5.2499999999999998E-2</v>
      </c>
    </row>
    <row r="1452" spans="1:2" ht="16.149999999999999" customHeight="1" x14ac:dyDescent="0.25">
      <c r="A1452" s="43">
        <v>41103</v>
      </c>
      <c r="B1452" s="44">
        <v>5.2499999999999998E-2</v>
      </c>
    </row>
    <row r="1453" spans="1:2" ht="16.149999999999999" customHeight="1" x14ac:dyDescent="0.25">
      <c r="A1453" s="41">
        <v>41102</v>
      </c>
      <c r="B1453" s="42">
        <v>5.2499999999999998E-2</v>
      </c>
    </row>
    <row r="1454" spans="1:2" ht="16.149999999999999" customHeight="1" x14ac:dyDescent="0.25">
      <c r="A1454" s="43">
        <v>41101</v>
      </c>
      <c r="B1454" s="44">
        <v>5.2499999999999998E-2</v>
      </c>
    </row>
    <row r="1455" spans="1:2" ht="16.149999999999999" customHeight="1" x14ac:dyDescent="0.25">
      <c r="A1455" s="41">
        <v>41100</v>
      </c>
      <c r="B1455" s="42">
        <v>5.2499999999999998E-2</v>
      </c>
    </row>
    <row r="1456" spans="1:2" ht="16.149999999999999" customHeight="1" x14ac:dyDescent="0.25">
      <c r="A1456" s="43">
        <v>41099</v>
      </c>
      <c r="B1456" s="44">
        <v>5.2499999999999998E-2</v>
      </c>
    </row>
    <row r="1457" spans="1:2" ht="16.149999999999999" customHeight="1" x14ac:dyDescent="0.25">
      <c r="A1457" s="41">
        <v>41096</v>
      </c>
      <c r="B1457" s="42">
        <v>5.2499999999999998E-2</v>
      </c>
    </row>
    <row r="1458" spans="1:2" ht="16.149999999999999" customHeight="1" x14ac:dyDescent="0.25">
      <c r="A1458" s="43">
        <v>41095</v>
      </c>
      <c r="B1458" s="44">
        <v>5.2499999999999998E-2</v>
      </c>
    </row>
    <row r="1459" spans="1:2" ht="16.149999999999999" customHeight="1" x14ac:dyDescent="0.25">
      <c r="A1459" s="41">
        <v>41094</v>
      </c>
      <c r="B1459" s="42">
        <v>5.2499999999999998E-2</v>
      </c>
    </row>
    <row r="1460" spans="1:2" ht="16.149999999999999" customHeight="1" x14ac:dyDescent="0.25">
      <c r="A1460" s="43">
        <v>41093</v>
      </c>
      <c r="B1460" s="44">
        <v>5.2499999999999998E-2</v>
      </c>
    </row>
    <row r="1461" spans="1:2" ht="16.149999999999999" customHeight="1" x14ac:dyDescent="0.25">
      <c r="A1461" s="41">
        <v>41089</v>
      </c>
      <c r="B1461" s="42">
        <v>5.2499999999999998E-2</v>
      </c>
    </row>
    <row r="1462" spans="1:2" ht="16.149999999999999" customHeight="1" x14ac:dyDescent="0.25">
      <c r="A1462" s="43">
        <v>41088</v>
      </c>
      <c r="B1462" s="44">
        <v>5.2499999999999998E-2</v>
      </c>
    </row>
    <row r="1463" spans="1:2" ht="16.149999999999999" customHeight="1" x14ac:dyDescent="0.25">
      <c r="A1463" s="41">
        <v>41087</v>
      </c>
      <c r="B1463" s="42">
        <v>5.2499999999999998E-2</v>
      </c>
    </row>
    <row r="1464" spans="1:2" ht="16.149999999999999" customHeight="1" x14ac:dyDescent="0.25">
      <c r="A1464" s="43">
        <v>41086</v>
      </c>
      <c r="B1464" s="44">
        <v>5.2499999999999998E-2</v>
      </c>
    </row>
    <row r="1465" spans="1:2" ht="16.149999999999999" customHeight="1" x14ac:dyDescent="0.25">
      <c r="A1465" s="41">
        <v>41085</v>
      </c>
      <c r="B1465" s="42">
        <v>5.2499999999999998E-2</v>
      </c>
    </row>
    <row r="1466" spans="1:2" ht="16.149999999999999" customHeight="1" x14ac:dyDescent="0.25">
      <c r="A1466" s="43">
        <v>41082</v>
      </c>
      <c r="B1466" s="44">
        <v>5.2499999999999998E-2</v>
      </c>
    </row>
    <row r="1467" spans="1:2" ht="16.149999999999999" customHeight="1" x14ac:dyDescent="0.25">
      <c r="A1467" s="41">
        <v>41081</v>
      </c>
      <c r="B1467" s="42">
        <v>5.2499999999999998E-2</v>
      </c>
    </row>
    <row r="1468" spans="1:2" ht="16.149999999999999" customHeight="1" x14ac:dyDescent="0.25">
      <c r="A1468" s="43">
        <v>41080</v>
      </c>
      <c r="B1468" s="44">
        <v>5.2499999999999998E-2</v>
      </c>
    </row>
    <row r="1469" spans="1:2" ht="16.149999999999999" customHeight="1" x14ac:dyDescent="0.25">
      <c r="A1469" s="41">
        <v>41079</v>
      </c>
      <c r="B1469" s="42">
        <v>5.2499999999999998E-2</v>
      </c>
    </row>
    <row r="1470" spans="1:2" ht="16.149999999999999" customHeight="1" x14ac:dyDescent="0.25">
      <c r="A1470" s="43">
        <v>41075</v>
      </c>
      <c r="B1470" s="44">
        <v>5.2499999999999998E-2</v>
      </c>
    </row>
    <row r="1471" spans="1:2" ht="16.149999999999999" customHeight="1" x14ac:dyDescent="0.25">
      <c r="A1471" s="41">
        <v>41074</v>
      </c>
      <c r="B1471" s="42">
        <v>5.2499999999999998E-2</v>
      </c>
    </row>
    <row r="1472" spans="1:2" ht="16.149999999999999" customHeight="1" x14ac:dyDescent="0.25">
      <c r="A1472" s="43">
        <v>41073</v>
      </c>
      <c r="B1472" s="44">
        <v>5.2499999999999998E-2</v>
      </c>
    </row>
    <row r="1473" spans="1:2" ht="16.149999999999999" customHeight="1" x14ac:dyDescent="0.25">
      <c r="A1473" s="41">
        <v>41072</v>
      </c>
      <c r="B1473" s="42">
        <v>5.2499999999999998E-2</v>
      </c>
    </row>
    <row r="1474" spans="1:2" ht="16.149999999999999" customHeight="1" x14ac:dyDescent="0.25">
      <c r="A1474" s="43">
        <v>41068</v>
      </c>
      <c r="B1474" s="44">
        <v>5.2499999999999998E-2</v>
      </c>
    </row>
    <row r="1475" spans="1:2" ht="16.149999999999999" customHeight="1" x14ac:dyDescent="0.25">
      <c r="A1475" s="41">
        <v>41067</v>
      </c>
      <c r="B1475" s="42">
        <v>5.2499999999999998E-2</v>
      </c>
    </row>
    <row r="1476" spans="1:2" ht="16.149999999999999" customHeight="1" x14ac:dyDescent="0.25">
      <c r="A1476" s="43">
        <v>41066</v>
      </c>
      <c r="B1476" s="44">
        <v>5.2499999999999998E-2</v>
      </c>
    </row>
    <row r="1477" spans="1:2" ht="16.149999999999999" customHeight="1" x14ac:dyDescent="0.25">
      <c r="A1477" s="41">
        <v>41065</v>
      </c>
      <c r="B1477" s="42">
        <v>5.2499999999999998E-2</v>
      </c>
    </row>
    <row r="1478" spans="1:2" ht="16.149999999999999" customHeight="1" x14ac:dyDescent="0.25">
      <c r="A1478" s="43">
        <v>41064</v>
      </c>
      <c r="B1478" s="44">
        <v>5.2499999999999998E-2</v>
      </c>
    </row>
    <row r="1479" spans="1:2" ht="16.149999999999999" customHeight="1" x14ac:dyDescent="0.25">
      <c r="A1479" s="41">
        <v>41061</v>
      </c>
      <c r="B1479" s="42">
        <v>5.2499999999999998E-2</v>
      </c>
    </row>
    <row r="1480" spans="1:2" ht="16.149999999999999" customHeight="1" x14ac:dyDescent="0.25">
      <c r="A1480" s="43">
        <v>41060</v>
      </c>
      <c r="B1480" s="44">
        <v>5.2499999999999998E-2</v>
      </c>
    </row>
    <row r="1481" spans="1:2" ht="16.149999999999999" customHeight="1" x14ac:dyDescent="0.25">
      <c r="A1481" s="41">
        <v>41059</v>
      </c>
      <c r="B1481" s="42">
        <v>5.2499999999999998E-2</v>
      </c>
    </row>
    <row r="1482" spans="1:2" ht="16.149999999999999" customHeight="1" x14ac:dyDescent="0.25">
      <c r="A1482" s="43">
        <v>41058</v>
      </c>
      <c r="B1482" s="44">
        <v>5.2499999999999998E-2</v>
      </c>
    </row>
    <row r="1483" spans="1:2" ht="16.149999999999999" customHeight="1" x14ac:dyDescent="0.25">
      <c r="A1483" s="41">
        <v>41057</v>
      </c>
      <c r="B1483" s="42">
        <v>5.2499999999999998E-2</v>
      </c>
    </row>
    <row r="1484" spans="1:2" ht="16.149999999999999" customHeight="1" x14ac:dyDescent="0.25">
      <c r="A1484" s="43">
        <v>41054</v>
      </c>
      <c r="B1484" s="44">
        <v>5.2499999999999998E-2</v>
      </c>
    </row>
    <row r="1485" spans="1:2" ht="16.149999999999999" customHeight="1" x14ac:dyDescent="0.25">
      <c r="A1485" s="41">
        <v>41053</v>
      </c>
      <c r="B1485" s="42">
        <v>5.2499999999999998E-2</v>
      </c>
    </row>
    <row r="1486" spans="1:2" ht="16.149999999999999" customHeight="1" x14ac:dyDescent="0.25">
      <c r="A1486" s="43">
        <v>41052</v>
      </c>
      <c r="B1486" s="44">
        <v>5.2499999999999998E-2</v>
      </c>
    </row>
    <row r="1487" spans="1:2" ht="16.149999999999999" customHeight="1" x14ac:dyDescent="0.25">
      <c r="A1487" s="41">
        <v>41051</v>
      </c>
      <c r="B1487" s="42">
        <v>5.2499999999999998E-2</v>
      </c>
    </row>
    <row r="1488" spans="1:2" ht="16.149999999999999" customHeight="1" x14ac:dyDescent="0.25">
      <c r="A1488" s="43">
        <v>41047</v>
      </c>
      <c r="B1488" s="44">
        <v>5.2499999999999998E-2</v>
      </c>
    </row>
    <row r="1489" spans="1:2" ht="16.149999999999999" customHeight="1" x14ac:dyDescent="0.25">
      <c r="A1489" s="41">
        <v>41046</v>
      </c>
      <c r="B1489" s="42">
        <v>5.2499999999999998E-2</v>
      </c>
    </row>
    <row r="1490" spans="1:2" ht="16.149999999999999" customHeight="1" x14ac:dyDescent="0.25">
      <c r="A1490" s="43">
        <v>41045</v>
      </c>
      <c r="B1490" s="44">
        <v>5.2499999999999998E-2</v>
      </c>
    </row>
    <row r="1491" spans="1:2" ht="16.149999999999999" customHeight="1" x14ac:dyDescent="0.25">
      <c r="A1491" s="41">
        <v>41044</v>
      </c>
      <c r="B1491" s="42">
        <v>5.2499999999999998E-2</v>
      </c>
    </row>
    <row r="1492" spans="1:2" ht="16.149999999999999" customHeight="1" x14ac:dyDescent="0.25">
      <c r="A1492" s="43">
        <v>41043</v>
      </c>
      <c r="B1492" s="44">
        <v>5.2499999999999998E-2</v>
      </c>
    </row>
    <row r="1493" spans="1:2" ht="16.149999999999999" customHeight="1" x14ac:dyDescent="0.25">
      <c r="A1493" s="41">
        <v>41040</v>
      </c>
      <c r="B1493" s="42">
        <v>5.2499999999999998E-2</v>
      </c>
    </row>
    <row r="1494" spans="1:2" ht="16.149999999999999" customHeight="1" x14ac:dyDescent="0.25">
      <c r="A1494" s="43">
        <v>41039</v>
      </c>
      <c r="B1494" s="44">
        <v>5.2499999999999998E-2</v>
      </c>
    </row>
    <row r="1495" spans="1:2" ht="16.149999999999999" customHeight="1" x14ac:dyDescent="0.25">
      <c r="A1495" s="41">
        <v>41038</v>
      </c>
      <c r="B1495" s="42">
        <v>5.2499999999999998E-2</v>
      </c>
    </row>
    <row r="1496" spans="1:2" ht="16.149999999999999" customHeight="1" x14ac:dyDescent="0.25">
      <c r="A1496" s="43">
        <v>41037</v>
      </c>
      <c r="B1496" s="44">
        <v>5.2499999999999998E-2</v>
      </c>
    </row>
    <row r="1497" spans="1:2" ht="16.149999999999999" customHeight="1" x14ac:dyDescent="0.25">
      <c r="A1497" s="41">
        <v>41036</v>
      </c>
      <c r="B1497" s="42">
        <v>5.2499999999999998E-2</v>
      </c>
    </row>
    <row r="1498" spans="1:2" ht="16.149999999999999" customHeight="1" x14ac:dyDescent="0.25">
      <c r="A1498" s="43">
        <v>41033</v>
      </c>
      <c r="B1498" s="44">
        <v>5.2499999999999998E-2</v>
      </c>
    </row>
    <row r="1499" spans="1:2" ht="16.149999999999999" customHeight="1" x14ac:dyDescent="0.25">
      <c r="A1499" s="41">
        <v>41032</v>
      </c>
      <c r="B1499" s="42">
        <v>5.2499999999999998E-2</v>
      </c>
    </row>
    <row r="1500" spans="1:2" ht="16.149999999999999" customHeight="1" x14ac:dyDescent="0.25">
      <c r="A1500" s="43">
        <v>41031</v>
      </c>
      <c r="B1500" s="44">
        <v>5.2499999999999998E-2</v>
      </c>
    </row>
    <row r="1501" spans="1:2" ht="16.149999999999999" customHeight="1" x14ac:dyDescent="0.25">
      <c r="A1501" s="41">
        <v>41029</v>
      </c>
      <c r="B1501" s="42">
        <v>5.2499999999999998E-2</v>
      </c>
    </row>
    <row r="1502" spans="1:2" ht="16.149999999999999" customHeight="1" x14ac:dyDescent="0.25">
      <c r="A1502" s="43">
        <v>41026</v>
      </c>
      <c r="B1502" s="44">
        <v>5.2499999999999998E-2</v>
      </c>
    </row>
    <row r="1503" spans="1:2" ht="16.149999999999999" customHeight="1" x14ac:dyDescent="0.25">
      <c r="A1503" s="41">
        <v>41025</v>
      </c>
      <c r="B1503" s="42">
        <v>5.2499999999999998E-2</v>
      </c>
    </row>
    <row r="1504" spans="1:2" ht="16.149999999999999" customHeight="1" x14ac:dyDescent="0.25">
      <c r="A1504" s="43">
        <v>41024</v>
      </c>
      <c r="B1504" s="44">
        <v>5.2499999999999998E-2</v>
      </c>
    </row>
    <row r="1505" spans="1:2" ht="16.149999999999999" customHeight="1" x14ac:dyDescent="0.25">
      <c r="A1505" s="41">
        <v>41023</v>
      </c>
      <c r="B1505" s="42">
        <v>5.2499999999999998E-2</v>
      </c>
    </row>
    <row r="1506" spans="1:2" ht="16.149999999999999" customHeight="1" x14ac:dyDescent="0.25">
      <c r="A1506" s="43">
        <v>41022</v>
      </c>
      <c r="B1506" s="44">
        <v>5.2499999999999998E-2</v>
      </c>
    </row>
    <row r="1507" spans="1:2" ht="16.149999999999999" customHeight="1" x14ac:dyDescent="0.25">
      <c r="A1507" s="41">
        <v>41019</v>
      </c>
      <c r="B1507" s="42">
        <v>5.2499999999999998E-2</v>
      </c>
    </row>
    <row r="1508" spans="1:2" ht="16.149999999999999" customHeight="1" x14ac:dyDescent="0.25">
      <c r="A1508" s="43">
        <v>41018</v>
      </c>
      <c r="B1508" s="44">
        <v>5.2499999999999998E-2</v>
      </c>
    </row>
    <row r="1509" spans="1:2" ht="16.149999999999999" customHeight="1" x14ac:dyDescent="0.25">
      <c r="A1509" s="41">
        <v>41017</v>
      </c>
      <c r="B1509" s="42">
        <v>5.2499999999999998E-2</v>
      </c>
    </row>
    <row r="1510" spans="1:2" ht="16.149999999999999" customHeight="1" x14ac:dyDescent="0.25">
      <c r="A1510" s="43">
        <v>41016</v>
      </c>
      <c r="B1510" s="44">
        <v>5.2499999999999998E-2</v>
      </c>
    </row>
    <row r="1511" spans="1:2" ht="16.149999999999999" customHeight="1" x14ac:dyDescent="0.25">
      <c r="A1511" s="41">
        <v>41015</v>
      </c>
      <c r="B1511" s="42">
        <v>5.2499999999999998E-2</v>
      </c>
    </row>
    <row r="1512" spans="1:2" ht="16.149999999999999" customHeight="1" x14ac:dyDescent="0.25">
      <c r="A1512" s="43">
        <v>41012</v>
      </c>
      <c r="B1512" s="44">
        <v>5.2499999999999998E-2</v>
      </c>
    </row>
    <row r="1513" spans="1:2" ht="16.149999999999999" customHeight="1" x14ac:dyDescent="0.25">
      <c r="A1513" s="41">
        <v>41011</v>
      </c>
      <c r="B1513" s="42">
        <v>5.2499999999999998E-2</v>
      </c>
    </row>
    <row r="1514" spans="1:2" ht="16.149999999999999" customHeight="1" x14ac:dyDescent="0.25">
      <c r="A1514" s="43">
        <v>41010</v>
      </c>
      <c r="B1514" s="44">
        <v>5.2499999999999998E-2</v>
      </c>
    </row>
    <row r="1515" spans="1:2" ht="16.149999999999999" customHeight="1" x14ac:dyDescent="0.25">
      <c r="A1515" s="41">
        <v>41009</v>
      </c>
      <c r="B1515" s="42">
        <v>5.2499999999999998E-2</v>
      </c>
    </row>
    <row r="1516" spans="1:2" ht="16.149999999999999" customHeight="1" x14ac:dyDescent="0.25">
      <c r="A1516" s="43">
        <v>41008</v>
      </c>
      <c r="B1516" s="44">
        <v>5.2499999999999998E-2</v>
      </c>
    </row>
    <row r="1517" spans="1:2" ht="16.149999999999999" customHeight="1" x14ac:dyDescent="0.25">
      <c r="A1517" s="41">
        <v>41003</v>
      </c>
      <c r="B1517" s="42">
        <v>5.2499999999999998E-2</v>
      </c>
    </row>
    <row r="1518" spans="1:2" ht="16.149999999999999" customHeight="1" x14ac:dyDescent="0.25">
      <c r="A1518" s="43">
        <v>41002</v>
      </c>
      <c r="B1518" s="44">
        <v>5.2499999999999998E-2</v>
      </c>
    </row>
    <row r="1519" spans="1:2" ht="16.149999999999999" customHeight="1" x14ac:dyDescent="0.25">
      <c r="A1519" s="41">
        <v>41001</v>
      </c>
      <c r="B1519" s="42">
        <v>5.2499999999999998E-2</v>
      </c>
    </row>
    <row r="1520" spans="1:2" ht="16.149999999999999" customHeight="1" x14ac:dyDescent="0.25">
      <c r="A1520" s="43">
        <v>40998</v>
      </c>
      <c r="B1520" s="44">
        <v>5.2499999999999998E-2</v>
      </c>
    </row>
    <row r="1521" spans="1:2" ht="16.149999999999999" customHeight="1" x14ac:dyDescent="0.25">
      <c r="A1521" s="41">
        <v>40997</v>
      </c>
      <c r="B1521" s="42">
        <v>5.2499999999999998E-2</v>
      </c>
    </row>
    <row r="1522" spans="1:2" ht="16.149999999999999" customHeight="1" x14ac:dyDescent="0.25">
      <c r="A1522" s="43">
        <v>40996</v>
      </c>
      <c r="B1522" s="44">
        <v>5.2499999999999998E-2</v>
      </c>
    </row>
    <row r="1523" spans="1:2" ht="16.149999999999999" customHeight="1" x14ac:dyDescent="0.25">
      <c r="A1523" s="41">
        <v>40995</v>
      </c>
      <c r="B1523" s="42">
        <v>5.2499999999999998E-2</v>
      </c>
    </row>
    <row r="1524" spans="1:2" ht="16.149999999999999" customHeight="1" x14ac:dyDescent="0.25">
      <c r="A1524" s="43">
        <v>40994</v>
      </c>
      <c r="B1524" s="44">
        <v>5.2499999999999998E-2</v>
      </c>
    </row>
    <row r="1525" spans="1:2" ht="16.149999999999999" customHeight="1" x14ac:dyDescent="0.25">
      <c r="A1525" s="41">
        <v>40991</v>
      </c>
      <c r="B1525" s="42">
        <v>5.2499999999999998E-2</v>
      </c>
    </row>
    <row r="1526" spans="1:2" ht="16.149999999999999" customHeight="1" x14ac:dyDescent="0.25">
      <c r="A1526" s="43">
        <v>40990</v>
      </c>
      <c r="B1526" s="44">
        <v>5.2499999999999998E-2</v>
      </c>
    </row>
    <row r="1527" spans="1:2" ht="16.149999999999999" customHeight="1" x14ac:dyDescent="0.25">
      <c r="A1527" s="41">
        <v>40989</v>
      </c>
      <c r="B1527" s="42">
        <v>5.2499999999999998E-2</v>
      </c>
    </row>
    <row r="1528" spans="1:2" ht="16.149999999999999" customHeight="1" x14ac:dyDescent="0.25">
      <c r="A1528" s="43">
        <v>40988</v>
      </c>
      <c r="B1528" s="44">
        <v>5.2499999999999998E-2</v>
      </c>
    </row>
    <row r="1529" spans="1:2" ht="16.149999999999999" customHeight="1" x14ac:dyDescent="0.25">
      <c r="A1529" s="41">
        <v>40984</v>
      </c>
      <c r="B1529" s="42">
        <v>5.2499999999999998E-2</v>
      </c>
    </row>
    <row r="1530" spans="1:2" ht="16.149999999999999" customHeight="1" x14ac:dyDescent="0.25">
      <c r="A1530" s="43">
        <v>40983</v>
      </c>
      <c r="B1530" s="44">
        <v>5.2499999999999998E-2</v>
      </c>
    </row>
    <row r="1531" spans="1:2" ht="16.149999999999999" customHeight="1" x14ac:dyDescent="0.25">
      <c r="A1531" s="41">
        <v>40982</v>
      </c>
      <c r="B1531" s="42">
        <v>5.2499999999999998E-2</v>
      </c>
    </row>
    <row r="1532" spans="1:2" ht="16.149999999999999" customHeight="1" x14ac:dyDescent="0.25">
      <c r="A1532" s="43">
        <v>40981</v>
      </c>
      <c r="B1532" s="44">
        <v>5.2499999999999998E-2</v>
      </c>
    </row>
    <row r="1533" spans="1:2" ht="16.149999999999999" customHeight="1" x14ac:dyDescent="0.25">
      <c r="A1533" s="41">
        <v>40980</v>
      </c>
      <c r="B1533" s="42">
        <v>5.2499999999999998E-2</v>
      </c>
    </row>
    <row r="1534" spans="1:2" ht="16.149999999999999" customHeight="1" x14ac:dyDescent="0.25">
      <c r="A1534" s="43">
        <v>40977</v>
      </c>
      <c r="B1534" s="44">
        <v>5.2499999999999998E-2</v>
      </c>
    </row>
    <row r="1535" spans="1:2" ht="16.149999999999999" customHeight="1" x14ac:dyDescent="0.25">
      <c r="A1535" s="41">
        <v>40976</v>
      </c>
      <c r="B1535" s="42">
        <v>5.2499999999999998E-2</v>
      </c>
    </row>
    <row r="1536" spans="1:2" ht="16.149999999999999" customHeight="1" x14ac:dyDescent="0.25">
      <c r="A1536" s="43">
        <v>40975</v>
      </c>
      <c r="B1536" s="44">
        <v>5.2499999999999998E-2</v>
      </c>
    </row>
    <row r="1537" spans="1:2" ht="16.149999999999999" customHeight="1" x14ac:dyDescent="0.25">
      <c r="A1537" s="41">
        <v>40974</v>
      </c>
      <c r="B1537" s="42">
        <v>5.2499999999999998E-2</v>
      </c>
    </row>
    <row r="1538" spans="1:2" ht="16.149999999999999" customHeight="1" x14ac:dyDescent="0.25">
      <c r="A1538" s="43">
        <v>40973</v>
      </c>
      <c r="B1538" s="44">
        <v>5.2499999999999998E-2</v>
      </c>
    </row>
    <row r="1539" spans="1:2" ht="16.149999999999999" customHeight="1" x14ac:dyDescent="0.25">
      <c r="A1539" s="41">
        <v>40970</v>
      </c>
      <c r="B1539" s="42">
        <v>5.2499999999999998E-2</v>
      </c>
    </row>
    <row r="1540" spans="1:2" ht="16.149999999999999" customHeight="1" x14ac:dyDescent="0.25">
      <c r="A1540" s="43">
        <v>40969</v>
      </c>
      <c r="B1540" s="44">
        <v>5.2499999999999998E-2</v>
      </c>
    </row>
    <row r="1541" spans="1:2" ht="16.149999999999999" customHeight="1" x14ac:dyDescent="0.25">
      <c r="A1541" s="41">
        <v>40968</v>
      </c>
      <c r="B1541" s="42">
        <v>5.2499999999999998E-2</v>
      </c>
    </row>
    <row r="1542" spans="1:2" ht="16.149999999999999" customHeight="1" x14ac:dyDescent="0.25">
      <c r="A1542" s="43">
        <v>40967</v>
      </c>
      <c r="B1542" s="44">
        <v>5.2499999999999998E-2</v>
      </c>
    </row>
    <row r="1543" spans="1:2" ht="16.149999999999999" customHeight="1" x14ac:dyDescent="0.25">
      <c r="A1543" s="41">
        <v>40966</v>
      </c>
      <c r="B1543" s="42">
        <v>5.2499999999999998E-2</v>
      </c>
    </row>
    <row r="1544" spans="1:2" ht="16.149999999999999" customHeight="1" x14ac:dyDescent="0.25">
      <c r="A1544" s="43">
        <v>40963</v>
      </c>
      <c r="B1544" s="44">
        <v>0.05</v>
      </c>
    </row>
    <row r="1545" spans="1:2" ht="16.149999999999999" customHeight="1" x14ac:dyDescent="0.25">
      <c r="A1545" s="41">
        <v>40962</v>
      </c>
      <c r="B1545" s="42">
        <v>0.05</v>
      </c>
    </row>
    <row r="1546" spans="1:2" ht="16.149999999999999" customHeight="1" x14ac:dyDescent="0.25">
      <c r="A1546" s="43">
        <v>40961</v>
      </c>
      <c r="B1546" s="44">
        <v>0.05</v>
      </c>
    </row>
    <row r="1547" spans="1:2" ht="16.149999999999999" customHeight="1" x14ac:dyDescent="0.25">
      <c r="A1547" s="41">
        <v>40960</v>
      </c>
      <c r="B1547" s="42">
        <v>0.05</v>
      </c>
    </row>
    <row r="1548" spans="1:2" ht="16.149999999999999" customHeight="1" x14ac:dyDescent="0.25">
      <c r="A1548" s="43">
        <v>40959</v>
      </c>
      <c r="B1548" s="44">
        <v>0.05</v>
      </c>
    </row>
    <row r="1549" spans="1:2" ht="16.149999999999999" customHeight="1" x14ac:dyDescent="0.25">
      <c r="A1549" s="41">
        <v>40956</v>
      </c>
      <c r="B1549" s="42">
        <v>0.05</v>
      </c>
    </row>
    <row r="1550" spans="1:2" ht="16.149999999999999" customHeight="1" x14ac:dyDescent="0.25">
      <c r="A1550" s="43">
        <v>40955</v>
      </c>
      <c r="B1550" s="44">
        <v>0.05</v>
      </c>
    </row>
    <row r="1551" spans="1:2" ht="16.149999999999999" customHeight="1" x14ac:dyDescent="0.25">
      <c r="A1551" s="41">
        <v>40954</v>
      </c>
      <c r="B1551" s="42">
        <v>0.05</v>
      </c>
    </row>
    <row r="1552" spans="1:2" ht="16.149999999999999" customHeight="1" x14ac:dyDescent="0.25">
      <c r="A1552" s="43">
        <v>40953</v>
      </c>
      <c r="B1552" s="44">
        <v>0.05</v>
      </c>
    </row>
    <row r="1553" spans="1:2" ht="16.149999999999999" customHeight="1" x14ac:dyDescent="0.25">
      <c r="A1553" s="41">
        <v>40952</v>
      </c>
      <c r="B1553" s="42">
        <v>0.05</v>
      </c>
    </row>
    <row r="1554" spans="1:2" ht="16.149999999999999" customHeight="1" x14ac:dyDescent="0.25">
      <c r="A1554" s="43">
        <v>40949</v>
      </c>
      <c r="B1554" s="44">
        <v>0.05</v>
      </c>
    </row>
    <row r="1555" spans="1:2" ht="16.149999999999999" customHeight="1" x14ac:dyDescent="0.25">
      <c r="A1555" s="41">
        <v>40948</v>
      </c>
      <c r="B1555" s="42">
        <v>0.05</v>
      </c>
    </row>
    <row r="1556" spans="1:2" ht="16.149999999999999" customHeight="1" x14ac:dyDescent="0.25">
      <c r="A1556" s="43">
        <v>40947</v>
      </c>
      <c r="B1556" s="44">
        <v>0.05</v>
      </c>
    </row>
    <row r="1557" spans="1:2" ht="16.149999999999999" customHeight="1" x14ac:dyDescent="0.25">
      <c r="A1557" s="41">
        <v>40946</v>
      </c>
      <c r="B1557" s="42">
        <v>0.05</v>
      </c>
    </row>
    <row r="1558" spans="1:2" ht="16.149999999999999" customHeight="1" x14ac:dyDescent="0.25">
      <c r="A1558" s="43">
        <v>40945</v>
      </c>
      <c r="B1558" s="44">
        <v>0.05</v>
      </c>
    </row>
    <row r="1559" spans="1:2" ht="16.149999999999999" customHeight="1" x14ac:dyDescent="0.25">
      <c r="A1559" s="41">
        <v>40942</v>
      </c>
      <c r="B1559" s="42">
        <v>0.05</v>
      </c>
    </row>
    <row r="1560" spans="1:2" ht="16.149999999999999" customHeight="1" x14ac:dyDescent="0.25">
      <c r="A1560" s="43">
        <v>40941</v>
      </c>
      <c r="B1560" s="44">
        <v>0.05</v>
      </c>
    </row>
    <row r="1561" spans="1:2" ht="16.149999999999999" customHeight="1" x14ac:dyDescent="0.25">
      <c r="A1561" s="41">
        <v>40940</v>
      </c>
      <c r="B1561" s="42">
        <v>0.05</v>
      </c>
    </row>
    <row r="1562" spans="1:2" ht="16.149999999999999" customHeight="1" x14ac:dyDescent="0.25">
      <c r="A1562" s="43">
        <v>40939</v>
      </c>
      <c r="B1562" s="44">
        <v>0.05</v>
      </c>
    </row>
    <row r="1563" spans="1:2" ht="16.149999999999999" customHeight="1" x14ac:dyDescent="0.25">
      <c r="A1563" s="41">
        <v>40938</v>
      </c>
      <c r="B1563" s="42">
        <v>4.7500000000000001E-2</v>
      </c>
    </row>
    <row r="1564" spans="1:2" ht="16.149999999999999" customHeight="1" x14ac:dyDescent="0.25">
      <c r="A1564" s="43">
        <v>40935</v>
      </c>
      <c r="B1564" s="44">
        <v>4.7500000000000001E-2</v>
      </c>
    </row>
    <row r="1565" spans="1:2" ht="16.149999999999999" customHeight="1" x14ac:dyDescent="0.25">
      <c r="A1565" s="41">
        <v>40934</v>
      </c>
      <c r="B1565" s="42">
        <v>4.7500000000000001E-2</v>
      </c>
    </row>
    <row r="1566" spans="1:2" ht="16.149999999999999" customHeight="1" x14ac:dyDescent="0.25">
      <c r="A1566" s="43">
        <v>40933</v>
      </c>
      <c r="B1566" s="44">
        <v>4.7500000000000001E-2</v>
      </c>
    </row>
    <row r="1567" spans="1:2" ht="16.149999999999999" customHeight="1" x14ac:dyDescent="0.25">
      <c r="A1567" s="41">
        <v>40932</v>
      </c>
      <c r="B1567" s="42">
        <v>4.7500000000000001E-2</v>
      </c>
    </row>
    <row r="1568" spans="1:2" ht="16.149999999999999" customHeight="1" x14ac:dyDescent="0.25">
      <c r="A1568" s="43">
        <v>40931</v>
      </c>
      <c r="B1568" s="44">
        <v>4.7500000000000001E-2</v>
      </c>
    </row>
    <row r="1569" spans="1:2" ht="16.149999999999999" customHeight="1" x14ac:dyDescent="0.25">
      <c r="A1569" s="41">
        <v>40928</v>
      </c>
      <c r="B1569" s="42">
        <v>4.7500000000000001E-2</v>
      </c>
    </row>
    <row r="1570" spans="1:2" ht="16.149999999999999" customHeight="1" x14ac:dyDescent="0.25">
      <c r="A1570" s="43">
        <v>40927</v>
      </c>
      <c r="B1570" s="44">
        <v>4.7500000000000001E-2</v>
      </c>
    </row>
    <row r="1571" spans="1:2" ht="16.149999999999999" customHeight="1" x14ac:dyDescent="0.25">
      <c r="A1571" s="41">
        <v>40926</v>
      </c>
      <c r="B1571" s="42">
        <v>4.7500000000000001E-2</v>
      </c>
    </row>
    <row r="1572" spans="1:2" ht="16.149999999999999" customHeight="1" x14ac:dyDescent="0.25">
      <c r="A1572" s="43">
        <v>40925</v>
      </c>
      <c r="B1572" s="44">
        <v>4.7500000000000001E-2</v>
      </c>
    </row>
    <row r="1573" spans="1:2" ht="16.149999999999999" customHeight="1" x14ac:dyDescent="0.25">
      <c r="A1573" s="41">
        <v>40924</v>
      </c>
      <c r="B1573" s="42">
        <v>4.7500000000000001E-2</v>
      </c>
    </row>
    <row r="1574" spans="1:2" ht="16.149999999999999" customHeight="1" x14ac:dyDescent="0.25">
      <c r="A1574" s="43">
        <v>40921</v>
      </c>
      <c r="B1574" s="44">
        <v>4.7500000000000001E-2</v>
      </c>
    </row>
    <row r="1575" spans="1:2" ht="16.149999999999999" customHeight="1" x14ac:dyDescent="0.25">
      <c r="A1575" s="41">
        <v>40920</v>
      </c>
      <c r="B1575" s="42">
        <v>4.7500000000000001E-2</v>
      </c>
    </row>
    <row r="1576" spans="1:2" ht="16.149999999999999" customHeight="1" x14ac:dyDescent="0.25">
      <c r="A1576" s="43">
        <v>40919</v>
      </c>
      <c r="B1576" s="44">
        <v>4.7500000000000001E-2</v>
      </c>
    </row>
    <row r="1577" spans="1:2" ht="16.149999999999999" customHeight="1" x14ac:dyDescent="0.25">
      <c r="A1577" s="41">
        <v>40918</v>
      </c>
      <c r="B1577" s="42">
        <v>4.7500000000000001E-2</v>
      </c>
    </row>
    <row r="1578" spans="1:2" ht="16.149999999999999" customHeight="1" x14ac:dyDescent="0.25">
      <c r="A1578" s="43">
        <v>40914</v>
      </c>
      <c r="B1578" s="44">
        <v>4.7500000000000001E-2</v>
      </c>
    </row>
    <row r="1579" spans="1:2" ht="16.149999999999999" customHeight="1" x14ac:dyDescent="0.25">
      <c r="A1579" s="41">
        <v>40913</v>
      </c>
      <c r="B1579" s="42">
        <v>4.7500000000000001E-2</v>
      </c>
    </row>
    <row r="1580" spans="1:2" ht="16.149999999999999" customHeight="1" x14ac:dyDescent="0.25">
      <c r="A1580" s="43">
        <v>40912</v>
      </c>
      <c r="B1580" s="44">
        <v>4.7500000000000001E-2</v>
      </c>
    </row>
    <row r="1581" spans="1:2" ht="16.149999999999999" customHeight="1" x14ac:dyDescent="0.25">
      <c r="A1581" s="41">
        <v>40911</v>
      </c>
      <c r="B1581" s="42">
        <v>4.7500000000000001E-2</v>
      </c>
    </row>
    <row r="1582" spans="1:2" ht="16.149999999999999" customHeight="1" x14ac:dyDescent="0.25">
      <c r="A1582" s="43">
        <v>40910</v>
      </c>
      <c r="B1582" s="44">
        <v>4.7500000000000001E-2</v>
      </c>
    </row>
    <row r="1583" spans="1:2" ht="16.149999999999999" customHeight="1" x14ac:dyDescent="0.25">
      <c r="A1583" s="41">
        <v>40906</v>
      </c>
      <c r="B1583" s="42">
        <v>4.7500000000000001E-2</v>
      </c>
    </row>
    <row r="1584" spans="1:2" ht="16.149999999999999" customHeight="1" x14ac:dyDescent="0.25">
      <c r="A1584" s="43">
        <v>40905</v>
      </c>
      <c r="B1584" s="44">
        <v>4.7500000000000001E-2</v>
      </c>
    </row>
    <row r="1585" spans="1:2" ht="16.149999999999999" customHeight="1" x14ac:dyDescent="0.25">
      <c r="A1585" s="41">
        <v>40904</v>
      </c>
      <c r="B1585" s="42">
        <v>4.7500000000000001E-2</v>
      </c>
    </row>
    <row r="1586" spans="1:2" ht="16.149999999999999" customHeight="1" x14ac:dyDescent="0.25">
      <c r="A1586" s="43">
        <v>40903</v>
      </c>
      <c r="B1586" s="44">
        <v>4.7500000000000001E-2</v>
      </c>
    </row>
    <row r="1587" spans="1:2" ht="16.149999999999999" customHeight="1" x14ac:dyDescent="0.25">
      <c r="A1587" s="41">
        <v>40900</v>
      </c>
      <c r="B1587" s="42">
        <v>4.7500000000000001E-2</v>
      </c>
    </row>
    <row r="1588" spans="1:2" ht="16.149999999999999" customHeight="1" x14ac:dyDescent="0.25">
      <c r="A1588" s="43">
        <v>40899</v>
      </c>
      <c r="B1588" s="44">
        <v>4.7500000000000001E-2</v>
      </c>
    </row>
    <row r="1589" spans="1:2" ht="16.149999999999999" customHeight="1" x14ac:dyDescent="0.25">
      <c r="A1589" s="41">
        <v>40898</v>
      </c>
      <c r="B1589" s="42">
        <v>4.7500000000000001E-2</v>
      </c>
    </row>
    <row r="1590" spans="1:2" ht="16.149999999999999" customHeight="1" x14ac:dyDescent="0.25">
      <c r="A1590" s="43">
        <v>40897</v>
      </c>
      <c r="B1590" s="44">
        <v>4.7500000000000001E-2</v>
      </c>
    </row>
    <row r="1591" spans="1:2" ht="16.149999999999999" customHeight="1" x14ac:dyDescent="0.25">
      <c r="A1591" s="41">
        <v>40896</v>
      </c>
      <c r="B1591" s="42">
        <v>4.7500000000000001E-2</v>
      </c>
    </row>
    <row r="1592" spans="1:2" ht="16.149999999999999" customHeight="1" x14ac:dyDescent="0.25">
      <c r="A1592" s="43">
        <v>40893</v>
      </c>
      <c r="B1592" s="44">
        <v>4.7500000000000001E-2</v>
      </c>
    </row>
    <row r="1593" spans="1:2" ht="16.149999999999999" customHeight="1" x14ac:dyDescent="0.25">
      <c r="A1593" s="41">
        <v>40892</v>
      </c>
      <c r="B1593" s="42">
        <v>4.7500000000000001E-2</v>
      </c>
    </row>
    <row r="1594" spans="1:2" ht="16.149999999999999" customHeight="1" x14ac:dyDescent="0.25">
      <c r="A1594" s="43">
        <v>40891</v>
      </c>
      <c r="B1594" s="44">
        <v>4.7500000000000001E-2</v>
      </c>
    </row>
    <row r="1595" spans="1:2" ht="16.149999999999999" customHeight="1" x14ac:dyDescent="0.25">
      <c r="A1595" s="41">
        <v>40890</v>
      </c>
      <c r="B1595" s="42">
        <v>4.7500000000000001E-2</v>
      </c>
    </row>
    <row r="1596" spans="1:2" ht="16.149999999999999" customHeight="1" x14ac:dyDescent="0.25">
      <c r="A1596" s="43">
        <v>40889</v>
      </c>
      <c r="B1596" s="44">
        <v>4.7500000000000001E-2</v>
      </c>
    </row>
    <row r="1597" spans="1:2" ht="16.149999999999999" customHeight="1" x14ac:dyDescent="0.25">
      <c r="A1597" s="41">
        <v>40886</v>
      </c>
      <c r="B1597" s="42">
        <v>4.7500000000000001E-2</v>
      </c>
    </row>
    <row r="1598" spans="1:2" ht="16.149999999999999" customHeight="1" x14ac:dyDescent="0.25">
      <c r="A1598" s="43">
        <v>40884</v>
      </c>
      <c r="B1598" s="44">
        <v>4.7500000000000001E-2</v>
      </c>
    </row>
    <row r="1599" spans="1:2" ht="16.149999999999999" customHeight="1" x14ac:dyDescent="0.25">
      <c r="A1599" s="41">
        <v>40883</v>
      </c>
      <c r="B1599" s="42">
        <v>4.7500000000000001E-2</v>
      </c>
    </row>
    <row r="1600" spans="1:2" ht="16.149999999999999" customHeight="1" x14ac:dyDescent="0.25">
      <c r="A1600" s="43">
        <v>40882</v>
      </c>
      <c r="B1600" s="44">
        <v>4.7500000000000001E-2</v>
      </c>
    </row>
    <row r="1601" spans="1:2" ht="16.149999999999999" customHeight="1" x14ac:dyDescent="0.25">
      <c r="A1601" s="41">
        <v>40879</v>
      </c>
      <c r="B1601" s="42">
        <v>4.7500000000000001E-2</v>
      </c>
    </row>
    <row r="1602" spans="1:2" ht="16.149999999999999" customHeight="1" x14ac:dyDescent="0.25">
      <c r="A1602" s="43">
        <v>40878</v>
      </c>
      <c r="B1602" s="44">
        <v>4.7500000000000001E-2</v>
      </c>
    </row>
    <row r="1603" spans="1:2" ht="16.149999999999999" customHeight="1" x14ac:dyDescent="0.25">
      <c r="A1603" s="41">
        <v>40877</v>
      </c>
      <c r="B1603" s="42">
        <v>4.7500000000000001E-2</v>
      </c>
    </row>
    <row r="1604" spans="1:2" ht="16.149999999999999" customHeight="1" x14ac:dyDescent="0.25">
      <c r="A1604" s="43">
        <v>40876</v>
      </c>
      <c r="B1604" s="44">
        <v>4.7500000000000001E-2</v>
      </c>
    </row>
    <row r="1605" spans="1:2" ht="16.149999999999999" customHeight="1" x14ac:dyDescent="0.25">
      <c r="A1605" s="41">
        <v>40875</v>
      </c>
      <c r="B1605" s="42">
        <v>4.7500000000000001E-2</v>
      </c>
    </row>
    <row r="1606" spans="1:2" ht="16.149999999999999" customHeight="1" x14ac:dyDescent="0.25">
      <c r="A1606" s="43">
        <v>40872</v>
      </c>
      <c r="B1606" s="44">
        <v>4.4999999999999998E-2</v>
      </c>
    </row>
    <row r="1607" spans="1:2" ht="16.149999999999999" customHeight="1" x14ac:dyDescent="0.25">
      <c r="A1607" s="41">
        <v>40871</v>
      </c>
      <c r="B1607" s="42">
        <v>4.4999999999999998E-2</v>
      </c>
    </row>
    <row r="1608" spans="1:2" ht="16.149999999999999" customHeight="1" x14ac:dyDescent="0.25">
      <c r="A1608" s="43">
        <v>40870</v>
      </c>
      <c r="B1608" s="44">
        <v>4.4999999999999998E-2</v>
      </c>
    </row>
    <row r="1609" spans="1:2" ht="16.149999999999999" customHeight="1" x14ac:dyDescent="0.25">
      <c r="A1609" s="41">
        <v>40869</v>
      </c>
      <c r="B1609" s="42">
        <v>4.4999999999999998E-2</v>
      </c>
    </row>
    <row r="1610" spans="1:2" ht="16.149999999999999" customHeight="1" x14ac:dyDescent="0.25">
      <c r="A1610" s="43">
        <v>40868</v>
      </c>
      <c r="B1610" s="44">
        <v>4.4999999999999998E-2</v>
      </c>
    </row>
    <row r="1611" spans="1:2" ht="16.149999999999999" customHeight="1" x14ac:dyDescent="0.25">
      <c r="A1611" s="41">
        <v>40865</v>
      </c>
      <c r="B1611" s="42">
        <v>4.4999999999999998E-2</v>
      </c>
    </row>
    <row r="1612" spans="1:2" ht="16.149999999999999" customHeight="1" x14ac:dyDescent="0.25">
      <c r="A1612" s="43">
        <v>40864</v>
      </c>
      <c r="B1612" s="44">
        <v>4.4999999999999998E-2</v>
      </c>
    </row>
    <row r="1613" spans="1:2" ht="16.149999999999999" customHeight="1" x14ac:dyDescent="0.25">
      <c r="A1613" s="41">
        <v>40863</v>
      </c>
      <c r="B1613" s="42">
        <v>4.4999999999999998E-2</v>
      </c>
    </row>
    <row r="1614" spans="1:2" ht="16.149999999999999" customHeight="1" x14ac:dyDescent="0.25">
      <c r="A1614" s="43">
        <v>40862</v>
      </c>
      <c r="B1614" s="44">
        <v>4.4999999999999998E-2</v>
      </c>
    </row>
    <row r="1615" spans="1:2" ht="16.149999999999999" customHeight="1" x14ac:dyDescent="0.25">
      <c r="A1615" s="41">
        <v>40858</v>
      </c>
      <c r="B1615" s="42">
        <v>4.4999999999999998E-2</v>
      </c>
    </row>
    <row r="1616" spans="1:2" ht="16.149999999999999" customHeight="1" x14ac:dyDescent="0.25">
      <c r="A1616" s="43">
        <v>40857</v>
      </c>
      <c r="B1616" s="44">
        <v>4.4999999999999998E-2</v>
      </c>
    </row>
    <row r="1617" spans="1:2" ht="16.149999999999999" customHeight="1" x14ac:dyDescent="0.25">
      <c r="A1617" s="41">
        <v>40856</v>
      </c>
      <c r="B1617" s="42">
        <v>4.4999999999999998E-2</v>
      </c>
    </row>
    <row r="1618" spans="1:2" ht="16.149999999999999" customHeight="1" x14ac:dyDescent="0.25">
      <c r="A1618" s="43">
        <v>40855</v>
      </c>
      <c r="B1618" s="44">
        <v>4.4999999999999998E-2</v>
      </c>
    </row>
    <row r="1619" spans="1:2" ht="16.149999999999999" customHeight="1" x14ac:dyDescent="0.25">
      <c r="A1619" s="41">
        <v>40851</v>
      </c>
      <c r="B1619" s="42">
        <v>4.4999999999999998E-2</v>
      </c>
    </row>
    <row r="1620" spans="1:2" ht="16.149999999999999" customHeight="1" x14ac:dyDescent="0.25">
      <c r="A1620" s="43">
        <v>40850</v>
      </c>
      <c r="B1620" s="44">
        <v>4.4999999999999998E-2</v>
      </c>
    </row>
    <row r="1621" spans="1:2" ht="16.149999999999999" customHeight="1" x14ac:dyDescent="0.25">
      <c r="A1621" s="41">
        <v>40849</v>
      </c>
      <c r="B1621" s="42">
        <v>4.4999999999999998E-2</v>
      </c>
    </row>
    <row r="1622" spans="1:2" ht="16.149999999999999" customHeight="1" x14ac:dyDescent="0.25">
      <c r="A1622" s="43">
        <v>40848</v>
      </c>
      <c r="B1622" s="44">
        <v>4.4999999999999998E-2</v>
      </c>
    </row>
    <row r="1623" spans="1:2" ht="16.149999999999999" customHeight="1" x14ac:dyDescent="0.25">
      <c r="A1623" s="41">
        <v>40847</v>
      </c>
      <c r="B1623" s="42">
        <v>4.4999999999999998E-2</v>
      </c>
    </row>
    <row r="1624" spans="1:2" ht="16.149999999999999" customHeight="1" x14ac:dyDescent="0.25">
      <c r="A1624" s="43">
        <v>40844</v>
      </c>
      <c r="B1624" s="44">
        <v>4.4999999999999998E-2</v>
      </c>
    </row>
    <row r="1625" spans="1:2" ht="16.149999999999999" customHeight="1" x14ac:dyDescent="0.25">
      <c r="A1625" s="41">
        <v>40843</v>
      </c>
      <c r="B1625" s="42">
        <v>4.4999999999999998E-2</v>
      </c>
    </row>
    <row r="1626" spans="1:2" ht="16.149999999999999" customHeight="1" x14ac:dyDescent="0.25">
      <c r="A1626" s="43">
        <v>40842</v>
      </c>
      <c r="B1626" s="44">
        <v>4.4999999999999998E-2</v>
      </c>
    </row>
    <row r="1627" spans="1:2" ht="16.149999999999999" customHeight="1" x14ac:dyDescent="0.25">
      <c r="A1627" s="41">
        <v>40841</v>
      </c>
      <c r="B1627" s="42">
        <v>4.4999999999999998E-2</v>
      </c>
    </row>
    <row r="1628" spans="1:2" ht="16.149999999999999" customHeight="1" x14ac:dyDescent="0.25">
      <c r="A1628" s="43">
        <v>40840</v>
      </c>
      <c r="B1628" s="44">
        <v>4.4999999999999998E-2</v>
      </c>
    </row>
    <row r="1629" spans="1:2" ht="16.149999999999999" customHeight="1" x14ac:dyDescent="0.25">
      <c r="A1629" s="41">
        <v>40837</v>
      </c>
      <c r="B1629" s="42">
        <v>4.4999999999999998E-2</v>
      </c>
    </row>
    <row r="1630" spans="1:2" ht="16.149999999999999" customHeight="1" x14ac:dyDescent="0.25">
      <c r="A1630" s="43">
        <v>40836</v>
      </c>
      <c r="B1630" s="44">
        <v>4.4999999999999998E-2</v>
      </c>
    </row>
    <row r="1631" spans="1:2" ht="16.149999999999999" customHeight="1" x14ac:dyDescent="0.25">
      <c r="A1631" s="41">
        <v>40835</v>
      </c>
      <c r="B1631" s="42">
        <v>4.4999999999999998E-2</v>
      </c>
    </row>
    <row r="1632" spans="1:2" ht="16.149999999999999" customHeight="1" x14ac:dyDescent="0.25">
      <c r="A1632" s="43">
        <v>40834</v>
      </c>
      <c r="B1632" s="44">
        <v>4.4999999999999998E-2</v>
      </c>
    </row>
    <row r="1633" spans="1:2" ht="16.149999999999999" customHeight="1" x14ac:dyDescent="0.25">
      <c r="A1633" s="41">
        <v>40830</v>
      </c>
      <c r="B1633" s="42">
        <v>4.4999999999999998E-2</v>
      </c>
    </row>
    <row r="1634" spans="1:2" ht="16.149999999999999" customHeight="1" x14ac:dyDescent="0.25">
      <c r="A1634" s="43">
        <v>40829</v>
      </c>
      <c r="B1634" s="44">
        <v>4.4999999999999998E-2</v>
      </c>
    </row>
    <row r="1635" spans="1:2" ht="16.149999999999999" customHeight="1" x14ac:dyDescent="0.25">
      <c r="A1635" s="41">
        <v>40828</v>
      </c>
      <c r="B1635" s="42">
        <v>4.4999999999999998E-2</v>
      </c>
    </row>
    <row r="1636" spans="1:2" ht="16.149999999999999" customHeight="1" x14ac:dyDescent="0.25">
      <c r="A1636" s="43">
        <v>40827</v>
      </c>
      <c r="B1636" s="44">
        <v>4.4999999999999998E-2</v>
      </c>
    </row>
    <row r="1637" spans="1:2" ht="16.149999999999999" customHeight="1" x14ac:dyDescent="0.25">
      <c r="A1637" s="41">
        <v>40826</v>
      </c>
      <c r="B1637" s="42">
        <v>4.4999999999999998E-2</v>
      </c>
    </row>
    <row r="1638" spans="1:2" ht="16.149999999999999" customHeight="1" x14ac:dyDescent="0.25">
      <c r="A1638" s="43">
        <v>40823</v>
      </c>
      <c r="B1638" s="44">
        <v>4.4999999999999998E-2</v>
      </c>
    </row>
    <row r="1639" spans="1:2" ht="16.149999999999999" customHeight="1" x14ac:dyDescent="0.25">
      <c r="A1639" s="41">
        <v>40822</v>
      </c>
      <c r="B1639" s="42">
        <v>4.4999999999999998E-2</v>
      </c>
    </row>
    <row r="1640" spans="1:2" ht="16.149999999999999" customHeight="1" x14ac:dyDescent="0.25">
      <c r="A1640" s="43">
        <v>40821</v>
      </c>
      <c r="B1640" s="44">
        <v>4.4999999999999998E-2</v>
      </c>
    </row>
    <row r="1641" spans="1:2" ht="16.149999999999999" customHeight="1" x14ac:dyDescent="0.25">
      <c r="A1641" s="41">
        <v>40820</v>
      </c>
      <c r="B1641" s="42">
        <v>4.4999999999999998E-2</v>
      </c>
    </row>
    <row r="1642" spans="1:2" ht="16.149999999999999" customHeight="1" x14ac:dyDescent="0.25">
      <c r="A1642" s="43">
        <v>40819</v>
      </c>
      <c r="B1642" s="44">
        <v>4.4999999999999998E-2</v>
      </c>
    </row>
    <row r="1643" spans="1:2" ht="16.149999999999999" customHeight="1" x14ac:dyDescent="0.25">
      <c r="A1643" s="41">
        <v>40816</v>
      </c>
      <c r="B1643" s="42">
        <v>4.4999999999999998E-2</v>
      </c>
    </row>
    <row r="1644" spans="1:2" ht="16.149999999999999" customHeight="1" x14ac:dyDescent="0.25">
      <c r="A1644" s="43">
        <v>40815</v>
      </c>
      <c r="B1644" s="44">
        <v>4.4999999999999998E-2</v>
      </c>
    </row>
    <row r="1645" spans="1:2" ht="16.149999999999999" customHeight="1" x14ac:dyDescent="0.25">
      <c r="A1645" s="41">
        <v>40814</v>
      </c>
      <c r="B1645" s="42">
        <v>4.4999999999999998E-2</v>
      </c>
    </row>
    <row r="1646" spans="1:2" ht="16.149999999999999" customHeight="1" x14ac:dyDescent="0.25">
      <c r="A1646" s="43">
        <v>40813</v>
      </c>
      <c r="B1646" s="44">
        <v>4.4999999999999998E-2</v>
      </c>
    </row>
    <row r="1647" spans="1:2" ht="16.149999999999999" customHeight="1" x14ac:dyDescent="0.25">
      <c r="A1647" s="41">
        <v>40812</v>
      </c>
      <c r="B1647" s="42">
        <v>4.4999999999999998E-2</v>
      </c>
    </row>
    <row r="1648" spans="1:2" ht="16.149999999999999" customHeight="1" x14ac:dyDescent="0.25">
      <c r="A1648" s="43">
        <v>40809</v>
      </c>
      <c r="B1648" s="44">
        <v>4.4999999999999998E-2</v>
      </c>
    </row>
    <row r="1649" spans="1:2" ht="16.149999999999999" customHeight="1" x14ac:dyDescent="0.25">
      <c r="A1649" s="41">
        <v>40808</v>
      </c>
      <c r="B1649" s="42">
        <v>4.4999999999999998E-2</v>
      </c>
    </row>
    <row r="1650" spans="1:2" ht="16.149999999999999" customHeight="1" x14ac:dyDescent="0.25">
      <c r="A1650" s="43">
        <v>40807</v>
      </c>
      <c r="B1650" s="44">
        <v>4.4999999999999998E-2</v>
      </c>
    </row>
    <row r="1651" spans="1:2" ht="16.149999999999999" customHeight="1" x14ac:dyDescent="0.25">
      <c r="A1651" s="41">
        <v>40806</v>
      </c>
      <c r="B1651" s="42">
        <v>4.4999999999999998E-2</v>
      </c>
    </row>
    <row r="1652" spans="1:2" ht="16.149999999999999" customHeight="1" x14ac:dyDescent="0.25">
      <c r="A1652" s="43">
        <v>40805</v>
      </c>
      <c r="B1652" s="44">
        <v>4.4999999999999998E-2</v>
      </c>
    </row>
    <row r="1653" spans="1:2" ht="16.149999999999999" customHeight="1" x14ac:dyDescent="0.25">
      <c r="A1653" s="41">
        <v>40802</v>
      </c>
      <c r="B1653" s="42">
        <v>4.4999999999999998E-2</v>
      </c>
    </row>
    <row r="1654" spans="1:2" ht="16.149999999999999" customHeight="1" x14ac:dyDescent="0.25">
      <c r="A1654" s="43">
        <v>40801</v>
      </c>
      <c r="B1654" s="44">
        <v>4.4999999999999998E-2</v>
      </c>
    </row>
    <row r="1655" spans="1:2" ht="16.149999999999999" customHeight="1" x14ac:dyDescent="0.25">
      <c r="A1655" s="41">
        <v>40800</v>
      </c>
      <c r="B1655" s="42">
        <v>4.4999999999999998E-2</v>
      </c>
    </row>
    <row r="1656" spans="1:2" ht="16.149999999999999" customHeight="1" x14ac:dyDescent="0.25">
      <c r="A1656" s="43">
        <v>40799</v>
      </c>
      <c r="B1656" s="44">
        <v>4.4999999999999998E-2</v>
      </c>
    </row>
    <row r="1657" spans="1:2" ht="16.149999999999999" customHeight="1" x14ac:dyDescent="0.25">
      <c r="A1657" s="41">
        <v>40798</v>
      </c>
      <c r="B1657" s="42">
        <v>4.4999999999999998E-2</v>
      </c>
    </row>
    <row r="1658" spans="1:2" ht="16.149999999999999" customHeight="1" x14ac:dyDescent="0.25">
      <c r="A1658" s="43">
        <v>40795</v>
      </c>
      <c r="B1658" s="44">
        <v>4.4999999999999998E-2</v>
      </c>
    </row>
    <row r="1659" spans="1:2" ht="16.149999999999999" customHeight="1" x14ac:dyDescent="0.25">
      <c r="A1659" s="41">
        <v>40794</v>
      </c>
      <c r="B1659" s="42">
        <v>4.4999999999999998E-2</v>
      </c>
    </row>
    <row r="1660" spans="1:2" ht="16.149999999999999" customHeight="1" x14ac:dyDescent="0.25">
      <c r="A1660" s="43">
        <v>40793</v>
      </c>
      <c r="B1660" s="44">
        <v>4.4999999999999998E-2</v>
      </c>
    </row>
    <row r="1661" spans="1:2" ht="16.149999999999999" customHeight="1" x14ac:dyDescent="0.25">
      <c r="A1661" s="41">
        <v>40792</v>
      </c>
      <c r="B1661" s="42">
        <v>4.4999999999999998E-2</v>
      </c>
    </row>
    <row r="1662" spans="1:2" ht="16.149999999999999" customHeight="1" x14ac:dyDescent="0.25">
      <c r="A1662" s="43">
        <v>40791</v>
      </c>
      <c r="B1662" s="44">
        <v>4.4999999999999998E-2</v>
      </c>
    </row>
    <row r="1663" spans="1:2" ht="16.149999999999999" customHeight="1" x14ac:dyDescent="0.25">
      <c r="A1663" s="41">
        <v>40788</v>
      </c>
      <c r="B1663" s="42">
        <v>4.4999999999999998E-2</v>
      </c>
    </row>
    <row r="1664" spans="1:2" ht="16.149999999999999" customHeight="1" x14ac:dyDescent="0.25">
      <c r="A1664" s="43">
        <v>40787</v>
      </c>
      <c r="B1664" s="44">
        <v>4.4999999999999998E-2</v>
      </c>
    </row>
    <row r="1665" spans="1:2" ht="16.149999999999999" customHeight="1" x14ac:dyDescent="0.25">
      <c r="A1665" s="41">
        <v>40786</v>
      </c>
      <c r="B1665" s="42">
        <v>4.4999999999999998E-2</v>
      </c>
    </row>
    <row r="1666" spans="1:2" ht="16.149999999999999" customHeight="1" x14ac:dyDescent="0.25">
      <c r="A1666" s="43">
        <v>40785</v>
      </c>
      <c r="B1666" s="44">
        <v>4.4999999999999998E-2</v>
      </c>
    </row>
    <row r="1667" spans="1:2" ht="16.149999999999999" customHeight="1" x14ac:dyDescent="0.25">
      <c r="A1667" s="41">
        <v>40784</v>
      </c>
      <c r="B1667" s="42">
        <v>4.4999999999999998E-2</v>
      </c>
    </row>
    <row r="1668" spans="1:2" ht="16.149999999999999" customHeight="1" x14ac:dyDescent="0.25">
      <c r="A1668" s="43">
        <v>40781</v>
      </c>
      <c r="B1668" s="44">
        <v>4.4999999999999998E-2</v>
      </c>
    </row>
    <row r="1669" spans="1:2" ht="16.149999999999999" customHeight="1" x14ac:dyDescent="0.25">
      <c r="A1669" s="41">
        <v>40780</v>
      </c>
      <c r="B1669" s="42">
        <v>4.4999999999999998E-2</v>
      </c>
    </row>
    <row r="1670" spans="1:2" ht="16.149999999999999" customHeight="1" x14ac:dyDescent="0.25">
      <c r="A1670" s="43">
        <v>40779</v>
      </c>
      <c r="B1670" s="44">
        <v>4.4999999999999998E-2</v>
      </c>
    </row>
    <row r="1671" spans="1:2" ht="16.149999999999999" customHeight="1" x14ac:dyDescent="0.25">
      <c r="A1671" s="41">
        <v>40778</v>
      </c>
      <c r="B1671" s="42">
        <v>4.4999999999999998E-2</v>
      </c>
    </row>
    <row r="1672" spans="1:2" ht="16.149999999999999" customHeight="1" x14ac:dyDescent="0.25">
      <c r="A1672" s="43">
        <v>40777</v>
      </c>
      <c r="B1672" s="44">
        <v>4.4999999999999998E-2</v>
      </c>
    </row>
    <row r="1673" spans="1:2" ht="16.149999999999999" customHeight="1" x14ac:dyDescent="0.25">
      <c r="A1673" s="41">
        <v>40774</v>
      </c>
      <c r="B1673" s="42">
        <v>4.4999999999999998E-2</v>
      </c>
    </row>
    <row r="1674" spans="1:2" ht="16.149999999999999" customHeight="1" x14ac:dyDescent="0.25">
      <c r="A1674" s="43">
        <v>40773</v>
      </c>
      <c r="B1674" s="44">
        <v>4.4999999999999998E-2</v>
      </c>
    </row>
    <row r="1675" spans="1:2" ht="16.149999999999999" customHeight="1" x14ac:dyDescent="0.25">
      <c r="A1675" s="41">
        <v>40772</v>
      </c>
      <c r="B1675" s="42">
        <v>4.4999999999999998E-2</v>
      </c>
    </row>
    <row r="1676" spans="1:2" ht="16.149999999999999" customHeight="1" x14ac:dyDescent="0.25">
      <c r="A1676" s="43">
        <v>40771</v>
      </c>
      <c r="B1676" s="44">
        <v>4.4999999999999998E-2</v>
      </c>
    </row>
    <row r="1677" spans="1:2" ht="16.149999999999999" customHeight="1" x14ac:dyDescent="0.25">
      <c r="A1677" s="41">
        <v>40767</v>
      </c>
      <c r="B1677" s="42">
        <v>4.4999999999999998E-2</v>
      </c>
    </row>
    <row r="1678" spans="1:2" ht="16.149999999999999" customHeight="1" x14ac:dyDescent="0.25">
      <c r="A1678" s="43">
        <v>40766</v>
      </c>
      <c r="B1678" s="44">
        <v>4.4999999999999998E-2</v>
      </c>
    </row>
    <row r="1679" spans="1:2" ht="16.149999999999999" customHeight="1" x14ac:dyDescent="0.25">
      <c r="A1679" s="41">
        <v>40765</v>
      </c>
      <c r="B1679" s="42">
        <v>4.4999999999999998E-2</v>
      </c>
    </row>
    <row r="1680" spans="1:2" ht="16.149999999999999" customHeight="1" x14ac:dyDescent="0.25">
      <c r="A1680" s="43">
        <v>40764</v>
      </c>
      <c r="B1680" s="44">
        <v>4.4999999999999998E-2</v>
      </c>
    </row>
    <row r="1681" spans="1:2" ht="16.149999999999999" customHeight="1" x14ac:dyDescent="0.25">
      <c r="A1681" s="41">
        <v>40763</v>
      </c>
      <c r="B1681" s="42">
        <v>4.4999999999999998E-2</v>
      </c>
    </row>
    <row r="1682" spans="1:2" ht="16.149999999999999" customHeight="1" x14ac:dyDescent="0.25">
      <c r="A1682" s="43">
        <v>40760</v>
      </c>
      <c r="B1682" s="44">
        <v>4.4999999999999998E-2</v>
      </c>
    </row>
    <row r="1683" spans="1:2" ht="16.149999999999999" customHeight="1" x14ac:dyDescent="0.25">
      <c r="A1683" s="41">
        <v>40759</v>
      </c>
      <c r="B1683" s="42">
        <v>4.4999999999999998E-2</v>
      </c>
    </row>
    <row r="1684" spans="1:2" ht="16.149999999999999" customHeight="1" x14ac:dyDescent="0.25">
      <c r="A1684" s="43">
        <v>40758</v>
      </c>
      <c r="B1684" s="44">
        <v>4.4999999999999998E-2</v>
      </c>
    </row>
    <row r="1685" spans="1:2" ht="16.149999999999999" customHeight="1" x14ac:dyDescent="0.25">
      <c r="A1685" s="41">
        <v>40757</v>
      </c>
      <c r="B1685" s="42">
        <v>4.4999999999999998E-2</v>
      </c>
    </row>
    <row r="1686" spans="1:2" ht="16.149999999999999" customHeight="1" x14ac:dyDescent="0.25">
      <c r="A1686" s="43">
        <v>40756</v>
      </c>
      <c r="B1686" s="44">
        <v>4.4999999999999998E-2</v>
      </c>
    </row>
    <row r="1687" spans="1:2" ht="16.149999999999999" customHeight="1" x14ac:dyDescent="0.25">
      <c r="A1687" s="41">
        <v>40753</v>
      </c>
      <c r="B1687" s="42">
        <v>4.2500000000000003E-2</v>
      </c>
    </row>
    <row r="1688" spans="1:2" ht="16.149999999999999" customHeight="1" x14ac:dyDescent="0.25">
      <c r="A1688" s="43">
        <v>40752</v>
      </c>
      <c r="B1688" s="44">
        <v>4.2500000000000003E-2</v>
      </c>
    </row>
    <row r="1689" spans="1:2" ht="16.149999999999999" customHeight="1" x14ac:dyDescent="0.25">
      <c r="A1689" s="41">
        <v>40751</v>
      </c>
      <c r="B1689" s="42">
        <v>4.2500000000000003E-2</v>
      </c>
    </row>
    <row r="1690" spans="1:2" ht="16.149999999999999" customHeight="1" x14ac:dyDescent="0.25">
      <c r="A1690" s="43">
        <v>40750</v>
      </c>
      <c r="B1690" s="44">
        <v>4.2500000000000003E-2</v>
      </c>
    </row>
    <row r="1691" spans="1:2" ht="16.149999999999999" customHeight="1" x14ac:dyDescent="0.25">
      <c r="A1691" s="41">
        <v>40749</v>
      </c>
      <c r="B1691" s="42">
        <v>4.2500000000000003E-2</v>
      </c>
    </row>
    <row r="1692" spans="1:2" ht="16.149999999999999" customHeight="1" x14ac:dyDescent="0.25">
      <c r="A1692" s="43">
        <v>40746</v>
      </c>
      <c r="B1692" s="44">
        <v>4.2500000000000003E-2</v>
      </c>
    </row>
    <row r="1693" spans="1:2" ht="16.149999999999999" customHeight="1" x14ac:dyDescent="0.25">
      <c r="A1693" s="41">
        <v>40745</v>
      </c>
      <c r="B1693" s="42">
        <v>4.2500000000000003E-2</v>
      </c>
    </row>
    <row r="1694" spans="1:2" ht="16.149999999999999" customHeight="1" x14ac:dyDescent="0.25">
      <c r="A1694" s="43">
        <v>40743</v>
      </c>
      <c r="B1694" s="44">
        <v>4.2500000000000003E-2</v>
      </c>
    </row>
    <row r="1695" spans="1:2" ht="16.149999999999999" customHeight="1" x14ac:dyDescent="0.25">
      <c r="A1695" s="41">
        <v>40742</v>
      </c>
      <c r="B1695" s="42">
        <v>4.2500000000000003E-2</v>
      </c>
    </row>
    <row r="1696" spans="1:2" ht="16.149999999999999" customHeight="1" x14ac:dyDescent="0.25">
      <c r="A1696" s="43">
        <v>40739</v>
      </c>
      <c r="B1696" s="44">
        <v>4.2500000000000003E-2</v>
      </c>
    </row>
    <row r="1697" spans="1:2" ht="16.149999999999999" customHeight="1" x14ac:dyDescent="0.25">
      <c r="A1697" s="41">
        <v>40738</v>
      </c>
      <c r="B1697" s="42">
        <v>4.2500000000000003E-2</v>
      </c>
    </row>
    <row r="1698" spans="1:2" ht="16.149999999999999" customHeight="1" x14ac:dyDescent="0.25">
      <c r="A1698" s="43">
        <v>40737</v>
      </c>
      <c r="B1698" s="44">
        <v>4.2500000000000003E-2</v>
      </c>
    </row>
    <row r="1699" spans="1:2" ht="16.149999999999999" customHeight="1" x14ac:dyDescent="0.25">
      <c r="A1699" s="41">
        <v>40736</v>
      </c>
      <c r="B1699" s="42">
        <v>4.2500000000000003E-2</v>
      </c>
    </row>
    <row r="1700" spans="1:2" ht="16.149999999999999" customHeight="1" x14ac:dyDescent="0.25">
      <c r="A1700" s="43">
        <v>40735</v>
      </c>
      <c r="B1700" s="44">
        <v>4.2500000000000003E-2</v>
      </c>
    </row>
    <row r="1701" spans="1:2" ht="16.149999999999999" customHeight="1" x14ac:dyDescent="0.25">
      <c r="A1701" s="41">
        <v>40732</v>
      </c>
      <c r="B1701" s="42">
        <v>4.2500000000000003E-2</v>
      </c>
    </row>
    <row r="1702" spans="1:2" ht="16.149999999999999" customHeight="1" x14ac:dyDescent="0.25">
      <c r="A1702" s="43">
        <v>40731</v>
      </c>
      <c r="B1702" s="44">
        <v>4.2500000000000003E-2</v>
      </c>
    </row>
    <row r="1703" spans="1:2" ht="16.149999999999999" customHeight="1" x14ac:dyDescent="0.25">
      <c r="A1703" s="41">
        <v>40730</v>
      </c>
      <c r="B1703" s="42">
        <v>4.2500000000000003E-2</v>
      </c>
    </row>
    <row r="1704" spans="1:2" ht="16.149999999999999" customHeight="1" x14ac:dyDescent="0.25">
      <c r="A1704" s="43">
        <v>40729</v>
      </c>
      <c r="B1704" s="44">
        <v>4.2500000000000003E-2</v>
      </c>
    </row>
    <row r="1705" spans="1:2" ht="16.149999999999999" customHeight="1" x14ac:dyDescent="0.25">
      <c r="A1705" s="41">
        <v>40725</v>
      </c>
      <c r="B1705" s="42">
        <v>4.2500000000000003E-2</v>
      </c>
    </row>
    <row r="1706" spans="1:2" ht="16.149999999999999" customHeight="1" x14ac:dyDescent="0.25">
      <c r="A1706" s="43">
        <v>40724</v>
      </c>
      <c r="B1706" s="44">
        <v>4.2500000000000003E-2</v>
      </c>
    </row>
    <row r="1707" spans="1:2" ht="16.149999999999999" customHeight="1" x14ac:dyDescent="0.25">
      <c r="A1707" s="41">
        <v>40723</v>
      </c>
      <c r="B1707" s="42">
        <v>4.2500000000000003E-2</v>
      </c>
    </row>
    <row r="1708" spans="1:2" ht="16.149999999999999" customHeight="1" x14ac:dyDescent="0.25">
      <c r="A1708" s="43">
        <v>40722</v>
      </c>
      <c r="B1708" s="44">
        <v>4.2500000000000003E-2</v>
      </c>
    </row>
    <row r="1709" spans="1:2" ht="16.149999999999999" customHeight="1" x14ac:dyDescent="0.25">
      <c r="A1709" s="41">
        <v>40718</v>
      </c>
      <c r="B1709" s="42">
        <v>4.2500000000000003E-2</v>
      </c>
    </row>
    <row r="1710" spans="1:2" ht="16.149999999999999" customHeight="1" x14ac:dyDescent="0.25">
      <c r="A1710" s="43">
        <v>40717</v>
      </c>
      <c r="B1710" s="44">
        <v>4.2500000000000003E-2</v>
      </c>
    </row>
    <row r="1711" spans="1:2" ht="16.149999999999999" customHeight="1" x14ac:dyDescent="0.25">
      <c r="A1711" s="41">
        <v>40716</v>
      </c>
      <c r="B1711" s="42">
        <v>4.2500000000000003E-2</v>
      </c>
    </row>
    <row r="1712" spans="1:2" ht="16.149999999999999" customHeight="1" x14ac:dyDescent="0.25">
      <c r="A1712" s="43">
        <v>40715</v>
      </c>
      <c r="B1712" s="44">
        <v>4.2500000000000003E-2</v>
      </c>
    </row>
    <row r="1713" spans="1:2" ht="16.149999999999999" customHeight="1" x14ac:dyDescent="0.25">
      <c r="A1713" s="41">
        <v>40714</v>
      </c>
      <c r="B1713" s="42">
        <v>4.2500000000000003E-2</v>
      </c>
    </row>
    <row r="1714" spans="1:2" ht="16.149999999999999" customHeight="1" x14ac:dyDescent="0.25">
      <c r="A1714" s="43">
        <v>40711</v>
      </c>
      <c r="B1714" s="44">
        <v>0.04</v>
      </c>
    </row>
    <row r="1715" spans="1:2" ht="16.149999999999999" customHeight="1" x14ac:dyDescent="0.25">
      <c r="A1715" s="41">
        <v>40710</v>
      </c>
      <c r="B1715" s="42">
        <v>0.04</v>
      </c>
    </row>
    <row r="1716" spans="1:2" ht="16.149999999999999" customHeight="1" x14ac:dyDescent="0.25">
      <c r="A1716" s="43">
        <v>40709</v>
      </c>
      <c r="B1716" s="44">
        <v>0.04</v>
      </c>
    </row>
    <row r="1717" spans="1:2" ht="16.149999999999999" customHeight="1" x14ac:dyDescent="0.25">
      <c r="A1717" s="41">
        <v>40708</v>
      </c>
      <c r="B1717" s="42">
        <v>0.04</v>
      </c>
    </row>
    <row r="1718" spans="1:2" ht="16.149999999999999" customHeight="1" x14ac:dyDescent="0.25">
      <c r="A1718" s="43">
        <v>40707</v>
      </c>
      <c r="B1718" s="44">
        <v>0.04</v>
      </c>
    </row>
    <row r="1719" spans="1:2" ht="16.149999999999999" customHeight="1" x14ac:dyDescent="0.25">
      <c r="A1719" s="41">
        <v>40704</v>
      </c>
      <c r="B1719" s="42">
        <v>0.04</v>
      </c>
    </row>
    <row r="1720" spans="1:2" ht="16.149999999999999" customHeight="1" x14ac:dyDescent="0.25">
      <c r="A1720" s="43">
        <v>40703</v>
      </c>
      <c r="B1720" s="44">
        <v>0.04</v>
      </c>
    </row>
    <row r="1721" spans="1:2" ht="16.149999999999999" customHeight="1" x14ac:dyDescent="0.25">
      <c r="A1721" s="41">
        <v>40702</v>
      </c>
      <c r="B1721" s="42">
        <v>0.04</v>
      </c>
    </row>
    <row r="1722" spans="1:2" ht="16.149999999999999" customHeight="1" x14ac:dyDescent="0.25">
      <c r="A1722" s="43">
        <v>40701</v>
      </c>
      <c r="B1722" s="44">
        <v>0.04</v>
      </c>
    </row>
    <row r="1723" spans="1:2" ht="16.149999999999999" customHeight="1" x14ac:dyDescent="0.25">
      <c r="A1723" s="41">
        <v>40697</v>
      </c>
      <c r="B1723" s="42">
        <v>0.04</v>
      </c>
    </row>
    <row r="1724" spans="1:2" ht="16.149999999999999" customHeight="1" x14ac:dyDescent="0.25">
      <c r="A1724" s="43">
        <v>40696</v>
      </c>
      <c r="B1724" s="44">
        <v>0.04</v>
      </c>
    </row>
    <row r="1725" spans="1:2" ht="16.149999999999999" customHeight="1" x14ac:dyDescent="0.25">
      <c r="A1725" s="41">
        <v>40695</v>
      </c>
      <c r="B1725" s="42">
        <v>0.04</v>
      </c>
    </row>
    <row r="1726" spans="1:2" ht="16.149999999999999" customHeight="1" x14ac:dyDescent="0.25">
      <c r="A1726" s="43">
        <v>40694</v>
      </c>
      <c r="B1726" s="44">
        <v>0.04</v>
      </c>
    </row>
    <row r="1727" spans="1:2" ht="16.149999999999999" customHeight="1" x14ac:dyDescent="0.25">
      <c r="A1727" s="41">
        <v>40693</v>
      </c>
      <c r="B1727" s="42">
        <v>3.7499999999999999E-2</v>
      </c>
    </row>
    <row r="1728" spans="1:2" ht="16.149999999999999" customHeight="1" x14ac:dyDescent="0.25">
      <c r="A1728" s="43">
        <v>40690</v>
      </c>
      <c r="B1728" s="44">
        <v>3.7499999999999999E-2</v>
      </c>
    </row>
    <row r="1729" spans="1:2" ht="16.149999999999999" customHeight="1" x14ac:dyDescent="0.25">
      <c r="A1729" s="41">
        <v>40689</v>
      </c>
      <c r="B1729" s="42">
        <v>3.7499999999999999E-2</v>
      </c>
    </row>
    <row r="1730" spans="1:2" ht="16.149999999999999" customHeight="1" x14ac:dyDescent="0.25">
      <c r="A1730" s="43">
        <v>40688</v>
      </c>
      <c r="B1730" s="44">
        <v>3.7499999999999999E-2</v>
      </c>
    </row>
    <row r="1731" spans="1:2" ht="16.149999999999999" customHeight="1" x14ac:dyDescent="0.25">
      <c r="A1731" s="41">
        <v>40687</v>
      </c>
      <c r="B1731" s="42">
        <v>3.7499999999999999E-2</v>
      </c>
    </row>
    <row r="1732" spans="1:2" ht="16.149999999999999" customHeight="1" x14ac:dyDescent="0.25">
      <c r="A1732" s="43">
        <v>40686</v>
      </c>
      <c r="B1732" s="44">
        <v>3.7499999999999999E-2</v>
      </c>
    </row>
    <row r="1733" spans="1:2" ht="16.149999999999999" customHeight="1" x14ac:dyDescent="0.25">
      <c r="A1733" s="41">
        <v>40683</v>
      </c>
      <c r="B1733" s="42">
        <v>3.7499999999999999E-2</v>
      </c>
    </row>
    <row r="1734" spans="1:2" ht="16.149999999999999" customHeight="1" x14ac:dyDescent="0.25">
      <c r="A1734" s="43">
        <v>40682</v>
      </c>
      <c r="B1734" s="44">
        <v>3.7499999999999999E-2</v>
      </c>
    </row>
    <row r="1735" spans="1:2" ht="16.149999999999999" customHeight="1" x14ac:dyDescent="0.25">
      <c r="A1735" s="41">
        <v>40681</v>
      </c>
      <c r="B1735" s="42">
        <v>3.7499999999999999E-2</v>
      </c>
    </row>
    <row r="1736" spans="1:2" ht="16.149999999999999" customHeight="1" x14ac:dyDescent="0.25">
      <c r="A1736" s="43">
        <v>40680</v>
      </c>
      <c r="B1736" s="44">
        <v>3.7499999999999999E-2</v>
      </c>
    </row>
    <row r="1737" spans="1:2" ht="16.149999999999999" customHeight="1" x14ac:dyDescent="0.25">
      <c r="A1737" s="41">
        <v>40679</v>
      </c>
      <c r="B1737" s="42">
        <v>3.7499999999999999E-2</v>
      </c>
    </row>
    <row r="1738" spans="1:2" ht="16.149999999999999" customHeight="1" x14ac:dyDescent="0.25">
      <c r="A1738" s="43">
        <v>40676</v>
      </c>
      <c r="B1738" s="44">
        <v>3.7499999999999999E-2</v>
      </c>
    </row>
    <row r="1739" spans="1:2" ht="16.149999999999999" customHeight="1" x14ac:dyDescent="0.25">
      <c r="A1739" s="41">
        <v>40675</v>
      </c>
      <c r="B1739" s="42">
        <v>3.7499999999999999E-2</v>
      </c>
    </row>
    <row r="1740" spans="1:2" ht="16.149999999999999" customHeight="1" x14ac:dyDescent="0.25">
      <c r="A1740" s="43">
        <v>40674</v>
      </c>
      <c r="B1740" s="44">
        <v>3.7499999999999999E-2</v>
      </c>
    </row>
    <row r="1741" spans="1:2" ht="16.149999999999999" customHeight="1" x14ac:dyDescent="0.25">
      <c r="A1741" s="41">
        <v>40673</v>
      </c>
      <c r="B1741" s="42">
        <v>3.7499999999999999E-2</v>
      </c>
    </row>
    <row r="1742" spans="1:2" ht="16.149999999999999" customHeight="1" x14ac:dyDescent="0.25">
      <c r="A1742" s="43">
        <v>40672</v>
      </c>
      <c r="B1742" s="44">
        <v>3.7499999999999999E-2</v>
      </c>
    </row>
    <row r="1743" spans="1:2" ht="16.149999999999999" customHeight="1" x14ac:dyDescent="0.25">
      <c r="A1743" s="41">
        <v>40669</v>
      </c>
      <c r="B1743" s="42">
        <v>3.7499999999999999E-2</v>
      </c>
    </row>
    <row r="1744" spans="1:2" ht="16.149999999999999" customHeight="1" x14ac:dyDescent="0.25">
      <c r="A1744" s="43">
        <v>40668</v>
      </c>
      <c r="B1744" s="44">
        <v>3.7499999999999999E-2</v>
      </c>
    </row>
    <row r="1745" spans="1:2" ht="16.149999999999999" customHeight="1" x14ac:dyDescent="0.25">
      <c r="A1745" s="41">
        <v>40667</v>
      </c>
      <c r="B1745" s="42">
        <v>3.7499999999999999E-2</v>
      </c>
    </row>
    <row r="1746" spans="1:2" ht="16.149999999999999" customHeight="1" x14ac:dyDescent="0.25">
      <c r="A1746" s="43">
        <v>40666</v>
      </c>
      <c r="B1746" s="44">
        <v>3.7499999999999999E-2</v>
      </c>
    </row>
    <row r="1747" spans="1:2" ht="16.149999999999999" customHeight="1" x14ac:dyDescent="0.25">
      <c r="A1747" s="41">
        <v>40665</v>
      </c>
      <c r="B1747" s="42">
        <v>3.7499999999999999E-2</v>
      </c>
    </row>
    <row r="1748" spans="1:2" ht="16.149999999999999" customHeight="1" x14ac:dyDescent="0.25">
      <c r="A1748" s="43">
        <v>40662</v>
      </c>
      <c r="B1748" s="44">
        <v>3.5000000000000003E-2</v>
      </c>
    </row>
    <row r="1749" spans="1:2" ht="16.149999999999999" customHeight="1" x14ac:dyDescent="0.25">
      <c r="A1749" s="41">
        <v>40661</v>
      </c>
      <c r="B1749" s="42">
        <v>3.5000000000000003E-2</v>
      </c>
    </row>
    <row r="1750" spans="1:2" ht="16.149999999999999" customHeight="1" x14ac:dyDescent="0.25">
      <c r="A1750" s="43">
        <v>40660</v>
      </c>
      <c r="B1750" s="44">
        <v>3.5000000000000003E-2</v>
      </c>
    </row>
    <row r="1751" spans="1:2" ht="16.149999999999999" customHeight="1" x14ac:dyDescent="0.25">
      <c r="A1751" s="41">
        <v>40659</v>
      </c>
      <c r="B1751" s="42">
        <v>3.5000000000000003E-2</v>
      </c>
    </row>
    <row r="1752" spans="1:2" ht="16.149999999999999" customHeight="1" x14ac:dyDescent="0.25">
      <c r="A1752" s="43">
        <v>40658</v>
      </c>
      <c r="B1752" s="44">
        <v>3.5000000000000003E-2</v>
      </c>
    </row>
    <row r="1753" spans="1:2" ht="16.149999999999999" customHeight="1" x14ac:dyDescent="0.25">
      <c r="A1753" s="41">
        <v>40653</v>
      </c>
      <c r="B1753" s="42">
        <v>3.5000000000000003E-2</v>
      </c>
    </row>
    <row r="1754" spans="1:2" ht="16.149999999999999" customHeight="1" x14ac:dyDescent="0.25">
      <c r="A1754" s="43">
        <v>40652</v>
      </c>
      <c r="B1754" s="44">
        <v>3.5000000000000003E-2</v>
      </c>
    </row>
    <row r="1755" spans="1:2" ht="16.149999999999999" customHeight="1" x14ac:dyDescent="0.25">
      <c r="A1755" s="41">
        <v>40651</v>
      </c>
      <c r="B1755" s="42">
        <v>3.5000000000000003E-2</v>
      </c>
    </row>
    <row r="1756" spans="1:2" ht="16.149999999999999" customHeight="1" x14ac:dyDescent="0.25">
      <c r="A1756" s="43">
        <v>40648</v>
      </c>
      <c r="B1756" s="44">
        <v>3.5000000000000003E-2</v>
      </c>
    </row>
    <row r="1757" spans="1:2" ht="16.149999999999999" customHeight="1" x14ac:dyDescent="0.25">
      <c r="A1757" s="41">
        <v>40647</v>
      </c>
      <c r="B1757" s="42">
        <v>3.5000000000000003E-2</v>
      </c>
    </row>
    <row r="1758" spans="1:2" ht="16.149999999999999" customHeight="1" x14ac:dyDescent="0.25">
      <c r="A1758" s="43">
        <v>40646</v>
      </c>
      <c r="B1758" s="44">
        <v>3.5000000000000003E-2</v>
      </c>
    </row>
    <row r="1759" spans="1:2" ht="16.149999999999999" customHeight="1" x14ac:dyDescent="0.25">
      <c r="A1759" s="41">
        <v>40645</v>
      </c>
      <c r="B1759" s="42">
        <v>3.5000000000000003E-2</v>
      </c>
    </row>
    <row r="1760" spans="1:2" ht="16.149999999999999" customHeight="1" x14ac:dyDescent="0.25">
      <c r="A1760" s="43">
        <v>40644</v>
      </c>
      <c r="B1760" s="44">
        <v>3.5000000000000003E-2</v>
      </c>
    </row>
    <row r="1761" spans="1:2" ht="16.149999999999999" customHeight="1" x14ac:dyDescent="0.25">
      <c r="A1761" s="41">
        <v>40641</v>
      </c>
      <c r="B1761" s="42">
        <v>3.5000000000000003E-2</v>
      </c>
    </row>
    <row r="1762" spans="1:2" ht="16.149999999999999" customHeight="1" x14ac:dyDescent="0.25">
      <c r="A1762" s="43">
        <v>40640</v>
      </c>
      <c r="B1762" s="44">
        <v>3.5000000000000003E-2</v>
      </c>
    </row>
    <row r="1763" spans="1:2" ht="16.149999999999999" customHeight="1" x14ac:dyDescent="0.25">
      <c r="A1763" s="41">
        <v>40639</v>
      </c>
      <c r="B1763" s="42">
        <v>3.5000000000000003E-2</v>
      </c>
    </row>
    <row r="1764" spans="1:2" ht="16.149999999999999" customHeight="1" x14ac:dyDescent="0.25">
      <c r="A1764" s="43">
        <v>40638</v>
      </c>
      <c r="B1764" s="44">
        <v>3.5000000000000003E-2</v>
      </c>
    </row>
    <row r="1765" spans="1:2" ht="16.149999999999999" customHeight="1" x14ac:dyDescent="0.25">
      <c r="A1765" s="41">
        <v>40637</v>
      </c>
      <c r="B1765" s="42">
        <v>3.5000000000000003E-2</v>
      </c>
    </row>
    <row r="1766" spans="1:2" ht="16.149999999999999" customHeight="1" x14ac:dyDescent="0.25">
      <c r="A1766" s="43">
        <v>40634</v>
      </c>
      <c r="B1766" s="44">
        <v>3.5000000000000003E-2</v>
      </c>
    </row>
    <row r="1767" spans="1:2" ht="16.149999999999999" customHeight="1" x14ac:dyDescent="0.25">
      <c r="A1767" s="41">
        <v>40633</v>
      </c>
      <c r="B1767" s="42">
        <v>3.5000000000000003E-2</v>
      </c>
    </row>
    <row r="1768" spans="1:2" ht="16.149999999999999" customHeight="1" x14ac:dyDescent="0.25">
      <c r="A1768" s="43">
        <v>40632</v>
      </c>
      <c r="B1768" s="44">
        <v>3.5000000000000003E-2</v>
      </c>
    </row>
    <row r="1769" spans="1:2" ht="16.149999999999999" customHeight="1" x14ac:dyDescent="0.25">
      <c r="A1769" s="41">
        <v>40631</v>
      </c>
      <c r="B1769" s="42">
        <v>3.5000000000000003E-2</v>
      </c>
    </row>
    <row r="1770" spans="1:2" ht="16.149999999999999" customHeight="1" x14ac:dyDescent="0.25">
      <c r="A1770" s="43">
        <v>40630</v>
      </c>
      <c r="B1770" s="44">
        <v>3.5000000000000003E-2</v>
      </c>
    </row>
    <row r="1771" spans="1:2" ht="16.149999999999999" customHeight="1" x14ac:dyDescent="0.25">
      <c r="A1771" s="41">
        <v>40627</v>
      </c>
      <c r="B1771" s="42">
        <v>3.5000000000000003E-2</v>
      </c>
    </row>
    <row r="1772" spans="1:2" ht="16.149999999999999" customHeight="1" x14ac:dyDescent="0.25">
      <c r="A1772" s="43">
        <v>40626</v>
      </c>
      <c r="B1772" s="44">
        <v>3.5000000000000003E-2</v>
      </c>
    </row>
    <row r="1773" spans="1:2" ht="16.149999999999999" customHeight="1" x14ac:dyDescent="0.25">
      <c r="A1773" s="41">
        <v>40625</v>
      </c>
      <c r="B1773" s="42">
        <v>3.5000000000000003E-2</v>
      </c>
    </row>
    <row r="1774" spans="1:2" ht="16.149999999999999" customHeight="1" x14ac:dyDescent="0.25">
      <c r="A1774" s="43">
        <v>40624</v>
      </c>
      <c r="B1774" s="44">
        <v>3.5000000000000003E-2</v>
      </c>
    </row>
    <row r="1775" spans="1:2" ht="16.149999999999999" customHeight="1" x14ac:dyDescent="0.25">
      <c r="A1775" s="41">
        <v>40620</v>
      </c>
      <c r="B1775" s="42">
        <v>3.2500000000000001E-2</v>
      </c>
    </row>
    <row r="1776" spans="1:2" ht="16.149999999999999" customHeight="1" x14ac:dyDescent="0.25">
      <c r="A1776" s="43">
        <v>40619</v>
      </c>
      <c r="B1776" s="44">
        <v>3.2500000000000001E-2</v>
      </c>
    </row>
    <row r="1777" spans="1:2" ht="16.149999999999999" customHeight="1" x14ac:dyDescent="0.25">
      <c r="A1777" s="41">
        <v>40618</v>
      </c>
      <c r="B1777" s="42">
        <v>3.2500000000000001E-2</v>
      </c>
    </row>
    <row r="1778" spans="1:2" ht="16.149999999999999" customHeight="1" x14ac:dyDescent="0.25">
      <c r="A1778" s="43">
        <v>40617</v>
      </c>
      <c r="B1778" s="44">
        <v>3.2500000000000001E-2</v>
      </c>
    </row>
    <row r="1779" spans="1:2" ht="16.149999999999999" customHeight="1" x14ac:dyDescent="0.25">
      <c r="A1779" s="41">
        <v>40616</v>
      </c>
      <c r="B1779" s="42">
        <v>3.2500000000000001E-2</v>
      </c>
    </row>
    <row r="1780" spans="1:2" ht="16.149999999999999" customHeight="1" x14ac:dyDescent="0.25">
      <c r="A1780" s="43">
        <v>40613</v>
      </c>
      <c r="B1780" s="44">
        <v>3.2500000000000001E-2</v>
      </c>
    </row>
    <row r="1781" spans="1:2" ht="16.149999999999999" customHeight="1" x14ac:dyDescent="0.25">
      <c r="A1781" s="41">
        <v>40612</v>
      </c>
      <c r="B1781" s="42">
        <v>3.2500000000000001E-2</v>
      </c>
    </row>
    <row r="1782" spans="1:2" ht="16.149999999999999" customHeight="1" x14ac:dyDescent="0.25">
      <c r="A1782" s="43">
        <v>40611</v>
      </c>
      <c r="B1782" s="44">
        <v>3.2500000000000001E-2</v>
      </c>
    </row>
    <row r="1783" spans="1:2" ht="16.149999999999999" customHeight="1" x14ac:dyDescent="0.25">
      <c r="A1783" s="41">
        <v>40610</v>
      </c>
      <c r="B1783" s="42">
        <v>3.2500000000000001E-2</v>
      </c>
    </row>
    <row r="1784" spans="1:2" ht="16.149999999999999" customHeight="1" x14ac:dyDescent="0.25">
      <c r="A1784" s="43">
        <v>40609</v>
      </c>
      <c r="B1784" s="44">
        <v>3.2500000000000001E-2</v>
      </c>
    </row>
    <row r="1785" spans="1:2" ht="16.149999999999999" customHeight="1" x14ac:dyDescent="0.25">
      <c r="A1785" s="41">
        <v>40606</v>
      </c>
      <c r="B1785" s="42">
        <v>3.2500000000000001E-2</v>
      </c>
    </row>
    <row r="1786" spans="1:2" ht="16.149999999999999" customHeight="1" x14ac:dyDescent="0.25">
      <c r="A1786" s="43">
        <v>40605</v>
      </c>
      <c r="B1786" s="44">
        <v>3.2500000000000001E-2</v>
      </c>
    </row>
    <row r="1787" spans="1:2" ht="16.149999999999999" customHeight="1" x14ac:dyDescent="0.25">
      <c r="A1787" s="41">
        <v>40604</v>
      </c>
      <c r="B1787" s="42">
        <v>3.2500000000000001E-2</v>
      </c>
    </row>
    <row r="1788" spans="1:2" ht="16.149999999999999" customHeight="1" x14ac:dyDescent="0.25">
      <c r="A1788" s="43">
        <v>40603</v>
      </c>
      <c r="B1788" s="44">
        <v>3.2500000000000001E-2</v>
      </c>
    </row>
    <row r="1789" spans="1:2" ht="16.149999999999999" customHeight="1" x14ac:dyDescent="0.25">
      <c r="A1789" s="41">
        <v>40602</v>
      </c>
      <c r="B1789" s="42">
        <v>3.2500000000000001E-2</v>
      </c>
    </row>
    <row r="1790" spans="1:2" ht="16.149999999999999" customHeight="1" x14ac:dyDescent="0.25">
      <c r="A1790" s="43">
        <v>40599</v>
      </c>
      <c r="B1790" s="44">
        <v>0.03</v>
      </c>
    </row>
    <row r="1791" spans="1:2" ht="16.149999999999999" customHeight="1" x14ac:dyDescent="0.25">
      <c r="A1791" s="41">
        <v>40598</v>
      </c>
      <c r="B1791" s="42">
        <v>0.03</v>
      </c>
    </row>
    <row r="1792" spans="1:2" ht="16.149999999999999" customHeight="1" x14ac:dyDescent="0.25">
      <c r="A1792" s="43">
        <v>40597</v>
      </c>
      <c r="B1792" s="44">
        <v>0.03</v>
      </c>
    </row>
    <row r="1793" spans="1:2" ht="16.149999999999999" customHeight="1" x14ac:dyDescent="0.25">
      <c r="A1793" s="41">
        <v>40596</v>
      </c>
      <c r="B1793" s="42">
        <v>0.03</v>
      </c>
    </row>
    <row r="1794" spans="1:2" ht="16.149999999999999" customHeight="1" x14ac:dyDescent="0.25">
      <c r="A1794" s="43">
        <v>40595</v>
      </c>
      <c r="B1794" s="44">
        <v>0.03</v>
      </c>
    </row>
    <row r="1795" spans="1:2" ht="16.149999999999999" customHeight="1" x14ac:dyDescent="0.25">
      <c r="A1795" s="41">
        <v>40592</v>
      </c>
      <c r="B1795" s="42">
        <v>0.03</v>
      </c>
    </row>
    <row r="1796" spans="1:2" ht="16.149999999999999" customHeight="1" x14ac:dyDescent="0.25">
      <c r="A1796" s="43">
        <v>40591</v>
      </c>
      <c r="B1796" s="44">
        <v>0.03</v>
      </c>
    </row>
    <row r="1797" spans="1:2" ht="16.149999999999999" customHeight="1" x14ac:dyDescent="0.25">
      <c r="A1797" s="41">
        <v>40590</v>
      </c>
      <c r="B1797" s="42">
        <v>0.03</v>
      </c>
    </row>
    <row r="1798" spans="1:2" ht="16.149999999999999" customHeight="1" x14ac:dyDescent="0.25">
      <c r="A1798" s="43">
        <v>40589</v>
      </c>
      <c r="B1798" s="44">
        <v>0.03</v>
      </c>
    </row>
    <row r="1799" spans="1:2" ht="16.149999999999999" customHeight="1" x14ac:dyDescent="0.25">
      <c r="A1799" s="41">
        <v>40588</v>
      </c>
      <c r="B1799" s="42">
        <v>0.03</v>
      </c>
    </row>
    <row r="1800" spans="1:2" ht="16.149999999999999" customHeight="1" x14ac:dyDescent="0.25">
      <c r="A1800" s="43">
        <v>40585</v>
      </c>
      <c r="B1800" s="44">
        <v>0.03</v>
      </c>
    </row>
    <row r="1801" spans="1:2" ht="16.149999999999999" customHeight="1" x14ac:dyDescent="0.25">
      <c r="A1801" s="41">
        <v>40584</v>
      </c>
      <c r="B1801" s="42">
        <v>0.03</v>
      </c>
    </row>
    <row r="1802" spans="1:2" ht="16.149999999999999" customHeight="1" x14ac:dyDescent="0.25">
      <c r="A1802" s="43">
        <v>40583</v>
      </c>
      <c r="B1802" s="44">
        <v>0.03</v>
      </c>
    </row>
    <row r="1803" spans="1:2" ht="16.149999999999999" customHeight="1" x14ac:dyDescent="0.25">
      <c r="A1803" s="41">
        <v>40582</v>
      </c>
      <c r="B1803" s="42">
        <v>0.03</v>
      </c>
    </row>
    <row r="1804" spans="1:2" ht="16.149999999999999" customHeight="1" x14ac:dyDescent="0.25">
      <c r="A1804" s="43">
        <v>40581</v>
      </c>
      <c r="B1804" s="44">
        <v>0.03</v>
      </c>
    </row>
    <row r="1805" spans="1:2" ht="16.149999999999999" customHeight="1" x14ac:dyDescent="0.25">
      <c r="A1805" s="41">
        <v>40578</v>
      </c>
      <c r="B1805" s="42">
        <v>0.03</v>
      </c>
    </row>
    <row r="1806" spans="1:2" ht="16.149999999999999" customHeight="1" x14ac:dyDescent="0.25">
      <c r="A1806" s="43">
        <v>40577</v>
      </c>
      <c r="B1806" s="44">
        <v>0.03</v>
      </c>
    </row>
    <row r="1807" spans="1:2" ht="16.149999999999999" customHeight="1" x14ac:dyDescent="0.25">
      <c r="A1807" s="41">
        <v>40576</v>
      </c>
      <c r="B1807" s="42">
        <v>0.03</v>
      </c>
    </row>
    <row r="1808" spans="1:2" ht="16.149999999999999" customHeight="1" x14ac:dyDescent="0.25">
      <c r="A1808" s="43">
        <v>40575</v>
      </c>
      <c r="B1808" s="44">
        <v>0.03</v>
      </c>
    </row>
    <row r="1809" spans="1:2" ht="16.149999999999999" customHeight="1" x14ac:dyDescent="0.25">
      <c r="A1809" s="41">
        <v>40574</v>
      </c>
      <c r="B1809" s="42">
        <v>0.03</v>
      </c>
    </row>
    <row r="1810" spans="1:2" ht="16.149999999999999" customHeight="1" x14ac:dyDescent="0.25">
      <c r="A1810" s="43">
        <v>40571</v>
      </c>
      <c r="B1810" s="44">
        <v>0.03</v>
      </c>
    </row>
    <row r="1811" spans="1:2" ht="16.149999999999999" customHeight="1" x14ac:dyDescent="0.25">
      <c r="A1811" s="41">
        <v>40570</v>
      </c>
      <c r="B1811" s="42">
        <v>0.03</v>
      </c>
    </row>
    <row r="1812" spans="1:2" ht="16.149999999999999" customHeight="1" x14ac:dyDescent="0.25">
      <c r="A1812" s="43">
        <v>40569</v>
      </c>
      <c r="B1812" s="44">
        <v>0.03</v>
      </c>
    </row>
    <row r="1813" spans="1:2" ht="16.149999999999999" customHeight="1" x14ac:dyDescent="0.25">
      <c r="A1813" s="41">
        <v>40568</v>
      </c>
      <c r="B1813" s="42">
        <v>0.03</v>
      </c>
    </row>
    <row r="1814" spans="1:2" ht="16.149999999999999" customHeight="1" x14ac:dyDescent="0.25">
      <c r="A1814" s="43">
        <v>40567</v>
      </c>
      <c r="B1814" s="44">
        <v>0.03</v>
      </c>
    </row>
    <row r="1815" spans="1:2" ht="16.149999999999999" customHeight="1" x14ac:dyDescent="0.25">
      <c r="A1815" s="41">
        <v>40564</v>
      </c>
      <c r="B1815" s="42">
        <v>0.03</v>
      </c>
    </row>
    <row r="1816" spans="1:2" ht="16.149999999999999" customHeight="1" x14ac:dyDescent="0.25">
      <c r="A1816" s="43">
        <v>40563</v>
      </c>
      <c r="B1816" s="44">
        <v>0.03</v>
      </c>
    </row>
    <row r="1817" spans="1:2" ht="16.149999999999999" customHeight="1" x14ac:dyDescent="0.25">
      <c r="A1817" s="41">
        <v>40562</v>
      </c>
      <c r="B1817" s="42">
        <v>0.03</v>
      </c>
    </row>
    <row r="1818" spans="1:2" ht="16.149999999999999" customHeight="1" x14ac:dyDescent="0.25">
      <c r="A1818" s="43">
        <v>40561</v>
      </c>
      <c r="B1818" s="44">
        <v>0.03</v>
      </c>
    </row>
    <row r="1819" spans="1:2" ht="16.149999999999999" customHeight="1" x14ac:dyDescent="0.25">
      <c r="A1819" s="41">
        <v>40560</v>
      </c>
      <c r="B1819" s="42">
        <v>0.03</v>
      </c>
    </row>
    <row r="1820" spans="1:2" ht="16.149999999999999" customHeight="1" x14ac:dyDescent="0.25">
      <c r="A1820" s="43">
        <v>40557</v>
      </c>
      <c r="B1820" s="44">
        <v>0.03</v>
      </c>
    </row>
    <row r="1821" spans="1:2" ht="16.149999999999999" customHeight="1" x14ac:dyDescent="0.25">
      <c r="A1821" s="41">
        <v>40556</v>
      </c>
      <c r="B1821" s="42">
        <v>0.03</v>
      </c>
    </row>
    <row r="1822" spans="1:2" ht="16.149999999999999" customHeight="1" x14ac:dyDescent="0.25">
      <c r="A1822" s="43">
        <v>40555</v>
      </c>
      <c r="B1822" s="44">
        <v>0.03</v>
      </c>
    </row>
    <row r="1823" spans="1:2" ht="16.149999999999999" customHeight="1" x14ac:dyDescent="0.25">
      <c r="A1823" s="41">
        <v>40554</v>
      </c>
      <c r="B1823" s="42">
        <v>0.03</v>
      </c>
    </row>
    <row r="1824" spans="1:2" ht="16.149999999999999" customHeight="1" x14ac:dyDescent="0.25">
      <c r="A1824" s="43">
        <v>40550</v>
      </c>
      <c r="B1824" s="44">
        <v>0.03</v>
      </c>
    </row>
    <row r="1825" spans="1:2" ht="16.149999999999999" customHeight="1" x14ac:dyDescent="0.25">
      <c r="A1825" s="41">
        <v>40549</v>
      </c>
      <c r="B1825" s="42">
        <v>0.03</v>
      </c>
    </row>
    <row r="1826" spans="1:2" ht="16.149999999999999" customHeight="1" x14ac:dyDescent="0.25">
      <c r="A1826" s="43">
        <v>40548</v>
      </c>
      <c r="B1826" s="44">
        <v>0.03</v>
      </c>
    </row>
    <row r="1827" spans="1:2" ht="16.149999999999999" customHeight="1" x14ac:dyDescent="0.25">
      <c r="A1827" s="41">
        <v>40547</v>
      </c>
      <c r="B1827" s="42">
        <v>0.03</v>
      </c>
    </row>
    <row r="1828" spans="1:2" ht="16.149999999999999" customHeight="1" x14ac:dyDescent="0.25">
      <c r="A1828" s="43">
        <v>40546</v>
      </c>
      <c r="B1828" s="44">
        <v>0.03</v>
      </c>
    </row>
    <row r="1829" spans="1:2" ht="16.149999999999999" customHeight="1" x14ac:dyDescent="0.25">
      <c r="A1829" s="41">
        <v>40542</v>
      </c>
      <c r="B1829" s="42">
        <v>0.03</v>
      </c>
    </row>
    <row r="1830" spans="1:2" ht="16.149999999999999" customHeight="1" x14ac:dyDescent="0.25">
      <c r="A1830" s="43">
        <v>40541</v>
      </c>
      <c r="B1830" s="44">
        <v>0.03</v>
      </c>
    </row>
    <row r="1831" spans="1:2" ht="16.149999999999999" customHeight="1" x14ac:dyDescent="0.25">
      <c r="A1831" s="41">
        <v>40540</v>
      </c>
      <c r="B1831" s="42">
        <v>0.03</v>
      </c>
    </row>
    <row r="1832" spans="1:2" ht="16.149999999999999" customHeight="1" x14ac:dyDescent="0.25">
      <c r="A1832" s="43">
        <v>40539</v>
      </c>
      <c r="B1832" s="44">
        <v>0.03</v>
      </c>
    </row>
    <row r="1833" spans="1:2" ht="16.149999999999999" customHeight="1" x14ac:dyDescent="0.25">
      <c r="A1833" s="41">
        <v>40536</v>
      </c>
      <c r="B1833" s="42">
        <v>0.03</v>
      </c>
    </row>
    <row r="1834" spans="1:2" ht="16.149999999999999" customHeight="1" x14ac:dyDescent="0.25">
      <c r="A1834" s="43">
        <v>40535</v>
      </c>
      <c r="B1834" s="44">
        <v>0.03</v>
      </c>
    </row>
    <row r="1835" spans="1:2" ht="16.149999999999999" customHeight="1" x14ac:dyDescent="0.25">
      <c r="A1835" s="41">
        <v>40534</v>
      </c>
      <c r="B1835" s="42">
        <v>0.03</v>
      </c>
    </row>
    <row r="1836" spans="1:2" ht="16.149999999999999" customHeight="1" x14ac:dyDescent="0.25">
      <c r="A1836" s="43">
        <v>40533</v>
      </c>
      <c r="B1836" s="44">
        <v>0.03</v>
      </c>
    </row>
    <row r="1837" spans="1:2" ht="16.149999999999999" customHeight="1" x14ac:dyDescent="0.25">
      <c r="A1837" s="41">
        <v>40532</v>
      </c>
      <c r="B1837" s="42">
        <v>0.03</v>
      </c>
    </row>
    <row r="1838" spans="1:2" ht="16.149999999999999" customHeight="1" x14ac:dyDescent="0.25">
      <c r="A1838" s="43">
        <v>40529</v>
      </c>
      <c r="B1838" s="44">
        <v>0.03</v>
      </c>
    </row>
    <row r="1839" spans="1:2" ht="16.149999999999999" customHeight="1" x14ac:dyDescent="0.25">
      <c r="A1839" s="41">
        <v>40528</v>
      </c>
      <c r="B1839" s="42">
        <v>0.03</v>
      </c>
    </row>
    <row r="1840" spans="1:2" ht="16.149999999999999" customHeight="1" x14ac:dyDescent="0.25">
      <c r="A1840" s="43">
        <v>40527</v>
      </c>
      <c r="B1840" s="44">
        <v>0.03</v>
      </c>
    </row>
    <row r="1841" spans="1:2" ht="16.149999999999999" customHeight="1" x14ac:dyDescent="0.25">
      <c r="A1841" s="41">
        <v>40526</v>
      </c>
      <c r="B1841" s="42">
        <v>0.03</v>
      </c>
    </row>
    <row r="1842" spans="1:2" ht="16.149999999999999" customHeight="1" x14ac:dyDescent="0.25">
      <c r="A1842" s="43">
        <v>40525</v>
      </c>
      <c r="B1842" s="44">
        <v>0.03</v>
      </c>
    </row>
    <row r="1843" spans="1:2" ht="16.149999999999999" customHeight="1" x14ac:dyDescent="0.25">
      <c r="A1843" s="41">
        <v>40522</v>
      </c>
      <c r="B1843" s="42">
        <v>0.03</v>
      </c>
    </row>
    <row r="1844" spans="1:2" ht="16.149999999999999" customHeight="1" x14ac:dyDescent="0.25">
      <c r="A1844" s="43">
        <v>40521</v>
      </c>
      <c r="B1844" s="44">
        <v>0.03</v>
      </c>
    </row>
    <row r="1845" spans="1:2" ht="16.149999999999999" customHeight="1" x14ac:dyDescent="0.25">
      <c r="A1845" s="41">
        <v>40519</v>
      </c>
      <c r="B1845" s="42">
        <v>0.03</v>
      </c>
    </row>
    <row r="1846" spans="1:2" ht="16.149999999999999" customHeight="1" x14ac:dyDescent="0.25">
      <c r="A1846" s="43">
        <v>40518</v>
      </c>
      <c r="B1846" s="44">
        <v>0.03</v>
      </c>
    </row>
    <row r="1847" spans="1:2" ht="16.149999999999999" customHeight="1" x14ac:dyDescent="0.25">
      <c r="A1847" s="41">
        <v>40515</v>
      </c>
      <c r="B1847" s="42">
        <v>0.03</v>
      </c>
    </row>
    <row r="1848" spans="1:2" ht="16.149999999999999" customHeight="1" x14ac:dyDescent="0.25">
      <c r="A1848" s="43">
        <v>40514</v>
      </c>
      <c r="B1848" s="44">
        <v>0.03</v>
      </c>
    </row>
    <row r="1849" spans="1:2" ht="16.149999999999999" customHeight="1" x14ac:dyDescent="0.25">
      <c r="A1849" s="41">
        <v>40513</v>
      </c>
      <c r="B1849" s="42">
        <v>0.03</v>
      </c>
    </row>
    <row r="1850" spans="1:2" ht="16.149999999999999" customHeight="1" x14ac:dyDescent="0.25">
      <c r="A1850" s="43">
        <v>40512</v>
      </c>
      <c r="B1850" s="44">
        <v>0.03</v>
      </c>
    </row>
    <row r="1851" spans="1:2" ht="16.149999999999999" customHeight="1" x14ac:dyDescent="0.25">
      <c r="A1851" s="41">
        <v>40511</v>
      </c>
      <c r="B1851" s="42">
        <v>0.03</v>
      </c>
    </row>
    <row r="1852" spans="1:2" ht="16.149999999999999" customHeight="1" x14ac:dyDescent="0.25">
      <c r="A1852" s="43">
        <v>40508</v>
      </c>
      <c r="B1852" s="44">
        <v>0.03</v>
      </c>
    </row>
    <row r="1853" spans="1:2" ht="16.149999999999999" customHeight="1" x14ac:dyDescent="0.25">
      <c r="A1853" s="41">
        <v>40507</v>
      </c>
      <c r="B1853" s="42">
        <v>0.03</v>
      </c>
    </row>
    <row r="1854" spans="1:2" ht="16.149999999999999" customHeight="1" x14ac:dyDescent="0.25">
      <c r="A1854" s="43">
        <v>40506</v>
      </c>
      <c r="B1854" s="44">
        <v>0.03</v>
      </c>
    </row>
    <row r="1855" spans="1:2" ht="16.149999999999999" customHeight="1" x14ac:dyDescent="0.25">
      <c r="A1855" s="41">
        <v>40505</v>
      </c>
      <c r="B1855" s="42">
        <v>0.03</v>
      </c>
    </row>
    <row r="1856" spans="1:2" ht="16.149999999999999" customHeight="1" x14ac:dyDescent="0.25">
      <c r="A1856" s="43">
        <v>40504</v>
      </c>
      <c r="B1856" s="44">
        <v>0.03</v>
      </c>
    </row>
    <row r="1857" spans="1:2" ht="16.149999999999999" customHeight="1" x14ac:dyDescent="0.25">
      <c r="A1857" s="41">
        <v>40501</v>
      </c>
      <c r="B1857" s="42">
        <v>0.03</v>
      </c>
    </row>
    <row r="1858" spans="1:2" ht="16.149999999999999" customHeight="1" x14ac:dyDescent="0.25">
      <c r="A1858" s="43">
        <v>40500</v>
      </c>
      <c r="B1858" s="44">
        <v>0.03</v>
      </c>
    </row>
    <row r="1859" spans="1:2" ht="16.149999999999999" customHeight="1" x14ac:dyDescent="0.25">
      <c r="A1859" s="41">
        <v>40499</v>
      </c>
      <c r="B1859" s="42">
        <v>0.03</v>
      </c>
    </row>
    <row r="1860" spans="1:2" ht="16.149999999999999" customHeight="1" x14ac:dyDescent="0.25">
      <c r="A1860" s="43">
        <v>40498</v>
      </c>
      <c r="B1860" s="44">
        <v>0.03</v>
      </c>
    </row>
    <row r="1861" spans="1:2" ht="16.149999999999999" customHeight="1" x14ac:dyDescent="0.25">
      <c r="A1861" s="41">
        <v>40494</v>
      </c>
      <c r="B1861" s="42">
        <v>0.03</v>
      </c>
    </row>
    <row r="1862" spans="1:2" ht="16.149999999999999" customHeight="1" x14ac:dyDescent="0.25">
      <c r="A1862" s="43">
        <v>40493</v>
      </c>
      <c r="B1862" s="44">
        <v>0.03</v>
      </c>
    </row>
    <row r="1863" spans="1:2" ht="16.149999999999999" customHeight="1" x14ac:dyDescent="0.25">
      <c r="A1863" s="41">
        <v>40492</v>
      </c>
      <c r="B1863" s="42">
        <v>0.03</v>
      </c>
    </row>
    <row r="1864" spans="1:2" ht="16.149999999999999" customHeight="1" x14ac:dyDescent="0.25">
      <c r="A1864" s="43">
        <v>40491</v>
      </c>
      <c r="B1864" s="44">
        <v>0.03</v>
      </c>
    </row>
    <row r="1865" spans="1:2" ht="16.149999999999999" customHeight="1" x14ac:dyDescent="0.25">
      <c r="A1865" s="41">
        <v>40490</v>
      </c>
      <c r="B1865" s="42">
        <v>0.03</v>
      </c>
    </row>
    <row r="1866" spans="1:2" ht="16.149999999999999" customHeight="1" x14ac:dyDescent="0.25">
      <c r="A1866" s="43">
        <v>40487</v>
      </c>
      <c r="B1866" s="44">
        <v>0.03</v>
      </c>
    </row>
    <row r="1867" spans="1:2" ht="16.149999999999999" customHeight="1" x14ac:dyDescent="0.25">
      <c r="A1867" s="41">
        <v>40486</v>
      </c>
      <c r="B1867" s="42">
        <v>0.03</v>
      </c>
    </row>
    <row r="1868" spans="1:2" ht="16.149999999999999" customHeight="1" x14ac:dyDescent="0.25">
      <c r="A1868" s="43">
        <v>40485</v>
      </c>
      <c r="B1868" s="44">
        <v>0.03</v>
      </c>
    </row>
    <row r="1869" spans="1:2" ht="16.149999999999999" customHeight="1" x14ac:dyDescent="0.25">
      <c r="A1869" s="41">
        <v>40484</v>
      </c>
      <c r="B1869" s="42">
        <v>0.03</v>
      </c>
    </row>
    <row r="1870" spans="1:2" ht="16.149999999999999" customHeight="1" x14ac:dyDescent="0.25">
      <c r="A1870" s="43">
        <v>40480</v>
      </c>
      <c r="B1870" s="44">
        <v>0.03</v>
      </c>
    </row>
    <row r="1871" spans="1:2" ht="16.149999999999999" customHeight="1" x14ac:dyDescent="0.25">
      <c r="A1871" s="41">
        <v>40479</v>
      </c>
      <c r="B1871" s="42">
        <v>0.03</v>
      </c>
    </row>
    <row r="1872" spans="1:2" ht="16.149999999999999" customHeight="1" x14ac:dyDescent="0.25">
      <c r="A1872" s="43">
        <v>40478</v>
      </c>
      <c r="B1872" s="44">
        <v>0.03</v>
      </c>
    </row>
    <row r="1873" spans="1:2" ht="16.149999999999999" customHeight="1" x14ac:dyDescent="0.25">
      <c r="A1873" s="41">
        <v>40477</v>
      </c>
      <c r="B1873" s="42">
        <v>0.03</v>
      </c>
    </row>
    <row r="1874" spans="1:2" ht="16.149999999999999" customHeight="1" x14ac:dyDescent="0.25">
      <c r="A1874" s="43">
        <v>40476</v>
      </c>
      <c r="B1874" s="44">
        <v>0.03</v>
      </c>
    </row>
    <row r="1875" spans="1:2" ht="16.149999999999999" customHeight="1" x14ac:dyDescent="0.25">
      <c r="A1875" s="41">
        <v>40473</v>
      </c>
      <c r="B1875" s="42">
        <v>0.03</v>
      </c>
    </row>
    <row r="1876" spans="1:2" ht="16.149999999999999" customHeight="1" x14ac:dyDescent="0.25">
      <c r="A1876" s="43">
        <v>40472</v>
      </c>
      <c r="B1876" s="44">
        <v>0.03</v>
      </c>
    </row>
    <row r="1877" spans="1:2" ht="16.149999999999999" customHeight="1" x14ac:dyDescent="0.25">
      <c r="A1877" s="41">
        <v>40471</v>
      </c>
      <c r="B1877" s="42">
        <v>0.03</v>
      </c>
    </row>
    <row r="1878" spans="1:2" ht="16.149999999999999" customHeight="1" x14ac:dyDescent="0.25">
      <c r="A1878" s="43">
        <v>40470</v>
      </c>
      <c r="B1878" s="44">
        <v>0.03</v>
      </c>
    </row>
    <row r="1879" spans="1:2" ht="16.149999999999999" customHeight="1" x14ac:dyDescent="0.25">
      <c r="A1879" s="41">
        <v>40466</v>
      </c>
      <c r="B1879" s="42">
        <v>0.03</v>
      </c>
    </row>
    <row r="1880" spans="1:2" ht="16.149999999999999" customHeight="1" x14ac:dyDescent="0.25">
      <c r="A1880" s="43">
        <v>40465</v>
      </c>
      <c r="B1880" s="44">
        <v>0.03</v>
      </c>
    </row>
    <row r="1881" spans="1:2" ht="16.149999999999999" customHeight="1" x14ac:dyDescent="0.25">
      <c r="A1881" s="41">
        <v>40464</v>
      </c>
      <c r="B1881" s="42">
        <v>0.03</v>
      </c>
    </row>
    <row r="1882" spans="1:2" ht="16.149999999999999" customHeight="1" x14ac:dyDescent="0.25">
      <c r="A1882" s="43">
        <v>40463</v>
      </c>
      <c r="B1882" s="44">
        <v>0.03</v>
      </c>
    </row>
    <row r="1883" spans="1:2" ht="16.149999999999999" customHeight="1" x14ac:dyDescent="0.25">
      <c r="A1883" s="41">
        <v>40462</v>
      </c>
      <c r="B1883" s="42">
        <v>0.03</v>
      </c>
    </row>
    <row r="1884" spans="1:2" ht="16.149999999999999" customHeight="1" x14ac:dyDescent="0.25">
      <c r="A1884" s="43">
        <v>40459</v>
      </c>
      <c r="B1884" s="44">
        <v>0.03</v>
      </c>
    </row>
    <row r="1885" spans="1:2" ht="16.149999999999999" customHeight="1" x14ac:dyDescent="0.25">
      <c r="A1885" s="41">
        <v>40458</v>
      </c>
      <c r="B1885" s="42">
        <v>0.03</v>
      </c>
    </row>
    <row r="1886" spans="1:2" ht="16.149999999999999" customHeight="1" x14ac:dyDescent="0.25">
      <c r="A1886" s="43">
        <v>40457</v>
      </c>
      <c r="B1886" s="44">
        <v>0.03</v>
      </c>
    </row>
    <row r="1887" spans="1:2" ht="16.149999999999999" customHeight="1" x14ac:dyDescent="0.25">
      <c r="A1887" s="41">
        <v>40456</v>
      </c>
      <c r="B1887" s="42">
        <v>0.03</v>
      </c>
    </row>
    <row r="1888" spans="1:2" ht="16.149999999999999" customHeight="1" x14ac:dyDescent="0.25">
      <c r="A1888" s="43">
        <v>40455</v>
      </c>
      <c r="B1888" s="44">
        <v>0.03</v>
      </c>
    </row>
    <row r="1889" spans="1:2" ht="16.149999999999999" customHeight="1" x14ac:dyDescent="0.25">
      <c r="A1889" s="41">
        <v>40452</v>
      </c>
      <c r="B1889" s="42">
        <v>0.03</v>
      </c>
    </row>
    <row r="1890" spans="1:2" ht="16.149999999999999" customHeight="1" x14ac:dyDescent="0.25">
      <c r="A1890" s="43">
        <v>40451</v>
      </c>
      <c r="B1890" s="44">
        <v>0.03</v>
      </c>
    </row>
    <row r="1891" spans="1:2" ht="16.149999999999999" customHeight="1" x14ac:dyDescent="0.25">
      <c r="A1891" s="41">
        <v>40450</v>
      </c>
      <c r="B1891" s="42">
        <v>0.03</v>
      </c>
    </row>
    <row r="1892" spans="1:2" ht="16.149999999999999" customHeight="1" x14ac:dyDescent="0.25">
      <c r="A1892" s="43">
        <v>40449</v>
      </c>
      <c r="B1892" s="44">
        <v>0.03</v>
      </c>
    </row>
    <row r="1893" spans="1:2" ht="16.149999999999999" customHeight="1" x14ac:dyDescent="0.25">
      <c r="A1893" s="41">
        <v>40448</v>
      </c>
      <c r="B1893" s="42">
        <v>0.03</v>
      </c>
    </row>
    <row r="1894" spans="1:2" ht="16.149999999999999" customHeight="1" x14ac:dyDescent="0.25">
      <c r="A1894" s="43">
        <v>40445</v>
      </c>
      <c r="B1894" s="44">
        <v>0.03</v>
      </c>
    </row>
    <row r="1895" spans="1:2" ht="16.149999999999999" customHeight="1" x14ac:dyDescent="0.25">
      <c r="A1895" s="41">
        <v>40444</v>
      </c>
      <c r="B1895" s="42">
        <v>0.03</v>
      </c>
    </row>
    <row r="1896" spans="1:2" ht="16.149999999999999" customHeight="1" x14ac:dyDescent="0.25">
      <c r="A1896" s="43">
        <v>40443</v>
      </c>
      <c r="B1896" s="44">
        <v>0.03</v>
      </c>
    </row>
    <row r="1897" spans="1:2" ht="16.149999999999999" customHeight="1" x14ac:dyDescent="0.25">
      <c r="A1897" s="41">
        <v>40442</v>
      </c>
      <c r="B1897" s="42">
        <v>0.03</v>
      </c>
    </row>
    <row r="1898" spans="1:2" ht="16.149999999999999" customHeight="1" x14ac:dyDescent="0.25">
      <c r="A1898" s="43">
        <v>40441</v>
      </c>
      <c r="B1898" s="44">
        <v>0.03</v>
      </c>
    </row>
    <row r="1899" spans="1:2" ht="16.149999999999999" customHeight="1" x14ac:dyDescent="0.25">
      <c r="A1899" s="41">
        <v>40438</v>
      </c>
      <c r="B1899" s="42">
        <v>0.03</v>
      </c>
    </row>
    <row r="1900" spans="1:2" ht="16.149999999999999" customHeight="1" x14ac:dyDescent="0.25">
      <c r="A1900" s="43">
        <v>40437</v>
      </c>
      <c r="B1900" s="44">
        <v>0.03</v>
      </c>
    </row>
    <row r="1901" spans="1:2" ht="16.149999999999999" customHeight="1" x14ac:dyDescent="0.25">
      <c r="A1901" s="41">
        <v>40436</v>
      </c>
      <c r="B1901" s="42">
        <v>0.03</v>
      </c>
    </row>
    <row r="1902" spans="1:2" ht="16.149999999999999" customHeight="1" x14ac:dyDescent="0.25">
      <c r="A1902" s="43">
        <v>40435</v>
      </c>
      <c r="B1902" s="44">
        <v>0.03</v>
      </c>
    </row>
    <row r="1903" spans="1:2" ht="16.149999999999999" customHeight="1" x14ac:dyDescent="0.25">
      <c r="A1903" s="41">
        <v>40434</v>
      </c>
      <c r="B1903" s="42">
        <v>0.03</v>
      </c>
    </row>
    <row r="1904" spans="1:2" ht="16.149999999999999" customHeight="1" x14ac:dyDescent="0.25">
      <c r="A1904" s="43">
        <v>40431</v>
      </c>
      <c r="B1904" s="44">
        <v>0.03</v>
      </c>
    </row>
    <row r="1905" spans="1:2" ht="16.149999999999999" customHeight="1" x14ac:dyDescent="0.25">
      <c r="A1905" s="41">
        <v>40430</v>
      </c>
      <c r="B1905" s="42">
        <v>0.03</v>
      </c>
    </row>
    <row r="1906" spans="1:2" ht="16.149999999999999" customHeight="1" x14ac:dyDescent="0.25">
      <c r="A1906" s="43">
        <v>40429</v>
      </c>
      <c r="B1906" s="44">
        <v>0.03</v>
      </c>
    </row>
    <row r="1907" spans="1:2" ht="16.149999999999999" customHeight="1" x14ac:dyDescent="0.25">
      <c r="A1907" s="41">
        <v>40428</v>
      </c>
      <c r="B1907" s="42">
        <v>0.03</v>
      </c>
    </row>
    <row r="1908" spans="1:2" ht="16.149999999999999" customHeight="1" x14ac:dyDescent="0.25">
      <c r="A1908" s="43">
        <v>40427</v>
      </c>
      <c r="B1908" s="44">
        <v>0.03</v>
      </c>
    </row>
    <row r="1909" spans="1:2" ht="16.149999999999999" customHeight="1" x14ac:dyDescent="0.25">
      <c r="A1909" s="41">
        <v>40424</v>
      </c>
      <c r="B1909" s="42">
        <v>0.03</v>
      </c>
    </row>
    <row r="1910" spans="1:2" ht="16.149999999999999" customHeight="1" x14ac:dyDescent="0.25">
      <c r="A1910" s="43">
        <v>40423</v>
      </c>
      <c r="B1910" s="44">
        <v>0.03</v>
      </c>
    </row>
    <row r="1911" spans="1:2" ht="16.149999999999999" customHeight="1" x14ac:dyDescent="0.25">
      <c r="A1911" s="41">
        <v>40422</v>
      </c>
      <c r="B1911" s="42">
        <v>0.03</v>
      </c>
    </row>
    <row r="1912" spans="1:2" ht="16.149999999999999" customHeight="1" x14ac:dyDescent="0.25">
      <c r="A1912" s="43">
        <v>40421</v>
      </c>
      <c r="B1912" s="44">
        <v>0.03</v>
      </c>
    </row>
    <row r="1913" spans="1:2" ht="16.149999999999999" customHeight="1" x14ac:dyDescent="0.25">
      <c r="A1913" s="41">
        <v>40420</v>
      </c>
      <c r="B1913" s="42">
        <v>0.03</v>
      </c>
    </row>
    <row r="1914" spans="1:2" ht="16.149999999999999" customHeight="1" x14ac:dyDescent="0.25">
      <c r="A1914" s="43">
        <v>40417</v>
      </c>
      <c r="B1914" s="44">
        <v>0.03</v>
      </c>
    </row>
    <row r="1915" spans="1:2" ht="16.149999999999999" customHeight="1" x14ac:dyDescent="0.25">
      <c r="A1915" s="41">
        <v>40416</v>
      </c>
      <c r="B1915" s="42">
        <v>0.03</v>
      </c>
    </row>
    <row r="1916" spans="1:2" ht="16.149999999999999" customHeight="1" x14ac:dyDescent="0.25">
      <c r="A1916" s="43">
        <v>40415</v>
      </c>
      <c r="B1916" s="44">
        <v>0.03</v>
      </c>
    </row>
    <row r="1917" spans="1:2" ht="16.149999999999999" customHeight="1" x14ac:dyDescent="0.25">
      <c r="A1917" s="41">
        <v>40414</v>
      </c>
      <c r="B1917" s="42">
        <v>0.03</v>
      </c>
    </row>
    <row r="1918" spans="1:2" ht="16.149999999999999" customHeight="1" x14ac:dyDescent="0.25">
      <c r="A1918" s="43">
        <v>40413</v>
      </c>
      <c r="B1918" s="44">
        <v>0.03</v>
      </c>
    </row>
    <row r="1919" spans="1:2" ht="16.149999999999999" customHeight="1" x14ac:dyDescent="0.25">
      <c r="A1919" s="41">
        <v>40410</v>
      </c>
      <c r="B1919" s="42">
        <v>0.03</v>
      </c>
    </row>
    <row r="1920" spans="1:2" ht="16.149999999999999" customHeight="1" x14ac:dyDescent="0.25">
      <c r="A1920" s="43">
        <v>40409</v>
      </c>
      <c r="B1920" s="44">
        <v>0.03</v>
      </c>
    </row>
    <row r="1921" spans="1:2" ht="16.149999999999999" customHeight="1" x14ac:dyDescent="0.25">
      <c r="A1921" s="41">
        <v>40408</v>
      </c>
      <c r="B1921" s="42">
        <v>0.03</v>
      </c>
    </row>
    <row r="1922" spans="1:2" ht="16.149999999999999" customHeight="1" x14ac:dyDescent="0.25">
      <c r="A1922" s="43">
        <v>40407</v>
      </c>
      <c r="B1922" s="44">
        <v>0.03</v>
      </c>
    </row>
    <row r="1923" spans="1:2" ht="16.149999999999999" customHeight="1" x14ac:dyDescent="0.25">
      <c r="A1923" s="41">
        <v>40403</v>
      </c>
      <c r="B1923" s="42">
        <v>0.03</v>
      </c>
    </row>
    <row r="1924" spans="1:2" ht="16.149999999999999" customHeight="1" x14ac:dyDescent="0.25">
      <c r="A1924" s="43">
        <v>40402</v>
      </c>
      <c r="B1924" s="44">
        <v>0.03</v>
      </c>
    </row>
    <row r="1925" spans="1:2" ht="16.149999999999999" customHeight="1" x14ac:dyDescent="0.25">
      <c r="A1925" s="41">
        <v>40401</v>
      </c>
      <c r="B1925" s="42">
        <v>0.03</v>
      </c>
    </row>
    <row r="1926" spans="1:2" ht="16.149999999999999" customHeight="1" x14ac:dyDescent="0.25">
      <c r="A1926" s="43">
        <v>40400</v>
      </c>
      <c r="B1926" s="44">
        <v>0.03</v>
      </c>
    </row>
    <row r="1927" spans="1:2" ht="16.149999999999999" customHeight="1" x14ac:dyDescent="0.25">
      <c r="A1927" s="41">
        <v>40399</v>
      </c>
      <c r="B1927" s="42">
        <v>0.03</v>
      </c>
    </row>
    <row r="1928" spans="1:2" ht="16.149999999999999" customHeight="1" x14ac:dyDescent="0.25">
      <c r="A1928" s="43">
        <v>40396</v>
      </c>
      <c r="B1928" s="44">
        <v>0.03</v>
      </c>
    </row>
    <row r="1929" spans="1:2" ht="16.149999999999999" customHeight="1" x14ac:dyDescent="0.25">
      <c r="A1929" s="41">
        <v>40395</v>
      </c>
      <c r="B1929" s="42">
        <v>0.03</v>
      </c>
    </row>
    <row r="1930" spans="1:2" ht="16.149999999999999" customHeight="1" x14ac:dyDescent="0.25">
      <c r="A1930" s="43">
        <v>40394</v>
      </c>
      <c r="B1930" s="44">
        <v>0.03</v>
      </c>
    </row>
    <row r="1931" spans="1:2" ht="16.149999999999999" customHeight="1" x14ac:dyDescent="0.25">
      <c r="A1931" s="41">
        <v>40393</v>
      </c>
      <c r="B1931" s="42">
        <v>0.03</v>
      </c>
    </row>
    <row r="1932" spans="1:2" ht="16.149999999999999" customHeight="1" x14ac:dyDescent="0.25">
      <c r="A1932" s="43">
        <v>40392</v>
      </c>
      <c r="B1932" s="44">
        <v>0.03</v>
      </c>
    </row>
    <row r="1933" spans="1:2" ht="16.149999999999999" customHeight="1" x14ac:dyDescent="0.25">
      <c r="A1933" s="41">
        <v>40389</v>
      </c>
      <c r="B1933" s="42">
        <v>0.03</v>
      </c>
    </row>
    <row r="1934" spans="1:2" ht="16.149999999999999" customHeight="1" x14ac:dyDescent="0.25">
      <c r="A1934" s="43">
        <v>40388</v>
      </c>
      <c r="B1934" s="44">
        <v>0.03</v>
      </c>
    </row>
    <row r="1935" spans="1:2" ht="16.149999999999999" customHeight="1" x14ac:dyDescent="0.25">
      <c r="A1935" s="41">
        <v>40387</v>
      </c>
      <c r="B1935" s="42">
        <v>0.03</v>
      </c>
    </row>
    <row r="1936" spans="1:2" ht="16.149999999999999" customHeight="1" x14ac:dyDescent="0.25">
      <c r="A1936" s="43">
        <v>40386</v>
      </c>
      <c r="B1936" s="44">
        <v>0.03</v>
      </c>
    </row>
    <row r="1937" spans="1:2" ht="16.149999999999999" customHeight="1" x14ac:dyDescent="0.25">
      <c r="A1937" s="41">
        <v>40385</v>
      </c>
      <c r="B1937" s="42">
        <v>0.03</v>
      </c>
    </row>
    <row r="1938" spans="1:2" ht="16.149999999999999" customHeight="1" x14ac:dyDescent="0.25">
      <c r="A1938" s="43">
        <v>40382</v>
      </c>
      <c r="B1938" s="44">
        <v>0.03</v>
      </c>
    </row>
    <row r="1939" spans="1:2" ht="16.149999999999999" customHeight="1" x14ac:dyDescent="0.25">
      <c r="A1939" s="41">
        <v>40381</v>
      </c>
      <c r="B1939" s="42">
        <v>0.03</v>
      </c>
    </row>
    <row r="1940" spans="1:2" ht="16.149999999999999" customHeight="1" x14ac:dyDescent="0.25">
      <c r="A1940" s="43">
        <v>40380</v>
      </c>
      <c r="B1940" s="44">
        <v>0.03</v>
      </c>
    </row>
    <row r="1941" spans="1:2" ht="16.149999999999999" customHeight="1" x14ac:dyDescent="0.25">
      <c r="A1941" s="41">
        <v>40378</v>
      </c>
      <c r="B1941" s="42">
        <v>0.03</v>
      </c>
    </row>
    <row r="1942" spans="1:2" ht="16.149999999999999" customHeight="1" x14ac:dyDescent="0.25">
      <c r="A1942" s="43">
        <v>40375</v>
      </c>
      <c r="B1942" s="44">
        <v>0.03</v>
      </c>
    </row>
    <row r="1943" spans="1:2" ht="16.149999999999999" customHeight="1" x14ac:dyDescent="0.25">
      <c r="A1943" s="41">
        <v>40374</v>
      </c>
      <c r="B1943" s="42">
        <v>0.03</v>
      </c>
    </row>
    <row r="1944" spans="1:2" ht="16.149999999999999" customHeight="1" x14ac:dyDescent="0.25">
      <c r="A1944" s="43">
        <v>40373</v>
      </c>
      <c r="B1944" s="44">
        <v>0.03</v>
      </c>
    </row>
    <row r="1945" spans="1:2" ht="16.149999999999999" customHeight="1" x14ac:dyDescent="0.25">
      <c r="A1945" s="41">
        <v>40372</v>
      </c>
      <c r="B1945" s="42">
        <v>0.03</v>
      </c>
    </row>
    <row r="1946" spans="1:2" ht="16.149999999999999" customHeight="1" x14ac:dyDescent="0.25">
      <c r="A1946" s="43">
        <v>40371</v>
      </c>
      <c r="B1946" s="44">
        <v>0.03</v>
      </c>
    </row>
    <row r="1947" spans="1:2" ht="16.149999999999999" customHeight="1" x14ac:dyDescent="0.25">
      <c r="A1947" s="41">
        <v>40368</v>
      </c>
      <c r="B1947" s="42">
        <v>0.03</v>
      </c>
    </row>
    <row r="1948" spans="1:2" ht="16.149999999999999" customHeight="1" x14ac:dyDescent="0.25">
      <c r="A1948" s="43">
        <v>40367</v>
      </c>
      <c r="B1948" s="44">
        <v>0.03</v>
      </c>
    </row>
    <row r="1949" spans="1:2" ht="16.149999999999999" customHeight="1" x14ac:dyDescent="0.25">
      <c r="A1949" s="41">
        <v>40366</v>
      </c>
      <c r="B1949" s="42">
        <v>0.03</v>
      </c>
    </row>
    <row r="1950" spans="1:2" ht="16.149999999999999" customHeight="1" x14ac:dyDescent="0.25">
      <c r="A1950" s="43">
        <v>40365</v>
      </c>
      <c r="B1950" s="44">
        <v>0.03</v>
      </c>
    </row>
    <row r="1951" spans="1:2" ht="16.149999999999999" customHeight="1" x14ac:dyDescent="0.25">
      <c r="A1951" s="41">
        <v>40364</v>
      </c>
      <c r="B1951" s="42">
        <v>0.03</v>
      </c>
    </row>
    <row r="1952" spans="1:2" ht="16.149999999999999" customHeight="1" x14ac:dyDescent="0.25">
      <c r="A1952" s="43">
        <v>40361</v>
      </c>
      <c r="B1952" s="44">
        <v>0.03</v>
      </c>
    </row>
    <row r="1953" spans="1:2" ht="16.149999999999999" customHeight="1" x14ac:dyDescent="0.25">
      <c r="A1953" s="41">
        <v>40360</v>
      </c>
      <c r="B1953" s="42">
        <v>0.03</v>
      </c>
    </row>
    <row r="1954" spans="1:2" ht="16.149999999999999" customHeight="1" x14ac:dyDescent="0.25">
      <c r="A1954" s="43">
        <v>40359</v>
      </c>
      <c r="B1954" s="44">
        <v>0.03</v>
      </c>
    </row>
    <row r="1955" spans="1:2" ht="16.149999999999999" customHeight="1" x14ac:dyDescent="0.25">
      <c r="A1955" s="41">
        <v>40358</v>
      </c>
      <c r="B1955" s="42">
        <v>0.03</v>
      </c>
    </row>
    <row r="1956" spans="1:2" ht="16.149999999999999" customHeight="1" x14ac:dyDescent="0.25">
      <c r="A1956" s="43">
        <v>40357</v>
      </c>
      <c r="B1956" s="44">
        <v>0.03</v>
      </c>
    </row>
    <row r="1957" spans="1:2" ht="16.149999999999999" customHeight="1" x14ac:dyDescent="0.25">
      <c r="A1957" s="41">
        <v>40354</v>
      </c>
      <c r="B1957" s="42">
        <v>0.03</v>
      </c>
    </row>
    <row r="1958" spans="1:2" ht="16.149999999999999" customHeight="1" x14ac:dyDescent="0.25">
      <c r="A1958" s="43">
        <v>40353</v>
      </c>
      <c r="B1958" s="44">
        <v>0.03</v>
      </c>
    </row>
    <row r="1959" spans="1:2" ht="16.149999999999999" customHeight="1" x14ac:dyDescent="0.25">
      <c r="A1959" s="41">
        <v>40352</v>
      </c>
      <c r="B1959" s="42">
        <v>0.03</v>
      </c>
    </row>
    <row r="1960" spans="1:2" ht="16.149999999999999" customHeight="1" x14ac:dyDescent="0.25">
      <c r="A1960" s="43">
        <v>40351</v>
      </c>
      <c r="B1960" s="44">
        <v>0.03</v>
      </c>
    </row>
    <row r="1961" spans="1:2" ht="16.149999999999999" customHeight="1" x14ac:dyDescent="0.25">
      <c r="A1961" s="41">
        <v>40350</v>
      </c>
      <c r="B1961" s="42">
        <v>0.03</v>
      </c>
    </row>
    <row r="1962" spans="1:2" ht="16.149999999999999" customHeight="1" x14ac:dyDescent="0.25">
      <c r="A1962" s="43">
        <v>40347</v>
      </c>
      <c r="B1962" s="44">
        <v>0.03</v>
      </c>
    </row>
    <row r="1963" spans="1:2" ht="16.149999999999999" customHeight="1" x14ac:dyDescent="0.25">
      <c r="A1963" s="41">
        <v>40346</v>
      </c>
      <c r="B1963" s="42">
        <v>0.03</v>
      </c>
    </row>
    <row r="1964" spans="1:2" ht="16.149999999999999" customHeight="1" x14ac:dyDescent="0.25">
      <c r="A1964" s="43">
        <v>40345</v>
      </c>
      <c r="B1964" s="44">
        <v>0.03</v>
      </c>
    </row>
    <row r="1965" spans="1:2" ht="16.149999999999999" customHeight="1" x14ac:dyDescent="0.25">
      <c r="A1965" s="41">
        <v>40344</v>
      </c>
      <c r="B1965" s="42">
        <v>0.03</v>
      </c>
    </row>
    <row r="1966" spans="1:2" ht="16.149999999999999" customHeight="1" x14ac:dyDescent="0.25">
      <c r="A1966" s="43">
        <v>40340</v>
      </c>
      <c r="B1966" s="44">
        <v>0.03</v>
      </c>
    </row>
    <row r="1967" spans="1:2" ht="16.149999999999999" customHeight="1" x14ac:dyDescent="0.25">
      <c r="A1967" s="41">
        <v>40339</v>
      </c>
      <c r="B1967" s="42">
        <v>0.03</v>
      </c>
    </row>
    <row r="1968" spans="1:2" ht="16.149999999999999" customHeight="1" x14ac:dyDescent="0.25">
      <c r="A1968" s="43">
        <v>40338</v>
      </c>
      <c r="B1968" s="44">
        <v>0.03</v>
      </c>
    </row>
    <row r="1969" spans="1:2" ht="16.149999999999999" customHeight="1" x14ac:dyDescent="0.25">
      <c r="A1969" s="41">
        <v>40337</v>
      </c>
      <c r="B1969" s="42">
        <v>0.03</v>
      </c>
    </row>
    <row r="1970" spans="1:2" ht="16.149999999999999" customHeight="1" x14ac:dyDescent="0.25">
      <c r="A1970" s="43">
        <v>40333</v>
      </c>
      <c r="B1970" s="44">
        <v>0.03</v>
      </c>
    </row>
    <row r="1971" spans="1:2" ht="16.149999999999999" customHeight="1" x14ac:dyDescent="0.25">
      <c r="A1971" s="41">
        <v>40332</v>
      </c>
      <c r="B1971" s="42">
        <v>0.03</v>
      </c>
    </row>
    <row r="1972" spans="1:2" ht="16.149999999999999" customHeight="1" x14ac:dyDescent="0.25">
      <c r="A1972" s="43">
        <v>40331</v>
      </c>
      <c r="B1972" s="44">
        <v>0.03</v>
      </c>
    </row>
    <row r="1973" spans="1:2" ht="16.149999999999999" customHeight="1" x14ac:dyDescent="0.25">
      <c r="A1973" s="41">
        <v>40330</v>
      </c>
      <c r="B1973" s="42">
        <v>0.03</v>
      </c>
    </row>
    <row r="1974" spans="1:2" ht="16.149999999999999" customHeight="1" x14ac:dyDescent="0.25">
      <c r="A1974" s="43">
        <v>40329</v>
      </c>
      <c r="B1974" s="44">
        <v>0.03</v>
      </c>
    </row>
    <row r="1975" spans="1:2" ht="16.149999999999999" customHeight="1" x14ac:dyDescent="0.25">
      <c r="A1975" s="41">
        <v>40326</v>
      </c>
      <c r="B1975" s="42">
        <v>0.03</v>
      </c>
    </row>
    <row r="1976" spans="1:2" ht="16.149999999999999" customHeight="1" x14ac:dyDescent="0.25">
      <c r="A1976" s="43">
        <v>40325</v>
      </c>
      <c r="B1976" s="44">
        <v>0.03</v>
      </c>
    </row>
    <row r="1977" spans="1:2" ht="16.149999999999999" customHeight="1" x14ac:dyDescent="0.25">
      <c r="A1977" s="41">
        <v>40324</v>
      </c>
      <c r="B1977" s="42">
        <v>0.03</v>
      </c>
    </row>
    <row r="1978" spans="1:2" ht="16.149999999999999" customHeight="1" x14ac:dyDescent="0.25">
      <c r="A1978" s="43">
        <v>40323</v>
      </c>
      <c r="B1978" s="44">
        <v>0.03</v>
      </c>
    </row>
    <row r="1979" spans="1:2" ht="16.149999999999999" customHeight="1" x14ac:dyDescent="0.25">
      <c r="A1979" s="41">
        <v>40322</v>
      </c>
      <c r="B1979" s="42">
        <v>0.03</v>
      </c>
    </row>
    <row r="1980" spans="1:2" ht="16.149999999999999" customHeight="1" x14ac:dyDescent="0.25">
      <c r="A1980" s="43">
        <v>40319</v>
      </c>
      <c r="B1980" s="44">
        <v>0.03</v>
      </c>
    </row>
    <row r="1981" spans="1:2" ht="16.149999999999999" customHeight="1" x14ac:dyDescent="0.25">
      <c r="A1981" s="41">
        <v>40318</v>
      </c>
      <c r="B1981" s="42">
        <v>0.03</v>
      </c>
    </row>
    <row r="1982" spans="1:2" ht="16.149999999999999" customHeight="1" x14ac:dyDescent="0.25">
      <c r="A1982" s="43">
        <v>40317</v>
      </c>
      <c r="B1982" s="44">
        <v>0.03</v>
      </c>
    </row>
    <row r="1983" spans="1:2" ht="16.149999999999999" customHeight="1" x14ac:dyDescent="0.25">
      <c r="A1983" s="41">
        <v>40316</v>
      </c>
      <c r="B1983" s="42">
        <v>0.03</v>
      </c>
    </row>
    <row r="1984" spans="1:2" ht="16.149999999999999" customHeight="1" x14ac:dyDescent="0.25">
      <c r="A1984" s="43">
        <v>40312</v>
      </c>
      <c r="B1984" s="44">
        <v>0.03</v>
      </c>
    </row>
    <row r="1985" spans="1:2" ht="16.149999999999999" customHeight="1" x14ac:dyDescent="0.25">
      <c r="A1985" s="41">
        <v>40311</v>
      </c>
      <c r="B1985" s="42">
        <v>0.03</v>
      </c>
    </row>
    <row r="1986" spans="1:2" ht="16.149999999999999" customHeight="1" x14ac:dyDescent="0.25">
      <c r="A1986" s="43">
        <v>40310</v>
      </c>
      <c r="B1986" s="44">
        <v>0.03</v>
      </c>
    </row>
    <row r="1987" spans="1:2" ht="16.149999999999999" customHeight="1" x14ac:dyDescent="0.25">
      <c r="A1987" s="41">
        <v>40309</v>
      </c>
      <c r="B1987" s="42">
        <v>0.03</v>
      </c>
    </row>
    <row r="1988" spans="1:2" ht="16.149999999999999" customHeight="1" x14ac:dyDescent="0.25">
      <c r="A1988" s="43">
        <v>40308</v>
      </c>
      <c r="B1988" s="44">
        <v>0.03</v>
      </c>
    </row>
    <row r="1989" spans="1:2" ht="16.149999999999999" customHeight="1" x14ac:dyDescent="0.25">
      <c r="A1989" s="41">
        <v>40305</v>
      </c>
      <c r="B1989" s="42">
        <v>0.03</v>
      </c>
    </row>
    <row r="1990" spans="1:2" ht="16.149999999999999" customHeight="1" x14ac:dyDescent="0.25">
      <c r="A1990" s="43">
        <v>40304</v>
      </c>
      <c r="B1990" s="44">
        <v>0.03</v>
      </c>
    </row>
    <row r="1991" spans="1:2" ht="16.149999999999999" customHeight="1" x14ac:dyDescent="0.25">
      <c r="A1991" s="41">
        <v>40303</v>
      </c>
      <c r="B1991" s="42">
        <v>0.03</v>
      </c>
    </row>
    <row r="1992" spans="1:2" ht="16.149999999999999" customHeight="1" x14ac:dyDescent="0.25">
      <c r="A1992" s="43">
        <v>40302</v>
      </c>
      <c r="B1992" s="44">
        <v>0.03</v>
      </c>
    </row>
    <row r="1993" spans="1:2" ht="16.149999999999999" customHeight="1" x14ac:dyDescent="0.25">
      <c r="A1993" s="41">
        <v>40301</v>
      </c>
      <c r="B1993" s="42">
        <v>0.03</v>
      </c>
    </row>
    <row r="1994" spans="1:2" ht="16.149999999999999" customHeight="1" x14ac:dyDescent="0.25">
      <c r="A1994" s="43">
        <v>40298</v>
      </c>
      <c r="B1994" s="44">
        <v>3.5000000000000003E-2</v>
      </c>
    </row>
    <row r="1995" spans="1:2" ht="16.149999999999999" customHeight="1" x14ac:dyDescent="0.25">
      <c r="A1995" s="41">
        <v>40297</v>
      </c>
      <c r="B1995" s="42">
        <v>3.5000000000000003E-2</v>
      </c>
    </row>
    <row r="1996" spans="1:2" ht="16.149999999999999" customHeight="1" x14ac:dyDescent="0.25">
      <c r="A1996" s="43">
        <v>40296</v>
      </c>
      <c r="B1996" s="44">
        <v>3.5000000000000003E-2</v>
      </c>
    </row>
    <row r="1997" spans="1:2" ht="16.149999999999999" customHeight="1" x14ac:dyDescent="0.25">
      <c r="A1997" s="41">
        <v>40295</v>
      </c>
      <c r="B1997" s="42">
        <v>3.5000000000000003E-2</v>
      </c>
    </row>
    <row r="1998" spans="1:2" ht="16.149999999999999" customHeight="1" x14ac:dyDescent="0.25">
      <c r="A1998" s="43">
        <v>40294</v>
      </c>
      <c r="B1998" s="44">
        <v>3.5000000000000003E-2</v>
      </c>
    </row>
    <row r="1999" spans="1:2" ht="16.149999999999999" customHeight="1" x14ac:dyDescent="0.25">
      <c r="A1999" s="41">
        <v>40291</v>
      </c>
      <c r="B1999" s="42">
        <v>3.5000000000000003E-2</v>
      </c>
    </row>
    <row r="2000" spans="1:2" ht="16.149999999999999" customHeight="1" x14ac:dyDescent="0.25">
      <c r="A2000" s="43">
        <v>40290</v>
      </c>
      <c r="B2000" s="44">
        <v>3.5000000000000003E-2</v>
      </c>
    </row>
    <row r="2001" spans="1:2" ht="16.149999999999999" customHeight="1" x14ac:dyDescent="0.25">
      <c r="A2001" s="41">
        <v>40289</v>
      </c>
      <c r="B2001" s="42">
        <v>3.5000000000000003E-2</v>
      </c>
    </row>
    <row r="2002" spans="1:2" ht="16.149999999999999" customHeight="1" x14ac:dyDescent="0.25">
      <c r="A2002" s="43">
        <v>40288</v>
      </c>
      <c r="B2002" s="44">
        <v>3.5000000000000003E-2</v>
      </c>
    </row>
    <row r="2003" spans="1:2" ht="16.149999999999999" customHeight="1" x14ac:dyDescent="0.25">
      <c r="A2003" s="41">
        <v>40287</v>
      </c>
      <c r="B2003" s="42">
        <v>3.5000000000000003E-2</v>
      </c>
    </row>
    <row r="2004" spans="1:2" ht="16.149999999999999" customHeight="1" x14ac:dyDescent="0.25">
      <c r="A2004" s="43">
        <v>40284</v>
      </c>
      <c r="B2004" s="44">
        <v>3.5000000000000003E-2</v>
      </c>
    </row>
    <row r="2005" spans="1:2" ht="16.149999999999999" customHeight="1" x14ac:dyDescent="0.25">
      <c r="A2005" s="41">
        <v>40283</v>
      </c>
      <c r="B2005" s="42">
        <v>3.5000000000000003E-2</v>
      </c>
    </row>
    <row r="2006" spans="1:2" ht="16.149999999999999" customHeight="1" x14ac:dyDescent="0.25">
      <c r="A2006" s="43">
        <v>40282</v>
      </c>
      <c r="B2006" s="44">
        <v>3.5000000000000003E-2</v>
      </c>
    </row>
    <row r="2007" spans="1:2" ht="16.149999999999999" customHeight="1" x14ac:dyDescent="0.25">
      <c r="A2007" s="41">
        <v>40281</v>
      </c>
      <c r="B2007" s="42">
        <v>3.5000000000000003E-2</v>
      </c>
    </row>
    <row r="2008" spans="1:2" ht="16.149999999999999" customHeight="1" x14ac:dyDescent="0.25">
      <c r="A2008" s="43">
        <v>40280</v>
      </c>
      <c r="B2008" s="44">
        <v>3.5000000000000003E-2</v>
      </c>
    </row>
    <row r="2009" spans="1:2" ht="16.149999999999999" customHeight="1" x14ac:dyDescent="0.25">
      <c r="A2009" s="41">
        <v>40277</v>
      </c>
      <c r="B2009" s="42">
        <v>3.5000000000000003E-2</v>
      </c>
    </row>
    <row r="2010" spans="1:2" ht="16.149999999999999" customHeight="1" x14ac:dyDescent="0.25">
      <c r="A2010" s="43">
        <v>40276</v>
      </c>
      <c r="B2010" s="44">
        <v>3.5000000000000003E-2</v>
      </c>
    </row>
    <row r="2011" spans="1:2" ht="16.149999999999999" customHeight="1" x14ac:dyDescent="0.25">
      <c r="A2011" s="41">
        <v>40275</v>
      </c>
      <c r="B2011" s="42">
        <v>3.5000000000000003E-2</v>
      </c>
    </row>
    <row r="2012" spans="1:2" ht="16.149999999999999" customHeight="1" x14ac:dyDescent="0.25">
      <c r="A2012" s="43">
        <v>40274</v>
      </c>
      <c r="B2012" s="44">
        <v>3.5000000000000003E-2</v>
      </c>
    </row>
    <row r="2013" spans="1:2" ht="16.149999999999999" customHeight="1" x14ac:dyDescent="0.25">
      <c r="A2013" s="41">
        <v>40273</v>
      </c>
      <c r="B2013" s="42">
        <v>3.5000000000000003E-2</v>
      </c>
    </row>
    <row r="2014" spans="1:2" ht="16.149999999999999" customHeight="1" x14ac:dyDescent="0.25">
      <c r="A2014" s="43">
        <v>40268</v>
      </c>
      <c r="B2014" s="44">
        <v>3.5000000000000003E-2</v>
      </c>
    </row>
    <row r="2015" spans="1:2" ht="16.149999999999999" customHeight="1" x14ac:dyDescent="0.25">
      <c r="A2015" s="41">
        <v>40267</v>
      </c>
      <c r="B2015" s="42">
        <v>3.5000000000000003E-2</v>
      </c>
    </row>
    <row r="2016" spans="1:2" ht="16.149999999999999" customHeight="1" x14ac:dyDescent="0.25">
      <c r="A2016" s="43">
        <v>40266</v>
      </c>
      <c r="B2016" s="44">
        <v>3.5000000000000003E-2</v>
      </c>
    </row>
    <row r="2017" spans="1:2" ht="16.149999999999999" customHeight="1" x14ac:dyDescent="0.25">
      <c r="A2017" s="41">
        <v>40263</v>
      </c>
      <c r="B2017" s="42">
        <v>3.5000000000000003E-2</v>
      </c>
    </row>
    <row r="2018" spans="1:2" ht="16.149999999999999" customHeight="1" x14ac:dyDescent="0.25">
      <c r="A2018" s="43">
        <v>40262</v>
      </c>
      <c r="B2018" s="44">
        <v>3.5000000000000003E-2</v>
      </c>
    </row>
    <row r="2019" spans="1:2" ht="16.149999999999999" customHeight="1" x14ac:dyDescent="0.25">
      <c r="A2019" s="41">
        <v>40261</v>
      </c>
      <c r="B2019" s="42">
        <v>3.5000000000000003E-2</v>
      </c>
    </row>
    <row r="2020" spans="1:2" ht="16.149999999999999" customHeight="1" x14ac:dyDescent="0.25">
      <c r="A2020" s="43">
        <v>40260</v>
      </c>
      <c r="B2020" s="44">
        <v>3.5000000000000003E-2</v>
      </c>
    </row>
    <row r="2021" spans="1:2" ht="16.149999999999999" customHeight="1" x14ac:dyDescent="0.25">
      <c r="A2021" s="41">
        <v>40256</v>
      </c>
      <c r="B2021" s="42">
        <v>3.5000000000000003E-2</v>
      </c>
    </row>
    <row r="2022" spans="1:2" ht="16.149999999999999" customHeight="1" x14ac:dyDescent="0.25">
      <c r="A2022" s="43">
        <v>40255</v>
      </c>
      <c r="B2022" s="44">
        <v>3.5000000000000003E-2</v>
      </c>
    </row>
    <row r="2023" spans="1:2" ht="16.149999999999999" customHeight="1" x14ac:dyDescent="0.25">
      <c r="A2023" s="41">
        <v>40254</v>
      </c>
      <c r="B2023" s="42">
        <v>3.5000000000000003E-2</v>
      </c>
    </row>
    <row r="2024" spans="1:2" ht="16.149999999999999" customHeight="1" x14ac:dyDescent="0.25">
      <c r="A2024" s="43">
        <v>40253</v>
      </c>
      <c r="B2024" s="44">
        <v>3.5000000000000003E-2</v>
      </c>
    </row>
    <row r="2025" spans="1:2" ht="16.149999999999999" customHeight="1" x14ac:dyDescent="0.25">
      <c r="A2025" s="41">
        <v>40252</v>
      </c>
      <c r="B2025" s="42">
        <v>3.5000000000000003E-2</v>
      </c>
    </row>
    <row r="2026" spans="1:2" ht="16.149999999999999" customHeight="1" x14ac:dyDescent="0.25">
      <c r="A2026" s="43">
        <v>40249</v>
      </c>
      <c r="B2026" s="44">
        <v>3.5000000000000003E-2</v>
      </c>
    </row>
    <row r="2027" spans="1:2" ht="16.149999999999999" customHeight="1" x14ac:dyDescent="0.25">
      <c r="A2027" s="41">
        <v>40248</v>
      </c>
      <c r="B2027" s="42">
        <v>3.5000000000000003E-2</v>
      </c>
    </row>
    <row r="2028" spans="1:2" ht="16.149999999999999" customHeight="1" x14ac:dyDescent="0.25">
      <c r="A2028" s="43">
        <v>40247</v>
      </c>
      <c r="B2028" s="44">
        <v>3.5000000000000003E-2</v>
      </c>
    </row>
    <row r="2029" spans="1:2" ht="16.149999999999999" customHeight="1" x14ac:dyDescent="0.25">
      <c r="A2029" s="41">
        <v>40246</v>
      </c>
      <c r="B2029" s="42">
        <v>3.5000000000000003E-2</v>
      </c>
    </row>
    <row r="2030" spans="1:2" ht="16.149999999999999" customHeight="1" x14ac:dyDescent="0.25">
      <c r="A2030" s="43">
        <v>40245</v>
      </c>
      <c r="B2030" s="44">
        <v>3.5000000000000003E-2</v>
      </c>
    </row>
    <row r="2031" spans="1:2" ht="16.149999999999999" customHeight="1" x14ac:dyDescent="0.25">
      <c r="A2031" s="41">
        <v>40242</v>
      </c>
      <c r="B2031" s="42">
        <v>3.5000000000000003E-2</v>
      </c>
    </row>
    <row r="2032" spans="1:2" ht="16.149999999999999" customHeight="1" x14ac:dyDescent="0.25">
      <c r="A2032" s="43">
        <v>40241</v>
      </c>
      <c r="B2032" s="44">
        <v>3.5000000000000003E-2</v>
      </c>
    </row>
    <row r="2033" spans="1:2" ht="16.149999999999999" customHeight="1" x14ac:dyDescent="0.25">
      <c r="A2033" s="41">
        <v>40240</v>
      </c>
      <c r="B2033" s="42">
        <v>3.5000000000000003E-2</v>
      </c>
    </row>
    <row r="2034" spans="1:2" ht="16.149999999999999" customHeight="1" x14ac:dyDescent="0.25">
      <c r="A2034" s="43">
        <v>40239</v>
      </c>
      <c r="B2034" s="44">
        <v>3.5000000000000003E-2</v>
      </c>
    </row>
    <row r="2035" spans="1:2" ht="16.149999999999999" customHeight="1" x14ac:dyDescent="0.25">
      <c r="A2035" s="41">
        <v>40238</v>
      </c>
      <c r="B2035" s="42">
        <v>3.5000000000000003E-2</v>
      </c>
    </row>
    <row r="2036" spans="1:2" ht="16.149999999999999" customHeight="1" x14ac:dyDescent="0.25">
      <c r="A2036" s="43">
        <v>40235</v>
      </c>
      <c r="B2036" s="44">
        <v>3.5000000000000003E-2</v>
      </c>
    </row>
    <row r="2037" spans="1:2" ht="16.149999999999999" customHeight="1" x14ac:dyDescent="0.25">
      <c r="A2037" s="41">
        <v>40234</v>
      </c>
      <c r="B2037" s="42">
        <v>3.5000000000000003E-2</v>
      </c>
    </row>
    <row r="2038" spans="1:2" ht="16.149999999999999" customHeight="1" x14ac:dyDescent="0.25">
      <c r="A2038" s="43">
        <v>40233</v>
      </c>
      <c r="B2038" s="44">
        <v>3.5000000000000003E-2</v>
      </c>
    </row>
    <row r="2039" spans="1:2" ht="16.149999999999999" customHeight="1" x14ac:dyDescent="0.25">
      <c r="A2039" s="41">
        <v>40232</v>
      </c>
      <c r="B2039" s="42">
        <v>3.5000000000000003E-2</v>
      </c>
    </row>
    <row r="2040" spans="1:2" ht="16.149999999999999" customHeight="1" x14ac:dyDescent="0.25">
      <c r="A2040" s="43">
        <v>40231</v>
      </c>
      <c r="B2040" s="44">
        <v>3.5000000000000003E-2</v>
      </c>
    </row>
    <row r="2041" spans="1:2" ht="16.149999999999999" customHeight="1" x14ac:dyDescent="0.25">
      <c r="A2041" s="41">
        <v>40228</v>
      </c>
      <c r="B2041" s="42">
        <v>3.5000000000000003E-2</v>
      </c>
    </row>
    <row r="2042" spans="1:2" ht="16.149999999999999" customHeight="1" x14ac:dyDescent="0.25">
      <c r="A2042" s="43">
        <v>40227</v>
      </c>
      <c r="B2042" s="44">
        <v>3.5000000000000003E-2</v>
      </c>
    </row>
    <row r="2043" spans="1:2" ht="16.149999999999999" customHeight="1" x14ac:dyDescent="0.25">
      <c r="A2043" s="41">
        <v>40226</v>
      </c>
      <c r="B2043" s="42">
        <v>3.5000000000000003E-2</v>
      </c>
    </row>
    <row r="2044" spans="1:2" ht="16.149999999999999" customHeight="1" x14ac:dyDescent="0.25">
      <c r="A2044" s="43">
        <v>40225</v>
      </c>
      <c r="B2044" s="44">
        <v>3.5000000000000003E-2</v>
      </c>
    </row>
    <row r="2045" spans="1:2" ht="16.149999999999999" customHeight="1" x14ac:dyDescent="0.25">
      <c r="A2045" s="41">
        <v>40224</v>
      </c>
      <c r="B2045" s="42">
        <v>3.5000000000000003E-2</v>
      </c>
    </row>
    <row r="2046" spans="1:2" ht="16.149999999999999" customHeight="1" x14ac:dyDescent="0.25">
      <c r="A2046" s="43">
        <v>40221</v>
      </c>
      <c r="B2046" s="44">
        <v>3.5000000000000003E-2</v>
      </c>
    </row>
    <row r="2047" spans="1:2" ht="16.149999999999999" customHeight="1" x14ac:dyDescent="0.25">
      <c r="A2047" s="41">
        <v>40220</v>
      </c>
      <c r="B2047" s="42">
        <v>3.5000000000000003E-2</v>
      </c>
    </row>
    <row r="2048" spans="1:2" ht="16.149999999999999" customHeight="1" x14ac:dyDescent="0.25">
      <c r="A2048" s="43">
        <v>40219</v>
      </c>
      <c r="B2048" s="44">
        <v>3.5000000000000003E-2</v>
      </c>
    </row>
    <row r="2049" spans="1:2" ht="16.149999999999999" customHeight="1" x14ac:dyDescent="0.25">
      <c r="A2049" s="41">
        <v>40218</v>
      </c>
      <c r="B2049" s="42">
        <v>3.5000000000000003E-2</v>
      </c>
    </row>
    <row r="2050" spans="1:2" ht="16.149999999999999" customHeight="1" x14ac:dyDescent="0.25">
      <c r="A2050" s="43">
        <v>40217</v>
      </c>
      <c r="B2050" s="44">
        <v>3.5000000000000003E-2</v>
      </c>
    </row>
    <row r="2051" spans="1:2" ht="16.149999999999999" customHeight="1" x14ac:dyDescent="0.25">
      <c r="A2051" s="41">
        <v>40214</v>
      </c>
      <c r="B2051" s="42">
        <v>3.5000000000000003E-2</v>
      </c>
    </row>
    <row r="2052" spans="1:2" ht="16.149999999999999" customHeight="1" x14ac:dyDescent="0.25">
      <c r="A2052" s="43">
        <v>40213</v>
      </c>
      <c r="B2052" s="44">
        <v>3.5000000000000003E-2</v>
      </c>
    </row>
    <row r="2053" spans="1:2" ht="16.149999999999999" customHeight="1" x14ac:dyDescent="0.25">
      <c r="A2053" s="41">
        <v>40212</v>
      </c>
      <c r="B2053" s="42">
        <v>3.5000000000000003E-2</v>
      </c>
    </row>
    <row r="2054" spans="1:2" ht="16.149999999999999" customHeight="1" x14ac:dyDescent="0.25">
      <c r="A2054" s="43">
        <v>40211</v>
      </c>
      <c r="B2054" s="44">
        <v>3.5000000000000003E-2</v>
      </c>
    </row>
    <row r="2055" spans="1:2" ht="16.149999999999999" customHeight="1" x14ac:dyDescent="0.25">
      <c r="A2055" s="41">
        <v>40210</v>
      </c>
      <c r="B2055" s="42">
        <v>3.5000000000000003E-2</v>
      </c>
    </row>
    <row r="2056" spans="1:2" ht="16.149999999999999" customHeight="1" x14ac:dyDescent="0.25">
      <c r="A2056" s="43">
        <v>40207</v>
      </c>
      <c r="B2056" s="44">
        <v>3.5000000000000003E-2</v>
      </c>
    </row>
    <row r="2057" spans="1:2" ht="16.149999999999999" customHeight="1" x14ac:dyDescent="0.25">
      <c r="A2057" s="41">
        <v>40206</v>
      </c>
      <c r="B2057" s="42">
        <v>3.5000000000000003E-2</v>
      </c>
    </row>
    <row r="2058" spans="1:2" ht="16.149999999999999" customHeight="1" x14ac:dyDescent="0.25">
      <c r="A2058" s="43">
        <v>40205</v>
      </c>
      <c r="B2058" s="44">
        <v>3.5000000000000003E-2</v>
      </c>
    </row>
    <row r="2059" spans="1:2" ht="16.149999999999999" customHeight="1" x14ac:dyDescent="0.25">
      <c r="A2059" s="41">
        <v>40204</v>
      </c>
      <c r="B2059" s="42">
        <v>3.5000000000000003E-2</v>
      </c>
    </row>
    <row r="2060" spans="1:2" ht="16.149999999999999" customHeight="1" x14ac:dyDescent="0.25">
      <c r="A2060" s="43">
        <v>40203</v>
      </c>
      <c r="B2060" s="44">
        <v>3.5000000000000003E-2</v>
      </c>
    </row>
    <row r="2061" spans="1:2" ht="16.149999999999999" customHeight="1" x14ac:dyDescent="0.25">
      <c r="A2061" s="41">
        <v>40200</v>
      </c>
      <c r="B2061" s="42">
        <v>3.5000000000000003E-2</v>
      </c>
    </row>
    <row r="2062" spans="1:2" ht="16.149999999999999" customHeight="1" x14ac:dyDescent="0.25">
      <c r="A2062" s="43">
        <v>40199</v>
      </c>
      <c r="B2062" s="44">
        <v>3.5000000000000003E-2</v>
      </c>
    </row>
    <row r="2063" spans="1:2" ht="16.149999999999999" customHeight="1" x14ac:dyDescent="0.25">
      <c r="A2063" s="41">
        <v>40198</v>
      </c>
      <c r="B2063" s="42">
        <v>3.5000000000000003E-2</v>
      </c>
    </row>
    <row r="2064" spans="1:2" ht="16.149999999999999" customHeight="1" x14ac:dyDescent="0.25">
      <c r="A2064" s="43">
        <v>40197</v>
      </c>
      <c r="B2064" s="44">
        <v>3.5000000000000003E-2</v>
      </c>
    </row>
    <row r="2065" spans="1:2" ht="16.149999999999999" customHeight="1" x14ac:dyDescent="0.25">
      <c r="A2065" s="41">
        <v>40196</v>
      </c>
      <c r="B2065" s="42">
        <v>3.5000000000000003E-2</v>
      </c>
    </row>
    <row r="2066" spans="1:2" ht="16.149999999999999" customHeight="1" x14ac:dyDescent="0.25">
      <c r="A2066" s="43">
        <v>40193</v>
      </c>
      <c r="B2066" s="44">
        <v>3.5000000000000003E-2</v>
      </c>
    </row>
    <row r="2067" spans="1:2" ht="16.149999999999999" customHeight="1" x14ac:dyDescent="0.25">
      <c r="A2067" s="41">
        <v>40192</v>
      </c>
      <c r="B2067" s="42">
        <v>3.5000000000000003E-2</v>
      </c>
    </row>
    <row r="2068" spans="1:2" ht="16.149999999999999" customHeight="1" x14ac:dyDescent="0.25">
      <c r="A2068" s="43">
        <v>40191</v>
      </c>
      <c r="B2068" s="44">
        <v>3.5000000000000003E-2</v>
      </c>
    </row>
    <row r="2069" spans="1:2" ht="16.149999999999999" customHeight="1" x14ac:dyDescent="0.25">
      <c r="A2069" s="41">
        <v>40190</v>
      </c>
      <c r="B2069" s="42">
        <v>3.5000000000000003E-2</v>
      </c>
    </row>
    <row r="2070" spans="1:2" ht="16.149999999999999" customHeight="1" x14ac:dyDescent="0.25">
      <c r="A2070" s="43">
        <v>40186</v>
      </c>
      <c r="B2070" s="44">
        <v>3.5000000000000003E-2</v>
      </c>
    </row>
    <row r="2071" spans="1:2" ht="16.149999999999999" customHeight="1" x14ac:dyDescent="0.25">
      <c r="A2071" s="41">
        <v>40185</v>
      </c>
      <c r="B2071" s="42">
        <v>3.5000000000000003E-2</v>
      </c>
    </row>
    <row r="2072" spans="1:2" ht="16.149999999999999" customHeight="1" x14ac:dyDescent="0.25">
      <c r="A2072" s="43">
        <v>40184</v>
      </c>
      <c r="B2072" s="44">
        <v>3.5000000000000003E-2</v>
      </c>
    </row>
    <row r="2073" spans="1:2" ht="16.149999999999999" customHeight="1" x14ac:dyDescent="0.25">
      <c r="A2073" s="41">
        <v>40183</v>
      </c>
      <c r="B2073" s="42">
        <v>3.5000000000000003E-2</v>
      </c>
    </row>
    <row r="2074" spans="1:2" ht="16.149999999999999" customHeight="1" x14ac:dyDescent="0.25">
      <c r="A2074" s="43">
        <v>40182</v>
      </c>
      <c r="B2074" s="44">
        <v>3.5000000000000003E-2</v>
      </c>
    </row>
    <row r="2075" spans="1:2" ht="16.149999999999999" customHeight="1" x14ac:dyDescent="0.25">
      <c r="A2075" s="41">
        <v>40178</v>
      </c>
      <c r="B2075" s="42">
        <v>3.5000000000000003E-2</v>
      </c>
    </row>
    <row r="2076" spans="1:2" ht="16.149999999999999" customHeight="1" x14ac:dyDescent="0.25">
      <c r="A2076" s="43">
        <v>40177</v>
      </c>
      <c r="B2076" s="44">
        <v>3.5000000000000003E-2</v>
      </c>
    </row>
    <row r="2077" spans="1:2" ht="16.149999999999999" customHeight="1" x14ac:dyDescent="0.25">
      <c r="A2077" s="41">
        <v>40176</v>
      </c>
      <c r="B2077" s="42">
        <v>3.5000000000000003E-2</v>
      </c>
    </row>
    <row r="2078" spans="1:2" ht="16.149999999999999" customHeight="1" x14ac:dyDescent="0.25">
      <c r="A2078" s="43">
        <v>40175</v>
      </c>
      <c r="B2078" s="44">
        <v>3.5000000000000003E-2</v>
      </c>
    </row>
    <row r="2079" spans="1:2" ht="16.149999999999999" customHeight="1" x14ac:dyDescent="0.25">
      <c r="A2079" s="41">
        <v>40171</v>
      </c>
      <c r="B2079" s="42">
        <v>3.5000000000000003E-2</v>
      </c>
    </row>
    <row r="2080" spans="1:2" ht="16.149999999999999" customHeight="1" x14ac:dyDescent="0.25">
      <c r="A2080" s="43">
        <v>40170</v>
      </c>
      <c r="B2080" s="44">
        <v>3.5000000000000003E-2</v>
      </c>
    </row>
    <row r="2081" spans="1:2" ht="16.149999999999999" customHeight="1" x14ac:dyDescent="0.25">
      <c r="A2081" s="41">
        <v>40169</v>
      </c>
      <c r="B2081" s="42">
        <v>3.5000000000000003E-2</v>
      </c>
    </row>
    <row r="2082" spans="1:2" ht="16.149999999999999" customHeight="1" x14ac:dyDescent="0.25">
      <c r="A2082" s="43">
        <v>40168</v>
      </c>
      <c r="B2082" s="44">
        <v>3.5000000000000003E-2</v>
      </c>
    </row>
    <row r="2083" spans="1:2" ht="16.149999999999999" customHeight="1" x14ac:dyDescent="0.25">
      <c r="A2083" s="41">
        <v>40165</v>
      </c>
      <c r="B2083" s="42">
        <v>3.5000000000000003E-2</v>
      </c>
    </row>
    <row r="2084" spans="1:2" ht="16.149999999999999" customHeight="1" x14ac:dyDescent="0.25">
      <c r="A2084" s="43">
        <v>40164</v>
      </c>
      <c r="B2084" s="44">
        <v>3.5000000000000003E-2</v>
      </c>
    </row>
    <row r="2085" spans="1:2" ht="16.149999999999999" customHeight="1" x14ac:dyDescent="0.25">
      <c r="A2085" s="41">
        <v>40163</v>
      </c>
      <c r="B2085" s="42">
        <v>3.5000000000000003E-2</v>
      </c>
    </row>
    <row r="2086" spans="1:2" ht="16.149999999999999" customHeight="1" x14ac:dyDescent="0.25">
      <c r="A2086" s="43">
        <v>40162</v>
      </c>
      <c r="B2086" s="44">
        <v>3.5000000000000003E-2</v>
      </c>
    </row>
    <row r="2087" spans="1:2" ht="16.149999999999999" customHeight="1" x14ac:dyDescent="0.25">
      <c r="A2087" s="41">
        <v>40161</v>
      </c>
      <c r="B2087" s="42">
        <v>3.5000000000000003E-2</v>
      </c>
    </row>
    <row r="2088" spans="1:2" ht="16.149999999999999" customHeight="1" x14ac:dyDescent="0.25">
      <c r="A2088" s="43">
        <v>40158</v>
      </c>
      <c r="B2088" s="44">
        <v>3.5000000000000003E-2</v>
      </c>
    </row>
    <row r="2089" spans="1:2" ht="16.149999999999999" customHeight="1" x14ac:dyDescent="0.25">
      <c r="A2089" s="41">
        <v>40157</v>
      </c>
      <c r="B2089" s="42">
        <v>3.5000000000000003E-2</v>
      </c>
    </row>
    <row r="2090" spans="1:2" ht="16.149999999999999" customHeight="1" x14ac:dyDescent="0.25">
      <c r="A2090" s="43">
        <v>40156</v>
      </c>
      <c r="B2090" s="44">
        <v>3.5000000000000003E-2</v>
      </c>
    </row>
    <row r="2091" spans="1:2" ht="16.149999999999999" customHeight="1" x14ac:dyDescent="0.25">
      <c r="A2091" s="41">
        <v>40154</v>
      </c>
      <c r="B2091" s="42">
        <v>3.5000000000000003E-2</v>
      </c>
    </row>
    <row r="2092" spans="1:2" ht="16.149999999999999" customHeight="1" x14ac:dyDescent="0.25">
      <c r="A2092" s="43">
        <v>40151</v>
      </c>
      <c r="B2092" s="44">
        <v>3.5000000000000003E-2</v>
      </c>
    </row>
    <row r="2093" spans="1:2" ht="16.149999999999999" customHeight="1" x14ac:dyDescent="0.25">
      <c r="A2093" s="41">
        <v>40150</v>
      </c>
      <c r="B2093" s="42">
        <v>3.5000000000000003E-2</v>
      </c>
    </row>
    <row r="2094" spans="1:2" ht="16.149999999999999" customHeight="1" x14ac:dyDescent="0.25">
      <c r="A2094" s="43">
        <v>40149</v>
      </c>
      <c r="B2094" s="44">
        <v>3.5000000000000003E-2</v>
      </c>
    </row>
    <row r="2095" spans="1:2" ht="16.149999999999999" customHeight="1" x14ac:dyDescent="0.25">
      <c r="A2095" s="41">
        <v>40148</v>
      </c>
      <c r="B2095" s="42">
        <v>3.5000000000000003E-2</v>
      </c>
    </row>
    <row r="2096" spans="1:2" ht="16.149999999999999" customHeight="1" x14ac:dyDescent="0.25">
      <c r="A2096" s="43">
        <v>40147</v>
      </c>
      <c r="B2096" s="44">
        <v>3.5000000000000003E-2</v>
      </c>
    </row>
    <row r="2097" spans="1:2" ht="16.149999999999999" customHeight="1" x14ac:dyDescent="0.25">
      <c r="A2097" s="41">
        <v>40144</v>
      </c>
      <c r="B2097" s="42">
        <v>3.5000000000000003E-2</v>
      </c>
    </row>
    <row r="2098" spans="1:2" ht="16.149999999999999" customHeight="1" x14ac:dyDescent="0.25">
      <c r="A2098" s="43">
        <v>40143</v>
      </c>
      <c r="B2098" s="44">
        <v>3.5000000000000003E-2</v>
      </c>
    </row>
    <row r="2099" spans="1:2" ht="16.149999999999999" customHeight="1" x14ac:dyDescent="0.25">
      <c r="A2099" s="41">
        <v>40142</v>
      </c>
      <c r="B2099" s="42">
        <v>3.5000000000000003E-2</v>
      </c>
    </row>
    <row r="2100" spans="1:2" ht="16.149999999999999" customHeight="1" x14ac:dyDescent="0.25">
      <c r="A2100" s="43">
        <v>40141</v>
      </c>
      <c r="B2100" s="44">
        <v>3.5000000000000003E-2</v>
      </c>
    </row>
    <row r="2101" spans="1:2" ht="16.149999999999999" customHeight="1" x14ac:dyDescent="0.25">
      <c r="A2101" s="41">
        <v>40140</v>
      </c>
      <c r="B2101" s="42">
        <v>0.04</v>
      </c>
    </row>
    <row r="2102" spans="1:2" ht="16.149999999999999" customHeight="1" x14ac:dyDescent="0.25">
      <c r="A2102" s="43">
        <v>40137</v>
      </c>
      <c r="B2102" s="44">
        <v>0.04</v>
      </c>
    </row>
    <row r="2103" spans="1:2" ht="16.149999999999999" customHeight="1" x14ac:dyDescent="0.25">
      <c r="A2103" s="41">
        <v>40136</v>
      </c>
      <c r="B2103" s="42">
        <v>0.04</v>
      </c>
    </row>
    <row r="2104" spans="1:2" ht="16.149999999999999" customHeight="1" x14ac:dyDescent="0.25">
      <c r="A2104" s="43">
        <v>40135</v>
      </c>
      <c r="B2104" s="44">
        <v>0.04</v>
      </c>
    </row>
    <row r="2105" spans="1:2" ht="16.149999999999999" customHeight="1" x14ac:dyDescent="0.25">
      <c r="A2105" s="41">
        <v>40134</v>
      </c>
      <c r="B2105" s="42">
        <v>0.04</v>
      </c>
    </row>
    <row r="2106" spans="1:2" ht="16.149999999999999" customHeight="1" x14ac:dyDescent="0.25">
      <c r="A2106" s="43">
        <v>40130</v>
      </c>
      <c r="B2106" s="44">
        <v>0.04</v>
      </c>
    </row>
    <row r="2107" spans="1:2" ht="16.149999999999999" customHeight="1" x14ac:dyDescent="0.25">
      <c r="A2107" s="41">
        <v>40129</v>
      </c>
      <c r="B2107" s="42">
        <v>0.04</v>
      </c>
    </row>
    <row r="2108" spans="1:2" ht="16.149999999999999" customHeight="1" x14ac:dyDescent="0.25">
      <c r="A2108" s="43">
        <v>40128</v>
      </c>
      <c r="B2108" s="44">
        <v>0.04</v>
      </c>
    </row>
    <row r="2109" spans="1:2" ht="16.149999999999999" customHeight="1" x14ac:dyDescent="0.25">
      <c r="A2109" s="41">
        <v>40127</v>
      </c>
      <c r="B2109" s="42">
        <v>0.04</v>
      </c>
    </row>
    <row r="2110" spans="1:2" ht="16.149999999999999" customHeight="1" x14ac:dyDescent="0.25">
      <c r="A2110" s="43">
        <v>40126</v>
      </c>
      <c r="B2110" s="44">
        <v>0.04</v>
      </c>
    </row>
    <row r="2111" spans="1:2" ht="16.149999999999999" customHeight="1" x14ac:dyDescent="0.25">
      <c r="A2111" s="41">
        <v>40123</v>
      </c>
      <c r="B2111" s="42">
        <v>0.04</v>
      </c>
    </row>
    <row r="2112" spans="1:2" ht="16.149999999999999" customHeight="1" x14ac:dyDescent="0.25">
      <c r="A2112" s="43">
        <v>40122</v>
      </c>
      <c r="B2112" s="44">
        <v>0.04</v>
      </c>
    </row>
    <row r="2113" spans="1:2" ht="16.149999999999999" customHeight="1" x14ac:dyDescent="0.25">
      <c r="A2113" s="41">
        <v>40121</v>
      </c>
      <c r="B2113" s="42">
        <v>0.04</v>
      </c>
    </row>
    <row r="2114" spans="1:2" ht="16.149999999999999" customHeight="1" x14ac:dyDescent="0.25">
      <c r="A2114" s="43">
        <v>40120</v>
      </c>
      <c r="B2114" s="44">
        <v>0.04</v>
      </c>
    </row>
    <row r="2115" spans="1:2" ht="16.149999999999999" customHeight="1" x14ac:dyDescent="0.25">
      <c r="A2115" s="41">
        <v>40116</v>
      </c>
      <c r="B2115" s="42">
        <v>0.04</v>
      </c>
    </row>
    <row r="2116" spans="1:2" ht="16.149999999999999" customHeight="1" x14ac:dyDescent="0.25">
      <c r="A2116" s="43">
        <v>40115</v>
      </c>
      <c r="B2116" s="44">
        <v>0.04</v>
      </c>
    </row>
    <row r="2117" spans="1:2" ht="16.149999999999999" customHeight="1" x14ac:dyDescent="0.25">
      <c r="A2117" s="41">
        <v>40114</v>
      </c>
      <c r="B2117" s="42">
        <v>0.04</v>
      </c>
    </row>
    <row r="2118" spans="1:2" ht="16.149999999999999" customHeight="1" x14ac:dyDescent="0.25">
      <c r="A2118" s="43">
        <v>40113</v>
      </c>
      <c r="B2118" s="44">
        <v>0.04</v>
      </c>
    </row>
    <row r="2119" spans="1:2" ht="16.149999999999999" customHeight="1" x14ac:dyDescent="0.25">
      <c r="A2119" s="41">
        <v>40112</v>
      </c>
      <c r="B2119" s="42">
        <v>0.04</v>
      </c>
    </row>
    <row r="2120" spans="1:2" ht="16.149999999999999" customHeight="1" x14ac:dyDescent="0.25">
      <c r="A2120" s="43">
        <v>40109</v>
      </c>
      <c r="B2120" s="44">
        <v>0.04</v>
      </c>
    </row>
    <row r="2121" spans="1:2" ht="16.149999999999999" customHeight="1" x14ac:dyDescent="0.25">
      <c r="A2121" s="41">
        <v>40108</v>
      </c>
      <c r="B2121" s="42">
        <v>0.04</v>
      </c>
    </row>
    <row r="2122" spans="1:2" ht="16.149999999999999" customHeight="1" x14ac:dyDescent="0.25">
      <c r="A2122" s="43">
        <v>40107</v>
      </c>
      <c r="B2122" s="44">
        <v>0.04</v>
      </c>
    </row>
    <row r="2123" spans="1:2" ht="16.149999999999999" customHeight="1" x14ac:dyDescent="0.25">
      <c r="A2123" s="41">
        <v>40106</v>
      </c>
      <c r="B2123" s="42">
        <v>0.04</v>
      </c>
    </row>
    <row r="2124" spans="1:2" ht="16.149999999999999" customHeight="1" x14ac:dyDescent="0.25">
      <c r="A2124" s="43">
        <v>40105</v>
      </c>
      <c r="B2124" s="44">
        <v>0.04</v>
      </c>
    </row>
    <row r="2125" spans="1:2" ht="16.149999999999999" customHeight="1" x14ac:dyDescent="0.25">
      <c r="A2125" s="41">
        <v>40102</v>
      </c>
      <c r="B2125" s="42">
        <v>0.04</v>
      </c>
    </row>
    <row r="2126" spans="1:2" ht="16.149999999999999" customHeight="1" x14ac:dyDescent="0.25">
      <c r="A2126" s="43">
        <v>40101</v>
      </c>
      <c r="B2126" s="44">
        <v>0.04</v>
      </c>
    </row>
    <row r="2127" spans="1:2" ht="16.149999999999999" customHeight="1" x14ac:dyDescent="0.25">
      <c r="A2127" s="41">
        <v>40100</v>
      </c>
      <c r="B2127" s="42">
        <v>0.04</v>
      </c>
    </row>
    <row r="2128" spans="1:2" ht="16.149999999999999" customHeight="1" x14ac:dyDescent="0.25">
      <c r="A2128" s="43">
        <v>40099</v>
      </c>
      <c r="B2128" s="44">
        <v>0.04</v>
      </c>
    </row>
    <row r="2129" spans="1:2" ht="16.149999999999999" customHeight="1" x14ac:dyDescent="0.25">
      <c r="A2129" s="41">
        <v>40095</v>
      </c>
      <c r="B2129" s="42">
        <v>0.04</v>
      </c>
    </row>
    <row r="2130" spans="1:2" ht="16.149999999999999" customHeight="1" x14ac:dyDescent="0.25">
      <c r="A2130" s="43">
        <v>40094</v>
      </c>
      <c r="B2130" s="44">
        <v>0.04</v>
      </c>
    </row>
    <row r="2131" spans="1:2" ht="16.149999999999999" customHeight="1" x14ac:dyDescent="0.25">
      <c r="A2131" s="41">
        <v>40093</v>
      </c>
      <c r="B2131" s="42">
        <v>0.04</v>
      </c>
    </row>
    <row r="2132" spans="1:2" ht="16.149999999999999" customHeight="1" x14ac:dyDescent="0.25">
      <c r="A2132" s="43">
        <v>40092</v>
      </c>
      <c r="B2132" s="44">
        <v>0.04</v>
      </c>
    </row>
    <row r="2133" spans="1:2" ht="16.149999999999999" customHeight="1" x14ac:dyDescent="0.25">
      <c r="A2133" s="41">
        <v>40091</v>
      </c>
      <c r="B2133" s="42">
        <v>0.04</v>
      </c>
    </row>
    <row r="2134" spans="1:2" ht="16.149999999999999" customHeight="1" x14ac:dyDescent="0.25">
      <c r="A2134" s="43">
        <v>40088</v>
      </c>
      <c r="B2134" s="44">
        <v>0.04</v>
      </c>
    </row>
    <row r="2135" spans="1:2" ht="16.149999999999999" customHeight="1" x14ac:dyDescent="0.25">
      <c r="A2135" s="41">
        <v>40087</v>
      </c>
      <c r="B2135" s="42">
        <v>0.04</v>
      </c>
    </row>
    <row r="2136" spans="1:2" ht="16.149999999999999" customHeight="1" x14ac:dyDescent="0.25">
      <c r="A2136" s="43">
        <v>40086</v>
      </c>
      <c r="B2136" s="44">
        <v>0.04</v>
      </c>
    </row>
    <row r="2137" spans="1:2" ht="16.149999999999999" customHeight="1" x14ac:dyDescent="0.25">
      <c r="A2137" s="41">
        <v>40085</v>
      </c>
      <c r="B2137" s="42">
        <v>0.04</v>
      </c>
    </row>
    <row r="2138" spans="1:2" ht="16.149999999999999" customHeight="1" x14ac:dyDescent="0.25">
      <c r="A2138" s="43">
        <v>40084</v>
      </c>
      <c r="B2138" s="44">
        <v>0.04</v>
      </c>
    </row>
    <row r="2139" spans="1:2" ht="16.149999999999999" customHeight="1" x14ac:dyDescent="0.25">
      <c r="A2139" s="41">
        <v>40081</v>
      </c>
      <c r="B2139" s="42">
        <v>4.4999999999999998E-2</v>
      </c>
    </row>
    <row r="2140" spans="1:2" ht="16.149999999999999" customHeight="1" x14ac:dyDescent="0.25">
      <c r="A2140" s="43">
        <v>40080</v>
      </c>
      <c r="B2140" s="44">
        <v>4.4999999999999998E-2</v>
      </c>
    </row>
    <row r="2141" spans="1:2" ht="16.149999999999999" customHeight="1" x14ac:dyDescent="0.25">
      <c r="A2141" s="41">
        <v>40079</v>
      </c>
      <c r="B2141" s="42">
        <v>4.4999999999999998E-2</v>
      </c>
    </row>
    <row r="2142" spans="1:2" ht="16.149999999999999" customHeight="1" x14ac:dyDescent="0.25">
      <c r="A2142" s="43">
        <v>40078</v>
      </c>
      <c r="B2142" s="44">
        <v>4.4999999999999998E-2</v>
      </c>
    </row>
    <row r="2143" spans="1:2" ht="16.149999999999999" customHeight="1" x14ac:dyDescent="0.25">
      <c r="A2143" s="41">
        <v>40077</v>
      </c>
      <c r="B2143" s="42">
        <v>4.4999999999999998E-2</v>
      </c>
    </row>
    <row r="2144" spans="1:2" ht="16.149999999999999" customHeight="1" x14ac:dyDescent="0.25">
      <c r="A2144" s="43">
        <v>40074</v>
      </c>
      <c r="B2144" s="44">
        <v>4.4999999999999998E-2</v>
      </c>
    </row>
    <row r="2145" spans="1:2" ht="16.149999999999999" customHeight="1" x14ac:dyDescent="0.25">
      <c r="A2145" s="41">
        <v>40073</v>
      </c>
      <c r="B2145" s="42">
        <v>4.4999999999999998E-2</v>
      </c>
    </row>
    <row r="2146" spans="1:2" ht="16.149999999999999" customHeight="1" x14ac:dyDescent="0.25">
      <c r="A2146" s="43">
        <v>40072</v>
      </c>
      <c r="B2146" s="44">
        <v>4.4999999999999998E-2</v>
      </c>
    </row>
    <row r="2147" spans="1:2" ht="16.149999999999999" customHeight="1" x14ac:dyDescent="0.25">
      <c r="A2147" s="41">
        <v>40071</v>
      </c>
      <c r="B2147" s="42">
        <v>4.4999999999999998E-2</v>
      </c>
    </row>
    <row r="2148" spans="1:2" ht="16.149999999999999" customHeight="1" x14ac:dyDescent="0.25">
      <c r="A2148" s="43">
        <v>40070</v>
      </c>
      <c r="B2148" s="44">
        <v>4.4999999999999998E-2</v>
      </c>
    </row>
    <row r="2149" spans="1:2" ht="16.149999999999999" customHeight="1" x14ac:dyDescent="0.25">
      <c r="A2149" s="41">
        <v>40067</v>
      </c>
      <c r="B2149" s="42">
        <v>4.4999999999999998E-2</v>
      </c>
    </row>
    <row r="2150" spans="1:2" ht="16.149999999999999" customHeight="1" x14ac:dyDescent="0.25">
      <c r="A2150" s="43">
        <v>40066</v>
      </c>
      <c r="B2150" s="44">
        <v>4.4999999999999998E-2</v>
      </c>
    </row>
    <row r="2151" spans="1:2" ht="16.149999999999999" customHeight="1" x14ac:dyDescent="0.25">
      <c r="A2151" s="41">
        <v>40065</v>
      </c>
      <c r="B2151" s="42">
        <v>4.4999999999999998E-2</v>
      </c>
    </row>
    <row r="2152" spans="1:2" ht="16.149999999999999" customHeight="1" x14ac:dyDescent="0.25">
      <c r="A2152" s="43">
        <v>40064</v>
      </c>
      <c r="B2152" s="44">
        <v>4.4999999999999998E-2</v>
      </c>
    </row>
    <row r="2153" spans="1:2" ht="16.149999999999999" customHeight="1" x14ac:dyDescent="0.25">
      <c r="A2153" s="41">
        <v>40063</v>
      </c>
      <c r="B2153" s="42">
        <v>4.4999999999999998E-2</v>
      </c>
    </row>
    <row r="2154" spans="1:2" ht="16.149999999999999" customHeight="1" x14ac:dyDescent="0.25">
      <c r="A2154" s="43">
        <v>40060</v>
      </c>
      <c r="B2154" s="44">
        <v>4.4999999999999998E-2</v>
      </c>
    </row>
    <row r="2155" spans="1:2" ht="16.149999999999999" customHeight="1" x14ac:dyDescent="0.25">
      <c r="A2155" s="41">
        <v>40059</v>
      </c>
      <c r="B2155" s="42">
        <v>4.4999999999999998E-2</v>
      </c>
    </row>
    <row r="2156" spans="1:2" ht="16.149999999999999" customHeight="1" x14ac:dyDescent="0.25">
      <c r="A2156" s="43">
        <v>40058</v>
      </c>
      <c r="B2156" s="44">
        <v>4.4999999999999998E-2</v>
      </c>
    </row>
    <row r="2157" spans="1:2" ht="16.149999999999999" customHeight="1" x14ac:dyDescent="0.25">
      <c r="A2157" s="41">
        <v>40057</v>
      </c>
      <c r="B2157" s="42">
        <v>4.4999999999999998E-2</v>
      </c>
    </row>
    <row r="2158" spans="1:2" ht="16.149999999999999" customHeight="1" x14ac:dyDescent="0.25">
      <c r="A2158" s="43">
        <v>40056</v>
      </c>
      <c r="B2158" s="44">
        <v>4.4999999999999998E-2</v>
      </c>
    </row>
    <row r="2159" spans="1:2" ht="16.149999999999999" customHeight="1" x14ac:dyDescent="0.25">
      <c r="A2159" s="41">
        <v>40053</v>
      </c>
      <c r="B2159" s="42">
        <v>4.4999999999999998E-2</v>
      </c>
    </row>
    <row r="2160" spans="1:2" ht="16.149999999999999" customHeight="1" x14ac:dyDescent="0.25">
      <c r="A2160" s="43">
        <v>40052</v>
      </c>
      <c r="B2160" s="44">
        <v>4.4999999999999998E-2</v>
      </c>
    </row>
    <row r="2161" spans="1:2" ht="16.149999999999999" customHeight="1" x14ac:dyDescent="0.25">
      <c r="A2161" s="41">
        <v>40051</v>
      </c>
      <c r="B2161" s="42">
        <v>4.4999999999999998E-2</v>
      </c>
    </row>
    <row r="2162" spans="1:2" ht="16.149999999999999" customHeight="1" x14ac:dyDescent="0.25">
      <c r="A2162" s="43">
        <v>40050</v>
      </c>
      <c r="B2162" s="44">
        <v>4.4999999999999998E-2</v>
      </c>
    </row>
    <row r="2163" spans="1:2" ht="16.149999999999999" customHeight="1" x14ac:dyDescent="0.25">
      <c r="A2163" s="41">
        <v>40049</v>
      </c>
      <c r="B2163" s="42">
        <v>4.4999999999999998E-2</v>
      </c>
    </row>
    <row r="2164" spans="1:2" ht="16.149999999999999" customHeight="1" x14ac:dyDescent="0.25">
      <c r="A2164" s="43">
        <v>40046</v>
      </c>
      <c r="B2164" s="44">
        <v>4.4999999999999998E-2</v>
      </c>
    </row>
    <row r="2165" spans="1:2" ht="16.149999999999999" customHeight="1" x14ac:dyDescent="0.25">
      <c r="A2165" s="41">
        <v>40045</v>
      </c>
      <c r="B2165" s="42">
        <v>4.4999999999999998E-2</v>
      </c>
    </row>
    <row r="2166" spans="1:2" ht="16.149999999999999" customHeight="1" x14ac:dyDescent="0.25">
      <c r="A2166" s="43">
        <v>40044</v>
      </c>
      <c r="B2166" s="44">
        <v>4.4999999999999998E-2</v>
      </c>
    </row>
    <row r="2167" spans="1:2" ht="16.149999999999999" customHeight="1" x14ac:dyDescent="0.25">
      <c r="A2167" s="41">
        <v>40043</v>
      </c>
      <c r="B2167" s="42">
        <v>4.4999999999999998E-2</v>
      </c>
    </row>
    <row r="2168" spans="1:2" ht="16.149999999999999" customHeight="1" x14ac:dyDescent="0.25">
      <c r="A2168" s="43">
        <v>40039</v>
      </c>
      <c r="B2168" s="44">
        <v>4.4999999999999998E-2</v>
      </c>
    </row>
    <row r="2169" spans="1:2" ht="16.149999999999999" customHeight="1" x14ac:dyDescent="0.25">
      <c r="A2169" s="41">
        <v>40038</v>
      </c>
      <c r="B2169" s="42">
        <v>4.4999999999999998E-2</v>
      </c>
    </row>
    <row r="2170" spans="1:2" ht="16.149999999999999" customHeight="1" x14ac:dyDescent="0.25">
      <c r="A2170" s="43">
        <v>40037</v>
      </c>
      <c r="B2170" s="44">
        <v>4.4999999999999998E-2</v>
      </c>
    </row>
    <row r="2171" spans="1:2" ht="16.149999999999999" customHeight="1" x14ac:dyDescent="0.25">
      <c r="A2171" s="41">
        <v>40036</v>
      </c>
      <c r="B2171" s="42">
        <v>4.4999999999999998E-2</v>
      </c>
    </row>
    <row r="2172" spans="1:2" ht="16.149999999999999" customHeight="1" x14ac:dyDescent="0.25">
      <c r="A2172" s="43">
        <v>40035</v>
      </c>
      <c r="B2172" s="44">
        <v>4.4999999999999998E-2</v>
      </c>
    </row>
    <row r="2173" spans="1:2" ht="16.149999999999999" customHeight="1" x14ac:dyDescent="0.25">
      <c r="A2173" s="41">
        <v>40031</v>
      </c>
      <c r="B2173" s="42">
        <v>4.4999999999999998E-2</v>
      </c>
    </row>
    <row r="2174" spans="1:2" ht="16.149999999999999" customHeight="1" x14ac:dyDescent="0.25">
      <c r="A2174" s="43">
        <v>40030</v>
      </c>
      <c r="B2174" s="44">
        <v>4.4999999999999998E-2</v>
      </c>
    </row>
    <row r="2175" spans="1:2" ht="16.149999999999999" customHeight="1" x14ac:dyDescent="0.25">
      <c r="A2175" s="41">
        <v>40029</v>
      </c>
      <c r="B2175" s="42">
        <v>4.4999999999999998E-2</v>
      </c>
    </row>
    <row r="2176" spans="1:2" ht="16.149999999999999" customHeight="1" x14ac:dyDescent="0.25">
      <c r="A2176" s="43">
        <v>40028</v>
      </c>
      <c r="B2176" s="44">
        <v>4.4999999999999998E-2</v>
      </c>
    </row>
    <row r="2177" spans="1:2" ht="16.149999999999999" customHeight="1" x14ac:dyDescent="0.25">
      <c r="A2177" s="41">
        <v>40025</v>
      </c>
      <c r="B2177" s="42">
        <v>4.4999999999999998E-2</v>
      </c>
    </row>
    <row r="2178" spans="1:2" ht="16.149999999999999" customHeight="1" x14ac:dyDescent="0.25">
      <c r="A2178" s="43">
        <v>40024</v>
      </c>
      <c r="B2178" s="44">
        <v>4.4999999999999998E-2</v>
      </c>
    </row>
    <row r="2179" spans="1:2" ht="16.149999999999999" customHeight="1" x14ac:dyDescent="0.25">
      <c r="A2179" s="41">
        <v>40023</v>
      </c>
      <c r="B2179" s="42">
        <v>4.4999999999999998E-2</v>
      </c>
    </row>
    <row r="2180" spans="1:2" ht="16.149999999999999" customHeight="1" x14ac:dyDescent="0.25">
      <c r="A2180" s="43">
        <v>40022</v>
      </c>
      <c r="B2180" s="44">
        <v>4.4999999999999998E-2</v>
      </c>
    </row>
    <row r="2181" spans="1:2" ht="16.149999999999999" customHeight="1" x14ac:dyDescent="0.25">
      <c r="A2181" s="41">
        <v>40021</v>
      </c>
      <c r="B2181" s="42">
        <v>4.4999999999999998E-2</v>
      </c>
    </row>
    <row r="2182" spans="1:2" ht="16.149999999999999" customHeight="1" x14ac:dyDescent="0.25">
      <c r="A2182" s="43">
        <v>40018</v>
      </c>
      <c r="B2182" s="44">
        <v>4.4999999999999998E-2</v>
      </c>
    </row>
    <row r="2183" spans="1:2" ht="16.149999999999999" customHeight="1" x14ac:dyDescent="0.25">
      <c r="A2183" s="41">
        <v>40017</v>
      </c>
      <c r="B2183" s="42">
        <v>4.4999999999999998E-2</v>
      </c>
    </row>
    <row r="2184" spans="1:2" ht="16.149999999999999" customHeight="1" x14ac:dyDescent="0.25">
      <c r="A2184" s="43">
        <v>40016</v>
      </c>
      <c r="B2184" s="44">
        <v>4.4999999999999998E-2</v>
      </c>
    </row>
    <row r="2185" spans="1:2" ht="16.149999999999999" customHeight="1" x14ac:dyDescent="0.25">
      <c r="A2185" s="41">
        <v>40015</v>
      </c>
      <c r="B2185" s="42">
        <v>4.4999999999999998E-2</v>
      </c>
    </row>
    <row r="2186" spans="1:2" ht="16.149999999999999" customHeight="1" x14ac:dyDescent="0.25">
      <c r="A2186" s="43">
        <v>40011</v>
      </c>
      <c r="B2186" s="44">
        <v>4.4999999999999998E-2</v>
      </c>
    </row>
    <row r="2187" spans="1:2" ht="16.149999999999999" customHeight="1" x14ac:dyDescent="0.25">
      <c r="A2187" s="41">
        <v>40010</v>
      </c>
      <c r="B2187" s="42">
        <v>4.4999999999999998E-2</v>
      </c>
    </row>
    <row r="2188" spans="1:2" ht="16.149999999999999" customHeight="1" x14ac:dyDescent="0.25">
      <c r="A2188" s="43">
        <v>40009</v>
      </c>
      <c r="B2188" s="44">
        <v>4.4999999999999998E-2</v>
      </c>
    </row>
    <row r="2189" spans="1:2" ht="16.149999999999999" customHeight="1" x14ac:dyDescent="0.25">
      <c r="A2189" s="41">
        <v>40008</v>
      </c>
      <c r="B2189" s="42">
        <v>4.4999999999999998E-2</v>
      </c>
    </row>
    <row r="2190" spans="1:2" ht="16.149999999999999" customHeight="1" x14ac:dyDescent="0.25">
      <c r="A2190" s="43">
        <v>40007</v>
      </c>
      <c r="B2190" s="44">
        <v>4.4999999999999998E-2</v>
      </c>
    </row>
    <row r="2191" spans="1:2" ht="16.149999999999999" customHeight="1" x14ac:dyDescent="0.25">
      <c r="A2191" s="41">
        <v>40004</v>
      </c>
      <c r="B2191" s="42">
        <v>4.4999999999999998E-2</v>
      </c>
    </row>
    <row r="2192" spans="1:2" ht="16.149999999999999" customHeight="1" x14ac:dyDescent="0.25">
      <c r="A2192" s="43">
        <v>40003</v>
      </c>
      <c r="B2192" s="44">
        <v>4.4999999999999998E-2</v>
      </c>
    </row>
    <row r="2193" spans="1:2" ht="16.149999999999999" customHeight="1" x14ac:dyDescent="0.25">
      <c r="A2193" s="41">
        <v>40002</v>
      </c>
      <c r="B2193" s="42">
        <v>4.4999999999999998E-2</v>
      </c>
    </row>
    <row r="2194" spans="1:2" ht="16.149999999999999" customHeight="1" x14ac:dyDescent="0.25">
      <c r="A2194" s="43">
        <v>40001</v>
      </c>
      <c r="B2194" s="44">
        <v>4.4999999999999998E-2</v>
      </c>
    </row>
    <row r="2195" spans="1:2" ht="16.149999999999999" customHeight="1" x14ac:dyDescent="0.25">
      <c r="A2195" s="41">
        <v>40000</v>
      </c>
      <c r="B2195" s="42">
        <v>4.4999999999999998E-2</v>
      </c>
    </row>
    <row r="2196" spans="1:2" ht="16.149999999999999" customHeight="1" x14ac:dyDescent="0.25">
      <c r="A2196" s="43">
        <v>39997</v>
      </c>
      <c r="B2196" s="44">
        <v>4.4999999999999998E-2</v>
      </c>
    </row>
    <row r="2197" spans="1:2" ht="16.149999999999999" customHeight="1" x14ac:dyDescent="0.25">
      <c r="A2197" s="41">
        <v>39996</v>
      </c>
      <c r="B2197" s="42">
        <v>4.4999999999999998E-2</v>
      </c>
    </row>
    <row r="2198" spans="1:2" ht="16.149999999999999" customHeight="1" x14ac:dyDescent="0.25">
      <c r="A2198" s="43">
        <v>39995</v>
      </c>
      <c r="B2198" s="44">
        <v>4.4999999999999998E-2</v>
      </c>
    </row>
    <row r="2199" spans="1:2" ht="16.149999999999999" customHeight="1" x14ac:dyDescent="0.25">
      <c r="A2199" s="41">
        <v>39994</v>
      </c>
      <c r="B2199" s="42">
        <v>4.4999999999999998E-2</v>
      </c>
    </row>
    <row r="2200" spans="1:2" ht="16.149999999999999" customHeight="1" x14ac:dyDescent="0.25">
      <c r="A2200" s="43">
        <v>39990</v>
      </c>
      <c r="B2200" s="44">
        <v>4.4999999999999998E-2</v>
      </c>
    </row>
    <row r="2201" spans="1:2" ht="16.149999999999999" customHeight="1" x14ac:dyDescent="0.25">
      <c r="A2201" s="41">
        <v>39989</v>
      </c>
      <c r="B2201" s="42">
        <v>4.4999999999999998E-2</v>
      </c>
    </row>
    <row r="2202" spans="1:2" ht="16.149999999999999" customHeight="1" x14ac:dyDescent="0.25">
      <c r="A2202" s="43">
        <v>39988</v>
      </c>
      <c r="B2202" s="44">
        <v>4.4999999999999998E-2</v>
      </c>
    </row>
    <row r="2203" spans="1:2" ht="16.149999999999999" customHeight="1" x14ac:dyDescent="0.25">
      <c r="A2203" s="41">
        <v>39987</v>
      </c>
      <c r="B2203" s="42">
        <v>4.4999999999999998E-2</v>
      </c>
    </row>
    <row r="2204" spans="1:2" ht="16.149999999999999" customHeight="1" x14ac:dyDescent="0.25">
      <c r="A2204" s="43">
        <v>39983</v>
      </c>
      <c r="B2204" s="44">
        <v>0.05</v>
      </c>
    </row>
    <row r="2205" spans="1:2" ht="16.149999999999999" customHeight="1" x14ac:dyDescent="0.25">
      <c r="A2205" s="41">
        <v>39982</v>
      </c>
      <c r="B2205" s="42">
        <v>0.05</v>
      </c>
    </row>
    <row r="2206" spans="1:2" ht="16.149999999999999" customHeight="1" x14ac:dyDescent="0.25">
      <c r="A2206" s="43">
        <v>39981</v>
      </c>
      <c r="B2206" s="44">
        <v>0.05</v>
      </c>
    </row>
    <row r="2207" spans="1:2" ht="16.149999999999999" customHeight="1" x14ac:dyDescent="0.25">
      <c r="A2207" s="41">
        <v>39980</v>
      </c>
      <c r="B2207" s="42">
        <v>0.05</v>
      </c>
    </row>
    <row r="2208" spans="1:2" ht="16.149999999999999" customHeight="1" x14ac:dyDescent="0.25">
      <c r="A2208" s="43">
        <v>39976</v>
      </c>
      <c r="B2208" s="44">
        <v>0.05</v>
      </c>
    </row>
    <row r="2209" spans="1:2" ht="16.149999999999999" customHeight="1" x14ac:dyDescent="0.25">
      <c r="A2209" s="41">
        <v>39975</v>
      </c>
      <c r="B2209" s="42">
        <v>0.05</v>
      </c>
    </row>
    <row r="2210" spans="1:2" ht="16.149999999999999" customHeight="1" x14ac:dyDescent="0.25">
      <c r="A2210" s="43">
        <v>39974</v>
      </c>
      <c r="B2210" s="44">
        <v>0.05</v>
      </c>
    </row>
    <row r="2211" spans="1:2" ht="16.149999999999999" customHeight="1" x14ac:dyDescent="0.25">
      <c r="A2211" s="41">
        <v>39973</v>
      </c>
      <c r="B2211" s="42">
        <v>0.05</v>
      </c>
    </row>
    <row r="2212" spans="1:2" ht="16.149999999999999" customHeight="1" x14ac:dyDescent="0.25">
      <c r="A2212" s="43">
        <v>39972</v>
      </c>
      <c r="B2212" s="44">
        <v>0.05</v>
      </c>
    </row>
    <row r="2213" spans="1:2" ht="16.149999999999999" customHeight="1" x14ac:dyDescent="0.25">
      <c r="A2213" s="41">
        <v>39969</v>
      </c>
      <c r="B2213" s="42">
        <v>0.05</v>
      </c>
    </row>
    <row r="2214" spans="1:2" ht="16.149999999999999" customHeight="1" x14ac:dyDescent="0.25">
      <c r="A2214" s="43">
        <v>39968</v>
      </c>
      <c r="B2214" s="44">
        <v>0.05</v>
      </c>
    </row>
    <row r="2215" spans="1:2" ht="16.149999999999999" customHeight="1" x14ac:dyDescent="0.25">
      <c r="A2215" s="41">
        <v>39967</v>
      </c>
      <c r="B2215" s="42">
        <v>0.05</v>
      </c>
    </row>
    <row r="2216" spans="1:2" ht="16.149999999999999" customHeight="1" x14ac:dyDescent="0.25">
      <c r="A2216" s="43">
        <v>39966</v>
      </c>
      <c r="B2216" s="44">
        <v>0.05</v>
      </c>
    </row>
    <row r="2217" spans="1:2" ht="16.149999999999999" customHeight="1" x14ac:dyDescent="0.25">
      <c r="A2217" s="41">
        <v>39965</v>
      </c>
      <c r="B2217" s="42">
        <v>0.05</v>
      </c>
    </row>
    <row r="2218" spans="1:2" ht="16.149999999999999" customHeight="1" x14ac:dyDescent="0.25">
      <c r="A2218" s="43">
        <v>39962</v>
      </c>
      <c r="B2218" s="44">
        <v>0.06</v>
      </c>
    </row>
    <row r="2219" spans="1:2" ht="16.149999999999999" customHeight="1" x14ac:dyDescent="0.25">
      <c r="A2219" s="41">
        <v>39961</v>
      </c>
      <c r="B2219" s="42">
        <v>0.06</v>
      </c>
    </row>
    <row r="2220" spans="1:2" ht="16.149999999999999" customHeight="1" x14ac:dyDescent="0.25">
      <c r="A2220" s="43">
        <v>39960</v>
      </c>
      <c r="B2220" s="44">
        <v>0.06</v>
      </c>
    </row>
    <row r="2221" spans="1:2" ht="16.149999999999999" customHeight="1" x14ac:dyDescent="0.25">
      <c r="A2221" s="41">
        <v>39959</v>
      </c>
      <c r="B2221" s="42">
        <v>0.06</v>
      </c>
    </row>
    <row r="2222" spans="1:2" ht="16.149999999999999" customHeight="1" x14ac:dyDescent="0.25">
      <c r="A2222" s="43">
        <v>39955</v>
      </c>
      <c r="B2222" s="44">
        <v>0.06</v>
      </c>
    </row>
    <row r="2223" spans="1:2" ht="16.149999999999999" customHeight="1" x14ac:dyDescent="0.25">
      <c r="A2223" s="41">
        <v>39954</v>
      </c>
      <c r="B2223" s="42">
        <v>0.06</v>
      </c>
    </row>
    <row r="2224" spans="1:2" ht="16.149999999999999" customHeight="1" x14ac:dyDescent="0.25">
      <c r="A2224" s="43">
        <v>39953</v>
      </c>
      <c r="B2224" s="44">
        <v>0.06</v>
      </c>
    </row>
    <row r="2225" spans="1:2" ht="16.149999999999999" customHeight="1" x14ac:dyDescent="0.25">
      <c r="A2225" s="41">
        <v>39952</v>
      </c>
      <c r="B2225" s="42">
        <v>0.06</v>
      </c>
    </row>
    <row r="2226" spans="1:2" ht="16.149999999999999" customHeight="1" x14ac:dyDescent="0.25">
      <c r="A2226" s="43">
        <v>39951</v>
      </c>
      <c r="B2226" s="44">
        <v>0.06</v>
      </c>
    </row>
    <row r="2227" spans="1:2" ht="16.149999999999999" customHeight="1" x14ac:dyDescent="0.25">
      <c r="A2227" s="41">
        <v>39948</v>
      </c>
      <c r="B2227" s="42">
        <v>0.06</v>
      </c>
    </row>
    <row r="2228" spans="1:2" ht="16.149999999999999" customHeight="1" x14ac:dyDescent="0.25">
      <c r="A2228" s="43">
        <v>39947</v>
      </c>
      <c r="B2228" s="44">
        <v>0.06</v>
      </c>
    </row>
    <row r="2229" spans="1:2" ht="16.149999999999999" customHeight="1" x14ac:dyDescent="0.25">
      <c r="A2229" s="41">
        <v>39946</v>
      </c>
      <c r="B2229" s="42">
        <v>0.06</v>
      </c>
    </row>
    <row r="2230" spans="1:2" ht="16.149999999999999" customHeight="1" x14ac:dyDescent="0.25">
      <c r="A2230" s="43">
        <v>39945</v>
      </c>
      <c r="B2230" s="44">
        <v>0.06</v>
      </c>
    </row>
    <row r="2231" spans="1:2" ht="16.149999999999999" customHeight="1" x14ac:dyDescent="0.25">
      <c r="A2231" s="41">
        <v>39944</v>
      </c>
      <c r="B2231" s="42">
        <v>0.06</v>
      </c>
    </row>
    <row r="2232" spans="1:2" ht="16.149999999999999" customHeight="1" x14ac:dyDescent="0.25">
      <c r="A2232" s="43">
        <v>39941</v>
      </c>
      <c r="B2232" s="44">
        <v>0.06</v>
      </c>
    </row>
    <row r="2233" spans="1:2" ht="16.149999999999999" customHeight="1" x14ac:dyDescent="0.25">
      <c r="A2233" s="41">
        <v>39940</v>
      </c>
      <c r="B2233" s="42">
        <v>0.06</v>
      </c>
    </row>
    <row r="2234" spans="1:2" ht="16.149999999999999" customHeight="1" x14ac:dyDescent="0.25">
      <c r="A2234" s="43">
        <v>39939</v>
      </c>
      <c r="B2234" s="44">
        <v>0.06</v>
      </c>
    </row>
    <row r="2235" spans="1:2" ht="16.149999999999999" customHeight="1" x14ac:dyDescent="0.25">
      <c r="A2235" s="41">
        <v>39938</v>
      </c>
      <c r="B2235" s="42">
        <v>0.06</v>
      </c>
    </row>
    <row r="2236" spans="1:2" ht="16.149999999999999" customHeight="1" x14ac:dyDescent="0.25">
      <c r="A2236" s="43">
        <v>39937</v>
      </c>
      <c r="B2236" s="44">
        <v>0.06</v>
      </c>
    </row>
    <row r="2237" spans="1:2" ht="16.149999999999999" customHeight="1" x14ac:dyDescent="0.25">
      <c r="A2237" s="41">
        <v>39933</v>
      </c>
      <c r="B2237" s="42">
        <v>7.0000000000000007E-2</v>
      </c>
    </row>
    <row r="2238" spans="1:2" ht="16.149999999999999" customHeight="1" x14ac:dyDescent="0.25">
      <c r="A2238" s="43">
        <v>39932</v>
      </c>
      <c r="B2238" s="44">
        <v>7.0000000000000007E-2</v>
      </c>
    </row>
    <row r="2239" spans="1:2" ht="16.149999999999999" customHeight="1" x14ac:dyDescent="0.25">
      <c r="A2239" s="41">
        <v>39931</v>
      </c>
      <c r="B2239" s="42">
        <v>7.0000000000000007E-2</v>
      </c>
    </row>
    <row r="2240" spans="1:2" ht="16.149999999999999" customHeight="1" x14ac:dyDescent="0.25">
      <c r="A2240" s="43">
        <v>39930</v>
      </c>
      <c r="B2240" s="44">
        <v>7.0000000000000007E-2</v>
      </c>
    </row>
    <row r="2241" spans="1:2" ht="16.149999999999999" customHeight="1" x14ac:dyDescent="0.25">
      <c r="A2241" s="41">
        <v>39927</v>
      </c>
      <c r="B2241" s="42">
        <v>7.0000000000000007E-2</v>
      </c>
    </row>
    <row r="2242" spans="1:2" ht="16.149999999999999" customHeight="1" x14ac:dyDescent="0.25">
      <c r="A2242" s="43">
        <v>39926</v>
      </c>
      <c r="B2242" s="44">
        <v>7.0000000000000007E-2</v>
      </c>
    </row>
    <row r="2243" spans="1:2" ht="16.149999999999999" customHeight="1" x14ac:dyDescent="0.25">
      <c r="A2243" s="41">
        <v>39925</v>
      </c>
      <c r="B2243" s="42">
        <v>7.0000000000000007E-2</v>
      </c>
    </row>
    <row r="2244" spans="1:2" ht="16.149999999999999" customHeight="1" x14ac:dyDescent="0.25">
      <c r="A2244" s="43">
        <v>39924</v>
      </c>
      <c r="B2244" s="44">
        <v>7.0000000000000007E-2</v>
      </c>
    </row>
    <row r="2245" spans="1:2" ht="16.149999999999999" customHeight="1" x14ac:dyDescent="0.25">
      <c r="A2245" s="41">
        <v>39923</v>
      </c>
      <c r="B2245" s="42">
        <v>7.0000000000000007E-2</v>
      </c>
    </row>
    <row r="2246" spans="1:2" ht="16.149999999999999" customHeight="1" x14ac:dyDescent="0.25">
      <c r="A2246" s="43">
        <v>39920</v>
      </c>
      <c r="B2246" s="44">
        <v>7.0000000000000007E-2</v>
      </c>
    </row>
    <row r="2247" spans="1:2" ht="16.149999999999999" customHeight="1" x14ac:dyDescent="0.25">
      <c r="A2247" s="41">
        <v>39919</v>
      </c>
      <c r="B2247" s="42">
        <v>7.0000000000000007E-2</v>
      </c>
    </row>
    <row r="2248" spans="1:2" ht="16.149999999999999" customHeight="1" x14ac:dyDescent="0.25">
      <c r="A2248" s="43">
        <v>39918</v>
      </c>
      <c r="B2248" s="44">
        <v>7.0000000000000007E-2</v>
      </c>
    </row>
    <row r="2249" spans="1:2" ht="16.149999999999999" customHeight="1" x14ac:dyDescent="0.25">
      <c r="A2249" s="41">
        <v>39917</v>
      </c>
      <c r="B2249" s="42">
        <v>7.0000000000000007E-2</v>
      </c>
    </row>
    <row r="2250" spans="1:2" ht="16.149999999999999" customHeight="1" x14ac:dyDescent="0.25">
      <c r="A2250" s="43">
        <v>39916</v>
      </c>
      <c r="B2250" s="44">
        <v>7.0000000000000007E-2</v>
      </c>
    </row>
    <row r="2251" spans="1:2" ht="16.149999999999999" customHeight="1" x14ac:dyDescent="0.25">
      <c r="A2251" s="41">
        <v>39911</v>
      </c>
      <c r="B2251" s="42">
        <v>7.0000000000000007E-2</v>
      </c>
    </row>
    <row r="2252" spans="1:2" ht="16.149999999999999" customHeight="1" x14ac:dyDescent="0.25">
      <c r="A2252" s="43">
        <v>39910</v>
      </c>
      <c r="B2252" s="44">
        <v>7.0000000000000007E-2</v>
      </c>
    </row>
    <row r="2253" spans="1:2" ht="16.149999999999999" customHeight="1" x14ac:dyDescent="0.25">
      <c r="A2253" s="41">
        <v>39909</v>
      </c>
      <c r="B2253" s="42">
        <v>7.0000000000000007E-2</v>
      </c>
    </row>
    <row r="2254" spans="1:2" ht="16.149999999999999" customHeight="1" x14ac:dyDescent="0.25">
      <c r="A2254" s="43">
        <v>39906</v>
      </c>
      <c r="B2254" s="44">
        <v>7.0000000000000007E-2</v>
      </c>
    </row>
    <row r="2255" spans="1:2" ht="16.149999999999999" customHeight="1" x14ac:dyDescent="0.25">
      <c r="A2255" s="41">
        <v>39905</v>
      </c>
      <c r="B2255" s="42">
        <v>7.0000000000000007E-2</v>
      </c>
    </row>
    <row r="2256" spans="1:2" ht="16.149999999999999" customHeight="1" x14ac:dyDescent="0.25">
      <c r="A2256" s="43">
        <v>39904</v>
      </c>
      <c r="B2256" s="44">
        <v>7.0000000000000007E-2</v>
      </c>
    </row>
    <row r="2257" spans="1:2" ht="16.149999999999999" customHeight="1" x14ac:dyDescent="0.25">
      <c r="A2257" s="41">
        <v>39903</v>
      </c>
      <c r="B2257" s="42">
        <v>7.0000000000000007E-2</v>
      </c>
    </row>
    <row r="2258" spans="1:2" ht="16.149999999999999" customHeight="1" x14ac:dyDescent="0.25">
      <c r="A2258" s="43">
        <v>39902</v>
      </c>
      <c r="B2258" s="44">
        <v>7.0000000000000007E-2</v>
      </c>
    </row>
    <row r="2259" spans="1:2" ht="16.149999999999999" customHeight="1" x14ac:dyDescent="0.25">
      <c r="A2259" s="41">
        <v>39899</v>
      </c>
      <c r="B2259" s="42">
        <v>7.0000000000000007E-2</v>
      </c>
    </row>
    <row r="2260" spans="1:2" ht="16.149999999999999" customHeight="1" x14ac:dyDescent="0.25">
      <c r="A2260" s="43">
        <v>39898</v>
      </c>
      <c r="B2260" s="44">
        <v>7.0000000000000007E-2</v>
      </c>
    </row>
    <row r="2261" spans="1:2" ht="16.149999999999999" customHeight="1" x14ac:dyDescent="0.25">
      <c r="A2261" s="41">
        <v>39897</v>
      </c>
      <c r="B2261" s="42">
        <v>7.0000000000000007E-2</v>
      </c>
    </row>
    <row r="2262" spans="1:2" ht="16.149999999999999" customHeight="1" x14ac:dyDescent="0.25">
      <c r="A2262" s="43">
        <v>39896</v>
      </c>
      <c r="B2262" s="44">
        <v>7.0000000000000007E-2</v>
      </c>
    </row>
    <row r="2263" spans="1:2" ht="16.149999999999999" customHeight="1" x14ac:dyDescent="0.25">
      <c r="A2263" s="41">
        <v>39892</v>
      </c>
      <c r="B2263" s="42">
        <v>0.08</v>
      </c>
    </row>
    <row r="2264" spans="1:2" ht="16.149999999999999" customHeight="1" x14ac:dyDescent="0.25">
      <c r="A2264" s="43">
        <v>39891</v>
      </c>
      <c r="B2264" s="44">
        <v>0.08</v>
      </c>
    </row>
    <row r="2265" spans="1:2" ht="16.149999999999999" customHeight="1" x14ac:dyDescent="0.25">
      <c r="A2265" s="41">
        <v>39890</v>
      </c>
      <c r="B2265" s="42">
        <v>0.08</v>
      </c>
    </row>
    <row r="2266" spans="1:2" ht="16.149999999999999" customHeight="1" x14ac:dyDescent="0.25">
      <c r="A2266" s="43">
        <v>39889</v>
      </c>
      <c r="B2266" s="44">
        <v>0.08</v>
      </c>
    </row>
    <row r="2267" spans="1:2" ht="16.149999999999999" customHeight="1" x14ac:dyDescent="0.25">
      <c r="A2267" s="41">
        <v>39888</v>
      </c>
      <c r="B2267" s="42">
        <v>0.08</v>
      </c>
    </row>
    <row r="2268" spans="1:2" ht="16.149999999999999" customHeight="1" x14ac:dyDescent="0.25">
      <c r="A2268" s="43">
        <v>39885</v>
      </c>
      <c r="B2268" s="44">
        <v>0.08</v>
      </c>
    </row>
    <row r="2269" spans="1:2" ht="16.149999999999999" customHeight="1" x14ac:dyDescent="0.25">
      <c r="A2269" s="41">
        <v>39884</v>
      </c>
      <c r="B2269" s="42">
        <v>0.08</v>
      </c>
    </row>
    <row r="2270" spans="1:2" ht="16.149999999999999" customHeight="1" x14ac:dyDescent="0.25">
      <c r="A2270" s="43">
        <v>39883</v>
      </c>
      <c r="B2270" s="44">
        <v>0.08</v>
      </c>
    </row>
    <row r="2271" spans="1:2" ht="16.149999999999999" customHeight="1" x14ac:dyDescent="0.25">
      <c r="A2271" s="41">
        <v>39882</v>
      </c>
      <c r="B2271" s="42">
        <v>0.08</v>
      </c>
    </row>
    <row r="2272" spans="1:2" ht="16.149999999999999" customHeight="1" x14ac:dyDescent="0.25">
      <c r="A2272" s="43">
        <v>39881</v>
      </c>
      <c r="B2272" s="44">
        <v>0.08</v>
      </c>
    </row>
    <row r="2273" spans="1:2" ht="16.149999999999999" customHeight="1" x14ac:dyDescent="0.25">
      <c r="A2273" s="41">
        <v>39878</v>
      </c>
      <c r="B2273" s="42">
        <v>0.08</v>
      </c>
    </row>
    <row r="2274" spans="1:2" ht="16.149999999999999" customHeight="1" x14ac:dyDescent="0.25">
      <c r="A2274" s="43">
        <v>39877</v>
      </c>
      <c r="B2274" s="44">
        <v>0.08</v>
      </c>
    </row>
    <row r="2275" spans="1:2" ht="16.149999999999999" customHeight="1" x14ac:dyDescent="0.25">
      <c r="A2275" s="41">
        <v>39876</v>
      </c>
      <c r="B2275" s="42">
        <v>0.08</v>
      </c>
    </row>
    <row r="2276" spans="1:2" ht="16.149999999999999" customHeight="1" x14ac:dyDescent="0.25">
      <c r="A2276" s="43">
        <v>39875</v>
      </c>
      <c r="B2276" s="44">
        <v>0.08</v>
      </c>
    </row>
    <row r="2277" spans="1:2" ht="16.149999999999999" customHeight="1" x14ac:dyDescent="0.25">
      <c r="A2277" s="41">
        <v>39874</v>
      </c>
      <c r="B2277" s="42">
        <v>0.08</v>
      </c>
    </row>
    <row r="2278" spans="1:2" ht="16.149999999999999" customHeight="1" x14ac:dyDescent="0.25">
      <c r="A2278" s="43">
        <v>39871</v>
      </c>
      <c r="B2278" s="44">
        <v>0.09</v>
      </c>
    </row>
    <row r="2279" spans="1:2" ht="16.149999999999999" customHeight="1" x14ac:dyDescent="0.25">
      <c r="A2279" s="41">
        <v>39870</v>
      </c>
      <c r="B2279" s="42">
        <v>0.09</v>
      </c>
    </row>
    <row r="2280" spans="1:2" ht="16.149999999999999" customHeight="1" x14ac:dyDescent="0.25">
      <c r="A2280" s="43">
        <v>39869</v>
      </c>
      <c r="B2280" s="44">
        <v>0.09</v>
      </c>
    </row>
    <row r="2281" spans="1:2" ht="16.149999999999999" customHeight="1" x14ac:dyDescent="0.25">
      <c r="A2281" s="41">
        <v>39868</v>
      </c>
      <c r="B2281" s="42">
        <v>0.09</v>
      </c>
    </row>
    <row r="2282" spans="1:2" ht="16.149999999999999" customHeight="1" x14ac:dyDescent="0.25">
      <c r="A2282" s="43">
        <v>39867</v>
      </c>
      <c r="B2282" s="44">
        <v>0.09</v>
      </c>
    </row>
    <row r="2283" spans="1:2" ht="16.149999999999999" customHeight="1" x14ac:dyDescent="0.25">
      <c r="A2283" s="41">
        <v>39864</v>
      </c>
      <c r="B2283" s="42">
        <v>0.09</v>
      </c>
    </row>
    <row r="2284" spans="1:2" ht="16.149999999999999" customHeight="1" x14ac:dyDescent="0.25">
      <c r="A2284" s="43">
        <v>39863</v>
      </c>
      <c r="B2284" s="44">
        <v>0.09</v>
      </c>
    </row>
    <row r="2285" spans="1:2" ht="16.149999999999999" customHeight="1" x14ac:dyDescent="0.25">
      <c r="A2285" s="41">
        <v>39862</v>
      </c>
      <c r="B2285" s="42">
        <v>0.09</v>
      </c>
    </row>
    <row r="2286" spans="1:2" ht="16.149999999999999" customHeight="1" x14ac:dyDescent="0.25">
      <c r="A2286" s="43">
        <v>39861</v>
      </c>
      <c r="B2286" s="44">
        <v>0.09</v>
      </c>
    </row>
    <row r="2287" spans="1:2" ht="16.149999999999999" customHeight="1" x14ac:dyDescent="0.25">
      <c r="A2287" s="41">
        <v>39860</v>
      </c>
      <c r="B2287" s="42">
        <v>0.09</v>
      </c>
    </row>
    <row r="2288" spans="1:2" ht="16.149999999999999" customHeight="1" x14ac:dyDescent="0.25">
      <c r="A2288" s="43">
        <v>39857</v>
      </c>
      <c r="B2288" s="44">
        <v>0.09</v>
      </c>
    </row>
    <row r="2289" spans="1:2" ht="16.149999999999999" customHeight="1" x14ac:dyDescent="0.25">
      <c r="A2289" s="41">
        <v>39856</v>
      </c>
      <c r="B2289" s="42">
        <v>0.09</v>
      </c>
    </row>
    <row r="2290" spans="1:2" ht="16.149999999999999" customHeight="1" x14ac:dyDescent="0.25">
      <c r="A2290" s="43">
        <v>39855</v>
      </c>
      <c r="B2290" s="44">
        <v>0.09</v>
      </c>
    </row>
    <row r="2291" spans="1:2" ht="16.149999999999999" customHeight="1" x14ac:dyDescent="0.25">
      <c r="A2291" s="41">
        <v>39854</v>
      </c>
      <c r="B2291" s="42">
        <v>0.09</v>
      </c>
    </row>
    <row r="2292" spans="1:2" ht="16.149999999999999" customHeight="1" x14ac:dyDescent="0.25">
      <c r="A2292" s="43">
        <v>39853</v>
      </c>
      <c r="B2292" s="44">
        <v>0.09</v>
      </c>
    </row>
    <row r="2293" spans="1:2" ht="16.149999999999999" customHeight="1" x14ac:dyDescent="0.25">
      <c r="A2293" s="41">
        <v>39850</v>
      </c>
      <c r="B2293" s="42">
        <v>0.09</v>
      </c>
    </row>
    <row r="2294" spans="1:2" ht="16.149999999999999" customHeight="1" x14ac:dyDescent="0.25">
      <c r="A2294" s="43">
        <v>39849</v>
      </c>
      <c r="B2294" s="44">
        <v>0.09</v>
      </c>
    </row>
    <row r="2295" spans="1:2" ht="16.149999999999999" customHeight="1" x14ac:dyDescent="0.25">
      <c r="A2295" s="41">
        <v>39848</v>
      </c>
      <c r="B2295" s="42">
        <v>0.09</v>
      </c>
    </row>
    <row r="2296" spans="1:2" ht="16.149999999999999" customHeight="1" x14ac:dyDescent="0.25">
      <c r="A2296" s="43">
        <v>39847</v>
      </c>
      <c r="B2296" s="44">
        <v>0.09</v>
      </c>
    </row>
    <row r="2297" spans="1:2" ht="16.149999999999999" customHeight="1" x14ac:dyDescent="0.25">
      <c r="A2297" s="41">
        <v>39846</v>
      </c>
      <c r="B2297" s="42">
        <v>0.09</v>
      </c>
    </row>
    <row r="2298" spans="1:2" ht="16.149999999999999" customHeight="1" x14ac:dyDescent="0.25">
      <c r="A2298" s="43">
        <v>39843</v>
      </c>
      <c r="B2298" s="44">
        <v>9.5000000000000001E-2</v>
      </c>
    </row>
    <row r="2299" spans="1:2" ht="16.149999999999999" customHeight="1" x14ac:dyDescent="0.25">
      <c r="A2299" s="41">
        <v>39842</v>
      </c>
      <c r="B2299" s="42">
        <v>9.5000000000000001E-2</v>
      </c>
    </row>
    <row r="2300" spans="1:2" ht="16.149999999999999" customHeight="1" x14ac:dyDescent="0.25">
      <c r="A2300" s="43">
        <v>39841</v>
      </c>
      <c r="B2300" s="44">
        <v>9.5000000000000001E-2</v>
      </c>
    </row>
    <row r="2301" spans="1:2" ht="16.149999999999999" customHeight="1" x14ac:dyDescent="0.25">
      <c r="A2301" s="41">
        <v>39840</v>
      </c>
      <c r="B2301" s="42">
        <v>9.5000000000000001E-2</v>
      </c>
    </row>
    <row r="2302" spans="1:2" ht="16.149999999999999" customHeight="1" x14ac:dyDescent="0.25">
      <c r="A2302" s="43">
        <v>39839</v>
      </c>
      <c r="B2302" s="44">
        <v>9.5000000000000001E-2</v>
      </c>
    </row>
    <row r="2303" spans="1:2" ht="16.149999999999999" customHeight="1" x14ac:dyDescent="0.25">
      <c r="A2303" s="41">
        <v>39836</v>
      </c>
      <c r="B2303" s="42">
        <v>9.5000000000000001E-2</v>
      </c>
    </row>
    <row r="2304" spans="1:2" ht="16.149999999999999" customHeight="1" x14ac:dyDescent="0.25">
      <c r="A2304" s="43">
        <v>39835</v>
      </c>
      <c r="B2304" s="44">
        <v>9.5000000000000001E-2</v>
      </c>
    </row>
    <row r="2305" spans="1:2" ht="16.149999999999999" customHeight="1" x14ac:dyDescent="0.25">
      <c r="A2305" s="41">
        <v>39834</v>
      </c>
      <c r="B2305" s="42">
        <v>9.5000000000000001E-2</v>
      </c>
    </row>
    <row r="2306" spans="1:2" ht="16.149999999999999" customHeight="1" x14ac:dyDescent="0.25">
      <c r="A2306" s="43">
        <v>39833</v>
      </c>
      <c r="B2306" s="44">
        <v>9.5000000000000001E-2</v>
      </c>
    </row>
    <row r="2307" spans="1:2" ht="16.149999999999999" customHeight="1" x14ac:dyDescent="0.25">
      <c r="A2307" s="41">
        <v>39832</v>
      </c>
      <c r="B2307" s="42">
        <v>9.5000000000000001E-2</v>
      </c>
    </row>
    <row r="2308" spans="1:2" ht="16.149999999999999" customHeight="1" x14ac:dyDescent="0.25">
      <c r="A2308" s="43">
        <v>39829</v>
      </c>
      <c r="B2308" s="44">
        <v>9.5000000000000001E-2</v>
      </c>
    </row>
    <row r="2309" spans="1:2" ht="16.149999999999999" customHeight="1" x14ac:dyDescent="0.25">
      <c r="A2309" s="41">
        <v>39828</v>
      </c>
      <c r="B2309" s="42">
        <v>9.5000000000000001E-2</v>
      </c>
    </row>
    <row r="2310" spans="1:2" ht="16.149999999999999" customHeight="1" x14ac:dyDescent="0.25">
      <c r="A2310" s="43">
        <v>39827</v>
      </c>
      <c r="B2310" s="44">
        <v>9.5000000000000001E-2</v>
      </c>
    </row>
    <row r="2311" spans="1:2" ht="16.149999999999999" customHeight="1" x14ac:dyDescent="0.25">
      <c r="A2311" s="41">
        <v>39826</v>
      </c>
      <c r="B2311" s="42">
        <v>9.5000000000000001E-2</v>
      </c>
    </row>
    <row r="2312" spans="1:2" ht="16.149999999999999" customHeight="1" x14ac:dyDescent="0.25">
      <c r="A2312" s="43">
        <v>39822</v>
      </c>
      <c r="B2312" s="44">
        <v>9.5000000000000001E-2</v>
      </c>
    </row>
    <row r="2313" spans="1:2" ht="16.149999999999999" customHeight="1" x14ac:dyDescent="0.25">
      <c r="A2313" s="41">
        <v>39821</v>
      </c>
      <c r="B2313" s="42">
        <v>9.5000000000000001E-2</v>
      </c>
    </row>
    <row r="2314" spans="1:2" ht="16.149999999999999" customHeight="1" x14ac:dyDescent="0.25">
      <c r="A2314" s="43">
        <v>39820</v>
      </c>
      <c r="B2314" s="44">
        <v>9.5000000000000001E-2</v>
      </c>
    </row>
    <row r="2315" spans="1:2" ht="16.149999999999999" customHeight="1" x14ac:dyDescent="0.25">
      <c r="A2315" s="41">
        <v>39819</v>
      </c>
      <c r="B2315" s="42">
        <v>9.5000000000000001E-2</v>
      </c>
    </row>
    <row r="2316" spans="1:2" ht="16.149999999999999" customHeight="1" x14ac:dyDescent="0.25">
      <c r="A2316" s="43">
        <v>39818</v>
      </c>
      <c r="B2316" s="44">
        <v>9.5000000000000001E-2</v>
      </c>
    </row>
    <row r="2317" spans="1:2" ht="16.149999999999999" customHeight="1" x14ac:dyDescent="0.25">
      <c r="A2317" s="41">
        <v>39815</v>
      </c>
      <c r="B2317" s="42">
        <v>9.5000000000000001E-2</v>
      </c>
    </row>
    <row r="2318" spans="1:2" ht="16.149999999999999" customHeight="1" x14ac:dyDescent="0.25">
      <c r="A2318" s="43">
        <v>39812</v>
      </c>
      <c r="B2318" s="44">
        <v>9.5000000000000001E-2</v>
      </c>
    </row>
    <row r="2319" spans="1:2" ht="16.149999999999999" customHeight="1" x14ac:dyDescent="0.25">
      <c r="A2319" s="41">
        <v>39811</v>
      </c>
      <c r="B2319" s="42">
        <v>9.5000000000000001E-2</v>
      </c>
    </row>
    <row r="2320" spans="1:2" ht="16.149999999999999" customHeight="1" x14ac:dyDescent="0.25">
      <c r="A2320" s="43">
        <v>39808</v>
      </c>
      <c r="B2320" s="44">
        <v>9.5000000000000001E-2</v>
      </c>
    </row>
    <row r="2321" spans="1:2" ht="16.149999999999999" customHeight="1" x14ac:dyDescent="0.25">
      <c r="A2321" s="41">
        <v>39807</v>
      </c>
      <c r="B2321" s="42">
        <v>9.5000000000000001E-2</v>
      </c>
    </row>
    <row r="2322" spans="1:2" ht="16.149999999999999" customHeight="1" x14ac:dyDescent="0.25">
      <c r="A2322" s="43">
        <v>39806</v>
      </c>
      <c r="B2322" s="44">
        <v>9.5000000000000001E-2</v>
      </c>
    </row>
    <row r="2323" spans="1:2" ht="16.149999999999999" customHeight="1" x14ac:dyDescent="0.25">
      <c r="A2323" s="41">
        <v>39805</v>
      </c>
      <c r="B2323" s="42">
        <v>9.5000000000000001E-2</v>
      </c>
    </row>
    <row r="2324" spans="1:2" ht="16.149999999999999" customHeight="1" x14ac:dyDescent="0.25">
      <c r="A2324" s="43">
        <v>39804</v>
      </c>
      <c r="B2324" s="44">
        <v>9.5000000000000001E-2</v>
      </c>
    </row>
    <row r="2325" spans="1:2" ht="16.149999999999999" customHeight="1" x14ac:dyDescent="0.25">
      <c r="A2325" s="41">
        <v>39801</v>
      </c>
      <c r="B2325" s="42">
        <v>0.1</v>
      </c>
    </row>
    <row r="2326" spans="1:2" ht="16.149999999999999" customHeight="1" x14ac:dyDescent="0.25">
      <c r="A2326" s="43">
        <v>39800</v>
      </c>
      <c r="B2326" s="44">
        <v>0.1</v>
      </c>
    </row>
    <row r="2327" spans="1:2" ht="16.149999999999999" customHeight="1" x14ac:dyDescent="0.25">
      <c r="A2327" s="41">
        <v>39799</v>
      </c>
      <c r="B2327" s="42">
        <v>0.1</v>
      </c>
    </row>
    <row r="2328" spans="1:2" ht="16.149999999999999" customHeight="1" x14ac:dyDescent="0.25">
      <c r="A2328" s="43">
        <v>39798</v>
      </c>
      <c r="B2328" s="44">
        <v>0.1</v>
      </c>
    </row>
    <row r="2329" spans="1:2" ht="16.149999999999999" customHeight="1" x14ac:dyDescent="0.25">
      <c r="A2329" s="41">
        <v>39797</v>
      </c>
      <c r="B2329" s="42">
        <v>0.1</v>
      </c>
    </row>
    <row r="2330" spans="1:2" ht="16.149999999999999" customHeight="1" x14ac:dyDescent="0.25">
      <c r="A2330" s="43">
        <v>39794</v>
      </c>
      <c r="B2330" s="44">
        <v>0.1</v>
      </c>
    </row>
    <row r="2331" spans="1:2" ht="16.149999999999999" customHeight="1" x14ac:dyDescent="0.25">
      <c r="A2331" s="41">
        <v>39793</v>
      </c>
      <c r="B2331" s="42">
        <v>0.1</v>
      </c>
    </row>
    <row r="2332" spans="1:2" ht="16.149999999999999" customHeight="1" x14ac:dyDescent="0.25">
      <c r="A2332" s="43">
        <v>39792</v>
      </c>
      <c r="B2332" s="44">
        <v>0.1</v>
      </c>
    </row>
    <row r="2333" spans="1:2" ht="16.149999999999999" customHeight="1" x14ac:dyDescent="0.25">
      <c r="A2333" s="41">
        <v>39791</v>
      </c>
      <c r="B2333" s="42">
        <v>0.1</v>
      </c>
    </row>
    <row r="2334" spans="1:2" ht="16.149999999999999" customHeight="1" x14ac:dyDescent="0.25">
      <c r="A2334" s="43">
        <v>39787</v>
      </c>
      <c r="B2334" s="44">
        <v>0.1</v>
      </c>
    </row>
    <row r="2335" spans="1:2" ht="16.149999999999999" customHeight="1" x14ac:dyDescent="0.25">
      <c r="A2335" s="41">
        <v>39786</v>
      </c>
      <c r="B2335" s="42">
        <v>0.1</v>
      </c>
    </row>
    <row r="2336" spans="1:2" ht="16.149999999999999" customHeight="1" x14ac:dyDescent="0.25">
      <c r="A2336" s="43">
        <v>39785</v>
      </c>
      <c r="B2336" s="44">
        <v>0.1</v>
      </c>
    </row>
    <row r="2337" spans="1:2" ht="16.149999999999999" customHeight="1" x14ac:dyDescent="0.25">
      <c r="A2337" s="41">
        <v>39784</v>
      </c>
      <c r="B2337" s="42">
        <v>0.1</v>
      </c>
    </row>
    <row r="2338" spans="1:2" ht="16.149999999999999" customHeight="1" x14ac:dyDescent="0.25">
      <c r="A2338" s="43">
        <v>39783</v>
      </c>
      <c r="B2338" s="44">
        <v>0.1</v>
      </c>
    </row>
    <row r="2339" spans="1:2" ht="16.149999999999999" customHeight="1" x14ac:dyDescent="0.25">
      <c r="A2339" s="41">
        <v>39780</v>
      </c>
      <c r="B2339" s="42">
        <v>0.1</v>
      </c>
    </row>
    <row r="2340" spans="1:2" ht="16.149999999999999" customHeight="1" x14ac:dyDescent="0.25">
      <c r="A2340" s="43">
        <v>39779</v>
      </c>
      <c r="B2340" s="44">
        <v>0.1</v>
      </c>
    </row>
    <row r="2341" spans="1:2" ht="16.149999999999999" customHeight="1" x14ac:dyDescent="0.25">
      <c r="A2341" s="41">
        <v>39778</v>
      </c>
      <c r="B2341" s="42">
        <v>0.1</v>
      </c>
    </row>
    <row r="2342" spans="1:2" ht="16.149999999999999" customHeight="1" x14ac:dyDescent="0.25">
      <c r="A2342" s="43">
        <v>39777</v>
      </c>
      <c r="B2342" s="44">
        <v>0.1</v>
      </c>
    </row>
    <row r="2343" spans="1:2" ht="16.149999999999999" customHeight="1" x14ac:dyDescent="0.25">
      <c r="A2343" s="41">
        <v>39776</v>
      </c>
      <c r="B2343" s="42">
        <v>0.1</v>
      </c>
    </row>
    <row r="2344" spans="1:2" ht="16.149999999999999" customHeight="1" x14ac:dyDescent="0.25">
      <c r="A2344" s="43">
        <v>39773</v>
      </c>
      <c r="B2344" s="44">
        <v>0.1</v>
      </c>
    </row>
    <row r="2345" spans="1:2" ht="16.149999999999999" customHeight="1" x14ac:dyDescent="0.25">
      <c r="A2345" s="41">
        <v>39772</v>
      </c>
      <c r="B2345" s="42">
        <v>0.1</v>
      </c>
    </row>
    <row r="2346" spans="1:2" ht="16.149999999999999" customHeight="1" x14ac:dyDescent="0.25">
      <c r="A2346" s="43">
        <v>39771</v>
      </c>
      <c r="B2346" s="44">
        <v>0.1</v>
      </c>
    </row>
    <row r="2347" spans="1:2" ht="16.149999999999999" customHeight="1" x14ac:dyDescent="0.25">
      <c r="A2347" s="41">
        <v>39770</v>
      </c>
      <c r="B2347" s="42">
        <v>0.1</v>
      </c>
    </row>
    <row r="2348" spans="1:2" ht="16.149999999999999" customHeight="1" x14ac:dyDescent="0.25">
      <c r="A2348" s="43">
        <v>39766</v>
      </c>
      <c r="B2348" s="44">
        <v>0.1</v>
      </c>
    </row>
    <row r="2349" spans="1:2" ht="16.149999999999999" customHeight="1" x14ac:dyDescent="0.25">
      <c r="A2349" s="41">
        <v>39765</v>
      </c>
      <c r="B2349" s="42">
        <v>0.1</v>
      </c>
    </row>
    <row r="2350" spans="1:2" ht="16.149999999999999" customHeight="1" x14ac:dyDescent="0.25">
      <c r="A2350" s="43">
        <v>39764</v>
      </c>
      <c r="B2350" s="44">
        <v>0.1</v>
      </c>
    </row>
    <row r="2351" spans="1:2" ht="16.149999999999999" customHeight="1" x14ac:dyDescent="0.25">
      <c r="A2351" s="41">
        <v>39763</v>
      </c>
      <c r="B2351" s="42">
        <v>0.1</v>
      </c>
    </row>
    <row r="2352" spans="1:2" ht="16.149999999999999" customHeight="1" x14ac:dyDescent="0.25">
      <c r="A2352" s="43">
        <v>39762</v>
      </c>
      <c r="B2352" s="44">
        <v>0.1</v>
      </c>
    </row>
    <row r="2353" spans="1:2" ht="16.149999999999999" customHeight="1" x14ac:dyDescent="0.25">
      <c r="A2353" s="41">
        <v>39759</v>
      </c>
      <c r="B2353" s="42">
        <v>0.1</v>
      </c>
    </row>
    <row r="2354" spans="1:2" ht="16.149999999999999" customHeight="1" x14ac:dyDescent="0.25">
      <c r="A2354" s="43">
        <v>39758</v>
      </c>
      <c r="B2354" s="44">
        <v>0.1</v>
      </c>
    </row>
    <row r="2355" spans="1:2" ht="16.149999999999999" customHeight="1" x14ac:dyDescent="0.25">
      <c r="A2355" s="41">
        <v>39757</v>
      </c>
      <c r="B2355" s="42">
        <v>0.1</v>
      </c>
    </row>
    <row r="2356" spans="1:2" ht="16.149999999999999" customHeight="1" x14ac:dyDescent="0.25">
      <c r="A2356" s="43">
        <v>39756</v>
      </c>
      <c r="B2356" s="44">
        <v>0.1</v>
      </c>
    </row>
    <row r="2357" spans="1:2" ht="16.149999999999999" customHeight="1" x14ac:dyDescent="0.25">
      <c r="A2357" s="41">
        <v>39752</v>
      </c>
      <c r="B2357" s="42">
        <v>0.1</v>
      </c>
    </row>
    <row r="2358" spans="1:2" ht="16.149999999999999" customHeight="1" x14ac:dyDescent="0.25">
      <c r="A2358" s="43">
        <v>39751</v>
      </c>
      <c r="B2358" s="44">
        <v>0.1</v>
      </c>
    </row>
    <row r="2359" spans="1:2" ht="16.149999999999999" customHeight="1" x14ac:dyDescent="0.25">
      <c r="A2359" s="41">
        <v>39750</v>
      </c>
      <c r="B2359" s="42">
        <v>0.1</v>
      </c>
    </row>
    <row r="2360" spans="1:2" ht="16.149999999999999" customHeight="1" x14ac:dyDescent="0.25">
      <c r="A2360" s="43">
        <v>39749</v>
      </c>
      <c r="B2360" s="44">
        <v>0.1</v>
      </c>
    </row>
    <row r="2361" spans="1:2" ht="16.149999999999999" customHeight="1" x14ac:dyDescent="0.25">
      <c r="A2361" s="41">
        <v>39748</v>
      </c>
      <c r="B2361" s="42">
        <v>0.1</v>
      </c>
    </row>
    <row r="2362" spans="1:2" ht="16.149999999999999" customHeight="1" x14ac:dyDescent="0.25">
      <c r="A2362" s="43">
        <v>39745</v>
      </c>
      <c r="B2362" s="44">
        <v>0.1</v>
      </c>
    </row>
    <row r="2363" spans="1:2" ht="16.149999999999999" customHeight="1" x14ac:dyDescent="0.25">
      <c r="A2363" s="41">
        <v>39744</v>
      </c>
      <c r="B2363" s="42">
        <v>0.1</v>
      </c>
    </row>
    <row r="2364" spans="1:2" ht="16.149999999999999" customHeight="1" x14ac:dyDescent="0.25">
      <c r="A2364" s="43">
        <v>39743</v>
      </c>
      <c r="B2364" s="44">
        <v>0.1</v>
      </c>
    </row>
    <row r="2365" spans="1:2" ht="16.149999999999999" customHeight="1" x14ac:dyDescent="0.25">
      <c r="A2365" s="41">
        <v>39742</v>
      </c>
      <c r="B2365" s="42">
        <v>0.1</v>
      </c>
    </row>
    <row r="2366" spans="1:2" ht="16.149999999999999" customHeight="1" x14ac:dyDescent="0.25">
      <c r="A2366" s="43">
        <v>39741</v>
      </c>
      <c r="B2366" s="44">
        <v>0.1</v>
      </c>
    </row>
    <row r="2367" spans="1:2" ht="16.149999999999999" customHeight="1" x14ac:dyDescent="0.25">
      <c r="A2367" s="41">
        <v>39738</v>
      </c>
      <c r="B2367" s="42">
        <v>0.1</v>
      </c>
    </row>
    <row r="2368" spans="1:2" ht="16.149999999999999" customHeight="1" x14ac:dyDescent="0.25">
      <c r="A2368" s="43">
        <v>39737</v>
      </c>
      <c r="B2368" s="44">
        <v>0.1</v>
      </c>
    </row>
    <row r="2369" spans="1:2" ht="16.149999999999999" customHeight="1" x14ac:dyDescent="0.25">
      <c r="A2369" s="41">
        <v>39736</v>
      </c>
      <c r="B2369" s="42">
        <v>0.1</v>
      </c>
    </row>
    <row r="2370" spans="1:2" ht="16.149999999999999" customHeight="1" x14ac:dyDescent="0.25">
      <c r="A2370" s="43">
        <v>39735</v>
      </c>
      <c r="B2370" s="44">
        <v>0.1</v>
      </c>
    </row>
    <row r="2371" spans="1:2" ht="16.149999999999999" customHeight="1" x14ac:dyDescent="0.25">
      <c r="A2371" s="41">
        <v>39731</v>
      </c>
      <c r="B2371" s="42">
        <v>0.1</v>
      </c>
    </row>
    <row r="2372" spans="1:2" ht="16.149999999999999" customHeight="1" x14ac:dyDescent="0.25">
      <c r="A2372" s="43">
        <v>39730</v>
      </c>
      <c r="B2372" s="44">
        <v>0.1</v>
      </c>
    </row>
    <row r="2373" spans="1:2" ht="16.149999999999999" customHeight="1" x14ac:dyDescent="0.25">
      <c r="A2373" s="41">
        <v>39729</v>
      </c>
      <c r="B2373" s="42">
        <v>0.1</v>
      </c>
    </row>
    <row r="2374" spans="1:2" ht="16.149999999999999" customHeight="1" x14ac:dyDescent="0.25">
      <c r="A2374" s="43">
        <v>39728</v>
      </c>
      <c r="B2374" s="44">
        <v>0.1</v>
      </c>
    </row>
    <row r="2375" spans="1:2" ht="16.149999999999999" customHeight="1" x14ac:dyDescent="0.25">
      <c r="A2375" s="41">
        <v>39727</v>
      </c>
      <c r="B2375" s="42">
        <v>0.1</v>
      </c>
    </row>
    <row r="2376" spans="1:2" ht="16.149999999999999" customHeight="1" x14ac:dyDescent="0.25">
      <c r="A2376" s="43">
        <v>39724</v>
      </c>
      <c r="B2376" s="44">
        <v>0.1</v>
      </c>
    </row>
    <row r="2377" spans="1:2" ht="16.149999999999999" customHeight="1" x14ac:dyDescent="0.25">
      <c r="A2377" s="41">
        <v>39723</v>
      </c>
      <c r="B2377" s="42">
        <v>0.1</v>
      </c>
    </row>
    <row r="2378" spans="1:2" ht="16.149999999999999" customHeight="1" x14ac:dyDescent="0.25">
      <c r="A2378" s="43">
        <v>39722</v>
      </c>
      <c r="B2378" s="44">
        <v>0.1</v>
      </c>
    </row>
    <row r="2379" spans="1:2" ht="16.149999999999999" customHeight="1" x14ac:dyDescent="0.25">
      <c r="A2379" s="41">
        <v>39721</v>
      </c>
      <c r="B2379" s="42">
        <v>0.1</v>
      </c>
    </row>
    <row r="2380" spans="1:2" ht="16.149999999999999" customHeight="1" x14ac:dyDescent="0.25">
      <c r="A2380" s="43">
        <v>39720</v>
      </c>
      <c r="B2380" s="44">
        <v>0.1</v>
      </c>
    </row>
    <row r="2381" spans="1:2" ht="16.149999999999999" customHeight="1" x14ac:dyDescent="0.25">
      <c r="A2381" s="41">
        <v>39717</v>
      </c>
      <c r="B2381" s="42">
        <v>0.1</v>
      </c>
    </row>
    <row r="2382" spans="1:2" ht="16.149999999999999" customHeight="1" x14ac:dyDescent="0.25">
      <c r="A2382" s="43">
        <v>39716</v>
      </c>
      <c r="B2382" s="44">
        <v>0.1</v>
      </c>
    </row>
    <row r="2383" spans="1:2" ht="16.149999999999999" customHeight="1" x14ac:dyDescent="0.25">
      <c r="A2383" s="41">
        <v>39715</v>
      </c>
      <c r="B2383" s="42">
        <v>0.1</v>
      </c>
    </row>
    <row r="2384" spans="1:2" ht="16.149999999999999" customHeight="1" x14ac:dyDescent="0.25">
      <c r="A2384" s="43">
        <v>39714</v>
      </c>
      <c r="B2384" s="44">
        <v>0.1</v>
      </c>
    </row>
    <row r="2385" spans="1:2" ht="16.149999999999999" customHeight="1" x14ac:dyDescent="0.25">
      <c r="A2385" s="41">
        <v>39713</v>
      </c>
      <c r="B2385" s="42">
        <v>0.1</v>
      </c>
    </row>
    <row r="2386" spans="1:2" ht="16.149999999999999" customHeight="1" x14ac:dyDescent="0.25">
      <c r="A2386" s="43">
        <v>39710</v>
      </c>
      <c r="B2386" s="44">
        <v>0.1</v>
      </c>
    </row>
    <row r="2387" spans="1:2" ht="16.149999999999999" customHeight="1" x14ac:dyDescent="0.25">
      <c r="A2387" s="41">
        <v>39709</v>
      </c>
      <c r="B2387" s="42">
        <v>0.1</v>
      </c>
    </row>
    <row r="2388" spans="1:2" ht="16.149999999999999" customHeight="1" x14ac:dyDescent="0.25">
      <c r="A2388" s="43">
        <v>39708</v>
      </c>
      <c r="B2388" s="44">
        <v>0.1</v>
      </c>
    </row>
    <row r="2389" spans="1:2" ht="16.149999999999999" customHeight="1" x14ac:dyDescent="0.25">
      <c r="A2389" s="41">
        <v>39707</v>
      </c>
      <c r="B2389" s="42">
        <v>0.1</v>
      </c>
    </row>
    <row r="2390" spans="1:2" ht="16.149999999999999" customHeight="1" x14ac:dyDescent="0.25">
      <c r="A2390" s="43">
        <v>39706</v>
      </c>
      <c r="B2390" s="44">
        <v>0.1</v>
      </c>
    </row>
    <row r="2391" spans="1:2" ht="16.149999999999999" customHeight="1" x14ac:dyDescent="0.25">
      <c r="A2391" s="41">
        <v>39703</v>
      </c>
      <c r="B2391" s="42">
        <v>0.1</v>
      </c>
    </row>
    <row r="2392" spans="1:2" ht="16.149999999999999" customHeight="1" x14ac:dyDescent="0.25">
      <c r="A2392" s="43">
        <v>39702</v>
      </c>
      <c r="B2392" s="44">
        <v>0.1</v>
      </c>
    </row>
    <row r="2393" spans="1:2" ht="16.149999999999999" customHeight="1" x14ac:dyDescent="0.25">
      <c r="A2393" s="41">
        <v>39701</v>
      </c>
      <c r="B2393" s="42">
        <v>0.1</v>
      </c>
    </row>
    <row r="2394" spans="1:2" ht="16.149999999999999" customHeight="1" x14ac:dyDescent="0.25">
      <c r="A2394" s="43">
        <v>39700</v>
      </c>
      <c r="B2394" s="44">
        <v>0.1</v>
      </c>
    </row>
    <row r="2395" spans="1:2" ht="16.149999999999999" customHeight="1" x14ac:dyDescent="0.25">
      <c r="A2395" s="41">
        <v>39699</v>
      </c>
      <c r="B2395" s="42">
        <v>0.1</v>
      </c>
    </row>
    <row r="2396" spans="1:2" ht="16.149999999999999" customHeight="1" x14ac:dyDescent="0.25">
      <c r="A2396" s="43">
        <v>39696</v>
      </c>
      <c r="B2396" s="44">
        <v>0.1</v>
      </c>
    </row>
    <row r="2397" spans="1:2" ht="16.149999999999999" customHeight="1" x14ac:dyDescent="0.25">
      <c r="A2397" s="41">
        <v>39695</v>
      </c>
      <c r="B2397" s="42">
        <v>0.1</v>
      </c>
    </row>
    <row r="2398" spans="1:2" ht="16.149999999999999" customHeight="1" x14ac:dyDescent="0.25">
      <c r="A2398" s="43">
        <v>39694</v>
      </c>
      <c r="B2398" s="44">
        <v>0.1</v>
      </c>
    </row>
    <row r="2399" spans="1:2" ht="16.149999999999999" customHeight="1" x14ac:dyDescent="0.25">
      <c r="A2399" s="41">
        <v>39693</v>
      </c>
      <c r="B2399" s="42">
        <v>0.1</v>
      </c>
    </row>
    <row r="2400" spans="1:2" ht="16.149999999999999" customHeight="1" x14ac:dyDescent="0.25">
      <c r="A2400" s="43">
        <v>39692</v>
      </c>
      <c r="B2400" s="44">
        <v>0.1</v>
      </c>
    </row>
    <row r="2401" spans="1:2" ht="16.149999999999999" customHeight="1" x14ac:dyDescent="0.25">
      <c r="A2401" s="41">
        <v>39689</v>
      </c>
      <c r="B2401" s="42">
        <v>0.1</v>
      </c>
    </row>
    <row r="2402" spans="1:2" ht="16.149999999999999" customHeight="1" x14ac:dyDescent="0.25">
      <c r="A2402" s="43">
        <v>39688</v>
      </c>
      <c r="B2402" s="44">
        <v>0.1</v>
      </c>
    </row>
    <row r="2403" spans="1:2" ht="16.149999999999999" customHeight="1" x14ac:dyDescent="0.25">
      <c r="A2403" s="41">
        <v>39687</v>
      </c>
      <c r="B2403" s="42">
        <v>0.1</v>
      </c>
    </row>
    <row r="2404" spans="1:2" ht="16.149999999999999" customHeight="1" x14ac:dyDescent="0.25">
      <c r="A2404" s="43">
        <v>39686</v>
      </c>
      <c r="B2404" s="44">
        <v>0.1</v>
      </c>
    </row>
    <row r="2405" spans="1:2" ht="16.149999999999999" customHeight="1" x14ac:dyDescent="0.25">
      <c r="A2405" s="41">
        <v>39685</v>
      </c>
      <c r="B2405" s="42">
        <v>0.1</v>
      </c>
    </row>
    <row r="2406" spans="1:2" ht="16.149999999999999" customHeight="1" x14ac:dyDescent="0.25">
      <c r="A2406" s="43">
        <v>39682</v>
      </c>
      <c r="B2406" s="44">
        <v>0.1</v>
      </c>
    </row>
    <row r="2407" spans="1:2" ht="16.149999999999999" customHeight="1" x14ac:dyDescent="0.25">
      <c r="A2407" s="41">
        <v>39681</v>
      </c>
      <c r="B2407" s="42">
        <v>0.1</v>
      </c>
    </row>
    <row r="2408" spans="1:2" ht="16.149999999999999" customHeight="1" x14ac:dyDescent="0.25">
      <c r="A2408" s="43">
        <v>39680</v>
      </c>
      <c r="B2408" s="44">
        <v>0.1</v>
      </c>
    </row>
    <row r="2409" spans="1:2" ht="16.149999999999999" customHeight="1" x14ac:dyDescent="0.25">
      <c r="A2409" s="41">
        <v>39679</v>
      </c>
      <c r="B2409" s="42">
        <v>0.1</v>
      </c>
    </row>
    <row r="2410" spans="1:2" ht="16.149999999999999" customHeight="1" x14ac:dyDescent="0.25">
      <c r="A2410" s="43">
        <v>39675</v>
      </c>
      <c r="B2410" s="44">
        <v>0.1</v>
      </c>
    </row>
    <row r="2411" spans="1:2" ht="16.149999999999999" customHeight="1" x14ac:dyDescent="0.25">
      <c r="A2411" s="41">
        <v>39674</v>
      </c>
      <c r="B2411" s="42">
        <v>0.1</v>
      </c>
    </row>
    <row r="2412" spans="1:2" ht="16.149999999999999" customHeight="1" x14ac:dyDescent="0.25">
      <c r="A2412" s="43">
        <v>39673</v>
      </c>
      <c r="B2412" s="44">
        <v>0.1</v>
      </c>
    </row>
    <row r="2413" spans="1:2" ht="16.149999999999999" customHeight="1" x14ac:dyDescent="0.25">
      <c r="A2413" s="41">
        <v>39672</v>
      </c>
      <c r="B2413" s="42">
        <v>0.1</v>
      </c>
    </row>
    <row r="2414" spans="1:2" ht="16.149999999999999" customHeight="1" x14ac:dyDescent="0.25">
      <c r="A2414" s="43">
        <v>39671</v>
      </c>
      <c r="B2414" s="44">
        <v>0.1</v>
      </c>
    </row>
    <row r="2415" spans="1:2" ht="16.149999999999999" customHeight="1" x14ac:dyDescent="0.25">
      <c r="A2415" s="41">
        <v>39668</v>
      </c>
      <c r="B2415" s="42">
        <v>0.1</v>
      </c>
    </row>
    <row r="2416" spans="1:2" ht="16.149999999999999" customHeight="1" x14ac:dyDescent="0.25">
      <c r="A2416" s="43">
        <v>39666</v>
      </c>
      <c r="B2416" s="44">
        <v>0.1</v>
      </c>
    </row>
    <row r="2417" spans="1:2" ht="16.149999999999999" customHeight="1" x14ac:dyDescent="0.25">
      <c r="A2417" s="41">
        <v>39665</v>
      </c>
      <c r="B2417" s="42">
        <v>0.1</v>
      </c>
    </row>
    <row r="2418" spans="1:2" ht="16.149999999999999" customHeight="1" x14ac:dyDescent="0.25">
      <c r="A2418" s="43">
        <v>39664</v>
      </c>
      <c r="B2418" s="44">
        <v>0.1</v>
      </c>
    </row>
    <row r="2419" spans="1:2" ht="16.149999999999999" customHeight="1" x14ac:dyDescent="0.25">
      <c r="A2419" s="41">
        <v>39661</v>
      </c>
      <c r="B2419" s="42">
        <v>0.1</v>
      </c>
    </row>
    <row r="2420" spans="1:2" ht="16.149999999999999" customHeight="1" x14ac:dyDescent="0.25">
      <c r="A2420" s="43">
        <v>39660</v>
      </c>
      <c r="B2420" s="44">
        <v>0.1</v>
      </c>
    </row>
    <row r="2421" spans="1:2" ht="16.149999999999999" customHeight="1" x14ac:dyDescent="0.25">
      <c r="A2421" s="41">
        <v>39659</v>
      </c>
      <c r="B2421" s="42">
        <v>0.1</v>
      </c>
    </row>
    <row r="2422" spans="1:2" ht="16.149999999999999" customHeight="1" x14ac:dyDescent="0.25">
      <c r="A2422" s="43">
        <v>39658</v>
      </c>
      <c r="B2422" s="44">
        <v>0.1</v>
      </c>
    </row>
    <row r="2423" spans="1:2" ht="16.149999999999999" customHeight="1" x14ac:dyDescent="0.25">
      <c r="A2423" s="41">
        <v>39657</v>
      </c>
      <c r="B2423" s="42">
        <v>0.1</v>
      </c>
    </row>
    <row r="2424" spans="1:2" ht="16.149999999999999" customHeight="1" x14ac:dyDescent="0.25">
      <c r="A2424" s="43">
        <v>39654</v>
      </c>
      <c r="B2424" s="44">
        <v>9.7500000000000003E-2</v>
      </c>
    </row>
    <row r="2425" spans="1:2" ht="16.149999999999999" customHeight="1" x14ac:dyDescent="0.25">
      <c r="A2425" s="41">
        <v>39653</v>
      </c>
      <c r="B2425" s="42">
        <v>9.7500000000000003E-2</v>
      </c>
    </row>
    <row r="2426" spans="1:2" ht="16.149999999999999" customHeight="1" x14ac:dyDescent="0.25">
      <c r="A2426" s="43">
        <v>39652</v>
      </c>
      <c r="B2426" s="44">
        <v>9.7500000000000003E-2</v>
      </c>
    </row>
    <row r="2427" spans="1:2" ht="16.149999999999999" customHeight="1" x14ac:dyDescent="0.25">
      <c r="A2427" s="41">
        <v>39651</v>
      </c>
      <c r="B2427" s="42">
        <v>9.7500000000000003E-2</v>
      </c>
    </row>
    <row r="2428" spans="1:2" ht="16.149999999999999" customHeight="1" x14ac:dyDescent="0.25">
      <c r="A2428" s="43">
        <v>39650</v>
      </c>
      <c r="B2428" s="44">
        <v>9.7500000000000003E-2</v>
      </c>
    </row>
    <row r="2429" spans="1:2" ht="16.149999999999999" customHeight="1" x14ac:dyDescent="0.25">
      <c r="A2429" s="41">
        <v>39647</v>
      </c>
      <c r="B2429" s="42">
        <v>9.7500000000000003E-2</v>
      </c>
    </row>
    <row r="2430" spans="1:2" ht="16.149999999999999" customHeight="1" x14ac:dyDescent="0.25">
      <c r="A2430" s="43">
        <v>39646</v>
      </c>
      <c r="B2430" s="44">
        <v>9.7500000000000003E-2</v>
      </c>
    </row>
    <row r="2431" spans="1:2" ht="16.149999999999999" customHeight="1" x14ac:dyDescent="0.25">
      <c r="A2431" s="41">
        <v>39645</v>
      </c>
      <c r="B2431" s="42">
        <v>9.7500000000000003E-2</v>
      </c>
    </row>
    <row r="2432" spans="1:2" ht="16.149999999999999" customHeight="1" x14ac:dyDescent="0.25">
      <c r="A2432" s="43">
        <v>39644</v>
      </c>
      <c r="B2432" s="44">
        <v>9.7500000000000003E-2</v>
      </c>
    </row>
    <row r="2433" spans="1:2" ht="16.149999999999999" customHeight="1" x14ac:dyDescent="0.25">
      <c r="A2433" s="41">
        <v>39643</v>
      </c>
      <c r="B2433" s="42">
        <v>9.7500000000000003E-2</v>
      </c>
    </row>
    <row r="2434" spans="1:2" ht="16.149999999999999" customHeight="1" x14ac:dyDescent="0.25">
      <c r="A2434" s="43">
        <v>39640</v>
      </c>
      <c r="B2434" s="44">
        <v>9.7500000000000003E-2</v>
      </c>
    </row>
    <row r="2435" spans="1:2" ht="16.149999999999999" customHeight="1" x14ac:dyDescent="0.25">
      <c r="A2435" s="41">
        <v>39639</v>
      </c>
      <c r="B2435" s="42">
        <v>9.7500000000000003E-2</v>
      </c>
    </row>
    <row r="2436" spans="1:2" ht="16.149999999999999" customHeight="1" x14ac:dyDescent="0.25">
      <c r="A2436" s="43">
        <v>39638</v>
      </c>
      <c r="B2436" s="44">
        <v>9.7500000000000003E-2</v>
      </c>
    </row>
    <row r="2437" spans="1:2" ht="16.149999999999999" customHeight="1" x14ac:dyDescent="0.25">
      <c r="A2437" s="41">
        <v>39637</v>
      </c>
      <c r="B2437" s="42">
        <v>9.7500000000000003E-2</v>
      </c>
    </row>
    <row r="2438" spans="1:2" ht="16.149999999999999" customHeight="1" x14ac:dyDescent="0.25">
      <c r="A2438" s="43">
        <v>39636</v>
      </c>
      <c r="B2438" s="44">
        <v>9.7500000000000003E-2</v>
      </c>
    </row>
    <row r="2439" spans="1:2" ht="16.149999999999999" customHeight="1" x14ac:dyDescent="0.25">
      <c r="A2439" s="41">
        <v>39633</v>
      </c>
      <c r="B2439" s="42">
        <v>9.7500000000000003E-2</v>
      </c>
    </row>
    <row r="2440" spans="1:2" ht="16.149999999999999" customHeight="1" x14ac:dyDescent="0.25">
      <c r="A2440" s="43">
        <v>39632</v>
      </c>
      <c r="B2440" s="44">
        <v>9.7500000000000003E-2</v>
      </c>
    </row>
    <row r="2441" spans="1:2" ht="16.149999999999999" customHeight="1" x14ac:dyDescent="0.25">
      <c r="A2441" s="41">
        <v>39631</v>
      </c>
      <c r="B2441" s="42">
        <v>9.7500000000000003E-2</v>
      </c>
    </row>
    <row r="2442" spans="1:2" ht="16.149999999999999" customHeight="1" x14ac:dyDescent="0.25">
      <c r="A2442" s="43">
        <v>39630</v>
      </c>
      <c r="B2442" s="44">
        <v>9.7500000000000003E-2</v>
      </c>
    </row>
    <row r="2443" spans="1:2" ht="16.149999999999999" customHeight="1" x14ac:dyDescent="0.25">
      <c r="A2443" s="41">
        <v>39626</v>
      </c>
      <c r="B2443" s="42">
        <v>9.7500000000000003E-2</v>
      </c>
    </row>
    <row r="2444" spans="1:2" ht="16.149999999999999" customHeight="1" x14ac:dyDescent="0.25">
      <c r="A2444" s="43">
        <v>39625</v>
      </c>
      <c r="B2444" s="44">
        <v>9.7500000000000003E-2</v>
      </c>
    </row>
    <row r="2445" spans="1:2" ht="16.149999999999999" customHeight="1" x14ac:dyDescent="0.25">
      <c r="A2445" s="41">
        <v>39624</v>
      </c>
      <c r="B2445" s="42">
        <v>9.7500000000000003E-2</v>
      </c>
    </row>
    <row r="2446" spans="1:2" ht="16.149999999999999" customHeight="1" x14ac:dyDescent="0.25">
      <c r="A2446" s="43">
        <v>39623</v>
      </c>
      <c r="B2446" s="44">
        <v>9.7500000000000003E-2</v>
      </c>
    </row>
    <row r="2447" spans="1:2" ht="16.149999999999999" customHeight="1" x14ac:dyDescent="0.25">
      <c r="A2447" s="41">
        <v>39622</v>
      </c>
      <c r="B2447" s="42">
        <v>9.7500000000000003E-2</v>
      </c>
    </row>
    <row r="2448" spans="1:2" ht="16.149999999999999" customHeight="1" x14ac:dyDescent="0.25">
      <c r="A2448" s="43">
        <v>39619</v>
      </c>
      <c r="B2448" s="44">
        <v>9.7500000000000003E-2</v>
      </c>
    </row>
    <row r="2449" spans="1:2" ht="16.149999999999999" customHeight="1" x14ac:dyDescent="0.25">
      <c r="A2449" s="41">
        <v>39618</v>
      </c>
      <c r="B2449" s="42">
        <v>9.7500000000000003E-2</v>
      </c>
    </row>
    <row r="2450" spans="1:2" ht="16.149999999999999" customHeight="1" x14ac:dyDescent="0.25">
      <c r="A2450" s="43">
        <v>39617</v>
      </c>
      <c r="B2450" s="44">
        <v>9.7500000000000003E-2</v>
      </c>
    </row>
    <row r="2451" spans="1:2" ht="16.149999999999999" customHeight="1" x14ac:dyDescent="0.25">
      <c r="A2451" s="41">
        <v>39616</v>
      </c>
      <c r="B2451" s="42">
        <v>9.7500000000000003E-2</v>
      </c>
    </row>
    <row r="2452" spans="1:2" ht="16.149999999999999" customHeight="1" x14ac:dyDescent="0.25">
      <c r="A2452" s="43">
        <v>39615</v>
      </c>
      <c r="B2452" s="44">
        <v>9.7500000000000003E-2</v>
      </c>
    </row>
    <row r="2453" spans="1:2" ht="16.149999999999999" customHeight="1" x14ac:dyDescent="0.25">
      <c r="A2453" s="41">
        <v>39612</v>
      </c>
      <c r="B2453" s="42">
        <v>9.7500000000000003E-2</v>
      </c>
    </row>
    <row r="2454" spans="1:2" ht="16.149999999999999" customHeight="1" x14ac:dyDescent="0.25">
      <c r="A2454" s="43">
        <v>39611</v>
      </c>
      <c r="B2454" s="44">
        <v>9.7500000000000003E-2</v>
      </c>
    </row>
    <row r="2455" spans="1:2" ht="16.149999999999999" customHeight="1" x14ac:dyDescent="0.25">
      <c r="A2455" s="41">
        <v>39610</v>
      </c>
      <c r="B2455" s="42">
        <v>9.7500000000000003E-2</v>
      </c>
    </row>
    <row r="2456" spans="1:2" ht="16.149999999999999" customHeight="1" x14ac:dyDescent="0.25">
      <c r="A2456" s="43">
        <v>39609</v>
      </c>
      <c r="B2456" s="44">
        <v>9.7500000000000003E-2</v>
      </c>
    </row>
    <row r="2457" spans="1:2" ht="16.149999999999999" customHeight="1" x14ac:dyDescent="0.25">
      <c r="A2457" s="41">
        <v>39608</v>
      </c>
      <c r="B2457" s="42">
        <v>9.7500000000000003E-2</v>
      </c>
    </row>
    <row r="2458" spans="1:2" ht="16.149999999999999" customHeight="1" x14ac:dyDescent="0.25">
      <c r="A2458" s="43">
        <v>39605</v>
      </c>
      <c r="B2458" s="44">
        <v>9.7500000000000003E-2</v>
      </c>
    </row>
    <row r="2459" spans="1:2" ht="16.149999999999999" customHeight="1" x14ac:dyDescent="0.25">
      <c r="A2459" s="41">
        <v>39604</v>
      </c>
      <c r="B2459" s="42">
        <v>9.7500000000000003E-2</v>
      </c>
    </row>
    <row r="2460" spans="1:2" ht="16.149999999999999" customHeight="1" x14ac:dyDescent="0.25">
      <c r="A2460" s="43">
        <v>39603</v>
      </c>
      <c r="B2460" s="44">
        <v>9.7500000000000003E-2</v>
      </c>
    </row>
    <row r="2461" spans="1:2" ht="16.149999999999999" customHeight="1" x14ac:dyDescent="0.25">
      <c r="A2461" s="41">
        <v>39602</v>
      </c>
      <c r="B2461" s="42">
        <v>9.7500000000000003E-2</v>
      </c>
    </row>
    <row r="2462" spans="1:2" ht="16.149999999999999" customHeight="1" x14ac:dyDescent="0.25">
      <c r="A2462" s="43">
        <v>39598</v>
      </c>
      <c r="B2462" s="44">
        <v>9.7500000000000003E-2</v>
      </c>
    </row>
    <row r="2463" spans="1:2" ht="16.149999999999999" customHeight="1" x14ac:dyDescent="0.25">
      <c r="A2463" s="41">
        <v>39597</v>
      </c>
      <c r="B2463" s="42">
        <v>9.7500000000000003E-2</v>
      </c>
    </row>
    <row r="2464" spans="1:2" ht="16.149999999999999" customHeight="1" x14ac:dyDescent="0.25">
      <c r="A2464" s="43">
        <v>39596</v>
      </c>
      <c r="B2464" s="44">
        <v>9.7500000000000003E-2</v>
      </c>
    </row>
    <row r="2465" spans="1:2" ht="16.149999999999999" customHeight="1" x14ac:dyDescent="0.25">
      <c r="A2465" s="41">
        <v>39595</v>
      </c>
      <c r="B2465" s="42">
        <v>9.7500000000000003E-2</v>
      </c>
    </row>
    <row r="2466" spans="1:2" ht="16.149999999999999" customHeight="1" x14ac:dyDescent="0.25">
      <c r="A2466" s="43">
        <v>39591</v>
      </c>
      <c r="B2466" s="44">
        <v>9.7500000000000003E-2</v>
      </c>
    </row>
    <row r="2467" spans="1:2" ht="16.149999999999999" customHeight="1" x14ac:dyDescent="0.25">
      <c r="A2467" s="41">
        <v>39590</v>
      </c>
      <c r="B2467" s="42">
        <v>9.7500000000000003E-2</v>
      </c>
    </row>
    <row r="2468" spans="1:2" ht="16.149999999999999" customHeight="1" x14ac:dyDescent="0.25">
      <c r="A2468" s="43">
        <v>39589</v>
      </c>
      <c r="B2468" s="44">
        <v>9.7500000000000003E-2</v>
      </c>
    </row>
    <row r="2469" spans="1:2" ht="16.149999999999999" customHeight="1" x14ac:dyDescent="0.25">
      <c r="A2469" s="41">
        <v>39588</v>
      </c>
      <c r="B2469" s="42">
        <v>9.7500000000000003E-2</v>
      </c>
    </row>
    <row r="2470" spans="1:2" ht="16.149999999999999" customHeight="1" x14ac:dyDescent="0.25">
      <c r="A2470" s="43">
        <v>39587</v>
      </c>
      <c r="B2470" s="44">
        <v>9.7500000000000003E-2</v>
      </c>
    </row>
    <row r="2471" spans="1:2" ht="16.149999999999999" customHeight="1" x14ac:dyDescent="0.25">
      <c r="A2471" s="41">
        <v>39584</v>
      </c>
      <c r="B2471" s="42">
        <v>9.7500000000000003E-2</v>
      </c>
    </row>
    <row r="2472" spans="1:2" ht="16.149999999999999" customHeight="1" x14ac:dyDescent="0.25">
      <c r="A2472" s="43">
        <v>39583</v>
      </c>
      <c r="B2472" s="44">
        <v>9.7500000000000003E-2</v>
      </c>
    </row>
    <row r="2473" spans="1:2" ht="16.149999999999999" customHeight="1" x14ac:dyDescent="0.25">
      <c r="A2473" s="41">
        <v>39582</v>
      </c>
      <c r="B2473" s="42">
        <v>9.7500000000000003E-2</v>
      </c>
    </row>
    <row r="2474" spans="1:2" ht="16.149999999999999" customHeight="1" x14ac:dyDescent="0.25">
      <c r="A2474" s="43">
        <v>39581</v>
      </c>
      <c r="B2474" s="44">
        <v>9.7500000000000003E-2</v>
      </c>
    </row>
    <row r="2475" spans="1:2" ht="16.149999999999999" customHeight="1" x14ac:dyDescent="0.25">
      <c r="A2475" s="41">
        <v>39580</v>
      </c>
      <c r="B2475" s="42">
        <v>9.7500000000000003E-2</v>
      </c>
    </row>
    <row r="2476" spans="1:2" ht="16.149999999999999" customHeight="1" x14ac:dyDescent="0.25">
      <c r="A2476" s="43">
        <v>39577</v>
      </c>
      <c r="B2476" s="44">
        <v>9.7500000000000003E-2</v>
      </c>
    </row>
    <row r="2477" spans="1:2" ht="16.149999999999999" customHeight="1" x14ac:dyDescent="0.25">
      <c r="A2477" s="41">
        <v>39576</v>
      </c>
      <c r="B2477" s="42">
        <v>9.7500000000000003E-2</v>
      </c>
    </row>
    <row r="2478" spans="1:2" ht="16.149999999999999" customHeight="1" x14ac:dyDescent="0.25">
      <c r="A2478" s="43">
        <v>39575</v>
      </c>
      <c r="B2478" s="44">
        <v>9.7500000000000003E-2</v>
      </c>
    </row>
    <row r="2479" spans="1:2" ht="16.149999999999999" customHeight="1" x14ac:dyDescent="0.25">
      <c r="A2479" s="41">
        <v>39574</v>
      </c>
      <c r="B2479" s="42">
        <v>9.7500000000000003E-2</v>
      </c>
    </row>
    <row r="2480" spans="1:2" ht="16.149999999999999" customHeight="1" x14ac:dyDescent="0.25">
      <c r="A2480" s="43">
        <v>39570</v>
      </c>
      <c r="B2480" s="44">
        <v>9.7500000000000003E-2</v>
      </c>
    </row>
    <row r="2481" spans="1:2" ht="16.149999999999999" customHeight="1" x14ac:dyDescent="0.25">
      <c r="A2481" s="41">
        <v>39568</v>
      </c>
      <c r="B2481" s="42">
        <v>9.7500000000000003E-2</v>
      </c>
    </row>
    <row r="2482" spans="1:2" ht="16.149999999999999" customHeight="1" x14ac:dyDescent="0.25">
      <c r="A2482" s="43">
        <v>39567</v>
      </c>
      <c r="B2482" s="44">
        <v>9.7500000000000003E-2</v>
      </c>
    </row>
    <row r="2483" spans="1:2" ht="16.149999999999999" customHeight="1" x14ac:dyDescent="0.25">
      <c r="A2483" s="41">
        <v>39566</v>
      </c>
      <c r="B2483" s="42">
        <v>9.7500000000000003E-2</v>
      </c>
    </row>
    <row r="2484" spans="1:2" ht="16.149999999999999" customHeight="1" x14ac:dyDescent="0.25">
      <c r="A2484" s="43">
        <v>39563</v>
      </c>
      <c r="B2484" s="44">
        <v>9.7500000000000003E-2</v>
      </c>
    </row>
    <row r="2485" spans="1:2" ht="16.149999999999999" customHeight="1" x14ac:dyDescent="0.25">
      <c r="A2485" s="41">
        <v>39562</v>
      </c>
      <c r="B2485" s="42">
        <v>9.7500000000000003E-2</v>
      </c>
    </row>
    <row r="2486" spans="1:2" ht="16.149999999999999" customHeight="1" x14ac:dyDescent="0.25">
      <c r="A2486" s="43">
        <v>39561</v>
      </c>
      <c r="B2486" s="44">
        <v>9.7500000000000003E-2</v>
      </c>
    </row>
    <row r="2487" spans="1:2" ht="16.149999999999999" customHeight="1" x14ac:dyDescent="0.25">
      <c r="A2487" s="41">
        <v>39560</v>
      </c>
      <c r="B2487" s="42">
        <v>9.7500000000000003E-2</v>
      </c>
    </row>
    <row r="2488" spans="1:2" ht="16.149999999999999" customHeight="1" x14ac:dyDescent="0.25">
      <c r="A2488" s="43">
        <v>39559</v>
      </c>
      <c r="B2488" s="44">
        <v>9.7500000000000003E-2</v>
      </c>
    </row>
    <row r="2489" spans="1:2" ht="16.149999999999999" customHeight="1" x14ac:dyDescent="0.25">
      <c r="A2489" s="41">
        <v>39556</v>
      </c>
      <c r="B2489" s="42">
        <v>9.7500000000000003E-2</v>
      </c>
    </row>
    <row r="2490" spans="1:2" ht="16.149999999999999" customHeight="1" x14ac:dyDescent="0.25">
      <c r="A2490" s="43">
        <v>39555</v>
      </c>
      <c r="B2490" s="44">
        <v>9.7500000000000003E-2</v>
      </c>
    </row>
    <row r="2491" spans="1:2" ht="16.149999999999999" customHeight="1" x14ac:dyDescent="0.25">
      <c r="A2491" s="41">
        <v>39554</v>
      </c>
      <c r="B2491" s="42">
        <v>9.7500000000000003E-2</v>
      </c>
    </row>
    <row r="2492" spans="1:2" ht="16.149999999999999" customHeight="1" x14ac:dyDescent="0.25">
      <c r="A2492" s="43">
        <v>39553</v>
      </c>
      <c r="B2492" s="44">
        <v>9.7500000000000003E-2</v>
      </c>
    </row>
    <row r="2493" spans="1:2" ht="16.149999999999999" customHeight="1" x14ac:dyDescent="0.25">
      <c r="A2493" s="41">
        <v>39552</v>
      </c>
      <c r="B2493" s="42">
        <v>9.7500000000000003E-2</v>
      </c>
    </row>
    <row r="2494" spans="1:2" ht="16.149999999999999" customHeight="1" x14ac:dyDescent="0.25">
      <c r="A2494" s="43">
        <v>39549</v>
      </c>
      <c r="B2494" s="44">
        <v>9.7500000000000003E-2</v>
      </c>
    </row>
    <row r="2495" spans="1:2" ht="16.149999999999999" customHeight="1" x14ac:dyDescent="0.25">
      <c r="A2495" s="41">
        <v>39548</v>
      </c>
      <c r="B2495" s="42">
        <v>9.7500000000000003E-2</v>
      </c>
    </row>
    <row r="2496" spans="1:2" ht="16.149999999999999" customHeight="1" x14ac:dyDescent="0.25">
      <c r="A2496" s="43">
        <v>39547</v>
      </c>
      <c r="B2496" s="44">
        <v>9.7500000000000003E-2</v>
      </c>
    </row>
    <row r="2497" spans="1:2" ht="16.149999999999999" customHeight="1" x14ac:dyDescent="0.25">
      <c r="A2497" s="41">
        <v>39546</v>
      </c>
      <c r="B2497" s="42">
        <v>9.7500000000000003E-2</v>
      </c>
    </row>
    <row r="2498" spans="1:2" ht="16.149999999999999" customHeight="1" x14ac:dyDescent="0.25">
      <c r="A2498" s="43">
        <v>39545</v>
      </c>
      <c r="B2498" s="44">
        <v>9.7500000000000003E-2</v>
      </c>
    </row>
    <row r="2499" spans="1:2" ht="16.149999999999999" customHeight="1" x14ac:dyDescent="0.25">
      <c r="A2499" s="41">
        <v>39542</v>
      </c>
      <c r="B2499" s="42">
        <v>9.7500000000000003E-2</v>
      </c>
    </row>
    <row r="2500" spans="1:2" ht="16.149999999999999" customHeight="1" x14ac:dyDescent="0.25">
      <c r="A2500" s="43">
        <v>39541</v>
      </c>
      <c r="B2500" s="44">
        <v>9.7500000000000003E-2</v>
      </c>
    </row>
    <row r="2501" spans="1:2" ht="16.149999999999999" customHeight="1" x14ac:dyDescent="0.25">
      <c r="A2501" s="41">
        <v>39540</v>
      </c>
      <c r="B2501" s="42">
        <v>9.7500000000000003E-2</v>
      </c>
    </row>
    <row r="2502" spans="1:2" ht="16.149999999999999" customHeight="1" x14ac:dyDescent="0.25">
      <c r="A2502" s="43">
        <v>39539</v>
      </c>
      <c r="B2502" s="44">
        <v>9.7500000000000003E-2</v>
      </c>
    </row>
    <row r="2503" spans="1:2" ht="16.149999999999999" customHeight="1" x14ac:dyDescent="0.25">
      <c r="A2503" s="41">
        <v>39538</v>
      </c>
      <c r="B2503" s="42">
        <v>9.7500000000000003E-2</v>
      </c>
    </row>
    <row r="2504" spans="1:2" ht="16.149999999999999" customHeight="1" x14ac:dyDescent="0.25">
      <c r="A2504" s="43">
        <v>39535</v>
      </c>
      <c r="B2504" s="44">
        <v>9.7500000000000003E-2</v>
      </c>
    </row>
    <row r="2505" spans="1:2" ht="16.149999999999999" customHeight="1" x14ac:dyDescent="0.25">
      <c r="A2505" s="41">
        <v>39534</v>
      </c>
      <c r="B2505" s="42">
        <v>9.7500000000000003E-2</v>
      </c>
    </row>
    <row r="2506" spans="1:2" ht="16.149999999999999" customHeight="1" x14ac:dyDescent="0.25">
      <c r="A2506" s="43">
        <v>39533</v>
      </c>
      <c r="B2506" s="44">
        <v>9.7500000000000003E-2</v>
      </c>
    </row>
    <row r="2507" spans="1:2" ht="16.149999999999999" customHeight="1" x14ac:dyDescent="0.25">
      <c r="A2507" s="41">
        <v>39532</v>
      </c>
      <c r="B2507" s="42">
        <v>9.7500000000000003E-2</v>
      </c>
    </row>
    <row r="2508" spans="1:2" ht="16.149999999999999" customHeight="1" x14ac:dyDescent="0.25">
      <c r="A2508" s="43">
        <v>39526</v>
      </c>
      <c r="B2508" s="44">
        <v>9.7500000000000003E-2</v>
      </c>
    </row>
    <row r="2509" spans="1:2" ht="16.149999999999999" customHeight="1" x14ac:dyDescent="0.25">
      <c r="A2509" s="41">
        <v>39525</v>
      </c>
      <c r="B2509" s="42">
        <v>9.7500000000000003E-2</v>
      </c>
    </row>
    <row r="2510" spans="1:2" ht="16.149999999999999" customHeight="1" x14ac:dyDescent="0.25">
      <c r="A2510" s="43">
        <v>39524</v>
      </c>
      <c r="B2510" s="44">
        <v>9.7500000000000003E-2</v>
      </c>
    </row>
    <row r="2511" spans="1:2" ht="16.149999999999999" customHeight="1" x14ac:dyDescent="0.25">
      <c r="A2511" s="41">
        <v>39521</v>
      </c>
      <c r="B2511" s="42">
        <v>9.7500000000000003E-2</v>
      </c>
    </row>
    <row r="2512" spans="1:2" ht="16.149999999999999" customHeight="1" x14ac:dyDescent="0.25">
      <c r="A2512" s="43">
        <v>39520</v>
      </c>
      <c r="B2512" s="44">
        <v>9.7500000000000003E-2</v>
      </c>
    </row>
    <row r="2513" spans="1:2" ht="16.149999999999999" customHeight="1" x14ac:dyDescent="0.25">
      <c r="A2513" s="41">
        <v>39519</v>
      </c>
      <c r="B2513" s="42">
        <v>9.7500000000000003E-2</v>
      </c>
    </row>
    <row r="2514" spans="1:2" ht="16.149999999999999" customHeight="1" x14ac:dyDescent="0.25">
      <c r="A2514" s="43">
        <v>39518</v>
      </c>
      <c r="B2514" s="44">
        <v>9.7500000000000003E-2</v>
      </c>
    </row>
    <row r="2515" spans="1:2" ht="16.149999999999999" customHeight="1" x14ac:dyDescent="0.25">
      <c r="A2515" s="41">
        <v>39517</v>
      </c>
      <c r="B2515" s="42">
        <v>9.7500000000000003E-2</v>
      </c>
    </row>
    <row r="2516" spans="1:2" ht="16.149999999999999" customHeight="1" x14ac:dyDescent="0.25">
      <c r="A2516" s="43">
        <v>39514</v>
      </c>
      <c r="B2516" s="44">
        <v>9.7500000000000003E-2</v>
      </c>
    </row>
    <row r="2517" spans="1:2" ht="16.149999999999999" customHeight="1" x14ac:dyDescent="0.25">
      <c r="A2517" s="41">
        <v>39513</v>
      </c>
      <c r="B2517" s="42">
        <v>9.7500000000000003E-2</v>
      </c>
    </row>
    <row r="2518" spans="1:2" ht="16.149999999999999" customHeight="1" x14ac:dyDescent="0.25">
      <c r="A2518" s="43">
        <v>39512</v>
      </c>
      <c r="B2518" s="44">
        <v>9.7500000000000003E-2</v>
      </c>
    </row>
    <row r="2519" spans="1:2" ht="16.149999999999999" customHeight="1" x14ac:dyDescent="0.25">
      <c r="A2519" s="41">
        <v>39511</v>
      </c>
      <c r="B2519" s="42">
        <v>9.7500000000000003E-2</v>
      </c>
    </row>
    <row r="2520" spans="1:2" ht="16.149999999999999" customHeight="1" x14ac:dyDescent="0.25">
      <c r="A2520" s="43">
        <v>39510</v>
      </c>
      <c r="B2520" s="44">
        <v>9.7500000000000003E-2</v>
      </c>
    </row>
    <row r="2521" spans="1:2" ht="16.149999999999999" customHeight="1" x14ac:dyDescent="0.25">
      <c r="A2521" s="41">
        <v>39507</v>
      </c>
      <c r="B2521" s="42">
        <v>9.7500000000000003E-2</v>
      </c>
    </row>
    <row r="2522" spans="1:2" ht="16.149999999999999" customHeight="1" x14ac:dyDescent="0.25">
      <c r="A2522" s="43">
        <v>39506</v>
      </c>
      <c r="B2522" s="44">
        <v>9.7500000000000003E-2</v>
      </c>
    </row>
    <row r="2523" spans="1:2" ht="16.149999999999999" customHeight="1" x14ac:dyDescent="0.25">
      <c r="A2523" s="41">
        <v>39505</v>
      </c>
      <c r="B2523" s="42">
        <v>9.7500000000000003E-2</v>
      </c>
    </row>
    <row r="2524" spans="1:2" ht="16.149999999999999" customHeight="1" x14ac:dyDescent="0.25">
      <c r="A2524" s="43">
        <v>39504</v>
      </c>
      <c r="B2524" s="44">
        <v>9.7500000000000003E-2</v>
      </c>
    </row>
    <row r="2525" spans="1:2" ht="16.149999999999999" customHeight="1" x14ac:dyDescent="0.25">
      <c r="A2525" s="41">
        <v>39503</v>
      </c>
      <c r="B2525" s="42">
        <v>9.7500000000000003E-2</v>
      </c>
    </row>
    <row r="2526" spans="1:2" ht="16.149999999999999" customHeight="1" x14ac:dyDescent="0.25">
      <c r="A2526" s="43">
        <v>39500</v>
      </c>
      <c r="B2526" s="44">
        <v>9.5000000000000001E-2</v>
      </c>
    </row>
    <row r="2527" spans="1:2" ht="16.149999999999999" customHeight="1" x14ac:dyDescent="0.25">
      <c r="A2527" s="41">
        <v>39499</v>
      </c>
      <c r="B2527" s="42">
        <v>9.5000000000000001E-2</v>
      </c>
    </row>
    <row r="2528" spans="1:2" ht="16.149999999999999" customHeight="1" x14ac:dyDescent="0.25">
      <c r="A2528" s="43">
        <v>39498</v>
      </c>
      <c r="B2528" s="44">
        <v>9.5000000000000001E-2</v>
      </c>
    </row>
    <row r="2529" spans="1:2" ht="16.149999999999999" customHeight="1" x14ac:dyDescent="0.25">
      <c r="A2529" s="41">
        <v>39497</v>
      </c>
      <c r="B2529" s="42">
        <v>9.5000000000000001E-2</v>
      </c>
    </row>
    <row r="2530" spans="1:2" ht="16.149999999999999" customHeight="1" x14ac:dyDescent="0.25">
      <c r="A2530" s="43">
        <v>39496</v>
      </c>
      <c r="B2530" s="44">
        <v>9.5000000000000001E-2</v>
      </c>
    </row>
    <row r="2531" spans="1:2" ht="16.149999999999999" customHeight="1" x14ac:dyDescent="0.25">
      <c r="A2531" s="41">
        <v>39493</v>
      </c>
      <c r="B2531" s="42">
        <v>9.5000000000000001E-2</v>
      </c>
    </row>
    <row r="2532" spans="1:2" ht="16.149999999999999" customHeight="1" x14ac:dyDescent="0.25">
      <c r="A2532" s="43">
        <v>39492</v>
      </c>
      <c r="B2532" s="44">
        <v>9.5000000000000001E-2</v>
      </c>
    </row>
    <row r="2533" spans="1:2" ht="16.149999999999999" customHeight="1" x14ac:dyDescent="0.25">
      <c r="A2533" s="41">
        <v>39491</v>
      </c>
      <c r="B2533" s="42">
        <v>9.5000000000000001E-2</v>
      </c>
    </row>
    <row r="2534" spans="1:2" ht="16.149999999999999" customHeight="1" x14ac:dyDescent="0.25">
      <c r="A2534" s="43">
        <v>39490</v>
      </c>
      <c r="B2534" s="44">
        <v>9.5000000000000001E-2</v>
      </c>
    </row>
    <row r="2535" spans="1:2" ht="16.149999999999999" customHeight="1" x14ac:dyDescent="0.25">
      <c r="A2535" s="41">
        <v>39489</v>
      </c>
      <c r="B2535" s="42">
        <v>9.5000000000000001E-2</v>
      </c>
    </row>
    <row r="2536" spans="1:2" ht="16.149999999999999" customHeight="1" x14ac:dyDescent="0.25">
      <c r="A2536" s="43">
        <v>39486</v>
      </c>
      <c r="B2536" s="44">
        <v>9.5000000000000001E-2</v>
      </c>
    </row>
    <row r="2537" spans="1:2" ht="16.149999999999999" customHeight="1" x14ac:dyDescent="0.25">
      <c r="A2537" s="41">
        <v>39485</v>
      </c>
      <c r="B2537" s="42">
        <v>9.5000000000000001E-2</v>
      </c>
    </row>
    <row r="2538" spans="1:2" ht="16.149999999999999" customHeight="1" x14ac:dyDescent="0.25">
      <c r="A2538" s="43">
        <v>39484</v>
      </c>
      <c r="B2538" s="44">
        <v>9.5000000000000001E-2</v>
      </c>
    </row>
    <row r="2539" spans="1:2" ht="16.149999999999999" customHeight="1" x14ac:dyDescent="0.25">
      <c r="A2539" s="41">
        <v>39483</v>
      </c>
      <c r="B2539" s="42">
        <v>9.5000000000000001E-2</v>
      </c>
    </row>
    <row r="2540" spans="1:2" ht="16.149999999999999" customHeight="1" x14ac:dyDescent="0.25">
      <c r="A2540" s="43">
        <v>39482</v>
      </c>
      <c r="B2540" s="44">
        <v>9.5000000000000001E-2</v>
      </c>
    </row>
    <row r="2541" spans="1:2" ht="16.149999999999999" customHeight="1" x14ac:dyDescent="0.25">
      <c r="A2541" s="41">
        <v>39479</v>
      </c>
      <c r="B2541" s="42">
        <v>9.5000000000000001E-2</v>
      </c>
    </row>
    <row r="2542" spans="1:2" ht="16.149999999999999" customHeight="1" x14ac:dyDescent="0.25">
      <c r="A2542" s="43">
        <v>39478</v>
      </c>
      <c r="B2542" s="44">
        <v>9.5000000000000001E-2</v>
      </c>
    </row>
    <row r="2543" spans="1:2" ht="16.149999999999999" customHeight="1" x14ac:dyDescent="0.25">
      <c r="A2543" s="41">
        <v>39477</v>
      </c>
      <c r="B2543" s="42">
        <v>9.5000000000000001E-2</v>
      </c>
    </row>
    <row r="2544" spans="1:2" ht="16.149999999999999" customHeight="1" x14ac:dyDescent="0.25">
      <c r="A2544" s="43">
        <v>39476</v>
      </c>
      <c r="B2544" s="44">
        <v>9.5000000000000001E-2</v>
      </c>
    </row>
    <row r="2545" spans="1:2" ht="16.149999999999999" customHeight="1" x14ac:dyDescent="0.25">
      <c r="A2545" s="41">
        <v>39475</v>
      </c>
      <c r="B2545" s="42">
        <v>9.5000000000000001E-2</v>
      </c>
    </row>
    <row r="2546" spans="1:2" ht="16.149999999999999" customHeight="1" x14ac:dyDescent="0.25">
      <c r="A2546" s="43">
        <v>39472</v>
      </c>
      <c r="B2546" s="44">
        <v>9.5000000000000001E-2</v>
      </c>
    </row>
    <row r="2547" spans="1:2" ht="16.149999999999999" customHeight="1" x14ac:dyDescent="0.25">
      <c r="A2547" s="41">
        <v>39471</v>
      </c>
      <c r="B2547" s="42">
        <v>9.5000000000000001E-2</v>
      </c>
    </row>
    <row r="2548" spans="1:2" ht="16.149999999999999" customHeight="1" x14ac:dyDescent="0.25">
      <c r="A2548" s="43">
        <v>39470</v>
      </c>
      <c r="B2548" s="44">
        <v>9.5000000000000001E-2</v>
      </c>
    </row>
    <row r="2549" spans="1:2" ht="16.149999999999999" customHeight="1" x14ac:dyDescent="0.25">
      <c r="A2549" s="41">
        <v>39469</v>
      </c>
      <c r="B2549" s="42">
        <v>9.5000000000000001E-2</v>
      </c>
    </row>
    <row r="2550" spans="1:2" ht="16.149999999999999" customHeight="1" x14ac:dyDescent="0.25">
      <c r="A2550" s="43">
        <v>39468</v>
      </c>
      <c r="B2550" s="44">
        <v>9.5000000000000001E-2</v>
      </c>
    </row>
    <row r="2551" spans="1:2" ht="16.149999999999999" customHeight="1" x14ac:dyDescent="0.25">
      <c r="A2551" s="41">
        <v>39465</v>
      </c>
      <c r="B2551" s="42">
        <v>9.5000000000000001E-2</v>
      </c>
    </row>
    <row r="2552" spans="1:2" ht="16.149999999999999" customHeight="1" x14ac:dyDescent="0.25">
      <c r="A2552" s="43">
        <v>39464</v>
      </c>
      <c r="B2552" s="44">
        <v>9.5000000000000001E-2</v>
      </c>
    </row>
    <row r="2553" spans="1:2" ht="16.149999999999999" customHeight="1" x14ac:dyDescent="0.25">
      <c r="A2553" s="41">
        <v>39463</v>
      </c>
      <c r="B2553" s="42">
        <v>9.5000000000000001E-2</v>
      </c>
    </row>
    <row r="2554" spans="1:2" ht="16.149999999999999" customHeight="1" x14ac:dyDescent="0.25">
      <c r="A2554" s="43">
        <v>39462</v>
      </c>
      <c r="B2554" s="44">
        <v>9.5000000000000001E-2</v>
      </c>
    </row>
    <row r="2555" spans="1:2" ht="16.149999999999999" customHeight="1" x14ac:dyDescent="0.25">
      <c r="A2555" s="41">
        <v>39461</v>
      </c>
      <c r="B2555" s="42">
        <v>9.5000000000000001E-2</v>
      </c>
    </row>
    <row r="2556" spans="1:2" ht="16.149999999999999" customHeight="1" x14ac:dyDescent="0.25">
      <c r="A2556" s="43">
        <v>39458</v>
      </c>
      <c r="B2556" s="44">
        <v>9.5000000000000001E-2</v>
      </c>
    </row>
    <row r="2557" spans="1:2" ht="16.149999999999999" customHeight="1" x14ac:dyDescent="0.25">
      <c r="A2557" s="41">
        <v>39457</v>
      </c>
      <c r="B2557" s="42">
        <v>9.5000000000000001E-2</v>
      </c>
    </row>
    <row r="2558" spans="1:2" ht="16.149999999999999" customHeight="1" x14ac:dyDescent="0.25">
      <c r="A2558" s="43">
        <v>39456</v>
      </c>
      <c r="B2558" s="44">
        <v>9.5000000000000001E-2</v>
      </c>
    </row>
    <row r="2559" spans="1:2" ht="16.149999999999999" customHeight="1" x14ac:dyDescent="0.25">
      <c r="A2559" s="41">
        <v>39455</v>
      </c>
      <c r="B2559" s="42">
        <v>9.5000000000000001E-2</v>
      </c>
    </row>
    <row r="2560" spans="1:2" ht="16.149999999999999" customHeight="1" x14ac:dyDescent="0.25">
      <c r="A2560" s="43">
        <v>39451</v>
      </c>
      <c r="B2560" s="44">
        <v>9.5000000000000001E-2</v>
      </c>
    </row>
    <row r="2561" spans="1:2" ht="16.149999999999999" customHeight="1" x14ac:dyDescent="0.25">
      <c r="A2561" s="41">
        <v>39450</v>
      </c>
      <c r="B2561" s="42">
        <v>9.5000000000000001E-2</v>
      </c>
    </row>
    <row r="2562" spans="1:2" ht="16.149999999999999" customHeight="1" x14ac:dyDescent="0.25">
      <c r="A2562" s="43">
        <v>39449</v>
      </c>
      <c r="B2562" s="44">
        <v>9.5000000000000001E-2</v>
      </c>
    </row>
    <row r="2563" spans="1:2" ht="16.149999999999999" customHeight="1" x14ac:dyDescent="0.25">
      <c r="A2563" s="41">
        <v>39444</v>
      </c>
      <c r="B2563" s="42">
        <v>9.5000000000000001E-2</v>
      </c>
    </row>
    <row r="2564" spans="1:2" ht="16.149999999999999" customHeight="1" x14ac:dyDescent="0.25">
      <c r="A2564" s="43">
        <v>39443</v>
      </c>
      <c r="B2564" s="44">
        <v>9.5000000000000001E-2</v>
      </c>
    </row>
    <row r="2565" spans="1:2" ht="16.149999999999999" customHeight="1" x14ac:dyDescent="0.25">
      <c r="A2565" s="41">
        <v>39442</v>
      </c>
      <c r="B2565" s="42">
        <v>9.5000000000000001E-2</v>
      </c>
    </row>
    <row r="2566" spans="1:2" ht="16.149999999999999" customHeight="1" x14ac:dyDescent="0.25">
      <c r="A2566" s="43">
        <v>39441</v>
      </c>
      <c r="B2566" s="44">
        <v>9.5000000000000001E-2</v>
      </c>
    </row>
    <row r="2567" spans="1:2" ht="16.149999999999999" customHeight="1" x14ac:dyDescent="0.25">
      <c r="A2567" s="41">
        <v>39440</v>
      </c>
      <c r="B2567" s="42">
        <v>9.5000000000000001E-2</v>
      </c>
    </row>
    <row r="2568" spans="1:2" ht="16.149999999999999" customHeight="1" x14ac:dyDescent="0.25">
      <c r="A2568" s="43">
        <v>39437</v>
      </c>
      <c r="B2568" s="44">
        <v>9.5000000000000001E-2</v>
      </c>
    </row>
    <row r="2569" spans="1:2" ht="16.149999999999999" customHeight="1" x14ac:dyDescent="0.25">
      <c r="A2569" s="41">
        <v>39436</v>
      </c>
      <c r="B2569" s="42">
        <v>9.5000000000000001E-2</v>
      </c>
    </row>
    <row r="2570" spans="1:2" ht="16.149999999999999" customHeight="1" x14ac:dyDescent="0.25">
      <c r="A2570" s="43">
        <v>39435</v>
      </c>
      <c r="B2570" s="44">
        <v>9.5000000000000001E-2</v>
      </c>
    </row>
    <row r="2571" spans="1:2" ht="16.149999999999999" customHeight="1" x14ac:dyDescent="0.25">
      <c r="A2571" s="41">
        <v>39434</v>
      </c>
      <c r="B2571" s="42">
        <v>9.5000000000000001E-2</v>
      </c>
    </row>
    <row r="2572" spans="1:2" ht="16.149999999999999" customHeight="1" x14ac:dyDescent="0.25">
      <c r="A2572" s="43">
        <v>39433</v>
      </c>
      <c r="B2572" s="44">
        <v>9.5000000000000001E-2</v>
      </c>
    </row>
    <row r="2573" spans="1:2" ht="16.149999999999999" customHeight="1" x14ac:dyDescent="0.25">
      <c r="A2573" s="41">
        <v>39430</v>
      </c>
      <c r="B2573" s="42">
        <v>9.5000000000000001E-2</v>
      </c>
    </row>
    <row r="2574" spans="1:2" ht="16.149999999999999" customHeight="1" x14ac:dyDescent="0.25">
      <c r="A2574" s="43">
        <v>39429</v>
      </c>
      <c r="B2574" s="44">
        <v>9.5000000000000001E-2</v>
      </c>
    </row>
    <row r="2575" spans="1:2" ht="16.149999999999999" customHeight="1" x14ac:dyDescent="0.25">
      <c r="A2575" s="41">
        <v>39428</v>
      </c>
      <c r="B2575" s="42">
        <v>9.5000000000000001E-2</v>
      </c>
    </row>
    <row r="2576" spans="1:2" ht="16.149999999999999" customHeight="1" x14ac:dyDescent="0.25">
      <c r="A2576" s="43">
        <v>39427</v>
      </c>
      <c r="B2576" s="44">
        <v>9.5000000000000001E-2</v>
      </c>
    </row>
    <row r="2577" spans="1:2" ht="16.149999999999999" customHeight="1" x14ac:dyDescent="0.25">
      <c r="A2577" s="41">
        <v>39426</v>
      </c>
      <c r="B2577" s="42">
        <v>9.5000000000000001E-2</v>
      </c>
    </row>
    <row r="2578" spans="1:2" ht="16.149999999999999" customHeight="1" x14ac:dyDescent="0.25">
      <c r="A2578" s="43">
        <v>39423</v>
      </c>
      <c r="B2578" s="44">
        <v>9.5000000000000001E-2</v>
      </c>
    </row>
    <row r="2579" spans="1:2" ht="16.149999999999999" customHeight="1" x14ac:dyDescent="0.25">
      <c r="A2579" s="41">
        <v>39422</v>
      </c>
      <c r="B2579" s="42">
        <v>9.5000000000000001E-2</v>
      </c>
    </row>
    <row r="2580" spans="1:2" ht="16.149999999999999" customHeight="1" x14ac:dyDescent="0.25">
      <c r="A2580" s="43">
        <v>39421</v>
      </c>
      <c r="B2580" s="44">
        <v>9.5000000000000001E-2</v>
      </c>
    </row>
    <row r="2581" spans="1:2" ht="16.149999999999999" customHeight="1" x14ac:dyDescent="0.25">
      <c r="A2581" s="41">
        <v>39420</v>
      </c>
      <c r="B2581" s="42">
        <v>9.5000000000000001E-2</v>
      </c>
    </row>
    <row r="2582" spans="1:2" ht="16.149999999999999" customHeight="1" x14ac:dyDescent="0.25">
      <c r="A2582" s="43">
        <v>39419</v>
      </c>
      <c r="B2582" s="44">
        <v>9.5000000000000001E-2</v>
      </c>
    </row>
    <row r="2583" spans="1:2" ht="16.149999999999999" customHeight="1" x14ac:dyDescent="0.25">
      <c r="A2583" s="41">
        <v>39416</v>
      </c>
      <c r="B2583" s="42">
        <v>9.5000000000000001E-2</v>
      </c>
    </row>
    <row r="2584" spans="1:2" ht="16.149999999999999" customHeight="1" x14ac:dyDescent="0.25">
      <c r="A2584" s="43">
        <v>39415</v>
      </c>
      <c r="B2584" s="44">
        <v>9.5000000000000001E-2</v>
      </c>
    </row>
    <row r="2585" spans="1:2" ht="16.149999999999999" customHeight="1" x14ac:dyDescent="0.25">
      <c r="A2585" s="41">
        <v>39414</v>
      </c>
      <c r="B2585" s="42">
        <v>9.5000000000000001E-2</v>
      </c>
    </row>
    <row r="2586" spans="1:2" ht="16.149999999999999" customHeight="1" x14ac:dyDescent="0.25">
      <c r="A2586" s="43">
        <v>39413</v>
      </c>
      <c r="B2586" s="44">
        <v>9.5000000000000001E-2</v>
      </c>
    </row>
    <row r="2587" spans="1:2" ht="16.149999999999999" customHeight="1" x14ac:dyDescent="0.25">
      <c r="A2587" s="41">
        <v>39412</v>
      </c>
      <c r="B2587" s="42">
        <v>9.5000000000000001E-2</v>
      </c>
    </row>
    <row r="2588" spans="1:2" ht="16.149999999999999" customHeight="1" x14ac:dyDescent="0.25">
      <c r="A2588" s="43">
        <v>39409</v>
      </c>
      <c r="B2588" s="44">
        <v>9.2499999999999999E-2</v>
      </c>
    </row>
    <row r="2589" spans="1:2" ht="16.149999999999999" customHeight="1" x14ac:dyDescent="0.25">
      <c r="A2589" s="41">
        <v>39408</v>
      </c>
      <c r="B2589" s="42">
        <v>9.2499999999999999E-2</v>
      </c>
    </row>
    <row r="2590" spans="1:2" ht="16.149999999999999" customHeight="1" x14ac:dyDescent="0.25">
      <c r="A2590" s="43">
        <v>39407</v>
      </c>
      <c r="B2590" s="44">
        <v>9.2499999999999999E-2</v>
      </c>
    </row>
    <row r="2591" spans="1:2" ht="16.149999999999999" customHeight="1" x14ac:dyDescent="0.25">
      <c r="A2591" s="41">
        <v>39406</v>
      </c>
      <c r="B2591" s="42">
        <v>9.2499999999999999E-2</v>
      </c>
    </row>
    <row r="2592" spans="1:2" ht="16.149999999999999" customHeight="1" x14ac:dyDescent="0.25">
      <c r="A2592" s="43">
        <v>39405</v>
      </c>
      <c r="B2592" s="44">
        <v>9.2499999999999999E-2</v>
      </c>
    </row>
    <row r="2593" spans="1:2" ht="16.149999999999999" customHeight="1" x14ac:dyDescent="0.25">
      <c r="A2593" s="41">
        <v>39402</v>
      </c>
      <c r="B2593" s="42">
        <v>9.2499999999999999E-2</v>
      </c>
    </row>
    <row r="2594" spans="1:2" ht="16.149999999999999" customHeight="1" x14ac:dyDescent="0.25">
      <c r="A2594" s="43">
        <v>39401</v>
      </c>
      <c r="B2594" s="44">
        <v>9.2499999999999999E-2</v>
      </c>
    </row>
    <row r="2595" spans="1:2" ht="16.149999999999999" customHeight="1" x14ac:dyDescent="0.25">
      <c r="A2595" s="41">
        <v>39400</v>
      </c>
      <c r="B2595" s="42">
        <v>9.2499999999999999E-2</v>
      </c>
    </row>
    <row r="2596" spans="1:2" ht="16.149999999999999" customHeight="1" x14ac:dyDescent="0.25">
      <c r="A2596" s="43">
        <v>39399</v>
      </c>
      <c r="B2596" s="44">
        <v>9.2499999999999999E-2</v>
      </c>
    </row>
    <row r="2597" spans="1:2" ht="16.149999999999999" customHeight="1" x14ac:dyDescent="0.25">
      <c r="A2597" s="41">
        <v>39395</v>
      </c>
      <c r="B2597" s="42">
        <v>9.2499999999999999E-2</v>
      </c>
    </row>
    <row r="2598" spans="1:2" ht="16.149999999999999" customHeight="1" x14ac:dyDescent="0.25">
      <c r="A2598" s="43">
        <v>39394</v>
      </c>
      <c r="B2598" s="44">
        <v>9.2499999999999999E-2</v>
      </c>
    </row>
    <row r="2599" spans="1:2" ht="16.149999999999999" customHeight="1" x14ac:dyDescent="0.25">
      <c r="A2599" s="41">
        <v>39393</v>
      </c>
      <c r="B2599" s="42">
        <v>9.2499999999999999E-2</v>
      </c>
    </row>
    <row r="2600" spans="1:2" ht="16.149999999999999" customHeight="1" x14ac:dyDescent="0.25">
      <c r="A2600" s="43">
        <v>39392</v>
      </c>
      <c r="B2600" s="44">
        <v>9.2499999999999999E-2</v>
      </c>
    </row>
    <row r="2601" spans="1:2" ht="16.149999999999999" customHeight="1" x14ac:dyDescent="0.25">
      <c r="A2601" s="41">
        <v>39388</v>
      </c>
      <c r="B2601" s="42">
        <v>9.2499999999999999E-2</v>
      </c>
    </row>
    <row r="2602" spans="1:2" ht="16.149999999999999" customHeight="1" x14ac:dyDescent="0.25">
      <c r="A2602" s="43">
        <v>39387</v>
      </c>
      <c r="B2602" s="44">
        <v>9.2499999999999999E-2</v>
      </c>
    </row>
    <row r="2603" spans="1:2" ht="16.149999999999999" customHeight="1" x14ac:dyDescent="0.25">
      <c r="A2603" s="41">
        <v>39386</v>
      </c>
      <c r="B2603" s="42">
        <v>9.2499999999999999E-2</v>
      </c>
    </row>
    <row r="2604" spans="1:2" ht="16.149999999999999" customHeight="1" x14ac:dyDescent="0.25">
      <c r="A2604" s="43">
        <v>39385</v>
      </c>
      <c r="B2604" s="44">
        <v>9.2499999999999999E-2</v>
      </c>
    </row>
    <row r="2605" spans="1:2" ht="16.149999999999999" customHeight="1" x14ac:dyDescent="0.25">
      <c r="A2605" s="41">
        <v>39384</v>
      </c>
      <c r="B2605" s="42">
        <v>9.2499999999999999E-2</v>
      </c>
    </row>
    <row r="2606" spans="1:2" ht="16.149999999999999" customHeight="1" x14ac:dyDescent="0.25">
      <c r="A2606" s="43">
        <v>39381</v>
      </c>
      <c r="B2606" s="44">
        <v>9.2499999999999999E-2</v>
      </c>
    </row>
    <row r="2607" spans="1:2" ht="16.149999999999999" customHeight="1" x14ac:dyDescent="0.25">
      <c r="A2607" s="41">
        <v>39380</v>
      </c>
      <c r="B2607" s="42">
        <v>9.2499999999999999E-2</v>
      </c>
    </row>
    <row r="2608" spans="1:2" ht="16.149999999999999" customHeight="1" x14ac:dyDescent="0.25">
      <c r="A2608" s="43">
        <v>39379</v>
      </c>
      <c r="B2608" s="44">
        <v>9.2499999999999999E-2</v>
      </c>
    </row>
    <row r="2609" spans="1:2" ht="16.149999999999999" customHeight="1" x14ac:dyDescent="0.25">
      <c r="A2609" s="41">
        <v>39378</v>
      </c>
      <c r="B2609" s="42">
        <v>9.2499999999999999E-2</v>
      </c>
    </row>
    <row r="2610" spans="1:2" ht="16.149999999999999" customHeight="1" x14ac:dyDescent="0.25">
      <c r="A2610" s="43">
        <v>39377</v>
      </c>
      <c r="B2610" s="44">
        <v>9.2499999999999999E-2</v>
      </c>
    </row>
    <row r="2611" spans="1:2" ht="16.149999999999999" customHeight="1" x14ac:dyDescent="0.25">
      <c r="A2611" s="41">
        <v>39374</v>
      </c>
      <c r="B2611" s="42">
        <v>9.2499999999999999E-2</v>
      </c>
    </row>
    <row r="2612" spans="1:2" ht="16.149999999999999" customHeight="1" x14ac:dyDescent="0.25">
      <c r="A2612" s="43">
        <v>39373</v>
      </c>
      <c r="B2612" s="44">
        <v>9.2499999999999999E-2</v>
      </c>
    </row>
    <row r="2613" spans="1:2" ht="16.149999999999999" customHeight="1" x14ac:dyDescent="0.25">
      <c r="A2613" s="41">
        <v>39372</v>
      </c>
      <c r="B2613" s="42">
        <v>9.2499999999999999E-2</v>
      </c>
    </row>
    <row r="2614" spans="1:2" ht="16.149999999999999" customHeight="1" x14ac:dyDescent="0.25">
      <c r="A2614" s="43">
        <v>39371</v>
      </c>
      <c r="B2614" s="44">
        <v>9.2499999999999999E-2</v>
      </c>
    </row>
    <row r="2615" spans="1:2" ht="16.149999999999999" customHeight="1" x14ac:dyDescent="0.25">
      <c r="A2615" s="41">
        <v>39367</v>
      </c>
      <c r="B2615" s="42">
        <v>9.2499999999999999E-2</v>
      </c>
    </row>
    <row r="2616" spans="1:2" ht="16.149999999999999" customHeight="1" x14ac:dyDescent="0.25">
      <c r="A2616" s="43">
        <v>39366</v>
      </c>
      <c r="B2616" s="44">
        <v>9.2499999999999999E-2</v>
      </c>
    </row>
    <row r="2617" spans="1:2" ht="16.149999999999999" customHeight="1" x14ac:dyDescent="0.25">
      <c r="A2617" s="41">
        <v>39365</v>
      </c>
      <c r="B2617" s="42">
        <v>9.2499999999999999E-2</v>
      </c>
    </row>
    <row r="2618" spans="1:2" ht="16.149999999999999" customHeight="1" x14ac:dyDescent="0.25">
      <c r="A2618" s="43">
        <v>39364</v>
      </c>
      <c r="B2618" s="44">
        <v>9.2499999999999999E-2</v>
      </c>
    </row>
    <row r="2619" spans="1:2" ht="16.149999999999999" customHeight="1" x14ac:dyDescent="0.25">
      <c r="A2619" s="41">
        <v>39363</v>
      </c>
      <c r="B2619" s="42">
        <v>9.2499999999999999E-2</v>
      </c>
    </row>
    <row r="2620" spans="1:2" ht="16.149999999999999" customHeight="1" x14ac:dyDescent="0.25">
      <c r="A2620" s="43">
        <v>39360</v>
      </c>
      <c r="B2620" s="44">
        <v>9.2499999999999999E-2</v>
      </c>
    </row>
    <row r="2621" spans="1:2" ht="16.149999999999999" customHeight="1" x14ac:dyDescent="0.25">
      <c r="A2621" s="41">
        <v>39359</v>
      </c>
      <c r="B2621" s="42">
        <v>9.2499999999999999E-2</v>
      </c>
    </row>
    <row r="2622" spans="1:2" ht="16.149999999999999" customHeight="1" x14ac:dyDescent="0.25">
      <c r="A2622" s="43">
        <v>39358</v>
      </c>
      <c r="B2622" s="44">
        <v>9.2499999999999999E-2</v>
      </c>
    </row>
    <row r="2623" spans="1:2" ht="16.149999999999999" customHeight="1" x14ac:dyDescent="0.25">
      <c r="A2623" s="41">
        <v>39357</v>
      </c>
      <c r="B2623" s="42">
        <v>9.2499999999999999E-2</v>
      </c>
    </row>
    <row r="2624" spans="1:2" ht="16.149999999999999" customHeight="1" x14ac:dyDescent="0.25">
      <c r="A2624" s="43">
        <v>39356</v>
      </c>
      <c r="B2624" s="44">
        <v>9.2499999999999999E-2</v>
      </c>
    </row>
    <row r="2625" spans="1:2" ht="16.149999999999999" customHeight="1" x14ac:dyDescent="0.25">
      <c r="A2625" s="41">
        <v>39353</v>
      </c>
      <c r="B2625" s="42">
        <v>9.2499999999999999E-2</v>
      </c>
    </row>
    <row r="2626" spans="1:2" ht="16.149999999999999" customHeight="1" x14ac:dyDescent="0.25">
      <c r="A2626" s="43">
        <v>39352</v>
      </c>
      <c r="B2626" s="44">
        <v>9.2499999999999999E-2</v>
      </c>
    </row>
    <row r="2627" spans="1:2" ht="16.149999999999999" customHeight="1" x14ac:dyDescent="0.25">
      <c r="A2627" s="41">
        <v>39351</v>
      </c>
      <c r="B2627" s="42">
        <v>9.2499999999999999E-2</v>
      </c>
    </row>
    <row r="2628" spans="1:2" ht="16.149999999999999" customHeight="1" x14ac:dyDescent="0.25">
      <c r="A2628" s="43">
        <v>39350</v>
      </c>
      <c r="B2628" s="44">
        <v>9.2499999999999999E-2</v>
      </c>
    </row>
    <row r="2629" spans="1:2" ht="16.149999999999999" customHeight="1" x14ac:dyDescent="0.25">
      <c r="A2629" s="41">
        <v>39349</v>
      </c>
      <c r="B2629" s="42">
        <v>9.2499999999999999E-2</v>
      </c>
    </row>
    <row r="2630" spans="1:2" ht="16.149999999999999" customHeight="1" x14ac:dyDescent="0.25">
      <c r="A2630" s="43">
        <v>39346</v>
      </c>
      <c r="B2630" s="44">
        <v>9.2499999999999999E-2</v>
      </c>
    </row>
    <row r="2631" spans="1:2" ht="16.149999999999999" customHeight="1" x14ac:dyDescent="0.25">
      <c r="A2631" s="41">
        <v>39345</v>
      </c>
      <c r="B2631" s="42">
        <v>9.2499999999999999E-2</v>
      </c>
    </row>
    <row r="2632" spans="1:2" ht="16.149999999999999" customHeight="1" x14ac:dyDescent="0.25">
      <c r="A2632" s="43">
        <v>39344</v>
      </c>
      <c r="B2632" s="44">
        <v>9.2499999999999999E-2</v>
      </c>
    </row>
    <row r="2633" spans="1:2" ht="16.149999999999999" customHeight="1" x14ac:dyDescent="0.25">
      <c r="A2633" s="41">
        <v>39343</v>
      </c>
      <c r="B2633" s="42">
        <v>9.2499999999999999E-2</v>
      </c>
    </row>
    <row r="2634" spans="1:2" ht="16.149999999999999" customHeight="1" x14ac:dyDescent="0.25">
      <c r="A2634" s="43">
        <v>39342</v>
      </c>
      <c r="B2634" s="44">
        <v>9.2499999999999999E-2</v>
      </c>
    </row>
    <row r="2635" spans="1:2" ht="16.149999999999999" customHeight="1" x14ac:dyDescent="0.25">
      <c r="A2635" s="41">
        <v>39339</v>
      </c>
      <c r="B2635" s="42">
        <v>9.2499999999999999E-2</v>
      </c>
    </row>
    <row r="2636" spans="1:2" ht="16.149999999999999" customHeight="1" x14ac:dyDescent="0.25">
      <c r="A2636" s="43">
        <v>39338</v>
      </c>
      <c r="B2636" s="44">
        <v>9.2499999999999999E-2</v>
      </c>
    </row>
    <row r="2637" spans="1:2" ht="16.149999999999999" customHeight="1" x14ac:dyDescent="0.25">
      <c r="A2637" s="41">
        <v>39337</v>
      </c>
      <c r="B2637" s="42">
        <v>9.2499999999999999E-2</v>
      </c>
    </row>
    <row r="2638" spans="1:2" ht="16.149999999999999" customHeight="1" x14ac:dyDescent="0.25">
      <c r="A2638" s="43">
        <v>39336</v>
      </c>
      <c r="B2638" s="44">
        <v>9.2499999999999999E-2</v>
      </c>
    </row>
    <row r="2639" spans="1:2" ht="16.149999999999999" customHeight="1" x14ac:dyDescent="0.25">
      <c r="A2639" s="41">
        <v>39335</v>
      </c>
      <c r="B2639" s="42">
        <v>9.2499999999999999E-2</v>
      </c>
    </row>
    <row r="2640" spans="1:2" ht="16.149999999999999" customHeight="1" x14ac:dyDescent="0.25">
      <c r="A2640" s="43">
        <v>39332</v>
      </c>
      <c r="B2640" s="44">
        <v>9.2499999999999999E-2</v>
      </c>
    </row>
    <row r="2641" spans="1:2" ht="16.149999999999999" customHeight="1" x14ac:dyDescent="0.25">
      <c r="A2641" s="41">
        <v>39331</v>
      </c>
      <c r="B2641" s="42">
        <v>9.2499999999999999E-2</v>
      </c>
    </row>
    <row r="2642" spans="1:2" ht="16.149999999999999" customHeight="1" x14ac:dyDescent="0.25">
      <c r="A2642" s="43">
        <v>39330</v>
      </c>
      <c r="B2642" s="44">
        <v>9.2499999999999999E-2</v>
      </c>
    </row>
    <row r="2643" spans="1:2" ht="16.149999999999999" customHeight="1" x14ac:dyDescent="0.25">
      <c r="A2643" s="41">
        <v>39329</v>
      </c>
      <c r="B2643" s="42">
        <v>9.2499999999999999E-2</v>
      </c>
    </row>
    <row r="2644" spans="1:2" ht="16.149999999999999" customHeight="1" x14ac:dyDescent="0.25">
      <c r="A2644" s="43">
        <v>39328</v>
      </c>
      <c r="B2644" s="44">
        <v>9.2499999999999999E-2</v>
      </c>
    </row>
    <row r="2645" spans="1:2" ht="16.149999999999999" customHeight="1" x14ac:dyDescent="0.25">
      <c r="A2645" s="41">
        <v>39325</v>
      </c>
      <c r="B2645" s="42">
        <v>9.2499999999999999E-2</v>
      </c>
    </row>
    <row r="2646" spans="1:2" ht="16.149999999999999" customHeight="1" x14ac:dyDescent="0.25">
      <c r="A2646" s="43">
        <v>39324</v>
      </c>
      <c r="B2646" s="44">
        <v>9.2499999999999999E-2</v>
      </c>
    </row>
    <row r="2647" spans="1:2" ht="16.149999999999999" customHeight="1" x14ac:dyDescent="0.25">
      <c r="A2647" s="41">
        <v>39323</v>
      </c>
      <c r="B2647" s="42">
        <v>9.2499999999999999E-2</v>
      </c>
    </row>
    <row r="2648" spans="1:2" ht="16.149999999999999" customHeight="1" x14ac:dyDescent="0.25">
      <c r="A2648" s="43">
        <v>39322</v>
      </c>
      <c r="B2648" s="44">
        <v>9.2499999999999999E-2</v>
      </c>
    </row>
    <row r="2649" spans="1:2" ht="16.149999999999999" customHeight="1" x14ac:dyDescent="0.25">
      <c r="A2649" s="41">
        <v>39321</v>
      </c>
      <c r="B2649" s="42">
        <v>9.2499999999999999E-2</v>
      </c>
    </row>
    <row r="2650" spans="1:2" ht="16.149999999999999" customHeight="1" x14ac:dyDescent="0.25">
      <c r="A2650" s="43">
        <v>39318</v>
      </c>
      <c r="B2650" s="44">
        <v>9.2499999999999999E-2</v>
      </c>
    </row>
    <row r="2651" spans="1:2" ht="16.149999999999999" customHeight="1" x14ac:dyDescent="0.25">
      <c r="A2651" s="41">
        <v>39317</v>
      </c>
      <c r="B2651" s="42">
        <v>9.2499999999999999E-2</v>
      </c>
    </row>
    <row r="2652" spans="1:2" ht="16.149999999999999" customHeight="1" x14ac:dyDescent="0.25">
      <c r="A2652" s="43">
        <v>39316</v>
      </c>
      <c r="B2652" s="44">
        <v>9.2499999999999999E-2</v>
      </c>
    </row>
    <row r="2653" spans="1:2" ht="16.149999999999999" customHeight="1" x14ac:dyDescent="0.25">
      <c r="A2653" s="41">
        <v>39315</v>
      </c>
      <c r="B2653" s="42">
        <v>9.2499999999999999E-2</v>
      </c>
    </row>
    <row r="2654" spans="1:2" ht="16.149999999999999" customHeight="1" x14ac:dyDescent="0.25">
      <c r="A2654" s="43">
        <v>39311</v>
      </c>
      <c r="B2654" s="44">
        <v>9.2499999999999999E-2</v>
      </c>
    </row>
    <row r="2655" spans="1:2" ht="16.149999999999999" customHeight="1" x14ac:dyDescent="0.25">
      <c r="A2655" s="41">
        <v>39310</v>
      </c>
      <c r="B2655" s="42">
        <v>9.2499999999999999E-2</v>
      </c>
    </row>
    <row r="2656" spans="1:2" ht="16.149999999999999" customHeight="1" x14ac:dyDescent="0.25">
      <c r="A2656" s="43">
        <v>39309</v>
      </c>
      <c r="B2656" s="44">
        <v>9.2499999999999999E-2</v>
      </c>
    </row>
    <row r="2657" spans="1:2" ht="16.149999999999999" customHeight="1" x14ac:dyDescent="0.25">
      <c r="A2657" s="41">
        <v>39308</v>
      </c>
      <c r="B2657" s="42">
        <v>9.2499999999999999E-2</v>
      </c>
    </row>
    <row r="2658" spans="1:2" ht="16.149999999999999" customHeight="1" x14ac:dyDescent="0.25">
      <c r="A2658" s="43">
        <v>39307</v>
      </c>
      <c r="B2658" s="44">
        <v>9.2499999999999999E-2</v>
      </c>
    </row>
    <row r="2659" spans="1:2" ht="16.149999999999999" customHeight="1" x14ac:dyDescent="0.25">
      <c r="A2659" s="41">
        <v>39304</v>
      </c>
      <c r="B2659" s="42">
        <v>9.2499999999999999E-2</v>
      </c>
    </row>
    <row r="2660" spans="1:2" ht="16.149999999999999" customHeight="1" x14ac:dyDescent="0.25">
      <c r="A2660" s="43">
        <v>39303</v>
      </c>
      <c r="B2660" s="44">
        <v>9.2499999999999999E-2</v>
      </c>
    </row>
    <row r="2661" spans="1:2" ht="16.149999999999999" customHeight="1" x14ac:dyDescent="0.25">
      <c r="A2661" s="41">
        <v>39302</v>
      </c>
      <c r="B2661" s="42">
        <v>9.2499999999999999E-2</v>
      </c>
    </row>
    <row r="2662" spans="1:2" ht="16.149999999999999" customHeight="1" x14ac:dyDescent="0.25">
      <c r="A2662" s="43">
        <v>39300</v>
      </c>
      <c r="B2662" s="44">
        <v>9.2499999999999999E-2</v>
      </c>
    </row>
    <row r="2663" spans="1:2" ht="16.149999999999999" customHeight="1" x14ac:dyDescent="0.25">
      <c r="A2663" s="41">
        <v>39297</v>
      </c>
      <c r="B2663" s="42">
        <v>9.2499999999999999E-2</v>
      </c>
    </row>
    <row r="2664" spans="1:2" ht="16.149999999999999" customHeight="1" x14ac:dyDescent="0.25">
      <c r="A2664" s="43">
        <v>39296</v>
      </c>
      <c r="B2664" s="44">
        <v>9.2499999999999999E-2</v>
      </c>
    </row>
    <row r="2665" spans="1:2" ht="16.149999999999999" customHeight="1" x14ac:dyDescent="0.25">
      <c r="A2665" s="41">
        <v>39295</v>
      </c>
      <c r="B2665" s="42">
        <v>9.2499999999999999E-2</v>
      </c>
    </row>
    <row r="2666" spans="1:2" ht="16.149999999999999" customHeight="1" x14ac:dyDescent="0.25">
      <c r="A2666" s="43">
        <v>39294</v>
      </c>
      <c r="B2666" s="44">
        <v>9.2499999999999999E-2</v>
      </c>
    </row>
    <row r="2667" spans="1:2" ht="16.149999999999999" customHeight="1" x14ac:dyDescent="0.25">
      <c r="A2667" s="41">
        <v>39293</v>
      </c>
      <c r="B2667" s="42">
        <v>9.2499999999999999E-2</v>
      </c>
    </row>
    <row r="2668" spans="1:2" ht="16.149999999999999" customHeight="1" x14ac:dyDescent="0.25">
      <c r="A2668" s="43">
        <v>39290</v>
      </c>
      <c r="B2668" s="44">
        <v>0.09</v>
      </c>
    </row>
    <row r="2669" spans="1:2" ht="16.149999999999999" customHeight="1" x14ac:dyDescent="0.25">
      <c r="A2669" s="41">
        <v>39289</v>
      </c>
      <c r="B2669" s="42">
        <v>0.09</v>
      </c>
    </row>
    <row r="2670" spans="1:2" ht="16.149999999999999" customHeight="1" x14ac:dyDescent="0.25">
      <c r="A2670" s="43">
        <v>39288</v>
      </c>
      <c r="B2670" s="44">
        <v>0.09</v>
      </c>
    </row>
    <row r="2671" spans="1:2" ht="16.149999999999999" customHeight="1" x14ac:dyDescent="0.25">
      <c r="A2671" s="41">
        <v>39287</v>
      </c>
      <c r="B2671" s="42">
        <v>0.09</v>
      </c>
    </row>
    <row r="2672" spans="1:2" ht="16.149999999999999" customHeight="1" x14ac:dyDescent="0.25">
      <c r="A2672" s="43">
        <v>39286</v>
      </c>
      <c r="B2672" s="44">
        <v>0.09</v>
      </c>
    </row>
    <row r="2673" spans="1:2" ht="16.149999999999999" customHeight="1" x14ac:dyDescent="0.25">
      <c r="A2673" s="41">
        <v>39282</v>
      </c>
      <c r="B2673" s="42">
        <v>0.09</v>
      </c>
    </row>
    <row r="2674" spans="1:2" ht="16.149999999999999" customHeight="1" x14ac:dyDescent="0.25">
      <c r="A2674" s="43">
        <v>39281</v>
      </c>
      <c r="B2674" s="44">
        <v>0.09</v>
      </c>
    </row>
    <row r="2675" spans="1:2" ht="16.149999999999999" customHeight="1" x14ac:dyDescent="0.25">
      <c r="A2675" s="41">
        <v>39280</v>
      </c>
      <c r="B2675" s="42">
        <v>0.09</v>
      </c>
    </row>
    <row r="2676" spans="1:2" ht="16.149999999999999" customHeight="1" x14ac:dyDescent="0.25">
      <c r="A2676" s="43">
        <v>39279</v>
      </c>
      <c r="B2676" s="44">
        <v>0.09</v>
      </c>
    </row>
    <row r="2677" spans="1:2" ht="16.149999999999999" customHeight="1" x14ac:dyDescent="0.25">
      <c r="A2677" s="41">
        <v>39276</v>
      </c>
      <c r="B2677" s="42">
        <v>0.09</v>
      </c>
    </row>
    <row r="2678" spans="1:2" ht="16.149999999999999" customHeight="1" x14ac:dyDescent="0.25">
      <c r="A2678" s="43">
        <v>39275</v>
      </c>
      <c r="B2678" s="44">
        <v>0.09</v>
      </c>
    </row>
    <row r="2679" spans="1:2" ht="16.149999999999999" customHeight="1" x14ac:dyDescent="0.25">
      <c r="A2679" s="41">
        <v>39274</v>
      </c>
      <c r="B2679" s="42">
        <v>0.09</v>
      </c>
    </row>
    <row r="2680" spans="1:2" ht="16.149999999999999" customHeight="1" x14ac:dyDescent="0.25">
      <c r="A2680" s="43">
        <v>39273</v>
      </c>
      <c r="B2680" s="44">
        <v>0.09</v>
      </c>
    </row>
    <row r="2681" spans="1:2" ht="16.149999999999999" customHeight="1" x14ac:dyDescent="0.25">
      <c r="A2681" s="41">
        <v>39272</v>
      </c>
      <c r="B2681" s="42">
        <v>0.09</v>
      </c>
    </row>
    <row r="2682" spans="1:2" ht="16.149999999999999" customHeight="1" x14ac:dyDescent="0.25">
      <c r="A2682" s="43">
        <v>39269</v>
      </c>
      <c r="B2682" s="44">
        <v>0.09</v>
      </c>
    </row>
    <row r="2683" spans="1:2" ht="16.149999999999999" customHeight="1" x14ac:dyDescent="0.25">
      <c r="A2683" s="41">
        <v>39268</v>
      </c>
      <c r="B2683" s="42">
        <v>0.09</v>
      </c>
    </row>
    <row r="2684" spans="1:2" ht="16.149999999999999" customHeight="1" x14ac:dyDescent="0.25">
      <c r="A2684" s="43">
        <v>39267</v>
      </c>
      <c r="B2684" s="44">
        <v>0.09</v>
      </c>
    </row>
    <row r="2685" spans="1:2" ht="16.149999999999999" customHeight="1" x14ac:dyDescent="0.25">
      <c r="A2685" s="41">
        <v>39266</v>
      </c>
      <c r="B2685" s="42">
        <v>0.09</v>
      </c>
    </row>
    <row r="2686" spans="1:2" ht="16.149999999999999" customHeight="1" x14ac:dyDescent="0.25">
      <c r="A2686" s="43">
        <v>39262</v>
      </c>
      <c r="B2686" s="44">
        <v>0.09</v>
      </c>
    </row>
    <row r="2687" spans="1:2" ht="16.149999999999999" customHeight="1" x14ac:dyDescent="0.25">
      <c r="A2687" s="41">
        <v>39261</v>
      </c>
      <c r="B2687" s="42">
        <v>0.09</v>
      </c>
    </row>
    <row r="2688" spans="1:2" ht="16.149999999999999" customHeight="1" x14ac:dyDescent="0.25">
      <c r="A2688" s="43">
        <v>39260</v>
      </c>
      <c r="B2688" s="44">
        <v>0.09</v>
      </c>
    </row>
    <row r="2689" spans="1:2" ht="16.149999999999999" customHeight="1" x14ac:dyDescent="0.25">
      <c r="A2689" s="41">
        <v>39259</v>
      </c>
      <c r="B2689" s="42">
        <v>0.09</v>
      </c>
    </row>
    <row r="2690" spans="1:2" ht="16.149999999999999" customHeight="1" x14ac:dyDescent="0.25">
      <c r="A2690" s="43">
        <v>39258</v>
      </c>
      <c r="B2690" s="44">
        <v>0.09</v>
      </c>
    </row>
    <row r="2691" spans="1:2" ht="16.149999999999999" customHeight="1" x14ac:dyDescent="0.25">
      <c r="A2691" s="41">
        <v>39255</v>
      </c>
      <c r="B2691" s="42">
        <v>0.09</v>
      </c>
    </row>
    <row r="2692" spans="1:2" ht="16.149999999999999" customHeight="1" x14ac:dyDescent="0.25">
      <c r="A2692" s="43">
        <v>39254</v>
      </c>
      <c r="B2692" s="44">
        <v>0.09</v>
      </c>
    </row>
    <row r="2693" spans="1:2" ht="16.149999999999999" customHeight="1" x14ac:dyDescent="0.25">
      <c r="A2693" s="41">
        <v>39253</v>
      </c>
      <c r="B2693" s="42">
        <v>0.09</v>
      </c>
    </row>
    <row r="2694" spans="1:2" ht="16.149999999999999" customHeight="1" x14ac:dyDescent="0.25">
      <c r="A2694" s="43">
        <v>39252</v>
      </c>
      <c r="B2694" s="44">
        <v>0.09</v>
      </c>
    </row>
    <row r="2695" spans="1:2" ht="16.149999999999999" customHeight="1" x14ac:dyDescent="0.25">
      <c r="A2695" s="41">
        <v>39248</v>
      </c>
      <c r="B2695" s="42">
        <v>8.7499999999999994E-2</v>
      </c>
    </row>
    <row r="2696" spans="1:2" ht="16.149999999999999" customHeight="1" x14ac:dyDescent="0.25">
      <c r="A2696" s="43">
        <v>39247</v>
      </c>
      <c r="B2696" s="44">
        <v>8.7499999999999994E-2</v>
      </c>
    </row>
    <row r="2697" spans="1:2" ht="16.149999999999999" customHeight="1" x14ac:dyDescent="0.25">
      <c r="A2697" s="41">
        <v>39246</v>
      </c>
      <c r="B2697" s="42">
        <v>8.7499999999999994E-2</v>
      </c>
    </row>
    <row r="2698" spans="1:2" ht="16.149999999999999" customHeight="1" x14ac:dyDescent="0.25">
      <c r="A2698" s="43">
        <v>39245</v>
      </c>
      <c r="B2698" s="44">
        <v>8.7499999999999994E-2</v>
      </c>
    </row>
    <row r="2699" spans="1:2" ht="16.149999999999999" customHeight="1" x14ac:dyDescent="0.25">
      <c r="A2699" s="41">
        <v>39241</v>
      </c>
      <c r="B2699" s="42">
        <v>8.7499999999999994E-2</v>
      </c>
    </row>
    <row r="2700" spans="1:2" ht="16.149999999999999" customHeight="1" x14ac:dyDescent="0.25">
      <c r="A2700" s="43">
        <v>39240</v>
      </c>
      <c r="B2700" s="44">
        <v>8.7499999999999994E-2</v>
      </c>
    </row>
    <row r="2701" spans="1:2" ht="16.149999999999999" customHeight="1" x14ac:dyDescent="0.25">
      <c r="A2701" s="41">
        <v>39239</v>
      </c>
      <c r="B2701" s="42">
        <v>8.7499999999999994E-2</v>
      </c>
    </row>
    <row r="2702" spans="1:2" ht="16.149999999999999" customHeight="1" x14ac:dyDescent="0.25">
      <c r="A2702" s="43">
        <v>39238</v>
      </c>
      <c r="B2702" s="44">
        <v>8.7499999999999994E-2</v>
      </c>
    </row>
    <row r="2703" spans="1:2" ht="16.149999999999999" customHeight="1" x14ac:dyDescent="0.25">
      <c r="A2703" s="41">
        <v>39237</v>
      </c>
      <c r="B2703" s="42">
        <v>8.7499999999999994E-2</v>
      </c>
    </row>
    <row r="2704" spans="1:2" ht="16.149999999999999" customHeight="1" x14ac:dyDescent="0.25">
      <c r="A2704" s="43">
        <v>39234</v>
      </c>
      <c r="B2704" s="44">
        <v>8.7499999999999994E-2</v>
      </c>
    </row>
    <row r="2705" spans="1:2" ht="16.149999999999999" customHeight="1" x14ac:dyDescent="0.25">
      <c r="A2705" s="41">
        <v>39233</v>
      </c>
      <c r="B2705" s="42">
        <v>8.7499999999999994E-2</v>
      </c>
    </row>
    <row r="2706" spans="1:2" ht="16.149999999999999" customHeight="1" x14ac:dyDescent="0.25">
      <c r="A2706" s="43">
        <v>39232</v>
      </c>
      <c r="B2706" s="44">
        <v>8.7499999999999994E-2</v>
      </c>
    </row>
    <row r="2707" spans="1:2" ht="16.149999999999999" customHeight="1" x14ac:dyDescent="0.25">
      <c r="A2707" s="41">
        <v>39231</v>
      </c>
      <c r="B2707" s="42">
        <v>8.7499999999999994E-2</v>
      </c>
    </row>
    <row r="2708" spans="1:2" ht="16.149999999999999" customHeight="1" x14ac:dyDescent="0.25">
      <c r="A2708" s="43">
        <v>39230</v>
      </c>
      <c r="B2708" s="44">
        <v>8.7499999999999994E-2</v>
      </c>
    </row>
    <row r="2709" spans="1:2" ht="16.149999999999999" customHeight="1" x14ac:dyDescent="0.25">
      <c r="A2709" s="41">
        <v>39227</v>
      </c>
      <c r="B2709" s="42">
        <v>8.7499999999999994E-2</v>
      </c>
    </row>
    <row r="2710" spans="1:2" ht="16.149999999999999" customHeight="1" x14ac:dyDescent="0.25">
      <c r="A2710" s="43">
        <v>39226</v>
      </c>
      <c r="B2710" s="44">
        <v>8.7499999999999994E-2</v>
      </c>
    </row>
    <row r="2711" spans="1:2" ht="16.149999999999999" customHeight="1" x14ac:dyDescent="0.25">
      <c r="A2711" s="41">
        <v>39225</v>
      </c>
      <c r="B2711" s="42">
        <v>8.7499999999999994E-2</v>
      </c>
    </row>
    <row r="2712" spans="1:2" ht="16.149999999999999" customHeight="1" x14ac:dyDescent="0.25">
      <c r="A2712" s="43">
        <v>39224</v>
      </c>
      <c r="B2712" s="44">
        <v>8.7499999999999994E-2</v>
      </c>
    </row>
    <row r="2713" spans="1:2" ht="16.149999999999999" customHeight="1" x14ac:dyDescent="0.25">
      <c r="A2713" s="41">
        <v>39220</v>
      </c>
      <c r="B2713" s="42">
        <v>8.5000000000000006E-2</v>
      </c>
    </row>
    <row r="2714" spans="1:2" ht="16.149999999999999" customHeight="1" x14ac:dyDescent="0.25">
      <c r="A2714" s="43">
        <v>39219</v>
      </c>
      <c r="B2714" s="44">
        <v>8.5000000000000006E-2</v>
      </c>
    </row>
    <row r="2715" spans="1:2" ht="16.149999999999999" customHeight="1" x14ac:dyDescent="0.25">
      <c r="A2715" s="41">
        <v>39218</v>
      </c>
      <c r="B2715" s="42">
        <v>8.5000000000000006E-2</v>
      </c>
    </row>
    <row r="2716" spans="1:2" ht="16.149999999999999" customHeight="1" x14ac:dyDescent="0.25">
      <c r="A2716" s="43">
        <v>39217</v>
      </c>
      <c r="B2716" s="44">
        <v>8.5000000000000006E-2</v>
      </c>
    </row>
    <row r="2717" spans="1:2" ht="16.149999999999999" customHeight="1" x14ac:dyDescent="0.25">
      <c r="A2717" s="41">
        <v>39216</v>
      </c>
      <c r="B2717" s="42">
        <v>8.5000000000000006E-2</v>
      </c>
    </row>
    <row r="2718" spans="1:2" ht="16.149999999999999" customHeight="1" x14ac:dyDescent="0.25">
      <c r="A2718" s="43">
        <v>39213</v>
      </c>
      <c r="B2718" s="44">
        <v>8.5000000000000006E-2</v>
      </c>
    </row>
    <row r="2719" spans="1:2" ht="16.149999999999999" customHeight="1" x14ac:dyDescent="0.25">
      <c r="A2719" s="41">
        <v>39212</v>
      </c>
      <c r="B2719" s="42">
        <v>8.5000000000000006E-2</v>
      </c>
    </row>
    <row r="2720" spans="1:2" ht="16.149999999999999" customHeight="1" x14ac:dyDescent="0.25">
      <c r="A2720" s="43">
        <v>39211</v>
      </c>
      <c r="B2720" s="44">
        <v>8.5000000000000006E-2</v>
      </c>
    </row>
    <row r="2721" spans="1:2" ht="16.149999999999999" customHeight="1" x14ac:dyDescent="0.25">
      <c r="A2721" s="41">
        <v>39210</v>
      </c>
      <c r="B2721" s="42">
        <v>8.5000000000000006E-2</v>
      </c>
    </row>
    <row r="2722" spans="1:2" ht="16.149999999999999" customHeight="1" x14ac:dyDescent="0.25">
      <c r="A2722" s="43">
        <v>39209</v>
      </c>
      <c r="B2722" s="44">
        <v>8.5000000000000006E-2</v>
      </c>
    </row>
    <row r="2723" spans="1:2" ht="16.149999999999999" customHeight="1" x14ac:dyDescent="0.25">
      <c r="A2723" s="41">
        <v>39206</v>
      </c>
      <c r="B2723" s="42">
        <v>8.5000000000000006E-2</v>
      </c>
    </row>
    <row r="2724" spans="1:2" ht="16.149999999999999" customHeight="1" x14ac:dyDescent="0.25">
      <c r="A2724" s="43">
        <v>39205</v>
      </c>
      <c r="B2724" s="44">
        <v>8.5000000000000006E-2</v>
      </c>
    </row>
    <row r="2725" spans="1:2" ht="16.149999999999999" customHeight="1" x14ac:dyDescent="0.25">
      <c r="A2725" s="41">
        <v>39204</v>
      </c>
      <c r="B2725" s="42">
        <v>8.5000000000000006E-2</v>
      </c>
    </row>
    <row r="2726" spans="1:2" ht="16.149999999999999" customHeight="1" x14ac:dyDescent="0.25">
      <c r="A2726" s="43">
        <v>39202</v>
      </c>
      <c r="B2726" s="44">
        <v>8.2500000000000004E-2</v>
      </c>
    </row>
    <row r="2727" spans="1:2" ht="16.149999999999999" customHeight="1" x14ac:dyDescent="0.25">
      <c r="A2727" s="41">
        <v>39199</v>
      </c>
      <c r="B2727" s="42">
        <v>8.2500000000000004E-2</v>
      </c>
    </row>
    <row r="2728" spans="1:2" ht="16.149999999999999" customHeight="1" x14ac:dyDescent="0.25">
      <c r="A2728" s="43">
        <v>39198</v>
      </c>
      <c r="B2728" s="44">
        <v>8.2500000000000004E-2</v>
      </c>
    </row>
    <row r="2729" spans="1:2" ht="16.149999999999999" customHeight="1" x14ac:dyDescent="0.25">
      <c r="A2729" s="41">
        <v>39197</v>
      </c>
      <c r="B2729" s="42">
        <v>8.2500000000000004E-2</v>
      </c>
    </row>
    <row r="2730" spans="1:2" ht="16.149999999999999" customHeight="1" x14ac:dyDescent="0.25">
      <c r="A2730" s="43">
        <v>39196</v>
      </c>
      <c r="B2730" s="44">
        <v>8.2500000000000004E-2</v>
      </c>
    </row>
    <row r="2731" spans="1:2" ht="16.149999999999999" customHeight="1" x14ac:dyDescent="0.25">
      <c r="A2731" s="41">
        <v>39195</v>
      </c>
      <c r="B2731" s="42">
        <v>8.2500000000000004E-2</v>
      </c>
    </row>
    <row r="2732" spans="1:2" ht="16.149999999999999" customHeight="1" x14ac:dyDescent="0.25">
      <c r="A2732" s="43">
        <v>39192</v>
      </c>
      <c r="B2732" s="44">
        <v>8.2500000000000004E-2</v>
      </c>
    </row>
    <row r="2733" spans="1:2" ht="16.149999999999999" customHeight="1" x14ac:dyDescent="0.25">
      <c r="A2733" s="41">
        <v>39191</v>
      </c>
      <c r="B2733" s="42">
        <v>8.2500000000000004E-2</v>
      </c>
    </row>
    <row r="2734" spans="1:2" ht="16.149999999999999" customHeight="1" x14ac:dyDescent="0.25">
      <c r="A2734" s="43">
        <v>39190</v>
      </c>
      <c r="B2734" s="44">
        <v>8.2500000000000004E-2</v>
      </c>
    </row>
    <row r="2735" spans="1:2" ht="16.149999999999999" customHeight="1" x14ac:dyDescent="0.25">
      <c r="A2735" s="41">
        <v>39189</v>
      </c>
      <c r="B2735" s="42">
        <v>8.2500000000000004E-2</v>
      </c>
    </row>
    <row r="2736" spans="1:2" ht="16.149999999999999" customHeight="1" x14ac:dyDescent="0.25">
      <c r="A2736" s="43">
        <v>39188</v>
      </c>
      <c r="B2736" s="44">
        <v>8.2500000000000004E-2</v>
      </c>
    </row>
    <row r="2737" spans="1:2" ht="16.149999999999999" customHeight="1" x14ac:dyDescent="0.25">
      <c r="A2737" s="41">
        <v>39185</v>
      </c>
      <c r="B2737" s="42">
        <v>8.2500000000000004E-2</v>
      </c>
    </row>
    <row r="2738" spans="1:2" ht="16.149999999999999" customHeight="1" x14ac:dyDescent="0.25">
      <c r="A2738" s="43">
        <v>39184</v>
      </c>
      <c r="B2738" s="44">
        <v>8.2500000000000004E-2</v>
      </c>
    </row>
    <row r="2739" spans="1:2" ht="16.149999999999999" customHeight="1" x14ac:dyDescent="0.25">
      <c r="A2739" s="41">
        <v>39183</v>
      </c>
      <c r="B2739" s="42">
        <v>8.2500000000000004E-2</v>
      </c>
    </row>
    <row r="2740" spans="1:2" ht="16.149999999999999" customHeight="1" x14ac:dyDescent="0.25">
      <c r="A2740" s="43">
        <v>39182</v>
      </c>
      <c r="B2740" s="44">
        <v>8.2500000000000004E-2</v>
      </c>
    </row>
    <row r="2741" spans="1:2" ht="16.149999999999999" customHeight="1" x14ac:dyDescent="0.25">
      <c r="A2741" s="41">
        <v>39181</v>
      </c>
      <c r="B2741" s="42">
        <v>8.2500000000000004E-2</v>
      </c>
    </row>
    <row r="2742" spans="1:2" ht="16.149999999999999" customHeight="1" x14ac:dyDescent="0.25">
      <c r="A2742" s="43">
        <v>39176</v>
      </c>
      <c r="B2742" s="44">
        <v>8.2500000000000004E-2</v>
      </c>
    </row>
    <row r="2743" spans="1:2" ht="16.149999999999999" customHeight="1" x14ac:dyDescent="0.25">
      <c r="A2743" s="41">
        <v>39175</v>
      </c>
      <c r="B2743" s="42">
        <v>8.2500000000000004E-2</v>
      </c>
    </row>
    <row r="2744" spans="1:2" ht="16.149999999999999" customHeight="1" x14ac:dyDescent="0.25">
      <c r="A2744" s="43">
        <v>39174</v>
      </c>
      <c r="B2744" s="44">
        <v>8.2500000000000004E-2</v>
      </c>
    </row>
    <row r="2745" spans="1:2" ht="16.149999999999999" customHeight="1" x14ac:dyDescent="0.25">
      <c r="A2745" s="41">
        <v>39171</v>
      </c>
      <c r="B2745" s="42">
        <v>8.2500000000000004E-2</v>
      </c>
    </row>
    <row r="2746" spans="1:2" ht="16.149999999999999" customHeight="1" x14ac:dyDescent="0.25">
      <c r="A2746" s="43">
        <v>39170</v>
      </c>
      <c r="B2746" s="44">
        <v>8.2500000000000004E-2</v>
      </c>
    </row>
    <row r="2747" spans="1:2" ht="16.149999999999999" customHeight="1" x14ac:dyDescent="0.25">
      <c r="A2747" s="41">
        <v>39169</v>
      </c>
      <c r="B2747" s="42">
        <v>8.2500000000000004E-2</v>
      </c>
    </row>
    <row r="2748" spans="1:2" ht="16.149999999999999" customHeight="1" x14ac:dyDescent="0.25">
      <c r="A2748" s="43">
        <v>39168</v>
      </c>
      <c r="B2748" s="44">
        <v>8.2500000000000004E-2</v>
      </c>
    </row>
    <row r="2749" spans="1:2" ht="16.149999999999999" customHeight="1" x14ac:dyDescent="0.25">
      <c r="A2749" s="41">
        <v>39167</v>
      </c>
      <c r="B2749" s="42">
        <v>8.2500000000000004E-2</v>
      </c>
    </row>
    <row r="2750" spans="1:2" ht="16.149999999999999" customHeight="1" x14ac:dyDescent="0.25">
      <c r="A2750" s="43">
        <v>39164</v>
      </c>
      <c r="B2750" s="44">
        <v>0.08</v>
      </c>
    </row>
    <row r="2751" spans="1:2" ht="16.149999999999999" customHeight="1" x14ac:dyDescent="0.25">
      <c r="A2751" s="41">
        <v>39163</v>
      </c>
      <c r="B2751" s="42">
        <v>0.08</v>
      </c>
    </row>
    <row r="2752" spans="1:2" ht="16.149999999999999" customHeight="1" x14ac:dyDescent="0.25">
      <c r="A2752" s="43">
        <v>39162</v>
      </c>
      <c r="B2752" s="44">
        <v>0.08</v>
      </c>
    </row>
    <row r="2753" spans="1:2" ht="16.149999999999999" customHeight="1" x14ac:dyDescent="0.25">
      <c r="A2753" s="41">
        <v>39161</v>
      </c>
      <c r="B2753" s="42">
        <v>0.08</v>
      </c>
    </row>
    <row r="2754" spans="1:2" ht="16.149999999999999" customHeight="1" x14ac:dyDescent="0.25">
      <c r="A2754" s="43">
        <v>39157</v>
      </c>
      <c r="B2754" s="44">
        <v>0.08</v>
      </c>
    </row>
    <row r="2755" spans="1:2" ht="16.149999999999999" customHeight="1" x14ac:dyDescent="0.25">
      <c r="A2755" s="41">
        <v>39156</v>
      </c>
      <c r="B2755" s="42">
        <v>0.08</v>
      </c>
    </row>
    <row r="2756" spans="1:2" ht="16.149999999999999" customHeight="1" x14ac:dyDescent="0.25">
      <c r="A2756" s="43">
        <v>39155</v>
      </c>
      <c r="B2756" s="44">
        <v>0.08</v>
      </c>
    </row>
    <row r="2757" spans="1:2" ht="16.149999999999999" customHeight="1" x14ac:dyDescent="0.25">
      <c r="A2757" s="41">
        <v>39154</v>
      </c>
      <c r="B2757" s="42">
        <v>0.08</v>
      </c>
    </row>
    <row r="2758" spans="1:2" ht="16.149999999999999" customHeight="1" x14ac:dyDescent="0.25">
      <c r="A2758" s="43">
        <v>39153</v>
      </c>
      <c r="B2758" s="44">
        <v>0.08</v>
      </c>
    </row>
    <row r="2759" spans="1:2" ht="16.149999999999999" customHeight="1" x14ac:dyDescent="0.25">
      <c r="A2759" s="41">
        <v>39150</v>
      </c>
      <c r="B2759" s="42">
        <v>0.08</v>
      </c>
    </row>
    <row r="2760" spans="1:2" ht="16.149999999999999" customHeight="1" x14ac:dyDescent="0.25">
      <c r="A2760" s="43">
        <v>39149</v>
      </c>
      <c r="B2760" s="44">
        <v>0.08</v>
      </c>
    </row>
    <row r="2761" spans="1:2" ht="16.149999999999999" customHeight="1" x14ac:dyDescent="0.25">
      <c r="A2761" s="41">
        <v>39148</v>
      </c>
      <c r="B2761" s="42">
        <v>0.08</v>
      </c>
    </row>
    <row r="2762" spans="1:2" ht="16.149999999999999" customHeight="1" x14ac:dyDescent="0.25">
      <c r="A2762" s="43">
        <v>39147</v>
      </c>
      <c r="B2762" s="44">
        <v>0.08</v>
      </c>
    </row>
    <row r="2763" spans="1:2" ht="16.149999999999999" customHeight="1" x14ac:dyDescent="0.25">
      <c r="A2763" s="41">
        <v>39146</v>
      </c>
      <c r="B2763" s="42">
        <v>0.08</v>
      </c>
    </row>
    <row r="2764" spans="1:2" ht="16.149999999999999" customHeight="1" x14ac:dyDescent="0.25">
      <c r="A2764" s="43">
        <v>39143</v>
      </c>
      <c r="B2764" s="44">
        <v>0.08</v>
      </c>
    </row>
    <row r="2765" spans="1:2" ht="16.149999999999999" customHeight="1" x14ac:dyDescent="0.25">
      <c r="A2765" s="41">
        <v>39142</v>
      </c>
      <c r="B2765" s="42">
        <v>0.08</v>
      </c>
    </row>
    <row r="2766" spans="1:2" ht="16.149999999999999" customHeight="1" x14ac:dyDescent="0.25">
      <c r="A2766" s="43">
        <v>39141</v>
      </c>
      <c r="B2766" s="44">
        <v>0.08</v>
      </c>
    </row>
    <row r="2767" spans="1:2" ht="16.149999999999999" customHeight="1" x14ac:dyDescent="0.25">
      <c r="A2767" s="41">
        <v>39140</v>
      </c>
      <c r="B2767" s="42">
        <v>0.08</v>
      </c>
    </row>
    <row r="2768" spans="1:2" ht="16.149999999999999" customHeight="1" x14ac:dyDescent="0.25">
      <c r="A2768" s="43">
        <v>39139</v>
      </c>
      <c r="B2768" s="44">
        <v>0.08</v>
      </c>
    </row>
    <row r="2769" spans="1:2" ht="16.149999999999999" customHeight="1" x14ac:dyDescent="0.25">
      <c r="A2769" s="41">
        <v>39136</v>
      </c>
      <c r="B2769" s="42">
        <v>7.7499999999999999E-2</v>
      </c>
    </row>
    <row r="2770" spans="1:2" ht="16.149999999999999" customHeight="1" x14ac:dyDescent="0.25">
      <c r="A2770" s="43">
        <v>39135</v>
      </c>
      <c r="B2770" s="44">
        <v>7.7499999999999999E-2</v>
      </c>
    </row>
    <row r="2771" spans="1:2" ht="16.149999999999999" customHeight="1" x14ac:dyDescent="0.25">
      <c r="A2771" s="41">
        <v>39134</v>
      </c>
      <c r="B2771" s="42">
        <v>7.7499999999999999E-2</v>
      </c>
    </row>
    <row r="2772" spans="1:2" ht="16.149999999999999" customHeight="1" x14ac:dyDescent="0.25">
      <c r="A2772" s="43">
        <v>39133</v>
      </c>
      <c r="B2772" s="44">
        <v>7.7499999999999999E-2</v>
      </c>
    </row>
    <row r="2773" spans="1:2" ht="16.149999999999999" customHeight="1" x14ac:dyDescent="0.25">
      <c r="A2773" s="41">
        <v>39132</v>
      </c>
      <c r="B2773" s="42">
        <v>7.7499999999999999E-2</v>
      </c>
    </row>
    <row r="2774" spans="1:2" ht="16.149999999999999" customHeight="1" x14ac:dyDescent="0.25">
      <c r="A2774" s="43">
        <v>39129</v>
      </c>
      <c r="B2774" s="44">
        <v>7.7499999999999999E-2</v>
      </c>
    </row>
    <row r="2775" spans="1:2" ht="16.149999999999999" customHeight="1" x14ac:dyDescent="0.25">
      <c r="A2775" s="41">
        <v>39128</v>
      </c>
      <c r="B2775" s="42">
        <v>7.7499999999999999E-2</v>
      </c>
    </row>
    <row r="2776" spans="1:2" ht="16.149999999999999" customHeight="1" x14ac:dyDescent="0.25">
      <c r="A2776" s="43">
        <v>39127</v>
      </c>
      <c r="B2776" s="44">
        <v>7.7499999999999999E-2</v>
      </c>
    </row>
    <row r="2777" spans="1:2" ht="16.149999999999999" customHeight="1" x14ac:dyDescent="0.25">
      <c r="A2777" s="41">
        <v>39126</v>
      </c>
      <c r="B2777" s="42">
        <v>7.7499999999999999E-2</v>
      </c>
    </row>
    <row r="2778" spans="1:2" ht="16.149999999999999" customHeight="1" x14ac:dyDescent="0.25">
      <c r="A2778" s="43">
        <v>39125</v>
      </c>
      <c r="B2778" s="44">
        <v>7.7499999999999999E-2</v>
      </c>
    </row>
    <row r="2779" spans="1:2" ht="16.149999999999999" customHeight="1" x14ac:dyDescent="0.25">
      <c r="A2779" s="41">
        <v>39122</v>
      </c>
      <c r="B2779" s="42">
        <v>7.7499999999999999E-2</v>
      </c>
    </row>
    <row r="2780" spans="1:2" ht="16.149999999999999" customHeight="1" x14ac:dyDescent="0.25">
      <c r="A2780" s="43">
        <v>39121</v>
      </c>
      <c r="B2780" s="44">
        <v>7.7499999999999999E-2</v>
      </c>
    </row>
    <row r="2781" spans="1:2" ht="16.149999999999999" customHeight="1" x14ac:dyDescent="0.25">
      <c r="A2781" s="41">
        <v>39120</v>
      </c>
      <c r="B2781" s="42">
        <v>7.7499999999999999E-2</v>
      </c>
    </row>
    <row r="2782" spans="1:2" ht="16.149999999999999" customHeight="1" x14ac:dyDescent="0.25">
      <c r="A2782" s="43">
        <v>39119</v>
      </c>
      <c r="B2782" s="44">
        <v>7.7499999999999999E-2</v>
      </c>
    </row>
    <row r="2783" spans="1:2" ht="16.149999999999999" customHeight="1" x14ac:dyDescent="0.25">
      <c r="A2783" s="41">
        <v>39118</v>
      </c>
      <c r="B2783" s="42">
        <v>7.7499999999999999E-2</v>
      </c>
    </row>
    <row r="2784" spans="1:2" ht="16.149999999999999" customHeight="1" x14ac:dyDescent="0.25">
      <c r="A2784" s="43">
        <v>39115</v>
      </c>
      <c r="B2784" s="44">
        <v>7.7499999999999999E-2</v>
      </c>
    </row>
    <row r="2785" spans="1:2" ht="16.149999999999999" customHeight="1" x14ac:dyDescent="0.25">
      <c r="A2785" s="41">
        <v>39114</v>
      </c>
      <c r="B2785" s="42">
        <v>7.7499999999999999E-2</v>
      </c>
    </row>
    <row r="2786" spans="1:2" ht="16.149999999999999" customHeight="1" x14ac:dyDescent="0.25">
      <c r="A2786" s="43">
        <v>39113</v>
      </c>
      <c r="B2786" s="44">
        <v>7.7499999999999999E-2</v>
      </c>
    </row>
    <row r="2787" spans="1:2" ht="16.149999999999999" customHeight="1" x14ac:dyDescent="0.25">
      <c r="A2787" s="41">
        <v>39112</v>
      </c>
      <c r="B2787" s="42">
        <v>7.7499999999999999E-2</v>
      </c>
    </row>
    <row r="2788" spans="1:2" ht="16.149999999999999" customHeight="1" x14ac:dyDescent="0.25">
      <c r="A2788" s="43">
        <v>39111</v>
      </c>
      <c r="B2788" s="44">
        <v>7.7499999999999999E-2</v>
      </c>
    </row>
    <row r="2789" spans="1:2" ht="16.149999999999999" customHeight="1" x14ac:dyDescent="0.25">
      <c r="A2789" s="41">
        <v>39108</v>
      </c>
      <c r="B2789" s="42">
        <v>7.4999999999999997E-2</v>
      </c>
    </row>
    <row r="2790" spans="1:2" ht="16.149999999999999" customHeight="1" x14ac:dyDescent="0.25">
      <c r="A2790" s="43">
        <v>39107</v>
      </c>
      <c r="B2790" s="44">
        <v>7.4999999999999997E-2</v>
      </c>
    </row>
    <row r="2791" spans="1:2" ht="16.149999999999999" customHeight="1" x14ac:dyDescent="0.25">
      <c r="A2791" s="41">
        <v>39106</v>
      </c>
      <c r="B2791" s="42">
        <v>7.4999999999999997E-2</v>
      </c>
    </row>
    <row r="2792" spans="1:2" ht="16.149999999999999" customHeight="1" x14ac:dyDescent="0.25">
      <c r="A2792" s="43">
        <v>39105</v>
      </c>
      <c r="B2792" s="44">
        <v>7.4999999999999997E-2</v>
      </c>
    </row>
    <row r="2793" spans="1:2" ht="16.149999999999999" customHeight="1" x14ac:dyDescent="0.25">
      <c r="A2793" s="41">
        <v>39104</v>
      </c>
      <c r="B2793" s="42">
        <v>7.4999999999999997E-2</v>
      </c>
    </row>
    <row r="2794" spans="1:2" ht="16.149999999999999" customHeight="1" x14ac:dyDescent="0.25">
      <c r="A2794" s="43">
        <v>39101</v>
      </c>
      <c r="B2794" s="44">
        <v>7.4999999999999997E-2</v>
      </c>
    </row>
    <row r="2795" spans="1:2" ht="16.149999999999999" customHeight="1" x14ac:dyDescent="0.25">
      <c r="A2795" s="41">
        <v>39100</v>
      </c>
      <c r="B2795" s="42">
        <v>7.4999999999999997E-2</v>
      </c>
    </row>
    <row r="2796" spans="1:2" ht="16.149999999999999" customHeight="1" x14ac:dyDescent="0.25">
      <c r="A2796" s="43">
        <v>39099</v>
      </c>
      <c r="B2796" s="44">
        <v>7.4999999999999997E-2</v>
      </c>
    </row>
    <row r="2797" spans="1:2" ht="16.149999999999999" customHeight="1" x14ac:dyDescent="0.25">
      <c r="A2797" s="41">
        <v>39098</v>
      </c>
      <c r="B2797" s="42">
        <v>7.4999999999999997E-2</v>
      </c>
    </row>
    <row r="2798" spans="1:2" ht="16.149999999999999" customHeight="1" x14ac:dyDescent="0.25">
      <c r="A2798" s="43">
        <v>39097</v>
      </c>
      <c r="B2798" s="44">
        <v>7.4999999999999997E-2</v>
      </c>
    </row>
    <row r="2799" spans="1:2" ht="16.149999999999999" customHeight="1" x14ac:dyDescent="0.25">
      <c r="A2799" s="41">
        <v>39094</v>
      </c>
      <c r="B2799" s="42">
        <v>7.4999999999999997E-2</v>
      </c>
    </row>
    <row r="2800" spans="1:2" ht="16.149999999999999" customHeight="1" x14ac:dyDescent="0.25">
      <c r="A2800" s="43">
        <v>39093</v>
      </c>
      <c r="B2800" s="44">
        <v>7.4999999999999997E-2</v>
      </c>
    </row>
    <row r="2801" spans="1:2" ht="16.149999999999999" customHeight="1" x14ac:dyDescent="0.25">
      <c r="A2801" s="41">
        <v>39092</v>
      </c>
      <c r="B2801" s="42">
        <v>7.4999999999999997E-2</v>
      </c>
    </row>
    <row r="2802" spans="1:2" ht="16.149999999999999" customHeight="1" x14ac:dyDescent="0.25">
      <c r="A2802" s="43">
        <v>39091</v>
      </c>
      <c r="B2802" s="44">
        <v>7.4999999999999997E-2</v>
      </c>
    </row>
    <row r="2803" spans="1:2" ht="16.149999999999999" customHeight="1" x14ac:dyDescent="0.25">
      <c r="A2803" s="41">
        <v>39087</v>
      </c>
      <c r="B2803" s="42">
        <v>7.4999999999999997E-2</v>
      </c>
    </row>
    <row r="2804" spans="1:2" ht="16.149999999999999" customHeight="1" x14ac:dyDescent="0.25">
      <c r="A2804" s="43">
        <v>39086</v>
      </c>
      <c r="B2804" s="44">
        <v>7.4999999999999997E-2</v>
      </c>
    </row>
    <row r="2805" spans="1:2" ht="16.149999999999999" customHeight="1" x14ac:dyDescent="0.25">
      <c r="A2805" s="41">
        <v>39085</v>
      </c>
      <c r="B2805" s="42">
        <v>7.4999999999999997E-2</v>
      </c>
    </row>
    <row r="2806" spans="1:2" ht="16.149999999999999" customHeight="1" x14ac:dyDescent="0.25">
      <c r="A2806" s="43">
        <v>39084</v>
      </c>
      <c r="B2806" s="44">
        <v>7.4999999999999997E-2</v>
      </c>
    </row>
    <row r="2807" spans="1:2" ht="16.149999999999999" customHeight="1" x14ac:dyDescent="0.25">
      <c r="A2807" s="41">
        <v>39079</v>
      </c>
      <c r="B2807" s="42">
        <v>7.4999999999999997E-2</v>
      </c>
    </row>
    <row r="2808" spans="1:2" ht="16.149999999999999" customHeight="1" x14ac:dyDescent="0.25">
      <c r="A2808" s="43">
        <v>39078</v>
      </c>
      <c r="B2808" s="44">
        <v>7.4999999999999997E-2</v>
      </c>
    </row>
    <row r="2809" spans="1:2" ht="16.149999999999999" customHeight="1" x14ac:dyDescent="0.25">
      <c r="A2809" s="41">
        <v>39077</v>
      </c>
      <c r="B2809" s="42">
        <v>7.4999999999999997E-2</v>
      </c>
    </row>
    <row r="2810" spans="1:2" ht="16.149999999999999" customHeight="1" x14ac:dyDescent="0.25">
      <c r="A2810" s="43">
        <v>39073</v>
      </c>
      <c r="B2810" s="44">
        <v>7.4999999999999997E-2</v>
      </c>
    </row>
    <row r="2811" spans="1:2" ht="16.149999999999999" customHeight="1" x14ac:dyDescent="0.25">
      <c r="A2811" s="41">
        <v>39072</v>
      </c>
      <c r="B2811" s="42">
        <v>7.4999999999999997E-2</v>
      </c>
    </row>
    <row r="2812" spans="1:2" ht="16.149999999999999" customHeight="1" x14ac:dyDescent="0.25">
      <c r="A2812" s="43">
        <v>39071</v>
      </c>
      <c r="B2812" s="44">
        <v>7.4999999999999997E-2</v>
      </c>
    </row>
    <row r="2813" spans="1:2" ht="16.149999999999999" customHeight="1" x14ac:dyDescent="0.25">
      <c r="A2813" s="41">
        <v>39070</v>
      </c>
      <c r="B2813" s="42">
        <v>7.4999999999999997E-2</v>
      </c>
    </row>
    <row r="2814" spans="1:2" ht="16.149999999999999" customHeight="1" x14ac:dyDescent="0.25">
      <c r="A2814" s="43">
        <v>39069</v>
      </c>
      <c r="B2814" s="44">
        <v>7.4999999999999997E-2</v>
      </c>
    </row>
    <row r="2815" spans="1:2" ht="16.149999999999999" customHeight="1" x14ac:dyDescent="0.25">
      <c r="A2815" s="41">
        <v>39066</v>
      </c>
      <c r="B2815" s="42">
        <v>7.2499999999999995E-2</v>
      </c>
    </row>
    <row r="2816" spans="1:2" ht="16.149999999999999" customHeight="1" x14ac:dyDescent="0.25">
      <c r="A2816" s="43">
        <v>39065</v>
      </c>
      <c r="B2816" s="44">
        <v>7.2499999999999995E-2</v>
      </c>
    </row>
    <row r="2817" spans="1:2" ht="16.149999999999999" customHeight="1" x14ac:dyDescent="0.25">
      <c r="A2817" s="41">
        <v>39064</v>
      </c>
      <c r="B2817" s="42">
        <v>7.2499999999999995E-2</v>
      </c>
    </row>
    <row r="2818" spans="1:2" ht="16.149999999999999" customHeight="1" x14ac:dyDescent="0.25">
      <c r="A2818" s="43">
        <v>39063</v>
      </c>
      <c r="B2818" s="44">
        <v>7.2499999999999995E-2</v>
      </c>
    </row>
    <row r="2819" spans="1:2" ht="16.149999999999999" customHeight="1" x14ac:dyDescent="0.25">
      <c r="A2819" s="41">
        <v>39062</v>
      </c>
      <c r="B2819" s="42">
        <v>7.2499999999999995E-2</v>
      </c>
    </row>
    <row r="2820" spans="1:2" ht="16.149999999999999" customHeight="1" x14ac:dyDescent="0.25">
      <c r="A2820" s="43">
        <v>39058</v>
      </c>
      <c r="B2820" s="44">
        <v>7.2499999999999995E-2</v>
      </c>
    </row>
    <row r="2821" spans="1:2" ht="16.149999999999999" customHeight="1" x14ac:dyDescent="0.25">
      <c r="A2821" s="41">
        <v>39057</v>
      </c>
      <c r="B2821" s="42">
        <v>7.2499999999999995E-2</v>
      </c>
    </row>
    <row r="2822" spans="1:2" ht="16.149999999999999" customHeight="1" x14ac:dyDescent="0.25">
      <c r="A2822" s="43">
        <v>39056</v>
      </c>
      <c r="B2822" s="44">
        <v>7.2499999999999995E-2</v>
      </c>
    </row>
    <row r="2823" spans="1:2" ht="16.149999999999999" customHeight="1" x14ac:dyDescent="0.25">
      <c r="A2823" s="41">
        <v>39055</v>
      </c>
      <c r="B2823" s="42">
        <v>7.2499999999999995E-2</v>
      </c>
    </row>
    <row r="2824" spans="1:2" ht="16.149999999999999" customHeight="1" x14ac:dyDescent="0.25">
      <c r="A2824" s="43">
        <v>39052</v>
      </c>
      <c r="B2824" s="44">
        <v>7.2499999999999995E-2</v>
      </c>
    </row>
    <row r="2825" spans="1:2" ht="16.149999999999999" customHeight="1" x14ac:dyDescent="0.25">
      <c r="A2825" s="41">
        <v>39051</v>
      </c>
      <c r="B2825" s="42">
        <v>7.2499999999999995E-2</v>
      </c>
    </row>
    <row r="2826" spans="1:2" ht="16.149999999999999" customHeight="1" x14ac:dyDescent="0.25">
      <c r="A2826" s="43">
        <v>39050</v>
      </c>
      <c r="B2826" s="44">
        <v>7.2499999999999995E-2</v>
      </c>
    </row>
    <row r="2827" spans="1:2" ht="16.149999999999999" customHeight="1" x14ac:dyDescent="0.25">
      <c r="A2827" s="41">
        <v>39049</v>
      </c>
      <c r="B2827" s="42">
        <v>7.2499999999999995E-2</v>
      </c>
    </row>
    <row r="2828" spans="1:2" ht="16.149999999999999" customHeight="1" x14ac:dyDescent="0.25">
      <c r="A2828" s="43">
        <v>39048</v>
      </c>
      <c r="B2828" s="44">
        <v>7.2499999999999995E-2</v>
      </c>
    </row>
    <row r="2829" spans="1:2" ht="16.149999999999999" customHeight="1" x14ac:dyDescent="0.25">
      <c r="A2829" s="41">
        <v>39045</v>
      </c>
      <c r="B2829" s="42">
        <v>7.2499999999999995E-2</v>
      </c>
    </row>
    <row r="2830" spans="1:2" ht="16.149999999999999" customHeight="1" x14ac:dyDescent="0.25">
      <c r="A2830" s="43">
        <v>39044</v>
      </c>
      <c r="B2830" s="44">
        <v>7.2499999999999995E-2</v>
      </c>
    </row>
    <row r="2831" spans="1:2" ht="16.149999999999999" customHeight="1" x14ac:dyDescent="0.25">
      <c r="A2831" s="41">
        <v>39043</v>
      </c>
      <c r="B2831" s="42">
        <v>7.2499999999999995E-2</v>
      </c>
    </row>
    <row r="2832" spans="1:2" ht="16.149999999999999" customHeight="1" x14ac:dyDescent="0.25">
      <c r="A2832" s="43">
        <v>39042</v>
      </c>
      <c r="B2832" s="44">
        <v>7.2499999999999995E-2</v>
      </c>
    </row>
    <row r="2833" spans="1:2" ht="16.149999999999999" customHeight="1" x14ac:dyDescent="0.25">
      <c r="A2833" s="41">
        <v>39041</v>
      </c>
      <c r="B2833" s="42">
        <v>7.2499999999999995E-2</v>
      </c>
    </row>
    <row r="2834" spans="1:2" ht="16.149999999999999" customHeight="1" x14ac:dyDescent="0.25">
      <c r="A2834" s="43">
        <v>39038</v>
      </c>
      <c r="B2834" s="44">
        <v>7.2499999999999995E-2</v>
      </c>
    </row>
    <row r="2835" spans="1:2" ht="16.149999999999999" customHeight="1" x14ac:dyDescent="0.25">
      <c r="A2835" s="41">
        <v>39037</v>
      </c>
      <c r="B2835" s="42">
        <v>7.2499999999999995E-2</v>
      </c>
    </row>
    <row r="2836" spans="1:2" ht="16.149999999999999" customHeight="1" x14ac:dyDescent="0.25">
      <c r="A2836" s="43">
        <v>39036</v>
      </c>
      <c r="B2836" s="44">
        <v>7.2499999999999995E-2</v>
      </c>
    </row>
    <row r="2837" spans="1:2" ht="16.149999999999999" customHeight="1" x14ac:dyDescent="0.25">
      <c r="A2837" s="41">
        <v>39035</v>
      </c>
      <c r="B2837" s="42">
        <v>7.2499999999999995E-2</v>
      </c>
    </row>
    <row r="2838" spans="1:2" ht="16.149999999999999" customHeight="1" x14ac:dyDescent="0.25">
      <c r="A2838" s="43">
        <v>39031</v>
      </c>
      <c r="B2838" s="44">
        <v>7.2499999999999995E-2</v>
      </c>
    </row>
    <row r="2839" spans="1:2" ht="16.149999999999999" customHeight="1" x14ac:dyDescent="0.25">
      <c r="A2839" s="41">
        <v>39030</v>
      </c>
      <c r="B2839" s="42">
        <v>7.2499999999999995E-2</v>
      </c>
    </row>
    <row r="2840" spans="1:2" ht="16.149999999999999" customHeight="1" x14ac:dyDescent="0.25">
      <c r="A2840" s="43">
        <v>39029</v>
      </c>
      <c r="B2840" s="44">
        <v>7.2499999999999995E-2</v>
      </c>
    </row>
    <row r="2841" spans="1:2" ht="16.149999999999999" customHeight="1" x14ac:dyDescent="0.25">
      <c r="A2841" s="41">
        <v>39028</v>
      </c>
      <c r="B2841" s="42">
        <v>7.2499999999999995E-2</v>
      </c>
    </row>
    <row r="2842" spans="1:2" ht="16.149999999999999" customHeight="1" x14ac:dyDescent="0.25">
      <c r="A2842" s="43">
        <v>39024</v>
      </c>
      <c r="B2842" s="44">
        <v>7.2499999999999995E-2</v>
      </c>
    </row>
    <row r="2843" spans="1:2" ht="16.149999999999999" customHeight="1" x14ac:dyDescent="0.25">
      <c r="A2843" s="41">
        <v>39023</v>
      </c>
      <c r="B2843" s="42">
        <v>7.2499999999999995E-2</v>
      </c>
    </row>
    <row r="2844" spans="1:2" ht="16.149999999999999" customHeight="1" x14ac:dyDescent="0.25">
      <c r="A2844" s="43">
        <v>39022</v>
      </c>
      <c r="B2844" s="44">
        <v>7.2499999999999995E-2</v>
      </c>
    </row>
    <row r="2845" spans="1:2" ht="16.149999999999999" customHeight="1" x14ac:dyDescent="0.25">
      <c r="A2845" s="41">
        <v>39021</v>
      </c>
      <c r="B2845" s="42">
        <v>7.2499999999999995E-2</v>
      </c>
    </row>
    <row r="2846" spans="1:2" ht="16.149999999999999" customHeight="1" x14ac:dyDescent="0.25">
      <c r="A2846" s="43">
        <v>39020</v>
      </c>
      <c r="B2846" s="44">
        <v>7.2499999999999995E-2</v>
      </c>
    </row>
    <row r="2847" spans="1:2" ht="16.149999999999999" customHeight="1" x14ac:dyDescent="0.25">
      <c r="A2847" s="41">
        <v>39017</v>
      </c>
      <c r="B2847" s="42">
        <v>7.0000000000000007E-2</v>
      </c>
    </row>
    <row r="2848" spans="1:2" ht="16.149999999999999" customHeight="1" x14ac:dyDescent="0.25">
      <c r="A2848" s="43">
        <v>39016</v>
      </c>
      <c r="B2848" s="44">
        <v>7.0000000000000007E-2</v>
      </c>
    </row>
    <row r="2849" spans="1:2" ht="16.149999999999999" customHeight="1" x14ac:dyDescent="0.25">
      <c r="A2849" s="41">
        <v>39015</v>
      </c>
      <c r="B2849" s="42">
        <v>7.0000000000000007E-2</v>
      </c>
    </row>
    <row r="2850" spans="1:2" ht="16.149999999999999" customHeight="1" x14ac:dyDescent="0.25">
      <c r="A2850" s="43">
        <v>39014</v>
      </c>
      <c r="B2850" s="44">
        <v>7.0000000000000007E-2</v>
      </c>
    </row>
    <row r="2851" spans="1:2" ht="16.149999999999999" customHeight="1" x14ac:dyDescent="0.25">
      <c r="A2851" s="41">
        <v>39013</v>
      </c>
      <c r="B2851" s="42">
        <v>7.0000000000000007E-2</v>
      </c>
    </row>
    <row r="2852" spans="1:2" ht="16.149999999999999" customHeight="1" x14ac:dyDescent="0.25">
      <c r="A2852" s="43">
        <v>39010</v>
      </c>
      <c r="B2852" s="44">
        <v>7.0000000000000007E-2</v>
      </c>
    </row>
    <row r="2853" spans="1:2" ht="16.149999999999999" customHeight="1" x14ac:dyDescent="0.25">
      <c r="A2853" s="41">
        <v>39009</v>
      </c>
      <c r="B2853" s="42">
        <v>7.0000000000000007E-2</v>
      </c>
    </row>
    <row r="2854" spans="1:2" ht="16.149999999999999" customHeight="1" x14ac:dyDescent="0.25">
      <c r="A2854" s="43">
        <v>39008</v>
      </c>
      <c r="B2854" s="44">
        <v>7.0000000000000007E-2</v>
      </c>
    </row>
    <row r="2855" spans="1:2" ht="16.149999999999999" customHeight="1" x14ac:dyDescent="0.25">
      <c r="A2855" s="41">
        <v>39007</v>
      </c>
      <c r="B2855" s="42">
        <v>7.0000000000000007E-2</v>
      </c>
    </row>
    <row r="2856" spans="1:2" ht="16.149999999999999" customHeight="1" x14ac:dyDescent="0.25">
      <c r="A2856" s="43">
        <v>39003</v>
      </c>
      <c r="B2856" s="44">
        <v>7.0000000000000007E-2</v>
      </c>
    </row>
    <row r="2857" spans="1:2" ht="16.149999999999999" customHeight="1" x14ac:dyDescent="0.25">
      <c r="A2857" s="41">
        <v>39002</v>
      </c>
      <c r="B2857" s="42">
        <v>7.0000000000000007E-2</v>
      </c>
    </row>
    <row r="2858" spans="1:2" ht="16.149999999999999" customHeight="1" x14ac:dyDescent="0.25">
      <c r="A2858" s="43">
        <v>39001</v>
      </c>
      <c r="B2858" s="44">
        <v>7.0000000000000007E-2</v>
      </c>
    </row>
    <row r="2859" spans="1:2" ht="16.149999999999999" customHeight="1" x14ac:dyDescent="0.25">
      <c r="A2859" s="41">
        <v>39000</v>
      </c>
      <c r="B2859" s="42">
        <v>7.0000000000000007E-2</v>
      </c>
    </row>
    <row r="2860" spans="1:2" ht="16.149999999999999" customHeight="1" x14ac:dyDescent="0.25">
      <c r="A2860" s="43">
        <v>38999</v>
      </c>
      <c r="B2860" s="44">
        <v>7.0000000000000007E-2</v>
      </c>
    </row>
    <row r="2861" spans="1:2" ht="16.149999999999999" customHeight="1" x14ac:dyDescent="0.25">
      <c r="A2861" s="41">
        <v>38996</v>
      </c>
      <c r="B2861" s="42">
        <v>7.0000000000000007E-2</v>
      </c>
    </row>
    <row r="2862" spans="1:2" ht="16.149999999999999" customHeight="1" x14ac:dyDescent="0.25">
      <c r="A2862" s="43">
        <v>38995</v>
      </c>
      <c r="B2862" s="44">
        <v>7.0000000000000007E-2</v>
      </c>
    </row>
    <row r="2863" spans="1:2" ht="16.149999999999999" customHeight="1" x14ac:dyDescent="0.25">
      <c r="A2863" s="41">
        <v>38994</v>
      </c>
      <c r="B2863" s="42">
        <v>7.0000000000000007E-2</v>
      </c>
    </row>
    <row r="2864" spans="1:2" ht="16.149999999999999" customHeight="1" x14ac:dyDescent="0.25">
      <c r="A2864" s="43">
        <v>38993</v>
      </c>
      <c r="B2864" s="44">
        <v>7.0000000000000007E-2</v>
      </c>
    </row>
    <row r="2865" spans="1:2" ht="16.149999999999999" customHeight="1" x14ac:dyDescent="0.25">
      <c r="A2865" s="41">
        <v>38992</v>
      </c>
      <c r="B2865" s="42">
        <v>7.0000000000000007E-2</v>
      </c>
    </row>
    <row r="2866" spans="1:2" ht="16.149999999999999" customHeight="1" x14ac:dyDescent="0.25">
      <c r="A2866" s="43">
        <v>38989</v>
      </c>
      <c r="B2866" s="44">
        <v>6.7500000000000004E-2</v>
      </c>
    </row>
    <row r="2867" spans="1:2" ht="16.149999999999999" customHeight="1" x14ac:dyDescent="0.25">
      <c r="A2867" s="41">
        <v>38988</v>
      </c>
      <c r="B2867" s="42">
        <v>6.7500000000000004E-2</v>
      </c>
    </row>
    <row r="2868" spans="1:2" ht="16.149999999999999" customHeight="1" x14ac:dyDescent="0.25">
      <c r="A2868" s="43">
        <v>38987</v>
      </c>
      <c r="B2868" s="44">
        <v>6.7500000000000004E-2</v>
      </c>
    </row>
    <row r="2869" spans="1:2" ht="16.149999999999999" customHeight="1" x14ac:dyDescent="0.25">
      <c r="A2869" s="41">
        <v>38986</v>
      </c>
      <c r="B2869" s="42">
        <v>6.7500000000000004E-2</v>
      </c>
    </row>
    <row r="2870" spans="1:2" ht="16.149999999999999" customHeight="1" x14ac:dyDescent="0.25">
      <c r="A2870" s="43">
        <v>38985</v>
      </c>
      <c r="B2870" s="44">
        <v>6.7500000000000004E-2</v>
      </c>
    </row>
    <row r="2871" spans="1:2" ht="16.149999999999999" customHeight="1" x14ac:dyDescent="0.25">
      <c r="A2871" s="41">
        <v>38982</v>
      </c>
      <c r="B2871" s="42">
        <v>6.7500000000000004E-2</v>
      </c>
    </row>
    <row r="2872" spans="1:2" ht="16.149999999999999" customHeight="1" x14ac:dyDescent="0.25">
      <c r="A2872" s="43">
        <v>38981</v>
      </c>
      <c r="B2872" s="44">
        <v>6.7500000000000004E-2</v>
      </c>
    </row>
    <row r="2873" spans="1:2" ht="16.149999999999999" customHeight="1" x14ac:dyDescent="0.25">
      <c r="A2873" s="41">
        <v>38980</v>
      </c>
      <c r="B2873" s="42">
        <v>6.7500000000000004E-2</v>
      </c>
    </row>
    <row r="2874" spans="1:2" ht="16.149999999999999" customHeight="1" x14ac:dyDescent="0.25">
      <c r="A2874" s="43">
        <v>38979</v>
      </c>
      <c r="B2874" s="44">
        <v>6.7500000000000004E-2</v>
      </c>
    </row>
    <row r="2875" spans="1:2" ht="16.149999999999999" customHeight="1" x14ac:dyDescent="0.25">
      <c r="A2875" s="41">
        <v>38978</v>
      </c>
      <c r="B2875" s="42">
        <v>6.7500000000000004E-2</v>
      </c>
    </row>
    <row r="2876" spans="1:2" ht="16.149999999999999" customHeight="1" x14ac:dyDescent="0.25">
      <c r="A2876" s="43">
        <v>38975</v>
      </c>
      <c r="B2876" s="44">
        <v>6.7500000000000004E-2</v>
      </c>
    </row>
    <row r="2877" spans="1:2" ht="16.149999999999999" customHeight="1" x14ac:dyDescent="0.25">
      <c r="A2877" s="41">
        <v>38974</v>
      </c>
      <c r="B2877" s="42">
        <v>6.7500000000000004E-2</v>
      </c>
    </row>
    <row r="2878" spans="1:2" ht="16.149999999999999" customHeight="1" x14ac:dyDescent="0.25">
      <c r="A2878" s="43">
        <v>38973</v>
      </c>
      <c r="B2878" s="44">
        <v>6.7500000000000004E-2</v>
      </c>
    </row>
    <row r="2879" spans="1:2" ht="16.149999999999999" customHeight="1" x14ac:dyDescent="0.25">
      <c r="A2879" s="41">
        <v>38972</v>
      </c>
      <c r="B2879" s="42">
        <v>6.7500000000000004E-2</v>
      </c>
    </row>
    <row r="2880" spans="1:2" ht="16.149999999999999" customHeight="1" x14ac:dyDescent="0.25">
      <c r="A2880" s="43">
        <v>38971</v>
      </c>
      <c r="B2880" s="44">
        <v>6.7500000000000004E-2</v>
      </c>
    </row>
    <row r="2881" spans="1:2" ht="16.149999999999999" customHeight="1" x14ac:dyDescent="0.25">
      <c r="A2881" s="41">
        <v>38968</v>
      </c>
      <c r="B2881" s="42">
        <v>6.7500000000000004E-2</v>
      </c>
    </row>
    <row r="2882" spans="1:2" ht="16.149999999999999" customHeight="1" x14ac:dyDescent="0.25">
      <c r="A2882" s="43">
        <v>38967</v>
      </c>
      <c r="B2882" s="44">
        <v>6.7500000000000004E-2</v>
      </c>
    </row>
    <row r="2883" spans="1:2" ht="16.149999999999999" customHeight="1" x14ac:dyDescent="0.25">
      <c r="A2883" s="41">
        <v>38966</v>
      </c>
      <c r="B2883" s="42">
        <v>6.7500000000000004E-2</v>
      </c>
    </row>
    <row r="2884" spans="1:2" ht="16.149999999999999" customHeight="1" x14ac:dyDescent="0.25">
      <c r="A2884" s="43">
        <v>38965</v>
      </c>
      <c r="B2884" s="44">
        <v>6.7500000000000004E-2</v>
      </c>
    </row>
    <row r="2885" spans="1:2" ht="16.149999999999999" customHeight="1" x14ac:dyDescent="0.25">
      <c r="A2885" s="41">
        <v>38964</v>
      </c>
      <c r="B2885" s="42">
        <v>6.7500000000000004E-2</v>
      </c>
    </row>
    <row r="2886" spans="1:2" ht="16.149999999999999" customHeight="1" x14ac:dyDescent="0.25">
      <c r="A2886" s="43">
        <v>38961</v>
      </c>
      <c r="B2886" s="44">
        <v>6.7500000000000004E-2</v>
      </c>
    </row>
    <row r="2887" spans="1:2" ht="16.149999999999999" customHeight="1" x14ac:dyDescent="0.25">
      <c r="A2887" s="41">
        <v>38960</v>
      </c>
      <c r="B2887" s="42">
        <v>6.7500000000000004E-2</v>
      </c>
    </row>
    <row r="2888" spans="1:2" ht="16.149999999999999" customHeight="1" x14ac:dyDescent="0.25">
      <c r="A2888" s="43">
        <v>38959</v>
      </c>
      <c r="B2888" s="44">
        <v>6.7500000000000004E-2</v>
      </c>
    </row>
    <row r="2889" spans="1:2" ht="16.149999999999999" customHeight="1" x14ac:dyDescent="0.25">
      <c r="A2889" s="41">
        <v>38958</v>
      </c>
      <c r="B2889" s="42">
        <v>6.7500000000000004E-2</v>
      </c>
    </row>
    <row r="2890" spans="1:2" ht="16.149999999999999" customHeight="1" x14ac:dyDescent="0.25">
      <c r="A2890" s="43">
        <v>38957</v>
      </c>
      <c r="B2890" s="44">
        <v>6.7500000000000004E-2</v>
      </c>
    </row>
    <row r="2891" spans="1:2" ht="16.149999999999999" customHeight="1" x14ac:dyDescent="0.25">
      <c r="A2891" s="41">
        <v>38954</v>
      </c>
      <c r="B2891" s="42">
        <v>6.7500000000000004E-2</v>
      </c>
    </row>
    <row r="2892" spans="1:2" ht="16.149999999999999" customHeight="1" x14ac:dyDescent="0.25">
      <c r="A2892" s="43">
        <v>38953</v>
      </c>
      <c r="B2892" s="44">
        <v>6.7500000000000004E-2</v>
      </c>
    </row>
    <row r="2893" spans="1:2" ht="16.149999999999999" customHeight="1" x14ac:dyDescent="0.25">
      <c r="A2893" s="41">
        <v>38952</v>
      </c>
      <c r="B2893" s="42">
        <v>6.7500000000000004E-2</v>
      </c>
    </row>
    <row r="2894" spans="1:2" ht="16.149999999999999" customHeight="1" x14ac:dyDescent="0.25">
      <c r="A2894" s="43">
        <v>38951</v>
      </c>
      <c r="B2894" s="44">
        <v>6.7500000000000004E-2</v>
      </c>
    </row>
    <row r="2895" spans="1:2" ht="16.149999999999999" customHeight="1" x14ac:dyDescent="0.25">
      <c r="A2895" s="41">
        <v>38947</v>
      </c>
      <c r="B2895" s="42">
        <v>6.5000000000000002E-2</v>
      </c>
    </row>
    <row r="2896" spans="1:2" ht="16.149999999999999" customHeight="1" x14ac:dyDescent="0.25">
      <c r="A2896" s="43">
        <v>38946</v>
      </c>
      <c r="B2896" s="44">
        <v>6.5000000000000002E-2</v>
      </c>
    </row>
    <row r="2897" spans="1:2" ht="16.149999999999999" customHeight="1" x14ac:dyDescent="0.25">
      <c r="A2897" s="41">
        <v>38945</v>
      </c>
      <c r="B2897" s="42">
        <v>6.5000000000000002E-2</v>
      </c>
    </row>
    <row r="2898" spans="1:2" ht="16.149999999999999" customHeight="1" x14ac:dyDescent="0.25">
      <c r="A2898" s="43">
        <v>38944</v>
      </c>
      <c r="B2898" s="44">
        <v>6.5000000000000002E-2</v>
      </c>
    </row>
    <row r="2899" spans="1:2" ht="16.149999999999999" customHeight="1" x14ac:dyDescent="0.25">
      <c r="A2899" s="41">
        <v>38943</v>
      </c>
      <c r="B2899" s="42">
        <v>6.5000000000000002E-2</v>
      </c>
    </row>
    <row r="2900" spans="1:2" ht="16.149999999999999" customHeight="1" x14ac:dyDescent="0.25">
      <c r="A2900" s="43">
        <v>38940</v>
      </c>
      <c r="B2900" s="44">
        <v>6.5000000000000002E-2</v>
      </c>
    </row>
    <row r="2901" spans="1:2" ht="16.149999999999999" customHeight="1" x14ac:dyDescent="0.25">
      <c r="A2901" s="41">
        <v>38939</v>
      </c>
      <c r="B2901" s="42">
        <v>6.5000000000000002E-2</v>
      </c>
    </row>
    <row r="2902" spans="1:2" ht="16.149999999999999" customHeight="1" x14ac:dyDescent="0.25">
      <c r="A2902" s="43">
        <v>38938</v>
      </c>
      <c r="B2902" s="44">
        <v>6.5000000000000002E-2</v>
      </c>
    </row>
    <row r="2903" spans="1:2" ht="16.149999999999999" customHeight="1" x14ac:dyDescent="0.25">
      <c r="A2903" s="41">
        <v>38937</v>
      </c>
      <c r="B2903" s="42">
        <v>6.5000000000000002E-2</v>
      </c>
    </row>
    <row r="2904" spans="1:2" ht="16.149999999999999" customHeight="1" x14ac:dyDescent="0.25">
      <c r="A2904" s="43">
        <v>38933</v>
      </c>
      <c r="B2904" s="44">
        <v>6.5000000000000002E-2</v>
      </c>
    </row>
    <row r="2905" spans="1:2" ht="16.149999999999999" customHeight="1" x14ac:dyDescent="0.25">
      <c r="A2905" s="41">
        <v>38932</v>
      </c>
      <c r="B2905" s="42">
        <v>6.5000000000000002E-2</v>
      </c>
    </row>
    <row r="2906" spans="1:2" ht="16.149999999999999" customHeight="1" x14ac:dyDescent="0.25">
      <c r="A2906" s="43">
        <v>38931</v>
      </c>
      <c r="B2906" s="44">
        <v>6.5000000000000002E-2</v>
      </c>
    </row>
    <row r="2907" spans="1:2" ht="16.149999999999999" customHeight="1" x14ac:dyDescent="0.25">
      <c r="A2907" s="41">
        <v>38930</v>
      </c>
      <c r="B2907" s="42">
        <v>6.5000000000000002E-2</v>
      </c>
    </row>
    <row r="2908" spans="1:2" ht="16.149999999999999" customHeight="1" x14ac:dyDescent="0.25">
      <c r="A2908" s="43">
        <v>38929</v>
      </c>
      <c r="B2908" s="44">
        <v>6.5000000000000002E-2</v>
      </c>
    </row>
    <row r="2909" spans="1:2" ht="16.149999999999999" customHeight="1" x14ac:dyDescent="0.25">
      <c r="A2909" s="41">
        <v>38926</v>
      </c>
      <c r="B2909" s="42">
        <v>6.5000000000000002E-2</v>
      </c>
    </row>
    <row r="2910" spans="1:2" ht="16.149999999999999" customHeight="1" x14ac:dyDescent="0.25">
      <c r="A2910" s="43">
        <v>38925</v>
      </c>
      <c r="B2910" s="44">
        <v>6.5000000000000002E-2</v>
      </c>
    </row>
    <row r="2911" spans="1:2" ht="16.149999999999999" customHeight="1" x14ac:dyDescent="0.25">
      <c r="A2911" s="41">
        <v>38924</v>
      </c>
      <c r="B2911" s="42">
        <v>6.5000000000000002E-2</v>
      </c>
    </row>
    <row r="2912" spans="1:2" ht="16.149999999999999" customHeight="1" x14ac:dyDescent="0.25">
      <c r="A2912" s="43">
        <v>38923</v>
      </c>
      <c r="B2912" s="44">
        <v>6.5000000000000002E-2</v>
      </c>
    </row>
    <row r="2913" spans="1:2" ht="16.149999999999999" customHeight="1" x14ac:dyDescent="0.25">
      <c r="A2913" s="41">
        <v>38922</v>
      </c>
      <c r="B2913" s="42">
        <v>6.5000000000000002E-2</v>
      </c>
    </row>
    <row r="2914" spans="1:2" ht="16.149999999999999" customHeight="1" x14ac:dyDescent="0.25">
      <c r="A2914" s="43">
        <v>38919</v>
      </c>
      <c r="B2914" s="44">
        <v>6.5000000000000002E-2</v>
      </c>
    </row>
    <row r="2915" spans="1:2" ht="16.149999999999999" customHeight="1" x14ac:dyDescent="0.25">
      <c r="A2915" s="41">
        <v>38917</v>
      </c>
      <c r="B2915" s="42">
        <v>6.5000000000000002E-2</v>
      </c>
    </row>
    <row r="2916" spans="1:2" ht="16.149999999999999" customHeight="1" x14ac:dyDescent="0.25">
      <c r="A2916" s="43">
        <v>38916</v>
      </c>
      <c r="B2916" s="44">
        <v>6.5000000000000002E-2</v>
      </c>
    </row>
    <row r="2917" spans="1:2" ht="16.149999999999999" customHeight="1" x14ac:dyDescent="0.25">
      <c r="A2917" s="41">
        <v>38915</v>
      </c>
      <c r="B2917" s="42">
        <v>6.5000000000000002E-2</v>
      </c>
    </row>
    <row r="2918" spans="1:2" ht="16.149999999999999" customHeight="1" x14ac:dyDescent="0.25">
      <c r="A2918" s="43">
        <v>38912</v>
      </c>
      <c r="B2918" s="44">
        <v>6.5000000000000002E-2</v>
      </c>
    </row>
    <row r="2919" spans="1:2" ht="16.149999999999999" customHeight="1" x14ac:dyDescent="0.25">
      <c r="A2919" s="41">
        <v>38911</v>
      </c>
      <c r="B2919" s="42">
        <v>6.5000000000000002E-2</v>
      </c>
    </row>
    <row r="2920" spans="1:2" ht="16.149999999999999" customHeight="1" x14ac:dyDescent="0.25">
      <c r="A2920" s="43">
        <v>38910</v>
      </c>
      <c r="B2920" s="44">
        <v>6.5000000000000002E-2</v>
      </c>
    </row>
    <row r="2921" spans="1:2" ht="16.149999999999999" customHeight="1" x14ac:dyDescent="0.25">
      <c r="A2921" s="41">
        <v>38909</v>
      </c>
      <c r="B2921" s="42">
        <v>6.5000000000000002E-2</v>
      </c>
    </row>
    <row r="2922" spans="1:2" ht="16.149999999999999" customHeight="1" x14ac:dyDescent="0.25">
      <c r="A2922" s="43">
        <v>38908</v>
      </c>
      <c r="B2922" s="44">
        <v>6.5000000000000002E-2</v>
      </c>
    </row>
    <row r="2923" spans="1:2" ht="16.149999999999999" customHeight="1" x14ac:dyDescent="0.25">
      <c r="A2923" s="41">
        <v>38905</v>
      </c>
      <c r="B2923" s="42">
        <v>6.5000000000000002E-2</v>
      </c>
    </row>
    <row r="2924" spans="1:2" ht="16.149999999999999" customHeight="1" x14ac:dyDescent="0.25">
      <c r="A2924" s="43">
        <v>38904</v>
      </c>
      <c r="B2924" s="44">
        <v>6.5000000000000002E-2</v>
      </c>
    </row>
    <row r="2925" spans="1:2" ht="16.149999999999999" customHeight="1" x14ac:dyDescent="0.25">
      <c r="A2925" s="41">
        <v>38903</v>
      </c>
      <c r="B2925" s="42">
        <v>6.5000000000000002E-2</v>
      </c>
    </row>
    <row r="2926" spans="1:2" ht="16.149999999999999" customHeight="1" x14ac:dyDescent="0.25">
      <c r="A2926" s="43">
        <v>38902</v>
      </c>
      <c r="B2926" s="44">
        <v>6.5000000000000002E-2</v>
      </c>
    </row>
    <row r="2927" spans="1:2" ht="16.149999999999999" customHeight="1" x14ac:dyDescent="0.25">
      <c r="A2927" s="41">
        <v>38898</v>
      </c>
      <c r="B2927" s="42">
        <v>6.5000000000000002E-2</v>
      </c>
    </row>
    <row r="2928" spans="1:2" ht="16.149999999999999" customHeight="1" x14ac:dyDescent="0.25">
      <c r="A2928" s="43">
        <v>38897</v>
      </c>
      <c r="B2928" s="44">
        <v>6.5000000000000002E-2</v>
      </c>
    </row>
    <row r="2929" spans="1:2" ht="16.149999999999999" customHeight="1" x14ac:dyDescent="0.25">
      <c r="A2929" s="41">
        <v>38896</v>
      </c>
      <c r="B2929" s="42">
        <v>6.5000000000000002E-2</v>
      </c>
    </row>
    <row r="2930" spans="1:2" ht="16.149999999999999" customHeight="1" x14ac:dyDescent="0.25">
      <c r="A2930" s="43">
        <v>38895</v>
      </c>
      <c r="B2930" s="44">
        <v>6.5000000000000002E-2</v>
      </c>
    </row>
    <row r="2931" spans="1:2" ht="16.149999999999999" customHeight="1" x14ac:dyDescent="0.25">
      <c r="A2931" s="41">
        <v>38891</v>
      </c>
      <c r="B2931" s="42">
        <v>6.5000000000000002E-2</v>
      </c>
    </row>
    <row r="2932" spans="1:2" ht="16.149999999999999" customHeight="1" x14ac:dyDescent="0.25">
      <c r="A2932" s="43">
        <v>38890</v>
      </c>
      <c r="B2932" s="44">
        <v>6.5000000000000002E-2</v>
      </c>
    </row>
    <row r="2933" spans="1:2" ht="16.149999999999999" customHeight="1" x14ac:dyDescent="0.25">
      <c r="A2933" s="41">
        <v>38889</v>
      </c>
      <c r="B2933" s="42">
        <v>6.5000000000000002E-2</v>
      </c>
    </row>
    <row r="2934" spans="1:2" ht="16.149999999999999" customHeight="1" x14ac:dyDescent="0.25">
      <c r="A2934" s="43">
        <v>38888</v>
      </c>
      <c r="B2934" s="44">
        <v>6.25E-2</v>
      </c>
    </row>
    <row r="2935" spans="1:2" ht="16.149999999999999" customHeight="1" x14ac:dyDescent="0.25">
      <c r="A2935" s="41">
        <v>38884</v>
      </c>
      <c r="B2935" s="42">
        <v>6.25E-2</v>
      </c>
    </row>
    <row r="2936" spans="1:2" ht="16.149999999999999" customHeight="1" x14ac:dyDescent="0.25">
      <c r="A2936" s="43">
        <v>38883</v>
      </c>
      <c r="B2936" s="44">
        <v>6.25E-2</v>
      </c>
    </row>
    <row r="2937" spans="1:2" ht="16.149999999999999" customHeight="1" x14ac:dyDescent="0.25">
      <c r="A2937" s="41">
        <v>38882</v>
      </c>
      <c r="B2937" s="42">
        <v>6.25E-2</v>
      </c>
    </row>
    <row r="2938" spans="1:2" ht="16.149999999999999" customHeight="1" x14ac:dyDescent="0.25">
      <c r="A2938" s="43">
        <v>38881</v>
      </c>
      <c r="B2938" s="44">
        <v>6.25E-2</v>
      </c>
    </row>
    <row r="2939" spans="1:2" ht="16.149999999999999" customHeight="1" x14ac:dyDescent="0.25">
      <c r="A2939" s="41">
        <v>38880</v>
      </c>
      <c r="B2939" s="42">
        <v>6.25E-2</v>
      </c>
    </row>
    <row r="2940" spans="1:2" ht="16.149999999999999" customHeight="1" x14ac:dyDescent="0.25">
      <c r="A2940" s="43">
        <v>38877</v>
      </c>
      <c r="B2940" s="44">
        <v>6.25E-2</v>
      </c>
    </row>
    <row r="2941" spans="1:2" ht="16.149999999999999" customHeight="1" x14ac:dyDescent="0.25">
      <c r="A2941" s="41">
        <v>38876</v>
      </c>
      <c r="B2941" s="42">
        <v>6.25E-2</v>
      </c>
    </row>
    <row r="2942" spans="1:2" ht="16.149999999999999" customHeight="1" x14ac:dyDescent="0.25">
      <c r="A2942" s="43">
        <v>38875</v>
      </c>
      <c r="B2942" s="44">
        <v>6.25E-2</v>
      </c>
    </row>
    <row r="2943" spans="1:2" ht="16.149999999999999" customHeight="1" x14ac:dyDescent="0.25">
      <c r="A2943" s="41">
        <v>38874</v>
      </c>
      <c r="B2943" s="42">
        <v>6.25E-2</v>
      </c>
    </row>
    <row r="2944" spans="1:2" ht="16.149999999999999" customHeight="1" x14ac:dyDescent="0.25">
      <c r="A2944" s="43">
        <v>38873</v>
      </c>
      <c r="B2944" s="44">
        <v>6.25E-2</v>
      </c>
    </row>
    <row r="2945" spans="1:2" ht="16.149999999999999" customHeight="1" x14ac:dyDescent="0.25">
      <c r="A2945" s="41">
        <v>38870</v>
      </c>
      <c r="B2945" s="42">
        <v>6.25E-2</v>
      </c>
    </row>
    <row r="2946" spans="1:2" ht="16.149999999999999" customHeight="1" x14ac:dyDescent="0.25">
      <c r="A2946" s="43">
        <v>38869</v>
      </c>
      <c r="B2946" s="44">
        <v>6.25E-2</v>
      </c>
    </row>
    <row r="2947" spans="1:2" ht="16.149999999999999" customHeight="1" x14ac:dyDescent="0.25">
      <c r="A2947" s="41">
        <v>38868</v>
      </c>
      <c r="B2947" s="42">
        <v>6.25E-2</v>
      </c>
    </row>
    <row r="2948" spans="1:2" ht="16.149999999999999" customHeight="1" x14ac:dyDescent="0.25">
      <c r="A2948" s="43">
        <v>38867</v>
      </c>
      <c r="B2948" s="44">
        <v>6.25E-2</v>
      </c>
    </row>
    <row r="2949" spans="1:2" ht="16.149999999999999" customHeight="1" x14ac:dyDescent="0.25">
      <c r="A2949" s="41">
        <v>38863</v>
      </c>
      <c r="B2949" s="42">
        <v>6.25E-2</v>
      </c>
    </row>
    <row r="2950" spans="1:2" ht="16.149999999999999" customHeight="1" x14ac:dyDescent="0.25">
      <c r="A2950" s="43">
        <v>38862</v>
      </c>
      <c r="B2950" s="44">
        <v>6.25E-2</v>
      </c>
    </row>
    <row r="2951" spans="1:2" ht="16.149999999999999" customHeight="1" x14ac:dyDescent="0.25">
      <c r="A2951" s="41">
        <v>38861</v>
      </c>
      <c r="B2951" s="42">
        <v>6.25E-2</v>
      </c>
    </row>
    <row r="2952" spans="1:2" ht="16.149999999999999" customHeight="1" x14ac:dyDescent="0.25">
      <c r="A2952" s="43">
        <v>38860</v>
      </c>
      <c r="B2952" s="44">
        <v>6.25E-2</v>
      </c>
    </row>
    <row r="2953" spans="1:2" ht="16.149999999999999" customHeight="1" x14ac:dyDescent="0.25">
      <c r="A2953" s="41">
        <v>38859</v>
      </c>
      <c r="B2953" s="42">
        <v>6.25E-2</v>
      </c>
    </row>
    <row r="2954" spans="1:2" ht="16.149999999999999" customHeight="1" x14ac:dyDescent="0.25">
      <c r="A2954" s="43">
        <v>38856</v>
      </c>
      <c r="B2954" s="44">
        <v>6.25E-2</v>
      </c>
    </row>
    <row r="2955" spans="1:2" ht="16.149999999999999" customHeight="1" x14ac:dyDescent="0.25">
      <c r="A2955" s="41">
        <v>38855</v>
      </c>
      <c r="B2955" s="42">
        <v>6.25E-2</v>
      </c>
    </row>
    <row r="2956" spans="1:2" ht="16.149999999999999" customHeight="1" x14ac:dyDescent="0.25">
      <c r="A2956" s="43">
        <v>38854</v>
      </c>
      <c r="B2956" s="44">
        <v>6.25E-2</v>
      </c>
    </row>
    <row r="2957" spans="1:2" ht="16.149999999999999" customHeight="1" x14ac:dyDescent="0.25">
      <c r="A2957" s="41">
        <v>38853</v>
      </c>
      <c r="B2957" s="42">
        <v>6.25E-2</v>
      </c>
    </row>
    <row r="2958" spans="1:2" ht="16.149999999999999" customHeight="1" x14ac:dyDescent="0.25">
      <c r="A2958" s="43">
        <v>38852</v>
      </c>
      <c r="B2958" s="44">
        <v>6.25E-2</v>
      </c>
    </row>
    <row r="2959" spans="1:2" ht="16.149999999999999" customHeight="1" x14ac:dyDescent="0.25">
      <c r="A2959" s="41">
        <v>38849</v>
      </c>
      <c r="B2959" s="42">
        <v>6.25E-2</v>
      </c>
    </row>
    <row r="2960" spans="1:2" ht="16.149999999999999" customHeight="1" x14ac:dyDescent="0.25">
      <c r="A2960" s="43">
        <v>38848</v>
      </c>
      <c r="B2960" s="44">
        <v>6.25E-2</v>
      </c>
    </row>
    <row r="2961" spans="1:2" ht="16.149999999999999" customHeight="1" x14ac:dyDescent="0.25">
      <c r="A2961" s="41">
        <v>38847</v>
      </c>
      <c r="B2961" s="42">
        <v>6.25E-2</v>
      </c>
    </row>
    <row r="2962" spans="1:2" ht="16.149999999999999" customHeight="1" x14ac:dyDescent="0.25">
      <c r="A2962" s="43">
        <v>38846</v>
      </c>
      <c r="B2962" s="44">
        <v>6.25E-2</v>
      </c>
    </row>
    <row r="2963" spans="1:2" ht="16.149999999999999" customHeight="1" x14ac:dyDescent="0.25">
      <c r="A2963" s="41">
        <v>38845</v>
      </c>
      <c r="B2963" s="42">
        <v>6.25E-2</v>
      </c>
    </row>
    <row r="2964" spans="1:2" ht="16.149999999999999" customHeight="1" x14ac:dyDescent="0.25">
      <c r="A2964" s="43">
        <v>38842</v>
      </c>
      <c r="B2964" s="44">
        <v>6.25E-2</v>
      </c>
    </row>
    <row r="2965" spans="1:2" ht="16.149999999999999" customHeight="1" x14ac:dyDescent="0.25">
      <c r="A2965" s="41">
        <v>38841</v>
      </c>
      <c r="B2965" s="42">
        <v>6.25E-2</v>
      </c>
    </row>
    <row r="2966" spans="1:2" ht="16.149999999999999" customHeight="1" x14ac:dyDescent="0.25">
      <c r="A2966" s="43">
        <v>38840</v>
      </c>
      <c r="B2966" s="44">
        <v>6.25E-2</v>
      </c>
    </row>
    <row r="2967" spans="1:2" ht="16.149999999999999" customHeight="1" x14ac:dyDescent="0.25">
      <c r="A2967" s="41">
        <v>38839</v>
      </c>
      <c r="B2967" s="42">
        <v>6.25E-2</v>
      </c>
    </row>
    <row r="2968" spans="1:2" ht="16.149999999999999" customHeight="1" x14ac:dyDescent="0.25">
      <c r="A2968" s="43">
        <v>38835</v>
      </c>
      <c r="B2968" s="44">
        <v>0.06</v>
      </c>
    </row>
    <row r="2969" spans="1:2" ht="16.149999999999999" customHeight="1" x14ac:dyDescent="0.25">
      <c r="A2969" s="41">
        <v>38834</v>
      </c>
      <c r="B2969" s="42">
        <v>0.06</v>
      </c>
    </row>
    <row r="2970" spans="1:2" ht="16.149999999999999" customHeight="1" x14ac:dyDescent="0.25">
      <c r="A2970" s="43">
        <v>38833</v>
      </c>
      <c r="B2970" s="44">
        <v>0.06</v>
      </c>
    </row>
    <row r="2971" spans="1:2" ht="16.149999999999999" customHeight="1" x14ac:dyDescent="0.25">
      <c r="A2971" s="41">
        <v>38832</v>
      </c>
      <c r="B2971" s="42">
        <v>0.06</v>
      </c>
    </row>
    <row r="2972" spans="1:2" ht="16.149999999999999" customHeight="1" x14ac:dyDescent="0.25">
      <c r="A2972" s="43">
        <v>38831</v>
      </c>
      <c r="B2972" s="44">
        <v>0.06</v>
      </c>
    </row>
    <row r="2973" spans="1:2" ht="16.149999999999999" customHeight="1" x14ac:dyDescent="0.25">
      <c r="A2973" s="41">
        <v>38828</v>
      </c>
      <c r="B2973" s="42">
        <v>0.06</v>
      </c>
    </row>
    <row r="2974" spans="1:2" ht="16.149999999999999" customHeight="1" x14ac:dyDescent="0.25">
      <c r="A2974" s="43">
        <v>38827</v>
      </c>
      <c r="B2974" s="44">
        <v>0.06</v>
      </c>
    </row>
    <row r="2975" spans="1:2" ht="16.149999999999999" customHeight="1" x14ac:dyDescent="0.25">
      <c r="A2975" s="41">
        <v>38826</v>
      </c>
      <c r="B2975" s="42">
        <v>0.06</v>
      </c>
    </row>
    <row r="2976" spans="1:2" ht="16.149999999999999" customHeight="1" x14ac:dyDescent="0.25">
      <c r="A2976" s="43">
        <v>38825</v>
      </c>
      <c r="B2976" s="44">
        <v>0.06</v>
      </c>
    </row>
    <row r="2977" spans="1:2" ht="16.149999999999999" customHeight="1" x14ac:dyDescent="0.25">
      <c r="A2977" s="41">
        <v>38824</v>
      </c>
      <c r="B2977" s="42">
        <v>0.06</v>
      </c>
    </row>
    <row r="2978" spans="1:2" ht="16.149999999999999" customHeight="1" x14ac:dyDescent="0.25">
      <c r="A2978" s="43">
        <v>38819</v>
      </c>
      <c r="B2978" s="44">
        <v>0.06</v>
      </c>
    </row>
    <row r="2979" spans="1:2" ht="16.149999999999999" customHeight="1" x14ac:dyDescent="0.25">
      <c r="A2979" s="41">
        <v>38818</v>
      </c>
      <c r="B2979" s="42">
        <v>0.06</v>
      </c>
    </row>
    <row r="2980" spans="1:2" ht="16.149999999999999" customHeight="1" x14ac:dyDescent="0.25">
      <c r="A2980" s="43">
        <v>38817</v>
      </c>
      <c r="B2980" s="44">
        <v>0.06</v>
      </c>
    </row>
    <row r="2981" spans="1:2" ht="16.149999999999999" customHeight="1" x14ac:dyDescent="0.25">
      <c r="A2981" s="41">
        <v>38814</v>
      </c>
      <c r="B2981" s="42">
        <v>0.06</v>
      </c>
    </row>
    <row r="2982" spans="1:2" ht="16.149999999999999" customHeight="1" x14ac:dyDescent="0.25">
      <c r="A2982" s="43">
        <v>38813</v>
      </c>
      <c r="B2982" s="44">
        <v>0.06</v>
      </c>
    </row>
    <row r="2983" spans="1:2" ht="16.149999999999999" customHeight="1" x14ac:dyDescent="0.25">
      <c r="A2983" s="41">
        <v>38812</v>
      </c>
      <c r="B2983" s="42">
        <v>0.06</v>
      </c>
    </row>
    <row r="2984" spans="1:2" ht="16.149999999999999" customHeight="1" x14ac:dyDescent="0.25">
      <c r="A2984" s="43">
        <v>38811</v>
      </c>
      <c r="B2984" s="44">
        <v>0.06</v>
      </c>
    </row>
    <row r="2985" spans="1:2" ht="16.149999999999999" customHeight="1" x14ac:dyDescent="0.25">
      <c r="A2985" s="41">
        <v>38810</v>
      </c>
      <c r="B2985" s="42">
        <v>0.06</v>
      </c>
    </row>
    <row r="2986" spans="1:2" ht="16.149999999999999" customHeight="1" x14ac:dyDescent="0.25">
      <c r="A2986" s="43">
        <v>38807</v>
      </c>
      <c r="B2986" s="44">
        <v>0.06</v>
      </c>
    </row>
    <row r="2987" spans="1:2" ht="16.149999999999999" customHeight="1" x14ac:dyDescent="0.25">
      <c r="A2987" s="41">
        <v>38806</v>
      </c>
      <c r="B2987" s="42">
        <v>0.06</v>
      </c>
    </row>
    <row r="2988" spans="1:2" ht="16.149999999999999" customHeight="1" x14ac:dyDescent="0.25">
      <c r="A2988" s="43">
        <v>38805</v>
      </c>
      <c r="B2988" s="44">
        <v>0.06</v>
      </c>
    </row>
    <row r="2989" spans="1:2" ht="16.149999999999999" customHeight="1" x14ac:dyDescent="0.25">
      <c r="A2989" s="41">
        <v>38804</v>
      </c>
      <c r="B2989" s="42">
        <v>0.06</v>
      </c>
    </row>
    <row r="2990" spans="1:2" ht="16.149999999999999" customHeight="1" x14ac:dyDescent="0.25">
      <c r="A2990" s="43">
        <v>38803</v>
      </c>
      <c r="B2990" s="44">
        <v>0.06</v>
      </c>
    </row>
    <row r="2991" spans="1:2" ht="16.149999999999999" customHeight="1" x14ac:dyDescent="0.25">
      <c r="A2991" s="41">
        <v>38800</v>
      </c>
      <c r="B2991" s="42">
        <v>0.06</v>
      </c>
    </row>
    <row r="2992" spans="1:2" ht="16.149999999999999" customHeight="1" x14ac:dyDescent="0.25">
      <c r="A2992" s="43">
        <v>38799</v>
      </c>
      <c r="B2992" s="44">
        <v>0.06</v>
      </c>
    </row>
    <row r="2993" spans="1:2" ht="16.149999999999999" customHeight="1" x14ac:dyDescent="0.25">
      <c r="A2993" s="41">
        <v>38798</v>
      </c>
      <c r="B2993" s="42">
        <v>0.06</v>
      </c>
    </row>
    <row r="2994" spans="1:2" ht="16.149999999999999" customHeight="1" x14ac:dyDescent="0.25">
      <c r="A2994" s="43">
        <v>38797</v>
      </c>
      <c r="B2994" s="44">
        <v>0.06</v>
      </c>
    </row>
    <row r="2995" spans="1:2" ht="16.149999999999999" customHeight="1" x14ac:dyDescent="0.25">
      <c r="A2995" s="41">
        <v>38793</v>
      </c>
      <c r="B2995" s="42">
        <v>0.06</v>
      </c>
    </row>
    <row r="2996" spans="1:2" ht="16.149999999999999" customHeight="1" x14ac:dyDescent="0.25">
      <c r="A2996" s="43">
        <v>38792</v>
      </c>
      <c r="B2996" s="44">
        <v>0.06</v>
      </c>
    </row>
    <row r="2997" spans="1:2" ht="16.149999999999999" customHeight="1" x14ac:dyDescent="0.25">
      <c r="A2997" s="41">
        <v>38791</v>
      </c>
      <c r="B2997" s="42">
        <v>0.06</v>
      </c>
    </row>
    <row r="2998" spans="1:2" ht="16.149999999999999" customHeight="1" x14ac:dyDescent="0.25">
      <c r="A2998" s="43">
        <v>38790</v>
      </c>
      <c r="B2998" s="44">
        <v>0.06</v>
      </c>
    </row>
    <row r="2999" spans="1:2" ht="16.149999999999999" customHeight="1" x14ac:dyDescent="0.25">
      <c r="A2999" s="41">
        <v>38789</v>
      </c>
      <c r="B2999" s="42">
        <v>0.06</v>
      </c>
    </row>
    <row r="3000" spans="1:2" ht="16.149999999999999" customHeight="1" x14ac:dyDescent="0.25">
      <c r="A3000" s="43">
        <v>38786</v>
      </c>
      <c r="B3000" s="44">
        <v>0.06</v>
      </c>
    </row>
    <row r="3001" spans="1:2" ht="16.149999999999999" customHeight="1" x14ac:dyDescent="0.25">
      <c r="A3001" s="41">
        <v>38785</v>
      </c>
      <c r="B3001" s="42">
        <v>0.06</v>
      </c>
    </row>
    <row r="3002" spans="1:2" ht="16.149999999999999" customHeight="1" x14ac:dyDescent="0.25">
      <c r="A3002" s="43">
        <v>38784</v>
      </c>
      <c r="B3002" s="44">
        <v>0.06</v>
      </c>
    </row>
    <row r="3003" spans="1:2" ht="16.149999999999999" customHeight="1" x14ac:dyDescent="0.25">
      <c r="A3003" s="41">
        <v>38783</v>
      </c>
      <c r="B3003" s="42">
        <v>0.06</v>
      </c>
    </row>
    <row r="3004" spans="1:2" ht="16.149999999999999" customHeight="1" x14ac:dyDescent="0.25">
      <c r="A3004" s="43">
        <v>38782</v>
      </c>
      <c r="B3004" s="44">
        <v>0.06</v>
      </c>
    </row>
    <row r="3005" spans="1:2" ht="16.149999999999999" customHeight="1" x14ac:dyDescent="0.25">
      <c r="A3005" s="41">
        <v>38779</v>
      </c>
      <c r="B3005" s="42">
        <v>0.06</v>
      </c>
    </row>
    <row r="3006" spans="1:2" ht="16.149999999999999" customHeight="1" x14ac:dyDescent="0.25">
      <c r="A3006" s="43">
        <v>38778</v>
      </c>
      <c r="B3006" s="44">
        <v>0.06</v>
      </c>
    </row>
    <row r="3007" spans="1:2" ht="16.149999999999999" customHeight="1" x14ac:dyDescent="0.25">
      <c r="A3007" s="41">
        <v>38777</v>
      </c>
      <c r="B3007" s="42">
        <v>0.06</v>
      </c>
    </row>
    <row r="3008" spans="1:2" ht="16.149999999999999" customHeight="1" x14ac:dyDescent="0.25">
      <c r="A3008" s="43">
        <v>38776</v>
      </c>
      <c r="B3008" s="44">
        <v>0.06</v>
      </c>
    </row>
    <row r="3009" spans="1:2" ht="16.149999999999999" customHeight="1" x14ac:dyDescent="0.25">
      <c r="A3009" s="41">
        <v>38775</v>
      </c>
      <c r="B3009" s="42">
        <v>0.06</v>
      </c>
    </row>
    <row r="3010" spans="1:2" ht="16.149999999999999" customHeight="1" x14ac:dyDescent="0.25">
      <c r="A3010" s="43">
        <v>38772</v>
      </c>
      <c r="B3010" s="44">
        <v>0.06</v>
      </c>
    </row>
    <row r="3011" spans="1:2" ht="16.149999999999999" customHeight="1" x14ac:dyDescent="0.25">
      <c r="A3011" s="41">
        <v>38771</v>
      </c>
      <c r="B3011" s="42">
        <v>0.06</v>
      </c>
    </row>
    <row r="3012" spans="1:2" ht="16.149999999999999" customHeight="1" x14ac:dyDescent="0.25">
      <c r="A3012" s="43">
        <v>38770</v>
      </c>
      <c r="B3012" s="44">
        <v>0.06</v>
      </c>
    </row>
    <row r="3013" spans="1:2" ht="16.149999999999999" customHeight="1" x14ac:dyDescent="0.25">
      <c r="A3013" s="41">
        <v>38769</v>
      </c>
      <c r="B3013" s="42">
        <v>0.06</v>
      </c>
    </row>
    <row r="3014" spans="1:2" ht="16.149999999999999" customHeight="1" x14ac:dyDescent="0.25">
      <c r="A3014" s="43">
        <v>38768</v>
      </c>
      <c r="B3014" s="44">
        <v>0.06</v>
      </c>
    </row>
    <row r="3015" spans="1:2" ht="16.149999999999999" customHeight="1" x14ac:dyDescent="0.25">
      <c r="A3015" s="41">
        <v>38765</v>
      </c>
      <c r="B3015" s="42">
        <v>0.06</v>
      </c>
    </row>
    <row r="3016" spans="1:2" ht="16.149999999999999" customHeight="1" x14ac:dyDescent="0.25">
      <c r="A3016" s="43">
        <v>38764</v>
      </c>
      <c r="B3016" s="44">
        <v>0.06</v>
      </c>
    </row>
    <row r="3017" spans="1:2" ht="16.149999999999999" customHeight="1" x14ac:dyDescent="0.25">
      <c r="A3017" s="41">
        <v>38763</v>
      </c>
      <c r="B3017" s="42">
        <v>0.06</v>
      </c>
    </row>
    <row r="3018" spans="1:2" ht="16.149999999999999" customHeight="1" x14ac:dyDescent="0.25">
      <c r="A3018" s="43">
        <v>38762</v>
      </c>
      <c r="B3018" s="44">
        <v>0.06</v>
      </c>
    </row>
    <row r="3019" spans="1:2" ht="16.149999999999999" customHeight="1" x14ac:dyDescent="0.25">
      <c r="A3019" s="41">
        <v>38761</v>
      </c>
      <c r="B3019" s="42">
        <v>0.06</v>
      </c>
    </row>
    <row r="3020" spans="1:2" ht="16.149999999999999" customHeight="1" x14ac:dyDescent="0.25">
      <c r="A3020" s="43">
        <v>38758</v>
      </c>
      <c r="B3020" s="44">
        <v>0.06</v>
      </c>
    </row>
    <row r="3021" spans="1:2" ht="16.149999999999999" customHeight="1" x14ac:dyDescent="0.25">
      <c r="A3021" s="41">
        <v>38757</v>
      </c>
      <c r="B3021" s="42">
        <v>0.06</v>
      </c>
    </row>
    <row r="3022" spans="1:2" ht="16.149999999999999" customHeight="1" x14ac:dyDescent="0.25">
      <c r="A3022" s="43">
        <v>38756</v>
      </c>
      <c r="B3022" s="44">
        <v>0.06</v>
      </c>
    </row>
    <row r="3023" spans="1:2" ht="16.149999999999999" customHeight="1" x14ac:dyDescent="0.25">
      <c r="A3023" s="41">
        <v>38755</v>
      </c>
      <c r="B3023" s="42">
        <v>0.06</v>
      </c>
    </row>
    <row r="3024" spans="1:2" ht="16.149999999999999" customHeight="1" x14ac:dyDescent="0.25">
      <c r="A3024" s="43">
        <v>38754</v>
      </c>
      <c r="B3024" s="44">
        <v>0.06</v>
      </c>
    </row>
    <row r="3025" spans="1:2" ht="16.149999999999999" customHeight="1" x14ac:dyDescent="0.25">
      <c r="A3025" s="41">
        <v>38751</v>
      </c>
      <c r="B3025" s="42">
        <v>0.06</v>
      </c>
    </row>
    <row r="3026" spans="1:2" ht="16.149999999999999" customHeight="1" x14ac:dyDescent="0.25">
      <c r="A3026" s="43">
        <v>38750</v>
      </c>
      <c r="B3026" s="44">
        <v>0.06</v>
      </c>
    </row>
    <row r="3027" spans="1:2" ht="16.149999999999999" customHeight="1" x14ac:dyDescent="0.25">
      <c r="A3027" s="41">
        <v>38749</v>
      </c>
      <c r="B3027" s="42">
        <v>0.06</v>
      </c>
    </row>
    <row r="3028" spans="1:2" ht="16.149999999999999" customHeight="1" x14ac:dyDescent="0.25">
      <c r="A3028" s="43">
        <v>38748</v>
      </c>
      <c r="B3028" s="44">
        <v>0.06</v>
      </c>
    </row>
    <row r="3029" spans="1:2" ht="16.149999999999999" customHeight="1" x14ac:dyDescent="0.25">
      <c r="A3029" s="41">
        <v>38747</v>
      </c>
      <c r="B3029" s="42">
        <v>0.06</v>
      </c>
    </row>
    <row r="3030" spans="1:2" ht="16.149999999999999" customHeight="1" x14ac:dyDescent="0.25">
      <c r="A3030" s="43">
        <v>38744</v>
      </c>
      <c r="B3030" s="44">
        <v>0.06</v>
      </c>
    </row>
    <row r="3031" spans="1:2" ht="16.149999999999999" customHeight="1" x14ac:dyDescent="0.25">
      <c r="A3031" s="41">
        <v>38743</v>
      </c>
      <c r="B3031" s="42">
        <v>0.06</v>
      </c>
    </row>
    <row r="3032" spans="1:2" ht="16.149999999999999" customHeight="1" x14ac:dyDescent="0.25">
      <c r="A3032" s="43">
        <v>38742</v>
      </c>
      <c r="B3032" s="44">
        <v>0.06</v>
      </c>
    </row>
    <row r="3033" spans="1:2" ht="16.149999999999999" customHeight="1" x14ac:dyDescent="0.25">
      <c r="A3033" s="41">
        <v>38741</v>
      </c>
      <c r="B3033" s="42">
        <v>0.06</v>
      </c>
    </row>
    <row r="3034" spans="1:2" ht="16.149999999999999" customHeight="1" x14ac:dyDescent="0.25">
      <c r="A3034" s="43">
        <v>38740</v>
      </c>
      <c r="B3034" s="44">
        <v>0.06</v>
      </c>
    </row>
    <row r="3035" spans="1:2" ht="16.149999999999999" customHeight="1" x14ac:dyDescent="0.25">
      <c r="A3035" s="41">
        <v>38737</v>
      </c>
      <c r="B3035" s="42">
        <v>0.06</v>
      </c>
    </row>
    <row r="3036" spans="1:2" ht="16.149999999999999" customHeight="1" x14ac:dyDescent="0.25">
      <c r="A3036" s="43">
        <v>38736</v>
      </c>
      <c r="B3036" s="44">
        <v>0.06</v>
      </c>
    </row>
    <row r="3037" spans="1:2" ht="16.149999999999999" customHeight="1" x14ac:dyDescent="0.25">
      <c r="A3037" s="41">
        <v>38735</v>
      </c>
      <c r="B3037" s="42">
        <v>0.06</v>
      </c>
    </row>
    <row r="3038" spans="1:2" ht="16.149999999999999" customHeight="1" x14ac:dyDescent="0.25">
      <c r="A3038" s="43">
        <v>38734</v>
      </c>
      <c r="B3038" s="44">
        <v>0.06</v>
      </c>
    </row>
    <row r="3039" spans="1:2" ht="16.149999999999999" customHeight="1" x14ac:dyDescent="0.25">
      <c r="A3039" s="41">
        <v>38733</v>
      </c>
      <c r="B3039" s="42">
        <v>0.06</v>
      </c>
    </row>
    <row r="3040" spans="1:2" ht="16.149999999999999" customHeight="1" x14ac:dyDescent="0.25">
      <c r="A3040" s="43">
        <v>38730</v>
      </c>
      <c r="B3040" s="44">
        <v>0.06</v>
      </c>
    </row>
    <row r="3041" spans="1:2" ht="16.149999999999999" customHeight="1" x14ac:dyDescent="0.25">
      <c r="A3041" s="41">
        <v>38729</v>
      </c>
      <c r="B3041" s="42">
        <v>0.06</v>
      </c>
    </row>
    <row r="3042" spans="1:2" ht="16.149999999999999" customHeight="1" x14ac:dyDescent="0.25">
      <c r="A3042" s="43">
        <v>38728</v>
      </c>
      <c r="B3042" s="44">
        <v>0.06</v>
      </c>
    </row>
    <row r="3043" spans="1:2" ht="16.149999999999999" customHeight="1" x14ac:dyDescent="0.25">
      <c r="A3043" s="41">
        <v>38727</v>
      </c>
      <c r="B3043" s="42">
        <v>0.06</v>
      </c>
    </row>
    <row r="3044" spans="1:2" ht="16.149999999999999" customHeight="1" x14ac:dyDescent="0.25">
      <c r="A3044" s="43">
        <v>38723</v>
      </c>
      <c r="B3044" s="44">
        <v>0.06</v>
      </c>
    </row>
    <row r="3045" spans="1:2" ht="16.149999999999999" customHeight="1" x14ac:dyDescent="0.25">
      <c r="A3045" s="41">
        <v>38722</v>
      </c>
      <c r="B3045" s="42">
        <v>0.06</v>
      </c>
    </row>
    <row r="3046" spans="1:2" ht="16.149999999999999" customHeight="1" x14ac:dyDescent="0.25">
      <c r="A3046" s="43">
        <v>38721</v>
      </c>
      <c r="B3046" s="44">
        <v>0.06</v>
      </c>
    </row>
    <row r="3047" spans="1:2" ht="16.149999999999999" customHeight="1" x14ac:dyDescent="0.25">
      <c r="A3047" s="41">
        <v>38720</v>
      </c>
      <c r="B3047" s="42">
        <v>0.06</v>
      </c>
    </row>
    <row r="3048" spans="1:2" ht="16.149999999999999" customHeight="1" x14ac:dyDescent="0.25">
      <c r="A3048" s="43">
        <v>38719</v>
      </c>
      <c r="B3048" s="44">
        <v>0.06</v>
      </c>
    </row>
    <row r="3049" spans="1:2" ht="16.149999999999999" customHeight="1" x14ac:dyDescent="0.25">
      <c r="A3049" s="41">
        <v>38715</v>
      </c>
      <c r="B3049" s="42">
        <v>0.06</v>
      </c>
    </row>
    <row r="3050" spans="1:2" ht="16.149999999999999" customHeight="1" x14ac:dyDescent="0.25">
      <c r="A3050" s="43">
        <v>38714</v>
      </c>
      <c r="B3050" s="44">
        <v>0.06</v>
      </c>
    </row>
    <row r="3051" spans="1:2" ht="16.149999999999999" customHeight="1" x14ac:dyDescent="0.25">
      <c r="A3051" s="41">
        <v>38713</v>
      </c>
      <c r="B3051" s="42">
        <v>0.06</v>
      </c>
    </row>
    <row r="3052" spans="1:2" ht="16.149999999999999" customHeight="1" x14ac:dyDescent="0.25">
      <c r="A3052" s="43">
        <v>38712</v>
      </c>
      <c r="B3052" s="44">
        <v>0.06</v>
      </c>
    </row>
    <row r="3053" spans="1:2" ht="16.149999999999999" customHeight="1" x14ac:dyDescent="0.25">
      <c r="A3053" s="41">
        <v>38709</v>
      </c>
      <c r="B3053" s="42">
        <v>0.06</v>
      </c>
    </row>
    <row r="3054" spans="1:2" ht="16.149999999999999" customHeight="1" x14ac:dyDescent="0.25">
      <c r="A3054" s="43">
        <v>38708</v>
      </c>
      <c r="B3054" s="44">
        <v>0.06</v>
      </c>
    </row>
    <row r="3055" spans="1:2" ht="16.149999999999999" customHeight="1" x14ac:dyDescent="0.25">
      <c r="A3055" s="41">
        <v>38707</v>
      </c>
      <c r="B3055" s="42">
        <v>0.06</v>
      </c>
    </row>
    <row r="3056" spans="1:2" ht="16.149999999999999" customHeight="1" x14ac:dyDescent="0.25">
      <c r="A3056" s="43">
        <v>38706</v>
      </c>
      <c r="B3056" s="44">
        <v>0.06</v>
      </c>
    </row>
    <row r="3057" spans="1:2" ht="16.149999999999999" customHeight="1" x14ac:dyDescent="0.25">
      <c r="A3057" s="41">
        <v>38705</v>
      </c>
      <c r="B3057" s="42">
        <v>0.06</v>
      </c>
    </row>
    <row r="3058" spans="1:2" ht="16.149999999999999" customHeight="1" x14ac:dyDescent="0.25">
      <c r="A3058" s="43">
        <v>38702</v>
      </c>
      <c r="B3058" s="44">
        <v>0.06</v>
      </c>
    </row>
    <row r="3059" spans="1:2" ht="16.149999999999999" customHeight="1" x14ac:dyDescent="0.25">
      <c r="A3059" s="41">
        <v>38701</v>
      </c>
      <c r="B3059" s="42">
        <v>0.06</v>
      </c>
    </row>
    <row r="3060" spans="1:2" ht="16.149999999999999" customHeight="1" x14ac:dyDescent="0.25">
      <c r="A3060" s="43">
        <v>38700</v>
      </c>
      <c r="B3060" s="44">
        <v>0.06</v>
      </c>
    </row>
    <row r="3061" spans="1:2" ht="16.149999999999999" customHeight="1" x14ac:dyDescent="0.25">
      <c r="A3061" s="41">
        <v>38699</v>
      </c>
      <c r="B3061" s="42">
        <v>0.06</v>
      </c>
    </row>
    <row r="3062" spans="1:2" ht="16.149999999999999" customHeight="1" x14ac:dyDescent="0.25">
      <c r="A3062" s="43">
        <v>38698</v>
      </c>
      <c r="B3062" s="44">
        <v>0.06</v>
      </c>
    </row>
    <row r="3063" spans="1:2" ht="16.149999999999999" customHeight="1" x14ac:dyDescent="0.25">
      <c r="A3063" s="41">
        <v>38695</v>
      </c>
      <c r="B3063" s="42">
        <v>0.06</v>
      </c>
    </row>
    <row r="3064" spans="1:2" ht="16.149999999999999" customHeight="1" x14ac:dyDescent="0.25">
      <c r="A3064" s="43">
        <v>38693</v>
      </c>
      <c r="B3064" s="44">
        <v>0.06</v>
      </c>
    </row>
    <row r="3065" spans="1:2" ht="16.149999999999999" customHeight="1" x14ac:dyDescent="0.25">
      <c r="A3065" s="41">
        <v>38692</v>
      </c>
      <c r="B3065" s="42">
        <v>0.06</v>
      </c>
    </row>
    <row r="3066" spans="1:2" ht="16.149999999999999" customHeight="1" x14ac:dyDescent="0.25">
      <c r="A3066" s="43">
        <v>38691</v>
      </c>
      <c r="B3066" s="44">
        <v>0.06</v>
      </c>
    </row>
    <row r="3067" spans="1:2" ht="16.149999999999999" customHeight="1" x14ac:dyDescent="0.25">
      <c r="A3067" s="41">
        <v>38688</v>
      </c>
      <c r="B3067" s="42">
        <v>0.06</v>
      </c>
    </row>
    <row r="3068" spans="1:2" ht="16.149999999999999" customHeight="1" x14ac:dyDescent="0.25">
      <c r="A3068" s="43">
        <v>38687</v>
      </c>
      <c r="B3068" s="44">
        <v>0.06</v>
      </c>
    </row>
    <row r="3069" spans="1:2" ht="16.149999999999999" customHeight="1" x14ac:dyDescent="0.25">
      <c r="A3069" s="41">
        <v>38686</v>
      </c>
      <c r="B3069" s="42">
        <v>0.06</v>
      </c>
    </row>
    <row r="3070" spans="1:2" ht="16.149999999999999" customHeight="1" x14ac:dyDescent="0.25">
      <c r="A3070" s="43">
        <v>38685</v>
      </c>
      <c r="B3070" s="44">
        <v>0.06</v>
      </c>
    </row>
    <row r="3071" spans="1:2" ht="16.149999999999999" customHeight="1" x14ac:dyDescent="0.25">
      <c r="A3071" s="41">
        <v>38684</v>
      </c>
      <c r="B3071" s="42">
        <v>0.06</v>
      </c>
    </row>
    <row r="3072" spans="1:2" ht="16.149999999999999" customHeight="1" x14ac:dyDescent="0.25">
      <c r="A3072" s="43">
        <v>38681</v>
      </c>
      <c r="B3072" s="44">
        <v>0.06</v>
      </c>
    </row>
    <row r="3073" spans="1:2" ht="16.149999999999999" customHeight="1" x14ac:dyDescent="0.25">
      <c r="A3073" s="41">
        <v>38680</v>
      </c>
      <c r="B3073" s="42">
        <v>0.06</v>
      </c>
    </row>
    <row r="3074" spans="1:2" ht="16.149999999999999" customHeight="1" x14ac:dyDescent="0.25">
      <c r="A3074" s="43">
        <v>38679</v>
      </c>
      <c r="B3074" s="44">
        <v>0.06</v>
      </c>
    </row>
    <row r="3075" spans="1:2" ht="16.149999999999999" customHeight="1" x14ac:dyDescent="0.25">
      <c r="A3075" s="41">
        <v>38678</v>
      </c>
      <c r="B3075" s="42">
        <v>0.06</v>
      </c>
    </row>
    <row r="3076" spans="1:2" ht="16.149999999999999" customHeight="1" x14ac:dyDescent="0.25">
      <c r="A3076" s="43">
        <v>38677</v>
      </c>
      <c r="B3076" s="44">
        <v>0.06</v>
      </c>
    </row>
    <row r="3077" spans="1:2" ht="16.149999999999999" customHeight="1" x14ac:dyDescent="0.25">
      <c r="A3077" s="41">
        <v>38674</v>
      </c>
      <c r="B3077" s="42">
        <v>0.06</v>
      </c>
    </row>
    <row r="3078" spans="1:2" ht="16.149999999999999" customHeight="1" x14ac:dyDescent="0.25">
      <c r="A3078" s="43">
        <v>38673</v>
      </c>
      <c r="B3078" s="44">
        <v>0.06</v>
      </c>
    </row>
    <row r="3079" spans="1:2" ht="16.149999999999999" customHeight="1" x14ac:dyDescent="0.25">
      <c r="A3079" s="41">
        <v>38672</v>
      </c>
      <c r="B3079" s="42">
        <v>0.06</v>
      </c>
    </row>
    <row r="3080" spans="1:2" ht="16.149999999999999" customHeight="1" x14ac:dyDescent="0.25">
      <c r="A3080" s="43">
        <v>38671</v>
      </c>
      <c r="B3080" s="44">
        <v>0.06</v>
      </c>
    </row>
    <row r="3081" spans="1:2" ht="16.149999999999999" customHeight="1" x14ac:dyDescent="0.25">
      <c r="A3081" s="41">
        <v>38667</v>
      </c>
      <c r="B3081" s="42">
        <v>0.06</v>
      </c>
    </row>
    <row r="3082" spans="1:2" ht="16.149999999999999" customHeight="1" x14ac:dyDescent="0.25">
      <c r="A3082" s="43">
        <v>38666</v>
      </c>
      <c r="B3082" s="44">
        <v>0.06</v>
      </c>
    </row>
    <row r="3083" spans="1:2" ht="16.149999999999999" customHeight="1" x14ac:dyDescent="0.25">
      <c r="A3083" s="41">
        <v>38665</v>
      </c>
      <c r="B3083" s="42">
        <v>0.06</v>
      </c>
    </row>
    <row r="3084" spans="1:2" ht="16.149999999999999" customHeight="1" x14ac:dyDescent="0.25">
      <c r="A3084" s="43">
        <v>38664</v>
      </c>
      <c r="B3084" s="44">
        <v>0.06</v>
      </c>
    </row>
    <row r="3085" spans="1:2" ht="16.149999999999999" customHeight="1" x14ac:dyDescent="0.25">
      <c r="A3085" s="41">
        <v>38660</v>
      </c>
      <c r="B3085" s="42">
        <v>0.06</v>
      </c>
    </row>
    <row r="3086" spans="1:2" ht="16.149999999999999" customHeight="1" x14ac:dyDescent="0.25">
      <c r="A3086" s="43">
        <v>38659</v>
      </c>
      <c r="B3086" s="44">
        <v>0.06</v>
      </c>
    </row>
    <row r="3087" spans="1:2" ht="16.149999999999999" customHeight="1" x14ac:dyDescent="0.25">
      <c r="A3087" s="41">
        <v>38658</v>
      </c>
      <c r="B3087" s="42">
        <v>0.06</v>
      </c>
    </row>
    <row r="3088" spans="1:2" ht="16.149999999999999" customHeight="1" x14ac:dyDescent="0.25">
      <c r="A3088" s="43">
        <v>38657</v>
      </c>
      <c r="B3088" s="44">
        <v>0.06</v>
      </c>
    </row>
    <row r="3089" spans="1:2" ht="16.149999999999999" customHeight="1" x14ac:dyDescent="0.25">
      <c r="A3089" s="41">
        <v>38656</v>
      </c>
      <c r="B3089" s="42">
        <v>0.06</v>
      </c>
    </row>
    <row r="3090" spans="1:2" ht="16.149999999999999" customHeight="1" x14ac:dyDescent="0.25">
      <c r="A3090" s="43">
        <v>38653</v>
      </c>
      <c r="B3090" s="44">
        <v>0.06</v>
      </c>
    </row>
    <row r="3091" spans="1:2" ht="16.149999999999999" customHeight="1" x14ac:dyDescent="0.25">
      <c r="A3091" s="41">
        <v>38652</v>
      </c>
      <c r="B3091" s="42">
        <v>0.06</v>
      </c>
    </row>
    <row r="3092" spans="1:2" ht="16.149999999999999" customHeight="1" x14ac:dyDescent="0.25">
      <c r="A3092" s="43">
        <v>38651</v>
      </c>
      <c r="B3092" s="44">
        <v>0.06</v>
      </c>
    </row>
    <row r="3093" spans="1:2" ht="16.149999999999999" customHeight="1" x14ac:dyDescent="0.25">
      <c r="A3093" s="41">
        <v>38650</v>
      </c>
      <c r="B3093" s="42">
        <v>0.06</v>
      </c>
    </row>
    <row r="3094" spans="1:2" ht="16.149999999999999" customHeight="1" x14ac:dyDescent="0.25">
      <c r="A3094" s="43">
        <v>38649</v>
      </c>
      <c r="B3094" s="44">
        <v>0.06</v>
      </c>
    </row>
    <row r="3095" spans="1:2" ht="16.149999999999999" customHeight="1" x14ac:dyDescent="0.25">
      <c r="A3095" s="41">
        <v>38646</v>
      </c>
      <c r="B3095" s="42">
        <v>0.06</v>
      </c>
    </row>
    <row r="3096" spans="1:2" ht="16.149999999999999" customHeight="1" x14ac:dyDescent="0.25">
      <c r="A3096" s="43">
        <v>38645</v>
      </c>
      <c r="B3096" s="44">
        <v>0.06</v>
      </c>
    </row>
    <row r="3097" spans="1:2" ht="16.149999999999999" customHeight="1" x14ac:dyDescent="0.25">
      <c r="A3097" s="41">
        <v>38644</v>
      </c>
      <c r="B3097" s="42">
        <v>0.06</v>
      </c>
    </row>
    <row r="3098" spans="1:2" ht="16.149999999999999" customHeight="1" x14ac:dyDescent="0.25">
      <c r="A3098" s="43">
        <v>38643</v>
      </c>
      <c r="B3098" s="44">
        <v>0.06</v>
      </c>
    </row>
    <row r="3099" spans="1:2" ht="16.149999999999999" customHeight="1" x14ac:dyDescent="0.25">
      <c r="A3099" s="41">
        <v>38639</v>
      </c>
      <c r="B3099" s="42">
        <v>0.06</v>
      </c>
    </row>
    <row r="3100" spans="1:2" ht="16.149999999999999" customHeight="1" x14ac:dyDescent="0.25">
      <c r="A3100" s="43">
        <v>38638</v>
      </c>
      <c r="B3100" s="44">
        <v>0.06</v>
      </c>
    </row>
    <row r="3101" spans="1:2" ht="16.149999999999999" customHeight="1" x14ac:dyDescent="0.25">
      <c r="A3101" s="41">
        <v>38637</v>
      </c>
      <c r="B3101" s="42">
        <v>0.06</v>
      </c>
    </row>
    <row r="3102" spans="1:2" ht="16.149999999999999" customHeight="1" x14ac:dyDescent="0.25">
      <c r="A3102" s="43">
        <v>38636</v>
      </c>
      <c r="B3102" s="44">
        <v>0.06</v>
      </c>
    </row>
    <row r="3103" spans="1:2" ht="16.149999999999999" customHeight="1" x14ac:dyDescent="0.25">
      <c r="A3103" s="41">
        <v>38635</v>
      </c>
      <c r="B3103" s="42">
        <v>0.06</v>
      </c>
    </row>
    <row r="3104" spans="1:2" ht="16.149999999999999" customHeight="1" x14ac:dyDescent="0.25">
      <c r="A3104" s="43">
        <v>38632</v>
      </c>
      <c r="B3104" s="44">
        <v>0.06</v>
      </c>
    </row>
    <row r="3105" spans="1:2" ht="16.149999999999999" customHeight="1" x14ac:dyDescent="0.25">
      <c r="A3105" s="41">
        <v>38631</v>
      </c>
      <c r="B3105" s="42">
        <v>0.06</v>
      </c>
    </row>
    <row r="3106" spans="1:2" ht="16.149999999999999" customHeight="1" x14ac:dyDescent="0.25">
      <c r="A3106" s="43">
        <v>38630</v>
      </c>
      <c r="B3106" s="44">
        <v>0.06</v>
      </c>
    </row>
    <row r="3107" spans="1:2" ht="16.149999999999999" customHeight="1" x14ac:dyDescent="0.25">
      <c r="A3107" s="41">
        <v>38629</v>
      </c>
      <c r="B3107" s="42">
        <v>0.06</v>
      </c>
    </row>
    <row r="3108" spans="1:2" ht="16.149999999999999" customHeight="1" x14ac:dyDescent="0.25">
      <c r="A3108" s="43">
        <v>38628</v>
      </c>
      <c r="B3108" s="44">
        <v>0.06</v>
      </c>
    </row>
    <row r="3109" spans="1:2" ht="16.149999999999999" customHeight="1" x14ac:dyDescent="0.25">
      <c r="A3109" s="41">
        <v>38625</v>
      </c>
      <c r="B3109" s="42">
        <v>0.06</v>
      </c>
    </row>
    <row r="3110" spans="1:2" ht="16.149999999999999" customHeight="1" x14ac:dyDescent="0.25">
      <c r="A3110" s="43">
        <v>38624</v>
      </c>
      <c r="B3110" s="44">
        <v>0.06</v>
      </c>
    </row>
    <row r="3111" spans="1:2" ht="16.149999999999999" customHeight="1" x14ac:dyDescent="0.25">
      <c r="A3111" s="41">
        <v>38623</v>
      </c>
      <c r="B3111" s="42">
        <v>0.06</v>
      </c>
    </row>
    <row r="3112" spans="1:2" ht="16.149999999999999" customHeight="1" x14ac:dyDescent="0.25">
      <c r="A3112" s="43">
        <v>38622</v>
      </c>
      <c r="B3112" s="44">
        <v>0.06</v>
      </c>
    </row>
    <row r="3113" spans="1:2" ht="16.149999999999999" customHeight="1" x14ac:dyDescent="0.25">
      <c r="A3113" s="41">
        <v>38621</v>
      </c>
      <c r="B3113" s="42">
        <v>0.06</v>
      </c>
    </row>
    <row r="3114" spans="1:2" ht="16.149999999999999" customHeight="1" x14ac:dyDescent="0.25">
      <c r="A3114" s="43">
        <v>38618</v>
      </c>
      <c r="B3114" s="44">
        <v>0.06</v>
      </c>
    </row>
    <row r="3115" spans="1:2" ht="16.149999999999999" customHeight="1" x14ac:dyDescent="0.25">
      <c r="A3115" s="41">
        <v>38617</v>
      </c>
      <c r="B3115" s="42">
        <v>0.06</v>
      </c>
    </row>
    <row r="3116" spans="1:2" ht="16.149999999999999" customHeight="1" x14ac:dyDescent="0.25">
      <c r="A3116" s="43">
        <v>38616</v>
      </c>
      <c r="B3116" s="44">
        <v>0.06</v>
      </c>
    </row>
    <row r="3117" spans="1:2" ht="16.149999999999999" customHeight="1" x14ac:dyDescent="0.25">
      <c r="A3117" s="41">
        <v>38615</v>
      </c>
      <c r="B3117" s="42">
        <v>0.06</v>
      </c>
    </row>
    <row r="3118" spans="1:2" ht="16.149999999999999" customHeight="1" x14ac:dyDescent="0.25">
      <c r="A3118" s="43">
        <v>38614</v>
      </c>
      <c r="B3118" s="44">
        <v>0.06</v>
      </c>
    </row>
    <row r="3119" spans="1:2" ht="16.149999999999999" customHeight="1" x14ac:dyDescent="0.25">
      <c r="A3119" s="41">
        <v>38611</v>
      </c>
      <c r="B3119" s="42">
        <v>6.5000000000000002E-2</v>
      </c>
    </row>
    <row r="3120" spans="1:2" ht="16.149999999999999" customHeight="1" x14ac:dyDescent="0.25">
      <c r="A3120" s="43">
        <v>38610</v>
      </c>
      <c r="B3120" s="44">
        <v>6.5000000000000002E-2</v>
      </c>
    </row>
    <row r="3121" spans="1:2" ht="16.149999999999999" customHeight="1" x14ac:dyDescent="0.25">
      <c r="A3121" s="41">
        <v>38609</v>
      </c>
      <c r="B3121" s="42">
        <v>6.5000000000000002E-2</v>
      </c>
    </row>
    <row r="3122" spans="1:2" ht="16.149999999999999" customHeight="1" x14ac:dyDescent="0.25">
      <c r="A3122" s="43">
        <v>38608</v>
      </c>
      <c r="B3122" s="44">
        <v>6.5000000000000002E-2</v>
      </c>
    </row>
    <row r="3123" spans="1:2" ht="16.149999999999999" customHeight="1" x14ac:dyDescent="0.25">
      <c r="A3123" s="41">
        <v>38607</v>
      </c>
      <c r="B3123" s="42">
        <v>6.5000000000000002E-2</v>
      </c>
    </row>
    <row r="3124" spans="1:2" ht="16.149999999999999" customHeight="1" x14ac:dyDescent="0.25">
      <c r="A3124" s="43">
        <v>38604</v>
      </c>
      <c r="B3124" s="44">
        <v>6.5000000000000002E-2</v>
      </c>
    </row>
    <row r="3125" spans="1:2" ht="16.149999999999999" customHeight="1" x14ac:dyDescent="0.25">
      <c r="A3125" s="41">
        <v>38603</v>
      </c>
      <c r="B3125" s="42">
        <v>6.5000000000000002E-2</v>
      </c>
    </row>
    <row r="3126" spans="1:2" ht="16.149999999999999" customHeight="1" x14ac:dyDescent="0.25">
      <c r="A3126" s="43">
        <v>38602</v>
      </c>
      <c r="B3126" s="44">
        <v>6.5000000000000002E-2</v>
      </c>
    </row>
    <row r="3127" spans="1:2" ht="16.149999999999999" customHeight="1" x14ac:dyDescent="0.25">
      <c r="A3127" s="41">
        <v>38601</v>
      </c>
      <c r="B3127" s="42">
        <v>6.5000000000000002E-2</v>
      </c>
    </row>
    <row r="3128" spans="1:2" ht="16.149999999999999" customHeight="1" x14ac:dyDescent="0.25">
      <c r="A3128" s="43">
        <v>38600</v>
      </c>
      <c r="B3128" s="44">
        <v>6.5000000000000002E-2</v>
      </c>
    </row>
    <row r="3129" spans="1:2" ht="16.149999999999999" customHeight="1" x14ac:dyDescent="0.25">
      <c r="A3129" s="41">
        <v>38597</v>
      </c>
      <c r="B3129" s="42">
        <v>6.5000000000000002E-2</v>
      </c>
    </row>
    <row r="3130" spans="1:2" ht="16.149999999999999" customHeight="1" x14ac:dyDescent="0.25">
      <c r="A3130" s="43">
        <v>38596</v>
      </c>
      <c r="B3130" s="44">
        <v>6.5000000000000002E-2</v>
      </c>
    </row>
    <row r="3131" spans="1:2" ht="16.149999999999999" customHeight="1" x14ac:dyDescent="0.25">
      <c r="A3131" s="41">
        <v>38595</v>
      </c>
      <c r="B3131" s="42">
        <v>6.5000000000000002E-2</v>
      </c>
    </row>
    <row r="3132" spans="1:2" ht="16.149999999999999" customHeight="1" x14ac:dyDescent="0.25">
      <c r="A3132" s="43">
        <v>38594</v>
      </c>
      <c r="B3132" s="44">
        <v>6.5000000000000002E-2</v>
      </c>
    </row>
    <row r="3133" spans="1:2" ht="16.149999999999999" customHeight="1" x14ac:dyDescent="0.25">
      <c r="A3133" s="41">
        <v>38593</v>
      </c>
      <c r="B3133" s="42">
        <v>6.5000000000000002E-2</v>
      </c>
    </row>
    <row r="3134" spans="1:2" ht="16.149999999999999" customHeight="1" x14ac:dyDescent="0.25">
      <c r="A3134" s="43">
        <v>38590</v>
      </c>
      <c r="B3134" s="44">
        <v>6.5000000000000002E-2</v>
      </c>
    </row>
    <row r="3135" spans="1:2" ht="16.149999999999999" customHeight="1" x14ac:dyDescent="0.25">
      <c r="A3135" s="41">
        <v>38589</v>
      </c>
      <c r="B3135" s="42">
        <v>6.5000000000000002E-2</v>
      </c>
    </row>
    <row r="3136" spans="1:2" ht="16.149999999999999" customHeight="1" x14ac:dyDescent="0.25">
      <c r="A3136" s="43">
        <v>38588</v>
      </c>
      <c r="B3136" s="44">
        <v>6.5000000000000002E-2</v>
      </c>
    </row>
    <row r="3137" spans="1:2" ht="16.149999999999999" customHeight="1" x14ac:dyDescent="0.25">
      <c r="A3137" s="41">
        <v>38587</v>
      </c>
      <c r="B3137" s="42">
        <v>6.5000000000000002E-2</v>
      </c>
    </row>
    <row r="3138" spans="1:2" ht="16.149999999999999" customHeight="1" x14ac:dyDescent="0.25">
      <c r="A3138" s="43">
        <v>38586</v>
      </c>
      <c r="B3138" s="44">
        <v>6.5000000000000002E-2</v>
      </c>
    </row>
    <row r="3139" spans="1:2" ht="16.149999999999999" customHeight="1" x14ac:dyDescent="0.25">
      <c r="A3139" s="41">
        <v>38583</v>
      </c>
      <c r="B3139" s="42">
        <v>6.5000000000000002E-2</v>
      </c>
    </row>
    <row r="3140" spans="1:2" ht="16.149999999999999" customHeight="1" x14ac:dyDescent="0.25">
      <c r="A3140" s="43">
        <v>38582</v>
      </c>
      <c r="B3140" s="44">
        <v>6.5000000000000002E-2</v>
      </c>
    </row>
    <row r="3141" spans="1:2" ht="16.149999999999999" customHeight="1" x14ac:dyDescent="0.25">
      <c r="A3141" s="41">
        <v>38581</v>
      </c>
      <c r="B3141" s="42">
        <v>6.5000000000000002E-2</v>
      </c>
    </row>
    <row r="3142" spans="1:2" ht="16.149999999999999" customHeight="1" x14ac:dyDescent="0.25">
      <c r="A3142" s="43">
        <v>38580</v>
      </c>
      <c r="B3142" s="44">
        <v>6.5000000000000002E-2</v>
      </c>
    </row>
    <row r="3143" spans="1:2" ht="16.149999999999999" customHeight="1" x14ac:dyDescent="0.25">
      <c r="A3143" s="41">
        <v>38576</v>
      </c>
      <c r="B3143" s="42">
        <v>6.5000000000000002E-2</v>
      </c>
    </row>
    <row r="3144" spans="1:2" ht="16.149999999999999" customHeight="1" x14ac:dyDescent="0.25">
      <c r="A3144" s="43">
        <v>38575</v>
      </c>
      <c r="B3144" s="44">
        <v>6.5000000000000002E-2</v>
      </c>
    </row>
    <row r="3145" spans="1:2" ht="16.149999999999999" customHeight="1" x14ac:dyDescent="0.25">
      <c r="A3145" s="41">
        <v>38574</v>
      </c>
      <c r="B3145" s="42">
        <v>6.5000000000000002E-2</v>
      </c>
    </row>
    <row r="3146" spans="1:2" ht="16.149999999999999" customHeight="1" x14ac:dyDescent="0.25">
      <c r="A3146" s="43">
        <v>38573</v>
      </c>
      <c r="B3146" s="44">
        <v>6.5000000000000002E-2</v>
      </c>
    </row>
    <row r="3147" spans="1:2" ht="16.149999999999999" customHeight="1" x14ac:dyDescent="0.25">
      <c r="A3147" s="41">
        <v>38572</v>
      </c>
      <c r="B3147" s="42">
        <v>6.5000000000000002E-2</v>
      </c>
    </row>
    <row r="3148" spans="1:2" ht="16.149999999999999" customHeight="1" x14ac:dyDescent="0.25">
      <c r="A3148" s="43">
        <v>38569</v>
      </c>
      <c r="B3148" s="44">
        <v>6.5000000000000002E-2</v>
      </c>
    </row>
    <row r="3149" spans="1:2" ht="16.149999999999999" customHeight="1" x14ac:dyDescent="0.25">
      <c r="A3149" s="41">
        <v>38568</v>
      </c>
      <c r="B3149" s="42">
        <v>6.5000000000000002E-2</v>
      </c>
    </row>
    <row r="3150" spans="1:2" ht="16.149999999999999" customHeight="1" x14ac:dyDescent="0.25">
      <c r="A3150" s="43">
        <v>38567</v>
      </c>
      <c r="B3150" s="44">
        <v>6.5000000000000002E-2</v>
      </c>
    </row>
    <row r="3151" spans="1:2" ht="16.149999999999999" customHeight="1" x14ac:dyDescent="0.25">
      <c r="A3151" s="41">
        <v>38566</v>
      </c>
      <c r="B3151" s="42">
        <v>6.5000000000000002E-2</v>
      </c>
    </row>
    <row r="3152" spans="1:2" ht="16.149999999999999" customHeight="1" x14ac:dyDescent="0.25">
      <c r="A3152" s="43">
        <v>38565</v>
      </c>
      <c r="B3152" s="44">
        <v>6.5000000000000002E-2</v>
      </c>
    </row>
    <row r="3153" spans="1:2" ht="16.149999999999999" customHeight="1" x14ac:dyDescent="0.25">
      <c r="A3153" s="41">
        <v>38562</v>
      </c>
      <c r="B3153" s="42">
        <v>6.5000000000000002E-2</v>
      </c>
    </row>
    <row r="3154" spans="1:2" ht="16.149999999999999" customHeight="1" x14ac:dyDescent="0.25">
      <c r="A3154" s="43">
        <v>38561</v>
      </c>
      <c r="B3154" s="44">
        <v>6.5000000000000002E-2</v>
      </c>
    </row>
    <row r="3155" spans="1:2" ht="16.149999999999999" customHeight="1" x14ac:dyDescent="0.25">
      <c r="A3155" s="41">
        <v>38560</v>
      </c>
      <c r="B3155" s="42">
        <v>6.5000000000000002E-2</v>
      </c>
    </row>
    <row r="3156" spans="1:2" ht="16.149999999999999" customHeight="1" x14ac:dyDescent="0.25">
      <c r="A3156" s="43">
        <v>38559</v>
      </c>
      <c r="B3156" s="44">
        <v>6.5000000000000002E-2</v>
      </c>
    </row>
    <row r="3157" spans="1:2" ht="16.149999999999999" customHeight="1" x14ac:dyDescent="0.25">
      <c r="A3157" s="41">
        <v>38558</v>
      </c>
      <c r="B3157" s="42">
        <v>6.5000000000000002E-2</v>
      </c>
    </row>
    <row r="3158" spans="1:2" ht="16.149999999999999" customHeight="1" x14ac:dyDescent="0.25">
      <c r="A3158" s="43">
        <v>38555</v>
      </c>
      <c r="B3158" s="44">
        <v>6.5000000000000002E-2</v>
      </c>
    </row>
    <row r="3159" spans="1:2" ht="16.149999999999999" customHeight="1" x14ac:dyDescent="0.25">
      <c r="A3159" s="41">
        <v>38554</v>
      </c>
      <c r="B3159" s="42">
        <v>6.5000000000000002E-2</v>
      </c>
    </row>
    <row r="3160" spans="1:2" ht="16.149999999999999" customHeight="1" x14ac:dyDescent="0.25">
      <c r="A3160" s="43">
        <v>38552</v>
      </c>
      <c r="B3160" s="44">
        <v>6.5000000000000002E-2</v>
      </c>
    </row>
    <row r="3161" spans="1:2" ht="16.149999999999999" customHeight="1" x14ac:dyDescent="0.25">
      <c r="A3161" s="41">
        <v>38551</v>
      </c>
      <c r="B3161" s="42">
        <v>6.5000000000000002E-2</v>
      </c>
    </row>
    <row r="3162" spans="1:2" ht="16.149999999999999" customHeight="1" x14ac:dyDescent="0.25">
      <c r="A3162" s="43">
        <v>38548</v>
      </c>
      <c r="B3162" s="44">
        <v>6.5000000000000002E-2</v>
      </c>
    </row>
    <row r="3163" spans="1:2" ht="16.149999999999999" customHeight="1" x14ac:dyDescent="0.25">
      <c r="A3163" s="41">
        <v>38547</v>
      </c>
      <c r="B3163" s="42">
        <v>6.5000000000000002E-2</v>
      </c>
    </row>
    <row r="3164" spans="1:2" ht="16.149999999999999" customHeight="1" x14ac:dyDescent="0.25">
      <c r="A3164" s="43">
        <v>38546</v>
      </c>
      <c r="B3164" s="44">
        <v>6.5000000000000002E-2</v>
      </c>
    </row>
    <row r="3165" spans="1:2" ht="16.149999999999999" customHeight="1" x14ac:dyDescent="0.25">
      <c r="A3165" s="41">
        <v>38545</v>
      </c>
      <c r="B3165" s="42">
        <v>6.5000000000000002E-2</v>
      </c>
    </row>
    <row r="3166" spans="1:2" ht="16.149999999999999" customHeight="1" x14ac:dyDescent="0.25">
      <c r="A3166" s="43">
        <v>38544</v>
      </c>
      <c r="B3166" s="44">
        <v>6.5000000000000002E-2</v>
      </c>
    </row>
    <row r="3167" spans="1:2" ht="16.149999999999999" customHeight="1" x14ac:dyDescent="0.25">
      <c r="A3167" s="41">
        <v>38541</v>
      </c>
      <c r="B3167" s="42">
        <v>6.5000000000000002E-2</v>
      </c>
    </row>
    <row r="3168" spans="1:2" ht="16.149999999999999" customHeight="1" x14ac:dyDescent="0.25">
      <c r="A3168" s="43">
        <v>38540</v>
      </c>
      <c r="B3168" s="44">
        <v>6.5000000000000002E-2</v>
      </c>
    </row>
    <row r="3169" spans="1:2" ht="16.149999999999999" customHeight="1" x14ac:dyDescent="0.25">
      <c r="A3169" s="41">
        <v>38539</v>
      </c>
      <c r="B3169" s="42">
        <v>6.5000000000000002E-2</v>
      </c>
    </row>
    <row r="3170" spans="1:2" ht="16.149999999999999" customHeight="1" x14ac:dyDescent="0.25">
      <c r="A3170" s="43">
        <v>38538</v>
      </c>
      <c r="B3170" s="44">
        <v>6.5000000000000002E-2</v>
      </c>
    </row>
    <row r="3171" spans="1:2" ht="16.149999999999999" customHeight="1" x14ac:dyDescent="0.25">
      <c r="A3171" s="41">
        <v>38534</v>
      </c>
      <c r="B3171" s="42">
        <v>6.5000000000000002E-2</v>
      </c>
    </row>
    <row r="3172" spans="1:2" ht="16.149999999999999" customHeight="1" x14ac:dyDescent="0.25">
      <c r="A3172" s="43">
        <v>38533</v>
      </c>
      <c r="B3172" s="44">
        <v>6.5000000000000002E-2</v>
      </c>
    </row>
    <row r="3173" spans="1:2" ht="16.149999999999999" customHeight="1" x14ac:dyDescent="0.25">
      <c r="A3173" s="41">
        <v>38532</v>
      </c>
      <c r="B3173" s="42">
        <v>6.5000000000000002E-2</v>
      </c>
    </row>
    <row r="3174" spans="1:2" ht="16.149999999999999" customHeight="1" x14ac:dyDescent="0.25">
      <c r="A3174" s="43">
        <v>38531</v>
      </c>
      <c r="B3174" s="44">
        <v>6.5000000000000002E-2</v>
      </c>
    </row>
    <row r="3175" spans="1:2" ht="16.149999999999999" customHeight="1" x14ac:dyDescent="0.25">
      <c r="A3175" s="41">
        <v>38530</v>
      </c>
      <c r="B3175" s="42">
        <v>6.5000000000000002E-2</v>
      </c>
    </row>
    <row r="3176" spans="1:2" ht="16.149999999999999" customHeight="1" x14ac:dyDescent="0.25">
      <c r="A3176" s="43">
        <v>38527</v>
      </c>
      <c r="B3176" s="44">
        <v>6.5000000000000002E-2</v>
      </c>
    </row>
    <row r="3177" spans="1:2" ht="16.149999999999999" customHeight="1" x14ac:dyDescent="0.25">
      <c r="A3177" s="41">
        <v>38526</v>
      </c>
      <c r="B3177" s="42">
        <v>6.5000000000000002E-2</v>
      </c>
    </row>
    <row r="3178" spans="1:2" ht="16.149999999999999" customHeight="1" x14ac:dyDescent="0.25">
      <c r="A3178" s="43">
        <v>38525</v>
      </c>
      <c r="B3178" s="44">
        <v>6.5000000000000002E-2</v>
      </c>
    </row>
    <row r="3179" spans="1:2" ht="16.149999999999999" customHeight="1" x14ac:dyDescent="0.25">
      <c r="A3179" s="41">
        <v>38524</v>
      </c>
      <c r="B3179" s="42">
        <v>6.5000000000000002E-2</v>
      </c>
    </row>
    <row r="3180" spans="1:2" ht="16.149999999999999" customHeight="1" x14ac:dyDescent="0.25">
      <c r="A3180" s="43">
        <v>38523</v>
      </c>
      <c r="B3180" s="44">
        <v>6.5000000000000002E-2</v>
      </c>
    </row>
    <row r="3181" spans="1:2" ht="16.149999999999999" customHeight="1" x14ac:dyDescent="0.25">
      <c r="A3181" s="41">
        <v>38520</v>
      </c>
      <c r="B3181" s="42">
        <v>6.5000000000000002E-2</v>
      </c>
    </row>
    <row r="3182" spans="1:2" ht="16.149999999999999" customHeight="1" x14ac:dyDescent="0.25">
      <c r="A3182" s="43">
        <v>38519</v>
      </c>
      <c r="B3182" s="44">
        <v>6.5000000000000002E-2</v>
      </c>
    </row>
    <row r="3183" spans="1:2" ht="16.149999999999999" customHeight="1" x14ac:dyDescent="0.25">
      <c r="A3183" s="41">
        <v>38518</v>
      </c>
      <c r="B3183" s="42">
        <v>6.5000000000000002E-2</v>
      </c>
    </row>
    <row r="3184" spans="1:2" ht="16.149999999999999" customHeight="1" x14ac:dyDescent="0.25">
      <c r="A3184" s="43">
        <v>38517</v>
      </c>
      <c r="B3184" s="44">
        <v>6.5000000000000002E-2</v>
      </c>
    </row>
    <row r="3185" spans="1:2" ht="16.149999999999999" customHeight="1" x14ac:dyDescent="0.25">
      <c r="A3185" s="41">
        <v>38516</v>
      </c>
      <c r="B3185" s="42">
        <v>6.5000000000000002E-2</v>
      </c>
    </row>
    <row r="3186" spans="1:2" ht="16.149999999999999" customHeight="1" x14ac:dyDescent="0.25">
      <c r="A3186" s="43">
        <v>38513</v>
      </c>
      <c r="B3186" s="44">
        <v>6.5000000000000002E-2</v>
      </c>
    </row>
    <row r="3187" spans="1:2" ht="16.149999999999999" customHeight="1" x14ac:dyDescent="0.25">
      <c r="A3187" s="41">
        <v>38512</v>
      </c>
      <c r="B3187" s="42">
        <v>6.5000000000000002E-2</v>
      </c>
    </row>
    <row r="3188" spans="1:2" ht="16.149999999999999" customHeight="1" x14ac:dyDescent="0.25">
      <c r="A3188" s="43">
        <v>38511</v>
      </c>
      <c r="B3188" s="44">
        <v>6.5000000000000002E-2</v>
      </c>
    </row>
    <row r="3189" spans="1:2" ht="16.149999999999999" customHeight="1" x14ac:dyDescent="0.25">
      <c r="A3189" s="41">
        <v>38510</v>
      </c>
      <c r="B3189" s="42">
        <v>6.5000000000000002E-2</v>
      </c>
    </row>
    <row r="3190" spans="1:2" ht="16.149999999999999" customHeight="1" x14ac:dyDescent="0.25">
      <c r="A3190" s="43">
        <v>38506</v>
      </c>
      <c r="B3190" s="44">
        <v>6.5000000000000002E-2</v>
      </c>
    </row>
    <row r="3191" spans="1:2" ht="16.149999999999999" customHeight="1" x14ac:dyDescent="0.25">
      <c r="A3191" s="41">
        <v>38505</v>
      </c>
      <c r="B3191" s="42">
        <v>6.5000000000000002E-2</v>
      </c>
    </row>
    <row r="3192" spans="1:2" ht="16.149999999999999" customHeight="1" x14ac:dyDescent="0.25">
      <c r="A3192" s="43">
        <v>38504</v>
      </c>
      <c r="B3192" s="44">
        <v>6.5000000000000002E-2</v>
      </c>
    </row>
    <row r="3193" spans="1:2" ht="16.149999999999999" customHeight="1" x14ac:dyDescent="0.25">
      <c r="A3193" s="41">
        <v>38503</v>
      </c>
      <c r="B3193" s="42">
        <v>6.5000000000000002E-2</v>
      </c>
    </row>
    <row r="3194" spans="1:2" ht="16.149999999999999" customHeight="1" x14ac:dyDescent="0.25">
      <c r="A3194" s="43">
        <v>38499</v>
      </c>
      <c r="B3194" s="44">
        <v>6.5000000000000002E-2</v>
      </c>
    </row>
    <row r="3195" spans="1:2" ht="16.149999999999999" customHeight="1" x14ac:dyDescent="0.25">
      <c r="A3195" s="41">
        <v>38498</v>
      </c>
      <c r="B3195" s="42">
        <v>6.5000000000000002E-2</v>
      </c>
    </row>
    <row r="3196" spans="1:2" ht="16.149999999999999" customHeight="1" x14ac:dyDescent="0.25">
      <c r="A3196" s="43">
        <v>38497</v>
      </c>
      <c r="B3196" s="44">
        <v>6.5000000000000002E-2</v>
      </c>
    </row>
    <row r="3197" spans="1:2" ht="16.149999999999999" customHeight="1" x14ac:dyDescent="0.25">
      <c r="A3197" s="41">
        <v>38496</v>
      </c>
      <c r="B3197" s="42">
        <v>6.5000000000000002E-2</v>
      </c>
    </row>
    <row r="3198" spans="1:2" ht="16.149999999999999" customHeight="1" x14ac:dyDescent="0.25">
      <c r="A3198" s="43">
        <v>38495</v>
      </c>
      <c r="B3198" s="44">
        <v>6.5000000000000002E-2</v>
      </c>
    </row>
    <row r="3199" spans="1:2" ht="16.149999999999999" customHeight="1" x14ac:dyDescent="0.25">
      <c r="A3199" s="41">
        <v>38492</v>
      </c>
      <c r="B3199" s="42">
        <v>6.5000000000000002E-2</v>
      </c>
    </row>
    <row r="3200" spans="1:2" ht="16.149999999999999" customHeight="1" x14ac:dyDescent="0.25">
      <c r="A3200" s="43">
        <v>38491</v>
      </c>
      <c r="B3200" s="44">
        <v>6.5000000000000002E-2</v>
      </c>
    </row>
    <row r="3201" spans="1:2" ht="16.149999999999999" customHeight="1" x14ac:dyDescent="0.25">
      <c r="A3201" s="41">
        <v>38490</v>
      </c>
      <c r="B3201" s="42">
        <v>6.5000000000000002E-2</v>
      </c>
    </row>
    <row r="3202" spans="1:2" ht="16.149999999999999" customHeight="1" x14ac:dyDescent="0.25">
      <c r="A3202" s="43">
        <v>38489</v>
      </c>
      <c r="B3202" s="44">
        <v>6.5000000000000002E-2</v>
      </c>
    </row>
    <row r="3203" spans="1:2" ht="16.149999999999999" customHeight="1" x14ac:dyDescent="0.25">
      <c r="A3203" s="41">
        <v>38488</v>
      </c>
      <c r="B3203" s="42">
        <v>6.5000000000000002E-2</v>
      </c>
    </row>
    <row r="3204" spans="1:2" ht="16.149999999999999" customHeight="1" x14ac:dyDescent="0.25">
      <c r="A3204" s="43">
        <v>38485</v>
      </c>
      <c r="B3204" s="44">
        <v>6.5000000000000002E-2</v>
      </c>
    </row>
    <row r="3205" spans="1:2" ht="16.149999999999999" customHeight="1" x14ac:dyDescent="0.25">
      <c r="A3205" s="41">
        <v>38484</v>
      </c>
      <c r="B3205" s="42">
        <v>6.5000000000000002E-2</v>
      </c>
    </row>
    <row r="3206" spans="1:2" ht="16.149999999999999" customHeight="1" x14ac:dyDescent="0.25">
      <c r="A3206" s="43">
        <v>38483</v>
      </c>
      <c r="B3206" s="44">
        <v>6.5000000000000002E-2</v>
      </c>
    </row>
    <row r="3207" spans="1:2" ht="16.149999999999999" customHeight="1" x14ac:dyDescent="0.25">
      <c r="A3207" s="41">
        <v>38482</v>
      </c>
      <c r="B3207" s="42">
        <v>6.5000000000000002E-2</v>
      </c>
    </row>
    <row r="3208" spans="1:2" ht="16.149999999999999" customHeight="1" x14ac:dyDescent="0.25">
      <c r="A3208" s="43">
        <v>38478</v>
      </c>
      <c r="B3208" s="44">
        <v>6.5000000000000002E-2</v>
      </c>
    </row>
    <row r="3209" spans="1:2" ht="16.149999999999999" customHeight="1" x14ac:dyDescent="0.25">
      <c r="A3209" s="41">
        <v>38477</v>
      </c>
      <c r="B3209" s="42">
        <v>6.5000000000000002E-2</v>
      </c>
    </row>
    <row r="3210" spans="1:2" ht="16.149999999999999" customHeight="1" x14ac:dyDescent="0.25">
      <c r="A3210" s="43">
        <v>38476</v>
      </c>
      <c r="B3210" s="44">
        <v>6.5000000000000002E-2</v>
      </c>
    </row>
    <row r="3211" spans="1:2" ht="16.149999999999999" customHeight="1" x14ac:dyDescent="0.25">
      <c r="A3211" s="41">
        <v>38475</v>
      </c>
      <c r="B3211" s="42">
        <v>6.5000000000000002E-2</v>
      </c>
    </row>
    <row r="3212" spans="1:2" ht="16.149999999999999" customHeight="1" x14ac:dyDescent="0.25">
      <c r="A3212" s="43">
        <v>38474</v>
      </c>
      <c r="B3212" s="44">
        <v>6.5000000000000002E-2</v>
      </c>
    </row>
    <row r="3213" spans="1:2" ht="16.149999999999999" customHeight="1" x14ac:dyDescent="0.25">
      <c r="A3213" s="41">
        <v>38471</v>
      </c>
      <c r="B3213" s="42">
        <v>6.5000000000000002E-2</v>
      </c>
    </row>
    <row r="3214" spans="1:2" ht="16.149999999999999" customHeight="1" x14ac:dyDescent="0.25">
      <c r="A3214" s="43">
        <v>38470</v>
      </c>
      <c r="B3214" s="44">
        <v>6.5000000000000002E-2</v>
      </c>
    </row>
    <row r="3215" spans="1:2" ht="16.149999999999999" customHeight="1" x14ac:dyDescent="0.25">
      <c r="A3215" s="41">
        <v>38469</v>
      </c>
      <c r="B3215" s="42">
        <v>6.5000000000000002E-2</v>
      </c>
    </row>
    <row r="3216" spans="1:2" ht="16.149999999999999" customHeight="1" x14ac:dyDescent="0.25">
      <c r="A3216" s="43">
        <v>38468</v>
      </c>
      <c r="B3216" s="44">
        <v>6.5000000000000002E-2</v>
      </c>
    </row>
    <row r="3217" spans="1:2" ht="16.149999999999999" customHeight="1" x14ac:dyDescent="0.25">
      <c r="A3217" s="41">
        <v>38467</v>
      </c>
      <c r="B3217" s="42">
        <v>6.5000000000000002E-2</v>
      </c>
    </row>
    <row r="3218" spans="1:2" ht="16.149999999999999" customHeight="1" x14ac:dyDescent="0.25">
      <c r="A3218" s="43">
        <v>38464</v>
      </c>
      <c r="B3218" s="44">
        <v>6.5000000000000002E-2</v>
      </c>
    </row>
    <row r="3219" spans="1:2" ht="16.149999999999999" customHeight="1" x14ac:dyDescent="0.25">
      <c r="A3219" s="41">
        <v>38463</v>
      </c>
      <c r="B3219" s="42">
        <v>6.5000000000000002E-2</v>
      </c>
    </row>
    <row r="3220" spans="1:2" ht="16.149999999999999" customHeight="1" x14ac:dyDescent="0.25">
      <c r="A3220" s="43">
        <v>38462</v>
      </c>
      <c r="B3220" s="44">
        <v>6.5000000000000002E-2</v>
      </c>
    </row>
    <row r="3221" spans="1:2" ht="16.149999999999999" customHeight="1" x14ac:dyDescent="0.25">
      <c r="A3221" s="41">
        <v>38461</v>
      </c>
      <c r="B3221" s="42">
        <v>6.5000000000000002E-2</v>
      </c>
    </row>
    <row r="3222" spans="1:2" ht="16.149999999999999" customHeight="1" x14ac:dyDescent="0.25">
      <c r="A3222" s="43">
        <v>38460</v>
      </c>
      <c r="B3222" s="44">
        <v>6.5000000000000002E-2</v>
      </c>
    </row>
    <row r="3223" spans="1:2" ht="16.149999999999999" customHeight="1" x14ac:dyDescent="0.25">
      <c r="A3223" s="41">
        <v>38457</v>
      </c>
      <c r="B3223" s="42">
        <v>6.5000000000000002E-2</v>
      </c>
    </row>
    <row r="3224" spans="1:2" ht="16.149999999999999" customHeight="1" x14ac:dyDescent="0.25">
      <c r="A3224" s="43">
        <v>38456</v>
      </c>
      <c r="B3224" s="44">
        <v>6.5000000000000002E-2</v>
      </c>
    </row>
    <row r="3225" spans="1:2" ht="16.149999999999999" customHeight="1" x14ac:dyDescent="0.25">
      <c r="A3225" s="41">
        <v>38455</v>
      </c>
      <c r="B3225" s="42">
        <v>6.5000000000000002E-2</v>
      </c>
    </row>
    <row r="3226" spans="1:2" ht="16.149999999999999" customHeight="1" x14ac:dyDescent="0.25">
      <c r="A3226" s="43">
        <v>38454</v>
      </c>
      <c r="B3226" s="44">
        <v>6.5000000000000002E-2</v>
      </c>
    </row>
    <row r="3227" spans="1:2" ht="16.149999999999999" customHeight="1" x14ac:dyDescent="0.25">
      <c r="A3227" s="41">
        <v>38453</v>
      </c>
      <c r="B3227" s="42">
        <v>6.5000000000000002E-2</v>
      </c>
    </row>
    <row r="3228" spans="1:2" ht="16.149999999999999" customHeight="1" x14ac:dyDescent="0.25">
      <c r="A3228" s="43">
        <v>38450</v>
      </c>
      <c r="B3228" s="44">
        <v>6.5000000000000002E-2</v>
      </c>
    </row>
    <row r="3229" spans="1:2" ht="16.149999999999999" customHeight="1" x14ac:dyDescent="0.25">
      <c r="A3229" s="41">
        <v>38449</v>
      </c>
      <c r="B3229" s="42">
        <v>6.5000000000000002E-2</v>
      </c>
    </row>
    <row r="3230" spans="1:2" ht="16.149999999999999" customHeight="1" x14ac:dyDescent="0.25">
      <c r="A3230" s="43">
        <v>38448</v>
      </c>
      <c r="B3230" s="44">
        <v>6.5000000000000002E-2</v>
      </c>
    </row>
    <row r="3231" spans="1:2" ht="16.149999999999999" customHeight="1" x14ac:dyDescent="0.25">
      <c r="A3231" s="41">
        <v>38447</v>
      </c>
      <c r="B3231" s="42">
        <v>6.5000000000000002E-2</v>
      </c>
    </row>
    <row r="3232" spans="1:2" ht="16.149999999999999" customHeight="1" x14ac:dyDescent="0.25">
      <c r="A3232" s="43">
        <v>38446</v>
      </c>
      <c r="B3232" s="44">
        <v>6.5000000000000002E-2</v>
      </c>
    </row>
    <row r="3233" spans="1:2" ht="16.149999999999999" customHeight="1" x14ac:dyDescent="0.25">
      <c r="A3233" s="41">
        <v>38443</v>
      </c>
      <c r="B3233" s="42">
        <v>6.5000000000000002E-2</v>
      </c>
    </row>
    <row r="3234" spans="1:2" ht="16.149999999999999" customHeight="1" x14ac:dyDescent="0.25">
      <c r="A3234" s="43">
        <v>38442</v>
      </c>
      <c r="B3234" s="44">
        <v>6.5000000000000002E-2</v>
      </c>
    </row>
    <row r="3235" spans="1:2" ht="16.149999999999999" customHeight="1" x14ac:dyDescent="0.25">
      <c r="A3235" s="41">
        <v>38441</v>
      </c>
      <c r="B3235" s="42">
        <v>6.5000000000000002E-2</v>
      </c>
    </row>
    <row r="3236" spans="1:2" ht="16.149999999999999" customHeight="1" x14ac:dyDescent="0.25">
      <c r="A3236" s="43">
        <v>38440</v>
      </c>
      <c r="B3236" s="44">
        <v>6.5000000000000002E-2</v>
      </c>
    </row>
    <row r="3237" spans="1:2" ht="16.149999999999999" customHeight="1" x14ac:dyDescent="0.25">
      <c r="A3237" s="41">
        <v>38439</v>
      </c>
      <c r="B3237" s="42">
        <v>6.5000000000000002E-2</v>
      </c>
    </row>
    <row r="3238" spans="1:2" ht="16.149999999999999" customHeight="1" x14ac:dyDescent="0.25">
      <c r="A3238" s="43">
        <v>38434</v>
      </c>
      <c r="B3238" s="44">
        <v>6.5000000000000002E-2</v>
      </c>
    </row>
    <row r="3239" spans="1:2" ht="16.149999999999999" customHeight="1" x14ac:dyDescent="0.25">
      <c r="A3239" s="41">
        <v>38433</v>
      </c>
      <c r="B3239" s="42">
        <v>6.5000000000000002E-2</v>
      </c>
    </row>
    <row r="3240" spans="1:2" ht="16.149999999999999" customHeight="1" x14ac:dyDescent="0.25">
      <c r="A3240" s="43">
        <v>38429</v>
      </c>
      <c r="B3240" s="44">
        <v>6.5000000000000002E-2</v>
      </c>
    </row>
    <row r="3241" spans="1:2" ht="16.149999999999999" customHeight="1" x14ac:dyDescent="0.25">
      <c r="A3241" s="41">
        <v>38428</v>
      </c>
      <c r="B3241" s="42">
        <v>6.5000000000000002E-2</v>
      </c>
    </row>
    <row r="3242" spans="1:2" ht="16.149999999999999" customHeight="1" x14ac:dyDescent="0.25">
      <c r="A3242" s="43">
        <v>38427</v>
      </c>
      <c r="B3242" s="44">
        <v>6.5000000000000002E-2</v>
      </c>
    </row>
    <row r="3243" spans="1:2" ht="16.149999999999999" customHeight="1" x14ac:dyDescent="0.25">
      <c r="A3243" s="41">
        <v>38426</v>
      </c>
      <c r="B3243" s="42">
        <v>6.5000000000000002E-2</v>
      </c>
    </row>
    <row r="3244" spans="1:2" ht="16.149999999999999" customHeight="1" x14ac:dyDescent="0.25">
      <c r="A3244" s="43">
        <v>38425</v>
      </c>
      <c r="B3244" s="44">
        <v>6.5000000000000002E-2</v>
      </c>
    </row>
    <row r="3245" spans="1:2" ht="16.149999999999999" customHeight="1" x14ac:dyDescent="0.25">
      <c r="A3245" s="41">
        <v>38422</v>
      </c>
      <c r="B3245" s="42">
        <v>6.5000000000000002E-2</v>
      </c>
    </row>
    <row r="3246" spans="1:2" ht="16.149999999999999" customHeight="1" x14ac:dyDescent="0.25">
      <c r="A3246" s="43">
        <v>38421</v>
      </c>
      <c r="B3246" s="44">
        <v>6.5000000000000002E-2</v>
      </c>
    </row>
    <row r="3247" spans="1:2" ht="16.149999999999999" customHeight="1" x14ac:dyDescent="0.25">
      <c r="A3247" s="41">
        <v>38420</v>
      </c>
      <c r="B3247" s="42">
        <v>6.5000000000000002E-2</v>
      </c>
    </row>
    <row r="3248" spans="1:2" ht="16.149999999999999" customHeight="1" x14ac:dyDescent="0.25">
      <c r="A3248" s="43">
        <v>38419</v>
      </c>
      <c r="B3248" s="44">
        <v>6.5000000000000002E-2</v>
      </c>
    </row>
    <row r="3249" spans="1:2" ht="16.149999999999999" customHeight="1" x14ac:dyDescent="0.25">
      <c r="A3249" s="41">
        <v>38418</v>
      </c>
      <c r="B3249" s="42">
        <v>6.5000000000000002E-2</v>
      </c>
    </row>
    <row r="3250" spans="1:2" ht="16.149999999999999" customHeight="1" x14ac:dyDescent="0.25">
      <c r="A3250" s="43">
        <v>38415</v>
      </c>
      <c r="B3250" s="44">
        <v>6.5000000000000002E-2</v>
      </c>
    </row>
    <row r="3251" spans="1:2" ht="16.149999999999999" customHeight="1" x14ac:dyDescent="0.25">
      <c r="A3251" s="41">
        <v>38414</v>
      </c>
      <c r="B3251" s="42">
        <v>6.5000000000000002E-2</v>
      </c>
    </row>
    <row r="3252" spans="1:2" ht="16.149999999999999" customHeight="1" x14ac:dyDescent="0.25">
      <c r="A3252" s="43">
        <v>38413</v>
      </c>
      <c r="B3252" s="44">
        <v>6.5000000000000002E-2</v>
      </c>
    </row>
    <row r="3253" spans="1:2" ht="16.149999999999999" customHeight="1" x14ac:dyDescent="0.25">
      <c r="A3253" s="41">
        <v>38412</v>
      </c>
      <c r="B3253" s="42">
        <v>6.5000000000000002E-2</v>
      </c>
    </row>
    <row r="3254" spans="1:2" ht="16.149999999999999" customHeight="1" x14ac:dyDescent="0.25">
      <c r="A3254" s="43">
        <v>38411</v>
      </c>
      <c r="B3254" s="44">
        <v>6.5000000000000002E-2</v>
      </c>
    </row>
    <row r="3255" spans="1:2" ht="16.149999999999999" customHeight="1" x14ac:dyDescent="0.25">
      <c r="A3255" s="41">
        <v>38408</v>
      </c>
      <c r="B3255" s="42">
        <v>6.5000000000000002E-2</v>
      </c>
    </row>
    <row r="3256" spans="1:2" ht="16.149999999999999" customHeight="1" x14ac:dyDescent="0.25">
      <c r="A3256" s="43">
        <v>38407</v>
      </c>
      <c r="B3256" s="44">
        <v>6.5000000000000002E-2</v>
      </c>
    </row>
    <row r="3257" spans="1:2" ht="16.149999999999999" customHeight="1" x14ac:dyDescent="0.25">
      <c r="A3257" s="41">
        <v>38406</v>
      </c>
      <c r="B3257" s="42">
        <v>6.5000000000000002E-2</v>
      </c>
    </row>
    <row r="3258" spans="1:2" ht="16.149999999999999" customHeight="1" x14ac:dyDescent="0.25">
      <c r="A3258" s="43">
        <v>38405</v>
      </c>
      <c r="B3258" s="44">
        <v>6.5000000000000002E-2</v>
      </c>
    </row>
    <row r="3259" spans="1:2" ht="16.149999999999999" customHeight="1" x14ac:dyDescent="0.25">
      <c r="A3259" s="41">
        <v>38404</v>
      </c>
      <c r="B3259" s="42">
        <v>6.5000000000000002E-2</v>
      </c>
    </row>
    <row r="3260" spans="1:2" ht="16.149999999999999" customHeight="1" x14ac:dyDescent="0.25">
      <c r="A3260" s="43">
        <v>38401</v>
      </c>
      <c r="B3260" s="44">
        <v>6.5000000000000002E-2</v>
      </c>
    </row>
    <row r="3261" spans="1:2" ht="16.149999999999999" customHeight="1" x14ac:dyDescent="0.25">
      <c r="A3261" s="41">
        <v>38400</v>
      </c>
      <c r="B3261" s="42">
        <v>6.5000000000000002E-2</v>
      </c>
    </row>
    <row r="3262" spans="1:2" ht="16.149999999999999" customHeight="1" x14ac:dyDescent="0.25">
      <c r="A3262" s="43">
        <v>38399</v>
      </c>
      <c r="B3262" s="44">
        <v>6.5000000000000002E-2</v>
      </c>
    </row>
    <row r="3263" spans="1:2" ht="16.149999999999999" customHeight="1" x14ac:dyDescent="0.25">
      <c r="A3263" s="41">
        <v>38398</v>
      </c>
      <c r="B3263" s="42">
        <v>6.5000000000000002E-2</v>
      </c>
    </row>
    <row r="3264" spans="1:2" ht="16.149999999999999" customHeight="1" x14ac:dyDescent="0.25">
      <c r="A3264" s="43">
        <v>38397</v>
      </c>
      <c r="B3264" s="44">
        <v>6.5000000000000002E-2</v>
      </c>
    </row>
    <row r="3265" spans="1:2" ht="16.149999999999999" customHeight="1" x14ac:dyDescent="0.25">
      <c r="A3265" s="41">
        <v>38394</v>
      </c>
      <c r="B3265" s="42">
        <v>6.5000000000000002E-2</v>
      </c>
    </row>
    <row r="3266" spans="1:2" ht="16.149999999999999" customHeight="1" x14ac:dyDescent="0.25">
      <c r="A3266" s="43">
        <v>38393</v>
      </c>
      <c r="B3266" s="44">
        <v>6.5000000000000002E-2</v>
      </c>
    </row>
    <row r="3267" spans="1:2" ht="16.149999999999999" customHeight="1" x14ac:dyDescent="0.25">
      <c r="A3267" s="41">
        <v>38392</v>
      </c>
      <c r="B3267" s="42">
        <v>6.5000000000000002E-2</v>
      </c>
    </row>
    <row r="3268" spans="1:2" ht="16.149999999999999" customHeight="1" x14ac:dyDescent="0.25">
      <c r="A3268" s="43">
        <v>38391</v>
      </c>
      <c r="B3268" s="44">
        <v>6.5000000000000002E-2</v>
      </c>
    </row>
    <row r="3269" spans="1:2" ht="16.149999999999999" customHeight="1" x14ac:dyDescent="0.25">
      <c r="A3269" s="41">
        <v>38390</v>
      </c>
      <c r="B3269" s="42">
        <v>6.5000000000000002E-2</v>
      </c>
    </row>
    <row r="3270" spans="1:2" ht="16.149999999999999" customHeight="1" x14ac:dyDescent="0.25">
      <c r="A3270" s="43">
        <v>38387</v>
      </c>
      <c r="B3270" s="44">
        <v>6.5000000000000002E-2</v>
      </c>
    </row>
    <row r="3271" spans="1:2" ht="16.149999999999999" customHeight="1" x14ac:dyDescent="0.25">
      <c r="A3271" s="41">
        <v>38386</v>
      </c>
      <c r="B3271" s="42">
        <v>6.5000000000000002E-2</v>
      </c>
    </row>
    <row r="3272" spans="1:2" ht="16.149999999999999" customHeight="1" x14ac:dyDescent="0.25">
      <c r="A3272" s="43">
        <v>38385</v>
      </c>
      <c r="B3272" s="44">
        <v>6.5000000000000002E-2</v>
      </c>
    </row>
    <row r="3273" spans="1:2" ht="16.149999999999999" customHeight="1" x14ac:dyDescent="0.25">
      <c r="A3273" s="41">
        <v>38384</v>
      </c>
      <c r="B3273" s="42">
        <v>6.5000000000000002E-2</v>
      </c>
    </row>
    <row r="3274" spans="1:2" ht="16.149999999999999" customHeight="1" x14ac:dyDescent="0.25">
      <c r="A3274" s="43">
        <v>38383</v>
      </c>
      <c r="B3274" s="44">
        <v>6.5000000000000002E-2</v>
      </c>
    </row>
    <row r="3275" spans="1:2" ht="16.149999999999999" customHeight="1" x14ac:dyDescent="0.25">
      <c r="A3275" s="41">
        <v>38380</v>
      </c>
      <c r="B3275" s="42">
        <v>6.5000000000000002E-2</v>
      </c>
    </row>
    <row r="3276" spans="1:2" ht="16.149999999999999" customHeight="1" x14ac:dyDescent="0.25">
      <c r="A3276" s="43">
        <v>38379</v>
      </c>
      <c r="B3276" s="44">
        <v>6.5000000000000002E-2</v>
      </c>
    </row>
    <row r="3277" spans="1:2" ht="16.149999999999999" customHeight="1" x14ac:dyDescent="0.25">
      <c r="A3277" s="41">
        <v>38378</v>
      </c>
      <c r="B3277" s="42">
        <v>6.5000000000000002E-2</v>
      </c>
    </row>
    <row r="3278" spans="1:2" ht="16.149999999999999" customHeight="1" x14ac:dyDescent="0.25">
      <c r="A3278" s="43">
        <v>38377</v>
      </c>
      <c r="B3278" s="44">
        <v>6.5000000000000002E-2</v>
      </c>
    </row>
    <row r="3279" spans="1:2" ht="16.149999999999999" customHeight="1" x14ac:dyDescent="0.25">
      <c r="A3279" s="41">
        <v>38376</v>
      </c>
      <c r="B3279" s="42">
        <v>6.5000000000000002E-2</v>
      </c>
    </row>
    <row r="3280" spans="1:2" ht="16.149999999999999" customHeight="1" x14ac:dyDescent="0.25">
      <c r="A3280" s="43">
        <v>38373</v>
      </c>
      <c r="B3280" s="44">
        <v>6.5000000000000002E-2</v>
      </c>
    </row>
    <row r="3281" spans="1:2" ht="16.149999999999999" customHeight="1" x14ac:dyDescent="0.25">
      <c r="A3281" s="41">
        <v>38372</v>
      </c>
      <c r="B3281" s="42">
        <v>6.5000000000000002E-2</v>
      </c>
    </row>
    <row r="3282" spans="1:2" ht="16.149999999999999" customHeight="1" x14ac:dyDescent="0.25">
      <c r="A3282" s="43">
        <v>38371</v>
      </c>
      <c r="B3282" s="44">
        <v>6.5000000000000002E-2</v>
      </c>
    </row>
    <row r="3283" spans="1:2" ht="16.149999999999999" customHeight="1" x14ac:dyDescent="0.25">
      <c r="A3283" s="41">
        <v>38370</v>
      </c>
      <c r="B3283" s="42">
        <v>6.5000000000000002E-2</v>
      </c>
    </row>
    <row r="3284" spans="1:2" ht="16.149999999999999" customHeight="1" x14ac:dyDescent="0.25">
      <c r="A3284" s="43">
        <v>38369</v>
      </c>
      <c r="B3284" s="44">
        <v>6.5000000000000002E-2</v>
      </c>
    </row>
    <row r="3285" spans="1:2" ht="16.149999999999999" customHeight="1" x14ac:dyDescent="0.25">
      <c r="A3285" s="41">
        <v>38366</v>
      </c>
      <c r="B3285" s="42">
        <v>6.5000000000000002E-2</v>
      </c>
    </row>
    <row r="3286" spans="1:2" ht="16.149999999999999" customHeight="1" x14ac:dyDescent="0.25">
      <c r="A3286" s="43">
        <v>38365</v>
      </c>
      <c r="B3286" s="44">
        <v>6.5000000000000002E-2</v>
      </c>
    </row>
    <row r="3287" spans="1:2" ht="16.149999999999999" customHeight="1" x14ac:dyDescent="0.25">
      <c r="A3287" s="41">
        <v>38364</v>
      </c>
      <c r="B3287" s="42">
        <v>6.5000000000000002E-2</v>
      </c>
    </row>
    <row r="3288" spans="1:2" ht="16.149999999999999" customHeight="1" x14ac:dyDescent="0.25">
      <c r="A3288" s="43">
        <v>38363</v>
      </c>
      <c r="B3288" s="44">
        <v>6.5000000000000002E-2</v>
      </c>
    </row>
    <row r="3289" spans="1:2" ht="16.149999999999999" customHeight="1" x14ac:dyDescent="0.25">
      <c r="A3289" s="41">
        <v>38359</v>
      </c>
      <c r="B3289" s="42">
        <v>6.5000000000000002E-2</v>
      </c>
    </row>
    <row r="3290" spans="1:2" ht="16.149999999999999" customHeight="1" x14ac:dyDescent="0.25">
      <c r="A3290" s="43">
        <v>38358</v>
      </c>
      <c r="B3290" s="44">
        <v>6.5000000000000002E-2</v>
      </c>
    </row>
    <row r="3291" spans="1:2" ht="16.149999999999999" customHeight="1" x14ac:dyDescent="0.25">
      <c r="A3291" s="41">
        <v>38357</v>
      </c>
      <c r="B3291" s="42">
        <v>6.5000000000000002E-2</v>
      </c>
    </row>
    <row r="3292" spans="1:2" ht="16.149999999999999" customHeight="1" x14ac:dyDescent="0.25">
      <c r="A3292" s="43">
        <v>38356</v>
      </c>
      <c r="B3292" s="44">
        <v>6.5000000000000002E-2</v>
      </c>
    </row>
    <row r="3293" spans="1:2" ht="16.149999999999999" customHeight="1" x14ac:dyDescent="0.25">
      <c r="A3293" s="41">
        <v>38355</v>
      </c>
      <c r="B3293" s="42">
        <v>6.5000000000000002E-2</v>
      </c>
    </row>
    <row r="3294" spans="1:2" ht="16.149999999999999" customHeight="1" x14ac:dyDescent="0.25">
      <c r="A3294" s="43">
        <v>38351</v>
      </c>
      <c r="B3294" s="44">
        <v>6.5000000000000002E-2</v>
      </c>
    </row>
    <row r="3295" spans="1:2" ht="16.149999999999999" customHeight="1" x14ac:dyDescent="0.25">
      <c r="A3295" s="41">
        <v>38350</v>
      </c>
      <c r="B3295" s="42">
        <v>6.5000000000000002E-2</v>
      </c>
    </row>
    <row r="3296" spans="1:2" ht="16.149999999999999" customHeight="1" x14ac:dyDescent="0.25">
      <c r="A3296" s="43">
        <v>38349</v>
      </c>
      <c r="B3296" s="44">
        <v>6.5000000000000002E-2</v>
      </c>
    </row>
    <row r="3297" spans="1:2" ht="16.149999999999999" customHeight="1" x14ac:dyDescent="0.25">
      <c r="A3297" s="41">
        <v>38348</v>
      </c>
      <c r="B3297" s="42">
        <v>6.5000000000000002E-2</v>
      </c>
    </row>
    <row r="3298" spans="1:2" ht="16.149999999999999" customHeight="1" x14ac:dyDescent="0.25">
      <c r="A3298" s="43">
        <v>38345</v>
      </c>
      <c r="B3298" s="44">
        <v>6.5000000000000002E-2</v>
      </c>
    </row>
    <row r="3299" spans="1:2" ht="16.149999999999999" customHeight="1" x14ac:dyDescent="0.25">
      <c r="A3299" s="41">
        <v>38344</v>
      </c>
      <c r="B3299" s="42">
        <v>6.5000000000000002E-2</v>
      </c>
    </row>
    <row r="3300" spans="1:2" ht="16.149999999999999" customHeight="1" x14ac:dyDescent="0.25">
      <c r="A3300" s="43">
        <v>38343</v>
      </c>
      <c r="B3300" s="44">
        <v>6.5000000000000002E-2</v>
      </c>
    </row>
    <row r="3301" spans="1:2" ht="16.149999999999999" customHeight="1" x14ac:dyDescent="0.25">
      <c r="A3301" s="41">
        <v>38342</v>
      </c>
      <c r="B3301" s="42">
        <v>6.5000000000000002E-2</v>
      </c>
    </row>
    <row r="3302" spans="1:2" ht="16.149999999999999" customHeight="1" x14ac:dyDescent="0.25">
      <c r="A3302" s="43">
        <v>38341</v>
      </c>
      <c r="B3302" s="44">
        <v>6.5000000000000002E-2</v>
      </c>
    </row>
    <row r="3303" spans="1:2" ht="16.149999999999999" customHeight="1" x14ac:dyDescent="0.25">
      <c r="A3303" s="41">
        <v>38338</v>
      </c>
      <c r="B3303" s="42">
        <v>6.7500000000000004E-2</v>
      </c>
    </row>
    <row r="3304" spans="1:2" ht="16.149999999999999" customHeight="1" x14ac:dyDescent="0.25">
      <c r="A3304" s="43">
        <v>38337</v>
      </c>
      <c r="B3304" s="44">
        <v>6.7500000000000004E-2</v>
      </c>
    </row>
    <row r="3305" spans="1:2" ht="16.149999999999999" customHeight="1" x14ac:dyDescent="0.25">
      <c r="A3305" s="41">
        <v>38336</v>
      </c>
      <c r="B3305" s="42">
        <v>6.7500000000000004E-2</v>
      </c>
    </row>
    <row r="3306" spans="1:2" ht="16.149999999999999" customHeight="1" x14ac:dyDescent="0.25">
      <c r="A3306" s="43">
        <v>38335</v>
      </c>
      <c r="B3306" s="44">
        <v>6.7500000000000004E-2</v>
      </c>
    </row>
    <row r="3307" spans="1:2" ht="16.149999999999999" customHeight="1" x14ac:dyDescent="0.25">
      <c r="A3307" s="41">
        <v>38334</v>
      </c>
      <c r="B3307" s="42">
        <v>6.7500000000000004E-2</v>
      </c>
    </row>
    <row r="3308" spans="1:2" ht="16.149999999999999" customHeight="1" x14ac:dyDescent="0.25">
      <c r="A3308" s="43">
        <v>38331</v>
      </c>
      <c r="B3308" s="44">
        <v>6.7500000000000004E-2</v>
      </c>
    </row>
    <row r="3309" spans="1:2" ht="16.149999999999999" customHeight="1" x14ac:dyDescent="0.25">
      <c r="A3309" s="41">
        <v>38330</v>
      </c>
      <c r="B3309" s="42">
        <v>6.7500000000000004E-2</v>
      </c>
    </row>
    <row r="3310" spans="1:2" ht="16.149999999999999" customHeight="1" x14ac:dyDescent="0.25">
      <c r="A3310" s="43">
        <v>38328</v>
      </c>
      <c r="B3310" s="44">
        <v>6.7500000000000004E-2</v>
      </c>
    </row>
    <row r="3311" spans="1:2" ht="16.149999999999999" customHeight="1" x14ac:dyDescent="0.25">
      <c r="A3311" s="41">
        <v>38327</v>
      </c>
      <c r="B3311" s="42">
        <v>6.7500000000000004E-2</v>
      </c>
    </row>
    <row r="3312" spans="1:2" ht="16.149999999999999" customHeight="1" x14ac:dyDescent="0.25">
      <c r="A3312" s="43">
        <v>38324</v>
      </c>
      <c r="B3312" s="44">
        <v>6.7500000000000004E-2</v>
      </c>
    </row>
    <row r="3313" spans="1:2" ht="16.149999999999999" customHeight="1" x14ac:dyDescent="0.25">
      <c r="A3313" s="41">
        <v>38323</v>
      </c>
      <c r="B3313" s="42">
        <v>6.7500000000000004E-2</v>
      </c>
    </row>
    <row r="3314" spans="1:2" ht="16.149999999999999" customHeight="1" x14ac:dyDescent="0.25">
      <c r="A3314" s="43">
        <v>38322</v>
      </c>
      <c r="B3314" s="44">
        <v>6.7500000000000004E-2</v>
      </c>
    </row>
    <row r="3315" spans="1:2" ht="16.149999999999999" customHeight="1" x14ac:dyDescent="0.25">
      <c r="A3315" s="41">
        <v>38321</v>
      </c>
      <c r="B3315" s="42">
        <v>6.7500000000000004E-2</v>
      </c>
    </row>
    <row r="3316" spans="1:2" ht="16.149999999999999" customHeight="1" x14ac:dyDescent="0.25">
      <c r="A3316" s="43">
        <v>38320</v>
      </c>
      <c r="B3316" s="44">
        <v>6.7500000000000004E-2</v>
      </c>
    </row>
    <row r="3317" spans="1:2" ht="16.149999999999999" customHeight="1" x14ac:dyDescent="0.25">
      <c r="A3317" s="41">
        <v>38317</v>
      </c>
      <c r="B3317" s="42">
        <v>6.7500000000000004E-2</v>
      </c>
    </row>
    <row r="3318" spans="1:2" ht="16.149999999999999" customHeight="1" x14ac:dyDescent="0.25">
      <c r="A3318" s="43">
        <v>38316</v>
      </c>
      <c r="B3318" s="44">
        <v>6.7500000000000004E-2</v>
      </c>
    </row>
    <row r="3319" spans="1:2" ht="16.149999999999999" customHeight="1" x14ac:dyDescent="0.25">
      <c r="A3319" s="41">
        <v>38315</v>
      </c>
      <c r="B3319" s="42">
        <v>6.7500000000000004E-2</v>
      </c>
    </row>
    <row r="3320" spans="1:2" ht="16.149999999999999" customHeight="1" x14ac:dyDescent="0.25">
      <c r="A3320" s="43">
        <v>38314</v>
      </c>
      <c r="B3320" s="44">
        <v>6.7500000000000004E-2</v>
      </c>
    </row>
    <row r="3321" spans="1:2" ht="16.149999999999999" customHeight="1" x14ac:dyDescent="0.25">
      <c r="A3321" s="41">
        <v>38313</v>
      </c>
      <c r="B3321" s="42">
        <v>6.7500000000000004E-2</v>
      </c>
    </row>
    <row r="3322" spans="1:2" ht="16.149999999999999" customHeight="1" x14ac:dyDescent="0.25">
      <c r="A3322" s="43">
        <v>38310</v>
      </c>
      <c r="B3322" s="44">
        <v>6.7500000000000004E-2</v>
      </c>
    </row>
    <row r="3323" spans="1:2" ht="16.149999999999999" customHeight="1" x14ac:dyDescent="0.25">
      <c r="A3323" s="41">
        <v>38309</v>
      </c>
      <c r="B3323" s="42">
        <v>6.7500000000000004E-2</v>
      </c>
    </row>
    <row r="3324" spans="1:2" ht="16.149999999999999" customHeight="1" x14ac:dyDescent="0.25">
      <c r="A3324" s="43">
        <v>38308</v>
      </c>
      <c r="B3324" s="44">
        <v>6.7500000000000004E-2</v>
      </c>
    </row>
    <row r="3325" spans="1:2" ht="16.149999999999999" customHeight="1" x14ac:dyDescent="0.25">
      <c r="A3325" s="41">
        <v>38307</v>
      </c>
      <c r="B3325" s="42">
        <v>6.7500000000000004E-2</v>
      </c>
    </row>
    <row r="3326" spans="1:2" ht="16.149999999999999" customHeight="1" x14ac:dyDescent="0.25">
      <c r="A3326" s="43">
        <v>38303</v>
      </c>
      <c r="B3326" s="44">
        <v>6.7500000000000004E-2</v>
      </c>
    </row>
    <row r="3327" spans="1:2" ht="16.149999999999999" customHeight="1" x14ac:dyDescent="0.25">
      <c r="A3327" s="41">
        <v>38302</v>
      </c>
      <c r="B3327" s="42">
        <v>6.7500000000000004E-2</v>
      </c>
    </row>
    <row r="3328" spans="1:2" ht="16.149999999999999" customHeight="1" x14ac:dyDescent="0.25">
      <c r="A3328" s="43">
        <v>38301</v>
      </c>
      <c r="B3328" s="44">
        <v>6.7500000000000004E-2</v>
      </c>
    </row>
    <row r="3329" spans="1:2" ht="16.149999999999999" customHeight="1" x14ac:dyDescent="0.25">
      <c r="A3329" s="41">
        <v>38300</v>
      </c>
      <c r="B3329" s="42">
        <v>6.7500000000000004E-2</v>
      </c>
    </row>
    <row r="3330" spans="1:2" ht="16.149999999999999" customHeight="1" x14ac:dyDescent="0.25">
      <c r="A3330" s="43">
        <v>38299</v>
      </c>
      <c r="B3330" s="44">
        <v>6.7500000000000004E-2</v>
      </c>
    </row>
    <row r="3331" spans="1:2" ht="16.149999999999999" customHeight="1" x14ac:dyDescent="0.25">
      <c r="A3331" s="41">
        <v>38296</v>
      </c>
      <c r="B3331" s="42">
        <v>6.7500000000000004E-2</v>
      </c>
    </row>
    <row r="3332" spans="1:2" ht="16.149999999999999" customHeight="1" x14ac:dyDescent="0.25">
      <c r="A3332" s="43">
        <v>38295</v>
      </c>
      <c r="B3332" s="44">
        <v>6.7500000000000004E-2</v>
      </c>
    </row>
    <row r="3333" spans="1:2" ht="16.149999999999999" customHeight="1" x14ac:dyDescent="0.25">
      <c r="A3333" s="41">
        <v>38294</v>
      </c>
      <c r="B3333" s="42">
        <v>6.7500000000000004E-2</v>
      </c>
    </row>
    <row r="3334" spans="1:2" ht="16.149999999999999" customHeight="1" x14ac:dyDescent="0.25">
      <c r="A3334" s="43">
        <v>38293</v>
      </c>
      <c r="B3334" s="44">
        <v>6.7500000000000004E-2</v>
      </c>
    </row>
    <row r="3335" spans="1:2" ht="16.149999999999999" customHeight="1" x14ac:dyDescent="0.25">
      <c r="A3335" s="41">
        <v>38289</v>
      </c>
      <c r="B3335" s="42">
        <v>6.7500000000000004E-2</v>
      </c>
    </row>
    <row r="3336" spans="1:2" ht="16.149999999999999" customHeight="1" x14ac:dyDescent="0.25">
      <c r="A3336" s="43">
        <v>38288</v>
      </c>
      <c r="B3336" s="44">
        <v>6.7500000000000004E-2</v>
      </c>
    </row>
    <row r="3337" spans="1:2" ht="16.149999999999999" customHeight="1" x14ac:dyDescent="0.25">
      <c r="A3337" s="41">
        <v>38287</v>
      </c>
      <c r="B3337" s="42">
        <v>6.7500000000000004E-2</v>
      </c>
    </row>
    <row r="3338" spans="1:2" ht="16.149999999999999" customHeight="1" x14ac:dyDescent="0.25">
      <c r="A3338" s="43">
        <v>38286</v>
      </c>
      <c r="B3338" s="44">
        <v>6.7500000000000004E-2</v>
      </c>
    </row>
    <row r="3339" spans="1:2" ht="16.149999999999999" customHeight="1" x14ac:dyDescent="0.25">
      <c r="A3339" s="41">
        <v>38285</v>
      </c>
      <c r="B3339" s="42">
        <v>6.7500000000000004E-2</v>
      </c>
    </row>
    <row r="3340" spans="1:2" ht="16.149999999999999" customHeight="1" x14ac:dyDescent="0.25">
      <c r="A3340" s="43">
        <v>38282</v>
      </c>
      <c r="B3340" s="44">
        <v>6.7500000000000004E-2</v>
      </c>
    </row>
    <row r="3341" spans="1:2" ht="16.149999999999999" customHeight="1" x14ac:dyDescent="0.25">
      <c r="A3341" s="41">
        <v>38281</v>
      </c>
      <c r="B3341" s="42">
        <v>6.7500000000000004E-2</v>
      </c>
    </row>
    <row r="3342" spans="1:2" ht="16.149999999999999" customHeight="1" x14ac:dyDescent="0.25">
      <c r="A3342" s="43">
        <v>38280</v>
      </c>
      <c r="B3342" s="44">
        <v>6.7500000000000004E-2</v>
      </c>
    </row>
    <row r="3343" spans="1:2" ht="16.149999999999999" customHeight="1" x14ac:dyDescent="0.25">
      <c r="A3343" s="41">
        <v>38279</v>
      </c>
      <c r="B3343" s="42">
        <v>6.7500000000000004E-2</v>
      </c>
    </row>
    <row r="3344" spans="1:2" ht="16.149999999999999" customHeight="1" x14ac:dyDescent="0.25">
      <c r="A3344" s="43">
        <v>38275</v>
      </c>
      <c r="B3344" s="44">
        <v>6.7500000000000004E-2</v>
      </c>
    </row>
    <row r="3345" spans="1:2" ht="16.149999999999999" customHeight="1" x14ac:dyDescent="0.25">
      <c r="A3345" s="41">
        <v>38274</v>
      </c>
      <c r="B3345" s="42">
        <v>6.7500000000000004E-2</v>
      </c>
    </row>
    <row r="3346" spans="1:2" ht="16.149999999999999" customHeight="1" x14ac:dyDescent="0.25">
      <c r="A3346" s="43">
        <v>38273</v>
      </c>
      <c r="B3346" s="44">
        <v>6.7500000000000004E-2</v>
      </c>
    </row>
    <row r="3347" spans="1:2" ht="16.149999999999999" customHeight="1" x14ac:dyDescent="0.25">
      <c r="A3347" s="41">
        <v>38272</v>
      </c>
      <c r="B3347" s="42">
        <v>6.7500000000000004E-2</v>
      </c>
    </row>
    <row r="3348" spans="1:2" ht="16.149999999999999" customHeight="1" x14ac:dyDescent="0.25">
      <c r="A3348" s="43">
        <v>38271</v>
      </c>
      <c r="B3348" s="44">
        <v>6.7500000000000004E-2</v>
      </c>
    </row>
    <row r="3349" spans="1:2" ht="16.149999999999999" customHeight="1" x14ac:dyDescent="0.25">
      <c r="A3349" s="41">
        <v>38268</v>
      </c>
      <c r="B3349" s="42">
        <v>6.7500000000000004E-2</v>
      </c>
    </row>
    <row r="3350" spans="1:2" ht="16.149999999999999" customHeight="1" x14ac:dyDescent="0.25">
      <c r="A3350" s="43">
        <v>38267</v>
      </c>
      <c r="B3350" s="44">
        <v>6.7500000000000004E-2</v>
      </c>
    </row>
    <row r="3351" spans="1:2" ht="16.149999999999999" customHeight="1" x14ac:dyDescent="0.25">
      <c r="A3351" s="41">
        <v>38266</v>
      </c>
      <c r="B3351" s="42">
        <v>6.7500000000000004E-2</v>
      </c>
    </row>
    <row r="3352" spans="1:2" ht="16.149999999999999" customHeight="1" x14ac:dyDescent="0.25">
      <c r="A3352" s="43">
        <v>38265</v>
      </c>
      <c r="B3352" s="44">
        <v>6.7500000000000004E-2</v>
      </c>
    </row>
    <row r="3353" spans="1:2" ht="16.149999999999999" customHeight="1" x14ac:dyDescent="0.25">
      <c r="A3353" s="41">
        <v>38264</v>
      </c>
      <c r="B3353" s="42">
        <v>6.7500000000000004E-2</v>
      </c>
    </row>
    <row r="3354" spans="1:2" ht="16.149999999999999" customHeight="1" x14ac:dyDescent="0.25">
      <c r="A3354" s="43">
        <v>38261</v>
      </c>
      <c r="B3354" s="44">
        <v>6.7500000000000004E-2</v>
      </c>
    </row>
    <row r="3355" spans="1:2" ht="16.149999999999999" customHeight="1" x14ac:dyDescent="0.25">
      <c r="A3355" s="41">
        <v>38260</v>
      </c>
      <c r="B3355" s="42">
        <v>6.7500000000000004E-2</v>
      </c>
    </row>
    <row r="3356" spans="1:2" ht="16.149999999999999" customHeight="1" x14ac:dyDescent="0.25">
      <c r="A3356" s="43">
        <v>38259</v>
      </c>
      <c r="B3356" s="44">
        <v>6.7500000000000004E-2</v>
      </c>
    </row>
    <row r="3357" spans="1:2" ht="16.149999999999999" customHeight="1" x14ac:dyDescent="0.25">
      <c r="A3357" s="41">
        <v>38258</v>
      </c>
      <c r="B3357" s="42">
        <v>6.7500000000000004E-2</v>
      </c>
    </row>
    <row r="3358" spans="1:2" ht="16.149999999999999" customHeight="1" x14ac:dyDescent="0.25">
      <c r="A3358" s="43">
        <v>38257</v>
      </c>
      <c r="B3358" s="44">
        <v>6.7500000000000004E-2</v>
      </c>
    </row>
    <row r="3359" spans="1:2" ht="16.149999999999999" customHeight="1" x14ac:dyDescent="0.25">
      <c r="A3359" s="41">
        <v>38254</v>
      </c>
      <c r="B3359" s="42">
        <v>6.7500000000000004E-2</v>
      </c>
    </row>
    <row r="3360" spans="1:2" ht="16.149999999999999" customHeight="1" x14ac:dyDescent="0.25">
      <c r="A3360" s="43">
        <v>38253</v>
      </c>
      <c r="B3360" s="44">
        <v>6.7500000000000004E-2</v>
      </c>
    </row>
    <row r="3361" spans="1:2" ht="16.149999999999999" customHeight="1" x14ac:dyDescent="0.25">
      <c r="A3361" s="41">
        <v>38252</v>
      </c>
      <c r="B3361" s="42">
        <v>6.7500000000000004E-2</v>
      </c>
    </row>
    <row r="3362" spans="1:2" ht="16.149999999999999" customHeight="1" x14ac:dyDescent="0.25">
      <c r="A3362" s="43">
        <v>38251</v>
      </c>
      <c r="B3362" s="44">
        <v>6.7500000000000004E-2</v>
      </c>
    </row>
    <row r="3363" spans="1:2" ht="16.149999999999999" customHeight="1" x14ac:dyDescent="0.25">
      <c r="A3363" s="41">
        <v>38250</v>
      </c>
      <c r="B3363" s="42">
        <v>6.7500000000000004E-2</v>
      </c>
    </row>
    <row r="3364" spans="1:2" ht="16.149999999999999" customHeight="1" x14ac:dyDescent="0.25">
      <c r="A3364" s="43">
        <v>38247</v>
      </c>
      <c r="B3364" s="44">
        <v>6.7500000000000004E-2</v>
      </c>
    </row>
    <row r="3365" spans="1:2" ht="16.149999999999999" customHeight="1" x14ac:dyDescent="0.25">
      <c r="A3365" s="41">
        <v>38246</v>
      </c>
      <c r="B3365" s="42">
        <v>6.7500000000000004E-2</v>
      </c>
    </row>
    <row r="3366" spans="1:2" ht="16.149999999999999" customHeight="1" x14ac:dyDescent="0.25">
      <c r="A3366" s="43">
        <v>38245</v>
      </c>
      <c r="B3366" s="44">
        <v>6.7500000000000004E-2</v>
      </c>
    </row>
    <row r="3367" spans="1:2" ht="16.149999999999999" customHeight="1" x14ac:dyDescent="0.25">
      <c r="A3367" s="41">
        <v>38244</v>
      </c>
      <c r="B3367" s="42">
        <v>6.7500000000000004E-2</v>
      </c>
    </row>
    <row r="3368" spans="1:2" ht="16.149999999999999" customHeight="1" x14ac:dyDescent="0.25">
      <c r="A3368" s="43">
        <v>38243</v>
      </c>
      <c r="B3368" s="44">
        <v>6.7500000000000004E-2</v>
      </c>
    </row>
    <row r="3369" spans="1:2" ht="16.149999999999999" customHeight="1" x14ac:dyDescent="0.25">
      <c r="A3369" s="41">
        <v>38240</v>
      </c>
      <c r="B3369" s="42">
        <v>6.7500000000000004E-2</v>
      </c>
    </row>
    <row r="3370" spans="1:2" ht="16.149999999999999" customHeight="1" x14ac:dyDescent="0.25">
      <c r="A3370" s="43">
        <v>38239</v>
      </c>
      <c r="B3370" s="44">
        <v>6.7500000000000004E-2</v>
      </c>
    </row>
    <row r="3371" spans="1:2" ht="16.149999999999999" customHeight="1" x14ac:dyDescent="0.25">
      <c r="A3371" s="41">
        <v>38238</v>
      </c>
      <c r="B3371" s="42">
        <v>6.7500000000000004E-2</v>
      </c>
    </row>
    <row r="3372" spans="1:2" ht="16.149999999999999" customHeight="1" x14ac:dyDescent="0.25">
      <c r="A3372" s="43">
        <v>38237</v>
      </c>
      <c r="B3372" s="44">
        <v>6.7500000000000004E-2</v>
      </c>
    </row>
    <row r="3373" spans="1:2" ht="16.149999999999999" customHeight="1" x14ac:dyDescent="0.25">
      <c r="A3373" s="41">
        <v>38236</v>
      </c>
      <c r="B3373" s="42">
        <v>6.7500000000000004E-2</v>
      </c>
    </row>
    <row r="3374" spans="1:2" ht="16.149999999999999" customHeight="1" x14ac:dyDescent="0.25">
      <c r="A3374" s="43">
        <v>38233</v>
      </c>
      <c r="B3374" s="44">
        <v>6.7500000000000004E-2</v>
      </c>
    </row>
    <row r="3375" spans="1:2" ht="16.149999999999999" customHeight="1" x14ac:dyDescent="0.25">
      <c r="A3375" s="41">
        <v>38232</v>
      </c>
      <c r="B3375" s="42">
        <v>6.7500000000000004E-2</v>
      </c>
    </row>
    <row r="3376" spans="1:2" ht="16.149999999999999" customHeight="1" x14ac:dyDescent="0.25">
      <c r="A3376" s="43">
        <v>38231</v>
      </c>
      <c r="B3376" s="44">
        <v>6.7500000000000004E-2</v>
      </c>
    </row>
    <row r="3377" spans="1:2" ht="16.149999999999999" customHeight="1" x14ac:dyDescent="0.25">
      <c r="A3377" s="41">
        <v>38230</v>
      </c>
      <c r="B3377" s="42">
        <v>6.7500000000000004E-2</v>
      </c>
    </row>
    <row r="3378" spans="1:2" ht="16.149999999999999" customHeight="1" x14ac:dyDescent="0.25">
      <c r="A3378" s="43">
        <v>38229</v>
      </c>
      <c r="B3378" s="44">
        <v>6.7500000000000004E-2</v>
      </c>
    </row>
    <row r="3379" spans="1:2" ht="16.149999999999999" customHeight="1" x14ac:dyDescent="0.25">
      <c r="A3379" s="41">
        <v>38226</v>
      </c>
      <c r="B3379" s="42">
        <v>6.7500000000000004E-2</v>
      </c>
    </row>
    <row r="3380" spans="1:2" ht="16.149999999999999" customHeight="1" x14ac:dyDescent="0.25">
      <c r="A3380" s="43">
        <v>38225</v>
      </c>
      <c r="B3380" s="44">
        <v>6.7500000000000004E-2</v>
      </c>
    </row>
    <row r="3381" spans="1:2" ht="16.149999999999999" customHeight="1" x14ac:dyDescent="0.25">
      <c r="A3381" s="41">
        <v>38224</v>
      </c>
      <c r="B3381" s="42">
        <v>6.7500000000000004E-2</v>
      </c>
    </row>
    <row r="3382" spans="1:2" ht="16.149999999999999" customHeight="1" x14ac:dyDescent="0.25">
      <c r="A3382" s="43">
        <v>38223</v>
      </c>
      <c r="B3382" s="44">
        <v>6.7500000000000004E-2</v>
      </c>
    </row>
    <row r="3383" spans="1:2" ht="16.149999999999999" customHeight="1" x14ac:dyDescent="0.25">
      <c r="A3383" s="41">
        <v>38222</v>
      </c>
      <c r="B3383" s="42">
        <v>6.7500000000000004E-2</v>
      </c>
    </row>
    <row r="3384" spans="1:2" ht="16.149999999999999" customHeight="1" x14ac:dyDescent="0.25">
      <c r="A3384" s="43">
        <v>38219</v>
      </c>
      <c r="B3384" s="44">
        <v>6.7500000000000004E-2</v>
      </c>
    </row>
    <row r="3385" spans="1:2" ht="16.149999999999999" customHeight="1" x14ac:dyDescent="0.25">
      <c r="A3385" s="41">
        <v>38218</v>
      </c>
      <c r="B3385" s="42">
        <v>6.7500000000000004E-2</v>
      </c>
    </row>
    <row r="3386" spans="1:2" ht="16.149999999999999" customHeight="1" x14ac:dyDescent="0.25">
      <c r="A3386" s="43">
        <v>38217</v>
      </c>
      <c r="B3386" s="44">
        <v>6.7500000000000004E-2</v>
      </c>
    </row>
    <row r="3387" spans="1:2" ht="16.149999999999999" customHeight="1" x14ac:dyDescent="0.25">
      <c r="A3387" s="41">
        <v>38216</v>
      </c>
      <c r="B3387" s="42">
        <v>6.7500000000000004E-2</v>
      </c>
    </row>
    <row r="3388" spans="1:2" ht="16.149999999999999" customHeight="1" x14ac:dyDescent="0.25">
      <c r="A3388" s="43">
        <v>38212</v>
      </c>
      <c r="B3388" s="44">
        <v>6.7500000000000004E-2</v>
      </c>
    </row>
    <row r="3389" spans="1:2" ht="16.149999999999999" customHeight="1" x14ac:dyDescent="0.25">
      <c r="A3389" s="41">
        <v>38211</v>
      </c>
      <c r="B3389" s="42">
        <v>6.7500000000000004E-2</v>
      </c>
    </row>
    <row r="3390" spans="1:2" ht="16.149999999999999" customHeight="1" x14ac:dyDescent="0.25">
      <c r="A3390" s="43">
        <v>38210</v>
      </c>
      <c r="B3390" s="44">
        <v>6.7500000000000004E-2</v>
      </c>
    </row>
    <row r="3391" spans="1:2" ht="16.149999999999999" customHeight="1" x14ac:dyDescent="0.25">
      <c r="A3391" s="41">
        <v>38209</v>
      </c>
      <c r="B3391" s="42">
        <v>6.7500000000000004E-2</v>
      </c>
    </row>
    <row r="3392" spans="1:2" ht="16.149999999999999" customHeight="1" x14ac:dyDescent="0.25">
      <c r="A3392" s="43">
        <v>38208</v>
      </c>
      <c r="B3392" s="44">
        <v>6.7500000000000004E-2</v>
      </c>
    </row>
    <row r="3393" spans="1:2" ht="16.149999999999999" customHeight="1" x14ac:dyDescent="0.25">
      <c r="A3393" s="41">
        <v>38205</v>
      </c>
      <c r="B3393" s="42">
        <v>6.7500000000000004E-2</v>
      </c>
    </row>
    <row r="3394" spans="1:2" ht="16.149999999999999" customHeight="1" x14ac:dyDescent="0.25">
      <c r="A3394" s="43">
        <v>38204</v>
      </c>
      <c r="B3394" s="44">
        <v>6.7500000000000004E-2</v>
      </c>
    </row>
    <row r="3395" spans="1:2" ht="16.149999999999999" customHeight="1" x14ac:dyDescent="0.25">
      <c r="A3395" s="41">
        <v>38203</v>
      </c>
      <c r="B3395" s="42">
        <v>6.7500000000000004E-2</v>
      </c>
    </row>
    <row r="3396" spans="1:2" ht="16.149999999999999" customHeight="1" x14ac:dyDescent="0.25">
      <c r="A3396" s="43">
        <v>38202</v>
      </c>
      <c r="B3396" s="44">
        <v>6.7500000000000004E-2</v>
      </c>
    </row>
    <row r="3397" spans="1:2" ht="16.149999999999999" customHeight="1" x14ac:dyDescent="0.25">
      <c r="A3397" s="41">
        <v>38201</v>
      </c>
      <c r="B3397" s="42">
        <v>6.7500000000000004E-2</v>
      </c>
    </row>
    <row r="3398" spans="1:2" ht="16.149999999999999" customHeight="1" x14ac:dyDescent="0.25">
      <c r="A3398" s="43">
        <v>38198</v>
      </c>
      <c r="B3398" s="44">
        <v>6.7500000000000004E-2</v>
      </c>
    </row>
    <row r="3399" spans="1:2" ht="16.149999999999999" customHeight="1" x14ac:dyDescent="0.25">
      <c r="A3399" s="41">
        <v>38197</v>
      </c>
      <c r="B3399" s="42">
        <v>6.7500000000000004E-2</v>
      </c>
    </row>
    <row r="3400" spans="1:2" ht="16.149999999999999" customHeight="1" x14ac:dyDescent="0.25">
      <c r="A3400" s="43">
        <v>38196</v>
      </c>
      <c r="B3400" s="44">
        <v>6.7500000000000004E-2</v>
      </c>
    </row>
    <row r="3401" spans="1:2" ht="16.149999999999999" customHeight="1" x14ac:dyDescent="0.25">
      <c r="A3401" s="41">
        <v>38195</v>
      </c>
      <c r="B3401" s="42">
        <v>6.7500000000000004E-2</v>
      </c>
    </row>
    <row r="3402" spans="1:2" ht="16.149999999999999" customHeight="1" x14ac:dyDescent="0.25">
      <c r="A3402" s="43">
        <v>38194</v>
      </c>
      <c r="B3402" s="44">
        <v>6.7500000000000004E-2</v>
      </c>
    </row>
    <row r="3403" spans="1:2" ht="16.149999999999999" customHeight="1" x14ac:dyDescent="0.25">
      <c r="A3403" s="41">
        <v>38191</v>
      </c>
      <c r="B3403" s="42">
        <v>6.7500000000000004E-2</v>
      </c>
    </row>
    <row r="3404" spans="1:2" ht="16.149999999999999" customHeight="1" x14ac:dyDescent="0.25">
      <c r="A3404" s="43">
        <v>38190</v>
      </c>
      <c r="B3404" s="44">
        <v>6.7500000000000004E-2</v>
      </c>
    </row>
    <row r="3405" spans="1:2" ht="16.149999999999999" customHeight="1" x14ac:dyDescent="0.25">
      <c r="A3405" s="41">
        <v>38189</v>
      </c>
      <c r="B3405" s="42">
        <v>6.7500000000000004E-2</v>
      </c>
    </row>
    <row r="3406" spans="1:2" ht="16.149999999999999" customHeight="1" x14ac:dyDescent="0.25">
      <c r="A3406" s="43">
        <v>38187</v>
      </c>
      <c r="B3406" s="44">
        <v>6.7500000000000004E-2</v>
      </c>
    </row>
    <row r="3407" spans="1:2" ht="16.149999999999999" customHeight="1" x14ac:dyDescent="0.25">
      <c r="A3407" s="41">
        <v>38184</v>
      </c>
      <c r="B3407" s="42">
        <v>6.7500000000000004E-2</v>
      </c>
    </row>
    <row r="3408" spans="1:2" ht="16.149999999999999" customHeight="1" x14ac:dyDescent="0.25">
      <c r="A3408" s="43">
        <v>38183</v>
      </c>
      <c r="B3408" s="44">
        <v>6.7500000000000004E-2</v>
      </c>
    </row>
    <row r="3409" spans="1:2" ht="16.149999999999999" customHeight="1" x14ac:dyDescent="0.25">
      <c r="A3409" s="41">
        <v>38182</v>
      </c>
      <c r="B3409" s="42">
        <v>6.7500000000000004E-2</v>
      </c>
    </row>
    <row r="3410" spans="1:2" ht="16.149999999999999" customHeight="1" x14ac:dyDescent="0.25">
      <c r="A3410" s="43">
        <v>38181</v>
      </c>
      <c r="B3410" s="44">
        <v>6.7500000000000004E-2</v>
      </c>
    </row>
    <row r="3411" spans="1:2" ht="16.149999999999999" customHeight="1" x14ac:dyDescent="0.25">
      <c r="A3411" s="41">
        <v>38180</v>
      </c>
      <c r="B3411" s="42">
        <v>6.7500000000000004E-2</v>
      </c>
    </row>
    <row r="3412" spans="1:2" ht="16.149999999999999" customHeight="1" x14ac:dyDescent="0.25">
      <c r="A3412" s="43">
        <v>38177</v>
      </c>
      <c r="B3412" s="44">
        <v>6.7500000000000004E-2</v>
      </c>
    </row>
    <row r="3413" spans="1:2" ht="16.149999999999999" customHeight="1" x14ac:dyDescent="0.25">
      <c r="A3413" s="41">
        <v>38176</v>
      </c>
      <c r="B3413" s="42">
        <v>6.7500000000000004E-2</v>
      </c>
    </row>
    <row r="3414" spans="1:2" ht="16.149999999999999" customHeight="1" x14ac:dyDescent="0.25">
      <c r="A3414" s="43">
        <v>38175</v>
      </c>
      <c r="B3414" s="44">
        <v>6.7500000000000004E-2</v>
      </c>
    </row>
    <row r="3415" spans="1:2" ht="16.149999999999999" customHeight="1" x14ac:dyDescent="0.25">
      <c r="A3415" s="41">
        <v>38174</v>
      </c>
      <c r="B3415" s="42">
        <v>6.7500000000000004E-2</v>
      </c>
    </row>
    <row r="3416" spans="1:2" ht="16.149999999999999" customHeight="1" x14ac:dyDescent="0.25">
      <c r="A3416" s="43">
        <v>38170</v>
      </c>
      <c r="B3416" s="44">
        <v>6.7500000000000004E-2</v>
      </c>
    </row>
    <row r="3417" spans="1:2" ht="16.149999999999999" customHeight="1" x14ac:dyDescent="0.25">
      <c r="A3417" s="41">
        <v>38169</v>
      </c>
      <c r="B3417" s="42">
        <v>6.7500000000000004E-2</v>
      </c>
    </row>
    <row r="3418" spans="1:2" ht="16.149999999999999" customHeight="1" x14ac:dyDescent="0.25">
      <c r="A3418" s="43">
        <v>38168</v>
      </c>
      <c r="B3418" s="44">
        <v>6.7500000000000004E-2</v>
      </c>
    </row>
    <row r="3419" spans="1:2" ht="16.149999999999999" customHeight="1" x14ac:dyDescent="0.25">
      <c r="A3419" s="41">
        <v>38167</v>
      </c>
      <c r="B3419" s="42">
        <v>6.7500000000000004E-2</v>
      </c>
    </row>
    <row r="3420" spans="1:2" ht="16.149999999999999" customHeight="1" x14ac:dyDescent="0.25">
      <c r="A3420" s="43">
        <v>38166</v>
      </c>
      <c r="B3420" s="44">
        <v>6.7500000000000004E-2</v>
      </c>
    </row>
    <row r="3421" spans="1:2" ht="16.149999999999999" customHeight="1" x14ac:dyDescent="0.25">
      <c r="A3421" s="41">
        <v>38163</v>
      </c>
      <c r="B3421" s="42">
        <v>6.7500000000000004E-2</v>
      </c>
    </row>
    <row r="3422" spans="1:2" ht="16.149999999999999" customHeight="1" x14ac:dyDescent="0.25">
      <c r="A3422" s="43">
        <v>38162</v>
      </c>
      <c r="B3422" s="44">
        <v>6.7500000000000004E-2</v>
      </c>
    </row>
    <row r="3423" spans="1:2" ht="16.149999999999999" customHeight="1" x14ac:dyDescent="0.25">
      <c r="A3423" s="41">
        <v>38161</v>
      </c>
      <c r="B3423" s="42">
        <v>6.7500000000000004E-2</v>
      </c>
    </row>
    <row r="3424" spans="1:2" ht="16.149999999999999" customHeight="1" x14ac:dyDescent="0.25">
      <c r="A3424" s="43">
        <v>38160</v>
      </c>
      <c r="B3424" s="44">
        <v>6.7500000000000004E-2</v>
      </c>
    </row>
    <row r="3425" spans="1:2" ht="16.149999999999999" customHeight="1" x14ac:dyDescent="0.25">
      <c r="A3425" s="41">
        <v>38156</v>
      </c>
      <c r="B3425" s="42">
        <v>6.7500000000000004E-2</v>
      </c>
    </row>
    <row r="3426" spans="1:2" ht="16.149999999999999" customHeight="1" x14ac:dyDescent="0.25">
      <c r="A3426" s="43">
        <v>38155</v>
      </c>
      <c r="B3426" s="44">
        <v>6.7500000000000004E-2</v>
      </c>
    </row>
    <row r="3427" spans="1:2" ht="16.149999999999999" customHeight="1" x14ac:dyDescent="0.25">
      <c r="A3427" s="41">
        <v>38154</v>
      </c>
      <c r="B3427" s="42">
        <v>6.7500000000000004E-2</v>
      </c>
    </row>
    <row r="3428" spans="1:2" ht="16.149999999999999" customHeight="1" x14ac:dyDescent="0.25">
      <c r="A3428" s="43">
        <v>38153</v>
      </c>
      <c r="B3428" s="44">
        <v>6.7500000000000004E-2</v>
      </c>
    </row>
    <row r="3429" spans="1:2" ht="16.149999999999999" customHeight="1" x14ac:dyDescent="0.25">
      <c r="A3429" s="41">
        <v>38149</v>
      </c>
      <c r="B3429" s="42">
        <v>6.7500000000000004E-2</v>
      </c>
    </row>
    <row r="3430" spans="1:2" ht="16.149999999999999" customHeight="1" x14ac:dyDescent="0.25">
      <c r="A3430" s="43">
        <v>38148</v>
      </c>
      <c r="B3430" s="44">
        <v>6.7500000000000004E-2</v>
      </c>
    </row>
    <row r="3431" spans="1:2" ht="16.149999999999999" customHeight="1" x14ac:dyDescent="0.25">
      <c r="A3431" s="41">
        <v>38147</v>
      </c>
      <c r="B3431" s="42">
        <v>6.7500000000000004E-2</v>
      </c>
    </row>
    <row r="3432" spans="1:2" ht="16.149999999999999" customHeight="1" x14ac:dyDescent="0.25">
      <c r="A3432" s="43">
        <v>38146</v>
      </c>
      <c r="B3432" s="44">
        <v>6.7500000000000004E-2</v>
      </c>
    </row>
    <row r="3433" spans="1:2" ht="16.149999999999999" customHeight="1" x14ac:dyDescent="0.25">
      <c r="A3433" s="41">
        <v>38145</v>
      </c>
      <c r="B3433" s="42">
        <v>6.7500000000000004E-2</v>
      </c>
    </row>
    <row r="3434" spans="1:2" ht="16.149999999999999" customHeight="1" x14ac:dyDescent="0.25">
      <c r="A3434" s="43">
        <v>38142</v>
      </c>
      <c r="B3434" s="44">
        <v>6.7500000000000004E-2</v>
      </c>
    </row>
    <row r="3435" spans="1:2" ht="16.149999999999999" customHeight="1" x14ac:dyDescent="0.25">
      <c r="A3435" s="41">
        <v>38141</v>
      </c>
      <c r="B3435" s="42">
        <v>6.7500000000000004E-2</v>
      </c>
    </row>
    <row r="3436" spans="1:2" ht="16.149999999999999" customHeight="1" x14ac:dyDescent="0.25">
      <c r="A3436" s="43">
        <v>38140</v>
      </c>
      <c r="B3436" s="44">
        <v>6.7500000000000004E-2</v>
      </c>
    </row>
    <row r="3437" spans="1:2" ht="16.149999999999999" customHeight="1" x14ac:dyDescent="0.25">
      <c r="A3437" s="41">
        <v>38139</v>
      </c>
      <c r="B3437" s="42">
        <v>6.7500000000000004E-2</v>
      </c>
    </row>
    <row r="3438" spans="1:2" ht="16.149999999999999" customHeight="1" x14ac:dyDescent="0.25">
      <c r="A3438" s="43">
        <v>38138</v>
      </c>
      <c r="B3438" s="44">
        <v>6.7500000000000004E-2</v>
      </c>
    </row>
    <row r="3439" spans="1:2" ht="16.149999999999999" customHeight="1" x14ac:dyDescent="0.25">
      <c r="A3439" s="41">
        <v>38135</v>
      </c>
      <c r="B3439" s="42">
        <v>6.7500000000000004E-2</v>
      </c>
    </row>
    <row r="3440" spans="1:2" ht="16.149999999999999" customHeight="1" x14ac:dyDescent="0.25">
      <c r="A3440" s="43">
        <v>38134</v>
      </c>
      <c r="B3440" s="44">
        <v>6.7500000000000004E-2</v>
      </c>
    </row>
    <row r="3441" spans="1:2" ht="16.149999999999999" customHeight="1" x14ac:dyDescent="0.25">
      <c r="A3441" s="41">
        <v>38133</v>
      </c>
      <c r="B3441" s="42">
        <v>6.7500000000000004E-2</v>
      </c>
    </row>
    <row r="3442" spans="1:2" ht="16.149999999999999" customHeight="1" x14ac:dyDescent="0.25">
      <c r="A3442" s="43">
        <v>38132</v>
      </c>
      <c r="B3442" s="44">
        <v>6.7500000000000004E-2</v>
      </c>
    </row>
    <row r="3443" spans="1:2" ht="16.149999999999999" customHeight="1" x14ac:dyDescent="0.25">
      <c r="A3443" s="41">
        <v>38128</v>
      </c>
      <c r="B3443" s="42">
        <v>6.7500000000000004E-2</v>
      </c>
    </row>
    <row r="3444" spans="1:2" ht="16.149999999999999" customHeight="1" x14ac:dyDescent="0.25">
      <c r="A3444" s="43">
        <v>38127</v>
      </c>
      <c r="B3444" s="44">
        <v>6.7500000000000004E-2</v>
      </c>
    </row>
    <row r="3445" spans="1:2" ht="16.149999999999999" customHeight="1" x14ac:dyDescent="0.25">
      <c r="A3445" s="41">
        <v>38126</v>
      </c>
      <c r="B3445" s="42">
        <v>6.7500000000000004E-2</v>
      </c>
    </row>
    <row r="3446" spans="1:2" ht="16.149999999999999" customHeight="1" x14ac:dyDescent="0.25">
      <c r="A3446" s="43">
        <v>38125</v>
      </c>
      <c r="B3446" s="44">
        <v>6.7500000000000004E-2</v>
      </c>
    </row>
    <row r="3447" spans="1:2" ht="16.149999999999999" customHeight="1" x14ac:dyDescent="0.25">
      <c r="A3447" s="41">
        <v>38124</v>
      </c>
      <c r="B3447" s="42">
        <v>6.7500000000000004E-2</v>
      </c>
    </row>
    <row r="3448" spans="1:2" ht="16.149999999999999" customHeight="1" x14ac:dyDescent="0.25">
      <c r="A3448" s="43">
        <v>38121</v>
      </c>
      <c r="B3448" s="44">
        <v>6.7500000000000004E-2</v>
      </c>
    </row>
    <row r="3449" spans="1:2" ht="16.149999999999999" customHeight="1" x14ac:dyDescent="0.25">
      <c r="A3449" s="41">
        <v>38120</v>
      </c>
      <c r="B3449" s="42">
        <v>6.7500000000000004E-2</v>
      </c>
    </row>
    <row r="3450" spans="1:2" ht="16.149999999999999" customHeight="1" x14ac:dyDescent="0.25">
      <c r="A3450" s="43">
        <v>38119</v>
      </c>
      <c r="B3450" s="44">
        <v>6.7500000000000004E-2</v>
      </c>
    </row>
    <row r="3451" spans="1:2" ht="16.149999999999999" customHeight="1" x14ac:dyDescent="0.25">
      <c r="A3451" s="41">
        <v>38118</v>
      </c>
      <c r="B3451" s="42">
        <v>6.7500000000000004E-2</v>
      </c>
    </row>
    <row r="3452" spans="1:2" ht="16.149999999999999" customHeight="1" x14ac:dyDescent="0.25">
      <c r="A3452" s="43">
        <v>38117</v>
      </c>
      <c r="B3452" s="44">
        <v>6.7500000000000004E-2</v>
      </c>
    </row>
    <row r="3453" spans="1:2" ht="16.149999999999999" customHeight="1" x14ac:dyDescent="0.25">
      <c r="A3453" s="41">
        <v>38114</v>
      </c>
      <c r="B3453" s="42">
        <v>6.7500000000000004E-2</v>
      </c>
    </row>
    <row r="3454" spans="1:2" ht="16.149999999999999" customHeight="1" x14ac:dyDescent="0.25">
      <c r="A3454" s="43">
        <v>38113</v>
      </c>
      <c r="B3454" s="44">
        <v>6.7500000000000004E-2</v>
      </c>
    </row>
    <row r="3455" spans="1:2" ht="16.149999999999999" customHeight="1" x14ac:dyDescent="0.25">
      <c r="A3455" s="41">
        <v>38112</v>
      </c>
      <c r="B3455" s="42">
        <v>6.7500000000000004E-2</v>
      </c>
    </row>
    <row r="3456" spans="1:2" ht="16.149999999999999" customHeight="1" x14ac:dyDescent="0.25">
      <c r="A3456" s="43">
        <v>38111</v>
      </c>
      <c r="B3456" s="44">
        <v>6.7500000000000004E-2</v>
      </c>
    </row>
    <row r="3457" spans="1:2" ht="16.149999999999999" customHeight="1" x14ac:dyDescent="0.25">
      <c r="A3457" s="41">
        <v>38110</v>
      </c>
      <c r="B3457" s="42">
        <v>6.7500000000000004E-2</v>
      </c>
    </row>
    <row r="3458" spans="1:2" ht="16.149999999999999" customHeight="1" x14ac:dyDescent="0.25">
      <c r="A3458" s="43">
        <v>38107</v>
      </c>
      <c r="B3458" s="44">
        <v>6.7500000000000004E-2</v>
      </c>
    </row>
    <row r="3459" spans="1:2" ht="16.149999999999999" customHeight="1" x14ac:dyDescent="0.25">
      <c r="A3459" s="41">
        <v>38106</v>
      </c>
      <c r="B3459" s="42">
        <v>6.7500000000000004E-2</v>
      </c>
    </row>
    <row r="3460" spans="1:2" ht="16.149999999999999" customHeight="1" x14ac:dyDescent="0.25">
      <c r="A3460" s="43">
        <v>38105</v>
      </c>
      <c r="B3460" s="44">
        <v>6.7500000000000004E-2</v>
      </c>
    </row>
    <row r="3461" spans="1:2" ht="16.149999999999999" customHeight="1" x14ac:dyDescent="0.25">
      <c r="A3461" s="41">
        <v>38104</v>
      </c>
      <c r="B3461" s="42">
        <v>6.7500000000000004E-2</v>
      </c>
    </row>
    <row r="3462" spans="1:2" ht="16.149999999999999" customHeight="1" x14ac:dyDescent="0.25">
      <c r="A3462" s="43">
        <v>38103</v>
      </c>
      <c r="B3462" s="44">
        <v>6.7500000000000004E-2</v>
      </c>
    </row>
    <row r="3463" spans="1:2" ht="16.149999999999999" customHeight="1" x14ac:dyDescent="0.25">
      <c r="A3463" s="41">
        <v>38100</v>
      </c>
      <c r="B3463" s="42">
        <v>6.7500000000000004E-2</v>
      </c>
    </row>
    <row r="3464" spans="1:2" ht="16.149999999999999" customHeight="1" x14ac:dyDescent="0.25">
      <c r="A3464" s="43">
        <v>38099</v>
      </c>
      <c r="B3464" s="44">
        <v>6.7500000000000004E-2</v>
      </c>
    </row>
    <row r="3465" spans="1:2" ht="16.149999999999999" customHeight="1" x14ac:dyDescent="0.25">
      <c r="A3465" s="41">
        <v>38098</v>
      </c>
      <c r="B3465" s="42">
        <v>6.7500000000000004E-2</v>
      </c>
    </row>
    <row r="3466" spans="1:2" ht="16.149999999999999" customHeight="1" x14ac:dyDescent="0.25">
      <c r="A3466" s="43">
        <v>38097</v>
      </c>
      <c r="B3466" s="44">
        <v>6.7500000000000004E-2</v>
      </c>
    </row>
    <row r="3467" spans="1:2" ht="16.149999999999999" customHeight="1" x14ac:dyDescent="0.25">
      <c r="A3467" s="41">
        <v>38096</v>
      </c>
      <c r="B3467" s="42">
        <v>6.7500000000000004E-2</v>
      </c>
    </row>
    <row r="3468" spans="1:2" ht="16.149999999999999" customHeight="1" x14ac:dyDescent="0.25">
      <c r="A3468" s="43">
        <v>38093</v>
      </c>
      <c r="B3468" s="44">
        <v>6.7500000000000004E-2</v>
      </c>
    </row>
    <row r="3469" spans="1:2" ht="16.149999999999999" customHeight="1" x14ac:dyDescent="0.25">
      <c r="A3469" s="41">
        <v>38092</v>
      </c>
      <c r="B3469" s="42">
        <v>6.7500000000000004E-2</v>
      </c>
    </row>
    <row r="3470" spans="1:2" ht="16.149999999999999" customHeight="1" x14ac:dyDescent="0.25">
      <c r="A3470" s="43">
        <v>38091</v>
      </c>
      <c r="B3470" s="44">
        <v>6.7500000000000004E-2</v>
      </c>
    </row>
    <row r="3471" spans="1:2" ht="16.149999999999999" customHeight="1" x14ac:dyDescent="0.25">
      <c r="A3471" s="41">
        <v>38090</v>
      </c>
      <c r="B3471" s="42">
        <v>6.7500000000000004E-2</v>
      </c>
    </row>
    <row r="3472" spans="1:2" ht="16.149999999999999" customHeight="1" x14ac:dyDescent="0.25">
      <c r="A3472" s="43">
        <v>38089</v>
      </c>
      <c r="B3472" s="44">
        <v>6.7500000000000004E-2</v>
      </c>
    </row>
    <row r="3473" spans="1:2" ht="16.149999999999999" customHeight="1" x14ac:dyDescent="0.25">
      <c r="A3473" s="41">
        <v>38084</v>
      </c>
      <c r="B3473" s="42">
        <v>6.7500000000000004E-2</v>
      </c>
    </row>
    <row r="3474" spans="1:2" ht="16.149999999999999" customHeight="1" x14ac:dyDescent="0.25">
      <c r="A3474" s="43">
        <v>38083</v>
      </c>
      <c r="B3474" s="44">
        <v>6.7500000000000004E-2</v>
      </c>
    </row>
    <row r="3475" spans="1:2" ht="16.149999999999999" customHeight="1" x14ac:dyDescent="0.25">
      <c r="A3475" s="41">
        <v>38082</v>
      </c>
      <c r="B3475" s="42">
        <v>6.7500000000000004E-2</v>
      </c>
    </row>
    <row r="3476" spans="1:2" ht="16.149999999999999" customHeight="1" x14ac:dyDescent="0.25">
      <c r="A3476" s="43">
        <v>38079</v>
      </c>
      <c r="B3476" s="44">
        <v>6.7500000000000004E-2</v>
      </c>
    </row>
    <row r="3477" spans="1:2" ht="16.149999999999999" customHeight="1" x14ac:dyDescent="0.25">
      <c r="A3477" s="41">
        <v>38078</v>
      </c>
      <c r="B3477" s="42">
        <v>6.7500000000000004E-2</v>
      </c>
    </row>
    <row r="3478" spans="1:2" ht="16.149999999999999" customHeight="1" x14ac:dyDescent="0.25">
      <c r="A3478" s="43">
        <v>38077</v>
      </c>
      <c r="B3478" s="44">
        <v>6.7500000000000004E-2</v>
      </c>
    </row>
    <row r="3479" spans="1:2" ht="16.149999999999999" customHeight="1" x14ac:dyDescent="0.25">
      <c r="A3479" s="41">
        <v>38076</v>
      </c>
      <c r="B3479" s="42">
        <v>6.7500000000000004E-2</v>
      </c>
    </row>
    <row r="3480" spans="1:2" ht="16.149999999999999" customHeight="1" x14ac:dyDescent="0.25">
      <c r="A3480" s="43">
        <v>38075</v>
      </c>
      <c r="B3480" s="44">
        <v>6.7500000000000004E-2</v>
      </c>
    </row>
    <row r="3481" spans="1:2" ht="16.149999999999999" customHeight="1" x14ac:dyDescent="0.25">
      <c r="A3481" s="41">
        <v>38072</v>
      </c>
      <c r="B3481" s="42">
        <v>6.7500000000000004E-2</v>
      </c>
    </row>
    <row r="3482" spans="1:2" ht="16.149999999999999" customHeight="1" x14ac:dyDescent="0.25">
      <c r="A3482" s="43">
        <v>38071</v>
      </c>
      <c r="B3482" s="44">
        <v>6.7500000000000004E-2</v>
      </c>
    </row>
    <row r="3483" spans="1:2" ht="16.149999999999999" customHeight="1" x14ac:dyDescent="0.25">
      <c r="A3483" s="41">
        <v>38070</v>
      </c>
      <c r="B3483" s="42">
        <v>6.7500000000000004E-2</v>
      </c>
    </row>
    <row r="3484" spans="1:2" ht="16.149999999999999" customHeight="1" x14ac:dyDescent="0.25">
      <c r="A3484" s="43">
        <v>38069</v>
      </c>
      <c r="B3484" s="44">
        <v>6.7500000000000004E-2</v>
      </c>
    </row>
    <row r="3485" spans="1:2" ht="16.149999999999999" customHeight="1" x14ac:dyDescent="0.25">
      <c r="A3485" s="41">
        <v>38065</v>
      </c>
      <c r="B3485" s="42">
        <v>7.0000000000000007E-2</v>
      </c>
    </row>
    <row r="3486" spans="1:2" ht="16.149999999999999" customHeight="1" x14ac:dyDescent="0.25">
      <c r="A3486" s="43">
        <v>38064</v>
      </c>
      <c r="B3486" s="44">
        <v>7.0000000000000007E-2</v>
      </c>
    </row>
    <row r="3487" spans="1:2" ht="16.149999999999999" customHeight="1" x14ac:dyDescent="0.25">
      <c r="A3487" s="41">
        <v>38063</v>
      </c>
      <c r="B3487" s="42">
        <v>7.0000000000000007E-2</v>
      </c>
    </row>
    <row r="3488" spans="1:2" ht="16.149999999999999" customHeight="1" x14ac:dyDescent="0.25">
      <c r="A3488" s="43">
        <v>38062</v>
      </c>
      <c r="B3488" s="44">
        <v>7.0000000000000007E-2</v>
      </c>
    </row>
    <row r="3489" spans="1:2" ht="16.149999999999999" customHeight="1" x14ac:dyDescent="0.25">
      <c r="A3489" s="41">
        <v>38061</v>
      </c>
      <c r="B3489" s="42">
        <v>7.0000000000000007E-2</v>
      </c>
    </row>
    <row r="3490" spans="1:2" ht="16.149999999999999" customHeight="1" x14ac:dyDescent="0.25">
      <c r="A3490" s="43">
        <v>38058</v>
      </c>
      <c r="B3490" s="44">
        <v>7.0000000000000007E-2</v>
      </c>
    </row>
    <row r="3491" spans="1:2" ht="16.149999999999999" customHeight="1" x14ac:dyDescent="0.25">
      <c r="A3491" s="41">
        <v>38057</v>
      </c>
      <c r="B3491" s="42">
        <v>7.0000000000000007E-2</v>
      </c>
    </row>
    <row r="3492" spans="1:2" ht="16.149999999999999" customHeight="1" x14ac:dyDescent="0.25">
      <c r="A3492" s="43">
        <v>38056</v>
      </c>
      <c r="B3492" s="44">
        <v>7.0000000000000007E-2</v>
      </c>
    </row>
    <row r="3493" spans="1:2" ht="16.149999999999999" customHeight="1" x14ac:dyDescent="0.25">
      <c r="A3493" s="41">
        <v>38055</v>
      </c>
      <c r="B3493" s="42">
        <v>7.0000000000000007E-2</v>
      </c>
    </row>
    <row r="3494" spans="1:2" ht="16.149999999999999" customHeight="1" x14ac:dyDescent="0.25">
      <c r="A3494" s="43">
        <v>38054</v>
      </c>
      <c r="B3494" s="44">
        <v>7.0000000000000007E-2</v>
      </c>
    </row>
    <row r="3495" spans="1:2" ht="16.149999999999999" customHeight="1" x14ac:dyDescent="0.25">
      <c r="A3495" s="41">
        <v>38051</v>
      </c>
      <c r="B3495" s="42">
        <v>7.0000000000000007E-2</v>
      </c>
    </row>
    <row r="3496" spans="1:2" ht="16.149999999999999" customHeight="1" x14ac:dyDescent="0.25">
      <c r="A3496" s="43">
        <v>38050</v>
      </c>
      <c r="B3496" s="44">
        <v>7.0000000000000007E-2</v>
      </c>
    </row>
    <row r="3497" spans="1:2" ht="16.149999999999999" customHeight="1" x14ac:dyDescent="0.25">
      <c r="A3497" s="41">
        <v>38049</v>
      </c>
      <c r="B3497" s="42">
        <v>7.0000000000000007E-2</v>
      </c>
    </row>
    <row r="3498" spans="1:2" ht="16.149999999999999" customHeight="1" x14ac:dyDescent="0.25">
      <c r="A3498" s="43">
        <v>38048</v>
      </c>
      <c r="B3498" s="44">
        <v>7.0000000000000007E-2</v>
      </c>
    </row>
    <row r="3499" spans="1:2" ht="16.149999999999999" customHeight="1" x14ac:dyDescent="0.25">
      <c r="A3499" s="41">
        <v>38047</v>
      </c>
      <c r="B3499" s="42">
        <v>7.0000000000000007E-2</v>
      </c>
    </row>
    <row r="3500" spans="1:2" ht="16.149999999999999" customHeight="1" x14ac:dyDescent="0.25">
      <c r="A3500" s="43">
        <v>38044</v>
      </c>
      <c r="B3500" s="44">
        <v>7.0000000000000007E-2</v>
      </c>
    </row>
    <row r="3501" spans="1:2" ht="16.149999999999999" customHeight="1" x14ac:dyDescent="0.25">
      <c r="A3501" s="41">
        <v>38043</v>
      </c>
      <c r="B3501" s="42">
        <v>7.0000000000000007E-2</v>
      </c>
    </row>
    <row r="3502" spans="1:2" ht="16.149999999999999" customHeight="1" x14ac:dyDescent="0.25">
      <c r="A3502" s="43">
        <v>38042</v>
      </c>
      <c r="B3502" s="44">
        <v>7.0000000000000007E-2</v>
      </c>
    </row>
    <row r="3503" spans="1:2" ht="16.149999999999999" customHeight="1" x14ac:dyDescent="0.25">
      <c r="A3503" s="41">
        <v>38041</v>
      </c>
      <c r="B3503" s="42">
        <v>7.0000000000000007E-2</v>
      </c>
    </row>
    <row r="3504" spans="1:2" ht="16.149999999999999" customHeight="1" x14ac:dyDescent="0.25">
      <c r="A3504" s="43">
        <v>38040</v>
      </c>
      <c r="B3504" s="44">
        <v>7.0000000000000007E-2</v>
      </c>
    </row>
    <row r="3505" spans="1:2" ht="16.149999999999999" customHeight="1" x14ac:dyDescent="0.25">
      <c r="A3505" s="41">
        <v>38037</v>
      </c>
      <c r="B3505" s="42">
        <v>7.2499999999999995E-2</v>
      </c>
    </row>
    <row r="3506" spans="1:2" ht="16.149999999999999" customHeight="1" x14ac:dyDescent="0.25">
      <c r="A3506" s="43">
        <v>38036</v>
      </c>
      <c r="B3506" s="44">
        <v>7.2499999999999995E-2</v>
      </c>
    </row>
    <row r="3507" spans="1:2" ht="16.149999999999999" customHeight="1" x14ac:dyDescent="0.25">
      <c r="A3507" s="41">
        <v>38035</v>
      </c>
      <c r="B3507" s="42">
        <v>7.2499999999999995E-2</v>
      </c>
    </row>
    <row r="3508" spans="1:2" ht="16.149999999999999" customHeight="1" x14ac:dyDescent="0.25">
      <c r="A3508" s="43">
        <v>38034</v>
      </c>
      <c r="B3508" s="44">
        <v>7.2499999999999995E-2</v>
      </c>
    </row>
    <row r="3509" spans="1:2" ht="16.149999999999999" customHeight="1" x14ac:dyDescent="0.25">
      <c r="A3509" s="41">
        <v>38033</v>
      </c>
      <c r="B3509" s="42">
        <v>7.2499999999999995E-2</v>
      </c>
    </row>
    <row r="3510" spans="1:2" ht="16.149999999999999" customHeight="1" x14ac:dyDescent="0.25">
      <c r="A3510" s="43">
        <v>38030</v>
      </c>
      <c r="B3510" s="44">
        <v>7.2499999999999995E-2</v>
      </c>
    </row>
    <row r="3511" spans="1:2" ht="16.149999999999999" customHeight="1" x14ac:dyDescent="0.25">
      <c r="A3511" s="41">
        <v>38029</v>
      </c>
      <c r="B3511" s="42">
        <v>7.2499999999999995E-2</v>
      </c>
    </row>
    <row r="3512" spans="1:2" ht="16.149999999999999" customHeight="1" x14ac:dyDescent="0.25">
      <c r="A3512" s="43">
        <v>38028</v>
      </c>
      <c r="B3512" s="44">
        <v>7.2499999999999995E-2</v>
      </c>
    </row>
    <row r="3513" spans="1:2" ht="16.149999999999999" customHeight="1" x14ac:dyDescent="0.25">
      <c r="A3513" s="41">
        <v>38027</v>
      </c>
      <c r="B3513" s="42">
        <v>7.2499999999999995E-2</v>
      </c>
    </row>
    <row r="3514" spans="1:2" ht="16.149999999999999" customHeight="1" x14ac:dyDescent="0.25">
      <c r="A3514" s="43">
        <v>38026</v>
      </c>
      <c r="B3514" s="44">
        <v>7.2499999999999995E-2</v>
      </c>
    </row>
    <row r="3515" spans="1:2" ht="16.149999999999999" customHeight="1" x14ac:dyDescent="0.25">
      <c r="A3515" s="41">
        <v>38023</v>
      </c>
      <c r="B3515" s="42">
        <v>7.2499999999999995E-2</v>
      </c>
    </row>
    <row r="3516" spans="1:2" ht="16.149999999999999" customHeight="1" x14ac:dyDescent="0.25">
      <c r="A3516" s="43">
        <v>38022</v>
      </c>
      <c r="B3516" s="44">
        <v>7.2499999999999995E-2</v>
      </c>
    </row>
    <row r="3517" spans="1:2" ht="16.149999999999999" customHeight="1" x14ac:dyDescent="0.25">
      <c r="A3517" s="41">
        <v>38021</v>
      </c>
      <c r="B3517" s="42">
        <v>7.2499999999999995E-2</v>
      </c>
    </row>
    <row r="3518" spans="1:2" ht="16.149999999999999" customHeight="1" x14ac:dyDescent="0.25">
      <c r="A3518" s="43">
        <v>38020</v>
      </c>
      <c r="B3518" s="44">
        <v>7.2499999999999995E-2</v>
      </c>
    </row>
    <row r="3519" spans="1:2" ht="16.149999999999999" customHeight="1" x14ac:dyDescent="0.25">
      <c r="A3519" s="41">
        <v>38019</v>
      </c>
      <c r="B3519" s="42">
        <v>7.2499999999999995E-2</v>
      </c>
    </row>
    <row r="3520" spans="1:2" ht="16.149999999999999" customHeight="1" x14ac:dyDescent="0.25">
      <c r="A3520" s="43">
        <v>38016</v>
      </c>
      <c r="B3520" s="44">
        <v>7.2499999999999995E-2</v>
      </c>
    </row>
    <row r="3521" spans="1:2" ht="16.149999999999999" customHeight="1" x14ac:dyDescent="0.25">
      <c r="A3521" s="41">
        <v>38015</v>
      </c>
      <c r="B3521" s="42">
        <v>7.2499999999999995E-2</v>
      </c>
    </row>
    <row r="3522" spans="1:2" ht="16.149999999999999" customHeight="1" x14ac:dyDescent="0.25">
      <c r="A3522" s="43">
        <v>38014</v>
      </c>
      <c r="B3522" s="44">
        <v>7.2499999999999995E-2</v>
      </c>
    </row>
    <row r="3523" spans="1:2" ht="16.149999999999999" customHeight="1" x14ac:dyDescent="0.25">
      <c r="A3523" s="41">
        <v>38013</v>
      </c>
      <c r="B3523" s="42">
        <v>7.2499999999999995E-2</v>
      </c>
    </row>
    <row r="3524" spans="1:2" ht="16.149999999999999" customHeight="1" x14ac:dyDescent="0.25">
      <c r="A3524" s="43">
        <v>38012</v>
      </c>
      <c r="B3524" s="44">
        <v>7.2499999999999995E-2</v>
      </c>
    </row>
    <row r="3525" spans="1:2" ht="16.149999999999999" customHeight="1" x14ac:dyDescent="0.25">
      <c r="A3525" s="41">
        <v>38009</v>
      </c>
      <c r="B3525" s="42">
        <v>7.2499999999999995E-2</v>
      </c>
    </row>
    <row r="3526" spans="1:2" ht="16.149999999999999" customHeight="1" x14ac:dyDescent="0.25">
      <c r="A3526" s="43">
        <v>38008</v>
      </c>
      <c r="B3526" s="44">
        <v>7.2499999999999995E-2</v>
      </c>
    </row>
    <row r="3527" spans="1:2" ht="16.149999999999999" customHeight="1" x14ac:dyDescent="0.25">
      <c r="A3527" s="41">
        <v>38007</v>
      </c>
      <c r="B3527" s="42">
        <v>7.2499999999999995E-2</v>
      </c>
    </row>
    <row r="3528" spans="1:2" ht="16.149999999999999" customHeight="1" x14ac:dyDescent="0.25">
      <c r="A3528" s="43">
        <v>38006</v>
      </c>
      <c r="B3528" s="44">
        <v>7.2499999999999995E-2</v>
      </c>
    </row>
    <row r="3529" spans="1:2" ht="16.149999999999999" customHeight="1" x14ac:dyDescent="0.25">
      <c r="A3529" s="41">
        <v>38005</v>
      </c>
      <c r="B3529" s="42">
        <v>7.2499999999999995E-2</v>
      </c>
    </row>
    <row r="3530" spans="1:2" ht="16.149999999999999" customHeight="1" x14ac:dyDescent="0.25">
      <c r="A3530" s="43">
        <v>38002</v>
      </c>
      <c r="B3530" s="44">
        <v>7.2499999999999995E-2</v>
      </c>
    </row>
    <row r="3531" spans="1:2" ht="16.149999999999999" customHeight="1" x14ac:dyDescent="0.25">
      <c r="A3531" s="41">
        <v>38001</v>
      </c>
      <c r="B3531" s="42">
        <v>7.2499999999999995E-2</v>
      </c>
    </row>
    <row r="3532" spans="1:2" ht="16.149999999999999" customHeight="1" x14ac:dyDescent="0.25">
      <c r="A3532" s="43">
        <v>38000</v>
      </c>
      <c r="B3532" s="44">
        <v>7.2499999999999995E-2</v>
      </c>
    </row>
    <row r="3533" spans="1:2" ht="16.149999999999999" customHeight="1" x14ac:dyDescent="0.25">
      <c r="A3533" s="41">
        <v>37999</v>
      </c>
      <c r="B3533" s="42">
        <v>7.2499999999999995E-2</v>
      </c>
    </row>
    <row r="3534" spans="1:2" ht="16.149999999999999" customHeight="1" x14ac:dyDescent="0.25">
      <c r="A3534" s="43">
        <v>37995</v>
      </c>
      <c r="B3534" s="44">
        <v>7.2499999999999995E-2</v>
      </c>
    </row>
    <row r="3535" spans="1:2" ht="16.149999999999999" customHeight="1" x14ac:dyDescent="0.25">
      <c r="A3535" s="41">
        <v>37994</v>
      </c>
      <c r="B3535" s="42">
        <v>7.2499999999999995E-2</v>
      </c>
    </row>
    <row r="3536" spans="1:2" ht="16.149999999999999" customHeight="1" x14ac:dyDescent="0.25">
      <c r="A3536" s="43">
        <v>37993</v>
      </c>
      <c r="B3536" s="44">
        <v>7.2499999999999995E-2</v>
      </c>
    </row>
    <row r="3537" spans="1:2" ht="16.149999999999999" customHeight="1" x14ac:dyDescent="0.25">
      <c r="A3537" s="41">
        <v>37992</v>
      </c>
      <c r="B3537" s="42">
        <v>7.2499999999999995E-2</v>
      </c>
    </row>
    <row r="3538" spans="1:2" ht="16.149999999999999" customHeight="1" x14ac:dyDescent="0.25">
      <c r="A3538" s="43">
        <v>37991</v>
      </c>
      <c r="B3538" s="44">
        <v>7.2499999999999995E-2</v>
      </c>
    </row>
    <row r="3539" spans="1:2" ht="16.149999999999999" customHeight="1" x14ac:dyDescent="0.25">
      <c r="A3539" s="41">
        <v>37988</v>
      </c>
      <c r="B3539" s="42">
        <v>7.2499999999999995E-2</v>
      </c>
    </row>
    <row r="3540" spans="1:2" ht="16.149999999999999" customHeight="1" x14ac:dyDescent="0.25">
      <c r="A3540" s="43">
        <v>37985</v>
      </c>
      <c r="B3540" s="44">
        <v>7.2499999999999995E-2</v>
      </c>
    </row>
    <row r="3541" spans="1:2" ht="16.149999999999999" customHeight="1" x14ac:dyDescent="0.25">
      <c r="A3541" s="41">
        <v>37984</v>
      </c>
      <c r="B3541" s="42">
        <v>7.2499999999999995E-2</v>
      </c>
    </row>
    <row r="3542" spans="1:2" ht="16.149999999999999" customHeight="1" x14ac:dyDescent="0.25">
      <c r="A3542" s="43">
        <v>37981</v>
      </c>
      <c r="B3542" s="44">
        <v>7.2499999999999995E-2</v>
      </c>
    </row>
    <row r="3543" spans="1:2" ht="16.149999999999999" customHeight="1" x14ac:dyDescent="0.25">
      <c r="A3543" s="41">
        <v>37979</v>
      </c>
      <c r="B3543" s="42">
        <v>7.2499999999999995E-2</v>
      </c>
    </row>
    <row r="3544" spans="1:2" ht="16.149999999999999" customHeight="1" x14ac:dyDescent="0.25">
      <c r="A3544" s="43">
        <v>37978</v>
      </c>
      <c r="B3544" s="44">
        <v>7.2499999999999995E-2</v>
      </c>
    </row>
    <row r="3545" spans="1:2" ht="16.149999999999999" customHeight="1" x14ac:dyDescent="0.25">
      <c r="A3545" s="41">
        <v>37977</v>
      </c>
      <c r="B3545" s="42">
        <v>7.2499999999999995E-2</v>
      </c>
    </row>
    <row r="3546" spans="1:2" ht="16.149999999999999" customHeight="1" x14ac:dyDescent="0.25">
      <c r="A3546" s="43">
        <v>37974</v>
      </c>
      <c r="B3546" s="44">
        <v>7.2499999999999995E-2</v>
      </c>
    </row>
    <row r="3547" spans="1:2" ht="16.149999999999999" customHeight="1" x14ac:dyDescent="0.25">
      <c r="A3547" s="41">
        <v>37973</v>
      </c>
      <c r="B3547" s="42">
        <v>7.2499999999999995E-2</v>
      </c>
    </row>
    <row r="3548" spans="1:2" ht="16.149999999999999" customHeight="1" x14ac:dyDescent="0.25">
      <c r="A3548" s="43">
        <v>37972</v>
      </c>
      <c r="B3548" s="44">
        <v>7.2499999999999995E-2</v>
      </c>
    </row>
    <row r="3549" spans="1:2" ht="16.149999999999999" customHeight="1" x14ac:dyDescent="0.25">
      <c r="A3549" s="41">
        <v>37971</v>
      </c>
      <c r="B3549" s="42">
        <v>7.2499999999999995E-2</v>
      </c>
    </row>
    <row r="3550" spans="1:2" ht="16.149999999999999" customHeight="1" x14ac:dyDescent="0.25">
      <c r="A3550" s="43">
        <v>37970</v>
      </c>
      <c r="B3550" s="44">
        <v>7.2499999999999995E-2</v>
      </c>
    </row>
    <row r="3551" spans="1:2" ht="16.149999999999999" customHeight="1" x14ac:dyDescent="0.25">
      <c r="A3551" s="41">
        <v>37967</v>
      </c>
      <c r="B3551" s="42">
        <v>7.2499999999999995E-2</v>
      </c>
    </row>
    <row r="3552" spans="1:2" ht="16.149999999999999" customHeight="1" x14ac:dyDescent="0.25">
      <c r="A3552" s="43">
        <v>37966</v>
      </c>
      <c r="B3552" s="44">
        <v>7.2499999999999995E-2</v>
      </c>
    </row>
    <row r="3553" spans="1:2" ht="16.149999999999999" customHeight="1" x14ac:dyDescent="0.25">
      <c r="A3553" s="41">
        <v>37965</v>
      </c>
      <c r="B3553" s="42">
        <v>7.2499999999999995E-2</v>
      </c>
    </row>
    <row r="3554" spans="1:2" ht="16.149999999999999" customHeight="1" x14ac:dyDescent="0.25">
      <c r="A3554" s="43">
        <v>37964</v>
      </c>
      <c r="B3554" s="44">
        <v>7.2499999999999995E-2</v>
      </c>
    </row>
    <row r="3555" spans="1:2" ht="16.149999999999999" customHeight="1" x14ac:dyDescent="0.25">
      <c r="A3555" s="41">
        <v>37960</v>
      </c>
      <c r="B3555" s="42">
        <v>7.2499999999999995E-2</v>
      </c>
    </row>
    <row r="3556" spans="1:2" ht="16.149999999999999" customHeight="1" x14ac:dyDescent="0.25">
      <c r="A3556" s="43">
        <v>37959</v>
      </c>
      <c r="B3556" s="44">
        <v>7.2499999999999995E-2</v>
      </c>
    </row>
    <row r="3557" spans="1:2" ht="16.149999999999999" customHeight="1" x14ac:dyDescent="0.25">
      <c r="A3557" s="41">
        <v>37958</v>
      </c>
      <c r="B3557" s="42">
        <v>7.2499999999999995E-2</v>
      </c>
    </row>
    <row r="3558" spans="1:2" ht="16.149999999999999" customHeight="1" x14ac:dyDescent="0.25">
      <c r="A3558" s="43">
        <v>37957</v>
      </c>
      <c r="B3558" s="44">
        <v>7.2499999999999995E-2</v>
      </c>
    </row>
    <row r="3559" spans="1:2" ht="16.149999999999999" customHeight="1" x14ac:dyDescent="0.25">
      <c r="A3559" s="41">
        <v>37956</v>
      </c>
      <c r="B3559" s="42">
        <v>7.2499999999999995E-2</v>
      </c>
    </row>
    <row r="3560" spans="1:2" ht="16.149999999999999" customHeight="1" x14ac:dyDescent="0.25">
      <c r="A3560" s="43">
        <v>37953</v>
      </c>
      <c r="B3560" s="44">
        <v>7.2499999999999995E-2</v>
      </c>
    </row>
    <row r="3561" spans="1:2" ht="16.149999999999999" customHeight="1" x14ac:dyDescent="0.25">
      <c r="A3561" s="41">
        <v>37952</v>
      </c>
      <c r="B3561" s="42">
        <v>7.2499999999999995E-2</v>
      </c>
    </row>
    <row r="3562" spans="1:2" ht="16.149999999999999" customHeight="1" x14ac:dyDescent="0.25">
      <c r="A3562" s="43">
        <v>37951</v>
      </c>
      <c r="B3562" s="44">
        <v>7.2499999999999995E-2</v>
      </c>
    </row>
    <row r="3563" spans="1:2" ht="16.149999999999999" customHeight="1" x14ac:dyDescent="0.25">
      <c r="A3563" s="41">
        <v>37950</v>
      </c>
      <c r="B3563" s="42">
        <v>7.2499999999999995E-2</v>
      </c>
    </row>
    <row r="3564" spans="1:2" ht="16.149999999999999" customHeight="1" x14ac:dyDescent="0.25">
      <c r="A3564" s="43">
        <v>37949</v>
      </c>
      <c r="B3564" s="44">
        <v>7.2499999999999995E-2</v>
      </c>
    </row>
    <row r="3565" spans="1:2" ht="16.149999999999999" customHeight="1" x14ac:dyDescent="0.25">
      <c r="A3565" s="41">
        <v>37946</v>
      </c>
      <c r="B3565" s="42">
        <v>7.2499999999999995E-2</v>
      </c>
    </row>
    <row r="3566" spans="1:2" ht="16.149999999999999" customHeight="1" x14ac:dyDescent="0.25">
      <c r="A3566" s="43">
        <v>37945</v>
      </c>
      <c r="B3566" s="44">
        <v>7.2499999999999995E-2</v>
      </c>
    </row>
    <row r="3567" spans="1:2" ht="16.149999999999999" customHeight="1" x14ac:dyDescent="0.25">
      <c r="A3567" s="41">
        <v>37944</v>
      </c>
      <c r="B3567" s="42">
        <v>7.2499999999999995E-2</v>
      </c>
    </row>
    <row r="3568" spans="1:2" ht="16.149999999999999" customHeight="1" x14ac:dyDescent="0.25">
      <c r="A3568" s="43">
        <v>37943</v>
      </c>
      <c r="B3568" s="44">
        <v>7.2499999999999995E-2</v>
      </c>
    </row>
    <row r="3569" spans="1:2" ht="16.149999999999999" customHeight="1" x14ac:dyDescent="0.25">
      <c r="A3569" s="41">
        <v>37939</v>
      </c>
      <c r="B3569" s="42">
        <v>7.2499999999999995E-2</v>
      </c>
    </row>
    <row r="3570" spans="1:2" ht="16.149999999999999" customHeight="1" x14ac:dyDescent="0.25">
      <c r="A3570" s="43">
        <v>37938</v>
      </c>
      <c r="B3570" s="44">
        <v>7.2499999999999995E-2</v>
      </c>
    </row>
    <row r="3571" spans="1:2" ht="16.149999999999999" customHeight="1" x14ac:dyDescent="0.25">
      <c r="A3571" s="41">
        <v>37937</v>
      </c>
      <c r="B3571" s="42">
        <v>7.2499999999999995E-2</v>
      </c>
    </row>
    <row r="3572" spans="1:2" ht="16.149999999999999" customHeight="1" x14ac:dyDescent="0.25">
      <c r="A3572" s="43">
        <v>37936</v>
      </c>
      <c r="B3572" s="44">
        <v>7.2499999999999995E-2</v>
      </c>
    </row>
    <row r="3573" spans="1:2" ht="16.149999999999999" customHeight="1" x14ac:dyDescent="0.25">
      <c r="A3573" s="41">
        <v>37935</v>
      </c>
      <c r="B3573" s="42">
        <v>7.2499999999999995E-2</v>
      </c>
    </row>
    <row r="3574" spans="1:2" ht="16.149999999999999" customHeight="1" x14ac:dyDescent="0.25">
      <c r="A3574" s="43">
        <v>37932</v>
      </c>
      <c r="B3574" s="44">
        <v>7.2499999999999995E-2</v>
      </c>
    </row>
    <row r="3575" spans="1:2" ht="16.149999999999999" customHeight="1" x14ac:dyDescent="0.25">
      <c r="A3575" s="41">
        <v>37931</v>
      </c>
      <c r="B3575" s="42">
        <v>7.2499999999999995E-2</v>
      </c>
    </row>
    <row r="3576" spans="1:2" ht="16.149999999999999" customHeight="1" x14ac:dyDescent="0.25">
      <c r="A3576" s="43">
        <v>37930</v>
      </c>
      <c r="B3576" s="44">
        <v>7.2499999999999995E-2</v>
      </c>
    </row>
    <row r="3577" spans="1:2" ht="16.149999999999999" customHeight="1" x14ac:dyDescent="0.25">
      <c r="A3577" s="41">
        <v>37929</v>
      </c>
      <c r="B3577" s="42">
        <v>7.2499999999999995E-2</v>
      </c>
    </row>
    <row r="3578" spans="1:2" ht="16.149999999999999" customHeight="1" x14ac:dyDescent="0.25">
      <c r="A3578" s="43">
        <v>37925</v>
      </c>
      <c r="B3578" s="44">
        <v>7.2499999999999995E-2</v>
      </c>
    </row>
    <row r="3579" spans="1:2" ht="16.149999999999999" customHeight="1" x14ac:dyDescent="0.25">
      <c r="A3579" s="41">
        <v>37924</v>
      </c>
      <c r="B3579" s="42">
        <v>7.2499999999999995E-2</v>
      </c>
    </row>
    <row r="3580" spans="1:2" ht="16.149999999999999" customHeight="1" x14ac:dyDescent="0.25">
      <c r="A3580" s="43">
        <v>37923</v>
      </c>
      <c r="B3580" s="44">
        <v>7.2499999999999995E-2</v>
      </c>
    </row>
    <row r="3581" spans="1:2" ht="16.149999999999999" customHeight="1" x14ac:dyDescent="0.25">
      <c r="A3581" s="41">
        <v>37922</v>
      </c>
      <c r="B3581" s="42">
        <v>7.2499999999999995E-2</v>
      </c>
    </row>
    <row r="3582" spans="1:2" ht="16.149999999999999" customHeight="1" x14ac:dyDescent="0.25">
      <c r="A3582" s="43">
        <v>37921</v>
      </c>
      <c r="B3582" s="44">
        <v>7.2499999999999995E-2</v>
      </c>
    </row>
    <row r="3583" spans="1:2" ht="16.149999999999999" customHeight="1" x14ac:dyDescent="0.25">
      <c r="A3583" s="41">
        <v>37918</v>
      </c>
      <c r="B3583" s="42">
        <v>7.2499999999999995E-2</v>
      </c>
    </row>
    <row r="3584" spans="1:2" ht="16.149999999999999" customHeight="1" x14ac:dyDescent="0.25">
      <c r="A3584" s="43">
        <v>37917</v>
      </c>
      <c r="B3584" s="44">
        <v>7.2499999999999995E-2</v>
      </c>
    </row>
    <row r="3585" spans="1:2" ht="16.149999999999999" customHeight="1" x14ac:dyDescent="0.25">
      <c r="A3585" s="41">
        <v>37916</v>
      </c>
      <c r="B3585" s="42">
        <v>7.2499999999999995E-2</v>
      </c>
    </row>
    <row r="3586" spans="1:2" ht="16.149999999999999" customHeight="1" x14ac:dyDescent="0.25">
      <c r="A3586" s="43">
        <v>37915</v>
      </c>
      <c r="B3586" s="44">
        <v>7.2499999999999995E-2</v>
      </c>
    </row>
    <row r="3587" spans="1:2" ht="16.149999999999999" customHeight="1" x14ac:dyDescent="0.25">
      <c r="A3587" s="41">
        <v>37914</v>
      </c>
      <c r="B3587" s="42">
        <v>7.2499999999999995E-2</v>
      </c>
    </row>
    <row r="3588" spans="1:2" ht="16.149999999999999" customHeight="1" x14ac:dyDescent="0.25">
      <c r="A3588" s="43">
        <v>37911</v>
      </c>
      <c r="B3588" s="44">
        <v>7.2499999999999995E-2</v>
      </c>
    </row>
    <row r="3589" spans="1:2" ht="16.149999999999999" customHeight="1" x14ac:dyDescent="0.25">
      <c r="A3589" s="41">
        <v>37910</v>
      </c>
      <c r="B3589" s="42">
        <v>7.2499999999999995E-2</v>
      </c>
    </row>
    <row r="3590" spans="1:2" ht="16.149999999999999" customHeight="1" x14ac:dyDescent="0.25">
      <c r="A3590" s="43">
        <v>37909</v>
      </c>
      <c r="B3590" s="44">
        <v>7.2499999999999995E-2</v>
      </c>
    </row>
    <row r="3591" spans="1:2" ht="16.149999999999999" customHeight="1" x14ac:dyDescent="0.25">
      <c r="A3591" s="41">
        <v>37908</v>
      </c>
      <c r="B3591" s="42">
        <v>7.2499999999999995E-2</v>
      </c>
    </row>
    <row r="3592" spans="1:2" ht="16.149999999999999" customHeight="1" x14ac:dyDescent="0.25">
      <c r="A3592" s="43">
        <v>37904</v>
      </c>
      <c r="B3592" s="44">
        <v>7.2499999999999995E-2</v>
      </c>
    </row>
    <row r="3593" spans="1:2" ht="16.149999999999999" customHeight="1" x14ac:dyDescent="0.25">
      <c r="A3593" s="41">
        <v>37903</v>
      </c>
      <c r="B3593" s="42">
        <v>7.2499999999999995E-2</v>
      </c>
    </row>
    <row r="3594" spans="1:2" ht="16.149999999999999" customHeight="1" x14ac:dyDescent="0.25">
      <c r="A3594" s="43">
        <v>37902</v>
      </c>
      <c r="B3594" s="44">
        <v>7.2499999999999995E-2</v>
      </c>
    </row>
    <row r="3595" spans="1:2" ht="16.149999999999999" customHeight="1" x14ac:dyDescent="0.25">
      <c r="A3595" s="41">
        <v>37901</v>
      </c>
      <c r="B3595" s="42">
        <v>7.2499999999999995E-2</v>
      </c>
    </row>
    <row r="3596" spans="1:2" ht="16.149999999999999" customHeight="1" x14ac:dyDescent="0.25">
      <c r="A3596" s="43">
        <v>37900</v>
      </c>
      <c r="B3596" s="44">
        <v>7.2499999999999995E-2</v>
      </c>
    </row>
    <row r="3597" spans="1:2" ht="16.149999999999999" customHeight="1" x14ac:dyDescent="0.25">
      <c r="A3597" s="41">
        <v>37897</v>
      </c>
      <c r="B3597" s="42">
        <v>7.2499999999999995E-2</v>
      </c>
    </row>
    <row r="3598" spans="1:2" ht="16.149999999999999" customHeight="1" x14ac:dyDescent="0.25">
      <c r="A3598" s="43">
        <v>37896</v>
      </c>
      <c r="B3598" s="44">
        <v>7.2499999999999995E-2</v>
      </c>
    </row>
    <row r="3599" spans="1:2" ht="16.149999999999999" customHeight="1" x14ac:dyDescent="0.25">
      <c r="A3599" s="41">
        <v>37895</v>
      </c>
      <c r="B3599" s="42">
        <v>7.2499999999999995E-2</v>
      </c>
    </row>
    <row r="3600" spans="1:2" ht="16.149999999999999" customHeight="1" x14ac:dyDescent="0.25">
      <c r="A3600" s="43">
        <v>37894</v>
      </c>
      <c r="B3600" s="44">
        <v>7.2499999999999995E-2</v>
      </c>
    </row>
    <row r="3601" spans="1:2" ht="16.149999999999999" customHeight="1" x14ac:dyDescent="0.25">
      <c r="A3601" s="41">
        <v>37893</v>
      </c>
      <c r="B3601" s="42">
        <v>7.2499999999999995E-2</v>
      </c>
    </row>
    <row r="3602" spans="1:2" ht="16.149999999999999" customHeight="1" x14ac:dyDescent="0.25">
      <c r="A3602" s="43">
        <v>37890</v>
      </c>
      <c r="B3602" s="44">
        <v>7.2499999999999995E-2</v>
      </c>
    </row>
    <row r="3603" spans="1:2" ht="16.149999999999999" customHeight="1" x14ac:dyDescent="0.25">
      <c r="A3603" s="41">
        <v>37889</v>
      </c>
      <c r="B3603" s="42">
        <v>7.2499999999999995E-2</v>
      </c>
    </row>
    <row r="3604" spans="1:2" ht="16.149999999999999" customHeight="1" x14ac:dyDescent="0.25">
      <c r="A3604" s="43">
        <v>37888</v>
      </c>
      <c r="B3604" s="44">
        <v>7.2499999999999995E-2</v>
      </c>
    </row>
    <row r="3605" spans="1:2" ht="16.149999999999999" customHeight="1" x14ac:dyDescent="0.25">
      <c r="A3605" s="41">
        <v>37887</v>
      </c>
      <c r="B3605" s="42">
        <v>7.2499999999999995E-2</v>
      </c>
    </row>
    <row r="3606" spans="1:2" ht="16.149999999999999" customHeight="1" x14ac:dyDescent="0.25">
      <c r="A3606" s="43">
        <v>37886</v>
      </c>
      <c r="B3606" s="44">
        <v>7.2499999999999995E-2</v>
      </c>
    </row>
    <row r="3607" spans="1:2" ht="16.149999999999999" customHeight="1" x14ac:dyDescent="0.25">
      <c r="A3607" s="41">
        <v>37883</v>
      </c>
      <c r="B3607" s="42">
        <v>7.2499999999999995E-2</v>
      </c>
    </row>
    <row r="3608" spans="1:2" ht="16.149999999999999" customHeight="1" x14ac:dyDescent="0.25">
      <c r="A3608" s="43">
        <v>37882</v>
      </c>
      <c r="B3608" s="44">
        <v>7.2499999999999995E-2</v>
      </c>
    </row>
    <row r="3609" spans="1:2" ht="16.149999999999999" customHeight="1" x14ac:dyDescent="0.25">
      <c r="A3609" s="41">
        <v>37881</v>
      </c>
      <c r="B3609" s="42">
        <v>7.2499999999999995E-2</v>
      </c>
    </row>
    <row r="3610" spans="1:2" ht="16.149999999999999" customHeight="1" x14ac:dyDescent="0.25">
      <c r="A3610" s="43">
        <v>37880</v>
      </c>
      <c r="B3610" s="44">
        <v>7.2499999999999995E-2</v>
      </c>
    </row>
    <row r="3611" spans="1:2" ht="16.149999999999999" customHeight="1" x14ac:dyDescent="0.25">
      <c r="A3611" s="41">
        <v>37879</v>
      </c>
      <c r="B3611" s="42">
        <v>7.2499999999999995E-2</v>
      </c>
    </row>
    <row r="3612" spans="1:2" ht="16.149999999999999" customHeight="1" x14ac:dyDescent="0.25">
      <c r="A3612" s="43">
        <v>37876</v>
      </c>
      <c r="B3612" s="44">
        <v>7.2499999999999995E-2</v>
      </c>
    </row>
    <row r="3613" spans="1:2" ht="16.149999999999999" customHeight="1" x14ac:dyDescent="0.25">
      <c r="A3613" s="41">
        <v>37875</v>
      </c>
      <c r="B3613" s="42">
        <v>7.2499999999999995E-2</v>
      </c>
    </row>
    <row r="3614" spans="1:2" ht="16.149999999999999" customHeight="1" x14ac:dyDescent="0.25">
      <c r="A3614" s="43">
        <v>37874</v>
      </c>
      <c r="B3614" s="44">
        <v>7.2499999999999995E-2</v>
      </c>
    </row>
    <row r="3615" spans="1:2" ht="16.149999999999999" customHeight="1" x14ac:dyDescent="0.25">
      <c r="A3615" s="41">
        <v>37873</v>
      </c>
      <c r="B3615" s="42">
        <v>7.2499999999999995E-2</v>
      </c>
    </row>
    <row r="3616" spans="1:2" ht="16.149999999999999" customHeight="1" x14ac:dyDescent="0.25">
      <c r="A3616" s="43">
        <v>37872</v>
      </c>
      <c r="B3616" s="44">
        <v>7.2499999999999995E-2</v>
      </c>
    </row>
    <row r="3617" spans="1:2" ht="16.149999999999999" customHeight="1" x14ac:dyDescent="0.25">
      <c r="A3617" s="41">
        <v>37869</v>
      </c>
      <c r="B3617" s="42">
        <v>7.2499999999999995E-2</v>
      </c>
    </row>
    <row r="3618" spans="1:2" ht="16.149999999999999" customHeight="1" x14ac:dyDescent="0.25">
      <c r="A3618" s="43">
        <v>37868</v>
      </c>
      <c r="B3618" s="44">
        <v>7.2499999999999995E-2</v>
      </c>
    </row>
    <row r="3619" spans="1:2" ht="16.149999999999999" customHeight="1" x14ac:dyDescent="0.25">
      <c r="A3619" s="41">
        <v>37867</v>
      </c>
      <c r="B3619" s="42">
        <v>7.2499999999999995E-2</v>
      </c>
    </row>
    <row r="3620" spans="1:2" ht="16.149999999999999" customHeight="1" x14ac:dyDescent="0.25">
      <c r="A3620" s="43">
        <v>37866</v>
      </c>
      <c r="B3620" s="44">
        <v>7.2499999999999995E-2</v>
      </c>
    </row>
    <row r="3621" spans="1:2" ht="16.149999999999999" customHeight="1" x14ac:dyDescent="0.25">
      <c r="A3621" s="41">
        <v>37865</v>
      </c>
      <c r="B3621" s="42">
        <v>7.2499999999999995E-2</v>
      </c>
    </row>
    <row r="3622" spans="1:2" ht="16.149999999999999" customHeight="1" x14ac:dyDescent="0.25">
      <c r="A3622" s="43">
        <v>37862</v>
      </c>
      <c r="B3622" s="44">
        <v>7.2499999999999995E-2</v>
      </c>
    </row>
    <row r="3623" spans="1:2" ht="16.149999999999999" customHeight="1" x14ac:dyDescent="0.25">
      <c r="A3623" s="41">
        <v>37861</v>
      </c>
      <c r="B3623" s="42">
        <v>7.2499999999999995E-2</v>
      </c>
    </row>
    <row r="3624" spans="1:2" ht="16.149999999999999" customHeight="1" x14ac:dyDescent="0.25">
      <c r="A3624" s="43">
        <v>37860</v>
      </c>
      <c r="B3624" s="44">
        <v>7.2499999999999995E-2</v>
      </c>
    </row>
    <row r="3625" spans="1:2" ht="16.149999999999999" customHeight="1" x14ac:dyDescent="0.25">
      <c r="A3625" s="41">
        <v>37859</v>
      </c>
      <c r="B3625" s="42">
        <v>7.2499999999999995E-2</v>
      </c>
    </row>
    <row r="3626" spans="1:2" ht="16.149999999999999" customHeight="1" x14ac:dyDescent="0.25">
      <c r="A3626" s="43">
        <v>37858</v>
      </c>
      <c r="B3626" s="44">
        <v>7.2499999999999995E-2</v>
      </c>
    </row>
    <row r="3627" spans="1:2" ht="16.149999999999999" customHeight="1" x14ac:dyDescent="0.25">
      <c r="A3627" s="41">
        <v>37855</v>
      </c>
      <c r="B3627" s="42">
        <v>7.2499999999999995E-2</v>
      </c>
    </row>
    <row r="3628" spans="1:2" ht="16.149999999999999" customHeight="1" x14ac:dyDescent="0.25">
      <c r="A3628" s="43">
        <v>37854</v>
      </c>
      <c r="B3628" s="44">
        <v>7.2499999999999995E-2</v>
      </c>
    </row>
    <row r="3629" spans="1:2" ht="16.149999999999999" customHeight="1" x14ac:dyDescent="0.25">
      <c r="A3629" s="41">
        <v>37853</v>
      </c>
      <c r="B3629" s="42">
        <v>7.2499999999999995E-2</v>
      </c>
    </row>
    <row r="3630" spans="1:2" ht="16.149999999999999" customHeight="1" x14ac:dyDescent="0.25">
      <c r="A3630" s="43">
        <v>37852</v>
      </c>
      <c r="B3630" s="44">
        <v>7.2499999999999995E-2</v>
      </c>
    </row>
    <row r="3631" spans="1:2" ht="16.149999999999999" customHeight="1" x14ac:dyDescent="0.25">
      <c r="A3631" s="41">
        <v>37848</v>
      </c>
      <c r="B3631" s="42">
        <v>7.2499999999999995E-2</v>
      </c>
    </row>
    <row r="3632" spans="1:2" ht="16.149999999999999" customHeight="1" x14ac:dyDescent="0.25">
      <c r="A3632" s="43">
        <v>37847</v>
      </c>
      <c r="B3632" s="44">
        <v>7.2499999999999995E-2</v>
      </c>
    </row>
    <row r="3633" spans="1:2" ht="16.149999999999999" customHeight="1" x14ac:dyDescent="0.25">
      <c r="A3633" s="41">
        <v>37846</v>
      </c>
      <c r="B3633" s="42">
        <v>7.2499999999999995E-2</v>
      </c>
    </row>
    <row r="3634" spans="1:2" ht="16.149999999999999" customHeight="1" x14ac:dyDescent="0.25">
      <c r="A3634" s="43">
        <v>37845</v>
      </c>
      <c r="B3634" s="44">
        <v>7.2499999999999995E-2</v>
      </c>
    </row>
    <row r="3635" spans="1:2" ht="16.149999999999999" customHeight="1" x14ac:dyDescent="0.25">
      <c r="A3635" s="41">
        <v>37844</v>
      </c>
      <c r="B3635" s="42">
        <v>7.2499999999999995E-2</v>
      </c>
    </row>
    <row r="3636" spans="1:2" ht="16.149999999999999" customHeight="1" x14ac:dyDescent="0.25">
      <c r="A3636" s="43">
        <v>37841</v>
      </c>
      <c r="B3636" s="44">
        <v>7.2499999999999995E-2</v>
      </c>
    </row>
    <row r="3637" spans="1:2" ht="16.149999999999999" customHeight="1" x14ac:dyDescent="0.25">
      <c r="A3637" s="41">
        <v>37839</v>
      </c>
      <c r="B3637" s="42">
        <v>7.2499999999999995E-2</v>
      </c>
    </row>
    <row r="3638" spans="1:2" ht="16.149999999999999" customHeight="1" x14ac:dyDescent="0.25">
      <c r="A3638" s="43">
        <v>37838</v>
      </c>
      <c r="B3638" s="44">
        <v>7.2499999999999995E-2</v>
      </c>
    </row>
    <row r="3639" spans="1:2" ht="16.149999999999999" customHeight="1" x14ac:dyDescent="0.25">
      <c r="A3639" s="41">
        <v>37837</v>
      </c>
      <c r="B3639" s="42">
        <v>7.2499999999999995E-2</v>
      </c>
    </row>
    <row r="3640" spans="1:2" ht="16.149999999999999" customHeight="1" x14ac:dyDescent="0.25">
      <c r="A3640" s="43">
        <v>37834</v>
      </c>
      <c r="B3640" s="44">
        <v>7.2499999999999995E-2</v>
      </c>
    </row>
    <row r="3641" spans="1:2" ht="16.149999999999999" customHeight="1" x14ac:dyDescent="0.25">
      <c r="A3641" s="41">
        <v>37833</v>
      </c>
      <c r="B3641" s="42">
        <v>7.2499999999999995E-2</v>
      </c>
    </row>
    <row r="3642" spans="1:2" ht="16.149999999999999" customHeight="1" x14ac:dyDescent="0.25">
      <c r="A3642" s="43">
        <v>37832</v>
      </c>
      <c r="B3642" s="44">
        <v>7.2499999999999995E-2</v>
      </c>
    </row>
    <row r="3643" spans="1:2" ht="16.149999999999999" customHeight="1" x14ac:dyDescent="0.25">
      <c r="A3643" s="41">
        <v>37831</v>
      </c>
      <c r="B3643" s="42">
        <v>7.2499999999999995E-2</v>
      </c>
    </row>
    <row r="3644" spans="1:2" ht="16.149999999999999" customHeight="1" x14ac:dyDescent="0.25">
      <c r="A3644" s="43">
        <v>37830</v>
      </c>
      <c r="B3644" s="44">
        <v>7.2499999999999995E-2</v>
      </c>
    </row>
    <row r="3645" spans="1:2" ht="16.149999999999999" customHeight="1" x14ac:dyDescent="0.25">
      <c r="A3645" s="41">
        <v>37827</v>
      </c>
      <c r="B3645" s="42">
        <v>7.2499999999999995E-2</v>
      </c>
    </row>
    <row r="3646" spans="1:2" ht="16.149999999999999" customHeight="1" x14ac:dyDescent="0.25">
      <c r="A3646" s="43">
        <v>37826</v>
      </c>
      <c r="B3646" s="44">
        <v>7.2499999999999995E-2</v>
      </c>
    </row>
    <row r="3647" spans="1:2" ht="16.149999999999999" customHeight="1" x14ac:dyDescent="0.25">
      <c r="A3647" s="41">
        <v>37825</v>
      </c>
      <c r="B3647" s="42">
        <v>7.2499999999999995E-2</v>
      </c>
    </row>
    <row r="3648" spans="1:2" ht="16.149999999999999" customHeight="1" x14ac:dyDescent="0.25">
      <c r="A3648" s="43">
        <v>37824</v>
      </c>
      <c r="B3648" s="44">
        <v>7.2499999999999995E-2</v>
      </c>
    </row>
    <row r="3649" spans="1:2" ht="16.149999999999999" customHeight="1" x14ac:dyDescent="0.25">
      <c r="A3649" s="41">
        <v>37823</v>
      </c>
      <c r="B3649" s="42">
        <v>7.2499999999999995E-2</v>
      </c>
    </row>
    <row r="3650" spans="1:2" ht="16.149999999999999" customHeight="1" x14ac:dyDescent="0.25">
      <c r="A3650" s="43">
        <v>37820</v>
      </c>
      <c r="B3650" s="44">
        <v>7.2499999999999995E-2</v>
      </c>
    </row>
    <row r="3651" spans="1:2" ht="16.149999999999999" customHeight="1" x14ac:dyDescent="0.25">
      <c r="A3651" s="41">
        <v>37819</v>
      </c>
      <c r="B3651" s="42">
        <v>7.2499999999999995E-2</v>
      </c>
    </row>
    <row r="3652" spans="1:2" ht="16.149999999999999" customHeight="1" x14ac:dyDescent="0.25">
      <c r="A3652" s="43">
        <v>37818</v>
      </c>
      <c r="B3652" s="44">
        <v>7.2499999999999995E-2</v>
      </c>
    </row>
    <row r="3653" spans="1:2" ht="16.149999999999999" customHeight="1" x14ac:dyDescent="0.25">
      <c r="A3653" s="41">
        <v>37817</v>
      </c>
      <c r="B3653" s="42">
        <v>7.2499999999999995E-2</v>
      </c>
    </row>
    <row r="3654" spans="1:2" ht="16.149999999999999" customHeight="1" x14ac:dyDescent="0.25">
      <c r="A3654" s="43">
        <v>37816</v>
      </c>
      <c r="B3654" s="44">
        <v>7.2499999999999995E-2</v>
      </c>
    </row>
    <row r="3655" spans="1:2" ht="16.149999999999999" customHeight="1" x14ac:dyDescent="0.25">
      <c r="A3655" s="41">
        <v>37813</v>
      </c>
      <c r="B3655" s="42">
        <v>7.2499999999999995E-2</v>
      </c>
    </row>
    <row r="3656" spans="1:2" ht="16.149999999999999" customHeight="1" x14ac:dyDescent="0.25">
      <c r="A3656" s="43">
        <v>37812</v>
      </c>
      <c r="B3656" s="44">
        <v>7.2499999999999995E-2</v>
      </c>
    </row>
    <row r="3657" spans="1:2" ht="16.149999999999999" customHeight="1" x14ac:dyDescent="0.25">
      <c r="A3657" s="41">
        <v>37811</v>
      </c>
      <c r="B3657" s="42">
        <v>7.2499999999999995E-2</v>
      </c>
    </row>
    <row r="3658" spans="1:2" ht="16.149999999999999" customHeight="1" x14ac:dyDescent="0.25">
      <c r="A3658" s="43">
        <v>37810</v>
      </c>
      <c r="B3658" s="44">
        <v>7.2499999999999995E-2</v>
      </c>
    </row>
    <row r="3659" spans="1:2" ht="16.149999999999999" customHeight="1" x14ac:dyDescent="0.25">
      <c r="A3659" s="41">
        <v>37809</v>
      </c>
      <c r="B3659" s="42">
        <v>7.2499999999999995E-2</v>
      </c>
    </row>
    <row r="3660" spans="1:2" ht="16.149999999999999" customHeight="1" x14ac:dyDescent="0.25">
      <c r="A3660" s="43">
        <v>37806</v>
      </c>
      <c r="B3660" s="44">
        <v>7.2499999999999995E-2</v>
      </c>
    </row>
    <row r="3661" spans="1:2" ht="16.149999999999999" customHeight="1" x14ac:dyDescent="0.25">
      <c r="A3661" s="41">
        <v>37805</v>
      </c>
      <c r="B3661" s="42">
        <v>7.2499999999999995E-2</v>
      </c>
    </row>
    <row r="3662" spans="1:2" ht="16.149999999999999" customHeight="1" x14ac:dyDescent="0.25">
      <c r="A3662" s="43">
        <v>37804</v>
      </c>
      <c r="B3662" s="44">
        <v>7.2499999999999995E-2</v>
      </c>
    </row>
    <row r="3663" spans="1:2" ht="16.149999999999999" customHeight="1" x14ac:dyDescent="0.25">
      <c r="A3663" s="41">
        <v>37803</v>
      </c>
      <c r="B3663" s="42">
        <v>7.2499999999999995E-2</v>
      </c>
    </row>
    <row r="3664" spans="1:2" ht="16.149999999999999" customHeight="1" x14ac:dyDescent="0.25">
      <c r="A3664" s="43">
        <v>37799</v>
      </c>
      <c r="B3664" s="44">
        <v>7.2499999999999995E-2</v>
      </c>
    </row>
    <row r="3665" spans="1:2" ht="16.149999999999999" customHeight="1" x14ac:dyDescent="0.25">
      <c r="A3665" s="41">
        <v>37798</v>
      </c>
      <c r="B3665" s="42">
        <v>7.2499999999999995E-2</v>
      </c>
    </row>
    <row r="3666" spans="1:2" ht="16.149999999999999" customHeight="1" x14ac:dyDescent="0.25">
      <c r="A3666" s="43">
        <v>37797</v>
      </c>
      <c r="B3666" s="44">
        <v>7.2499999999999995E-2</v>
      </c>
    </row>
    <row r="3667" spans="1:2" ht="16.149999999999999" customHeight="1" x14ac:dyDescent="0.25">
      <c r="A3667" s="41">
        <v>37796</v>
      </c>
      <c r="B3667" s="42">
        <v>7.2499999999999995E-2</v>
      </c>
    </row>
    <row r="3668" spans="1:2" ht="16.149999999999999" customHeight="1" x14ac:dyDescent="0.25">
      <c r="A3668" s="43">
        <v>37792</v>
      </c>
      <c r="B3668" s="44">
        <v>7.2499999999999995E-2</v>
      </c>
    </row>
    <row r="3669" spans="1:2" ht="16.149999999999999" customHeight="1" x14ac:dyDescent="0.25">
      <c r="A3669" s="41">
        <v>37791</v>
      </c>
      <c r="B3669" s="42">
        <v>7.2499999999999995E-2</v>
      </c>
    </row>
    <row r="3670" spans="1:2" ht="16.149999999999999" customHeight="1" x14ac:dyDescent="0.25">
      <c r="A3670" s="43">
        <v>37790</v>
      </c>
      <c r="B3670" s="44">
        <v>7.2499999999999995E-2</v>
      </c>
    </row>
    <row r="3671" spans="1:2" ht="16.149999999999999" customHeight="1" x14ac:dyDescent="0.25">
      <c r="A3671" s="41">
        <v>37789</v>
      </c>
      <c r="B3671" s="42">
        <v>7.2499999999999995E-2</v>
      </c>
    </row>
    <row r="3672" spans="1:2" ht="16.149999999999999" customHeight="1" x14ac:dyDescent="0.25">
      <c r="A3672" s="43">
        <v>37788</v>
      </c>
      <c r="B3672" s="44">
        <v>7.2499999999999995E-2</v>
      </c>
    </row>
    <row r="3673" spans="1:2" ht="16.149999999999999" customHeight="1" x14ac:dyDescent="0.25">
      <c r="A3673" s="41">
        <v>37785</v>
      </c>
      <c r="B3673" s="42">
        <v>7.2499999999999995E-2</v>
      </c>
    </row>
    <row r="3674" spans="1:2" ht="16.149999999999999" customHeight="1" x14ac:dyDescent="0.25">
      <c r="A3674" s="43">
        <v>37784</v>
      </c>
      <c r="B3674" s="44">
        <v>7.2499999999999995E-2</v>
      </c>
    </row>
    <row r="3675" spans="1:2" ht="16.149999999999999" customHeight="1" x14ac:dyDescent="0.25">
      <c r="A3675" s="41">
        <v>37783</v>
      </c>
      <c r="B3675" s="42">
        <v>7.2499999999999995E-2</v>
      </c>
    </row>
    <row r="3676" spans="1:2" ht="16.149999999999999" customHeight="1" x14ac:dyDescent="0.25">
      <c r="A3676" s="43">
        <v>37782</v>
      </c>
      <c r="B3676" s="44">
        <v>7.2499999999999995E-2</v>
      </c>
    </row>
    <row r="3677" spans="1:2" ht="16.149999999999999" customHeight="1" x14ac:dyDescent="0.25">
      <c r="A3677" s="41">
        <v>37781</v>
      </c>
      <c r="B3677" s="42">
        <v>7.2499999999999995E-2</v>
      </c>
    </row>
    <row r="3678" spans="1:2" ht="16.149999999999999" customHeight="1" x14ac:dyDescent="0.25">
      <c r="A3678" s="43">
        <v>37778</v>
      </c>
      <c r="B3678" s="44">
        <v>7.2499999999999995E-2</v>
      </c>
    </row>
    <row r="3679" spans="1:2" ht="16.149999999999999" customHeight="1" x14ac:dyDescent="0.25">
      <c r="A3679" s="41">
        <v>37777</v>
      </c>
      <c r="B3679" s="42">
        <v>7.2499999999999995E-2</v>
      </c>
    </row>
    <row r="3680" spans="1:2" ht="16.149999999999999" customHeight="1" x14ac:dyDescent="0.25">
      <c r="A3680" s="43">
        <v>37776</v>
      </c>
      <c r="B3680" s="44">
        <v>7.2499999999999995E-2</v>
      </c>
    </row>
    <row r="3681" spans="1:2" ht="16.149999999999999" customHeight="1" x14ac:dyDescent="0.25">
      <c r="A3681" s="41">
        <v>37775</v>
      </c>
      <c r="B3681" s="42">
        <v>7.2499999999999995E-2</v>
      </c>
    </row>
    <row r="3682" spans="1:2" ht="16.149999999999999" customHeight="1" x14ac:dyDescent="0.25">
      <c r="A3682" s="43">
        <v>37771</v>
      </c>
      <c r="B3682" s="44">
        <v>7.2499999999999995E-2</v>
      </c>
    </row>
    <row r="3683" spans="1:2" ht="16.149999999999999" customHeight="1" x14ac:dyDescent="0.25">
      <c r="A3683" s="41">
        <v>37770</v>
      </c>
      <c r="B3683" s="42">
        <v>7.2499999999999995E-2</v>
      </c>
    </row>
    <row r="3684" spans="1:2" ht="16.149999999999999" customHeight="1" x14ac:dyDescent="0.25">
      <c r="A3684" s="43">
        <v>37769</v>
      </c>
      <c r="B3684" s="44">
        <v>7.2499999999999995E-2</v>
      </c>
    </row>
    <row r="3685" spans="1:2" ht="16.149999999999999" customHeight="1" x14ac:dyDescent="0.25">
      <c r="A3685" s="41">
        <v>37768</v>
      </c>
      <c r="B3685" s="42">
        <v>7.2499999999999995E-2</v>
      </c>
    </row>
    <row r="3686" spans="1:2" ht="16.149999999999999" customHeight="1" x14ac:dyDescent="0.25">
      <c r="A3686" s="43">
        <v>37767</v>
      </c>
      <c r="B3686" s="44">
        <v>7.2499999999999995E-2</v>
      </c>
    </row>
    <row r="3687" spans="1:2" ht="16.149999999999999" customHeight="1" x14ac:dyDescent="0.25">
      <c r="A3687" s="41">
        <v>37764</v>
      </c>
      <c r="B3687" s="42">
        <v>7.2499999999999995E-2</v>
      </c>
    </row>
    <row r="3688" spans="1:2" ht="16.149999999999999" customHeight="1" x14ac:dyDescent="0.25">
      <c r="A3688" s="43">
        <v>37763</v>
      </c>
      <c r="B3688" s="44">
        <v>7.2499999999999995E-2</v>
      </c>
    </row>
    <row r="3689" spans="1:2" ht="16.149999999999999" customHeight="1" x14ac:dyDescent="0.25">
      <c r="A3689" s="41">
        <v>37762</v>
      </c>
      <c r="B3689" s="42">
        <v>7.2499999999999995E-2</v>
      </c>
    </row>
    <row r="3690" spans="1:2" ht="16.149999999999999" customHeight="1" x14ac:dyDescent="0.25">
      <c r="A3690" s="43">
        <v>37761</v>
      </c>
      <c r="B3690" s="44">
        <v>7.2499999999999995E-2</v>
      </c>
    </row>
    <row r="3691" spans="1:2" ht="16.149999999999999" customHeight="1" x14ac:dyDescent="0.25">
      <c r="A3691" s="41">
        <v>37760</v>
      </c>
      <c r="B3691" s="42">
        <v>7.2499999999999995E-2</v>
      </c>
    </row>
    <row r="3692" spans="1:2" ht="16.149999999999999" customHeight="1" x14ac:dyDescent="0.25">
      <c r="A3692" s="43">
        <v>37757</v>
      </c>
      <c r="B3692" s="44">
        <v>7.2499999999999995E-2</v>
      </c>
    </row>
    <row r="3693" spans="1:2" ht="16.149999999999999" customHeight="1" x14ac:dyDescent="0.25">
      <c r="A3693" s="41">
        <v>37756</v>
      </c>
      <c r="B3693" s="42">
        <v>7.2499999999999995E-2</v>
      </c>
    </row>
    <row r="3694" spans="1:2" ht="16.149999999999999" customHeight="1" x14ac:dyDescent="0.25">
      <c r="A3694" s="43">
        <v>37755</v>
      </c>
      <c r="B3694" s="44">
        <v>7.2499999999999995E-2</v>
      </c>
    </row>
    <row r="3695" spans="1:2" ht="16.149999999999999" customHeight="1" x14ac:dyDescent="0.25">
      <c r="A3695" s="41">
        <v>37754</v>
      </c>
      <c r="B3695" s="42">
        <v>7.2499999999999995E-2</v>
      </c>
    </row>
    <row r="3696" spans="1:2" ht="16.149999999999999" customHeight="1" x14ac:dyDescent="0.25">
      <c r="A3696" s="43">
        <v>37753</v>
      </c>
      <c r="B3696" s="44">
        <v>7.2499999999999995E-2</v>
      </c>
    </row>
    <row r="3697" spans="1:2" ht="16.149999999999999" customHeight="1" x14ac:dyDescent="0.25">
      <c r="A3697" s="41">
        <v>37750</v>
      </c>
      <c r="B3697" s="42">
        <v>7.2499999999999995E-2</v>
      </c>
    </row>
    <row r="3698" spans="1:2" ht="16.149999999999999" customHeight="1" x14ac:dyDescent="0.25">
      <c r="A3698" s="43">
        <v>37749</v>
      </c>
      <c r="B3698" s="44">
        <v>7.2499999999999995E-2</v>
      </c>
    </row>
    <row r="3699" spans="1:2" ht="16.149999999999999" customHeight="1" x14ac:dyDescent="0.25">
      <c r="A3699" s="41">
        <v>37748</v>
      </c>
      <c r="B3699" s="42">
        <v>7.2499999999999995E-2</v>
      </c>
    </row>
    <row r="3700" spans="1:2" ht="16.149999999999999" customHeight="1" x14ac:dyDescent="0.25">
      <c r="A3700" s="43">
        <v>37747</v>
      </c>
      <c r="B3700" s="44">
        <v>7.2499999999999995E-2</v>
      </c>
    </row>
    <row r="3701" spans="1:2" ht="16.149999999999999" customHeight="1" x14ac:dyDescent="0.25">
      <c r="A3701" s="41">
        <v>37746</v>
      </c>
      <c r="B3701" s="42">
        <v>7.2499999999999995E-2</v>
      </c>
    </row>
    <row r="3702" spans="1:2" ht="16.149999999999999" customHeight="1" x14ac:dyDescent="0.25">
      <c r="A3702" s="43">
        <v>37743</v>
      </c>
      <c r="B3702" s="44">
        <v>7.2499999999999995E-2</v>
      </c>
    </row>
    <row r="3703" spans="1:2" ht="16.149999999999999" customHeight="1" x14ac:dyDescent="0.25">
      <c r="A3703" s="41">
        <v>37741</v>
      </c>
      <c r="B3703" s="42">
        <v>7.2499999999999995E-2</v>
      </c>
    </row>
    <row r="3704" spans="1:2" ht="16.149999999999999" customHeight="1" x14ac:dyDescent="0.25">
      <c r="A3704" s="43">
        <v>37740</v>
      </c>
      <c r="B3704" s="44">
        <v>7.2499999999999995E-2</v>
      </c>
    </row>
    <row r="3705" spans="1:2" ht="16.149999999999999" customHeight="1" x14ac:dyDescent="0.25">
      <c r="A3705" s="41">
        <v>37739</v>
      </c>
      <c r="B3705" s="42">
        <v>6.25E-2</v>
      </c>
    </row>
    <row r="3706" spans="1:2" ht="16.149999999999999" customHeight="1" x14ac:dyDescent="0.25">
      <c r="A3706" s="43">
        <v>37736</v>
      </c>
      <c r="B3706" s="44">
        <v>6.25E-2</v>
      </c>
    </row>
    <row r="3707" spans="1:2" ht="16.149999999999999" customHeight="1" x14ac:dyDescent="0.25">
      <c r="A3707" s="41">
        <v>37735</v>
      </c>
      <c r="B3707" s="42">
        <v>6.25E-2</v>
      </c>
    </row>
    <row r="3708" spans="1:2" ht="16.149999999999999" customHeight="1" x14ac:dyDescent="0.25">
      <c r="A3708" s="43">
        <v>37734</v>
      </c>
      <c r="B3708" s="44">
        <v>6.25E-2</v>
      </c>
    </row>
    <row r="3709" spans="1:2" ht="16.149999999999999" customHeight="1" x14ac:dyDescent="0.25">
      <c r="A3709" s="41">
        <v>37733</v>
      </c>
      <c r="B3709" s="42">
        <v>6.25E-2</v>
      </c>
    </row>
    <row r="3710" spans="1:2" ht="16.149999999999999" customHeight="1" x14ac:dyDescent="0.25">
      <c r="A3710" s="43">
        <v>37732</v>
      </c>
      <c r="B3710" s="44">
        <v>6.25E-2</v>
      </c>
    </row>
    <row r="3711" spans="1:2" ht="16.149999999999999" customHeight="1" x14ac:dyDescent="0.25">
      <c r="A3711" s="41">
        <v>37727</v>
      </c>
      <c r="B3711" s="42">
        <v>6.25E-2</v>
      </c>
    </row>
    <row r="3712" spans="1:2" ht="16.149999999999999" customHeight="1" x14ac:dyDescent="0.25">
      <c r="A3712" s="43">
        <v>37726</v>
      </c>
      <c r="B3712" s="44">
        <v>6.25E-2</v>
      </c>
    </row>
    <row r="3713" spans="1:2" ht="16.149999999999999" customHeight="1" x14ac:dyDescent="0.25">
      <c r="A3713" s="41">
        <v>37725</v>
      </c>
      <c r="B3713" s="42">
        <v>6.25E-2</v>
      </c>
    </row>
    <row r="3714" spans="1:2" ht="16.149999999999999" customHeight="1" x14ac:dyDescent="0.25">
      <c r="A3714" s="43">
        <v>37722</v>
      </c>
      <c r="B3714" s="44">
        <v>6.25E-2</v>
      </c>
    </row>
    <row r="3715" spans="1:2" ht="16.149999999999999" customHeight="1" x14ac:dyDescent="0.25">
      <c r="A3715" s="41">
        <v>37721</v>
      </c>
      <c r="B3715" s="42">
        <v>6.25E-2</v>
      </c>
    </row>
    <row r="3716" spans="1:2" ht="16.149999999999999" customHeight="1" x14ac:dyDescent="0.25">
      <c r="A3716" s="43">
        <v>37720</v>
      </c>
      <c r="B3716" s="44">
        <v>6.25E-2</v>
      </c>
    </row>
    <row r="3717" spans="1:2" ht="16.149999999999999" customHeight="1" x14ac:dyDescent="0.25">
      <c r="A3717" s="41">
        <v>37719</v>
      </c>
      <c r="B3717" s="42">
        <v>6.25E-2</v>
      </c>
    </row>
    <row r="3718" spans="1:2" ht="16.149999999999999" customHeight="1" x14ac:dyDescent="0.25">
      <c r="A3718" s="43">
        <v>37718</v>
      </c>
      <c r="B3718" s="44">
        <v>6.25E-2</v>
      </c>
    </row>
    <row r="3719" spans="1:2" ht="16.149999999999999" customHeight="1" x14ac:dyDescent="0.25">
      <c r="A3719" s="41">
        <v>37715</v>
      </c>
      <c r="B3719" s="42">
        <v>6.25E-2</v>
      </c>
    </row>
    <row r="3720" spans="1:2" ht="16.149999999999999" customHeight="1" x14ac:dyDescent="0.25">
      <c r="A3720" s="43">
        <v>37714</v>
      </c>
      <c r="B3720" s="44">
        <v>6.25E-2</v>
      </c>
    </row>
    <row r="3721" spans="1:2" ht="16.149999999999999" customHeight="1" x14ac:dyDescent="0.25">
      <c r="A3721" s="41">
        <v>37713</v>
      </c>
      <c r="B3721" s="42">
        <v>6.25E-2</v>
      </c>
    </row>
    <row r="3722" spans="1:2" ht="16.149999999999999" customHeight="1" x14ac:dyDescent="0.25">
      <c r="A3722" s="43">
        <v>37712</v>
      </c>
      <c r="B3722" s="44">
        <v>6.25E-2</v>
      </c>
    </row>
    <row r="3723" spans="1:2" ht="16.149999999999999" customHeight="1" x14ac:dyDescent="0.25">
      <c r="A3723" s="41">
        <v>37711</v>
      </c>
      <c r="B3723" s="42">
        <v>6.25E-2</v>
      </c>
    </row>
    <row r="3724" spans="1:2" ht="16.149999999999999" customHeight="1" x14ac:dyDescent="0.25">
      <c r="A3724" s="43">
        <v>37708</v>
      </c>
      <c r="B3724" s="44">
        <v>6.25E-2</v>
      </c>
    </row>
    <row r="3725" spans="1:2" ht="16.149999999999999" customHeight="1" x14ac:dyDescent="0.25">
      <c r="A3725" s="41">
        <v>37707</v>
      </c>
      <c r="B3725" s="42">
        <v>6.25E-2</v>
      </c>
    </row>
    <row r="3726" spans="1:2" ht="16.149999999999999" customHeight="1" x14ac:dyDescent="0.25">
      <c r="A3726" s="43">
        <v>37706</v>
      </c>
      <c r="B3726" s="44">
        <v>6.25E-2</v>
      </c>
    </row>
    <row r="3727" spans="1:2" ht="16.149999999999999" customHeight="1" x14ac:dyDescent="0.25">
      <c r="A3727" s="41">
        <v>37705</v>
      </c>
      <c r="B3727" s="42">
        <v>6.25E-2</v>
      </c>
    </row>
    <row r="3728" spans="1:2" ht="16.149999999999999" customHeight="1" x14ac:dyDescent="0.25">
      <c r="A3728" s="43">
        <v>37701</v>
      </c>
      <c r="B3728" s="44">
        <v>6.25E-2</v>
      </c>
    </row>
    <row r="3729" spans="1:2" ht="16.149999999999999" customHeight="1" x14ac:dyDescent="0.25">
      <c r="A3729" s="41">
        <v>37700</v>
      </c>
      <c r="B3729" s="42">
        <v>6.25E-2</v>
      </c>
    </row>
    <row r="3730" spans="1:2" ht="16.149999999999999" customHeight="1" x14ac:dyDescent="0.25">
      <c r="A3730" s="43">
        <v>37699</v>
      </c>
      <c r="B3730" s="44">
        <v>6.25E-2</v>
      </c>
    </row>
    <row r="3731" spans="1:2" ht="16.149999999999999" customHeight="1" x14ac:dyDescent="0.25">
      <c r="A3731" s="41">
        <v>37698</v>
      </c>
      <c r="B3731" s="42">
        <v>6.25E-2</v>
      </c>
    </row>
    <row r="3732" spans="1:2" ht="16.149999999999999" customHeight="1" x14ac:dyDescent="0.25">
      <c r="A3732" s="43">
        <v>37697</v>
      </c>
      <c r="B3732" s="44">
        <v>6.25E-2</v>
      </c>
    </row>
    <row r="3733" spans="1:2" ht="16.149999999999999" customHeight="1" x14ac:dyDescent="0.25">
      <c r="A3733" s="41">
        <v>37694</v>
      </c>
      <c r="B3733" s="42">
        <v>6.25E-2</v>
      </c>
    </row>
    <row r="3734" spans="1:2" ht="16.149999999999999" customHeight="1" x14ac:dyDescent="0.25">
      <c r="A3734" s="43">
        <v>37693</v>
      </c>
      <c r="B3734" s="44">
        <v>6.25E-2</v>
      </c>
    </row>
    <row r="3735" spans="1:2" ht="16.149999999999999" customHeight="1" x14ac:dyDescent="0.25">
      <c r="A3735" s="41">
        <v>37692</v>
      </c>
      <c r="B3735" s="42">
        <v>6.25E-2</v>
      </c>
    </row>
    <row r="3736" spans="1:2" ht="16.149999999999999" customHeight="1" x14ac:dyDescent="0.25">
      <c r="A3736" s="43">
        <v>37691</v>
      </c>
      <c r="B3736" s="44">
        <v>6.25E-2</v>
      </c>
    </row>
    <row r="3737" spans="1:2" ht="16.149999999999999" customHeight="1" x14ac:dyDescent="0.25">
      <c r="A3737" s="41">
        <v>37690</v>
      </c>
      <c r="B3737" s="42">
        <v>6.25E-2</v>
      </c>
    </row>
    <row r="3738" spans="1:2" ht="16.149999999999999" customHeight="1" x14ac:dyDescent="0.25">
      <c r="A3738" s="43">
        <v>37687</v>
      </c>
      <c r="B3738" s="44">
        <v>6.25E-2</v>
      </c>
    </row>
    <row r="3739" spans="1:2" ht="16.149999999999999" customHeight="1" x14ac:dyDescent="0.25">
      <c r="A3739" s="41">
        <v>37686</v>
      </c>
      <c r="B3739" s="42">
        <v>6.25E-2</v>
      </c>
    </row>
    <row r="3740" spans="1:2" ht="16.149999999999999" customHeight="1" x14ac:dyDescent="0.25">
      <c r="A3740" s="43">
        <v>37685</v>
      </c>
      <c r="B3740" s="44">
        <v>6.25E-2</v>
      </c>
    </row>
    <row r="3741" spans="1:2" ht="16.149999999999999" customHeight="1" x14ac:dyDescent="0.25">
      <c r="A3741" s="41">
        <v>37684</v>
      </c>
      <c r="B3741" s="42">
        <v>6.25E-2</v>
      </c>
    </row>
    <row r="3742" spans="1:2" ht="16.149999999999999" customHeight="1" x14ac:dyDescent="0.25">
      <c r="A3742" s="43">
        <v>37683</v>
      </c>
      <c r="B3742" s="44">
        <v>6.25E-2</v>
      </c>
    </row>
    <row r="3743" spans="1:2" ht="16.149999999999999" customHeight="1" x14ac:dyDescent="0.25">
      <c r="A3743" s="41">
        <v>37680</v>
      </c>
      <c r="B3743" s="42">
        <v>6.25E-2</v>
      </c>
    </row>
    <row r="3744" spans="1:2" ht="16.149999999999999" customHeight="1" x14ac:dyDescent="0.25">
      <c r="A3744" s="43">
        <v>37679</v>
      </c>
      <c r="B3744" s="44">
        <v>6.25E-2</v>
      </c>
    </row>
    <row r="3745" spans="1:2" ht="16.149999999999999" customHeight="1" x14ac:dyDescent="0.25">
      <c r="A3745" s="41">
        <v>37678</v>
      </c>
      <c r="B3745" s="42">
        <v>6.25E-2</v>
      </c>
    </row>
    <row r="3746" spans="1:2" ht="16.149999999999999" customHeight="1" x14ac:dyDescent="0.25">
      <c r="A3746" s="43">
        <v>37677</v>
      </c>
      <c r="B3746" s="44">
        <v>6.25E-2</v>
      </c>
    </row>
    <row r="3747" spans="1:2" ht="16.149999999999999" customHeight="1" x14ac:dyDescent="0.25">
      <c r="A3747" s="41">
        <v>37676</v>
      </c>
      <c r="B3747" s="42">
        <v>6.25E-2</v>
      </c>
    </row>
    <row r="3748" spans="1:2" ht="16.149999999999999" customHeight="1" x14ac:dyDescent="0.25">
      <c r="A3748" s="43">
        <v>37673</v>
      </c>
      <c r="B3748" s="44">
        <v>6.25E-2</v>
      </c>
    </row>
    <row r="3749" spans="1:2" ht="16.149999999999999" customHeight="1" x14ac:dyDescent="0.25">
      <c r="A3749" s="41">
        <v>37672</v>
      </c>
      <c r="B3749" s="42">
        <v>6.25E-2</v>
      </c>
    </row>
    <row r="3750" spans="1:2" ht="16.149999999999999" customHeight="1" x14ac:dyDescent="0.25">
      <c r="A3750" s="43">
        <v>37671</v>
      </c>
      <c r="B3750" s="44">
        <v>6.25E-2</v>
      </c>
    </row>
    <row r="3751" spans="1:2" ht="16.149999999999999" customHeight="1" x14ac:dyDescent="0.25">
      <c r="A3751" s="41">
        <v>37670</v>
      </c>
      <c r="B3751" s="42">
        <v>6.25E-2</v>
      </c>
    </row>
    <row r="3752" spans="1:2" ht="16.149999999999999" customHeight="1" x14ac:dyDescent="0.25">
      <c r="A3752" s="43">
        <v>37669</v>
      </c>
      <c r="B3752" s="44">
        <v>6.25E-2</v>
      </c>
    </row>
    <row r="3753" spans="1:2" ht="16.149999999999999" customHeight="1" x14ac:dyDescent="0.25">
      <c r="A3753" s="41">
        <v>37666</v>
      </c>
      <c r="B3753" s="42">
        <v>6.25E-2</v>
      </c>
    </row>
    <row r="3754" spans="1:2" ht="16.149999999999999" customHeight="1" x14ac:dyDescent="0.25">
      <c r="A3754" s="43">
        <v>37665</v>
      </c>
      <c r="B3754" s="44">
        <v>6.25E-2</v>
      </c>
    </row>
    <row r="3755" spans="1:2" ht="16.149999999999999" customHeight="1" x14ac:dyDescent="0.25">
      <c r="A3755" s="41">
        <v>37664</v>
      </c>
      <c r="B3755" s="42">
        <v>6.25E-2</v>
      </c>
    </row>
    <row r="3756" spans="1:2" ht="16.149999999999999" customHeight="1" x14ac:dyDescent="0.25">
      <c r="A3756" s="43">
        <v>37663</v>
      </c>
      <c r="B3756" s="44">
        <v>6.25E-2</v>
      </c>
    </row>
    <row r="3757" spans="1:2" ht="16.149999999999999" customHeight="1" x14ac:dyDescent="0.25">
      <c r="A3757" s="41">
        <v>37662</v>
      </c>
      <c r="B3757" s="42">
        <v>6.25E-2</v>
      </c>
    </row>
    <row r="3758" spans="1:2" ht="16.149999999999999" customHeight="1" x14ac:dyDescent="0.25">
      <c r="A3758" s="43">
        <v>37659</v>
      </c>
      <c r="B3758" s="44">
        <v>6.25E-2</v>
      </c>
    </row>
    <row r="3759" spans="1:2" ht="16.149999999999999" customHeight="1" x14ac:dyDescent="0.25">
      <c r="A3759" s="41">
        <v>37658</v>
      </c>
      <c r="B3759" s="42">
        <v>6.25E-2</v>
      </c>
    </row>
    <row r="3760" spans="1:2" ht="16.149999999999999" customHeight="1" x14ac:dyDescent="0.25">
      <c r="A3760" s="43">
        <v>37657</v>
      </c>
      <c r="B3760" s="44">
        <v>6.25E-2</v>
      </c>
    </row>
    <row r="3761" spans="1:2" ht="16.149999999999999" customHeight="1" x14ac:dyDescent="0.25">
      <c r="A3761" s="41">
        <v>37656</v>
      </c>
      <c r="B3761" s="42">
        <v>6.25E-2</v>
      </c>
    </row>
    <row r="3762" spans="1:2" ht="16.149999999999999" customHeight="1" x14ac:dyDescent="0.25">
      <c r="A3762" s="43">
        <v>37655</v>
      </c>
      <c r="B3762" s="44">
        <v>6.25E-2</v>
      </c>
    </row>
    <row r="3763" spans="1:2" ht="16.149999999999999" customHeight="1" x14ac:dyDescent="0.25">
      <c r="A3763" s="41">
        <v>37652</v>
      </c>
      <c r="B3763" s="42">
        <v>6.25E-2</v>
      </c>
    </row>
    <row r="3764" spans="1:2" ht="16.149999999999999" customHeight="1" x14ac:dyDescent="0.25">
      <c r="A3764" s="43">
        <v>37651</v>
      </c>
      <c r="B3764" s="44">
        <v>6.25E-2</v>
      </c>
    </row>
    <row r="3765" spans="1:2" ht="16.149999999999999" customHeight="1" x14ac:dyDescent="0.25">
      <c r="A3765" s="41">
        <v>37650</v>
      </c>
      <c r="B3765" s="42">
        <v>6.25E-2</v>
      </c>
    </row>
    <row r="3766" spans="1:2" ht="16.149999999999999" customHeight="1" x14ac:dyDescent="0.25">
      <c r="A3766" s="43">
        <v>37649</v>
      </c>
      <c r="B3766" s="44">
        <v>6.25E-2</v>
      </c>
    </row>
    <row r="3767" spans="1:2" ht="16.149999999999999" customHeight="1" x14ac:dyDescent="0.25">
      <c r="A3767" s="41">
        <v>37648</v>
      </c>
      <c r="B3767" s="42">
        <v>6.25E-2</v>
      </c>
    </row>
    <row r="3768" spans="1:2" ht="16.149999999999999" customHeight="1" x14ac:dyDescent="0.25">
      <c r="A3768" s="43">
        <v>37645</v>
      </c>
      <c r="B3768" s="44">
        <v>6.25E-2</v>
      </c>
    </row>
    <row r="3769" spans="1:2" ht="16.149999999999999" customHeight="1" x14ac:dyDescent="0.25">
      <c r="A3769" s="41">
        <v>37644</v>
      </c>
      <c r="B3769" s="42">
        <v>6.25E-2</v>
      </c>
    </row>
    <row r="3770" spans="1:2" ht="16.149999999999999" customHeight="1" x14ac:dyDescent="0.25">
      <c r="A3770" s="43">
        <v>37643</v>
      </c>
      <c r="B3770" s="44">
        <v>6.25E-2</v>
      </c>
    </row>
    <row r="3771" spans="1:2" ht="16.149999999999999" customHeight="1" x14ac:dyDescent="0.25">
      <c r="A3771" s="41">
        <v>37642</v>
      </c>
      <c r="B3771" s="42">
        <v>6.25E-2</v>
      </c>
    </row>
    <row r="3772" spans="1:2" ht="16.149999999999999" customHeight="1" x14ac:dyDescent="0.25">
      <c r="A3772" s="43">
        <v>37641</v>
      </c>
      <c r="B3772" s="44">
        <v>6.25E-2</v>
      </c>
    </row>
    <row r="3773" spans="1:2" ht="16.149999999999999" customHeight="1" x14ac:dyDescent="0.25">
      <c r="A3773" s="41">
        <v>37638</v>
      </c>
      <c r="B3773" s="42">
        <v>5.2499999999999998E-2</v>
      </c>
    </row>
    <row r="3774" spans="1:2" ht="16.149999999999999" customHeight="1" x14ac:dyDescent="0.25">
      <c r="A3774" s="43">
        <v>37637</v>
      </c>
      <c r="B3774" s="44">
        <v>5.2499999999999998E-2</v>
      </c>
    </row>
    <row r="3775" spans="1:2" ht="16.149999999999999" customHeight="1" x14ac:dyDescent="0.25">
      <c r="A3775" s="41">
        <v>37636</v>
      </c>
      <c r="B3775" s="42">
        <v>5.2499999999999998E-2</v>
      </c>
    </row>
    <row r="3776" spans="1:2" ht="16.149999999999999" customHeight="1" x14ac:dyDescent="0.25">
      <c r="A3776" s="43">
        <v>37635</v>
      </c>
      <c r="B3776" s="44">
        <v>5.2499999999999998E-2</v>
      </c>
    </row>
    <row r="3777" spans="1:2" ht="16.149999999999999" customHeight="1" x14ac:dyDescent="0.25">
      <c r="A3777" s="41">
        <v>37634</v>
      </c>
      <c r="B3777" s="42">
        <v>5.2499999999999998E-2</v>
      </c>
    </row>
    <row r="3778" spans="1:2" ht="16.149999999999999" customHeight="1" x14ac:dyDescent="0.25">
      <c r="A3778" s="43">
        <v>37631</v>
      </c>
      <c r="B3778" s="44">
        <v>5.2499999999999998E-2</v>
      </c>
    </row>
    <row r="3779" spans="1:2" ht="16.149999999999999" customHeight="1" x14ac:dyDescent="0.25">
      <c r="A3779" s="41">
        <v>37630</v>
      </c>
      <c r="B3779" s="42">
        <v>5.2499999999999998E-2</v>
      </c>
    </row>
    <row r="3780" spans="1:2" ht="16.149999999999999" customHeight="1" x14ac:dyDescent="0.25">
      <c r="A3780" s="43">
        <v>37629</v>
      </c>
      <c r="B3780" s="44">
        <v>5.2499999999999998E-2</v>
      </c>
    </row>
    <row r="3781" spans="1:2" ht="16.149999999999999" customHeight="1" x14ac:dyDescent="0.25">
      <c r="A3781" s="41">
        <v>37628</v>
      </c>
      <c r="B3781" s="42">
        <v>5.2499999999999998E-2</v>
      </c>
    </row>
    <row r="3782" spans="1:2" ht="16.149999999999999" customHeight="1" x14ac:dyDescent="0.25">
      <c r="A3782" s="43">
        <v>37624</v>
      </c>
      <c r="B3782" s="44">
        <v>5.2499999999999998E-2</v>
      </c>
    </row>
    <row r="3783" spans="1:2" ht="16.149999999999999" customHeight="1" x14ac:dyDescent="0.25">
      <c r="A3783" s="41">
        <v>37623</v>
      </c>
      <c r="B3783" s="42">
        <v>5.2499999999999998E-2</v>
      </c>
    </row>
    <row r="3784" spans="1:2" ht="16.149999999999999" customHeight="1" x14ac:dyDescent="0.25">
      <c r="A3784" s="43">
        <v>37620</v>
      </c>
      <c r="B3784" s="44">
        <v>5.2499999999999998E-2</v>
      </c>
    </row>
    <row r="3785" spans="1:2" ht="16.149999999999999" customHeight="1" x14ac:dyDescent="0.25">
      <c r="A3785" s="41">
        <v>37617</v>
      </c>
      <c r="B3785" s="42">
        <v>5.2499999999999998E-2</v>
      </c>
    </row>
    <row r="3786" spans="1:2" ht="16.149999999999999" customHeight="1" x14ac:dyDescent="0.25">
      <c r="A3786" s="43">
        <v>37616</v>
      </c>
      <c r="B3786" s="44">
        <v>5.2499999999999998E-2</v>
      </c>
    </row>
    <row r="3787" spans="1:2" ht="16.149999999999999" customHeight="1" x14ac:dyDescent="0.25">
      <c r="A3787" s="41">
        <v>37614</v>
      </c>
      <c r="B3787" s="42">
        <v>5.2499999999999998E-2</v>
      </c>
    </row>
    <row r="3788" spans="1:2" ht="16.149999999999999" customHeight="1" x14ac:dyDescent="0.25">
      <c r="A3788" s="43">
        <v>37613</v>
      </c>
      <c r="B3788" s="44">
        <v>5.2499999999999998E-2</v>
      </c>
    </row>
    <row r="3789" spans="1:2" ht="16.149999999999999" customHeight="1" x14ac:dyDescent="0.25">
      <c r="A3789" s="41">
        <v>37610</v>
      </c>
      <c r="B3789" s="42">
        <v>5.2499999999999998E-2</v>
      </c>
    </row>
    <row r="3790" spans="1:2" ht="16.149999999999999" customHeight="1" x14ac:dyDescent="0.25">
      <c r="A3790" s="43">
        <v>37609</v>
      </c>
      <c r="B3790" s="44">
        <v>5.2499999999999998E-2</v>
      </c>
    </row>
    <row r="3791" spans="1:2" ht="16.149999999999999" customHeight="1" x14ac:dyDescent="0.25">
      <c r="A3791" s="41">
        <v>37608</v>
      </c>
      <c r="B3791" s="42">
        <v>5.2499999999999998E-2</v>
      </c>
    </row>
    <row r="3792" spans="1:2" ht="16.149999999999999" customHeight="1" x14ac:dyDescent="0.25">
      <c r="A3792" s="43">
        <v>37607</v>
      </c>
      <c r="B3792" s="44">
        <v>5.2499999999999998E-2</v>
      </c>
    </row>
    <row r="3793" spans="1:2" ht="16.149999999999999" customHeight="1" x14ac:dyDescent="0.25">
      <c r="A3793" s="41">
        <v>37606</v>
      </c>
      <c r="B3793" s="42">
        <v>5.2499999999999998E-2</v>
      </c>
    </row>
    <row r="3794" spans="1:2" ht="16.149999999999999" customHeight="1" x14ac:dyDescent="0.25">
      <c r="A3794" s="43">
        <v>37603</v>
      </c>
      <c r="B3794" s="44">
        <v>5.2499999999999998E-2</v>
      </c>
    </row>
    <row r="3795" spans="1:2" ht="16.149999999999999" customHeight="1" x14ac:dyDescent="0.25">
      <c r="A3795" s="41">
        <v>37602</v>
      </c>
      <c r="B3795" s="42">
        <v>5.2499999999999998E-2</v>
      </c>
    </row>
    <row r="3796" spans="1:2" ht="16.149999999999999" customHeight="1" x14ac:dyDescent="0.25">
      <c r="A3796" s="43">
        <v>37601</v>
      </c>
      <c r="B3796" s="44">
        <v>5.2499999999999998E-2</v>
      </c>
    </row>
    <row r="3797" spans="1:2" ht="16.149999999999999" customHeight="1" x14ac:dyDescent="0.25">
      <c r="A3797" s="41">
        <v>37600</v>
      </c>
      <c r="B3797" s="42">
        <v>5.2499999999999998E-2</v>
      </c>
    </row>
    <row r="3798" spans="1:2" ht="16.149999999999999" customHeight="1" x14ac:dyDescent="0.25">
      <c r="A3798" s="43">
        <v>37599</v>
      </c>
      <c r="B3798" s="44">
        <v>5.2499999999999998E-2</v>
      </c>
    </row>
    <row r="3799" spans="1:2" ht="16.149999999999999" customHeight="1" x14ac:dyDescent="0.25">
      <c r="A3799" s="41">
        <v>37596</v>
      </c>
      <c r="B3799" s="42">
        <v>5.2499999999999998E-2</v>
      </c>
    </row>
    <row r="3800" spans="1:2" ht="16.149999999999999" customHeight="1" x14ac:dyDescent="0.25">
      <c r="A3800" s="43">
        <v>37595</v>
      </c>
      <c r="B3800" s="44">
        <v>5.2499999999999998E-2</v>
      </c>
    </row>
    <row r="3801" spans="1:2" ht="16.149999999999999" customHeight="1" x14ac:dyDescent="0.25">
      <c r="A3801" s="41">
        <v>37594</v>
      </c>
      <c r="B3801" s="42">
        <v>5.2499999999999998E-2</v>
      </c>
    </row>
    <row r="3802" spans="1:2" ht="16.149999999999999" customHeight="1" x14ac:dyDescent="0.25">
      <c r="A3802" s="43">
        <v>37593</v>
      </c>
      <c r="B3802" s="44">
        <v>5.2499999999999998E-2</v>
      </c>
    </row>
    <row r="3803" spans="1:2" ht="16.149999999999999" customHeight="1" x14ac:dyDescent="0.25">
      <c r="A3803" s="41">
        <v>37592</v>
      </c>
      <c r="B3803" s="42">
        <v>5.2499999999999998E-2</v>
      </c>
    </row>
    <row r="3804" spans="1:2" ht="16.149999999999999" customHeight="1" x14ac:dyDescent="0.25">
      <c r="A3804" s="43">
        <v>37589</v>
      </c>
      <c r="B3804" s="44">
        <v>5.2499999999999998E-2</v>
      </c>
    </row>
    <row r="3805" spans="1:2" ht="16.149999999999999" customHeight="1" x14ac:dyDescent="0.25">
      <c r="A3805" s="41">
        <v>37588</v>
      </c>
      <c r="B3805" s="42">
        <v>5.2499999999999998E-2</v>
      </c>
    </row>
    <row r="3806" spans="1:2" ht="16.149999999999999" customHeight="1" x14ac:dyDescent="0.25">
      <c r="A3806" s="43">
        <v>37587</v>
      </c>
      <c r="B3806" s="44">
        <v>5.2499999999999998E-2</v>
      </c>
    </row>
    <row r="3807" spans="1:2" ht="16.149999999999999" customHeight="1" x14ac:dyDescent="0.25">
      <c r="A3807" s="41">
        <v>37586</v>
      </c>
      <c r="B3807" s="42">
        <v>5.2499999999999998E-2</v>
      </c>
    </row>
    <row r="3808" spans="1:2" ht="16.149999999999999" customHeight="1" x14ac:dyDescent="0.25">
      <c r="A3808" s="43">
        <v>37585</v>
      </c>
      <c r="B3808" s="44">
        <v>5.2499999999999998E-2</v>
      </c>
    </row>
    <row r="3809" spans="1:2" ht="16.149999999999999" customHeight="1" x14ac:dyDescent="0.25">
      <c r="A3809" s="41">
        <v>37582</v>
      </c>
      <c r="B3809" s="42">
        <v>5.2499999999999998E-2</v>
      </c>
    </row>
    <row r="3810" spans="1:2" ht="16.149999999999999" customHeight="1" x14ac:dyDescent="0.25">
      <c r="A3810" s="43">
        <v>37581</v>
      </c>
      <c r="B3810" s="44">
        <v>5.2499999999999998E-2</v>
      </c>
    </row>
    <row r="3811" spans="1:2" ht="16.149999999999999" customHeight="1" x14ac:dyDescent="0.25">
      <c r="A3811" s="41">
        <v>37580</v>
      </c>
      <c r="B3811" s="42">
        <v>5.2499999999999998E-2</v>
      </c>
    </row>
    <row r="3812" spans="1:2" ht="16.149999999999999" customHeight="1" x14ac:dyDescent="0.25">
      <c r="A3812" s="43">
        <v>37579</v>
      </c>
      <c r="B3812" s="44">
        <v>5.2499999999999998E-2</v>
      </c>
    </row>
    <row r="3813" spans="1:2" ht="16.149999999999999" customHeight="1" x14ac:dyDescent="0.25">
      <c r="A3813" s="41">
        <v>37578</v>
      </c>
      <c r="B3813" s="42">
        <v>5.2499999999999998E-2</v>
      </c>
    </row>
    <row r="3814" spans="1:2" ht="16.149999999999999" customHeight="1" x14ac:dyDescent="0.25">
      <c r="A3814" s="43">
        <v>37575</v>
      </c>
      <c r="B3814" s="44">
        <v>5.2499999999999998E-2</v>
      </c>
    </row>
    <row r="3815" spans="1:2" ht="16.149999999999999" customHeight="1" x14ac:dyDescent="0.25">
      <c r="A3815" s="41">
        <v>37574</v>
      </c>
      <c r="B3815" s="42">
        <v>5.2499999999999998E-2</v>
      </c>
    </row>
    <row r="3816" spans="1:2" ht="16.149999999999999" customHeight="1" x14ac:dyDescent="0.25">
      <c r="A3816" s="43">
        <v>37573</v>
      </c>
      <c r="B3816" s="44">
        <v>5.2499999999999998E-2</v>
      </c>
    </row>
    <row r="3817" spans="1:2" ht="16.149999999999999" customHeight="1" x14ac:dyDescent="0.25">
      <c r="A3817" s="41">
        <v>37572</v>
      </c>
      <c r="B3817" s="42">
        <v>5.2499999999999998E-2</v>
      </c>
    </row>
    <row r="3818" spans="1:2" ht="16.149999999999999" customHeight="1" x14ac:dyDescent="0.25">
      <c r="A3818" s="43">
        <v>37568</v>
      </c>
      <c r="B3818" s="44">
        <v>5.2499999999999998E-2</v>
      </c>
    </row>
    <row r="3819" spans="1:2" ht="16.149999999999999" customHeight="1" x14ac:dyDescent="0.25">
      <c r="A3819" s="41">
        <v>37567</v>
      </c>
      <c r="B3819" s="42">
        <v>5.2499999999999998E-2</v>
      </c>
    </row>
    <row r="3820" spans="1:2" ht="16.149999999999999" customHeight="1" x14ac:dyDescent="0.25">
      <c r="A3820" s="43">
        <v>37566</v>
      </c>
      <c r="B3820" s="44">
        <v>5.2499999999999998E-2</v>
      </c>
    </row>
    <row r="3821" spans="1:2" ht="16.149999999999999" customHeight="1" x14ac:dyDescent="0.25">
      <c r="A3821" s="41">
        <v>37565</v>
      </c>
      <c r="B3821" s="42">
        <v>5.2499999999999998E-2</v>
      </c>
    </row>
    <row r="3822" spans="1:2" ht="16.149999999999999" customHeight="1" x14ac:dyDescent="0.25">
      <c r="A3822" s="43">
        <v>37561</v>
      </c>
      <c r="B3822" s="44">
        <v>5.2499999999999998E-2</v>
      </c>
    </row>
    <row r="3823" spans="1:2" ht="16.149999999999999" customHeight="1" x14ac:dyDescent="0.25">
      <c r="A3823" s="41">
        <v>37560</v>
      </c>
      <c r="B3823" s="42">
        <v>5.2499999999999998E-2</v>
      </c>
    </row>
    <row r="3824" spans="1:2" ht="16.149999999999999" customHeight="1" x14ac:dyDescent="0.25">
      <c r="A3824" s="43">
        <v>37559</v>
      </c>
      <c r="B3824" s="44">
        <v>5.2499999999999998E-2</v>
      </c>
    </row>
    <row r="3825" spans="1:2" ht="16.149999999999999" customHeight="1" x14ac:dyDescent="0.25">
      <c r="A3825" s="41">
        <v>37558</v>
      </c>
      <c r="B3825" s="42">
        <v>5.2499999999999998E-2</v>
      </c>
    </row>
    <row r="3826" spans="1:2" ht="16.149999999999999" customHeight="1" x14ac:dyDescent="0.25">
      <c r="A3826" s="43">
        <v>37557</v>
      </c>
      <c r="B3826" s="44">
        <v>5.2499999999999998E-2</v>
      </c>
    </row>
    <row r="3827" spans="1:2" ht="16.149999999999999" customHeight="1" x14ac:dyDescent="0.25">
      <c r="A3827" s="41">
        <v>37554</v>
      </c>
      <c r="B3827" s="42">
        <v>5.2499999999999998E-2</v>
      </c>
    </row>
    <row r="3828" spans="1:2" ht="16.149999999999999" customHeight="1" x14ac:dyDescent="0.25">
      <c r="A3828" s="43">
        <v>37553</v>
      </c>
      <c r="B3828" s="44">
        <v>5.2499999999999998E-2</v>
      </c>
    </row>
    <row r="3829" spans="1:2" ht="16.149999999999999" customHeight="1" x14ac:dyDescent="0.25">
      <c r="A3829" s="41">
        <v>37552</v>
      </c>
      <c r="B3829" s="42">
        <v>5.2499999999999998E-2</v>
      </c>
    </row>
    <row r="3830" spans="1:2" ht="16.149999999999999" customHeight="1" x14ac:dyDescent="0.25">
      <c r="A3830" s="43">
        <v>37551</v>
      </c>
      <c r="B3830" s="44">
        <v>5.2499999999999998E-2</v>
      </c>
    </row>
    <row r="3831" spans="1:2" ht="16.149999999999999" customHeight="1" x14ac:dyDescent="0.25">
      <c r="A3831" s="41">
        <v>37550</v>
      </c>
      <c r="B3831" s="42">
        <v>5.2499999999999998E-2</v>
      </c>
    </row>
    <row r="3832" spans="1:2" ht="16.149999999999999" customHeight="1" x14ac:dyDescent="0.25">
      <c r="A3832" s="43">
        <v>37547</v>
      </c>
      <c r="B3832" s="44">
        <v>5.2499999999999998E-2</v>
      </c>
    </row>
    <row r="3833" spans="1:2" ht="16.149999999999999" customHeight="1" x14ac:dyDescent="0.25">
      <c r="A3833" s="41">
        <v>37546</v>
      </c>
      <c r="B3833" s="42">
        <v>5.2499999999999998E-2</v>
      </c>
    </row>
    <row r="3834" spans="1:2" ht="16.149999999999999" customHeight="1" x14ac:dyDescent="0.25">
      <c r="A3834" s="43">
        <v>37545</v>
      </c>
      <c r="B3834" s="44">
        <v>5.2499999999999998E-2</v>
      </c>
    </row>
    <row r="3835" spans="1:2" ht="16.149999999999999" customHeight="1" x14ac:dyDescent="0.25">
      <c r="A3835" s="41">
        <v>37544</v>
      </c>
      <c r="B3835" s="42">
        <v>5.2499999999999998E-2</v>
      </c>
    </row>
    <row r="3836" spans="1:2" ht="16.149999999999999" customHeight="1" x14ac:dyDescent="0.25">
      <c r="A3836" s="43">
        <v>37540</v>
      </c>
      <c r="B3836" s="44">
        <v>5.2499999999999998E-2</v>
      </c>
    </row>
    <row r="3837" spans="1:2" ht="16.149999999999999" customHeight="1" x14ac:dyDescent="0.25">
      <c r="A3837" s="41">
        <v>37539</v>
      </c>
      <c r="B3837" s="42">
        <v>5.2499999999999998E-2</v>
      </c>
    </row>
    <row r="3838" spans="1:2" ht="16.149999999999999" customHeight="1" x14ac:dyDescent="0.25">
      <c r="A3838" s="43">
        <v>37538</v>
      </c>
      <c r="B3838" s="44">
        <v>5.2499999999999998E-2</v>
      </c>
    </row>
    <row r="3839" spans="1:2" ht="16.149999999999999" customHeight="1" x14ac:dyDescent="0.25">
      <c r="A3839" s="41">
        <v>37537</v>
      </c>
      <c r="B3839" s="42">
        <v>5.2499999999999998E-2</v>
      </c>
    </row>
    <row r="3840" spans="1:2" ht="16.149999999999999" customHeight="1" x14ac:dyDescent="0.25">
      <c r="A3840" s="43">
        <v>37536</v>
      </c>
      <c r="B3840" s="44">
        <v>5.2499999999999998E-2</v>
      </c>
    </row>
    <row r="3841" spans="1:2" ht="16.149999999999999" customHeight="1" x14ac:dyDescent="0.25">
      <c r="A3841" s="41">
        <v>37533</v>
      </c>
      <c r="B3841" s="42">
        <v>5.2499999999999998E-2</v>
      </c>
    </row>
    <row r="3842" spans="1:2" ht="16.149999999999999" customHeight="1" x14ac:dyDescent="0.25">
      <c r="A3842" s="43">
        <v>37532</v>
      </c>
      <c r="B3842" s="44">
        <v>5.2499999999999998E-2</v>
      </c>
    </row>
    <row r="3843" spans="1:2" ht="16.149999999999999" customHeight="1" x14ac:dyDescent="0.25">
      <c r="A3843" s="41">
        <v>37531</v>
      </c>
      <c r="B3843" s="42">
        <v>5.2499999999999998E-2</v>
      </c>
    </row>
    <row r="3844" spans="1:2" ht="16.149999999999999" customHeight="1" x14ac:dyDescent="0.25">
      <c r="A3844" s="43">
        <v>37530</v>
      </c>
      <c r="B3844" s="44">
        <v>5.2499999999999998E-2</v>
      </c>
    </row>
    <row r="3845" spans="1:2" ht="16.149999999999999" customHeight="1" x14ac:dyDescent="0.25">
      <c r="A3845" s="41">
        <v>37529</v>
      </c>
      <c r="B3845" s="42">
        <v>5.2499999999999998E-2</v>
      </c>
    </row>
    <row r="3846" spans="1:2" ht="16.149999999999999" customHeight="1" x14ac:dyDescent="0.25">
      <c r="A3846" s="43">
        <v>37526</v>
      </c>
      <c r="B3846" s="44">
        <v>5.2499999999999998E-2</v>
      </c>
    </row>
    <row r="3847" spans="1:2" ht="16.149999999999999" customHeight="1" x14ac:dyDescent="0.25">
      <c r="A3847" s="41">
        <v>37525</v>
      </c>
      <c r="B3847" s="42">
        <v>5.2499999999999998E-2</v>
      </c>
    </row>
    <row r="3848" spans="1:2" ht="16.149999999999999" customHeight="1" x14ac:dyDescent="0.25">
      <c r="A3848" s="43">
        <v>37524</v>
      </c>
      <c r="B3848" s="44">
        <v>5.2499999999999998E-2</v>
      </c>
    </row>
    <row r="3849" spans="1:2" ht="16.149999999999999" customHeight="1" x14ac:dyDescent="0.25">
      <c r="A3849" s="41">
        <v>37523</v>
      </c>
      <c r="B3849" s="42">
        <v>5.2499999999999998E-2</v>
      </c>
    </row>
    <row r="3850" spans="1:2" ht="16.149999999999999" customHeight="1" x14ac:dyDescent="0.25">
      <c r="A3850" s="43">
        <v>37522</v>
      </c>
      <c r="B3850" s="44">
        <v>5.2499999999999998E-2</v>
      </c>
    </row>
    <row r="3851" spans="1:2" ht="16.149999999999999" customHeight="1" x14ac:dyDescent="0.25">
      <c r="A3851" s="41">
        <v>37519</v>
      </c>
      <c r="B3851" s="42">
        <v>5.2499999999999998E-2</v>
      </c>
    </row>
    <row r="3852" spans="1:2" ht="16.149999999999999" customHeight="1" x14ac:dyDescent="0.25">
      <c r="A3852" s="43">
        <v>37518</v>
      </c>
      <c r="B3852" s="44">
        <v>5.2499999999999998E-2</v>
      </c>
    </row>
    <row r="3853" spans="1:2" ht="16.149999999999999" customHeight="1" x14ac:dyDescent="0.25">
      <c r="A3853" s="41">
        <v>37517</v>
      </c>
      <c r="B3853" s="42">
        <v>5.2499999999999998E-2</v>
      </c>
    </row>
    <row r="3854" spans="1:2" ht="16.149999999999999" customHeight="1" x14ac:dyDescent="0.25">
      <c r="A3854" s="43">
        <v>37516</v>
      </c>
      <c r="B3854" s="44">
        <v>5.2499999999999998E-2</v>
      </c>
    </row>
    <row r="3855" spans="1:2" ht="16.149999999999999" customHeight="1" x14ac:dyDescent="0.25">
      <c r="A3855" s="41">
        <v>37515</v>
      </c>
      <c r="B3855" s="42">
        <v>5.2499999999999998E-2</v>
      </c>
    </row>
    <row r="3856" spans="1:2" ht="16.149999999999999" customHeight="1" x14ac:dyDescent="0.25">
      <c r="A3856" s="43">
        <v>37512</v>
      </c>
      <c r="B3856" s="44">
        <v>5.2499999999999998E-2</v>
      </c>
    </row>
    <row r="3857" spans="1:2" ht="16.149999999999999" customHeight="1" x14ac:dyDescent="0.25">
      <c r="A3857" s="41">
        <v>37511</v>
      </c>
      <c r="B3857" s="42">
        <v>5.2499999999999998E-2</v>
      </c>
    </row>
    <row r="3858" spans="1:2" ht="16.149999999999999" customHeight="1" x14ac:dyDescent="0.25">
      <c r="A3858" s="43">
        <v>37510</v>
      </c>
      <c r="B3858" s="44">
        <v>5.2499999999999998E-2</v>
      </c>
    </row>
    <row r="3859" spans="1:2" ht="16.149999999999999" customHeight="1" x14ac:dyDescent="0.25">
      <c r="A3859" s="41">
        <v>37509</v>
      </c>
      <c r="B3859" s="42">
        <v>5.2499999999999998E-2</v>
      </c>
    </row>
    <row r="3860" spans="1:2" ht="16.149999999999999" customHeight="1" x14ac:dyDescent="0.25">
      <c r="A3860" s="43">
        <v>37508</v>
      </c>
      <c r="B3860" s="44">
        <v>5.2499999999999998E-2</v>
      </c>
    </row>
    <row r="3861" spans="1:2" ht="16.149999999999999" customHeight="1" x14ac:dyDescent="0.25">
      <c r="A3861" s="41">
        <v>37505</v>
      </c>
      <c r="B3861" s="42">
        <v>5.2499999999999998E-2</v>
      </c>
    </row>
    <row r="3862" spans="1:2" ht="16.149999999999999" customHeight="1" x14ac:dyDescent="0.25">
      <c r="A3862" s="43">
        <v>37504</v>
      </c>
      <c r="B3862" s="44">
        <v>5.2499999999999998E-2</v>
      </c>
    </row>
    <row r="3863" spans="1:2" ht="16.149999999999999" customHeight="1" x14ac:dyDescent="0.25">
      <c r="A3863" s="41">
        <v>37503</v>
      </c>
      <c r="B3863" s="42">
        <v>5.2499999999999998E-2</v>
      </c>
    </row>
    <row r="3864" spans="1:2" ht="16.149999999999999" customHeight="1" x14ac:dyDescent="0.25">
      <c r="A3864" s="43">
        <v>37502</v>
      </c>
      <c r="B3864" s="44">
        <v>5.2499999999999998E-2</v>
      </c>
    </row>
    <row r="3865" spans="1:2" ht="16.149999999999999" customHeight="1" x14ac:dyDescent="0.25">
      <c r="A3865" s="41">
        <v>37501</v>
      </c>
      <c r="B3865" s="42">
        <v>5.2499999999999998E-2</v>
      </c>
    </row>
    <row r="3866" spans="1:2" ht="16.149999999999999" customHeight="1" x14ac:dyDescent="0.25">
      <c r="A3866" s="43">
        <v>37498</v>
      </c>
      <c r="B3866" s="44">
        <v>5.2499999999999998E-2</v>
      </c>
    </row>
    <row r="3867" spans="1:2" ht="16.149999999999999" customHeight="1" x14ac:dyDescent="0.25">
      <c r="A3867" s="41">
        <v>37497</v>
      </c>
      <c r="B3867" s="42">
        <v>5.2499999999999998E-2</v>
      </c>
    </row>
    <row r="3868" spans="1:2" ht="16.149999999999999" customHeight="1" x14ac:dyDescent="0.25">
      <c r="A3868" s="43">
        <v>37496</v>
      </c>
      <c r="B3868" s="44">
        <v>5.2499999999999998E-2</v>
      </c>
    </row>
    <row r="3869" spans="1:2" ht="16.149999999999999" customHeight="1" x14ac:dyDescent="0.25">
      <c r="A3869" s="41">
        <v>37495</v>
      </c>
      <c r="B3869" s="42">
        <v>5.2499999999999998E-2</v>
      </c>
    </row>
    <row r="3870" spans="1:2" ht="16.149999999999999" customHeight="1" x14ac:dyDescent="0.25">
      <c r="A3870" s="43">
        <v>37494</v>
      </c>
      <c r="B3870" s="44">
        <v>5.2499999999999998E-2</v>
      </c>
    </row>
    <row r="3871" spans="1:2" ht="16.149999999999999" customHeight="1" x14ac:dyDescent="0.25">
      <c r="A3871" s="41">
        <v>37491</v>
      </c>
      <c r="B3871" s="42">
        <v>5.2499999999999998E-2</v>
      </c>
    </row>
    <row r="3872" spans="1:2" ht="16.149999999999999" customHeight="1" x14ac:dyDescent="0.25">
      <c r="A3872" s="43">
        <v>37490</v>
      </c>
      <c r="B3872" s="44">
        <v>5.2499999999999998E-2</v>
      </c>
    </row>
    <row r="3873" spans="1:2" ht="16.149999999999999" customHeight="1" x14ac:dyDescent="0.25">
      <c r="A3873" s="41">
        <v>37489</v>
      </c>
      <c r="B3873" s="42">
        <v>5.2499999999999998E-2</v>
      </c>
    </row>
    <row r="3874" spans="1:2" ht="16.149999999999999" customHeight="1" x14ac:dyDescent="0.25">
      <c r="A3874" s="43">
        <v>37488</v>
      </c>
      <c r="B3874" s="44">
        <v>5.2499999999999998E-2</v>
      </c>
    </row>
    <row r="3875" spans="1:2" ht="16.149999999999999" customHeight="1" x14ac:dyDescent="0.25">
      <c r="A3875" s="41">
        <v>37484</v>
      </c>
      <c r="B3875" s="42">
        <v>5.2499999999999998E-2</v>
      </c>
    </row>
    <row r="3876" spans="1:2" ht="16.149999999999999" customHeight="1" x14ac:dyDescent="0.25">
      <c r="A3876" s="43">
        <v>37483</v>
      </c>
      <c r="B3876" s="44">
        <v>5.2499999999999998E-2</v>
      </c>
    </row>
    <row r="3877" spans="1:2" ht="16.149999999999999" customHeight="1" x14ac:dyDescent="0.25">
      <c r="A3877" s="41">
        <v>37482</v>
      </c>
      <c r="B3877" s="42">
        <v>5.2499999999999998E-2</v>
      </c>
    </row>
    <row r="3878" spans="1:2" ht="16.149999999999999" customHeight="1" x14ac:dyDescent="0.25">
      <c r="A3878" s="43">
        <v>37481</v>
      </c>
      <c r="B3878" s="44">
        <v>5.2499999999999998E-2</v>
      </c>
    </row>
    <row r="3879" spans="1:2" ht="16.149999999999999" customHeight="1" x14ac:dyDescent="0.25">
      <c r="A3879" s="41">
        <v>37480</v>
      </c>
      <c r="B3879" s="42">
        <v>5.2499999999999998E-2</v>
      </c>
    </row>
    <row r="3880" spans="1:2" ht="16.149999999999999" customHeight="1" x14ac:dyDescent="0.25">
      <c r="A3880" s="43">
        <v>37477</v>
      </c>
      <c r="B3880" s="44">
        <v>5.2499999999999998E-2</v>
      </c>
    </row>
    <row r="3881" spans="1:2" ht="16.149999999999999" customHeight="1" x14ac:dyDescent="0.25">
      <c r="A3881" s="41">
        <v>37476</v>
      </c>
      <c r="B3881" s="42">
        <v>5.2499999999999998E-2</v>
      </c>
    </row>
    <row r="3882" spans="1:2" ht="16.149999999999999" customHeight="1" x14ac:dyDescent="0.25">
      <c r="A3882" s="43">
        <v>37474</v>
      </c>
      <c r="B3882" s="44">
        <v>5.2499999999999998E-2</v>
      </c>
    </row>
    <row r="3883" spans="1:2" ht="16.149999999999999" customHeight="1" x14ac:dyDescent="0.25">
      <c r="A3883" s="41">
        <v>37473</v>
      </c>
      <c r="B3883" s="42">
        <v>5.2499999999999998E-2</v>
      </c>
    </row>
    <row r="3884" spans="1:2" ht="16.149999999999999" customHeight="1" x14ac:dyDescent="0.25">
      <c r="A3884" s="43">
        <v>37470</v>
      </c>
      <c r="B3884" s="44">
        <v>5.2499999999999998E-2</v>
      </c>
    </row>
    <row r="3885" spans="1:2" ht="16.149999999999999" customHeight="1" x14ac:dyDescent="0.25">
      <c r="A3885" s="41">
        <v>37469</v>
      </c>
      <c r="B3885" s="42">
        <v>5.2499999999999998E-2</v>
      </c>
    </row>
    <row r="3886" spans="1:2" ht="16.149999999999999" customHeight="1" x14ac:dyDescent="0.25">
      <c r="A3886" s="43">
        <v>37468</v>
      </c>
      <c r="B3886" s="44">
        <v>5.2499999999999998E-2</v>
      </c>
    </row>
    <row r="3887" spans="1:2" ht="16.149999999999999" customHeight="1" x14ac:dyDescent="0.25">
      <c r="A3887" s="41">
        <v>37467</v>
      </c>
      <c r="B3887" s="42">
        <v>5.2499999999999998E-2</v>
      </c>
    </row>
    <row r="3888" spans="1:2" ht="16.149999999999999" customHeight="1" x14ac:dyDescent="0.25">
      <c r="A3888" s="43">
        <v>37466</v>
      </c>
      <c r="B3888" s="44">
        <v>5.2499999999999998E-2</v>
      </c>
    </row>
    <row r="3889" spans="1:2" ht="16.149999999999999" customHeight="1" x14ac:dyDescent="0.25">
      <c r="A3889" s="41">
        <v>37463</v>
      </c>
      <c r="B3889" s="42">
        <v>5.2499999999999998E-2</v>
      </c>
    </row>
    <row r="3890" spans="1:2" ht="16.149999999999999" customHeight="1" x14ac:dyDescent="0.25">
      <c r="A3890" s="43">
        <v>37462</v>
      </c>
      <c r="B3890" s="44">
        <v>5.2499999999999998E-2</v>
      </c>
    </row>
    <row r="3891" spans="1:2" ht="16.149999999999999" customHeight="1" x14ac:dyDescent="0.25">
      <c r="A3891" s="41">
        <v>37461</v>
      </c>
      <c r="B3891" s="42">
        <v>5.2499999999999998E-2</v>
      </c>
    </row>
    <row r="3892" spans="1:2" ht="16.149999999999999" customHeight="1" x14ac:dyDescent="0.25">
      <c r="A3892" s="43">
        <v>37460</v>
      </c>
      <c r="B3892" s="44">
        <v>5.2499999999999998E-2</v>
      </c>
    </row>
    <row r="3893" spans="1:2" ht="16.149999999999999" customHeight="1" x14ac:dyDescent="0.25">
      <c r="A3893" s="41">
        <v>37459</v>
      </c>
      <c r="B3893" s="42">
        <v>5.2499999999999998E-2</v>
      </c>
    </row>
    <row r="3894" spans="1:2" ht="16.149999999999999" customHeight="1" x14ac:dyDescent="0.25">
      <c r="A3894" s="43">
        <v>37456</v>
      </c>
      <c r="B3894" s="44">
        <v>5.2499999999999998E-2</v>
      </c>
    </row>
    <row r="3895" spans="1:2" ht="16.149999999999999" customHeight="1" x14ac:dyDescent="0.25">
      <c r="A3895" s="41">
        <v>37455</v>
      </c>
      <c r="B3895" s="42">
        <v>5.2499999999999998E-2</v>
      </c>
    </row>
    <row r="3896" spans="1:2" ht="16.149999999999999" customHeight="1" x14ac:dyDescent="0.25">
      <c r="A3896" s="43">
        <v>37454</v>
      </c>
      <c r="B3896" s="44">
        <v>5.2499999999999998E-2</v>
      </c>
    </row>
    <row r="3897" spans="1:2" ht="16.149999999999999" customHeight="1" x14ac:dyDescent="0.25">
      <c r="A3897" s="41">
        <v>37453</v>
      </c>
      <c r="B3897" s="42">
        <v>5.2499999999999998E-2</v>
      </c>
    </row>
    <row r="3898" spans="1:2" ht="16.149999999999999" customHeight="1" x14ac:dyDescent="0.25">
      <c r="A3898" s="43">
        <v>37452</v>
      </c>
      <c r="B3898" s="44">
        <v>5.2499999999999998E-2</v>
      </c>
    </row>
    <row r="3899" spans="1:2" ht="16.149999999999999" customHeight="1" x14ac:dyDescent="0.25">
      <c r="A3899" s="41">
        <v>37449</v>
      </c>
      <c r="B3899" s="42">
        <v>5.2499999999999998E-2</v>
      </c>
    </row>
    <row r="3900" spans="1:2" ht="16.149999999999999" customHeight="1" x14ac:dyDescent="0.25">
      <c r="A3900" s="43">
        <v>37448</v>
      </c>
      <c r="B3900" s="44">
        <v>5.2499999999999998E-2</v>
      </c>
    </row>
    <row r="3901" spans="1:2" ht="16.149999999999999" customHeight="1" x14ac:dyDescent="0.25">
      <c r="A3901" s="41">
        <v>37447</v>
      </c>
      <c r="B3901" s="42">
        <v>5.2499999999999998E-2</v>
      </c>
    </row>
    <row r="3902" spans="1:2" ht="16.149999999999999" customHeight="1" x14ac:dyDescent="0.25">
      <c r="A3902" s="43">
        <v>37446</v>
      </c>
      <c r="B3902" s="44">
        <v>5.2499999999999998E-2</v>
      </c>
    </row>
    <row r="3903" spans="1:2" ht="16.149999999999999" customHeight="1" x14ac:dyDescent="0.25">
      <c r="A3903" s="41">
        <v>37445</v>
      </c>
      <c r="B3903" s="42">
        <v>5.2499999999999998E-2</v>
      </c>
    </row>
    <row r="3904" spans="1:2" ht="16.149999999999999" customHeight="1" x14ac:dyDescent="0.25">
      <c r="A3904" s="43">
        <v>37442</v>
      </c>
      <c r="B3904" s="44">
        <v>5.2499999999999998E-2</v>
      </c>
    </row>
    <row r="3905" spans="1:2" ht="16.149999999999999" customHeight="1" x14ac:dyDescent="0.25">
      <c r="A3905" s="41">
        <v>37441</v>
      </c>
      <c r="B3905" s="42">
        <v>5.2499999999999998E-2</v>
      </c>
    </row>
    <row r="3906" spans="1:2" ht="16.149999999999999" customHeight="1" x14ac:dyDescent="0.25">
      <c r="A3906" s="43">
        <v>37440</v>
      </c>
      <c r="B3906" s="44">
        <v>5.2499999999999998E-2</v>
      </c>
    </row>
    <row r="3907" spans="1:2" ht="16.149999999999999" customHeight="1" x14ac:dyDescent="0.25">
      <c r="A3907" s="41">
        <v>37439</v>
      </c>
      <c r="B3907" s="42">
        <v>5.2499999999999998E-2</v>
      </c>
    </row>
    <row r="3908" spans="1:2" ht="16.149999999999999" customHeight="1" x14ac:dyDescent="0.25">
      <c r="A3908" s="43">
        <v>37435</v>
      </c>
      <c r="B3908" s="44">
        <v>5.2499999999999998E-2</v>
      </c>
    </row>
    <row r="3909" spans="1:2" ht="16.149999999999999" customHeight="1" x14ac:dyDescent="0.25">
      <c r="A3909" s="41">
        <v>37434</v>
      </c>
      <c r="B3909" s="42">
        <v>5.2499999999999998E-2</v>
      </c>
    </row>
    <row r="3910" spans="1:2" ht="16.149999999999999" customHeight="1" x14ac:dyDescent="0.25">
      <c r="A3910" s="43">
        <v>37433</v>
      </c>
      <c r="B3910" s="44">
        <v>5.2499999999999998E-2</v>
      </c>
    </row>
    <row r="3911" spans="1:2" ht="16.149999999999999" customHeight="1" x14ac:dyDescent="0.25">
      <c r="A3911" s="41">
        <v>37432</v>
      </c>
      <c r="B3911" s="42">
        <v>5.2499999999999998E-2</v>
      </c>
    </row>
    <row r="3912" spans="1:2" ht="16.149999999999999" customHeight="1" x14ac:dyDescent="0.25">
      <c r="A3912" s="43">
        <v>37431</v>
      </c>
      <c r="B3912" s="44">
        <v>5.2499999999999998E-2</v>
      </c>
    </row>
    <row r="3913" spans="1:2" ht="16.149999999999999" customHeight="1" x14ac:dyDescent="0.25">
      <c r="A3913" s="41">
        <v>37428</v>
      </c>
      <c r="B3913" s="42">
        <v>5.2499999999999998E-2</v>
      </c>
    </row>
    <row r="3914" spans="1:2" ht="16.149999999999999" customHeight="1" x14ac:dyDescent="0.25">
      <c r="A3914" s="43">
        <v>37427</v>
      </c>
      <c r="B3914" s="44">
        <v>5.2499999999999998E-2</v>
      </c>
    </row>
    <row r="3915" spans="1:2" ht="16.149999999999999" customHeight="1" x14ac:dyDescent="0.25">
      <c r="A3915" s="41">
        <v>37426</v>
      </c>
      <c r="B3915" s="42">
        <v>5.2499999999999998E-2</v>
      </c>
    </row>
    <row r="3916" spans="1:2" ht="16.149999999999999" customHeight="1" x14ac:dyDescent="0.25">
      <c r="A3916" s="43">
        <v>37425</v>
      </c>
      <c r="B3916" s="44">
        <v>5.2499999999999998E-2</v>
      </c>
    </row>
    <row r="3917" spans="1:2" ht="16.149999999999999" customHeight="1" x14ac:dyDescent="0.25">
      <c r="A3917" s="41">
        <v>37424</v>
      </c>
      <c r="B3917" s="42">
        <v>5.2499999999999998E-2</v>
      </c>
    </row>
    <row r="3918" spans="1:2" ht="16.149999999999999" customHeight="1" x14ac:dyDescent="0.25">
      <c r="A3918" s="43">
        <v>37421</v>
      </c>
      <c r="B3918" s="44">
        <v>5.7500000000000002E-2</v>
      </c>
    </row>
    <row r="3919" spans="1:2" ht="16.149999999999999" customHeight="1" x14ac:dyDescent="0.25">
      <c r="A3919" s="41">
        <v>37420</v>
      </c>
      <c r="B3919" s="42">
        <v>5.7500000000000002E-2</v>
      </c>
    </row>
    <row r="3920" spans="1:2" ht="16.149999999999999" customHeight="1" x14ac:dyDescent="0.25">
      <c r="A3920" s="43">
        <v>37419</v>
      </c>
      <c r="B3920" s="44">
        <v>5.7500000000000002E-2</v>
      </c>
    </row>
    <row r="3921" spans="1:2" ht="16.149999999999999" customHeight="1" x14ac:dyDescent="0.25">
      <c r="A3921" s="41">
        <v>37418</v>
      </c>
      <c r="B3921" s="42">
        <v>5.7500000000000002E-2</v>
      </c>
    </row>
    <row r="3922" spans="1:2" ht="16.149999999999999" customHeight="1" x14ac:dyDescent="0.25">
      <c r="A3922" s="43">
        <v>37414</v>
      </c>
      <c r="B3922" s="44">
        <v>5.7500000000000002E-2</v>
      </c>
    </row>
    <row r="3923" spans="1:2" ht="16.149999999999999" customHeight="1" x14ac:dyDescent="0.25">
      <c r="A3923" s="41">
        <v>37413</v>
      </c>
      <c r="B3923" s="42">
        <v>5.7500000000000002E-2</v>
      </c>
    </row>
    <row r="3924" spans="1:2" ht="16.149999999999999" customHeight="1" x14ac:dyDescent="0.25">
      <c r="A3924" s="43">
        <v>37412</v>
      </c>
      <c r="B3924" s="44">
        <v>5.7500000000000002E-2</v>
      </c>
    </row>
    <row r="3925" spans="1:2" ht="16.149999999999999" customHeight="1" x14ac:dyDescent="0.25">
      <c r="A3925" s="41">
        <v>37411</v>
      </c>
      <c r="B3925" s="42">
        <v>5.7500000000000002E-2</v>
      </c>
    </row>
    <row r="3926" spans="1:2" ht="16.149999999999999" customHeight="1" x14ac:dyDescent="0.25">
      <c r="A3926" s="43">
        <v>37407</v>
      </c>
      <c r="B3926" s="44">
        <v>5.7500000000000002E-2</v>
      </c>
    </row>
    <row r="3927" spans="1:2" ht="16.149999999999999" customHeight="1" x14ac:dyDescent="0.25">
      <c r="A3927" s="41">
        <v>37406</v>
      </c>
      <c r="B3927" s="42">
        <v>5.7500000000000002E-2</v>
      </c>
    </row>
    <row r="3928" spans="1:2" ht="16.149999999999999" customHeight="1" x14ac:dyDescent="0.25">
      <c r="A3928" s="43">
        <v>37405</v>
      </c>
      <c r="B3928" s="44">
        <v>5.7500000000000002E-2</v>
      </c>
    </row>
    <row r="3929" spans="1:2" ht="16.149999999999999" customHeight="1" x14ac:dyDescent="0.25">
      <c r="A3929" s="41">
        <v>37404</v>
      </c>
      <c r="B3929" s="42">
        <v>5.7500000000000002E-2</v>
      </c>
    </row>
    <row r="3930" spans="1:2" ht="16.149999999999999" customHeight="1" x14ac:dyDescent="0.25">
      <c r="A3930" s="43">
        <v>37403</v>
      </c>
      <c r="B3930" s="44">
        <v>5.7500000000000002E-2</v>
      </c>
    </row>
    <row r="3931" spans="1:2" ht="16.149999999999999" customHeight="1" x14ac:dyDescent="0.25">
      <c r="A3931" s="41">
        <v>37400</v>
      </c>
      <c r="B3931" s="42">
        <v>5.7500000000000002E-2</v>
      </c>
    </row>
    <row r="3932" spans="1:2" ht="16.149999999999999" customHeight="1" x14ac:dyDescent="0.25">
      <c r="A3932" s="43">
        <v>37399</v>
      </c>
      <c r="B3932" s="44">
        <v>5.7500000000000002E-2</v>
      </c>
    </row>
    <row r="3933" spans="1:2" ht="16.149999999999999" customHeight="1" x14ac:dyDescent="0.25">
      <c r="A3933" s="41">
        <v>37398</v>
      </c>
      <c r="B3933" s="42">
        <v>5.7500000000000002E-2</v>
      </c>
    </row>
    <row r="3934" spans="1:2" ht="16.149999999999999" customHeight="1" x14ac:dyDescent="0.25">
      <c r="A3934" s="43">
        <v>37397</v>
      </c>
      <c r="B3934" s="44">
        <v>5.7500000000000002E-2</v>
      </c>
    </row>
    <row r="3935" spans="1:2" ht="16.149999999999999" customHeight="1" x14ac:dyDescent="0.25">
      <c r="A3935" s="41">
        <v>37396</v>
      </c>
      <c r="B3935" s="42">
        <v>5.7500000000000002E-2</v>
      </c>
    </row>
    <row r="3936" spans="1:2" ht="16.149999999999999" customHeight="1" x14ac:dyDescent="0.25">
      <c r="A3936" s="43">
        <v>37393</v>
      </c>
      <c r="B3936" s="44">
        <v>6.25E-2</v>
      </c>
    </row>
    <row r="3937" spans="1:2" ht="16.149999999999999" customHeight="1" x14ac:dyDescent="0.25">
      <c r="A3937" s="41">
        <v>37392</v>
      </c>
      <c r="B3937" s="42">
        <v>6.25E-2</v>
      </c>
    </row>
    <row r="3938" spans="1:2" ht="16.149999999999999" customHeight="1" x14ac:dyDescent="0.25">
      <c r="A3938" s="43">
        <v>37391</v>
      </c>
      <c r="B3938" s="44">
        <v>6.25E-2</v>
      </c>
    </row>
    <row r="3939" spans="1:2" ht="16.149999999999999" customHeight="1" x14ac:dyDescent="0.25">
      <c r="A3939" s="41">
        <v>37390</v>
      </c>
      <c r="B3939" s="42">
        <v>6.25E-2</v>
      </c>
    </row>
    <row r="3940" spans="1:2" ht="16.149999999999999" customHeight="1" x14ac:dyDescent="0.25">
      <c r="A3940" s="43">
        <v>37386</v>
      </c>
      <c r="B3940" s="44">
        <v>6.25E-2</v>
      </c>
    </row>
    <row r="3941" spans="1:2" ht="16.149999999999999" customHeight="1" x14ac:dyDescent="0.25">
      <c r="A3941" s="41">
        <v>37385</v>
      </c>
      <c r="B3941" s="42">
        <v>6.25E-2</v>
      </c>
    </row>
    <row r="3942" spans="1:2" ht="16.149999999999999" customHeight="1" x14ac:dyDescent="0.25">
      <c r="A3942" s="43">
        <v>37384</v>
      </c>
      <c r="B3942" s="44">
        <v>6.25E-2</v>
      </c>
    </row>
    <row r="3943" spans="1:2" ht="16.149999999999999" customHeight="1" x14ac:dyDescent="0.25">
      <c r="A3943" s="41">
        <v>37383</v>
      </c>
      <c r="B3943" s="42">
        <v>6.25E-2</v>
      </c>
    </row>
    <row r="3944" spans="1:2" ht="16.149999999999999" customHeight="1" x14ac:dyDescent="0.25">
      <c r="A3944" s="43">
        <v>37382</v>
      </c>
      <c r="B3944" s="44">
        <v>6.25E-2</v>
      </c>
    </row>
    <row r="3945" spans="1:2" ht="16.149999999999999" customHeight="1" x14ac:dyDescent="0.25">
      <c r="A3945" s="41">
        <v>37379</v>
      </c>
      <c r="B3945" s="42">
        <v>6.25E-2</v>
      </c>
    </row>
    <row r="3946" spans="1:2" ht="16.149999999999999" customHeight="1" x14ac:dyDescent="0.25">
      <c r="A3946" s="43">
        <v>37378</v>
      </c>
      <c r="B3946" s="44">
        <v>6.25E-2</v>
      </c>
    </row>
    <row r="3947" spans="1:2" ht="16.149999999999999" customHeight="1" x14ac:dyDescent="0.25">
      <c r="A3947" s="41">
        <v>37376</v>
      </c>
      <c r="B3947" s="42">
        <v>6.25E-2</v>
      </c>
    </row>
    <row r="3948" spans="1:2" ht="16.149999999999999" customHeight="1" x14ac:dyDescent="0.25">
      <c r="A3948" s="43">
        <v>37375</v>
      </c>
      <c r="B3948" s="44">
        <v>6.25E-2</v>
      </c>
    </row>
    <row r="3949" spans="1:2" ht="16.149999999999999" customHeight="1" x14ac:dyDescent="0.25">
      <c r="A3949" s="41">
        <v>37372</v>
      </c>
      <c r="B3949" s="42">
        <v>6.25E-2</v>
      </c>
    </row>
    <row r="3950" spans="1:2" ht="16.149999999999999" customHeight="1" x14ac:dyDescent="0.25">
      <c r="A3950" s="43">
        <v>37371</v>
      </c>
      <c r="B3950" s="44">
        <v>6.25E-2</v>
      </c>
    </row>
    <row r="3951" spans="1:2" ht="16.149999999999999" customHeight="1" x14ac:dyDescent="0.25">
      <c r="A3951" s="41">
        <v>37370</v>
      </c>
      <c r="B3951" s="42">
        <v>6.25E-2</v>
      </c>
    </row>
    <row r="3952" spans="1:2" ht="16.149999999999999" customHeight="1" x14ac:dyDescent="0.25">
      <c r="A3952" s="43">
        <v>37369</v>
      </c>
      <c r="B3952" s="44">
        <v>6.25E-2</v>
      </c>
    </row>
    <row r="3953" spans="1:2" ht="16.149999999999999" customHeight="1" x14ac:dyDescent="0.25">
      <c r="A3953" s="41">
        <v>37368</v>
      </c>
      <c r="B3953" s="42">
        <v>6.25E-2</v>
      </c>
    </row>
    <row r="3954" spans="1:2" ht="16.149999999999999" customHeight="1" x14ac:dyDescent="0.25">
      <c r="A3954" s="43">
        <v>37365</v>
      </c>
      <c r="B3954" s="44">
        <v>6.25E-2</v>
      </c>
    </row>
    <row r="3955" spans="1:2" ht="16.149999999999999" customHeight="1" x14ac:dyDescent="0.25">
      <c r="A3955" s="41">
        <v>37364</v>
      </c>
      <c r="B3955" s="42">
        <v>6.25E-2</v>
      </c>
    </row>
    <row r="3956" spans="1:2" ht="16.149999999999999" customHeight="1" x14ac:dyDescent="0.25">
      <c r="A3956" s="43">
        <v>37363</v>
      </c>
      <c r="B3956" s="44">
        <v>6.25E-2</v>
      </c>
    </row>
    <row r="3957" spans="1:2" ht="16.149999999999999" customHeight="1" x14ac:dyDescent="0.25">
      <c r="A3957" s="41">
        <v>37362</v>
      </c>
      <c r="B3957" s="42">
        <v>6.25E-2</v>
      </c>
    </row>
    <row r="3958" spans="1:2" ht="16.149999999999999" customHeight="1" x14ac:dyDescent="0.25">
      <c r="A3958" s="43">
        <v>37361</v>
      </c>
      <c r="B3958" s="44">
        <v>6.25E-2</v>
      </c>
    </row>
    <row r="3959" spans="1:2" ht="16.149999999999999" customHeight="1" x14ac:dyDescent="0.25">
      <c r="A3959" s="41">
        <v>37358</v>
      </c>
      <c r="B3959" s="42">
        <v>7.2499999999999995E-2</v>
      </c>
    </row>
    <row r="3960" spans="1:2" ht="16.149999999999999" customHeight="1" x14ac:dyDescent="0.25">
      <c r="A3960" s="43">
        <v>37357</v>
      </c>
      <c r="B3960" s="44">
        <v>7.2499999999999995E-2</v>
      </c>
    </row>
    <row r="3961" spans="1:2" ht="16.149999999999999" customHeight="1" x14ac:dyDescent="0.25">
      <c r="A3961" s="41">
        <v>37356</v>
      </c>
      <c r="B3961" s="42">
        <v>7.2499999999999995E-2</v>
      </c>
    </row>
    <row r="3962" spans="1:2" ht="16.149999999999999" customHeight="1" x14ac:dyDescent="0.25">
      <c r="A3962" s="43">
        <v>37355</v>
      </c>
      <c r="B3962" s="44">
        <v>7.2499999999999995E-2</v>
      </c>
    </row>
    <row r="3963" spans="1:2" ht="16.149999999999999" customHeight="1" x14ac:dyDescent="0.25">
      <c r="A3963" s="41">
        <v>37354</v>
      </c>
      <c r="B3963" s="42">
        <v>7.2499999999999995E-2</v>
      </c>
    </row>
    <row r="3964" spans="1:2" ht="16.149999999999999" customHeight="1" x14ac:dyDescent="0.25">
      <c r="A3964" s="43">
        <v>37351</v>
      </c>
      <c r="B3964" s="44">
        <v>7.2499999999999995E-2</v>
      </c>
    </row>
    <row r="3965" spans="1:2" ht="16.149999999999999" customHeight="1" x14ac:dyDescent="0.25">
      <c r="A3965" s="41">
        <v>37350</v>
      </c>
      <c r="B3965" s="42">
        <v>7.2499999999999995E-2</v>
      </c>
    </row>
    <row r="3966" spans="1:2" ht="16.149999999999999" customHeight="1" x14ac:dyDescent="0.25">
      <c r="A3966" s="43">
        <v>37349</v>
      </c>
      <c r="B3966" s="44">
        <v>7.2499999999999995E-2</v>
      </c>
    </row>
    <row r="3967" spans="1:2" ht="16.149999999999999" customHeight="1" x14ac:dyDescent="0.25">
      <c r="A3967" s="41">
        <v>37348</v>
      </c>
      <c r="B3967" s="42">
        <v>7.2499999999999995E-2</v>
      </c>
    </row>
    <row r="3968" spans="1:2" ht="16.149999999999999" customHeight="1" x14ac:dyDescent="0.25">
      <c r="A3968" s="43">
        <v>37347</v>
      </c>
      <c r="B3968" s="44">
        <v>7.2499999999999995E-2</v>
      </c>
    </row>
    <row r="3969" spans="1:2" ht="16.149999999999999" customHeight="1" x14ac:dyDescent="0.25">
      <c r="A3969" s="41">
        <v>37342</v>
      </c>
      <c r="B3969" s="42">
        <v>7.2499999999999995E-2</v>
      </c>
    </row>
    <row r="3970" spans="1:2" ht="16.149999999999999" customHeight="1" x14ac:dyDescent="0.25">
      <c r="A3970" s="43">
        <v>37341</v>
      </c>
      <c r="B3970" s="44">
        <v>7.2499999999999995E-2</v>
      </c>
    </row>
    <row r="3971" spans="1:2" ht="16.149999999999999" customHeight="1" x14ac:dyDescent="0.25">
      <c r="A3971" s="41">
        <v>37337</v>
      </c>
      <c r="B3971" s="42">
        <v>7.2499999999999995E-2</v>
      </c>
    </row>
    <row r="3972" spans="1:2" ht="16.149999999999999" customHeight="1" x14ac:dyDescent="0.25">
      <c r="A3972" s="43">
        <v>37336</v>
      </c>
      <c r="B3972" s="44">
        <v>7.2499999999999995E-2</v>
      </c>
    </row>
    <row r="3973" spans="1:2" ht="16.149999999999999" customHeight="1" x14ac:dyDescent="0.25">
      <c r="A3973" s="41">
        <v>37335</v>
      </c>
      <c r="B3973" s="42">
        <v>7.2499999999999995E-2</v>
      </c>
    </row>
    <row r="3974" spans="1:2" ht="16.149999999999999" customHeight="1" x14ac:dyDescent="0.25">
      <c r="A3974" s="43">
        <v>37334</v>
      </c>
      <c r="B3974" s="44">
        <v>7.2499999999999995E-2</v>
      </c>
    </row>
    <row r="3975" spans="1:2" ht="16.149999999999999" customHeight="1" x14ac:dyDescent="0.25">
      <c r="A3975" s="41">
        <v>37333</v>
      </c>
      <c r="B3975" s="42">
        <v>7.2499999999999995E-2</v>
      </c>
    </row>
    <row r="3976" spans="1:2" ht="16.149999999999999" customHeight="1" x14ac:dyDescent="0.25">
      <c r="A3976" s="43">
        <v>37330</v>
      </c>
      <c r="B3976" s="44">
        <v>0.08</v>
      </c>
    </row>
    <row r="3977" spans="1:2" ht="16.149999999999999" customHeight="1" x14ac:dyDescent="0.25">
      <c r="A3977" s="41">
        <v>37329</v>
      </c>
      <c r="B3977" s="42">
        <v>0.08</v>
      </c>
    </row>
    <row r="3978" spans="1:2" ht="16.149999999999999" customHeight="1" x14ac:dyDescent="0.25">
      <c r="A3978" s="43">
        <v>37328</v>
      </c>
      <c r="B3978" s="44">
        <v>0.08</v>
      </c>
    </row>
    <row r="3979" spans="1:2" ht="16.149999999999999" customHeight="1" x14ac:dyDescent="0.25">
      <c r="A3979" s="41">
        <v>37327</v>
      </c>
      <c r="B3979" s="42">
        <v>0.08</v>
      </c>
    </row>
    <row r="3980" spans="1:2" ht="16.149999999999999" customHeight="1" x14ac:dyDescent="0.25">
      <c r="A3980" s="43">
        <v>37326</v>
      </c>
      <c r="B3980" s="44">
        <v>0.08</v>
      </c>
    </row>
    <row r="3981" spans="1:2" ht="16.149999999999999" customHeight="1" x14ac:dyDescent="0.25">
      <c r="A3981" s="41">
        <v>37323</v>
      </c>
      <c r="B3981" s="42">
        <v>0.08</v>
      </c>
    </row>
    <row r="3982" spans="1:2" ht="16.149999999999999" customHeight="1" x14ac:dyDescent="0.25">
      <c r="A3982" s="43">
        <v>37322</v>
      </c>
      <c r="B3982" s="44">
        <v>0.08</v>
      </c>
    </row>
    <row r="3983" spans="1:2" ht="16.149999999999999" customHeight="1" x14ac:dyDescent="0.25">
      <c r="A3983" s="41">
        <v>37321</v>
      </c>
      <c r="B3983" s="42">
        <v>0.08</v>
      </c>
    </row>
    <row r="3984" spans="1:2" ht="16.149999999999999" customHeight="1" x14ac:dyDescent="0.25">
      <c r="A3984" s="43">
        <v>37320</v>
      </c>
      <c r="B3984" s="44">
        <v>0.08</v>
      </c>
    </row>
    <row r="3985" spans="1:2" ht="16.149999999999999" customHeight="1" x14ac:dyDescent="0.25">
      <c r="A3985" s="41">
        <v>37319</v>
      </c>
      <c r="B3985" s="42">
        <v>0.08</v>
      </c>
    </row>
    <row r="3986" spans="1:2" ht="16.149999999999999" customHeight="1" x14ac:dyDescent="0.25">
      <c r="A3986" s="43">
        <v>37316</v>
      </c>
      <c r="B3986" s="44">
        <v>0.08</v>
      </c>
    </row>
    <row r="3987" spans="1:2" ht="16.149999999999999" customHeight="1" x14ac:dyDescent="0.25">
      <c r="A3987" s="41">
        <v>37315</v>
      </c>
      <c r="B3987" s="42">
        <v>0.08</v>
      </c>
    </row>
    <row r="3988" spans="1:2" ht="16.149999999999999" customHeight="1" x14ac:dyDescent="0.25">
      <c r="A3988" s="43">
        <v>37314</v>
      </c>
      <c r="B3988" s="44">
        <v>0.08</v>
      </c>
    </row>
    <row r="3989" spans="1:2" ht="16.149999999999999" customHeight="1" x14ac:dyDescent="0.25">
      <c r="A3989" s="41">
        <v>37313</v>
      </c>
      <c r="B3989" s="42">
        <v>0.08</v>
      </c>
    </row>
    <row r="3990" spans="1:2" ht="16.149999999999999" customHeight="1" x14ac:dyDescent="0.25">
      <c r="A3990" s="43">
        <v>37312</v>
      </c>
      <c r="B3990" s="44">
        <v>0.08</v>
      </c>
    </row>
    <row r="3991" spans="1:2" ht="16.149999999999999" customHeight="1" x14ac:dyDescent="0.25">
      <c r="A3991" s="41">
        <v>37309</v>
      </c>
      <c r="B3991" s="42">
        <v>0.08</v>
      </c>
    </row>
    <row r="3992" spans="1:2" ht="16.149999999999999" customHeight="1" x14ac:dyDescent="0.25">
      <c r="A3992" s="43">
        <v>37308</v>
      </c>
      <c r="B3992" s="44">
        <v>0.08</v>
      </c>
    </row>
    <row r="3993" spans="1:2" ht="16.149999999999999" customHeight="1" x14ac:dyDescent="0.25">
      <c r="A3993" s="41">
        <v>37307</v>
      </c>
      <c r="B3993" s="42">
        <v>0.08</v>
      </c>
    </row>
    <row r="3994" spans="1:2" ht="16.149999999999999" customHeight="1" x14ac:dyDescent="0.25">
      <c r="A3994" s="43">
        <v>37306</v>
      </c>
      <c r="B3994" s="44">
        <v>0.08</v>
      </c>
    </row>
    <row r="3995" spans="1:2" ht="16.149999999999999" customHeight="1" x14ac:dyDescent="0.25">
      <c r="A3995" s="41">
        <v>37305</v>
      </c>
      <c r="B3995" s="42">
        <v>0.08</v>
      </c>
    </row>
    <row r="3996" spans="1:2" ht="16.149999999999999" customHeight="1" x14ac:dyDescent="0.25">
      <c r="A3996" s="43">
        <v>37302</v>
      </c>
      <c r="B3996" s="44">
        <v>0.08</v>
      </c>
    </row>
    <row r="3997" spans="1:2" ht="16.149999999999999" customHeight="1" x14ac:dyDescent="0.25">
      <c r="A3997" s="41">
        <v>37301</v>
      </c>
      <c r="B3997" s="42">
        <v>0.08</v>
      </c>
    </row>
    <row r="3998" spans="1:2" ht="16.149999999999999" customHeight="1" x14ac:dyDescent="0.25">
      <c r="A3998" s="43">
        <v>37300</v>
      </c>
      <c r="B3998" s="44">
        <v>0.08</v>
      </c>
    </row>
    <row r="3999" spans="1:2" ht="16.149999999999999" customHeight="1" x14ac:dyDescent="0.25">
      <c r="A3999" s="41">
        <v>37299</v>
      </c>
      <c r="B3999" s="42">
        <v>0.08</v>
      </c>
    </row>
    <row r="4000" spans="1:2" ht="16.149999999999999" customHeight="1" x14ac:dyDescent="0.25">
      <c r="A4000" s="43">
        <v>37298</v>
      </c>
      <c r="B4000" s="44">
        <v>0.08</v>
      </c>
    </row>
    <row r="4001" spans="1:2" ht="16.149999999999999" customHeight="1" x14ac:dyDescent="0.25">
      <c r="A4001" s="41">
        <v>37295</v>
      </c>
      <c r="B4001" s="42">
        <v>0.08</v>
      </c>
    </row>
    <row r="4002" spans="1:2" ht="16.149999999999999" customHeight="1" x14ac:dyDescent="0.25">
      <c r="A4002" s="43">
        <v>37294</v>
      </c>
      <c r="B4002" s="44">
        <v>0.08</v>
      </c>
    </row>
    <row r="4003" spans="1:2" ht="16.149999999999999" customHeight="1" x14ac:dyDescent="0.25">
      <c r="A4003" s="41">
        <v>37293</v>
      </c>
      <c r="B4003" s="42">
        <v>0.08</v>
      </c>
    </row>
    <row r="4004" spans="1:2" ht="16.149999999999999" customHeight="1" x14ac:dyDescent="0.25">
      <c r="A4004" s="43">
        <v>37292</v>
      </c>
      <c r="B4004" s="44">
        <v>0.08</v>
      </c>
    </row>
    <row r="4005" spans="1:2" ht="16.149999999999999" customHeight="1" x14ac:dyDescent="0.25">
      <c r="A4005" s="41">
        <v>37291</v>
      </c>
      <c r="B4005" s="42">
        <v>0.08</v>
      </c>
    </row>
    <row r="4006" spans="1:2" ht="16.149999999999999" customHeight="1" x14ac:dyDescent="0.25">
      <c r="A4006" s="43">
        <v>37288</v>
      </c>
      <c r="B4006" s="44">
        <v>0.08</v>
      </c>
    </row>
    <row r="4007" spans="1:2" ht="16.149999999999999" customHeight="1" x14ac:dyDescent="0.25">
      <c r="A4007" s="41">
        <v>37287</v>
      </c>
      <c r="B4007" s="42">
        <v>0.08</v>
      </c>
    </row>
    <row r="4008" spans="1:2" ht="16.149999999999999" customHeight="1" x14ac:dyDescent="0.25">
      <c r="A4008" s="43">
        <v>37286</v>
      </c>
      <c r="B4008" s="44">
        <v>0.08</v>
      </c>
    </row>
    <row r="4009" spans="1:2" ht="16.149999999999999" customHeight="1" x14ac:dyDescent="0.25">
      <c r="A4009" s="41">
        <v>37285</v>
      </c>
      <c r="B4009" s="42">
        <v>0.08</v>
      </c>
    </row>
    <row r="4010" spans="1:2" ht="16.149999999999999" customHeight="1" x14ac:dyDescent="0.25">
      <c r="A4010" s="43">
        <v>37284</v>
      </c>
      <c r="B4010" s="44">
        <v>0.08</v>
      </c>
    </row>
    <row r="4011" spans="1:2" ht="16.149999999999999" customHeight="1" x14ac:dyDescent="0.25">
      <c r="A4011" s="41">
        <v>37281</v>
      </c>
      <c r="B4011" s="42">
        <v>0.08</v>
      </c>
    </row>
    <row r="4012" spans="1:2" ht="16.149999999999999" customHeight="1" x14ac:dyDescent="0.25">
      <c r="A4012" s="43">
        <v>37280</v>
      </c>
      <c r="B4012" s="44">
        <v>0.08</v>
      </c>
    </row>
    <row r="4013" spans="1:2" ht="16.149999999999999" customHeight="1" x14ac:dyDescent="0.25">
      <c r="A4013" s="41">
        <v>37279</v>
      </c>
      <c r="B4013" s="42">
        <v>0.08</v>
      </c>
    </row>
    <row r="4014" spans="1:2" ht="16.149999999999999" customHeight="1" x14ac:dyDescent="0.25">
      <c r="A4014" s="43">
        <v>37278</v>
      </c>
      <c r="B4014" s="44">
        <v>0.08</v>
      </c>
    </row>
    <row r="4015" spans="1:2" ht="16.149999999999999" customHeight="1" x14ac:dyDescent="0.25">
      <c r="A4015" s="41">
        <v>37277</v>
      </c>
      <c r="B4015" s="42">
        <v>0.08</v>
      </c>
    </row>
    <row r="4016" spans="1:2" ht="16.149999999999999" customHeight="1" x14ac:dyDescent="0.25">
      <c r="A4016" s="43">
        <v>37274</v>
      </c>
      <c r="B4016" s="44">
        <v>8.5000000000000006E-2</v>
      </c>
    </row>
    <row r="4017" spans="1:2" ht="16.149999999999999" customHeight="1" x14ac:dyDescent="0.25">
      <c r="A4017" s="41">
        <v>37273</v>
      </c>
      <c r="B4017" s="42">
        <v>8.5000000000000006E-2</v>
      </c>
    </row>
    <row r="4018" spans="1:2" ht="16.149999999999999" customHeight="1" x14ac:dyDescent="0.25">
      <c r="A4018" s="43">
        <v>37272</v>
      </c>
      <c r="B4018" s="44">
        <v>8.5000000000000006E-2</v>
      </c>
    </row>
    <row r="4019" spans="1:2" ht="16.149999999999999" customHeight="1" x14ac:dyDescent="0.25">
      <c r="A4019" s="41">
        <v>37271</v>
      </c>
      <c r="B4019" s="42">
        <v>8.5000000000000006E-2</v>
      </c>
    </row>
    <row r="4020" spans="1:2" ht="16.149999999999999" customHeight="1" x14ac:dyDescent="0.25">
      <c r="A4020" s="43">
        <v>37270</v>
      </c>
      <c r="B4020" s="44">
        <v>8.5000000000000006E-2</v>
      </c>
    </row>
    <row r="4021" spans="1:2" ht="16.149999999999999" customHeight="1" x14ac:dyDescent="0.25">
      <c r="A4021" s="41">
        <v>37267</v>
      </c>
      <c r="B4021" s="42">
        <v>8.5000000000000006E-2</v>
      </c>
    </row>
    <row r="4022" spans="1:2" ht="16.149999999999999" customHeight="1" x14ac:dyDescent="0.25">
      <c r="A4022" s="43">
        <v>37266</v>
      </c>
      <c r="B4022" s="44">
        <v>8.5000000000000006E-2</v>
      </c>
    </row>
    <row r="4023" spans="1:2" ht="16.149999999999999" customHeight="1" x14ac:dyDescent="0.25">
      <c r="A4023" s="41">
        <v>37265</v>
      </c>
      <c r="B4023" s="42">
        <v>8.5000000000000006E-2</v>
      </c>
    </row>
    <row r="4024" spans="1:2" ht="16.149999999999999" customHeight="1" x14ac:dyDescent="0.25">
      <c r="A4024" s="43">
        <v>37264</v>
      </c>
      <c r="B4024" s="44">
        <v>8.5000000000000006E-2</v>
      </c>
    </row>
    <row r="4025" spans="1:2" ht="16.149999999999999" customHeight="1" x14ac:dyDescent="0.25">
      <c r="A4025" s="41">
        <v>37260</v>
      </c>
      <c r="B4025" s="42">
        <v>8.5000000000000006E-2</v>
      </c>
    </row>
    <row r="4026" spans="1:2" ht="16.149999999999999" customHeight="1" x14ac:dyDescent="0.25">
      <c r="A4026" s="43">
        <v>37259</v>
      </c>
      <c r="B4026" s="44">
        <v>8.5000000000000006E-2</v>
      </c>
    </row>
    <row r="4027" spans="1:2" ht="16.149999999999999" customHeight="1" x14ac:dyDescent="0.25">
      <c r="A4027" s="41">
        <v>37258</v>
      </c>
      <c r="B4027" s="42">
        <v>8.5000000000000006E-2</v>
      </c>
    </row>
    <row r="4028" spans="1:2" ht="16.149999999999999" customHeight="1" x14ac:dyDescent="0.25">
      <c r="A4028" s="43">
        <v>37253</v>
      </c>
      <c r="B4028" s="44">
        <v>8.5000000000000006E-2</v>
      </c>
    </row>
    <row r="4029" spans="1:2" ht="16.149999999999999" customHeight="1" x14ac:dyDescent="0.25">
      <c r="A4029" s="41">
        <v>37252</v>
      </c>
      <c r="B4029" s="42">
        <v>8.5000000000000006E-2</v>
      </c>
    </row>
    <row r="4030" spans="1:2" ht="16.149999999999999" customHeight="1" x14ac:dyDescent="0.25">
      <c r="A4030" s="43">
        <v>37251</v>
      </c>
      <c r="B4030" s="44">
        <v>8.5000000000000006E-2</v>
      </c>
    </row>
    <row r="4031" spans="1:2" ht="16.149999999999999" customHeight="1" x14ac:dyDescent="0.25">
      <c r="A4031" s="41">
        <v>37249</v>
      </c>
      <c r="B4031" s="42">
        <v>8.5000000000000006E-2</v>
      </c>
    </row>
    <row r="4032" spans="1:2" ht="16.149999999999999" customHeight="1" x14ac:dyDescent="0.25">
      <c r="A4032" s="43">
        <v>37246</v>
      </c>
      <c r="B4032" s="44">
        <v>8.5000000000000006E-2</v>
      </c>
    </row>
    <row r="4033" spans="1:2" ht="16.149999999999999" customHeight="1" x14ac:dyDescent="0.25">
      <c r="A4033" s="41">
        <v>37245</v>
      </c>
      <c r="B4033" s="42">
        <v>8.5000000000000006E-2</v>
      </c>
    </row>
    <row r="4034" spans="1:2" ht="16.149999999999999" customHeight="1" x14ac:dyDescent="0.25">
      <c r="A4034" s="43">
        <v>37244</v>
      </c>
      <c r="B4034" s="44">
        <v>8.5000000000000006E-2</v>
      </c>
    </row>
    <row r="4035" spans="1:2" ht="16.149999999999999" customHeight="1" x14ac:dyDescent="0.25">
      <c r="A4035" s="41">
        <v>37243</v>
      </c>
      <c r="B4035" s="42">
        <v>8.5000000000000006E-2</v>
      </c>
    </row>
    <row r="4036" spans="1:2" ht="16.149999999999999" customHeight="1" x14ac:dyDescent="0.25">
      <c r="A4036" s="43">
        <v>37242</v>
      </c>
      <c r="B4036" s="44">
        <v>8.5000000000000006E-2</v>
      </c>
    </row>
    <row r="4037" spans="1:2" ht="16.149999999999999" customHeight="1" x14ac:dyDescent="0.25">
      <c r="A4037" s="41">
        <v>37239</v>
      </c>
      <c r="B4037" s="42">
        <v>8.7499999999999994E-2</v>
      </c>
    </row>
    <row r="4038" spans="1:2" ht="16.149999999999999" customHeight="1" x14ac:dyDescent="0.25">
      <c r="A4038" s="43">
        <v>37238</v>
      </c>
      <c r="B4038" s="44">
        <v>8.7499999999999994E-2</v>
      </c>
    </row>
    <row r="4039" spans="1:2" ht="16.149999999999999" customHeight="1" x14ac:dyDescent="0.25">
      <c r="A4039" s="41">
        <v>37237</v>
      </c>
      <c r="B4039" s="42">
        <v>8.7499999999999994E-2</v>
      </c>
    </row>
    <row r="4040" spans="1:2" ht="16.149999999999999" customHeight="1" x14ac:dyDescent="0.25">
      <c r="A4040" s="43">
        <v>37236</v>
      </c>
      <c r="B4040" s="44">
        <v>8.7499999999999994E-2</v>
      </c>
    </row>
    <row r="4041" spans="1:2" ht="16.149999999999999" customHeight="1" x14ac:dyDescent="0.25">
      <c r="A4041" s="41">
        <v>37235</v>
      </c>
      <c r="B4041" s="42">
        <v>8.7499999999999994E-2</v>
      </c>
    </row>
    <row r="4042" spans="1:2" ht="16.149999999999999" customHeight="1" x14ac:dyDescent="0.25">
      <c r="A4042" s="43">
        <v>37232</v>
      </c>
      <c r="B4042" s="44">
        <v>8.7499999999999994E-2</v>
      </c>
    </row>
    <row r="4043" spans="1:2" ht="16.149999999999999" customHeight="1" x14ac:dyDescent="0.25">
      <c r="A4043" s="41">
        <v>37231</v>
      </c>
      <c r="B4043" s="42">
        <v>8.7499999999999994E-2</v>
      </c>
    </row>
    <row r="4044" spans="1:2" ht="16.149999999999999" customHeight="1" x14ac:dyDescent="0.25">
      <c r="A4044" s="43">
        <v>37230</v>
      </c>
      <c r="B4044" s="44">
        <v>8.7499999999999994E-2</v>
      </c>
    </row>
    <row r="4045" spans="1:2" ht="16.149999999999999" customHeight="1" x14ac:dyDescent="0.25">
      <c r="A4045" s="41">
        <v>37229</v>
      </c>
      <c r="B4045" s="42">
        <v>8.7499999999999994E-2</v>
      </c>
    </row>
    <row r="4046" spans="1:2" ht="16.149999999999999" customHeight="1" x14ac:dyDescent="0.25">
      <c r="A4046" s="43">
        <v>37228</v>
      </c>
      <c r="B4046" s="44">
        <v>8.7499999999999994E-2</v>
      </c>
    </row>
    <row r="4047" spans="1:2" ht="16.149999999999999" customHeight="1" x14ac:dyDescent="0.25">
      <c r="A4047" s="41">
        <v>37225</v>
      </c>
      <c r="B4047" s="42">
        <v>8.7499999999999994E-2</v>
      </c>
    </row>
    <row r="4048" spans="1:2" ht="16.149999999999999" customHeight="1" x14ac:dyDescent="0.25">
      <c r="A4048" s="43">
        <v>37224</v>
      </c>
      <c r="B4048" s="44">
        <v>8.7499999999999994E-2</v>
      </c>
    </row>
    <row r="4049" spans="1:2" ht="16.149999999999999" customHeight="1" x14ac:dyDescent="0.25">
      <c r="A4049" s="41">
        <v>37223</v>
      </c>
      <c r="B4049" s="42">
        <v>8.7499999999999994E-2</v>
      </c>
    </row>
    <row r="4050" spans="1:2" ht="16.149999999999999" customHeight="1" x14ac:dyDescent="0.25">
      <c r="A4050" s="43">
        <v>37222</v>
      </c>
      <c r="B4050" s="44">
        <v>8.7499999999999994E-2</v>
      </c>
    </row>
    <row r="4051" spans="1:2" ht="16.149999999999999" customHeight="1" x14ac:dyDescent="0.25">
      <c r="A4051" s="41">
        <v>37221</v>
      </c>
      <c r="B4051" s="42">
        <v>8.7499999999999994E-2</v>
      </c>
    </row>
    <row r="4052" spans="1:2" ht="16.149999999999999" customHeight="1" x14ac:dyDescent="0.25">
      <c r="A4052" s="43">
        <v>37218</v>
      </c>
      <c r="B4052" s="44">
        <v>8.7499999999999994E-2</v>
      </c>
    </row>
    <row r="4053" spans="1:2" ht="16.149999999999999" customHeight="1" x14ac:dyDescent="0.25">
      <c r="A4053" s="41">
        <v>37217</v>
      </c>
      <c r="B4053" s="42">
        <v>8.7499999999999994E-2</v>
      </c>
    </row>
    <row r="4054" spans="1:2" ht="16.149999999999999" customHeight="1" x14ac:dyDescent="0.25">
      <c r="A4054" s="43">
        <v>37216</v>
      </c>
      <c r="B4054" s="44">
        <v>8.7499999999999994E-2</v>
      </c>
    </row>
    <row r="4055" spans="1:2" ht="16.149999999999999" customHeight="1" x14ac:dyDescent="0.25">
      <c r="A4055" s="41">
        <v>37215</v>
      </c>
      <c r="B4055" s="42">
        <v>8.7499999999999994E-2</v>
      </c>
    </row>
    <row r="4056" spans="1:2" ht="16.149999999999999" customHeight="1" x14ac:dyDescent="0.25">
      <c r="A4056" s="43">
        <v>37214</v>
      </c>
      <c r="B4056" s="44">
        <v>8.7499999999999994E-2</v>
      </c>
    </row>
    <row r="4057" spans="1:2" ht="16.149999999999999" customHeight="1" x14ac:dyDescent="0.25">
      <c r="A4057" s="41">
        <v>37211</v>
      </c>
      <c r="B4057" s="42">
        <v>8.7499999999999994E-2</v>
      </c>
    </row>
    <row r="4058" spans="1:2" ht="16.149999999999999" customHeight="1" x14ac:dyDescent="0.25">
      <c r="A4058" s="43">
        <v>37210</v>
      </c>
      <c r="B4058" s="44">
        <v>8.7499999999999994E-2</v>
      </c>
    </row>
    <row r="4059" spans="1:2" ht="16.149999999999999" customHeight="1" x14ac:dyDescent="0.25">
      <c r="A4059" s="41">
        <v>37209</v>
      </c>
      <c r="B4059" s="42">
        <v>8.7499999999999994E-2</v>
      </c>
    </row>
    <row r="4060" spans="1:2" ht="16.149999999999999" customHeight="1" x14ac:dyDescent="0.25">
      <c r="A4060" s="43">
        <v>37208</v>
      </c>
      <c r="B4060" s="44">
        <v>8.7499999999999994E-2</v>
      </c>
    </row>
    <row r="4061" spans="1:2" ht="16.149999999999999" customHeight="1" x14ac:dyDescent="0.25">
      <c r="A4061" s="41">
        <v>37204</v>
      </c>
      <c r="B4061" s="42">
        <v>9.2499999999999999E-2</v>
      </c>
    </row>
    <row r="4062" spans="1:2" ht="16.149999999999999" customHeight="1" x14ac:dyDescent="0.25">
      <c r="A4062" s="43">
        <v>37203</v>
      </c>
      <c r="B4062" s="44">
        <v>9.2499999999999999E-2</v>
      </c>
    </row>
    <row r="4063" spans="1:2" ht="16.149999999999999" customHeight="1" x14ac:dyDescent="0.25">
      <c r="A4063" s="41">
        <v>37202</v>
      </c>
      <c r="B4063" s="42">
        <v>9.2499999999999999E-2</v>
      </c>
    </row>
    <row r="4064" spans="1:2" ht="16.149999999999999" customHeight="1" x14ac:dyDescent="0.25">
      <c r="A4064" s="43">
        <v>37201</v>
      </c>
      <c r="B4064" s="44">
        <v>9.2499999999999999E-2</v>
      </c>
    </row>
    <row r="4065" spans="1:2" ht="16.149999999999999" customHeight="1" x14ac:dyDescent="0.25">
      <c r="A4065" s="41">
        <v>37197</v>
      </c>
      <c r="B4065" s="42">
        <v>9.2499999999999999E-2</v>
      </c>
    </row>
    <row r="4066" spans="1:2" ht="16.149999999999999" customHeight="1" x14ac:dyDescent="0.25">
      <c r="A4066" s="43">
        <v>37196</v>
      </c>
      <c r="B4066" s="44">
        <v>9.2499999999999999E-2</v>
      </c>
    </row>
    <row r="4067" spans="1:2" ht="16.149999999999999" customHeight="1" x14ac:dyDescent="0.25">
      <c r="A4067" s="41">
        <v>37195</v>
      </c>
      <c r="B4067" s="42">
        <v>9.2499999999999999E-2</v>
      </c>
    </row>
    <row r="4068" spans="1:2" ht="16.149999999999999" customHeight="1" x14ac:dyDescent="0.25">
      <c r="A4068" s="43">
        <v>37194</v>
      </c>
      <c r="B4068" s="44">
        <v>9.2499999999999999E-2</v>
      </c>
    </row>
    <row r="4069" spans="1:2" ht="16.149999999999999" customHeight="1" x14ac:dyDescent="0.25">
      <c r="A4069" s="41">
        <v>37193</v>
      </c>
      <c r="B4069" s="42">
        <v>9.2499999999999999E-2</v>
      </c>
    </row>
    <row r="4070" spans="1:2" ht="16.149999999999999" customHeight="1" x14ac:dyDescent="0.25">
      <c r="A4070" s="43">
        <v>37190</v>
      </c>
      <c r="B4070" s="44">
        <v>9.2499999999999999E-2</v>
      </c>
    </row>
    <row r="4071" spans="1:2" ht="16.149999999999999" customHeight="1" x14ac:dyDescent="0.25">
      <c r="A4071" s="41">
        <v>37189</v>
      </c>
      <c r="B4071" s="42">
        <v>9.2499999999999999E-2</v>
      </c>
    </row>
    <row r="4072" spans="1:2" ht="16.149999999999999" customHeight="1" x14ac:dyDescent="0.25">
      <c r="A4072" s="43">
        <v>37188</v>
      </c>
      <c r="B4072" s="44">
        <v>9.2499999999999999E-2</v>
      </c>
    </row>
    <row r="4073" spans="1:2" ht="16.149999999999999" customHeight="1" x14ac:dyDescent="0.25">
      <c r="A4073" s="41">
        <v>37187</v>
      </c>
      <c r="B4073" s="42">
        <v>9.2499999999999999E-2</v>
      </c>
    </row>
    <row r="4074" spans="1:2" ht="16.149999999999999" customHeight="1" x14ac:dyDescent="0.25">
      <c r="A4074" s="43">
        <v>37186</v>
      </c>
      <c r="B4074" s="44">
        <v>9.2499999999999999E-2</v>
      </c>
    </row>
    <row r="4075" spans="1:2" ht="16.149999999999999" customHeight="1" x14ac:dyDescent="0.25">
      <c r="A4075" s="41">
        <v>37183</v>
      </c>
      <c r="B4075" s="42">
        <v>9.2499999999999999E-2</v>
      </c>
    </row>
    <row r="4076" spans="1:2" ht="16.149999999999999" customHeight="1" x14ac:dyDescent="0.25">
      <c r="A4076" s="43">
        <v>37182</v>
      </c>
      <c r="B4076" s="44">
        <v>9.2499999999999999E-2</v>
      </c>
    </row>
    <row r="4077" spans="1:2" ht="16.149999999999999" customHeight="1" x14ac:dyDescent="0.25">
      <c r="A4077" s="41">
        <v>37181</v>
      </c>
      <c r="B4077" s="42">
        <v>9.2499999999999999E-2</v>
      </c>
    </row>
    <row r="4078" spans="1:2" ht="16.149999999999999" customHeight="1" x14ac:dyDescent="0.25">
      <c r="A4078" s="43">
        <v>37180</v>
      </c>
      <c r="B4078" s="44">
        <v>9.2499999999999999E-2</v>
      </c>
    </row>
    <row r="4079" spans="1:2" ht="16.149999999999999" customHeight="1" x14ac:dyDescent="0.25">
      <c r="A4079" s="41">
        <v>37176</v>
      </c>
      <c r="B4079" s="42">
        <v>9.5000000000000001E-2</v>
      </c>
    </row>
    <row r="4080" spans="1:2" ht="16.149999999999999" customHeight="1" x14ac:dyDescent="0.25">
      <c r="A4080" s="43">
        <v>37175</v>
      </c>
      <c r="B4080" s="44">
        <v>9.5000000000000001E-2</v>
      </c>
    </row>
    <row r="4081" spans="1:2" ht="16.149999999999999" customHeight="1" x14ac:dyDescent="0.25">
      <c r="A4081" s="41">
        <v>37174</v>
      </c>
      <c r="B4081" s="42">
        <v>9.5000000000000001E-2</v>
      </c>
    </row>
    <row r="4082" spans="1:2" ht="16.149999999999999" customHeight="1" x14ac:dyDescent="0.25">
      <c r="A4082" s="43">
        <v>37173</v>
      </c>
      <c r="B4082" s="44">
        <v>9.5000000000000001E-2</v>
      </c>
    </row>
    <row r="4083" spans="1:2" ht="16.149999999999999" customHeight="1" x14ac:dyDescent="0.25">
      <c r="A4083" s="41">
        <v>37172</v>
      </c>
      <c r="B4083" s="42">
        <v>9.5000000000000001E-2</v>
      </c>
    </row>
    <row r="4084" spans="1:2" ht="16.149999999999999" customHeight="1" x14ac:dyDescent="0.25">
      <c r="A4084" s="43">
        <v>37169</v>
      </c>
      <c r="B4084" s="44">
        <v>9.5000000000000001E-2</v>
      </c>
    </row>
    <row r="4085" spans="1:2" ht="16.149999999999999" customHeight="1" x14ac:dyDescent="0.25">
      <c r="A4085" s="41">
        <v>37168</v>
      </c>
      <c r="B4085" s="42">
        <v>9.5000000000000001E-2</v>
      </c>
    </row>
    <row r="4086" spans="1:2" ht="16.149999999999999" customHeight="1" x14ac:dyDescent="0.25">
      <c r="A4086" s="43">
        <v>37167</v>
      </c>
      <c r="B4086" s="44">
        <v>9.5000000000000001E-2</v>
      </c>
    </row>
    <row r="4087" spans="1:2" ht="16.149999999999999" customHeight="1" x14ac:dyDescent="0.25">
      <c r="A4087" s="41">
        <v>37166</v>
      </c>
      <c r="B4087" s="42">
        <v>9.5000000000000001E-2</v>
      </c>
    </row>
    <row r="4088" spans="1:2" ht="16.149999999999999" customHeight="1" x14ac:dyDescent="0.25">
      <c r="A4088" s="43">
        <v>37165</v>
      </c>
      <c r="B4088" s="44">
        <v>9.5000000000000001E-2</v>
      </c>
    </row>
    <row r="4089" spans="1:2" ht="16.149999999999999" customHeight="1" x14ac:dyDescent="0.25">
      <c r="A4089" s="41">
        <v>37162</v>
      </c>
      <c r="B4089" s="42">
        <v>9.5000000000000001E-2</v>
      </c>
    </row>
    <row r="4090" spans="1:2" ht="16.149999999999999" customHeight="1" x14ac:dyDescent="0.25">
      <c r="A4090" s="43">
        <v>37161</v>
      </c>
      <c r="B4090" s="44">
        <v>9.5000000000000001E-2</v>
      </c>
    </row>
    <row r="4091" spans="1:2" ht="16.149999999999999" customHeight="1" x14ac:dyDescent="0.25">
      <c r="A4091" s="41">
        <v>37160</v>
      </c>
      <c r="B4091" s="42">
        <v>9.5000000000000001E-2</v>
      </c>
    </row>
    <row r="4092" spans="1:2" ht="16.149999999999999" customHeight="1" x14ac:dyDescent="0.25">
      <c r="A4092" s="43">
        <v>37159</v>
      </c>
      <c r="B4092" s="44">
        <v>9.5000000000000001E-2</v>
      </c>
    </row>
    <row r="4093" spans="1:2" ht="16.149999999999999" customHeight="1" x14ac:dyDescent="0.25">
      <c r="A4093" s="41">
        <v>37158</v>
      </c>
      <c r="B4093" s="42">
        <v>9.5000000000000001E-2</v>
      </c>
    </row>
    <row r="4094" spans="1:2" ht="16.149999999999999" customHeight="1" x14ac:dyDescent="0.25">
      <c r="A4094" s="43">
        <v>37155</v>
      </c>
      <c r="B4094" s="44">
        <v>9.5000000000000001E-2</v>
      </c>
    </row>
    <row r="4095" spans="1:2" ht="16.149999999999999" customHeight="1" x14ac:dyDescent="0.25">
      <c r="A4095" s="41">
        <v>37154</v>
      </c>
      <c r="B4095" s="42">
        <v>9.5000000000000001E-2</v>
      </c>
    </row>
    <row r="4096" spans="1:2" ht="16.149999999999999" customHeight="1" x14ac:dyDescent="0.25">
      <c r="A4096" s="43">
        <v>37153</v>
      </c>
      <c r="B4096" s="44">
        <v>9.5000000000000001E-2</v>
      </c>
    </row>
    <row r="4097" spans="1:2" ht="16.149999999999999" customHeight="1" x14ac:dyDescent="0.25">
      <c r="A4097" s="41">
        <v>37152</v>
      </c>
      <c r="B4097" s="42">
        <v>9.5000000000000001E-2</v>
      </c>
    </row>
    <row r="4098" spans="1:2" ht="16.149999999999999" customHeight="1" x14ac:dyDescent="0.25">
      <c r="A4098" s="43">
        <v>37151</v>
      </c>
      <c r="B4098" s="44">
        <v>9.5000000000000001E-2</v>
      </c>
    </row>
    <row r="4099" spans="1:2" ht="16.149999999999999" customHeight="1" x14ac:dyDescent="0.25">
      <c r="A4099" s="41">
        <v>37148</v>
      </c>
      <c r="B4099" s="42">
        <v>0.1</v>
      </c>
    </row>
    <row r="4100" spans="1:2" ht="16.149999999999999" customHeight="1" x14ac:dyDescent="0.25">
      <c r="A4100" s="43">
        <v>37147</v>
      </c>
      <c r="B4100" s="44">
        <v>0.1</v>
      </c>
    </row>
    <row r="4101" spans="1:2" ht="16.149999999999999" customHeight="1" x14ac:dyDescent="0.25">
      <c r="A4101" s="41">
        <v>37146</v>
      </c>
      <c r="B4101" s="42">
        <v>0.1</v>
      </c>
    </row>
    <row r="4102" spans="1:2" ht="16.149999999999999" customHeight="1" x14ac:dyDescent="0.25">
      <c r="A4102" s="43">
        <v>37145</v>
      </c>
      <c r="B4102" s="44">
        <v>0.1</v>
      </c>
    </row>
    <row r="4103" spans="1:2" ht="16.149999999999999" customHeight="1" x14ac:dyDescent="0.25">
      <c r="A4103" s="41">
        <v>37144</v>
      </c>
      <c r="B4103" s="42">
        <v>0.1</v>
      </c>
    </row>
    <row r="4104" spans="1:2" ht="16.149999999999999" customHeight="1" x14ac:dyDescent="0.25">
      <c r="A4104" s="43">
        <v>37141</v>
      </c>
      <c r="B4104" s="44">
        <v>0.1</v>
      </c>
    </row>
    <row r="4105" spans="1:2" ht="16.149999999999999" customHeight="1" x14ac:dyDescent="0.25">
      <c r="A4105" s="41">
        <v>37140</v>
      </c>
      <c r="B4105" s="42">
        <v>0.1</v>
      </c>
    </row>
    <row r="4106" spans="1:2" ht="16.149999999999999" customHeight="1" x14ac:dyDescent="0.25">
      <c r="A4106" s="43">
        <v>37139</v>
      </c>
      <c r="B4106" s="44">
        <v>0.1</v>
      </c>
    </row>
    <row r="4107" spans="1:2" ht="16.149999999999999" customHeight="1" x14ac:dyDescent="0.25">
      <c r="A4107" s="41">
        <v>37138</v>
      </c>
      <c r="B4107" s="42">
        <v>0.1</v>
      </c>
    </row>
    <row r="4108" spans="1:2" ht="16.149999999999999" customHeight="1" x14ac:dyDescent="0.25">
      <c r="A4108" s="43">
        <v>37137</v>
      </c>
      <c r="B4108" s="44">
        <v>0.1</v>
      </c>
    </row>
    <row r="4109" spans="1:2" ht="16.149999999999999" customHeight="1" x14ac:dyDescent="0.25">
      <c r="A4109" s="41">
        <v>37134</v>
      </c>
      <c r="B4109" s="42">
        <v>0.1</v>
      </c>
    </row>
    <row r="4110" spans="1:2" ht="16.149999999999999" customHeight="1" x14ac:dyDescent="0.25">
      <c r="A4110" s="43">
        <v>37133</v>
      </c>
      <c r="B4110" s="44">
        <v>0.1</v>
      </c>
    </row>
    <row r="4111" spans="1:2" ht="16.149999999999999" customHeight="1" x14ac:dyDescent="0.25">
      <c r="A4111" s="41">
        <v>37132</v>
      </c>
      <c r="B4111" s="42">
        <v>0.1</v>
      </c>
    </row>
    <row r="4112" spans="1:2" ht="16.149999999999999" customHeight="1" x14ac:dyDescent="0.25">
      <c r="A4112" s="43">
        <v>37131</v>
      </c>
      <c r="B4112" s="44">
        <v>0.1</v>
      </c>
    </row>
    <row r="4113" spans="1:2" ht="16.149999999999999" customHeight="1" x14ac:dyDescent="0.25">
      <c r="A4113" s="41">
        <v>37130</v>
      </c>
      <c r="B4113" s="42">
        <v>0.1</v>
      </c>
    </row>
    <row r="4114" spans="1:2" ht="16.149999999999999" customHeight="1" x14ac:dyDescent="0.25">
      <c r="A4114" s="43">
        <v>37127</v>
      </c>
      <c r="B4114" s="44">
        <v>0.1</v>
      </c>
    </row>
    <row r="4115" spans="1:2" ht="16.149999999999999" customHeight="1" x14ac:dyDescent="0.25">
      <c r="A4115" s="41">
        <v>37126</v>
      </c>
      <c r="B4115" s="42">
        <v>0.1</v>
      </c>
    </row>
    <row r="4116" spans="1:2" ht="16.149999999999999" customHeight="1" x14ac:dyDescent="0.25">
      <c r="A4116" s="43">
        <v>37125</v>
      </c>
      <c r="B4116" s="44">
        <v>0.1</v>
      </c>
    </row>
    <row r="4117" spans="1:2" ht="16.149999999999999" customHeight="1" x14ac:dyDescent="0.25">
      <c r="A4117" s="41">
        <v>37124</v>
      </c>
      <c r="B4117" s="42">
        <v>0.1</v>
      </c>
    </row>
    <row r="4118" spans="1:2" ht="16.149999999999999" customHeight="1" x14ac:dyDescent="0.25">
      <c r="A4118" s="43">
        <v>37120</v>
      </c>
      <c r="B4118" s="44">
        <v>0.1</v>
      </c>
    </row>
    <row r="4119" spans="1:2" ht="16.149999999999999" customHeight="1" x14ac:dyDescent="0.25">
      <c r="A4119" s="41">
        <v>37119</v>
      </c>
      <c r="B4119" s="42">
        <v>0.11</v>
      </c>
    </row>
    <row r="4120" spans="1:2" ht="16.149999999999999" customHeight="1" x14ac:dyDescent="0.25">
      <c r="A4120" s="43">
        <v>37118</v>
      </c>
      <c r="B4120" s="44">
        <v>0.11</v>
      </c>
    </row>
    <row r="4121" spans="1:2" ht="16.149999999999999" customHeight="1" x14ac:dyDescent="0.25">
      <c r="A4121" s="41">
        <v>37117</v>
      </c>
      <c r="B4121" s="42">
        <v>0.11</v>
      </c>
    </row>
    <row r="4122" spans="1:2" ht="16.149999999999999" customHeight="1" x14ac:dyDescent="0.25">
      <c r="A4122" s="43">
        <v>37116</v>
      </c>
      <c r="B4122" s="44">
        <v>0.11</v>
      </c>
    </row>
    <row r="4123" spans="1:2" ht="16.149999999999999" customHeight="1" x14ac:dyDescent="0.25">
      <c r="A4123" s="41">
        <v>37113</v>
      </c>
      <c r="B4123" s="42">
        <v>0.11</v>
      </c>
    </row>
    <row r="4124" spans="1:2" ht="16.149999999999999" customHeight="1" x14ac:dyDescent="0.25">
      <c r="A4124" s="43">
        <v>37112</v>
      </c>
      <c r="B4124" s="44">
        <v>0.11</v>
      </c>
    </row>
    <row r="4125" spans="1:2" ht="16.149999999999999" customHeight="1" x14ac:dyDescent="0.25">
      <c r="A4125" s="41">
        <v>37111</v>
      </c>
      <c r="B4125" s="42">
        <v>0.11</v>
      </c>
    </row>
    <row r="4126" spans="1:2" ht="16.149999999999999" customHeight="1" x14ac:dyDescent="0.25">
      <c r="A4126" s="43">
        <v>37109</v>
      </c>
      <c r="B4126" s="44">
        <v>0.11</v>
      </c>
    </row>
    <row r="4127" spans="1:2" ht="16.149999999999999" customHeight="1" x14ac:dyDescent="0.25">
      <c r="A4127" s="41">
        <v>37106</v>
      </c>
      <c r="B4127" s="42">
        <v>0.11</v>
      </c>
    </row>
    <row r="4128" spans="1:2" ht="16.149999999999999" customHeight="1" x14ac:dyDescent="0.25">
      <c r="A4128" s="43">
        <v>37105</v>
      </c>
      <c r="B4128" s="44">
        <v>0.11</v>
      </c>
    </row>
    <row r="4129" spans="1:2" ht="16.149999999999999" customHeight="1" x14ac:dyDescent="0.25">
      <c r="A4129" s="41">
        <v>37104</v>
      </c>
      <c r="B4129" s="42">
        <v>0.11</v>
      </c>
    </row>
    <row r="4130" spans="1:2" ht="16.149999999999999" customHeight="1" x14ac:dyDescent="0.25">
      <c r="A4130" s="43">
        <v>37103</v>
      </c>
      <c r="B4130" s="44">
        <v>0.11</v>
      </c>
    </row>
    <row r="4131" spans="1:2" ht="16.149999999999999" customHeight="1" x14ac:dyDescent="0.25">
      <c r="A4131" s="41">
        <v>37102</v>
      </c>
      <c r="B4131" s="42">
        <v>0.11</v>
      </c>
    </row>
    <row r="4132" spans="1:2" ht="16.149999999999999" customHeight="1" x14ac:dyDescent="0.25">
      <c r="A4132" s="43">
        <v>37099</v>
      </c>
      <c r="B4132" s="44">
        <v>0.115</v>
      </c>
    </row>
    <row r="4133" spans="1:2" ht="16.149999999999999" customHeight="1" x14ac:dyDescent="0.25">
      <c r="A4133" s="41">
        <v>37098</v>
      </c>
      <c r="B4133" s="42">
        <v>0.115</v>
      </c>
    </row>
    <row r="4134" spans="1:2" ht="16.149999999999999" customHeight="1" x14ac:dyDescent="0.25">
      <c r="A4134" s="43">
        <v>37097</v>
      </c>
      <c r="B4134" s="44">
        <v>0.115</v>
      </c>
    </row>
    <row r="4135" spans="1:2" ht="16.149999999999999" customHeight="1" x14ac:dyDescent="0.25">
      <c r="A4135" s="41">
        <v>37096</v>
      </c>
      <c r="B4135" s="42">
        <v>0.115</v>
      </c>
    </row>
    <row r="4136" spans="1:2" ht="16.149999999999999" customHeight="1" x14ac:dyDescent="0.25">
      <c r="A4136" s="43">
        <v>37095</v>
      </c>
      <c r="B4136" s="44">
        <v>0.115</v>
      </c>
    </row>
    <row r="4137" spans="1:2" ht="16.149999999999999" customHeight="1" x14ac:dyDescent="0.25">
      <c r="A4137" s="41">
        <v>37091</v>
      </c>
      <c r="B4137" s="42">
        <v>0.115</v>
      </c>
    </row>
    <row r="4138" spans="1:2" ht="16.149999999999999" customHeight="1" x14ac:dyDescent="0.25">
      <c r="A4138" s="43">
        <v>37090</v>
      </c>
      <c r="B4138" s="44">
        <v>0.115</v>
      </c>
    </row>
    <row r="4139" spans="1:2" ht="16.149999999999999" customHeight="1" x14ac:dyDescent="0.25">
      <c r="A4139" s="41">
        <v>37089</v>
      </c>
      <c r="B4139" s="42">
        <v>0.115</v>
      </c>
    </row>
    <row r="4140" spans="1:2" ht="16.149999999999999" customHeight="1" x14ac:dyDescent="0.25">
      <c r="A4140" s="43">
        <v>37088</v>
      </c>
      <c r="B4140" s="44">
        <v>0.115</v>
      </c>
    </row>
    <row r="4141" spans="1:2" ht="16.149999999999999" customHeight="1" x14ac:dyDescent="0.25">
      <c r="A4141" s="41">
        <v>37085</v>
      </c>
      <c r="B4141" s="42">
        <v>0.115</v>
      </c>
    </row>
    <row r="4142" spans="1:2" ht="16.149999999999999" customHeight="1" x14ac:dyDescent="0.25">
      <c r="A4142" s="43">
        <v>37084</v>
      </c>
      <c r="B4142" s="44">
        <v>0.115</v>
      </c>
    </row>
    <row r="4143" spans="1:2" ht="16.149999999999999" customHeight="1" x14ac:dyDescent="0.25">
      <c r="A4143" s="41">
        <v>37083</v>
      </c>
      <c r="B4143" s="42">
        <v>0.115</v>
      </c>
    </row>
    <row r="4144" spans="1:2" ht="16.149999999999999" customHeight="1" x14ac:dyDescent="0.25">
      <c r="A4144" s="43">
        <v>37082</v>
      </c>
      <c r="B4144" s="44">
        <v>0.115</v>
      </c>
    </row>
    <row r="4145" spans="1:2" ht="16.149999999999999" customHeight="1" x14ac:dyDescent="0.25">
      <c r="A4145" s="41">
        <v>37081</v>
      </c>
      <c r="B4145" s="42">
        <v>0.115</v>
      </c>
    </row>
    <row r="4146" spans="1:2" ht="16.149999999999999" customHeight="1" x14ac:dyDescent="0.25">
      <c r="A4146" s="43">
        <v>37078</v>
      </c>
      <c r="B4146" s="44">
        <v>0.115</v>
      </c>
    </row>
    <row r="4147" spans="1:2" ht="16.149999999999999" customHeight="1" x14ac:dyDescent="0.25">
      <c r="A4147" s="41">
        <v>37077</v>
      </c>
      <c r="B4147" s="42">
        <v>0.115</v>
      </c>
    </row>
    <row r="4148" spans="1:2" ht="16.149999999999999" customHeight="1" x14ac:dyDescent="0.25">
      <c r="A4148" s="43">
        <v>37076</v>
      </c>
      <c r="B4148" s="44">
        <v>0.115</v>
      </c>
    </row>
    <row r="4149" spans="1:2" ht="16.149999999999999" customHeight="1" x14ac:dyDescent="0.25">
      <c r="A4149" s="41">
        <v>37075</v>
      </c>
      <c r="B4149" s="42">
        <v>0.115</v>
      </c>
    </row>
    <row r="4150" spans="1:2" ht="16.149999999999999" customHeight="1" x14ac:dyDescent="0.25">
      <c r="A4150" s="43">
        <v>37071</v>
      </c>
      <c r="B4150" s="44">
        <v>0.115</v>
      </c>
    </row>
    <row r="4151" spans="1:2" ht="16.149999999999999" customHeight="1" x14ac:dyDescent="0.25">
      <c r="A4151" s="41">
        <v>37070</v>
      </c>
      <c r="B4151" s="42">
        <v>0.115</v>
      </c>
    </row>
    <row r="4152" spans="1:2" ht="16.149999999999999" customHeight="1" x14ac:dyDescent="0.25">
      <c r="A4152" s="43">
        <v>37069</v>
      </c>
      <c r="B4152" s="44">
        <v>0.115</v>
      </c>
    </row>
    <row r="4153" spans="1:2" ht="16.149999999999999" customHeight="1" x14ac:dyDescent="0.25">
      <c r="A4153" s="41">
        <v>37068</v>
      </c>
      <c r="B4153" s="42">
        <v>0.115</v>
      </c>
    </row>
    <row r="4154" spans="1:2" ht="16.149999999999999" customHeight="1" x14ac:dyDescent="0.25">
      <c r="A4154" s="43">
        <v>37064</v>
      </c>
      <c r="B4154" s="44">
        <v>0.115</v>
      </c>
    </row>
    <row r="4155" spans="1:2" ht="16.149999999999999" customHeight="1" x14ac:dyDescent="0.25">
      <c r="A4155" s="41">
        <v>37063</v>
      </c>
      <c r="B4155" s="42">
        <v>0.115</v>
      </c>
    </row>
    <row r="4156" spans="1:2" ht="16.149999999999999" customHeight="1" x14ac:dyDescent="0.25">
      <c r="A4156" s="43">
        <v>37062</v>
      </c>
      <c r="B4156" s="44">
        <v>0.115</v>
      </c>
    </row>
    <row r="4157" spans="1:2" ht="16.149999999999999" customHeight="1" x14ac:dyDescent="0.25">
      <c r="A4157" s="41">
        <v>37061</v>
      </c>
      <c r="B4157" s="42">
        <v>0.115</v>
      </c>
    </row>
    <row r="4158" spans="1:2" ht="16.149999999999999" customHeight="1" x14ac:dyDescent="0.25">
      <c r="A4158" s="43">
        <v>37057</v>
      </c>
      <c r="B4158" s="44">
        <v>0.115</v>
      </c>
    </row>
    <row r="4159" spans="1:2" ht="16.149999999999999" customHeight="1" x14ac:dyDescent="0.25">
      <c r="A4159" s="41">
        <v>37056</v>
      </c>
      <c r="B4159" s="42">
        <v>0.115</v>
      </c>
    </row>
    <row r="4160" spans="1:2" ht="16.149999999999999" customHeight="1" x14ac:dyDescent="0.25">
      <c r="A4160" s="43">
        <v>37055</v>
      </c>
      <c r="B4160" s="44">
        <v>0.115</v>
      </c>
    </row>
    <row r="4161" spans="1:2" ht="16.149999999999999" customHeight="1" x14ac:dyDescent="0.25">
      <c r="A4161" s="41">
        <v>37054</v>
      </c>
      <c r="B4161" s="42">
        <v>0.115</v>
      </c>
    </row>
    <row r="4162" spans="1:2" ht="16.149999999999999" customHeight="1" x14ac:dyDescent="0.25">
      <c r="A4162" s="43">
        <v>37053</v>
      </c>
      <c r="B4162" s="44">
        <v>0.115</v>
      </c>
    </row>
    <row r="4163" spans="1:2" ht="16.149999999999999" customHeight="1" x14ac:dyDescent="0.25">
      <c r="A4163" s="41">
        <v>37050</v>
      </c>
      <c r="B4163" s="42">
        <v>0.115</v>
      </c>
    </row>
    <row r="4164" spans="1:2" ht="16.149999999999999" customHeight="1" x14ac:dyDescent="0.25">
      <c r="A4164" s="43">
        <v>37049</v>
      </c>
      <c r="B4164" s="44">
        <v>0.115</v>
      </c>
    </row>
    <row r="4165" spans="1:2" ht="16.149999999999999" customHeight="1" x14ac:dyDescent="0.25">
      <c r="A4165" s="41">
        <v>37048</v>
      </c>
      <c r="B4165" s="42">
        <v>0.115</v>
      </c>
    </row>
    <row r="4166" spans="1:2" ht="16.149999999999999" customHeight="1" x14ac:dyDescent="0.25">
      <c r="A4166" s="43">
        <v>37047</v>
      </c>
      <c r="B4166" s="44">
        <v>0.115</v>
      </c>
    </row>
    <row r="4167" spans="1:2" ht="16.149999999999999" customHeight="1" x14ac:dyDescent="0.25">
      <c r="A4167" s="41">
        <v>37046</v>
      </c>
      <c r="B4167" s="42">
        <v>0.115</v>
      </c>
    </row>
    <row r="4168" spans="1:2" ht="16.149999999999999" customHeight="1" x14ac:dyDescent="0.25">
      <c r="A4168" s="43">
        <v>37043</v>
      </c>
      <c r="B4168" s="44">
        <v>0.115</v>
      </c>
    </row>
    <row r="4169" spans="1:2" ht="16.149999999999999" customHeight="1" x14ac:dyDescent="0.25">
      <c r="A4169" s="41">
        <v>37042</v>
      </c>
      <c r="B4169" s="42">
        <v>0.115</v>
      </c>
    </row>
    <row r="4170" spans="1:2" ht="16.149999999999999" customHeight="1" x14ac:dyDescent="0.25">
      <c r="A4170" s="43">
        <v>37041</v>
      </c>
      <c r="B4170" s="44">
        <v>0.115</v>
      </c>
    </row>
    <row r="4171" spans="1:2" ht="16.149999999999999" customHeight="1" x14ac:dyDescent="0.25">
      <c r="A4171" s="41">
        <v>37040</v>
      </c>
      <c r="B4171" s="42">
        <v>0.115</v>
      </c>
    </row>
    <row r="4172" spans="1:2" ht="16.149999999999999" customHeight="1" x14ac:dyDescent="0.25">
      <c r="A4172" s="43">
        <v>37036</v>
      </c>
      <c r="B4172" s="44">
        <v>0.115</v>
      </c>
    </row>
    <row r="4173" spans="1:2" ht="16.149999999999999" customHeight="1" x14ac:dyDescent="0.25">
      <c r="A4173" s="41">
        <v>37035</v>
      </c>
      <c r="B4173" s="42">
        <v>0.115</v>
      </c>
    </row>
    <row r="4174" spans="1:2" ht="16.149999999999999" customHeight="1" x14ac:dyDescent="0.25">
      <c r="A4174" s="43">
        <v>37034</v>
      </c>
      <c r="B4174" s="44">
        <v>0.115</v>
      </c>
    </row>
    <row r="4175" spans="1:2" ht="16.149999999999999" customHeight="1" x14ac:dyDescent="0.25">
      <c r="A4175" s="41">
        <v>37033</v>
      </c>
      <c r="B4175" s="42">
        <v>0.115</v>
      </c>
    </row>
    <row r="4176" spans="1:2" ht="16.149999999999999" customHeight="1" x14ac:dyDescent="0.25">
      <c r="A4176" s="43">
        <v>37032</v>
      </c>
      <c r="B4176" s="44">
        <v>0.115</v>
      </c>
    </row>
    <row r="4177" spans="1:2" ht="16.149999999999999" customHeight="1" x14ac:dyDescent="0.25">
      <c r="A4177" s="41">
        <v>37029</v>
      </c>
      <c r="B4177" s="42">
        <v>0.115</v>
      </c>
    </row>
    <row r="4178" spans="1:2" ht="16.149999999999999" customHeight="1" x14ac:dyDescent="0.25">
      <c r="A4178" s="43">
        <v>37028</v>
      </c>
      <c r="B4178" s="44">
        <v>0.115</v>
      </c>
    </row>
    <row r="4179" spans="1:2" ht="16.149999999999999" customHeight="1" x14ac:dyDescent="0.25">
      <c r="A4179" s="41">
        <v>37027</v>
      </c>
      <c r="B4179" s="42">
        <v>0.115</v>
      </c>
    </row>
    <row r="4180" spans="1:2" ht="16.149999999999999" customHeight="1" x14ac:dyDescent="0.25">
      <c r="A4180" s="43">
        <v>37026</v>
      </c>
      <c r="B4180" s="44">
        <v>0.115</v>
      </c>
    </row>
    <row r="4181" spans="1:2" ht="16.149999999999999" customHeight="1" x14ac:dyDescent="0.25">
      <c r="A4181" s="41">
        <v>37025</v>
      </c>
      <c r="B4181" s="42">
        <v>0.115</v>
      </c>
    </row>
    <row r="4182" spans="1:2" ht="16.149999999999999" customHeight="1" x14ac:dyDescent="0.25">
      <c r="A4182" s="43">
        <v>37022</v>
      </c>
      <c r="B4182" s="44">
        <v>0.115</v>
      </c>
    </row>
    <row r="4183" spans="1:2" ht="16.149999999999999" customHeight="1" x14ac:dyDescent="0.25">
      <c r="A4183" s="41">
        <v>37021</v>
      </c>
      <c r="B4183" s="42">
        <v>0.115</v>
      </c>
    </row>
    <row r="4184" spans="1:2" ht="16.149999999999999" customHeight="1" x14ac:dyDescent="0.25">
      <c r="A4184" s="43">
        <v>37020</v>
      </c>
      <c r="B4184" s="44">
        <v>0.115</v>
      </c>
    </row>
    <row r="4185" spans="1:2" ht="16.149999999999999" customHeight="1" x14ac:dyDescent="0.25">
      <c r="A4185" s="41">
        <v>37019</v>
      </c>
      <c r="B4185" s="42">
        <v>0.115</v>
      </c>
    </row>
    <row r="4186" spans="1:2" ht="16.149999999999999" customHeight="1" x14ac:dyDescent="0.25">
      <c r="A4186" s="43">
        <v>37018</v>
      </c>
      <c r="B4186" s="44">
        <v>0.115</v>
      </c>
    </row>
    <row r="4187" spans="1:2" ht="16.149999999999999" customHeight="1" x14ac:dyDescent="0.25">
      <c r="A4187" s="41">
        <v>37015</v>
      </c>
      <c r="B4187" s="42">
        <v>0.115</v>
      </c>
    </row>
    <row r="4188" spans="1:2" ht="16.149999999999999" customHeight="1" x14ac:dyDescent="0.25">
      <c r="A4188" s="43">
        <v>37014</v>
      </c>
      <c r="B4188" s="44">
        <v>0.115</v>
      </c>
    </row>
    <row r="4189" spans="1:2" ht="16.149999999999999" customHeight="1" x14ac:dyDescent="0.25">
      <c r="A4189" s="41">
        <v>37013</v>
      </c>
      <c r="B4189" s="42">
        <v>0.115</v>
      </c>
    </row>
    <row r="4190" spans="1:2" ht="16.149999999999999" customHeight="1" x14ac:dyDescent="0.25">
      <c r="A4190" s="43">
        <v>37011</v>
      </c>
      <c r="B4190" s="44">
        <v>0.115</v>
      </c>
    </row>
    <row r="4191" spans="1:2" ht="16.149999999999999" customHeight="1" x14ac:dyDescent="0.25">
      <c r="A4191" s="41">
        <v>37008</v>
      </c>
      <c r="B4191" s="42">
        <v>0.115</v>
      </c>
    </row>
    <row r="4192" spans="1:2" ht="16.149999999999999" customHeight="1" x14ac:dyDescent="0.25">
      <c r="A4192" s="43">
        <v>37007</v>
      </c>
      <c r="B4192" s="44">
        <v>0.115</v>
      </c>
    </row>
    <row r="4193" spans="1:2" ht="16.149999999999999" customHeight="1" x14ac:dyDescent="0.25">
      <c r="A4193" s="41">
        <v>37006</v>
      </c>
      <c r="B4193" s="42">
        <v>0.115</v>
      </c>
    </row>
    <row r="4194" spans="1:2" ht="16.149999999999999" customHeight="1" x14ac:dyDescent="0.25">
      <c r="A4194" s="43">
        <v>37005</v>
      </c>
      <c r="B4194" s="44">
        <v>0.115</v>
      </c>
    </row>
    <row r="4195" spans="1:2" ht="16.149999999999999" customHeight="1" x14ac:dyDescent="0.25">
      <c r="A4195" s="41">
        <v>37004</v>
      </c>
      <c r="B4195" s="42">
        <v>0.115</v>
      </c>
    </row>
    <row r="4196" spans="1:2" ht="16.149999999999999" customHeight="1" x14ac:dyDescent="0.25">
      <c r="A4196" s="43">
        <v>37001</v>
      </c>
      <c r="B4196" s="44">
        <v>0.115</v>
      </c>
    </row>
    <row r="4197" spans="1:2" ht="16.149999999999999" customHeight="1" x14ac:dyDescent="0.25">
      <c r="A4197" s="41">
        <v>37000</v>
      </c>
      <c r="B4197" s="42">
        <v>0.115</v>
      </c>
    </row>
    <row r="4198" spans="1:2" ht="16.149999999999999" customHeight="1" x14ac:dyDescent="0.25">
      <c r="A4198" s="43">
        <v>36999</v>
      </c>
      <c r="B4198" s="44">
        <v>0.115</v>
      </c>
    </row>
    <row r="4199" spans="1:2" ht="16.149999999999999" customHeight="1" x14ac:dyDescent="0.25">
      <c r="A4199" s="41">
        <v>36998</v>
      </c>
      <c r="B4199" s="42">
        <v>0.115</v>
      </c>
    </row>
    <row r="4200" spans="1:2" ht="16.149999999999999" customHeight="1" x14ac:dyDescent="0.25">
      <c r="A4200" s="43">
        <v>36997</v>
      </c>
      <c r="B4200" s="44">
        <v>0.115</v>
      </c>
    </row>
    <row r="4201" spans="1:2" ht="16.149999999999999" customHeight="1" x14ac:dyDescent="0.25">
      <c r="A4201" s="41">
        <v>36992</v>
      </c>
      <c r="B4201" s="42">
        <v>0.115</v>
      </c>
    </row>
    <row r="4202" spans="1:2" ht="16.149999999999999" customHeight="1" x14ac:dyDescent="0.25">
      <c r="A4202" s="43">
        <v>36991</v>
      </c>
      <c r="B4202" s="44">
        <v>0.115</v>
      </c>
    </row>
    <row r="4203" spans="1:2" ht="16.149999999999999" customHeight="1" x14ac:dyDescent="0.25">
      <c r="A4203" s="41">
        <v>36990</v>
      </c>
      <c r="B4203" s="42">
        <v>0.115</v>
      </c>
    </row>
    <row r="4204" spans="1:2" ht="16.149999999999999" customHeight="1" x14ac:dyDescent="0.25">
      <c r="A4204" s="43">
        <v>36987</v>
      </c>
      <c r="B4204" s="44">
        <v>0.115</v>
      </c>
    </row>
    <row r="4205" spans="1:2" ht="16.149999999999999" customHeight="1" x14ac:dyDescent="0.25">
      <c r="A4205" s="41">
        <v>36986</v>
      </c>
      <c r="B4205" s="42">
        <v>0.115</v>
      </c>
    </row>
    <row r="4206" spans="1:2" ht="16.149999999999999" customHeight="1" x14ac:dyDescent="0.25">
      <c r="A4206" s="43">
        <v>36985</v>
      </c>
      <c r="B4206" s="44">
        <v>0.115</v>
      </c>
    </row>
    <row r="4207" spans="1:2" ht="16.149999999999999" customHeight="1" x14ac:dyDescent="0.25">
      <c r="A4207" s="41">
        <v>36984</v>
      </c>
      <c r="B4207" s="42">
        <v>0.115</v>
      </c>
    </row>
    <row r="4208" spans="1:2" ht="16.149999999999999" customHeight="1" x14ac:dyDescent="0.25">
      <c r="A4208" s="43">
        <v>36983</v>
      </c>
      <c r="B4208" s="44">
        <v>0.115</v>
      </c>
    </row>
    <row r="4209" spans="1:2" ht="16.149999999999999" customHeight="1" x14ac:dyDescent="0.25">
      <c r="A4209" s="41">
        <v>36980</v>
      </c>
      <c r="B4209" s="42">
        <v>0.115</v>
      </c>
    </row>
    <row r="4210" spans="1:2" ht="16.149999999999999" customHeight="1" x14ac:dyDescent="0.25">
      <c r="A4210" s="43">
        <v>36979</v>
      </c>
      <c r="B4210" s="44">
        <v>0.115</v>
      </c>
    </row>
    <row r="4211" spans="1:2" ht="16.149999999999999" customHeight="1" x14ac:dyDescent="0.25">
      <c r="A4211" s="41">
        <v>36978</v>
      </c>
      <c r="B4211" s="42">
        <v>0.115</v>
      </c>
    </row>
    <row r="4212" spans="1:2" ht="16.149999999999999" customHeight="1" x14ac:dyDescent="0.25">
      <c r="A4212" s="43">
        <v>36977</v>
      </c>
      <c r="B4212" s="44">
        <v>0.115</v>
      </c>
    </row>
    <row r="4213" spans="1:2" ht="16.149999999999999" customHeight="1" x14ac:dyDescent="0.25">
      <c r="A4213" s="41">
        <v>36976</v>
      </c>
      <c r="B4213" s="42">
        <v>0.115</v>
      </c>
    </row>
    <row r="4214" spans="1:2" ht="16.149999999999999" customHeight="1" x14ac:dyDescent="0.25">
      <c r="A4214" s="43">
        <v>36973</v>
      </c>
      <c r="B4214" s="44">
        <v>0.115</v>
      </c>
    </row>
    <row r="4215" spans="1:2" ht="16.149999999999999" customHeight="1" x14ac:dyDescent="0.25">
      <c r="A4215" s="41">
        <v>36972</v>
      </c>
      <c r="B4215" s="42">
        <v>0.115</v>
      </c>
    </row>
    <row r="4216" spans="1:2" ht="16.149999999999999" customHeight="1" x14ac:dyDescent="0.25">
      <c r="A4216" s="43">
        <v>36971</v>
      </c>
      <c r="B4216" s="44">
        <v>0.115</v>
      </c>
    </row>
    <row r="4217" spans="1:2" ht="16.149999999999999" customHeight="1" x14ac:dyDescent="0.25">
      <c r="A4217" s="41">
        <v>36970</v>
      </c>
      <c r="B4217" s="42">
        <v>0.115</v>
      </c>
    </row>
    <row r="4218" spans="1:2" ht="16.149999999999999" customHeight="1" x14ac:dyDescent="0.25">
      <c r="A4218" s="43">
        <v>36966</v>
      </c>
      <c r="B4218" s="44">
        <v>0.115</v>
      </c>
    </row>
    <row r="4219" spans="1:2" ht="16.149999999999999" customHeight="1" x14ac:dyDescent="0.25">
      <c r="A4219" s="41">
        <v>36965</v>
      </c>
      <c r="B4219" s="42">
        <v>0.115</v>
      </c>
    </row>
    <row r="4220" spans="1:2" ht="16.149999999999999" customHeight="1" x14ac:dyDescent="0.25">
      <c r="A4220" s="43">
        <v>36964</v>
      </c>
      <c r="B4220" s="44">
        <v>0.115</v>
      </c>
    </row>
    <row r="4221" spans="1:2" ht="16.149999999999999" customHeight="1" x14ac:dyDescent="0.25">
      <c r="A4221" s="41">
        <v>36963</v>
      </c>
      <c r="B4221" s="42">
        <v>0.115</v>
      </c>
    </row>
    <row r="4222" spans="1:2" ht="16.149999999999999" customHeight="1" x14ac:dyDescent="0.25">
      <c r="A4222" s="43">
        <v>36962</v>
      </c>
      <c r="B4222" s="44">
        <v>0.115</v>
      </c>
    </row>
    <row r="4223" spans="1:2" ht="16.149999999999999" customHeight="1" x14ac:dyDescent="0.25">
      <c r="A4223" s="41">
        <v>36959</v>
      </c>
      <c r="B4223" s="42">
        <v>0.12</v>
      </c>
    </row>
    <row r="4224" spans="1:2" ht="16.149999999999999" customHeight="1" x14ac:dyDescent="0.25">
      <c r="A4224" s="43">
        <v>36958</v>
      </c>
      <c r="B4224" s="44">
        <v>0.12</v>
      </c>
    </row>
    <row r="4225" spans="1:2" ht="16.149999999999999" customHeight="1" x14ac:dyDescent="0.25">
      <c r="A4225" s="41">
        <v>36957</v>
      </c>
      <c r="B4225" s="42">
        <v>0.12</v>
      </c>
    </row>
    <row r="4226" spans="1:2" ht="16.149999999999999" customHeight="1" x14ac:dyDescent="0.25">
      <c r="A4226" s="43">
        <v>36956</v>
      </c>
      <c r="B4226" s="44">
        <v>0.12</v>
      </c>
    </row>
    <row r="4227" spans="1:2" ht="16.149999999999999" customHeight="1" x14ac:dyDescent="0.25">
      <c r="A4227" s="41">
        <v>36955</v>
      </c>
      <c r="B4227" s="42">
        <v>0.12</v>
      </c>
    </row>
    <row r="4228" spans="1:2" ht="16.149999999999999" customHeight="1" x14ac:dyDescent="0.25">
      <c r="A4228" s="43">
        <v>36952</v>
      </c>
      <c r="B4228" s="44">
        <v>0.12</v>
      </c>
    </row>
    <row r="4229" spans="1:2" ht="16.149999999999999" customHeight="1" x14ac:dyDescent="0.25">
      <c r="A4229" s="41">
        <v>36951</v>
      </c>
      <c r="B4229" s="42">
        <v>0.12</v>
      </c>
    </row>
    <row r="4230" spans="1:2" ht="16.149999999999999" customHeight="1" x14ac:dyDescent="0.25">
      <c r="A4230" s="43">
        <v>36950</v>
      </c>
      <c r="B4230" s="44">
        <v>0.12</v>
      </c>
    </row>
    <row r="4231" spans="1:2" ht="16.149999999999999" customHeight="1" x14ac:dyDescent="0.25">
      <c r="A4231" s="41">
        <v>36949</v>
      </c>
      <c r="B4231" s="42">
        <v>0.12</v>
      </c>
    </row>
    <row r="4232" spans="1:2" ht="16.149999999999999" customHeight="1" x14ac:dyDescent="0.25">
      <c r="A4232" s="43">
        <v>36948</v>
      </c>
      <c r="B4232" s="44">
        <v>0.12</v>
      </c>
    </row>
    <row r="4233" spans="1:2" ht="16.149999999999999" customHeight="1" x14ac:dyDescent="0.25">
      <c r="A4233" s="41">
        <v>36945</v>
      </c>
      <c r="B4233" s="42">
        <v>0.12</v>
      </c>
    </row>
    <row r="4234" spans="1:2" ht="16.149999999999999" customHeight="1" x14ac:dyDescent="0.25">
      <c r="A4234" s="43">
        <v>36944</v>
      </c>
      <c r="B4234" s="44">
        <v>0.12</v>
      </c>
    </row>
    <row r="4235" spans="1:2" ht="16.149999999999999" customHeight="1" x14ac:dyDescent="0.25">
      <c r="A4235" s="41">
        <v>36943</v>
      </c>
      <c r="B4235" s="42">
        <v>0.12</v>
      </c>
    </row>
    <row r="4236" spans="1:2" ht="16.149999999999999" customHeight="1" x14ac:dyDescent="0.25">
      <c r="A4236" s="43">
        <v>36942</v>
      </c>
      <c r="B4236" s="44">
        <v>0.12</v>
      </c>
    </row>
    <row r="4237" spans="1:2" ht="16.149999999999999" customHeight="1" x14ac:dyDescent="0.25">
      <c r="A4237" s="41">
        <v>36941</v>
      </c>
      <c r="B4237" s="42">
        <v>0.12</v>
      </c>
    </row>
    <row r="4238" spans="1:2" ht="16.149999999999999" customHeight="1" x14ac:dyDescent="0.25">
      <c r="A4238" s="43">
        <v>36938</v>
      </c>
      <c r="B4238" s="44">
        <v>0.12</v>
      </c>
    </row>
    <row r="4239" spans="1:2" ht="16.149999999999999" customHeight="1" x14ac:dyDescent="0.25">
      <c r="A4239" s="41">
        <v>36937</v>
      </c>
      <c r="B4239" s="42">
        <v>0.12</v>
      </c>
    </row>
    <row r="4240" spans="1:2" ht="16.149999999999999" customHeight="1" x14ac:dyDescent="0.25">
      <c r="A4240" s="43">
        <v>36936</v>
      </c>
      <c r="B4240" s="44">
        <v>0.12</v>
      </c>
    </row>
    <row r="4241" spans="1:2" ht="16.149999999999999" customHeight="1" x14ac:dyDescent="0.25">
      <c r="A4241" s="41">
        <v>36935</v>
      </c>
      <c r="B4241" s="42">
        <v>0.12</v>
      </c>
    </row>
    <row r="4242" spans="1:2" ht="16.149999999999999" customHeight="1" x14ac:dyDescent="0.25">
      <c r="A4242" s="43">
        <v>36934</v>
      </c>
      <c r="B4242" s="44">
        <v>0.12</v>
      </c>
    </row>
    <row r="4243" spans="1:2" ht="16.149999999999999" customHeight="1" x14ac:dyDescent="0.25">
      <c r="A4243" s="41">
        <v>36931</v>
      </c>
      <c r="B4243" s="42">
        <v>0.12</v>
      </c>
    </row>
    <row r="4244" spans="1:2" ht="16.149999999999999" customHeight="1" x14ac:dyDescent="0.25">
      <c r="A4244" s="43">
        <v>36930</v>
      </c>
      <c r="B4244" s="44">
        <v>0.12</v>
      </c>
    </row>
    <row r="4245" spans="1:2" ht="16.149999999999999" customHeight="1" x14ac:dyDescent="0.25">
      <c r="A4245" s="41">
        <v>36929</v>
      </c>
      <c r="B4245" s="42">
        <v>0.12</v>
      </c>
    </row>
    <row r="4246" spans="1:2" ht="16.149999999999999" customHeight="1" x14ac:dyDescent="0.25">
      <c r="A4246" s="43">
        <v>36928</v>
      </c>
      <c r="B4246" s="44">
        <v>0.12</v>
      </c>
    </row>
    <row r="4247" spans="1:2" ht="16.149999999999999" customHeight="1" x14ac:dyDescent="0.25">
      <c r="A4247" s="41">
        <v>36927</v>
      </c>
      <c r="B4247" s="42">
        <v>0.12</v>
      </c>
    </row>
    <row r="4248" spans="1:2" ht="16.149999999999999" customHeight="1" x14ac:dyDescent="0.25">
      <c r="A4248" s="43">
        <v>36924</v>
      </c>
      <c r="B4248" s="44">
        <v>0.12</v>
      </c>
    </row>
    <row r="4249" spans="1:2" ht="16.149999999999999" customHeight="1" x14ac:dyDescent="0.25">
      <c r="A4249" s="41">
        <v>36923</v>
      </c>
      <c r="B4249" s="42">
        <v>0.12</v>
      </c>
    </row>
    <row r="4250" spans="1:2" ht="16.149999999999999" customHeight="1" x14ac:dyDescent="0.25">
      <c r="A4250" s="43">
        <v>36922</v>
      </c>
      <c r="B4250" s="44">
        <v>0.12</v>
      </c>
    </row>
    <row r="4251" spans="1:2" ht="16.149999999999999" customHeight="1" x14ac:dyDescent="0.25">
      <c r="A4251" s="41">
        <v>36921</v>
      </c>
      <c r="B4251" s="42">
        <v>0.12</v>
      </c>
    </row>
    <row r="4252" spans="1:2" ht="16.149999999999999" customHeight="1" x14ac:dyDescent="0.25">
      <c r="A4252" s="43">
        <v>36920</v>
      </c>
      <c r="B4252" s="44">
        <v>0.12</v>
      </c>
    </row>
    <row r="4253" spans="1:2" ht="16.149999999999999" customHeight="1" x14ac:dyDescent="0.25">
      <c r="A4253" s="41">
        <v>36917</v>
      </c>
      <c r="B4253" s="42">
        <v>0.12</v>
      </c>
    </row>
    <row r="4254" spans="1:2" ht="16.149999999999999" customHeight="1" x14ac:dyDescent="0.25">
      <c r="A4254" s="43">
        <v>36916</v>
      </c>
      <c r="B4254" s="44">
        <v>0.12</v>
      </c>
    </row>
    <row r="4255" spans="1:2" ht="16.149999999999999" customHeight="1" x14ac:dyDescent="0.25">
      <c r="A4255" s="41">
        <v>36915</v>
      </c>
      <c r="B4255" s="42">
        <v>0.12</v>
      </c>
    </row>
    <row r="4256" spans="1:2" ht="16.149999999999999" customHeight="1" x14ac:dyDescent="0.25">
      <c r="A4256" s="43">
        <v>36914</v>
      </c>
      <c r="B4256" s="44">
        <v>0.12</v>
      </c>
    </row>
    <row r="4257" spans="1:2" ht="16.149999999999999" customHeight="1" x14ac:dyDescent="0.25">
      <c r="A4257" s="41">
        <v>36913</v>
      </c>
      <c r="B4257" s="42">
        <v>0.12</v>
      </c>
    </row>
    <row r="4258" spans="1:2" ht="16.149999999999999" customHeight="1" x14ac:dyDescent="0.25">
      <c r="A4258" s="43">
        <v>36910</v>
      </c>
      <c r="B4258" s="44">
        <v>0.12</v>
      </c>
    </row>
    <row r="4259" spans="1:2" ht="16.149999999999999" customHeight="1" x14ac:dyDescent="0.25">
      <c r="A4259" s="41">
        <v>36909</v>
      </c>
      <c r="B4259" s="42">
        <v>0.12</v>
      </c>
    </row>
    <row r="4260" spans="1:2" ht="16.149999999999999" customHeight="1" x14ac:dyDescent="0.25">
      <c r="A4260" s="43">
        <v>36908</v>
      </c>
      <c r="B4260" s="44">
        <v>0.12</v>
      </c>
    </row>
    <row r="4261" spans="1:2" ht="16.149999999999999" customHeight="1" x14ac:dyDescent="0.25">
      <c r="A4261" s="41">
        <v>36907</v>
      </c>
      <c r="B4261" s="42">
        <v>0.12</v>
      </c>
    </row>
    <row r="4262" spans="1:2" ht="16.149999999999999" customHeight="1" x14ac:dyDescent="0.25">
      <c r="A4262" s="43">
        <v>36906</v>
      </c>
      <c r="B4262" s="44">
        <v>0.12</v>
      </c>
    </row>
    <row r="4263" spans="1:2" ht="16.149999999999999" customHeight="1" x14ac:dyDescent="0.25">
      <c r="A4263" s="41">
        <v>36903</v>
      </c>
      <c r="B4263" s="42">
        <v>0.12</v>
      </c>
    </row>
    <row r="4264" spans="1:2" ht="16.149999999999999" customHeight="1" x14ac:dyDescent="0.25">
      <c r="A4264" s="43">
        <v>36902</v>
      </c>
      <c r="B4264" s="44">
        <v>0.12</v>
      </c>
    </row>
    <row r="4265" spans="1:2" ht="16.149999999999999" customHeight="1" x14ac:dyDescent="0.25">
      <c r="A4265" s="41">
        <v>36901</v>
      </c>
      <c r="B4265" s="42">
        <v>0.12</v>
      </c>
    </row>
    <row r="4266" spans="1:2" ht="16.149999999999999" customHeight="1" x14ac:dyDescent="0.25">
      <c r="A4266" s="43">
        <v>36900</v>
      </c>
      <c r="B4266" s="44">
        <v>0.12</v>
      </c>
    </row>
    <row r="4267" spans="1:2" ht="16.149999999999999" customHeight="1" x14ac:dyDescent="0.25">
      <c r="A4267" s="41">
        <v>36896</v>
      </c>
      <c r="B4267" s="42">
        <v>0.12</v>
      </c>
    </row>
    <row r="4268" spans="1:2" ht="16.149999999999999" customHeight="1" x14ac:dyDescent="0.25">
      <c r="A4268" s="43">
        <v>36895</v>
      </c>
      <c r="B4268" s="44">
        <v>0.12</v>
      </c>
    </row>
    <row r="4269" spans="1:2" ht="16.149999999999999" customHeight="1" x14ac:dyDescent="0.25">
      <c r="A4269" s="41">
        <v>36894</v>
      </c>
      <c r="B4269" s="42">
        <v>0.12</v>
      </c>
    </row>
    <row r="4270" spans="1:2" ht="16.149999999999999" customHeight="1" x14ac:dyDescent="0.25">
      <c r="A4270" s="43">
        <v>36893</v>
      </c>
      <c r="B4270" s="44">
        <v>0.12</v>
      </c>
    </row>
    <row r="4271" spans="1:2" ht="16.149999999999999" customHeight="1" x14ac:dyDescent="0.25">
      <c r="A4271" s="41">
        <v>36888</v>
      </c>
      <c r="B4271" s="42">
        <v>0.12</v>
      </c>
    </row>
    <row r="4272" spans="1:2" ht="16.149999999999999" customHeight="1" x14ac:dyDescent="0.25">
      <c r="A4272" s="43">
        <v>36887</v>
      </c>
      <c r="B4272" s="44">
        <v>0.12</v>
      </c>
    </row>
    <row r="4273" spans="1:2" ht="16.149999999999999" customHeight="1" x14ac:dyDescent="0.25">
      <c r="A4273" s="41">
        <v>36886</v>
      </c>
      <c r="B4273" s="42">
        <v>0.12</v>
      </c>
    </row>
    <row r="4274" spans="1:2" ht="16.149999999999999" customHeight="1" x14ac:dyDescent="0.25">
      <c r="A4274" s="43">
        <v>36882</v>
      </c>
      <c r="B4274" s="44">
        <v>0.12</v>
      </c>
    </row>
    <row r="4275" spans="1:2" ht="16.149999999999999" customHeight="1" x14ac:dyDescent="0.25">
      <c r="A4275" s="41">
        <v>36881</v>
      </c>
      <c r="B4275" s="42">
        <v>0.12</v>
      </c>
    </row>
    <row r="4276" spans="1:2" ht="16.149999999999999" customHeight="1" x14ac:dyDescent="0.25">
      <c r="A4276" s="43">
        <v>36880</v>
      </c>
      <c r="B4276" s="44">
        <v>0.12</v>
      </c>
    </row>
    <row r="4277" spans="1:2" ht="16.149999999999999" customHeight="1" x14ac:dyDescent="0.25">
      <c r="A4277" s="41">
        <v>36879</v>
      </c>
      <c r="B4277" s="42">
        <v>0.12</v>
      </c>
    </row>
    <row r="4278" spans="1:2" ht="16.149999999999999" customHeight="1" x14ac:dyDescent="0.25">
      <c r="A4278" s="43">
        <v>36878</v>
      </c>
      <c r="B4278" s="44">
        <v>0.12</v>
      </c>
    </row>
    <row r="4279" spans="1:2" ht="16.149999999999999" customHeight="1" x14ac:dyDescent="0.25">
      <c r="A4279" s="41">
        <v>36875</v>
      </c>
      <c r="B4279" s="42">
        <v>0.12</v>
      </c>
    </row>
    <row r="4280" spans="1:2" ht="16.149999999999999" customHeight="1" x14ac:dyDescent="0.25">
      <c r="A4280" s="43">
        <v>36874</v>
      </c>
      <c r="B4280" s="44">
        <v>0.12</v>
      </c>
    </row>
    <row r="4281" spans="1:2" ht="16.149999999999999" customHeight="1" x14ac:dyDescent="0.25">
      <c r="A4281" s="41">
        <v>36873</v>
      </c>
      <c r="B4281" s="42">
        <v>0.12</v>
      </c>
    </row>
    <row r="4282" spans="1:2" ht="16.149999999999999" customHeight="1" x14ac:dyDescent="0.25">
      <c r="A4282" s="43">
        <v>36872</v>
      </c>
      <c r="B4282" s="44">
        <v>0.12</v>
      </c>
    </row>
    <row r="4283" spans="1:2" ht="16.149999999999999" customHeight="1" x14ac:dyDescent="0.25">
      <c r="A4283" s="41">
        <v>36871</v>
      </c>
      <c r="B4283" s="42">
        <v>0.12</v>
      </c>
    </row>
    <row r="4284" spans="1:2" ht="16.149999999999999" customHeight="1" x14ac:dyDescent="0.25">
      <c r="A4284" s="43">
        <v>36867</v>
      </c>
      <c r="B4284" s="44">
        <v>0.12</v>
      </c>
    </row>
    <row r="4285" spans="1:2" ht="16.149999999999999" customHeight="1" x14ac:dyDescent="0.25">
      <c r="A4285" s="41">
        <v>36866</v>
      </c>
      <c r="B4285" s="42">
        <v>0.12</v>
      </c>
    </row>
    <row r="4286" spans="1:2" ht="16.149999999999999" customHeight="1" x14ac:dyDescent="0.25">
      <c r="A4286" s="43">
        <v>36865</v>
      </c>
      <c r="B4286" s="44">
        <v>0.12</v>
      </c>
    </row>
    <row r="4287" spans="1:2" ht="16.149999999999999" customHeight="1" x14ac:dyDescent="0.25">
      <c r="A4287" s="41">
        <v>36864</v>
      </c>
      <c r="B4287" s="42">
        <v>0.12</v>
      </c>
    </row>
    <row r="4288" spans="1:2" ht="16.149999999999999" customHeight="1" x14ac:dyDescent="0.25">
      <c r="A4288" s="43">
        <v>36861</v>
      </c>
      <c r="B4288" s="44">
        <v>0.12</v>
      </c>
    </row>
    <row r="4289" spans="1:2" ht="16.149999999999999" customHeight="1" x14ac:dyDescent="0.25">
      <c r="A4289" s="41">
        <v>36860</v>
      </c>
      <c r="B4289" s="42">
        <v>0.12</v>
      </c>
    </row>
    <row r="4290" spans="1:2" ht="16.149999999999999" customHeight="1" x14ac:dyDescent="0.25">
      <c r="A4290" s="43">
        <v>36859</v>
      </c>
      <c r="B4290" s="44">
        <v>0.12</v>
      </c>
    </row>
    <row r="4291" spans="1:2" ht="16.149999999999999" customHeight="1" x14ac:dyDescent="0.25">
      <c r="A4291" s="41">
        <v>36858</v>
      </c>
      <c r="B4291" s="42">
        <v>0.12</v>
      </c>
    </row>
    <row r="4292" spans="1:2" ht="16.149999999999999" customHeight="1" x14ac:dyDescent="0.25">
      <c r="A4292" s="43">
        <v>36857</v>
      </c>
      <c r="B4292" s="44">
        <v>0.12</v>
      </c>
    </row>
    <row r="4293" spans="1:2" ht="16.149999999999999" customHeight="1" x14ac:dyDescent="0.25">
      <c r="A4293" s="41">
        <v>36854</v>
      </c>
      <c r="B4293" s="42">
        <v>0.12</v>
      </c>
    </row>
    <row r="4294" spans="1:2" ht="16.149999999999999" customHeight="1" x14ac:dyDescent="0.25">
      <c r="A4294" s="43">
        <v>36853</v>
      </c>
      <c r="B4294" s="44">
        <v>0.12</v>
      </c>
    </row>
    <row r="4295" spans="1:2" ht="16.149999999999999" customHeight="1" x14ac:dyDescent="0.25">
      <c r="A4295" s="41">
        <v>36852</v>
      </c>
      <c r="B4295" s="42">
        <v>0.12</v>
      </c>
    </row>
    <row r="4296" spans="1:2" ht="16.149999999999999" customHeight="1" x14ac:dyDescent="0.25">
      <c r="A4296" s="43">
        <v>36851</v>
      </c>
      <c r="B4296" s="44">
        <v>0.12</v>
      </c>
    </row>
    <row r="4297" spans="1:2" ht="16.149999999999999" customHeight="1" x14ac:dyDescent="0.25">
      <c r="A4297" s="41">
        <v>36850</v>
      </c>
      <c r="B4297" s="42">
        <v>0.12</v>
      </c>
    </row>
    <row r="4298" spans="1:2" ht="16.149999999999999" customHeight="1" x14ac:dyDescent="0.25">
      <c r="A4298" s="43">
        <v>36847</v>
      </c>
      <c r="B4298" s="44">
        <v>0.12</v>
      </c>
    </row>
    <row r="4299" spans="1:2" ht="16.149999999999999" customHeight="1" x14ac:dyDescent="0.25">
      <c r="A4299" s="41">
        <v>36846</v>
      </c>
      <c r="B4299" s="42">
        <v>0.12</v>
      </c>
    </row>
    <row r="4300" spans="1:2" ht="16.149999999999999" customHeight="1" x14ac:dyDescent="0.25">
      <c r="A4300" s="43">
        <v>36845</v>
      </c>
      <c r="B4300" s="44">
        <v>0.12</v>
      </c>
    </row>
    <row r="4301" spans="1:2" ht="16.149999999999999" customHeight="1" x14ac:dyDescent="0.25">
      <c r="A4301" s="41">
        <v>36844</v>
      </c>
      <c r="B4301" s="42">
        <v>0.12</v>
      </c>
    </row>
    <row r="4302" spans="1:2" ht="16.149999999999999" customHeight="1" x14ac:dyDescent="0.25">
      <c r="A4302" s="43">
        <v>36840</v>
      </c>
      <c r="B4302" s="44">
        <v>0.12</v>
      </c>
    </row>
    <row r="4303" spans="1:2" ht="16.149999999999999" customHeight="1" x14ac:dyDescent="0.25">
      <c r="A4303" s="41">
        <v>36839</v>
      </c>
      <c r="B4303" s="42">
        <v>0.12</v>
      </c>
    </row>
    <row r="4304" spans="1:2" ht="16.149999999999999" customHeight="1" x14ac:dyDescent="0.25">
      <c r="A4304" s="43">
        <v>36838</v>
      </c>
      <c r="B4304" s="44">
        <v>0.12</v>
      </c>
    </row>
    <row r="4305" spans="1:2" ht="16.149999999999999" customHeight="1" x14ac:dyDescent="0.25">
      <c r="A4305" s="41">
        <v>36837</v>
      </c>
      <c r="B4305" s="42">
        <v>0.12</v>
      </c>
    </row>
    <row r="4306" spans="1:2" ht="16.149999999999999" customHeight="1" x14ac:dyDescent="0.25">
      <c r="A4306" s="43">
        <v>36833</v>
      </c>
      <c r="B4306" s="44">
        <v>0.12</v>
      </c>
    </row>
    <row r="4307" spans="1:2" ht="16.149999999999999" customHeight="1" x14ac:dyDescent="0.25">
      <c r="A4307" s="41">
        <v>36832</v>
      </c>
      <c r="B4307" s="42">
        <v>0.12</v>
      </c>
    </row>
    <row r="4308" spans="1:2" ht="16.149999999999999" customHeight="1" x14ac:dyDescent="0.25">
      <c r="A4308" s="43">
        <v>36831</v>
      </c>
      <c r="B4308" s="44">
        <v>0.12</v>
      </c>
    </row>
    <row r="4309" spans="1:2" ht="16.149999999999999" customHeight="1" x14ac:dyDescent="0.25">
      <c r="A4309" s="41">
        <v>36830</v>
      </c>
      <c r="B4309" s="42">
        <v>0.12</v>
      </c>
    </row>
    <row r="4310" spans="1:2" ht="16.149999999999999" customHeight="1" x14ac:dyDescent="0.25">
      <c r="A4310" s="43">
        <v>36829</v>
      </c>
      <c r="B4310" s="44">
        <v>0.12</v>
      </c>
    </row>
    <row r="4311" spans="1:2" ht="16.149999999999999" customHeight="1" x14ac:dyDescent="0.25">
      <c r="A4311" s="41">
        <v>36826</v>
      </c>
      <c r="B4311" s="42">
        <v>0.12</v>
      </c>
    </row>
    <row r="4312" spans="1:2" ht="16.149999999999999" customHeight="1" x14ac:dyDescent="0.25">
      <c r="A4312" s="43">
        <v>36825</v>
      </c>
      <c r="B4312" s="44">
        <v>0.12</v>
      </c>
    </row>
    <row r="4313" spans="1:2" ht="16.149999999999999" customHeight="1" x14ac:dyDescent="0.25">
      <c r="A4313" s="41">
        <v>36824</v>
      </c>
      <c r="B4313" s="42">
        <v>0.12</v>
      </c>
    </row>
    <row r="4314" spans="1:2" ht="16.149999999999999" customHeight="1" x14ac:dyDescent="0.25">
      <c r="A4314" s="43">
        <v>36823</v>
      </c>
      <c r="B4314" s="44">
        <v>0.12</v>
      </c>
    </row>
    <row r="4315" spans="1:2" ht="16.149999999999999" customHeight="1" x14ac:dyDescent="0.25">
      <c r="A4315" s="41">
        <v>36822</v>
      </c>
      <c r="B4315" s="42">
        <v>0.12</v>
      </c>
    </row>
    <row r="4316" spans="1:2" ht="16.149999999999999" customHeight="1" x14ac:dyDescent="0.25">
      <c r="A4316" s="43">
        <v>36819</v>
      </c>
      <c r="B4316" s="44">
        <v>0.12</v>
      </c>
    </row>
    <row r="4317" spans="1:2" ht="16.149999999999999" customHeight="1" x14ac:dyDescent="0.25">
      <c r="A4317" s="41">
        <v>36818</v>
      </c>
      <c r="B4317" s="42">
        <v>0.12</v>
      </c>
    </row>
    <row r="4318" spans="1:2" ht="16.149999999999999" customHeight="1" x14ac:dyDescent="0.25">
      <c r="A4318" s="43">
        <v>36817</v>
      </c>
      <c r="B4318" s="44">
        <v>0.12</v>
      </c>
    </row>
    <row r="4319" spans="1:2" ht="16.149999999999999" customHeight="1" x14ac:dyDescent="0.25">
      <c r="A4319" s="41">
        <v>36816</v>
      </c>
      <c r="B4319" s="42">
        <v>0.12</v>
      </c>
    </row>
    <row r="4320" spans="1:2" ht="16.149999999999999" customHeight="1" x14ac:dyDescent="0.25">
      <c r="A4320" s="43">
        <v>36812</v>
      </c>
      <c r="B4320" s="44">
        <v>0.12</v>
      </c>
    </row>
    <row r="4321" spans="1:2" ht="16.149999999999999" customHeight="1" x14ac:dyDescent="0.25">
      <c r="A4321" s="41">
        <v>36811</v>
      </c>
      <c r="B4321" s="42">
        <v>0.12</v>
      </c>
    </row>
    <row r="4322" spans="1:2" ht="16.149999999999999" customHeight="1" x14ac:dyDescent="0.25">
      <c r="A4322" s="43">
        <v>36810</v>
      </c>
      <c r="B4322" s="44">
        <v>0.12</v>
      </c>
    </row>
    <row r="4323" spans="1:2" ht="16.149999999999999" customHeight="1" x14ac:dyDescent="0.25">
      <c r="A4323" s="41">
        <v>36809</v>
      </c>
      <c r="B4323" s="42">
        <v>0.12</v>
      </c>
    </row>
    <row r="4324" spans="1:2" ht="16.149999999999999" customHeight="1" x14ac:dyDescent="0.25">
      <c r="A4324" s="43">
        <v>36808</v>
      </c>
      <c r="B4324" s="44">
        <v>0.12</v>
      </c>
    </row>
    <row r="4325" spans="1:2" ht="16.149999999999999" customHeight="1" x14ac:dyDescent="0.25">
      <c r="A4325" s="41">
        <v>36805</v>
      </c>
      <c r="B4325" s="42">
        <v>0.12</v>
      </c>
    </row>
    <row r="4326" spans="1:2" ht="16.149999999999999" customHeight="1" x14ac:dyDescent="0.25">
      <c r="A4326" s="43">
        <v>36804</v>
      </c>
      <c r="B4326" s="44">
        <v>0.12</v>
      </c>
    </row>
    <row r="4327" spans="1:2" ht="16.149999999999999" customHeight="1" x14ac:dyDescent="0.25">
      <c r="A4327" s="41">
        <v>36803</v>
      </c>
      <c r="B4327" s="42">
        <v>0.12</v>
      </c>
    </row>
    <row r="4328" spans="1:2" ht="16.149999999999999" customHeight="1" x14ac:dyDescent="0.25">
      <c r="A4328" s="43">
        <v>36802</v>
      </c>
      <c r="B4328" s="44">
        <v>0.12</v>
      </c>
    </row>
    <row r="4329" spans="1:2" ht="16.149999999999999" customHeight="1" x14ac:dyDescent="0.25">
      <c r="A4329" s="41">
        <v>36801</v>
      </c>
      <c r="B4329" s="42">
        <v>0.12</v>
      </c>
    </row>
    <row r="4330" spans="1:2" ht="16.149999999999999" customHeight="1" x14ac:dyDescent="0.25">
      <c r="A4330" s="43">
        <v>36798</v>
      </c>
      <c r="B4330" s="44">
        <v>0.12</v>
      </c>
    </row>
    <row r="4331" spans="1:2" ht="16.149999999999999" customHeight="1" x14ac:dyDescent="0.25">
      <c r="A4331" s="41">
        <v>36797</v>
      </c>
      <c r="B4331" s="42">
        <v>0.12</v>
      </c>
    </row>
    <row r="4332" spans="1:2" ht="16.149999999999999" customHeight="1" x14ac:dyDescent="0.25">
      <c r="A4332" s="43">
        <v>36796</v>
      </c>
      <c r="B4332" s="44">
        <v>0.12</v>
      </c>
    </row>
    <row r="4333" spans="1:2" ht="16.149999999999999" customHeight="1" x14ac:dyDescent="0.25">
      <c r="A4333" s="41">
        <v>36795</v>
      </c>
      <c r="B4333" s="42">
        <v>0.12</v>
      </c>
    </row>
    <row r="4334" spans="1:2" ht="16.149999999999999" customHeight="1" x14ac:dyDescent="0.25">
      <c r="A4334" s="43">
        <v>36794</v>
      </c>
      <c r="B4334" s="44">
        <v>0.12</v>
      </c>
    </row>
    <row r="4335" spans="1:2" ht="16.149999999999999" customHeight="1" x14ac:dyDescent="0.25">
      <c r="A4335" s="41">
        <v>36791</v>
      </c>
      <c r="B4335" s="42">
        <v>0.12</v>
      </c>
    </row>
    <row r="4336" spans="1:2" ht="16.149999999999999" customHeight="1" x14ac:dyDescent="0.25">
      <c r="A4336" s="43">
        <v>36790</v>
      </c>
      <c r="B4336" s="44">
        <v>0.12</v>
      </c>
    </row>
    <row r="4337" spans="1:2" ht="16.149999999999999" customHeight="1" x14ac:dyDescent="0.25">
      <c r="A4337" s="41">
        <v>36789</v>
      </c>
      <c r="B4337" s="42">
        <v>0.12</v>
      </c>
    </row>
    <row r="4338" spans="1:2" ht="16.149999999999999" customHeight="1" x14ac:dyDescent="0.25">
      <c r="A4338" s="43">
        <v>36788</v>
      </c>
      <c r="B4338" s="44">
        <v>0.12</v>
      </c>
    </row>
    <row r="4339" spans="1:2" ht="16.149999999999999" customHeight="1" x14ac:dyDescent="0.25">
      <c r="A4339" s="41">
        <v>36787</v>
      </c>
      <c r="B4339" s="42">
        <v>0.12</v>
      </c>
    </row>
    <row r="4340" spans="1:2" ht="16.149999999999999" customHeight="1" x14ac:dyDescent="0.25">
      <c r="A4340" s="43">
        <v>36784</v>
      </c>
      <c r="B4340" s="44">
        <v>0.12</v>
      </c>
    </row>
    <row r="4341" spans="1:2" ht="16.149999999999999" customHeight="1" x14ac:dyDescent="0.25">
      <c r="A4341" s="41">
        <v>36783</v>
      </c>
      <c r="B4341" s="42">
        <v>0.12</v>
      </c>
    </row>
    <row r="4342" spans="1:2" ht="16.149999999999999" customHeight="1" x14ac:dyDescent="0.25">
      <c r="A4342" s="43">
        <v>36782</v>
      </c>
      <c r="B4342" s="44">
        <v>0.12</v>
      </c>
    </row>
    <row r="4343" spans="1:2" ht="16.149999999999999" customHeight="1" x14ac:dyDescent="0.25">
      <c r="A4343" s="41">
        <v>36781</v>
      </c>
      <c r="B4343" s="42">
        <v>0.12</v>
      </c>
    </row>
    <row r="4344" spans="1:2" ht="16.149999999999999" customHeight="1" x14ac:dyDescent="0.25">
      <c r="A4344" s="43">
        <v>36780</v>
      </c>
      <c r="B4344" s="44">
        <v>0.12</v>
      </c>
    </row>
    <row r="4345" spans="1:2" ht="16.149999999999999" customHeight="1" x14ac:dyDescent="0.25">
      <c r="A4345" s="41">
        <v>36777</v>
      </c>
      <c r="B4345" s="42">
        <v>0.12</v>
      </c>
    </row>
    <row r="4346" spans="1:2" ht="16.149999999999999" customHeight="1" x14ac:dyDescent="0.25">
      <c r="A4346" s="43">
        <v>36776</v>
      </c>
      <c r="B4346" s="44">
        <v>0.12</v>
      </c>
    </row>
    <row r="4347" spans="1:2" ht="16.149999999999999" customHeight="1" x14ac:dyDescent="0.25">
      <c r="A4347" s="41">
        <v>36775</v>
      </c>
      <c r="B4347" s="42">
        <v>0.12</v>
      </c>
    </row>
    <row r="4348" spans="1:2" ht="16.149999999999999" customHeight="1" x14ac:dyDescent="0.25">
      <c r="A4348" s="43">
        <v>36774</v>
      </c>
      <c r="B4348" s="44">
        <v>0.12</v>
      </c>
    </row>
    <row r="4349" spans="1:2" ht="16.149999999999999" customHeight="1" x14ac:dyDescent="0.25">
      <c r="A4349" s="41">
        <v>36773</v>
      </c>
      <c r="B4349" s="42">
        <v>0.12</v>
      </c>
    </row>
    <row r="4350" spans="1:2" ht="16.149999999999999" customHeight="1" x14ac:dyDescent="0.25">
      <c r="A4350" s="43">
        <v>36770</v>
      </c>
      <c r="B4350" s="44">
        <v>0.12</v>
      </c>
    </row>
    <row r="4351" spans="1:2" ht="16.149999999999999" customHeight="1" x14ac:dyDescent="0.25">
      <c r="A4351" s="41">
        <v>36769</v>
      </c>
      <c r="B4351" s="42">
        <v>0.12</v>
      </c>
    </row>
    <row r="4352" spans="1:2" ht="16.149999999999999" customHeight="1" x14ac:dyDescent="0.25">
      <c r="A4352" s="43">
        <v>36768</v>
      </c>
      <c r="B4352" s="44">
        <v>0.12</v>
      </c>
    </row>
    <row r="4353" spans="1:2" ht="16.149999999999999" customHeight="1" x14ac:dyDescent="0.25">
      <c r="A4353" s="41">
        <v>36767</v>
      </c>
      <c r="B4353" s="42">
        <v>0.12</v>
      </c>
    </row>
    <row r="4354" spans="1:2" ht="16.149999999999999" customHeight="1" x14ac:dyDescent="0.25">
      <c r="A4354" s="43">
        <v>36766</v>
      </c>
      <c r="B4354" s="44">
        <v>0.12</v>
      </c>
    </row>
    <row r="4355" spans="1:2" ht="16.149999999999999" customHeight="1" x14ac:dyDescent="0.25">
      <c r="A4355" s="41">
        <v>36763</v>
      </c>
      <c r="B4355" s="42">
        <v>0.12</v>
      </c>
    </row>
    <row r="4356" spans="1:2" ht="16.149999999999999" customHeight="1" x14ac:dyDescent="0.25">
      <c r="A4356" s="43">
        <v>36762</v>
      </c>
      <c r="B4356" s="44">
        <v>0.12</v>
      </c>
    </row>
    <row r="4357" spans="1:2" ht="16.149999999999999" customHeight="1" x14ac:dyDescent="0.25">
      <c r="A4357" s="41">
        <v>36761</v>
      </c>
      <c r="B4357" s="42">
        <v>0.12</v>
      </c>
    </row>
    <row r="4358" spans="1:2" ht="16.149999999999999" customHeight="1" x14ac:dyDescent="0.25">
      <c r="A4358" s="43">
        <v>36760</v>
      </c>
      <c r="B4358" s="44">
        <v>0.12</v>
      </c>
    </row>
    <row r="4359" spans="1:2" ht="16.149999999999999" customHeight="1" x14ac:dyDescent="0.25">
      <c r="A4359" s="41">
        <v>36756</v>
      </c>
      <c r="B4359" s="42">
        <v>0.12</v>
      </c>
    </row>
    <row r="4360" spans="1:2" ht="16.149999999999999" customHeight="1" x14ac:dyDescent="0.25">
      <c r="A4360" s="43">
        <v>36755</v>
      </c>
      <c r="B4360" s="44">
        <v>0.12</v>
      </c>
    </row>
    <row r="4361" spans="1:2" ht="16.149999999999999" customHeight="1" x14ac:dyDescent="0.25">
      <c r="A4361" s="41">
        <v>36754</v>
      </c>
      <c r="B4361" s="42">
        <v>0.12</v>
      </c>
    </row>
    <row r="4362" spans="1:2" ht="16.149999999999999" customHeight="1" x14ac:dyDescent="0.25">
      <c r="A4362" s="43">
        <v>36753</v>
      </c>
      <c r="B4362" s="44">
        <v>0.12</v>
      </c>
    </row>
    <row r="4363" spans="1:2" ht="16.149999999999999" customHeight="1" x14ac:dyDescent="0.25">
      <c r="A4363" s="41">
        <v>36752</v>
      </c>
      <c r="B4363" s="42">
        <v>0.12</v>
      </c>
    </row>
    <row r="4364" spans="1:2" ht="16.149999999999999" customHeight="1" x14ac:dyDescent="0.25">
      <c r="A4364" s="43">
        <v>36749</v>
      </c>
      <c r="B4364" s="44">
        <v>0.12</v>
      </c>
    </row>
    <row r="4365" spans="1:2" ht="16.149999999999999" customHeight="1" x14ac:dyDescent="0.25">
      <c r="A4365" s="41">
        <v>36748</v>
      </c>
      <c r="B4365" s="42">
        <v>0.12</v>
      </c>
    </row>
    <row r="4366" spans="1:2" ht="16.149999999999999" customHeight="1" x14ac:dyDescent="0.25">
      <c r="A4366" s="43">
        <v>36747</v>
      </c>
      <c r="B4366" s="44">
        <v>0.12</v>
      </c>
    </row>
    <row r="4367" spans="1:2" ht="16.149999999999999" customHeight="1" x14ac:dyDescent="0.25">
      <c r="A4367" s="41">
        <v>36746</v>
      </c>
      <c r="B4367" s="42">
        <v>0.12</v>
      </c>
    </row>
    <row r="4368" spans="1:2" ht="16.149999999999999" customHeight="1" x14ac:dyDescent="0.25">
      <c r="A4368" s="43">
        <v>36742</v>
      </c>
      <c r="B4368" s="44">
        <v>0.12</v>
      </c>
    </row>
    <row r="4369" spans="1:2" ht="16.149999999999999" customHeight="1" x14ac:dyDescent="0.25">
      <c r="A4369" s="41">
        <v>36741</v>
      </c>
      <c r="B4369" s="42">
        <v>0.12</v>
      </c>
    </row>
    <row r="4370" spans="1:2" ht="16.149999999999999" customHeight="1" x14ac:dyDescent="0.25">
      <c r="A4370" s="43">
        <v>36740</v>
      </c>
      <c r="B4370" s="44">
        <v>0.12</v>
      </c>
    </row>
    <row r="4371" spans="1:2" ht="16.149999999999999" customHeight="1" x14ac:dyDescent="0.25">
      <c r="A4371" s="41">
        <v>36739</v>
      </c>
      <c r="B4371" s="42">
        <v>0.12</v>
      </c>
    </row>
    <row r="4372" spans="1:2" ht="16.149999999999999" customHeight="1" x14ac:dyDescent="0.25">
      <c r="A4372" s="43">
        <v>36738</v>
      </c>
      <c r="B4372" s="44">
        <v>0.12</v>
      </c>
    </row>
    <row r="4373" spans="1:2" ht="16.149999999999999" customHeight="1" x14ac:dyDescent="0.25">
      <c r="A4373" s="41">
        <v>36735</v>
      </c>
      <c r="B4373" s="42">
        <v>0.12</v>
      </c>
    </row>
    <row r="4374" spans="1:2" ht="16.149999999999999" customHeight="1" x14ac:dyDescent="0.25">
      <c r="A4374" s="43">
        <v>36734</v>
      </c>
      <c r="B4374" s="44">
        <v>0.12</v>
      </c>
    </row>
    <row r="4375" spans="1:2" ht="16.149999999999999" customHeight="1" x14ac:dyDescent="0.25">
      <c r="A4375" s="41">
        <v>36733</v>
      </c>
      <c r="B4375" s="42">
        <v>0.12</v>
      </c>
    </row>
    <row r="4376" spans="1:2" ht="16.149999999999999" customHeight="1" x14ac:dyDescent="0.25">
      <c r="A4376" s="43">
        <v>36732</v>
      </c>
      <c r="B4376" s="44">
        <v>0.12</v>
      </c>
    </row>
    <row r="4377" spans="1:2" ht="16.149999999999999" customHeight="1" x14ac:dyDescent="0.25">
      <c r="A4377" s="41">
        <v>36731</v>
      </c>
      <c r="B4377" s="42">
        <v>0.12</v>
      </c>
    </row>
    <row r="4378" spans="1:2" ht="16.149999999999999" customHeight="1" x14ac:dyDescent="0.25">
      <c r="A4378" s="43">
        <v>36728</v>
      </c>
      <c r="B4378" s="44">
        <v>0.12</v>
      </c>
    </row>
    <row r="4379" spans="1:2" ht="16.149999999999999" customHeight="1" x14ac:dyDescent="0.25">
      <c r="A4379" s="41">
        <v>36726</v>
      </c>
      <c r="B4379" s="42">
        <v>0.12</v>
      </c>
    </row>
    <row r="4380" spans="1:2" ht="16.149999999999999" customHeight="1" x14ac:dyDescent="0.25">
      <c r="A4380" s="43">
        <v>36725</v>
      </c>
      <c r="B4380" s="44">
        <v>0.12</v>
      </c>
    </row>
    <row r="4381" spans="1:2" ht="16.149999999999999" customHeight="1" x14ac:dyDescent="0.25">
      <c r="A4381" s="41">
        <v>36724</v>
      </c>
      <c r="B4381" s="42">
        <v>0.12</v>
      </c>
    </row>
    <row r="4382" spans="1:2" ht="16.149999999999999" customHeight="1" x14ac:dyDescent="0.25">
      <c r="A4382" s="43">
        <v>36721</v>
      </c>
      <c r="B4382" s="44">
        <v>0.12</v>
      </c>
    </row>
    <row r="4383" spans="1:2" ht="16.149999999999999" customHeight="1" x14ac:dyDescent="0.25">
      <c r="A4383" s="41">
        <v>36720</v>
      </c>
      <c r="B4383" s="42">
        <v>0.12</v>
      </c>
    </row>
    <row r="4384" spans="1:2" ht="16.149999999999999" customHeight="1" x14ac:dyDescent="0.25">
      <c r="A4384" s="43">
        <v>36719</v>
      </c>
      <c r="B4384" s="44">
        <v>0.12</v>
      </c>
    </row>
    <row r="4385" spans="1:2" ht="16.149999999999999" customHeight="1" x14ac:dyDescent="0.25">
      <c r="A4385" s="41">
        <v>36718</v>
      </c>
      <c r="B4385" s="42">
        <v>0.12</v>
      </c>
    </row>
    <row r="4386" spans="1:2" ht="16.149999999999999" customHeight="1" x14ac:dyDescent="0.25">
      <c r="A4386" s="43">
        <v>36717</v>
      </c>
      <c r="B4386" s="44">
        <v>0.12</v>
      </c>
    </row>
    <row r="4387" spans="1:2" ht="16.149999999999999" customHeight="1" x14ac:dyDescent="0.25">
      <c r="A4387" s="41">
        <v>36714</v>
      </c>
      <c r="B4387" s="42">
        <v>0.12</v>
      </c>
    </row>
    <row r="4388" spans="1:2" ht="16.149999999999999" customHeight="1" x14ac:dyDescent="0.25">
      <c r="A4388" s="43">
        <v>36713</v>
      </c>
      <c r="B4388" s="44">
        <v>0.12</v>
      </c>
    </row>
    <row r="4389" spans="1:2" ht="16.149999999999999" customHeight="1" x14ac:dyDescent="0.25">
      <c r="A4389" s="41">
        <v>36712</v>
      </c>
      <c r="B4389" s="42">
        <v>0.12</v>
      </c>
    </row>
    <row r="4390" spans="1:2" ht="16.149999999999999" customHeight="1" x14ac:dyDescent="0.25">
      <c r="A4390" s="43">
        <v>36711</v>
      </c>
      <c r="B4390" s="44">
        <v>0.12</v>
      </c>
    </row>
    <row r="4391" spans="1:2" ht="16.149999999999999" customHeight="1" x14ac:dyDescent="0.25">
      <c r="A4391" s="41">
        <v>36707</v>
      </c>
      <c r="B4391" s="42">
        <v>0.12</v>
      </c>
    </row>
    <row r="4392" spans="1:2" ht="16.149999999999999" customHeight="1" x14ac:dyDescent="0.25">
      <c r="A4392" s="43">
        <v>36706</v>
      </c>
      <c r="B4392" s="44">
        <v>0.12</v>
      </c>
    </row>
    <row r="4393" spans="1:2" ht="16.149999999999999" customHeight="1" x14ac:dyDescent="0.25">
      <c r="A4393" s="41">
        <v>36705</v>
      </c>
      <c r="B4393" s="42">
        <v>0.12</v>
      </c>
    </row>
    <row r="4394" spans="1:2" ht="16.149999999999999" customHeight="1" x14ac:dyDescent="0.25">
      <c r="A4394" s="43">
        <v>36704</v>
      </c>
      <c r="B4394" s="44">
        <v>0.12</v>
      </c>
    </row>
    <row r="4395" spans="1:2" ht="16.149999999999999" customHeight="1" x14ac:dyDescent="0.25">
      <c r="A4395" s="41">
        <v>36700</v>
      </c>
      <c r="B4395" s="42">
        <v>0.12</v>
      </c>
    </row>
    <row r="4396" spans="1:2" ht="16.149999999999999" customHeight="1" x14ac:dyDescent="0.25">
      <c r="A4396" s="43">
        <v>36699</v>
      </c>
      <c r="B4396" s="44">
        <v>0.12</v>
      </c>
    </row>
    <row r="4397" spans="1:2" ht="16.149999999999999" customHeight="1" x14ac:dyDescent="0.25">
      <c r="A4397" s="41">
        <v>36698</v>
      </c>
      <c r="B4397" s="42">
        <v>0.12</v>
      </c>
    </row>
    <row r="4398" spans="1:2" ht="16.149999999999999" customHeight="1" x14ac:dyDescent="0.25">
      <c r="A4398" s="43">
        <v>36697</v>
      </c>
      <c r="B4398" s="44">
        <v>0.12</v>
      </c>
    </row>
    <row r="4399" spans="1:2" ht="16.149999999999999" customHeight="1" x14ac:dyDescent="0.25">
      <c r="A4399" s="41">
        <v>36696</v>
      </c>
      <c r="B4399" s="42">
        <v>0.12</v>
      </c>
    </row>
    <row r="4400" spans="1:2" ht="16.149999999999999" customHeight="1" x14ac:dyDescent="0.25">
      <c r="A4400" s="43">
        <v>36693</v>
      </c>
      <c r="B4400" s="44">
        <v>0.12</v>
      </c>
    </row>
    <row r="4401" spans="1:2" ht="16.149999999999999" customHeight="1" x14ac:dyDescent="0.25">
      <c r="A4401" s="41">
        <v>36692</v>
      </c>
      <c r="B4401" s="42">
        <v>0.12</v>
      </c>
    </row>
    <row r="4402" spans="1:2" ht="16.149999999999999" customHeight="1" x14ac:dyDescent="0.25">
      <c r="A4402" s="43">
        <v>36691</v>
      </c>
      <c r="B4402" s="44">
        <v>0.12</v>
      </c>
    </row>
    <row r="4403" spans="1:2" ht="16.149999999999999" customHeight="1" x14ac:dyDescent="0.25">
      <c r="A4403" s="41">
        <v>36690</v>
      </c>
      <c r="B4403" s="42">
        <v>0.12</v>
      </c>
    </row>
    <row r="4404" spans="1:2" ht="16.149999999999999" customHeight="1" x14ac:dyDescent="0.25">
      <c r="A4404" s="43">
        <v>36689</v>
      </c>
      <c r="B4404" s="44">
        <v>0.12</v>
      </c>
    </row>
    <row r="4405" spans="1:2" ht="16.149999999999999" customHeight="1" x14ac:dyDescent="0.25">
      <c r="A4405" s="41">
        <v>36686</v>
      </c>
      <c r="B4405" s="42">
        <v>0.12</v>
      </c>
    </row>
    <row r="4406" spans="1:2" ht="16.149999999999999" customHeight="1" x14ac:dyDescent="0.25">
      <c r="A4406" s="43">
        <v>36685</v>
      </c>
      <c r="B4406" s="44">
        <v>0.12</v>
      </c>
    </row>
    <row r="4407" spans="1:2" ht="16.149999999999999" customHeight="1" x14ac:dyDescent="0.25">
      <c r="A4407" s="41">
        <v>36684</v>
      </c>
      <c r="B4407" s="42">
        <v>0.12</v>
      </c>
    </row>
    <row r="4408" spans="1:2" ht="16.149999999999999" customHeight="1" x14ac:dyDescent="0.25">
      <c r="A4408" s="43">
        <v>36683</v>
      </c>
      <c r="B4408" s="44">
        <v>0.12</v>
      </c>
    </row>
    <row r="4409" spans="1:2" ht="16.149999999999999" customHeight="1" x14ac:dyDescent="0.25">
      <c r="A4409" s="41">
        <v>36679</v>
      </c>
      <c r="B4409" s="42">
        <v>0.12</v>
      </c>
    </row>
    <row r="4410" spans="1:2" ht="16.149999999999999" customHeight="1" x14ac:dyDescent="0.25">
      <c r="A4410" s="43">
        <v>36678</v>
      </c>
      <c r="B4410" s="44">
        <v>0.12</v>
      </c>
    </row>
    <row r="4411" spans="1:2" ht="16.149999999999999" customHeight="1" x14ac:dyDescent="0.25">
      <c r="A4411" s="41">
        <v>36677</v>
      </c>
      <c r="B4411" s="42">
        <v>0.12</v>
      </c>
    </row>
    <row r="4412" spans="1:2" ht="16.149999999999999" customHeight="1" x14ac:dyDescent="0.25">
      <c r="A4412" s="43">
        <v>36676</v>
      </c>
      <c r="B4412" s="44">
        <v>0.12</v>
      </c>
    </row>
    <row r="4413" spans="1:2" ht="16.149999999999999" customHeight="1" x14ac:dyDescent="0.25">
      <c r="A4413" s="41">
        <v>36675</v>
      </c>
      <c r="B4413" s="42">
        <v>0.12</v>
      </c>
    </row>
    <row r="4414" spans="1:2" ht="16.149999999999999" customHeight="1" x14ac:dyDescent="0.25">
      <c r="A4414" s="43">
        <v>36672</v>
      </c>
      <c r="B4414" s="44">
        <v>0.12</v>
      </c>
    </row>
    <row r="4415" spans="1:2" ht="16.149999999999999" customHeight="1" x14ac:dyDescent="0.25">
      <c r="A4415" s="41">
        <v>36671</v>
      </c>
      <c r="B4415" s="42">
        <v>0.12</v>
      </c>
    </row>
    <row r="4416" spans="1:2" ht="16.149999999999999" customHeight="1" x14ac:dyDescent="0.25">
      <c r="A4416" s="43">
        <v>36670</v>
      </c>
      <c r="B4416" s="44">
        <v>0.12</v>
      </c>
    </row>
    <row r="4417" spans="1:2" ht="16.149999999999999" customHeight="1" x14ac:dyDescent="0.25">
      <c r="A4417" s="41">
        <v>36669</v>
      </c>
      <c r="B4417" s="42">
        <v>0.12</v>
      </c>
    </row>
    <row r="4418" spans="1:2" ht="16.149999999999999" customHeight="1" x14ac:dyDescent="0.25">
      <c r="A4418" s="43">
        <v>36668</v>
      </c>
      <c r="B4418" s="44">
        <v>0.12</v>
      </c>
    </row>
    <row r="4419" spans="1:2" ht="16.149999999999999" customHeight="1" x14ac:dyDescent="0.25">
      <c r="A4419" s="41">
        <v>36665</v>
      </c>
      <c r="B4419" s="42">
        <v>0.12</v>
      </c>
    </row>
    <row r="4420" spans="1:2" ht="16.149999999999999" customHeight="1" x14ac:dyDescent="0.25">
      <c r="A4420" s="43">
        <v>36664</v>
      </c>
      <c r="B4420" s="44">
        <v>0.12</v>
      </c>
    </row>
    <row r="4421" spans="1:2" ht="16.149999999999999" customHeight="1" x14ac:dyDescent="0.25">
      <c r="A4421" s="41">
        <v>36663</v>
      </c>
      <c r="B4421" s="42">
        <v>0.12</v>
      </c>
    </row>
    <row r="4422" spans="1:2" ht="16.149999999999999" customHeight="1" x14ac:dyDescent="0.25">
      <c r="A4422" s="43">
        <v>36662</v>
      </c>
      <c r="B4422" s="44">
        <v>0.12</v>
      </c>
    </row>
    <row r="4423" spans="1:2" ht="16.149999999999999" customHeight="1" x14ac:dyDescent="0.25">
      <c r="A4423" s="41">
        <v>36661</v>
      </c>
      <c r="B4423" s="42">
        <v>0.12</v>
      </c>
    </row>
    <row r="4424" spans="1:2" ht="16.149999999999999" customHeight="1" x14ac:dyDescent="0.25">
      <c r="A4424" s="43">
        <v>36658</v>
      </c>
      <c r="B4424" s="44">
        <v>0.12</v>
      </c>
    </row>
    <row r="4425" spans="1:2" ht="16.149999999999999" customHeight="1" x14ac:dyDescent="0.25">
      <c r="A4425" s="41">
        <v>36657</v>
      </c>
      <c r="B4425" s="42">
        <v>0.12</v>
      </c>
    </row>
    <row r="4426" spans="1:2" ht="16.149999999999999" customHeight="1" x14ac:dyDescent="0.25">
      <c r="A4426" s="43">
        <v>36656</v>
      </c>
      <c r="B4426" s="44">
        <v>0.12</v>
      </c>
    </row>
    <row r="4427" spans="1:2" ht="16.149999999999999" customHeight="1" x14ac:dyDescent="0.25">
      <c r="A4427" s="41">
        <v>36655</v>
      </c>
      <c r="B4427" s="42">
        <v>0.12</v>
      </c>
    </row>
    <row r="4428" spans="1:2" ht="16.149999999999999" customHeight="1" x14ac:dyDescent="0.25">
      <c r="A4428" s="43">
        <v>36654</v>
      </c>
      <c r="B4428" s="44">
        <v>0.12</v>
      </c>
    </row>
    <row r="4429" spans="1:2" ht="16.149999999999999" customHeight="1" x14ac:dyDescent="0.25">
      <c r="A4429" s="41">
        <v>36651</v>
      </c>
      <c r="B4429" s="42">
        <v>0.12</v>
      </c>
    </row>
    <row r="4430" spans="1:2" ht="16.149999999999999" customHeight="1" x14ac:dyDescent="0.25">
      <c r="A4430" s="43">
        <v>36650</v>
      </c>
      <c r="B4430" s="44">
        <v>0.12</v>
      </c>
    </row>
    <row r="4431" spans="1:2" ht="16.149999999999999" customHeight="1" x14ac:dyDescent="0.25">
      <c r="A4431" s="41">
        <v>36649</v>
      </c>
      <c r="B4431" s="42">
        <v>0.12</v>
      </c>
    </row>
    <row r="4432" spans="1:2" ht="16.149999999999999" customHeight="1" x14ac:dyDescent="0.25">
      <c r="A4432" s="43">
        <v>36648</v>
      </c>
      <c r="B4432" s="44">
        <v>0.12</v>
      </c>
    </row>
    <row r="4433" spans="1:2" ht="16.149999999999999" customHeight="1" x14ac:dyDescent="0.25">
      <c r="A4433" s="41">
        <v>36644</v>
      </c>
      <c r="B4433" s="42">
        <v>0.12</v>
      </c>
    </row>
    <row r="4434" spans="1:2" ht="16.149999999999999" customHeight="1" x14ac:dyDescent="0.25">
      <c r="A4434" s="43">
        <v>36643</v>
      </c>
      <c r="B4434" s="44">
        <v>0.12</v>
      </c>
    </row>
    <row r="4435" spans="1:2" ht="16.149999999999999" customHeight="1" x14ac:dyDescent="0.25">
      <c r="A4435" s="41">
        <v>36642</v>
      </c>
      <c r="B4435" s="42">
        <v>0.12</v>
      </c>
    </row>
    <row r="4436" spans="1:2" ht="16.149999999999999" customHeight="1" x14ac:dyDescent="0.25">
      <c r="A4436" s="43">
        <v>36641</v>
      </c>
      <c r="B4436" s="44">
        <v>0.12</v>
      </c>
    </row>
    <row r="4437" spans="1:2" ht="16.149999999999999" customHeight="1" x14ac:dyDescent="0.25">
      <c r="A4437" s="41">
        <v>36640</v>
      </c>
      <c r="B4437" s="42">
        <v>0.12</v>
      </c>
    </row>
    <row r="4438" spans="1:2" ht="16.149999999999999" customHeight="1" x14ac:dyDescent="0.25">
      <c r="A4438" s="43">
        <v>36635</v>
      </c>
      <c r="B4438" s="44">
        <v>0.12</v>
      </c>
    </row>
    <row r="4439" spans="1:2" ht="16.149999999999999" customHeight="1" x14ac:dyDescent="0.25">
      <c r="A4439" s="41">
        <v>36634</v>
      </c>
      <c r="B4439" s="42">
        <v>0.12</v>
      </c>
    </row>
    <row r="4440" spans="1:2" ht="16.149999999999999" customHeight="1" x14ac:dyDescent="0.25">
      <c r="A4440" s="43">
        <v>36633</v>
      </c>
      <c r="B4440" s="44">
        <v>0.12</v>
      </c>
    </row>
    <row r="4441" spans="1:2" ht="16.149999999999999" customHeight="1" x14ac:dyDescent="0.25">
      <c r="A4441" s="41">
        <v>36630</v>
      </c>
      <c r="B4441" s="42">
        <v>0.12</v>
      </c>
    </row>
    <row r="4442" spans="1:2" ht="16.149999999999999" customHeight="1" x14ac:dyDescent="0.25">
      <c r="A4442" s="43">
        <v>36629</v>
      </c>
      <c r="B4442" s="44">
        <v>0.12</v>
      </c>
    </row>
    <row r="4443" spans="1:2" ht="16.149999999999999" customHeight="1" x14ac:dyDescent="0.25">
      <c r="A4443" s="41">
        <v>36628</v>
      </c>
      <c r="B4443" s="42">
        <v>0.12</v>
      </c>
    </row>
    <row r="4444" spans="1:2" ht="16.149999999999999" customHeight="1" x14ac:dyDescent="0.25">
      <c r="A4444" s="43">
        <v>36627</v>
      </c>
      <c r="B4444" s="44">
        <v>0.12</v>
      </c>
    </row>
    <row r="4445" spans="1:2" ht="16.149999999999999" customHeight="1" x14ac:dyDescent="0.25">
      <c r="A4445" s="41">
        <v>36626</v>
      </c>
      <c r="B4445" s="42">
        <v>0.12</v>
      </c>
    </row>
    <row r="4446" spans="1:2" ht="16.149999999999999" customHeight="1" x14ac:dyDescent="0.25">
      <c r="A4446" s="43">
        <v>36623</v>
      </c>
      <c r="B4446" s="44">
        <v>0.12</v>
      </c>
    </row>
    <row r="4447" spans="1:2" ht="16.149999999999999" customHeight="1" x14ac:dyDescent="0.25">
      <c r="A4447" s="41">
        <v>36622</v>
      </c>
      <c r="B4447" s="42">
        <v>0.12</v>
      </c>
    </row>
    <row r="4448" spans="1:2" ht="16.149999999999999" customHeight="1" x14ac:dyDescent="0.25">
      <c r="A4448" s="43">
        <v>36621</v>
      </c>
      <c r="B4448" s="44">
        <v>0.12</v>
      </c>
    </row>
    <row r="4449" spans="1:2" ht="16.149999999999999" customHeight="1" x14ac:dyDescent="0.25">
      <c r="A4449" s="41">
        <v>36620</v>
      </c>
      <c r="B4449" s="42">
        <v>0.12</v>
      </c>
    </row>
    <row r="4450" spans="1:2" ht="16.149999999999999" customHeight="1" x14ac:dyDescent="0.25">
      <c r="A4450" s="43">
        <v>36619</v>
      </c>
      <c r="B4450" s="44">
        <v>0.12</v>
      </c>
    </row>
    <row r="4451" spans="1:2" ht="16.149999999999999" customHeight="1" x14ac:dyDescent="0.25">
      <c r="A4451" s="41">
        <v>36616</v>
      </c>
      <c r="B4451" s="42">
        <v>0.12</v>
      </c>
    </row>
    <row r="4452" spans="1:2" ht="16.149999999999999" customHeight="1" x14ac:dyDescent="0.25">
      <c r="A4452" s="43">
        <v>36615</v>
      </c>
      <c r="B4452" s="44">
        <v>0.12</v>
      </c>
    </row>
    <row r="4453" spans="1:2" ht="16.149999999999999" customHeight="1" x14ac:dyDescent="0.25">
      <c r="A4453" s="41">
        <v>36614</v>
      </c>
      <c r="B4453" s="42">
        <v>0.12</v>
      </c>
    </row>
    <row r="4454" spans="1:2" ht="16.149999999999999" customHeight="1" x14ac:dyDescent="0.25">
      <c r="A4454" s="43">
        <v>36613</v>
      </c>
      <c r="B4454" s="44">
        <v>0.12</v>
      </c>
    </row>
    <row r="4455" spans="1:2" ht="16.149999999999999" customHeight="1" x14ac:dyDescent="0.25">
      <c r="A4455" s="41">
        <v>36612</v>
      </c>
      <c r="B4455" s="42">
        <v>0.12</v>
      </c>
    </row>
    <row r="4456" spans="1:2" ht="16.149999999999999" customHeight="1" x14ac:dyDescent="0.25">
      <c r="A4456" s="43">
        <v>36609</v>
      </c>
      <c r="B4456" s="44">
        <v>0.12</v>
      </c>
    </row>
    <row r="4457" spans="1:2" ht="16.149999999999999" customHeight="1" x14ac:dyDescent="0.25">
      <c r="A4457" s="41">
        <v>36608</v>
      </c>
      <c r="B4457" s="42">
        <v>0.12</v>
      </c>
    </row>
    <row r="4458" spans="1:2" ht="16.149999999999999" customHeight="1" x14ac:dyDescent="0.25">
      <c r="A4458" s="43">
        <v>36607</v>
      </c>
      <c r="B4458" s="44">
        <v>0.12</v>
      </c>
    </row>
    <row r="4459" spans="1:2" ht="16.149999999999999" customHeight="1" x14ac:dyDescent="0.25">
      <c r="A4459" s="41">
        <v>36606</v>
      </c>
      <c r="B4459" s="42">
        <v>0.12</v>
      </c>
    </row>
    <row r="4460" spans="1:2" ht="16.149999999999999" customHeight="1" x14ac:dyDescent="0.25">
      <c r="A4460" s="43">
        <v>36602</v>
      </c>
      <c r="B4460" s="44">
        <v>0.12</v>
      </c>
    </row>
    <row r="4461" spans="1:2" ht="16.149999999999999" customHeight="1" x14ac:dyDescent="0.25">
      <c r="A4461" s="41">
        <v>36601</v>
      </c>
      <c r="B4461" s="42">
        <v>0.12</v>
      </c>
    </row>
    <row r="4462" spans="1:2" ht="16.149999999999999" customHeight="1" x14ac:dyDescent="0.25">
      <c r="A4462" s="43">
        <v>36600</v>
      </c>
      <c r="B4462" s="44">
        <v>0.12</v>
      </c>
    </row>
    <row r="4463" spans="1:2" ht="16.149999999999999" customHeight="1" x14ac:dyDescent="0.25">
      <c r="A4463" s="41">
        <v>36599</v>
      </c>
      <c r="B4463" s="42">
        <v>0.12</v>
      </c>
    </row>
    <row r="4464" spans="1:2" ht="16.149999999999999" customHeight="1" x14ac:dyDescent="0.25">
      <c r="A4464" s="43">
        <v>36598</v>
      </c>
      <c r="B4464" s="44">
        <v>0.12</v>
      </c>
    </row>
    <row r="4465" spans="1:2" ht="16.149999999999999" customHeight="1" x14ac:dyDescent="0.25">
      <c r="A4465" s="41">
        <v>36595</v>
      </c>
      <c r="B4465" s="42">
        <v>0.12</v>
      </c>
    </row>
    <row r="4466" spans="1:2" ht="16.149999999999999" customHeight="1" x14ac:dyDescent="0.25">
      <c r="A4466" s="43">
        <v>36594</v>
      </c>
      <c r="B4466" s="44">
        <v>0.12</v>
      </c>
    </row>
    <row r="4467" spans="1:2" ht="16.149999999999999" customHeight="1" x14ac:dyDescent="0.25">
      <c r="A4467" s="41">
        <v>36593</v>
      </c>
      <c r="B4467" s="42">
        <v>0.12</v>
      </c>
    </row>
    <row r="4468" spans="1:2" ht="16.149999999999999" customHeight="1" x14ac:dyDescent="0.25">
      <c r="A4468" s="43">
        <v>36592</v>
      </c>
      <c r="B4468" s="44">
        <v>0.12</v>
      </c>
    </row>
    <row r="4469" spans="1:2" ht="16.149999999999999" customHeight="1" x14ac:dyDescent="0.25">
      <c r="A4469" s="41">
        <v>36591</v>
      </c>
      <c r="B4469" s="42">
        <v>0.12</v>
      </c>
    </row>
    <row r="4470" spans="1:2" ht="16.149999999999999" customHeight="1" x14ac:dyDescent="0.25">
      <c r="A4470" s="43">
        <v>36588</v>
      </c>
      <c r="B4470" s="44">
        <v>0.12</v>
      </c>
    </row>
    <row r="4471" spans="1:2" ht="16.149999999999999" customHeight="1" x14ac:dyDescent="0.25">
      <c r="A4471" s="41">
        <v>36587</v>
      </c>
      <c r="B4471" s="42">
        <v>0.12</v>
      </c>
    </row>
    <row r="4472" spans="1:2" ht="16.149999999999999" customHeight="1" x14ac:dyDescent="0.25">
      <c r="A4472" s="43">
        <v>36586</v>
      </c>
      <c r="B4472" s="44">
        <v>0.12</v>
      </c>
    </row>
    <row r="4473" spans="1:2" ht="16.149999999999999" customHeight="1" x14ac:dyDescent="0.25">
      <c r="A4473" s="41">
        <v>36585</v>
      </c>
      <c r="B4473" s="42">
        <v>0.12</v>
      </c>
    </row>
    <row r="4474" spans="1:2" ht="16.149999999999999" customHeight="1" x14ac:dyDescent="0.25">
      <c r="A4474" s="43">
        <v>36584</v>
      </c>
      <c r="B4474" s="44">
        <v>0.12</v>
      </c>
    </row>
    <row r="4475" spans="1:2" ht="16.149999999999999" customHeight="1" x14ac:dyDescent="0.25">
      <c r="A4475" s="41">
        <v>36581</v>
      </c>
      <c r="B4475" s="42">
        <v>0.12</v>
      </c>
    </row>
    <row r="4476" spans="1:2" ht="16.149999999999999" customHeight="1" x14ac:dyDescent="0.25">
      <c r="A4476" s="43">
        <v>36580</v>
      </c>
      <c r="B4476" s="44">
        <v>0.12</v>
      </c>
    </row>
    <row r="4477" spans="1:2" ht="16.149999999999999" customHeight="1" x14ac:dyDescent="0.25">
      <c r="A4477" s="41">
        <v>36579</v>
      </c>
      <c r="B4477" s="42">
        <v>0.12</v>
      </c>
    </row>
    <row r="4478" spans="1:2" ht="16.149999999999999" customHeight="1" x14ac:dyDescent="0.25">
      <c r="A4478" s="43">
        <v>36578</v>
      </c>
      <c r="B4478" s="44">
        <v>0.12</v>
      </c>
    </row>
    <row r="4479" spans="1:2" ht="16.149999999999999" customHeight="1" x14ac:dyDescent="0.25">
      <c r="A4479" s="41">
        <v>36577</v>
      </c>
      <c r="B4479" s="42">
        <v>0.12</v>
      </c>
    </row>
    <row r="4480" spans="1:2" ht="16.149999999999999" customHeight="1" x14ac:dyDescent="0.25">
      <c r="A4480" s="43">
        <v>36574</v>
      </c>
      <c r="B4480" s="44">
        <v>0.12</v>
      </c>
    </row>
    <row r="4481" spans="1:2" ht="16.149999999999999" customHeight="1" x14ac:dyDescent="0.25">
      <c r="A4481" s="41">
        <v>36573</v>
      </c>
      <c r="B4481" s="42">
        <v>0.12</v>
      </c>
    </row>
    <row r="4482" spans="1:2" ht="16.149999999999999" customHeight="1" x14ac:dyDescent="0.25">
      <c r="A4482" s="43">
        <v>36572</v>
      </c>
      <c r="B4482" s="44">
        <v>0.12</v>
      </c>
    </row>
    <row r="4483" spans="1:2" ht="16.149999999999999" customHeight="1" x14ac:dyDescent="0.25">
      <c r="A4483" s="41">
        <v>36571</v>
      </c>
      <c r="B4483" s="42">
        <v>0.12</v>
      </c>
    </row>
    <row r="4484" spans="1:2" ht="16.149999999999999" customHeight="1" x14ac:dyDescent="0.25">
      <c r="A4484" s="43">
        <v>36570</v>
      </c>
      <c r="B4484" s="44">
        <v>0.12</v>
      </c>
    </row>
    <row r="4485" spans="1:2" ht="16.149999999999999" customHeight="1" x14ac:dyDescent="0.25">
      <c r="A4485" s="41">
        <v>36567</v>
      </c>
      <c r="B4485" s="42">
        <v>0.12</v>
      </c>
    </row>
    <row r="4486" spans="1:2" ht="16.149999999999999" customHeight="1" x14ac:dyDescent="0.25">
      <c r="A4486" s="43">
        <v>36566</v>
      </c>
      <c r="B4486" s="44">
        <v>0.12</v>
      </c>
    </row>
    <row r="4487" spans="1:2" ht="16.149999999999999" customHeight="1" x14ac:dyDescent="0.25">
      <c r="A4487" s="41">
        <v>36565</v>
      </c>
      <c r="B4487" s="42">
        <v>0.12</v>
      </c>
    </row>
    <row r="4488" spans="1:2" ht="16.149999999999999" customHeight="1" x14ac:dyDescent="0.25">
      <c r="A4488" s="43">
        <v>36564</v>
      </c>
      <c r="B4488" s="44">
        <v>0.12</v>
      </c>
    </row>
    <row r="4489" spans="1:2" ht="16.149999999999999" customHeight="1" x14ac:dyDescent="0.25">
      <c r="A4489" s="41">
        <v>36563</v>
      </c>
      <c r="B4489" s="42">
        <v>0.12</v>
      </c>
    </row>
    <row r="4490" spans="1:2" ht="16.149999999999999" customHeight="1" x14ac:dyDescent="0.25">
      <c r="A4490" s="43">
        <v>36560</v>
      </c>
      <c r="B4490" s="44">
        <v>0.12</v>
      </c>
    </row>
    <row r="4491" spans="1:2" ht="16.149999999999999" customHeight="1" x14ac:dyDescent="0.25">
      <c r="A4491" s="41">
        <v>36559</v>
      </c>
      <c r="B4491" s="42">
        <v>0.12</v>
      </c>
    </row>
    <row r="4492" spans="1:2" ht="16.149999999999999" customHeight="1" x14ac:dyDescent="0.25">
      <c r="A4492" s="43">
        <v>36558</v>
      </c>
      <c r="B4492" s="44">
        <v>0.12</v>
      </c>
    </row>
    <row r="4493" spans="1:2" ht="16.149999999999999" customHeight="1" x14ac:dyDescent="0.25">
      <c r="A4493" s="41">
        <v>36557</v>
      </c>
      <c r="B4493" s="42">
        <v>0.12</v>
      </c>
    </row>
    <row r="4494" spans="1:2" ht="16.149999999999999" customHeight="1" x14ac:dyDescent="0.25">
      <c r="A4494" s="43">
        <v>36556</v>
      </c>
      <c r="B4494" s="44">
        <v>0.12</v>
      </c>
    </row>
    <row r="4495" spans="1:2" ht="16.149999999999999" customHeight="1" x14ac:dyDescent="0.25">
      <c r="A4495" s="41">
        <v>36553</v>
      </c>
      <c r="B4495" s="42">
        <v>0.12</v>
      </c>
    </row>
    <row r="4496" spans="1:2" ht="16.149999999999999" customHeight="1" x14ac:dyDescent="0.25">
      <c r="A4496" s="43">
        <v>36552</v>
      </c>
      <c r="B4496" s="44">
        <v>0.12</v>
      </c>
    </row>
    <row r="4497" spans="1:2" ht="16.149999999999999" customHeight="1" x14ac:dyDescent="0.25">
      <c r="A4497" s="41">
        <v>36551</v>
      </c>
      <c r="B4497" s="42">
        <v>0.12</v>
      </c>
    </row>
    <row r="4498" spans="1:2" ht="16.149999999999999" customHeight="1" x14ac:dyDescent="0.25">
      <c r="A4498" s="43">
        <v>36550</v>
      </c>
      <c r="B4498" s="44">
        <v>0.12</v>
      </c>
    </row>
    <row r="4499" spans="1:2" ht="16.149999999999999" customHeight="1" x14ac:dyDescent="0.25">
      <c r="A4499" s="41">
        <v>36549</v>
      </c>
      <c r="B4499" s="42">
        <v>0.12</v>
      </c>
    </row>
    <row r="4500" spans="1:2" ht="16.149999999999999" customHeight="1" x14ac:dyDescent="0.25">
      <c r="A4500" s="43">
        <v>36546</v>
      </c>
      <c r="B4500" s="44">
        <v>0.12</v>
      </c>
    </row>
    <row r="4501" spans="1:2" ht="16.149999999999999" customHeight="1" x14ac:dyDescent="0.25">
      <c r="A4501" s="41">
        <v>36545</v>
      </c>
      <c r="B4501" s="42">
        <v>0.12</v>
      </c>
    </row>
    <row r="4502" spans="1:2" ht="16.149999999999999" customHeight="1" x14ac:dyDescent="0.25">
      <c r="A4502" s="43">
        <v>36544</v>
      </c>
      <c r="B4502" s="44">
        <v>0.12</v>
      </c>
    </row>
    <row r="4503" spans="1:2" ht="16.149999999999999" customHeight="1" x14ac:dyDescent="0.25">
      <c r="A4503" s="41">
        <v>36543</v>
      </c>
      <c r="B4503" s="42">
        <v>0.12</v>
      </c>
    </row>
    <row r="4504" spans="1:2" ht="16.149999999999999" customHeight="1" x14ac:dyDescent="0.25">
      <c r="A4504" s="43">
        <v>36542</v>
      </c>
      <c r="B4504" s="44">
        <v>0.12</v>
      </c>
    </row>
    <row r="4505" spans="1:2" ht="16.149999999999999" customHeight="1" x14ac:dyDescent="0.25">
      <c r="A4505" s="41">
        <v>36539</v>
      </c>
      <c r="B4505" s="42">
        <v>0.12</v>
      </c>
    </row>
    <row r="4506" spans="1:2" ht="16.149999999999999" customHeight="1" x14ac:dyDescent="0.25">
      <c r="A4506" s="43">
        <v>36538</v>
      </c>
      <c r="B4506" s="44">
        <v>0.12</v>
      </c>
    </row>
    <row r="4507" spans="1:2" ht="16.149999999999999" customHeight="1" x14ac:dyDescent="0.25">
      <c r="A4507" s="41">
        <v>36537</v>
      </c>
      <c r="B4507" s="42">
        <v>0.12</v>
      </c>
    </row>
    <row r="4508" spans="1:2" ht="16.149999999999999" customHeight="1" x14ac:dyDescent="0.25">
      <c r="A4508" s="43">
        <v>36536</v>
      </c>
      <c r="B4508" s="44">
        <v>0.12</v>
      </c>
    </row>
    <row r="4509" spans="1:2" ht="16.149999999999999" customHeight="1" x14ac:dyDescent="0.25">
      <c r="A4509" s="41">
        <v>36532</v>
      </c>
      <c r="B4509" s="42">
        <v>0.12</v>
      </c>
    </row>
    <row r="4510" spans="1:2" ht="16.149999999999999" customHeight="1" x14ac:dyDescent="0.25">
      <c r="A4510" s="43">
        <v>36531</v>
      </c>
      <c r="B4510" s="44">
        <v>0.12</v>
      </c>
    </row>
    <row r="4511" spans="1:2" ht="16.149999999999999" customHeight="1" x14ac:dyDescent="0.25">
      <c r="A4511" s="41">
        <v>36530</v>
      </c>
      <c r="B4511" s="42">
        <v>0.12</v>
      </c>
    </row>
    <row r="4512" spans="1:2" ht="16.149999999999999" customHeight="1" x14ac:dyDescent="0.25">
      <c r="A4512" s="43">
        <v>36529</v>
      </c>
      <c r="B4512" s="44">
        <v>0.12</v>
      </c>
    </row>
    <row r="4513" spans="1:2" ht="16.149999999999999" customHeight="1" x14ac:dyDescent="0.25">
      <c r="A4513" s="41">
        <v>36528</v>
      </c>
      <c r="B4513" s="42">
        <v>0.12</v>
      </c>
    </row>
    <row r="4514" spans="1:2" ht="16.149999999999999" customHeight="1" x14ac:dyDescent="0.25">
      <c r="A4514" s="43">
        <v>36523</v>
      </c>
      <c r="B4514" s="44">
        <v>0.12</v>
      </c>
    </row>
    <row r="4515" spans="1:2" ht="16.149999999999999" customHeight="1" x14ac:dyDescent="0.25">
      <c r="A4515" s="41">
        <v>36522</v>
      </c>
      <c r="B4515" s="42">
        <v>0.12</v>
      </c>
    </row>
    <row r="4516" spans="1:2" ht="16.149999999999999" customHeight="1" x14ac:dyDescent="0.25">
      <c r="A4516" s="43">
        <v>36521</v>
      </c>
      <c r="B4516" s="44">
        <v>0.12</v>
      </c>
    </row>
    <row r="4517" spans="1:2" ht="16.149999999999999" customHeight="1" x14ac:dyDescent="0.25">
      <c r="A4517" s="41">
        <v>36518</v>
      </c>
      <c r="B4517" s="42">
        <v>0.12</v>
      </c>
    </row>
    <row r="4518" spans="1:2" ht="16.149999999999999" customHeight="1" x14ac:dyDescent="0.25">
      <c r="A4518" s="43">
        <v>36517</v>
      </c>
      <c r="B4518" s="44">
        <v>0.12</v>
      </c>
    </row>
    <row r="4519" spans="1:2" ht="16.149999999999999" customHeight="1" x14ac:dyDescent="0.25">
      <c r="A4519" s="41">
        <v>36516</v>
      </c>
      <c r="B4519" s="42">
        <v>0.12</v>
      </c>
    </row>
    <row r="4520" spans="1:2" ht="16.149999999999999" customHeight="1" x14ac:dyDescent="0.25">
      <c r="A4520" s="43">
        <v>36515</v>
      </c>
      <c r="B4520" s="44">
        <v>0.12</v>
      </c>
    </row>
    <row r="4521" spans="1:2" ht="16.149999999999999" customHeight="1" x14ac:dyDescent="0.25">
      <c r="A4521" s="41">
        <v>36514</v>
      </c>
      <c r="B4521" s="42">
        <v>0.12</v>
      </c>
    </row>
    <row r="4522" spans="1:2" ht="16.149999999999999" customHeight="1" x14ac:dyDescent="0.25">
      <c r="A4522" s="43">
        <v>36511</v>
      </c>
      <c r="B4522" s="44">
        <v>0.12</v>
      </c>
    </row>
    <row r="4523" spans="1:2" ht="16.149999999999999" customHeight="1" x14ac:dyDescent="0.25">
      <c r="A4523" s="41">
        <v>36510</v>
      </c>
      <c r="B4523" s="42">
        <v>0.12</v>
      </c>
    </row>
    <row r="4524" spans="1:2" ht="16.149999999999999" customHeight="1" x14ac:dyDescent="0.25">
      <c r="A4524" s="43">
        <v>36509</v>
      </c>
      <c r="B4524" s="44">
        <v>0.12</v>
      </c>
    </row>
    <row r="4525" spans="1:2" ht="16.149999999999999" customHeight="1" x14ac:dyDescent="0.25">
      <c r="A4525" s="41">
        <v>36508</v>
      </c>
      <c r="B4525" s="42">
        <v>0.12</v>
      </c>
    </row>
    <row r="4526" spans="1:2" ht="16.149999999999999" customHeight="1" x14ac:dyDescent="0.25">
      <c r="A4526" s="43">
        <v>36507</v>
      </c>
      <c r="B4526" s="44">
        <v>0.12</v>
      </c>
    </row>
    <row r="4527" spans="1:2" ht="16.149999999999999" customHeight="1" x14ac:dyDescent="0.25">
      <c r="A4527" s="41">
        <v>36504</v>
      </c>
      <c r="B4527" s="42">
        <v>0.13</v>
      </c>
    </row>
    <row r="4528" spans="1:2" ht="16.149999999999999" customHeight="1" x14ac:dyDescent="0.25">
      <c r="A4528" s="43">
        <v>36503</v>
      </c>
      <c r="B4528" s="44">
        <v>0.13</v>
      </c>
    </row>
    <row r="4529" spans="1:2" ht="16.149999999999999" customHeight="1" x14ac:dyDescent="0.25">
      <c r="A4529" s="41">
        <v>36501</v>
      </c>
      <c r="B4529" s="42">
        <v>0.13</v>
      </c>
    </row>
    <row r="4530" spans="1:2" ht="16.149999999999999" customHeight="1" x14ac:dyDescent="0.25">
      <c r="A4530" s="43">
        <v>36500</v>
      </c>
      <c r="B4530" s="44">
        <v>0.13</v>
      </c>
    </row>
    <row r="4531" spans="1:2" ht="16.149999999999999" customHeight="1" x14ac:dyDescent="0.25">
      <c r="A4531" s="41">
        <v>36497</v>
      </c>
      <c r="B4531" s="42">
        <v>0.13</v>
      </c>
    </row>
    <row r="4532" spans="1:2" ht="16.149999999999999" customHeight="1" x14ac:dyDescent="0.25">
      <c r="A4532" s="43">
        <v>36496</v>
      </c>
      <c r="B4532" s="44">
        <v>0.13</v>
      </c>
    </row>
    <row r="4533" spans="1:2" ht="16.149999999999999" customHeight="1" x14ac:dyDescent="0.25">
      <c r="A4533" s="41">
        <v>36495</v>
      </c>
      <c r="B4533" s="42">
        <v>0.13</v>
      </c>
    </row>
    <row r="4534" spans="1:2" ht="16.149999999999999" customHeight="1" x14ac:dyDescent="0.25">
      <c r="A4534" s="43">
        <v>36494</v>
      </c>
      <c r="B4534" s="44">
        <v>0.13</v>
      </c>
    </row>
    <row r="4535" spans="1:2" ht="16.149999999999999" customHeight="1" x14ac:dyDescent="0.25">
      <c r="A4535" s="41">
        <v>36493</v>
      </c>
      <c r="B4535" s="42">
        <v>0.13</v>
      </c>
    </row>
    <row r="4536" spans="1:2" ht="16.149999999999999" customHeight="1" x14ac:dyDescent="0.25">
      <c r="A4536" s="43">
        <v>36490</v>
      </c>
      <c r="B4536" s="44">
        <v>0.13</v>
      </c>
    </row>
    <row r="4537" spans="1:2" ht="16.149999999999999" customHeight="1" x14ac:dyDescent="0.25">
      <c r="A4537" s="41">
        <v>36489</v>
      </c>
      <c r="B4537" s="42">
        <v>0.13</v>
      </c>
    </row>
    <row r="4538" spans="1:2" ht="16.149999999999999" customHeight="1" x14ac:dyDescent="0.25">
      <c r="A4538" s="43">
        <v>36488</v>
      </c>
      <c r="B4538" s="44">
        <v>0.13</v>
      </c>
    </row>
    <row r="4539" spans="1:2" ht="16.149999999999999" customHeight="1" x14ac:dyDescent="0.25">
      <c r="A4539" s="41">
        <v>36487</v>
      </c>
      <c r="B4539" s="42">
        <v>0.13</v>
      </c>
    </row>
    <row r="4540" spans="1:2" ht="16.149999999999999" customHeight="1" x14ac:dyDescent="0.25">
      <c r="A4540" s="43">
        <v>36486</v>
      </c>
      <c r="B4540" s="44">
        <v>0.13</v>
      </c>
    </row>
    <row r="4541" spans="1:2" ht="16.149999999999999" customHeight="1" x14ac:dyDescent="0.25">
      <c r="A4541" s="41">
        <v>36483</v>
      </c>
      <c r="B4541" s="42">
        <v>0.13</v>
      </c>
    </row>
    <row r="4542" spans="1:2" ht="16.149999999999999" customHeight="1" x14ac:dyDescent="0.25">
      <c r="A4542" s="43">
        <v>36482</v>
      </c>
      <c r="B4542" s="44">
        <v>0.13</v>
      </c>
    </row>
    <row r="4543" spans="1:2" ht="16.149999999999999" customHeight="1" x14ac:dyDescent="0.25">
      <c r="A4543" s="41">
        <v>36481</v>
      </c>
      <c r="B4543" s="42">
        <v>0.13</v>
      </c>
    </row>
    <row r="4544" spans="1:2" ht="16.149999999999999" customHeight="1" x14ac:dyDescent="0.25">
      <c r="A4544" s="43">
        <v>36480</v>
      </c>
      <c r="B4544" s="44">
        <v>0.13</v>
      </c>
    </row>
    <row r="4545" spans="1:2" ht="16.149999999999999" customHeight="1" x14ac:dyDescent="0.25">
      <c r="A4545" s="41">
        <v>36476</v>
      </c>
      <c r="B4545" s="42">
        <v>0.15</v>
      </c>
    </row>
    <row r="4546" spans="1:2" ht="16.149999999999999" customHeight="1" x14ac:dyDescent="0.25">
      <c r="A4546" s="43">
        <v>36475</v>
      </c>
      <c r="B4546" s="44">
        <v>0.15</v>
      </c>
    </row>
    <row r="4547" spans="1:2" ht="16.149999999999999" customHeight="1" x14ac:dyDescent="0.25">
      <c r="A4547" s="41">
        <v>36474</v>
      </c>
      <c r="B4547" s="42">
        <v>0.15</v>
      </c>
    </row>
    <row r="4548" spans="1:2" ht="16.149999999999999" customHeight="1" x14ac:dyDescent="0.25">
      <c r="A4548" s="43">
        <v>36473</v>
      </c>
      <c r="B4548" s="44">
        <v>0.15</v>
      </c>
    </row>
    <row r="4549" spans="1:2" ht="16.149999999999999" customHeight="1" x14ac:dyDescent="0.25">
      <c r="A4549" s="41">
        <v>36472</v>
      </c>
      <c r="B4549" s="42">
        <v>0.15</v>
      </c>
    </row>
    <row r="4550" spans="1:2" ht="16.149999999999999" customHeight="1" x14ac:dyDescent="0.25">
      <c r="A4550" s="43">
        <v>36469</v>
      </c>
      <c r="B4550" s="44">
        <v>0.15</v>
      </c>
    </row>
    <row r="4551" spans="1:2" ht="16.149999999999999" customHeight="1" x14ac:dyDescent="0.25">
      <c r="A4551" s="41">
        <v>36468</v>
      </c>
      <c r="B4551" s="42">
        <v>0.15</v>
      </c>
    </row>
    <row r="4552" spans="1:2" ht="16.149999999999999" customHeight="1" x14ac:dyDescent="0.25">
      <c r="A4552" s="43">
        <v>36467</v>
      </c>
      <c r="B4552" s="44">
        <v>0.15</v>
      </c>
    </row>
    <row r="4553" spans="1:2" ht="16.149999999999999" customHeight="1" x14ac:dyDescent="0.25">
      <c r="A4553" s="41">
        <v>36466</v>
      </c>
      <c r="B4553" s="42">
        <v>0.15</v>
      </c>
    </row>
    <row r="4554" spans="1:2" ht="16.149999999999999" customHeight="1" x14ac:dyDescent="0.25">
      <c r="A4554" s="43">
        <v>36462</v>
      </c>
      <c r="B4554" s="44">
        <v>0.15</v>
      </c>
    </row>
    <row r="4555" spans="1:2" ht="16.149999999999999" customHeight="1" x14ac:dyDescent="0.25">
      <c r="A4555" s="41">
        <v>36461</v>
      </c>
      <c r="B4555" s="42">
        <v>0.15</v>
      </c>
    </row>
    <row r="4556" spans="1:2" ht="16.149999999999999" customHeight="1" x14ac:dyDescent="0.25">
      <c r="A4556" s="43">
        <v>36460</v>
      </c>
      <c r="B4556" s="44">
        <v>0.15</v>
      </c>
    </row>
    <row r="4557" spans="1:2" ht="16.149999999999999" customHeight="1" x14ac:dyDescent="0.25">
      <c r="A4557" s="41">
        <v>36459</v>
      </c>
      <c r="B4557" s="42">
        <v>0.15</v>
      </c>
    </row>
    <row r="4558" spans="1:2" ht="16.149999999999999" customHeight="1" x14ac:dyDescent="0.25">
      <c r="A4558" s="43">
        <v>36458</v>
      </c>
      <c r="B4558" s="44">
        <v>0.15</v>
      </c>
    </row>
    <row r="4559" spans="1:2" ht="16.149999999999999" customHeight="1" x14ac:dyDescent="0.25">
      <c r="A4559" s="41">
        <v>36455</v>
      </c>
      <c r="B4559" s="42">
        <v>0.15</v>
      </c>
    </row>
    <row r="4560" spans="1:2" ht="16.149999999999999" customHeight="1" x14ac:dyDescent="0.25">
      <c r="A4560" s="43">
        <v>36454</v>
      </c>
      <c r="B4560" s="44">
        <v>0.15</v>
      </c>
    </row>
    <row r="4561" spans="1:2" ht="16.149999999999999" customHeight="1" x14ac:dyDescent="0.25">
      <c r="A4561" s="41">
        <v>36453</v>
      </c>
      <c r="B4561" s="42">
        <v>0.15</v>
      </c>
    </row>
    <row r="4562" spans="1:2" ht="16.149999999999999" customHeight="1" x14ac:dyDescent="0.25">
      <c r="A4562" s="43">
        <v>36452</v>
      </c>
      <c r="B4562" s="44">
        <v>0.15</v>
      </c>
    </row>
    <row r="4563" spans="1:2" ht="16.149999999999999" customHeight="1" x14ac:dyDescent="0.25">
      <c r="A4563" s="41">
        <v>36448</v>
      </c>
      <c r="B4563" s="42">
        <v>0.16</v>
      </c>
    </row>
    <row r="4564" spans="1:2" ht="16.149999999999999" customHeight="1" x14ac:dyDescent="0.25">
      <c r="A4564" s="43">
        <v>36447</v>
      </c>
      <c r="B4564" s="44">
        <v>0.16</v>
      </c>
    </row>
    <row r="4565" spans="1:2" ht="16.149999999999999" customHeight="1" x14ac:dyDescent="0.25">
      <c r="A4565" s="41">
        <v>36446</v>
      </c>
      <c r="B4565" s="42">
        <v>0.16</v>
      </c>
    </row>
    <row r="4566" spans="1:2" ht="16.149999999999999" customHeight="1" x14ac:dyDescent="0.25">
      <c r="A4566" s="43">
        <v>36445</v>
      </c>
      <c r="B4566" s="44">
        <v>0.16</v>
      </c>
    </row>
    <row r="4567" spans="1:2" ht="16.149999999999999" customHeight="1" x14ac:dyDescent="0.25">
      <c r="A4567" s="41">
        <v>36444</v>
      </c>
      <c r="B4567" s="42">
        <v>0.16</v>
      </c>
    </row>
    <row r="4568" spans="1:2" ht="16.149999999999999" customHeight="1" x14ac:dyDescent="0.25">
      <c r="A4568" s="43">
        <v>36441</v>
      </c>
      <c r="B4568" s="44">
        <v>0.16</v>
      </c>
    </row>
    <row r="4569" spans="1:2" ht="16.149999999999999" customHeight="1" x14ac:dyDescent="0.25">
      <c r="A4569" s="41">
        <v>36440</v>
      </c>
      <c r="B4569" s="42">
        <v>0.16</v>
      </c>
    </row>
    <row r="4570" spans="1:2" ht="16.149999999999999" customHeight="1" x14ac:dyDescent="0.25">
      <c r="A4570" s="43">
        <v>36439</v>
      </c>
      <c r="B4570" s="44">
        <v>0.16</v>
      </c>
    </row>
    <row r="4571" spans="1:2" ht="16.149999999999999" customHeight="1" x14ac:dyDescent="0.25">
      <c r="A4571" s="41">
        <v>36438</v>
      </c>
      <c r="B4571" s="42">
        <v>0.16</v>
      </c>
    </row>
    <row r="4572" spans="1:2" ht="16.149999999999999" customHeight="1" x14ac:dyDescent="0.25">
      <c r="A4572" s="43">
        <v>36437</v>
      </c>
      <c r="B4572" s="44">
        <v>0.16</v>
      </c>
    </row>
    <row r="4573" spans="1:2" ht="16.149999999999999" customHeight="1" x14ac:dyDescent="0.25">
      <c r="A4573" s="41">
        <v>36434</v>
      </c>
      <c r="B4573" s="42">
        <v>0.16</v>
      </c>
    </row>
    <row r="4574" spans="1:2" ht="16.149999999999999" customHeight="1" x14ac:dyDescent="0.25">
      <c r="A4574" s="43">
        <v>36433</v>
      </c>
      <c r="B4574" s="44">
        <v>0.16</v>
      </c>
    </row>
    <row r="4575" spans="1:2" ht="16.149999999999999" customHeight="1" x14ac:dyDescent="0.25">
      <c r="A4575" s="41">
        <v>36432</v>
      </c>
      <c r="B4575" s="42">
        <v>0.16</v>
      </c>
    </row>
    <row r="4576" spans="1:2" ht="16.149999999999999" customHeight="1" x14ac:dyDescent="0.25">
      <c r="A4576" s="43">
        <v>36431</v>
      </c>
      <c r="B4576" s="44">
        <v>0.16</v>
      </c>
    </row>
    <row r="4577" spans="1:2" ht="16.149999999999999" customHeight="1" x14ac:dyDescent="0.25">
      <c r="A4577" s="41">
        <v>36430</v>
      </c>
      <c r="B4577" s="42">
        <v>0.16</v>
      </c>
    </row>
    <row r="4578" spans="1:2" ht="16.149999999999999" customHeight="1" x14ac:dyDescent="0.25">
      <c r="A4578" s="43">
        <v>36427</v>
      </c>
      <c r="B4578" s="44">
        <v>0.16</v>
      </c>
    </row>
    <row r="4579" spans="1:2" ht="16.149999999999999" customHeight="1" x14ac:dyDescent="0.25">
      <c r="A4579" s="41">
        <v>36426</v>
      </c>
      <c r="B4579" s="42">
        <v>0.16</v>
      </c>
    </row>
    <row r="4580" spans="1:2" ht="16.149999999999999" customHeight="1" x14ac:dyDescent="0.25">
      <c r="A4580" s="43">
        <v>36425</v>
      </c>
      <c r="B4580" s="44">
        <v>0.16</v>
      </c>
    </row>
    <row r="4581" spans="1:2" ht="16.149999999999999" customHeight="1" x14ac:dyDescent="0.25">
      <c r="A4581" s="41">
        <v>36424</v>
      </c>
      <c r="B4581" s="42">
        <v>0.16</v>
      </c>
    </row>
    <row r="4582" spans="1:2" ht="16.149999999999999" customHeight="1" x14ac:dyDescent="0.25">
      <c r="A4582" s="43">
        <v>36423</v>
      </c>
      <c r="B4582" s="44">
        <v>0.16</v>
      </c>
    </row>
    <row r="4583" spans="1:2" ht="16.149999999999999" customHeight="1" x14ac:dyDescent="0.25">
      <c r="A4583" s="41">
        <v>36420</v>
      </c>
      <c r="B4583" s="42">
        <v>0.16</v>
      </c>
    </row>
    <row r="4584" spans="1:2" ht="16.149999999999999" customHeight="1" x14ac:dyDescent="0.25">
      <c r="A4584" s="43">
        <v>36419</v>
      </c>
      <c r="B4584" s="44">
        <v>0.16</v>
      </c>
    </row>
    <row r="4585" spans="1:2" ht="16.149999999999999" customHeight="1" x14ac:dyDescent="0.25">
      <c r="A4585" s="41">
        <v>36418</v>
      </c>
      <c r="B4585" s="42">
        <v>0.16</v>
      </c>
    </row>
    <row r="4586" spans="1:2" ht="16.149999999999999" customHeight="1" x14ac:dyDescent="0.25">
      <c r="A4586" s="43">
        <v>36417</v>
      </c>
      <c r="B4586" s="44">
        <v>0.16</v>
      </c>
    </row>
    <row r="4587" spans="1:2" ht="16.149999999999999" customHeight="1" x14ac:dyDescent="0.25">
      <c r="A4587" s="41">
        <v>36416</v>
      </c>
      <c r="B4587" s="42">
        <v>0.16</v>
      </c>
    </row>
    <row r="4588" spans="1:2" ht="16.149999999999999" customHeight="1" x14ac:dyDescent="0.25">
      <c r="A4588" s="43">
        <v>36413</v>
      </c>
      <c r="B4588" s="44">
        <v>0.16</v>
      </c>
    </row>
    <row r="4589" spans="1:2" ht="16.149999999999999" customHeight="1" x14ac:dyDescent="0.25">
      <c r="A4589" s="41">
        <v>36412</v>
      </c>
      <c r="B4589" s="42">
        <v>0.16</v>
      </c>
    </row>
    <row r="4590" spans="1:2" ht="16.149999999999999" customHeight="1" x14ac:dyDescent="0.25">
      <c r="A4590" s="43">
        <v>36411</v>
      </c>
      <c r="B4590" s="44">
        <v>0.16</v>
      </c>
    </row>
    <row r="4591" spans="1:2" ht="16.149999999999999" customHeight="1" x14ac:dyDescent="0.25">
      <c r="A4591" s="41">
        <v>36410</v>
      </c>
      <c r="B4591" s="42">
        <v>0.16</v>
      </c>
    </row>
    <row r="4592" spans="1:2" ht="16.149999999999999" customHeight="1" x14ac:dyDescent="0.25">
      <c r="A4592" s="43">
        <v>36409</v>
      </c>
      <c r="B4592" s="44">
        <v>0.16</v>
      </c>
    </row>
    <row r="4593" spans="1:2" ht="16.149999999999999" customHeight="1" x14ac:dyDescent="0.25">
      <c r="A4593" s="41">
        <v>36406</v>
      </c>
      <c r="B4593" s="42">
        <v>0.16</v>
      </c>
    </row>
    <row r="4594" spans="1:2" ht="16.149999999999999" customHeight="1" x14ac:dyDescent="0.25">
      <c r="A4594" s="43">
        <v>36405</v>
      </c>
      <c r="B4594" s="44">
        <v>0.16</v>
      </c>
    </row>
    <row r="4595" spans="1:2" ht="16.149999999999999" customHeight="1" x14ac:dyDescent="0.25">
      <c r="A4595" s="41">
        <v>36404</v>
      </c>
      <c r="B4595" s="42">
        <v>0.16</v>
      </c>
    </row>
    <row r="4596" spans="1:2" ht="16.149999999999999" customHeight="1" x14ac:dyDescent="0.25">
      <c r="A4596" s="43">
        <v>36403</v>
      </c>
      <c r="B4596" s="44">
        <v>0.16</v>
      </c>
    </row>
    <row r="4597" spans="1:2" ht="16.149999999999999" customHeight="1" x14ac:dyDescent="0.25">
      <c r="A4597" s="41">
        <v>36402</v>
      </c>
      <c r="B4597" s="42">
        <v>0.16</v>
      </c>
    </row>
    <row r="4598" spans="1:2" ht="16.149999999999999" customHeight="1" x14ac:dyDescent="0.25">
      <c r="A4598" s="43">
        <v>36399</v>
      </c>
      <c r="B4598" s="44">
        <v>0.16</v>
      </c>
    </row>
    <row r="4599" spans="1:2" ht="16.149999999999999" customHeight="1" x14ac:dyDescent="0.25">
      <c r="A4599" s="41">
        <v>36398</v>
      </c>
      <c r="B4599" s="42">
        <v>0.16</v>
      </c>
    </row>
    <row r="4600" spans="1:2" ht="16.149999999999999" customHeight="1" x14ac:dyDescent="0.25">
      <c r="A4600" s="43">
        <v>36397</v>
      </c>
      <c r="B4600" s="44">
        <v>0.16</v>
      </c>
    </row>
    <row r="4601" spans="1:2" ht="16.149999999999999" customHeight="1" x14ac:dyDescent="0.25">
      <c r="A4601" s="41">
        <v>36396</v>
      </c>
      <c r="B4601" s="42">
        <v>0.16</v>
      </c>
    </row>
    <row r="4602" spans="1:2" ht="16.149999999999999" customHeight="1" x14ac:dyDescent="0.25">
      <c r="A4602" s="43">
        <v>36395</v>
      </c>
      <c r="B4602" s="44">
        <v>0.16</v>
      </c>
    </row>
    <row r="4603" spans="1:2" ht="16.149999999999999" customHeight="1" x14ac:dyDescent="0.25">
      <c r="A4603" s="41">
        <v>36392</v>
      </c>
      <c r="B4603" s="42">
        <v>0.16</v>
      </c>
    </row>
    <row r="4604" spans="1:2" ht="16.149999999999999" customHeight="1" x14ac:dyDescent="0.25">
      <c r="A4604" s="43">
        <v>36391</v>
      </c>
      <c r="B4604" s="44">
        <v>0.16</v>
      </c>
    </row>
    <row r="4605" spans="1:2" ht="16.149999999999999" customHeight="1" x14ac:dyDescent="0.25">
      <c r="A4605" s="41">
        <v>36390</v>
      </c>
      <c r="B4605" s="42">
        <v>0.16</v>
      </c>
    </row>
    <row r="4606" spans="1:2" ht="16.149999999999999" customHeight="1" x14ac:dyDescent="0.25">
      <c r="A4606" s="43">
        <v>36389</v>
      </c>
      <c r="B4606" s="44">
        <v>0.16</v>
      </c>
    </row>
    <row r="4607" spans="1:2" ht="16.149999999999999" customHeight="1" x14ac:dyDescent="0.25">
      <c r="A4607" s="41">
        <v>36385</v>
      </c>
      <c r="B4607" s="42">
        <v>0.17</v>
      </c>
    </row>
    <row r="4608" spans="1:2" ht="16.149999999999999" customHeight="1" x14ac:dyDescent="0.25">
      <c r="A4608" s="43">
        <v>36384</v>
      </c>
      <c r="B4608" s="44">
        <v>0.17</v>
      </c>
    </row>
    <row r="4609" spans="1:2" ht="16.149999999999999" customHeight="1" x14ac:dyDescent="0.25">
      <c r="A4609" s="41">
        <v>36383</v>
      </c>
      <c r="B4609" s="42">
        <v>0.17</v>
      </c>
    </row>
    <row r="4610" spans="1:2" ht="16.149999999999999" customHeight="1" x14ac:dyDescent="0.25">
      <c r="A4610" s="43">
        <v>36382</v>
      </c>
      <c r="B4610" s="44">
        <v>0.17</v>
      </c>
    </row>
    <row r="4611" spans="1:2" ht="16.149999999999999" customHeight="1" x14ac:dyDescent="0.25">
      <c r="A4611" s="41">
        <v>36381</v>
      </c>
      <c r="B4611" s="42">
        <v>0.17</v>
      </c>
    </row>
    <row r="4612" spans="1:2" ht="16.149999999999999" customHeight="1" x14ac:dyDescent="0.25">
      <c r="A4612" s="43">
        <v>36378</v>
      </c>
      <c r="B4612" s="44">
        <v>0.17</v>
      </c>
    </row>
    <row r="4613" spans="1:2" ht="16.149999999999999" customHeight="1" x14ac:dyDescent="0.25">
      <c r="A4613" s="41">
        <v>36377</v>
      </c>
      <c r="B4613" s="42">
        <v>0.17</v>
      </c>
    </row>
    <row r="4614" spans="1:2" ht="16.149999999999999" customHeight="1" x14ac:dyDescent="0.25">
      <c r="A4614" s="43">
        <v>36376</v>
      </c>
      <c r="B4614" s="44">
        <v>0.17</v>
      </c>
    </row>
    <row r="4615" spans="1:2" ht="16.149999999999999" customHeight="1" x14ac:dyDescent="0.25">
      <c r="A4615" s="41">
        <v>36375</v>
      </c>
      <c r="B4615" s="42">
        <v>0.17</v>
      </c>
    </row>
    <row r="4616" spans="1:2" ht="16.149999999999999" customHeight="1" x14ac:dyDescent="0.25">
      <c r="A4616" s="43">
        <v>36374</v>
      </c>
      <c r="B4616" s="44">
        <v>0.17</v>
      </c>
    </row>
    <row r="4617" spans="1:2" ht="16.149999999999999" customHeight="1" x14ac:dyDescent="0.25">
      <c r="A4617" s="41">
        <v>36371</v>
      </c>
      <c r="B4617" s="42">
        <v>0.17</v>
      </c>
    </row>
    <row r="4618" spans="1:2" ht="16.149999999999999" customHeight="1" x14ac:dyDescent="0.25">
      <c r="A4618" s="43">
        <v>36370</v>
      </c>
      <c r="B4618" s="44">
        <v>0.17</v>
      </c>
    </row>
    <row r="4619" spans="1:2" ht="16.149999999999999" customHeight="1" x14ac:dyDescent="0.25">
      <c r="A4619" s="41">
        <v>36369</v>
      </c>
      <c r="B4619" s="42">
        <v>0.17</v>
      </c>
    </row>
    <row r="4620" spans="1:2" ht="16.149999999999999" customHeight="1" x14ac:dyDescent="0.25">
      <c r="A4620" s="43">
        <v>36368</v>
      </c>
      <c r="B4620" s="44">
        <v>0.17</v>
      </c>
    </row>
    <row r="4621" spans="1:2" ht="16.149999999999999" customHeight="1" x14ac:dyDescent="0.25">
      <c r="A4621" s="41">
        <v>36367</v>
      </c>
      <c r="B4621" s="42">
        <v>0.17</v>
      </c>
    </row>
    <row r="4622" spans="1:2" ht="16.149999999999999" customHeight="1" x14ac:dyDescent="0.25">
      <c r="A4622" s="43">
        <v>36364</v>
      </c>
      <c r="B4622" s="44">
        <v>0.18</v>
      </c>
    </row>
    <row r="4623" spans="1:2" ht="16.149999999999999" customHeight="1" x14ac:dyDescent="0.25">
      <c r="A4623" s="41">
        <v>36363</v>
      </c>
      <c r="B4623" s="42">
        <v>0.18</v>
      </c>
    </row>
    <row r="4624" spans="1:2" ht="16.149999999999999" customHeight="1" x14ac:dyDescent="0.25">
      <c r="A4624" s="43">
        <v>36362</v>
      </c>
      <c r="B4624" s="44">
        <v>0.18</v>
      </c>
    </row>
    <row r="4625" spans="1:2" ht="16.149999999999999" customHeight="1" x14ac:dyDescent="0.25">
      <c r="A4625" s="41">
        <v>36360</v>
      </c>
      <c r="B4625" s="42">
        <v>0.18</v>
      </c>
    </row>
    <row r="4626" spans="1:2" ht="16.149999999999999" customHeight="1" x14ac:dyDescent="0.25">
      <c r="A4626" s="43">
        <v>36357</v>
      </c>
      <c r="B4626" s="44">
        <v>0.18</v>
      </c>
    </row>
    <row r="4627" spans="1:2" ht="16.149999999999999" customHeight="1" x14ac:dyDescent="0.25">
      <c r="A4627" s="41">
        <v>36356</v>
      </c>
      <c r="B4627" s="42">
        <v>0.18</v>
      </c>
    </row>
    <row r="4628" spans="1:2" ht="16.149999999999999" customHeight="1" x14ac:dyDescent="0.25">
      <c r="A4628" s="43">
        <v>36355</v>
      </c>
      <c r="B4628" s="44">
        <v>0.18</v>
      </c>
    </row>
    <row r="4629" spans="1:2" ht="16.149999999999999" customHeight="1" x14ac:dyDescent="0.25">
      <c r="A4629" s="41">
        <v>36354</v>
      </c>
      <c r="B4629" s="42">
        <v>0.18</v>
      </c>
    </row>
    <row r="4630" spans="1:2" ht="16.149999999999999" customHeight="1" x14ac:dyDescent="0.25">
      <c r="A4630" s="43">
        <v>36353</v>
      </c>
      <c r="B4630" s="44">
        <v>0.18</v>
      </c>
    </row>
    <row r="4631" spans="1:2" ht="16.149999999999999" customHeight="1" x14ac:dyDescent="0.25">
      <c r="A4631" s="41">
        <v>36350</v>
      </c>
      <c r="B4631" s="42">
        <v>0.18</v>
      </c>
    </row>
    <row r="4632" spans="1:2" ht="16.149999999999999" customHeight="1" x14ac:dyDescent="0.25">
      <c r="A4632" s="43">
        <v>36349</v>
      </c>
      <c r="B4632" s="44">
        <v>0.18</v>
      </c>
    </row>
    <row r="4633" spans="1:2" ht="16.149999999999999" customHeight="1" x14ac:dyDescent="0.25">
      <c r="A4633" s="41">
        <v>36348</v>
      </c>
      <c r="B4633" s="42">
        <v>0.18</v>
      </c>
    </row>
    <row r="4634" spans="1:2" ht="16.149999999999999" customHeight="1" x14ac:dyDescent="0.25">
      <c r="A4634" s="43">
        <v>36347</v>
      </c>
      <c r="B4634" s="44">
        <v>0.18</v>
      </c>
    </row>
    <row r="4635" spans="1:2" ht="16.149999999999999" customHeight="1" x14ac:dyDescent="0.25">
      <c r="A4635" s="41">
        <v>36343</v>
      </c>
      <c r="B4635" s="42">
        <v>0.18</v>
      </c>
    </row>
    <row r="4636" spans="1:2" ht="16.149999999999999" customHeight="1" x14ac:dyDescent="0.25">
      <c r="A4636" s="43">
        <v>36342</v>
      </c>
      <c r="B4636" s="44">
        <v>0.18</v>
      </c>
    </row>
    <row r="4637" spans="1:2" ht="16.149999999999999" customHeight="1" x14ac:dyDescent="0.25">
      <c r="A4637" s="41">
        <v>36341</v>
      </c>
      <c r="B4637" s="42">
        <v>0.18</v>
      </c>
    </row>
    <row r="4638" spans="1:2" ht="16.149999999999999" customHeight="1" x14ac:dyDescent="0.25">
      <c r="A4638" s="43">
        <v>36340</v>
      </c>
      <c r="B4638" s="44">
        <v>0.18</v>
      </c>
    </row>
    <row r="4639" spans="1:2" ht="16.149999999999999" customHeight="1" x14ac:dyDescent="0.25">
      <c r="A4639" s="41">
        <v>36339</v>
      </c>
      <c r="B4639" s="42">
        <v>0.18</v>
      </c>
    </row>
    <row r="4640" spans="1:2" ht="16.149999999999999" customHeight="1" x14ac:dyDescent="0.25">
      <c r="A4640" s="43">
        <v>36336</v>
      </c>
      <c r="B4640" s="44">
        <v>0.18</v>
      </c>
    </row>
    <row r="4641" spans="1:2" ht="16.149999999999999" customHeight="1" x14ac:dyDescent="0.25">
      <c r="A4641" s="41">
        <v>36335</v>
      </c>
      <c r="B4641" s="42">
        <v>0.18</v>
      </c>
    </row>
    <row r="4642" spans="1:2" ht="16.149999999999999" customHeight="1" x14ac:dyDescent="0.25">
      <c r="A4642" s="43">
        <v>36334</v>
      </c>
      <c r="B4642" s="44">
        <v>0.18</v>
      </c>
    </row>
    <row r="4643" spans="1:2" ht="16.149999999999999" customHeight="1" x14ac:dyDescent="0.25">
      <c r="A4643" s="41">
        <v>36333</v>
      </c>
      <c r="B4643" s="42">
        <v>0.18</v>
      </c>
    </row>
    <row r="4644" spans="1:2" ht="16.149999999999999" customHeight="1" x14ac:dyDescent="0.25">
      <c r="A4644" s="43">
        <v>36332</v>
      </c>
      <c r="B4644" s="44">
        <v>0.18</v>
      </c>
    </row>
    <row r="4645" spans="1:2" ht="16.149999999999999" customHeight="1" x14ac:dyDescent="0.25">
      <c r="A4645" s="41">
        <v>36329</v>
      </c>
      <c r="B4645" s="42">
        <v>0.18</v>
      </c>
    </row>
    <row r="4646" spans="1:2" ht="16.149999999999999" customHeight="1" x14ac:dyDescent="0.25">
      <c r="A4646" s="43">
        <v>36328</v>
      </c>
      <c r="B4646" s="44">
        <v>0.18</v>
      </c>
    </row>
    <row r="4647" spans="1:2" ht="16.149999999999999" customHeight="1" x14ac:dyDescent="0.25">
      <c r="A4647" s="41">
        <v>36327</v>
      </c>
      <c r="B4647" s="42">
        <v>0.18</v>
      </c>
    </row>
    <row r="4648" spans="1:2" ht="16.149999999999999" customHeight="1" x14ac:dyDescent="0.25">
      <c r="A4648" s="43">
        <v>36326</v>
      </c>
      <c r="B4648" s="44">
        <v>0.18</v>
      </c>
    </row>
    <row r="4649" spans="1:2" ht="16.149999999999999" customHeight="1" x14ac:dyDescent="0.25">
      <c r="A4649" s="41">
        <v>36322</v>
      </c>
      <c r="B4649" s="42">
        <v>0.18</v>
      </c>
    </row>
    <row r="4650" spans="1:2" ht="16.149999999999999" customHeight="1" x14ac:dyDescent="0.25">
      <c r="A4650" s="43">
        <v>36321</v>
      </c>
      <c r="B4650" s="44">
        <v>0.18</v>
      </c>
    </row>
    <row r="4651" spans="1:2" ht="16.149999999999999" customHeight="1" x14ac:dyDescent="0.25">
      <c r="A4651" s="41">
        <v>36320</v>
      </c>
      <c r="B4651" s="42">
        <v>0.18</v>
      </c>
    </row>
    <row r="4652" spans="1:2" ht="16.149999999999999" customHeight="1" x14ac:dyDescent="0.25">
      <c r="A4652" s="43">
        <v>36319</v>
      </c>
      <c r="B4652" s="44">
        <v>0.18</v>
      </c>
    </row>
    <row r="4653" spans="1:2" ht="16.149999999999999" customHeight="1" x14ac:dyDescent="0.25">
      <c r="A4653" s="41">
        <v>36315</v>
      </c>
      <c r="B4653" s="42">
        <v>0.18</v>
      </c>
    </row>
    <row r="4654" spans="1:2" ht="16.149999999999999" customHeight="1" x14ac:dyDescent="0.25">
      <c r="A4654" s="43">
        <v>36314</v>
      </c>
      <c r="B4654" s="44">
        <v>0.18</v>
      </c>
    </row>
    <row r="4655" spans="1:2" ht="16.149999999999999" customHeight="1" x14ac:dyDescent="0.25">
      <c r="A4655" s="41">
        <v>36313</v>
      </c>
      <c r="B4655" s="42">
        <v>0.18</v>
      </c>
    </row>
    <row r="4656" spans="1:2" ht="16.149999999999999" customHeight="1" x14ac:dyDescent="0.25">
      <c r="A4656" s="43">
        <v>36312</v>
      </c>
      <c r="B4656" s="44">
        <v>0.18</v>
      </c>
    </row>
    <row r="4657" spans="1:2" ht="16.149999999999999" customHeight="1" x14ac:dyDescent="0.25">
      <c r="A4657" s="41">
        <v>36311</v>
      </c>
      <c r="B4657" s="42">
        <v>0.18</v>
      </c>
    </row>
    <row r="4658" spans="1:2" ht="16.149999999999999" customHeight="1" x14ac:dyDescent="0.25">
      <c r="A4658" s="43">
        <v>36308</v>
      </c>
      <c r="B4658" s="44">
        <v>0.18</v>
      </c>
    </row>
    <row r="4659" spans="1:2" ht="16.149999999999999" customHeight="1" x14ac:dyDescent="0.25">
      <c r="A4659" s="41">
        <v>36307</v>
      </c>
      <c r="B4659" s="42">
        <v>0.18</v>
      </c>
    </row>
    <row r="4660" spans="1:2" ht="16.149999999999999" customHeight="1" x14ac:dyDescent="0.25">
      <c r="A4660" s="43">
        <v>36306</v>
      </c>
      <c r="B4660" s="44">
        <v>0.18</v>
      </c>
    </row>
    <row r="4661" spans="1:2" ht="16.149999999999999" customHeight="1" x14ac:dyDescent="0.25">
      <c r="A4661" s="41">
        <v>36305</v>
      </c>
      <c r="B4661" s="42">
        <v>0.18</v>
      </c>
    </row>
    <row r="4662" spans="1:2" ht="16.149999999999999" customHeight="1" x14ac:dyDescent="0.25">
      <c r="A4662" s="43">
        <v>36304</v>
      </c>
      <c r="B4662" s="44">
        <v>0.18</v>
      </c>
    </row>
    <row r="4663" spans="1:2" ht="16.149999999999999" customHeight="1" x14ac:dyDescent="0.25">
      <c r="A4663" s="41">
        <v>36301</v>
      </c>
      <c r="B4663" s="42">
        <v>0.18</v>
      </c>
    </row>
    <row r="4664" spans="1:2" ht="16.149999999999999" customHeight="1" x14ac:dyDescent="0.25">
      <c r="A4664" s="43">
        <v>36300</v>
      </c>
      <c r="B4664" s="44">
        <v>0.18</v>
      </c>
    </row>
    <row r="4665" spans="1:2" ht="16.149999999999999" customHeight="1" x14ac:dyDescent="0.25">
      <c r="A4665" s="41">
        <v>36299</v>
      </c>
      <c r="B4665" s="42">
        <v>0.18</v>
      </c>
    </row>
    <row r="4666" spans="1:2" ht="16.149999999999999" customHeight="1" x14ac:dyDescent="0.25">
      <c r="A4666" s="43">
        <v>36298</v>
      </c>
      <c r="B4666" s="44">
        <v>0.18</v>
      </c>
    </row>
    <row r="4667" spans="1:2" ht="16.149999999999999" customHeight="1" x14ac:dyDescent="0.25">
      <c r="A4667" s="41">
        <v>36294</v>
      </c>
      <c r="B4667" s="42">
        <v>0.19</v>
      </c>
    </row>
    <row r="4668" spans="1:2" ht="16.149999999999999" customHeight="1" x14ac:dyDescent="0.25">
      <c r="A4668" s="43">
        <v>36293</v>
      </c>
      <c r="B4668" s="44">
        <v>0.19</v>
      </c>
    </row>
    <row r="4669" spans="1:2" ht="16.149999999999999" customHeight="1" x14ac:dyDescent="0.25">
      <c r="A4669" s="41">
        <v>36292</v>
      </c>
      <c r="B4669" s="42">
        <v>0.19</v>
      </c>
    </row>
    <row r="4670" spans="1:2" ht="16.149999999999999" customHeight="1" x14ac:dyDescent="0.25">
      <c r="A4670" s="43">
        <v>36291</v>
      </c>
      <c r="B4670" s="44">
        <v>0.19</v>
      </c>
    </row>
    <row r="4671" spans="1:2" ht="16.149999999999999" customHeight="1" x14ac:dyDescent="0.25">
      <c r="A4671" s="41">
        <v>36290</v>
      </c>
      <c r="B4671" s="42">
        <v>0.19</v>
      </c>
    </row>
    <row r="4672" spans="1:2" ht="16.149999999999999" customHeight="1" x14ac:dyDescent="0.25">
      <c r="A4672" s="43">
        <v>36287</v>
      </c>
      <c r="B4672" s="44">
        <v>0.19</v>
      </c>
    </row>
    <row r="4673" spans="1:2" ht="16.149999999999999" customHeight="1" x14ac:dyDescent="0.25">
      <c r="A4673" s="41">
        <v>36286</v>
      </c>
      <c r="B4673" s="42">
        <v>0.19</v>
      </c>
    </row>
    <row r="4674" spans="1:2" ht="16.149999999999999" customHeight="1" x14ac:dyDescent="0.25">
      <c r="A4674" s="43">
        <v>36285</v>
      </c>
      <c r="B4674" s="44">
        <v>0.19</v>
      </c>
    </row>
    <row r="4675" spans="1:2" ht="16.149999999999999" customHeight="1" x14ac:dyDescent="0.25">
      <c r="A4675" s="41">
        <v>36284</v>
      </c>
      <c r="B4675" s="42">
        <v>0.19</v>
      </c>
    </row>
    <row r="4676" spans="1:2" ht="16.149999999999999" customHeight="1" x14ac:dyDescent="0.25">
      <c r="A4676" s="43">
        <v>36283</v>
      </c>
      <c r="B4676" s="44">
        <v>0.19</v>
      </c>
    </row>
    <row r="4677" spans="1:2" ht="16.149999999999999" customHeight="1" x14ac:dyDescent="0.25">
      <c r="A4677" s="41">
        <v>36280</v>
      </c>
      <c r="B4677" s="42">
        <v>0.19</v>
      </c>
    </row>
    <row r="4678" spans="1:2" ht="16.149999999999999" customHeight="1" x14ac:dyDescent="0.25">
      <c r="A4678" s="43">
        <v>36279</v>
      </c>
      <c r="B4678" s="44">
        <v>0.19</v>
      </c>
    </row>
    <row r="4679" spans="1:2" ht="16.149999999999999" customHeight="1" x14ac:dyDescent="0.25">
      <c r="A4679" s="41">
        <v>36278</v>
      </c>
      <c r="B4679" s="42">
        <v>0.19</v>
      </c>
    </row>
    <row r="4680" spans="1:2" ht="16.149999999999999" customHeight="1" x14ac:dyDescent="0.25">
      <c r="A4680" s="43">
        <v>36277</v>
      </c>
      <c r="B4680" s="44">
        <v>0.19</v>
      </c>
    </row>
    <row r="4681" spans="1:2" ht="16.149999999999999" customHeight="1" x14ac:dyDescent="0.25">
      <c r="A4681" s="41">
        <v>36276</v>
      </c>
      <c r="B4681" s="42">
        <v>0.19</v>
      </c>
    </row>
    <row r="4682" spans="1:2" ht="16.149999999999999" customHeight="1" x14ac:dyDescent="0.25">
      <c r="A4682" s="43">
        <v>36273</v>
      </c>
      <c r="B4682" s="44">
        <v>0.19</v>
      </c>
    </row>
    <row r="4683" spans="1:2" ht="16.149999999999999" customHeight="1" x14ac:dyDescent="0.25">
      <c r="A4683" s="41">
        <v>36272</v>
      </c>
      <c r="B4683" s="42">
        <v>0.19</v>
      </c>
    </row>
    <row r="4684" spans="1:2" ht="16.149999999999999" customHeight="1" x14ac:dyDescent="0.25">
      <c r="A4684" s="43">
        <v>36271</v>
      </c>
      <c r="B4684" s="44">
        <v>0.19</v>
      </c>
    </row>
    <row r="4685" spans="1:2" ht="16.149999999999999" customHeight="1" x14ac:dyDescent="0.25">
      <c r="A4685" s="41">
        <v>36270</v>
      </c>
      <c r="B4685" s="42">
        <v>0.19</v>
      </c>
    </row>
    <row r="4686" spans="1:2" ht="16.149999999999999" customHeight="1" x14ac:dyDescent="0.25">
      <c r="A4686" s="43">
        <v>36269</v>
      </c>
      <c r="B4686" s="44">
        <v>0.19</v>
      </c>
    </row>
    <row r="4687" spans="1:2" ht="16.149999999999999" customHeight="1" x14ac:dyDescent="0.25">
      <c r="A4687" s="41">
        <v>36266</v>
      </c>
      <c r="B4687" s="42">
        <v>0.2</v>
      </c>
    </row>
    <row r="4688" spans="1:2" ht="16.149999999999999" customHeight="1" x14ac:dyDescent="0.25">
      <c r="A4688" s="43">
        <v>36265</v>
      </c>
      <c r="B4688" s="44">
        <v>0.2</v>
      </c>
    </row>
    <row r="4689" spans="1:2" ht="16.149999999999999" customHeight="1" x14ac:dyDescent="0.25">
      <c r="A4689" s="41">
        <v>36264</v>
      </c>
      <c r="B4689" s="42">
        <v>0.2</v>
      </c>
    </row>
    <row r="4690" spans="1:2" ht="16.149999999999999" customHeight="1" x14ac:dyDescent="0.25">
      <c r="A4690" s="43">
        <v>36263</v>
      </c>
      <c r="B4690" s="44">
        <v>0.2</v>
      </c>
    </row>
    <row r="4691" spans="1:2" ht="16.149999999999999" customHeight="1" x14ac:dyDescent="0.25">
      <c r="A4691" s="41">
        <v>36262</v>
      </c>
      <c r="B4691" s="42">
        <v>0.2</v>
      </c>
    </row>
    <row r="4692" spans="1:2" ht="16.149999999999999" customHeight="1" x14ac:dyDescent="0.25">
      <c r="A4692" s="43">
        <v>36259</v>
      </c>
      <c r="B4692" s="44">
        <v>0.2</v>
      </c>
    </row>
    <row r="4693" spans="1:2" ht="16.149999999999999" customHeight="1" x14ac:dyDescent="0.25">
      <c r="A4693" s="41">
        <v>36258</v>
      </c>
      <c r="B4693" s="42">
        <v>0.2</v>
      </c>
    </row>
    <row r="4694" spans="1:2" ht="16.149999999999999" customHeight="1" x14ac:dyDescent="0.25">
      <c r="A4694" s="43">
        <v>36257</v>
      </c>
      <c r="B4694" s="44">
        <v>0.2</v>
      </c>
    </row>
    <row r="4695" spans="1:2" ht="16.149999999999999" customHeight="1" x14ac:dyDescent="0.25">
      <c r="A4695" s="41">
        <v>36256</v>
      </c>
      <c r="B4695" s="42">
        <v>0.2</v>
      </c>
    </row>
    <row r="4696" spans="1:2" ht="16.149999999999999" customHeight="1" x14ac:dyDescent="0.25">
      <c r="A4696" s="43">
        <v>36255</v>
      </c>
      <c r="B4696" s="44">
        <v>0.2</v>
      </c>
    </row>
    <row r="4697" spans="1:2" ht="16.149999999999999" customHeight="1" x14ac:dyDescent="0.25">
      <c r="A4697" s="41">
        <v>36250</v>
      </c>
      <c r="B4697" s="42">
        <v>0.2</v>
      </c>
    </row>
    <row r="4698" spans="1:2" ht="16.149999999999999" customHeight="1" x14ac:dyDescent="0.25">
      <c r="A4698" s="43">
        <v>36249</v>
      </c>
      <c r="B4698" s="44">
        <v>0.2</v>
      </c>
    </row>
    <row r="4699" spans="1:2" ht="16.149999999999999" customHeight="1" x14ac:dyDescent="0.25">
      <c r="A4699" s="41">
        <v>36248</v>
      </c>
      <c r="B4699" s="42">
        <v>0.2</v>
      </c>
    </row>
    <row r="4700" spans="1:2" ht="16.149999999999999" customHeight="1" x14ac:dyDescent="0.25">
      <c r="A4700" s="43">
        <v>36245</v>
      </c>
      <c r="B4700" s="44">
        <v>0.2</v>
      </c>
    </row>
    <row r="4701" spans="1:2" ht="16.149999999999999" customHeight="1" x14ac:dyDescent="0.25">
      <c r="A4701" s="41">
        <v>36244</v>
      </c>
      <c r="B4701" s="42">
        <v>0.2</v>
      </c>
    </row>
    <row r="4702" spans="1:2" ht="16.149999999999999" customHeight="1" x14ac:dyDescent="0.25">
      <c r="A4702" s="43">
        <v>36243</v>
      </c>
      <c r="B4702" s="44">
        <v>0.2</v>
      </c>
    </row>
    <row r="4703" spans="1:2" ht="16.149999999999999" customHeight="1" x14ac:dyDescent="0.25">
      <c r="A4703" s="41">
        <v>36242</v>
      </c>
      <c r="B4703" s="42">
        <v>0.2</v>
      </c>
    </row>
    <row r="4704" spans="1:2" ht="16.149999999999999" customHeight="1" x14ac:dyDescent="0.25">
      <c r="A4704" s="43">
        <v>36238</v>
      </c>
      <c r="B4704" s="44">
        <v>0.23</v>
      </c>
    </row>
    <row r="4705" spans="1:2" ht="16.149999999999999" customHeight="1" x14ac:dyDescent="0.25">
      <c r="A4705" s="41">
        <v>36237</v>
      </c>
      <c r="B4705" s="42">
        <v>0.23</v>
      </c>
    </row>
    <row r="4706" spans="1:2" ht="16.149999999999999" customHeight="1" x14ac:dyDescent="0.25">
      <c r="A4706" s="43">
        <v>36236</v>
      </c>
      <c r="B4706" s="44">
        <v>0.23</v>
      </c>
    </row>
    <row r="4707" spans="1:2" ht="16.149999999999999" customHeight="1" x14ac:dyDescent="0.25">
      <c r="A4707" s="41">
        <v>36235</v>
      </c>
      <c r="B4707" s="42">
        <v>0.23</v>
      </c>
    </row>
    <row r="4708" spans="1:2" ht="16.149999999999999" customHeight="1" x14ac:dyDescent="0.25">
      <c r="A4708" s="43">
        <v>36234</v>
      </c>
      <c r="B4708" s="44">
        <v>0.23</v>
      </c>
    </row>
    <row r="4709" spans="1:2" ht="16.149999999999999" customHeight="1" x14ac:dyDescent="0.25">
      <c r="A4709" s="41">
        <v>36231</v>
      </c>
      <c r="B4709" s="42">
        <v>0.23</v>
      </c>
    </row>
    <row r="4710" spans="1:2" ht="16.149999999999999" customHeight="1" x14ac:dyDescent="0.25">
      <c r="A4710" s="43">
        <v>36230</v>
      </c>
      <c r="B4710" s="44">
        <v>0.23</v>
      </c>
    </row>
    <row r="4711" spans="1:2" ht="16.149999999999999" customHeight="1" x14ac:dyDescent="0.25">
      <c r="A4711" s="41">
        <v>36229</v>
      </c>
      <c r="B4711" s="42">
        <v>0.23</v>
      </c>
    </row>
    <row r="4712" spans="1:2" ht="16.149999999999999" customHeight="1" x14ac:dyDescent="0.25">
      <c r="A4712" s="43">
        <v>36228</v>
      </c>
      <c r="B4712" s="44">
        <v>0.23</v>
      </c>
    </row>
    <row r="4713" spans="1:2" ht="16.149999999999999" customHeight="1" x14ac:dyDescent="0.25">
      <c r="A4713" s="41">
        <v>36227</v>
      </c>
      <c r="B4713" s="42">
        <v>0.23</v>
      </c>
    </row>
    <row r="4714" spans="1:2" ht="16.149999999999999" customHeight="1" x14ac:dyDescent="0.25">
      <c r="A4714" s="43">
        <v>36224</v>
      </c>
      <c r="B4714" s="44">
        <v>0.24</v>
      </c>
    </row>
    <row r="4715" spans="1:2" ht="16.149999999999999" customHeight="1" x14ac:dyDescent="0.25">
      <c r="A4715" s="41">
        <v>36223</v>
      </c>
      <c r="B4715" s="42">
        <v>0.24</v>
      </c>
    </row>
    <row r="4716" spans="1:2" ht="16.149999999999999" customHeight="1" x14ac:dyDescent="0.25">
      <c r="A4716" s="43">
        <v>36222</v>
      </c>
      <c r="B4716" s="44">
        <v>0.24</v>
      </c>
    </row>
    <row r="4717" spans="1:2" ht="16.149999999999999" customHeight="1" x14ac:dyDescent="0.25">
      <c r="A4717" s="41">
        <v>36221</v>
      </c>
      <c r="B4717" s="42">
        <v>0.24</v>
      </c>
    </row>
    <row r="4718" spans="1:2" ht="16.149999999999999" customHeight="1" x14ac:dyDescent="0.25">
      <c r="A4718" s="43">
        <v>36220</v>
      </c>
      <c r="B4718" s="44">
        <v>0.24</v>
      </c>
    </row>
    <row r="4719" spans="1:2" ht="16.149999999999999" customHeight="1" x14ac:dyDescent="0.25">
      <c r="A4719" s="41">
        <v>36217</v>
      </c>
      <c r="B4719" s="42">
        <v>0.24</v>
      </c>
    </row>
    <row r="4720" spans="1:2" ht="16.149999999999999" customHeight="1" x14ac:dyDescent="0.25">
      <c r="A4720" s="43">
        <v>36216</v>
      </c>
      <c r="B4720" s="44">
        <v>0.24</v>
      </c>
    </row>
    <row r="4721" spans="1:2" ht="16.149999999999999" customHeight="1" x14ac:dyDescent="0.25">
      <c r="A4721" s="41">
        <v>36215</v>
      </c>
      <c r="B4721" s="42">
        <v>0.24</v>
      </c>
    </row>
    <row r="4722" spans="1:2" ht="16.149999999999999" customHeight="1" x14ac:dyDescent="0.25">
      <c r="A4722" s="43">
        <v>36214</v>
      </c>
      <c r="B4722" s="44">
        <v>0.24</v>
      </c>
    </row>
    <row r="4723" spans="1:2" ht="16.149999999999999" customHeight="1" x14ac:dyDescent="0.25">
      <c r="A4723" s="41">
        <v>36213</v>
      </c>
      <c r="B4723" s="42">
        <v>0.24</v>
      </c>
    </row>
    <row r="4724" spans="1:2" ht="16.149999999999999" customHeight="1" x14ac:dyDescent="0.25">
      <c r="A4724" s="43">
        <v>36210</v>
      </c>
      <c r="B4724" s="44">
        <v>0.24</v>
      </c>
    </row>
    <row r="4725" spans="1:2" ht="16.149999999999999" customHeight="1" x14ac:dyDescent="0.25">
      <c r="A4725" s="41">
        <v>36209</v>
      </c>
      <c r="B4725" s="42">
        <v>0.24</v>
      </c>
    </row>
    <row r="4726" spans="1:2" ht="16.149999999999999" customHeight="1" x14ac:dyDescent="0.25">
      <c r="A4726" s="43">
        <v>36208</v>
      </c>
      <c r="B4726" s="44">
        <v>0.24</v>
      </c>
    </row>
    <row r="4727" spans="1:2" ht="16.149999999999999" customHeight="1" x14ac:dyDescent="0.25">
      <c r="A4727" s="41">
        <v>36207</v>
      </c>
      <c r="B4727" s="42">
        <v>0.24</v>
      </c>
    </row>
    <row r="4728" spans="1:2" ht="16.149999999999999" customHeight="1" x14ac:dyDescent="0.25">
      <c r="A4728" s="43">
        <v>36206</v>
      </c>
      <c r="B4728" s="44">
        <v>0.24</v>
      </c>
    </row>
    <row r="4729" spans="1:2" ht="16.149999999999999" customHeight="1" x14ac:dyDescent="0.25">
      <c r="A4729" s="41">
        <v>36203</v>
      </c>
      <c r="B4729" s="42">
        <v>0.24</v>
      </c>
    </row>
    <row r="4730" spans="1:2" ht="16.149999999999999" customHeight="1" x14ac:dyDescent="0.25">
      <c r="A4730" s="43">
        <v>36202</v>
      </c>
      <c r="B4730" s="44">
        <v>0.24</v>
      </c>
    </row>
    <row r="4731" spans="1:2" ht="16.149999999999999" customHeight="1" x14ac:dyDescent="0.25">
      <c r="A4731" s="41">
        <v>36201</v>
      </c>
      <c r="B4731" s="42">
        <v>0.24</v>
      </c>
    </row>
    <row r="4732" spans="1:2" ht="16.149999999999999" customHeight="1" x14ac:dyDescent="0.25">
      <c r="A4732" s="43">
        <v>36200</v>
      </c>
      <c r="B4732" s="44">
        <v>0.24</v>
      </c>
    </row>
    <row r="4733" spans="1:2" ht="16.149999999999999" customHeight="1" x14ac:dyDescent="0.25">
      <c r="A4733" s="41">
        <v>36199</v>
      </c>
      <c r="B4733" s="42">
        <v>0.24</v>
      </c>
    </row>
    <row r="4734" spans="1:2" ht="16.149999999999999" customHeight="1" x14ac:dyDescent="0.25">
      <c r="A4734" s="43">
        <v>36196</v>
      </c>
      <c r="B4734" s="44">
        <v>0.26</v>
      </c>
    </row>
    <row r="4735" spans="1:2" ht="16.149999999999999" customHeight="1" x14ac:dyDescent="0.25">
      <c r="A4735" s="41">
        <v>36195</v>
      </c>
      <c r="B4735" s="42">
        <v>0.26</v>
      </c>
    </row>
    <row r="4736" spans="1:2" ht="16.149999999999999" customHeight="1" x14ac:dyDescent="0.25">
      <c r="A4736" s="43">
        <v>36194</v>
      </c>
      <c r="B4736" s="44">
        <v>0.26</v>
      </c>
    </row>
    <row r="4737" spans="1:2" ht="16.149999999999999" customHeight="1" x14ac:dyDescent="0.25">
      <c r="A4737" s="41">
        <v>36193</v>
      </c>
      <c r="B4737" s="42">
        <v>0.26</v>
      </c>
    </row>
    <row r="4738" spans="1:2" ht="16.149999999999999" customHeight="1" x14ac:dyDescent="0.25">
      <c r="A4738" s="43">
        <v>36192</v>
      </c>
      <c r="B4738" s="44">
        <v>0.26</v>
      </c>
    </row>
    <row r="4739" spans="1:2" ht="16.149999999999999" customHeight="1" x14ac:dyDescent="0.25">
      <c r="A4739" s="41">
        <v>36189</v>
      </c>
      <c r="B4739" s="42">
        <v>0.26</v>
      </c>
    </row>
    <row r="4740" spans="1:2" ht="16.149999999999999" customHeight="1" x14ac:dyDescent="0.25">
      <c r="A4740" s="43">
        <v>36188</v>
      </c>
      <c r="B4740" s="44">
        <v>0.26</v>
      </c>
    </row>
    <row r="4741" spans="1:2" ht="16.149999999999999" customHeight="1" x14ac:dyDescent="0.25">
      <c r="A4741" s="41">
        <v>36187</v>
      </c>
      <c r="B4741" s="42">
        <v>0.26</v>
      </c>
    </row>
    <row r="4742" spans="1:2" ht="16.149999999999999" customHeight="1" x14ac:dyDescent="0.25">
      <c r="A4742" s="43">
        <v>36186</v>
      </c>
      <c r="B4742" s="44">
        <v>0.26</v>
      </c>
    </row>
    <row r="4743" spans="1:2" ht="16.149999999999999" customHeight="1" x14ac:dyDescent="0.25">
      <c r="A4743" s="41">
        <v>36185</v>
      </c>
      <c r="B4743" s="42">
        <v>0.26</v>
      </c>
    </row>
    <row r="4744" spans="1:2" ht="16.149999999999999" customHeight="1" x14ac:dyDescent="0.25">
      <c r="A4744" s="43">
        <v>36182</v>
      </c>
      <c r="B4744" s="44">
        <v>0.26</v>
      </c>
    </row>
    <row r="4745" spans="1:2" ht="16.149999999999999" customHeight="1" x14ac:dyDescent="0.25">
      <c r="A4745" s="41">
        <v>36181</v>
      </c>
      <c r="B4745" s="42">
        <v>0.26</v>
      </c>
    </row>
    <row r="4746" spans="1:2" ht="16.149999999999999" customHeight="1" x14ac:dyDescent="0.25">
      <c r="A4746" s="43">
        <v>36180</v>
      </c>
      <c r="B4746" s="44">
        <v>0.26</v>
      </c>
    </row>
    <row r="4747" spans="1:2" ht="16.149999999999999" customHeight="1" x14ac:dyDescent="0.25">
      <c r="A4747" s="41">
        <v>36179</v>
      </c>
      <c r="B4747" s="42">
        <v>0.26</v>
      </c>
    </row>
    <row r="4748" spans="1:2" ht="16.149999999999999" customHeight="1" x14ac:dyDescent="0.25">
      <c r="A4748" s="43">
        <v>36178</v>
      </c>
      <c r="B4748" s="44">
        <v>0.26</v>
      </c>
    </row>
    <row r="4749" spans="1:2" ht="16.149999999999999" customHeight="1" x14ac:dyDescent="0.25">
      <c r="A4749" s="41">
        <v>36175</v>
      </c>
      <c r="B4749" s="42">
        <v>0.26</v>
      </c>
    </row>
    <row r="4750" spans="1:2" ht="16.149999999999999" customHeight="1" x14ac:dyDescent="0.25">
      <c r="A4750" s="43">
        <v>36174</v>
      </c>
      <c r="B4750" s="44">
        <v>0.26</v>
      </c>
    </row>
    <row r="4751" spans="1:2" ht="16.149999999999999" customHeight="1" x14ac:dyDescent="0.25">
      <c r="A4751" s="41">
        <v>36173</v>
      </c>
      <c r="B4751" s="42">
        <v>0.26</v>
      </c>
    </row>
    <row r="4752" spans="1:2" ht="16.149999999999999" customHeight="1" x14ac:dyDescent="0.25">
      <c r="A4752" s="43">
        <v>36172</v>
      </c>
      <c r="B4752" s="44">
        <v>0.26</v>
      </c>
    </row>
    <row r="4753" spans="1:2" ht="16.149999999999999" customHeight="1" x14ac:dyDescent="0.25">
      <c r="A4753" s="41">
        <v>36168</v>
      </c>
      <c r="B4753" s="42">
        <v>0.26</v>
      </c>
    </row>
    <row r="4754" spans="1:2" ht="16.149999999999999" customHeight="1" x14ac:dyDescent="0.25">
      <c r="A4754" s="43">
        <v>36167</v>
      </c>
      <c r="B4754" s="44">
        <v>0.26</v>
      </c>
    </row>
    <row r="4755" spans="1:2" ht="16.149999999999999" customHeight="1" x14ac:dyDescent="0.25">
      <c r="A4755" s="41">
        <v>36166</v>
      </c>
      <c r="B4755" s="42">
        <v>0.26</v>
      </c>
    </row>
    <row r="4756" spans="1:2" ht="16.149999999999999" customHeight="1" x14ac:dyDescent="0.25">
      <c r="A4756" s="43">
        <v>36165</v>
      </c>
      <c r="B4756" s="44">
        <v>0.26</v>
      </c>
    </row>
    <row r="4757" spans="1:2" ht="16.149999999999999" customHeight="1" x14ac:dyDescent="0.25">
      <c r="A4757" s="41">
        <v>36164</v>
      </c>
      <c r="B4757" s="42">
        <v>0.26</v>
      </c>
    </row>
    <row r="5143" spans="1:1" x14ac:dyDescent="0.25">
      <c r="A5143" s="3" t="s">
        <v>2</v>
      </c>
    </row>
    <row r="5144" spans="1:1" ht="36" x14ac:dyDescent="0.25">
      <c r="A5144" s="45" t="s">
        <v>45</v>
      </c>
    </row>
    <row r="5145" spans="1:1" x14ac:dyDescent="0.25">
      <c r="A5145" s="45" t="s">
        <v>2</v>
      </c>
    </row>
    <row r="5146" spans="1:1" ht="36" x14ac:dyDescent="0.25">
      <c r="A5146" s="45" t="s">
        <v>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A965FB-B0FF-41E9-B4C6-F7979E1D720B}">
  <ds:schemaRefs>
    <ds:schemaRef ds:uri="http://schemas.microsoft.com/office/2006/documentManagement/types"/>
    <ds:schemaRef ds:uri="http://purl.org/dc/dcmitype/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5061903-8A07-46BF-A9F9-CC53FB326D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512355B-29EB-4079-BC78-404E76FF0F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Gráficos</vt:lpstr>
      </vt:variant>
      <vt:variant>
        <vt:i4>5</vt:i4>
      </vt:variant>
    </vt:vector>
  </HeadingPairs>
  <TitlesOfParts>
    <vt:vector size="11" baseType="lpstr">
      <vt:lpstr>USD X Barril WTI</vt:lpstr>
      <vt:lpstr>TRM</vt:lpstr>
      <vt:lpstr>COEF. CORRELACIÓN</vt:lpstr>
      <vt:lpstr>COEF. CORRELACIÓN (2)</vt:lpstr>
      <vt:lpstr>COEF. CORRELACIÓN (3)</vt:lpstr>
      <vt:lpstr>TASA INTERVENCIÓN</vt:lpstr>
      <vt:lpstr>GráficoTRM desde 2010</vt:lpstr>
      <vt:lpstr>Gráfico TRM desde 2014</vt:lpstr>
      <vt:lpstr>Gráfico USD por Barril WTI</vt:lpstr>
      <vt:lpstr>TRM vs WTI</vt:lpstr>
      <vt:lpstr>Gráfico coef correlación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Avellaneda</dc:creator>
  <cp:lastModifiedBy>Diana Carolina Torres Gonzalez</cp:lastModifiedBy>
  <dcterms:created xsi:type="dcterms:W3CDTF">2018-06-21T15:20:08Z</dcterms:created>
  <dcterms:modified xsi:type="dcterms:W3CDTF">2018-08-02T13:53:00Z</dcterms:modified>
</cp:coreProperties>
</file>